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4524" windowHeight="6768" tabRatio="917"/>
  </bookViews>
  <sheets>
    <sheet name="Content " sheetId="2" r:id="rId1"/>
    <sheet name="1.SMIs" sheetId="574" r:id="rId2"/>
    <sheet name="2.CPI_Bhadra" sheetId="1063" r:id="rId3"/>
    <sheet name="3.CPI (Y-O-Y)" sheetId="1064" r:id="rId4"/>
    <sheet name="4.CPI_NEP &amp; INDIA" sheetId="1065" r:id="rId5"/>
    <sheet name="5.WPI_Bhadra" sheetId="1066" r:id="rId6"/>
    <sheet name="6.WPI (Y-O-Y)" sheetId="1067" r:id="rId7"/>
    <sheet name="7(a).SWRI_Bhadra" sheetId="1068" r:id="rId8"/>
    <sheet name="7(b).SWRI (Y-O-Y)" sheetId="1069" r:id="rId9"/>
    <sheet name="8.Direction" sheetId="1072" r:id="rId10"/>
    <sheet name="9.Top X" sheetId="1073" r:id="rId11"/>
    <sheet name="10.X-India" sheetId="1074" r:id="rId12"/>
    <sheet name="11.X-China" sheetId="1075" r:id="rId13"/>
    <sheet name="12.X-Other" sheetId="1076" r:id="rId14"/>
    <sheet name="13.Top M" sheetId="1077" r:id="rId15"/>
    <sheet name="14.M-India" sheetId="1078" r:id="rId16"/>
    <sheet name="15.M-China" sheetId="1079" r:id="rId17"/>
    <sheet name="16.M-Other" sheetId="1080" r:id="rId18"/>
    <sheet name="17(A).X_BEC" sheetId="1081" r:id="rId19"/>
    <sheet name="17(B).M_BEC" sheetId="1082" r:id="rId20"/>
    <sheet name="18.Customswise Trade" sheetId="1083" r:id="rId21"/>
    <sheet name="19.M_India_Convertible" sheetId="1084" r:id="rId22"/>
    <sheet name="20.X&amp;MPrice Index &amp;TOT" sheetId="1085" r:id="rId23"/>
    <sheet name="21.Migrant Worker" sheetId="1086" r:id="rId24"/>
    <sheet name="22.Tourist Arrival " sheetId="1087" r:id="rId25"/>
    <sheet name="23(A).BoP_BPM5" sheetId="1088" r:id="rId26"/>
    <sheet name="23(B).BoP_BPM6" sheetId="1089" r:id="rId27"/>
    <sheet name="24(A).BoP$_BMP5" sheetId="1090" r:id="rId28"/>
    <sheet name="24(B).BoP$_BPM6" sheetId="1091" r:id="rId29"/>
    <sheet name="25.ReserveRs" sheetId="1092" r:id="rId30"/>
    <sheet name="26.Reserves $" sheetId="1093" r:id="rId31"/>
    <sheet name="27&amp;28.Exchange Rate" sheetId="1094" r:id="rId32"/>
    <sheet name="29.GBO" sheetId="4" r:id="rId33"/>
    <sheet name="30.Revenue" sheetId="5" r:id="rId34"/>
    <sheet name="31.ODD" sheetId="6" r:id="rId35"/>
    <sheet name="32.MS" sheetId="1037" r:id="rId36"/>
    <sheet name="33.MS y-o-y" sheetId="1038" r:id="rId37"/>
    <sheet name="34.CBS" sheetId="1039" r:id="rId38"/>
    <sheet name="35.CBS y-o-y" sheetId="1040" r:id="rId39"/>
    <sheet name="36.ODCS" sheetId="1041" r:id="rId40"/>
    <sheet name="37.ODCS y-o-y" sheetId="1042" r:id="rId41"/>
    <sheet name="38.CALCB" sheetId="1043" r:id="rId42"/>
    <sheet name="39.CALDB" sheetId="1044" r:id="rId43"/>
    <sheet name="40.CALFC" sheetId="1045" r:id="rId44"/>
    <sheet name="41.Deposits" sheetId="1046" r:id="rId45"/>
    <sheet name="42.Sect credit" sheetId="1047" r:id="rId46"/>
    <sheet name="43.Secu Credit" sheetId="1048" r:id="rId47"/>
    <sheet name="44.Product credit" sheetId="1049" r:id="rId48"/>
    <sheet name="45.Loan to Gov Ent" sheetId="1050" r:id="rId49"/>
    <sheet name="46.Concessional loan" sheetId="1051" r:id="rId50"/>
    <sheet name="47.MO Summary" sheetId="1052" r:id="rId51"/>
    <sheet name="48.Monetary Operation" sheetId="1053" r:id="rId52"/>
    <sheet name="49.Purchase &amp; Sale of FC" sheetId="1054" r:id="rId53"/>
    <sheet name="50.Interest Rate" sheetId="1055" r:id="rId54"/>
    <sheet name="51.Inter bank" sheetId="1056" r:id="rId55"/>
    <sheet name="52.TBs 91_364" sheetId="1057" r:id="rId56"/>
    <sheet name="53.Stock Market Indicator" sheetId="1031" r:id="rId57"/>
    <sheet name="54.Issue Approval" sheetId="1032" r:id="rId58"/>
    <sheet name="55.Listed Companies" sheetId="1033" r:id="rId59"/>
    <sheet name="56.Share Market Activities" sheetId="1034" r:id="rId60"/>
    <sheet name="57.Turnover Details" sheetId="1035" r:id="rId61"/>
    <sheet name="58.Securities Listed" sheetId="1036" r:id="rId62"/>
    <sheet name="59. ElectronicPmt_Trans" sheetId="1025" r:id="rId63"/>
    <sheet name="60.MEI (Monthly)" sheetId="984" r:id="rId64"/>
    <sheet name="Anx_Content" sheetId="1030" r:id="rId65"/>
    <sheet name="A1.CPI_Annual " sheetId="1070" r:id="rId66"/>
    <sheet name="A2.Price Statistics" sheetId="1071" r:id="rId67"/>
    <sheet name="A3.BoP-annex-annual" sheetId="1095" r:id="rId68"/>
    <sheet name="A4.BOP- Annex" sheetId="1096" r:id="rId69"/>
    <sheet name="A5.Trade_Annex_Annual" sheetId="1097" r:id="rId70"/>
    <sheet name="A6.Foreign Trade" sheetId="1098" r:id="rId71"/>
    <sheet name="A7.Forex_Reserves_Annex" sheetId="1099" r:id="rId72"/>
    <sheet name="A8.Gov Finance" sheetId="1026" r:id="rId73"/>
    <sheet name="A9.Gov.Fin(Growth Rate)" sheetId="1027" r:id="rId74"/>
    <sheet name="A10.Gov.Fin(as percent of GDP)" sheetId="1028" r:id="rId75"/>
    <sheet name="A11.Government Debt Position" sheetId="1029" r:id="rId76"/>
    <sheet name="A12.Gov Finance(Monthly)" sheetId="985" r:id="rId77"/>
    <sheet name="A13.FCGO_monthly" sheetId="990" r:id="rId78"/>
    <sheet name="A14.Monetary Statistics (A)" sheetId="1058" r:id="rId79"/>
    <sheet name="A15.Monetary Statistics (B)" sheetId="1059" r:id="rId80"/>
    <sheet name="A16.Int Rates- monthly series" sheetId="1060" r:id="rId81"/>
    <sheet name="A17.Monetary Indicator" sheetId="1061" r:id="rId82"/>
    <sheet name="A18.Monetary Ind. % of GDP" sheetId="1062"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23">#REF!</definedName>
    <definedName name="\" localSheetId="53">#REF!</definedName>
    <definedName name="\" localSheetId="62">#REF!</definedName>
    <definedName name="\" localSheetId="63">#REF!</definedName>
    <definedName name="\" localSheetId="65">#REF!</definedName>
    <definedName name="\" localSheetId="7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 localSheetId="72">#REF!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4">#REF!</definedName>
    <definedName name="a" localSheetId="55">#REF!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0">#REF!</definedName>
    <definedName name="a">#REF!</definedName>
    <definedName name="abcdef" localSheetId="23">#REF!</definedName>
    <definedName name="abcdef" localSheetId="62">#REF!</definedName>
    <definedName name="abcdef" localSheetId="75">#REF!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#REF!</definedName>
    <definedName name="adfasfdfdf" localSheetId="62">#REF!</definedName>
    <definedName name="adfasfdfdf" localSheetId="75">#REF!</definedName>
    <definedName name="adfasfdfdf" localSheetId="72">#REF!</definedName>
    <definedName name="adfasfdfdf">#REF!</definedName>
    <definedName name="adffadsf" localSheetId="62">#REF!</definedName>
    <definedName name="adffadsf" localSheetId="75">#REF!</definedName>
    <definedName name="adffadsf" localSheetId="72">#REF!</definedName>
    <definedName name="adffadsf">#REF!</definedName>
    <definedName name="adfs" localSheetId="62">#REF!</definedName>
    <definedName name="adfs" localSheetId="75">#REF!</definedName>
    <definedName name="adfs" localSheetId="7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53">#REF!</definedName>
    <definedName name="asdf" localSheetId="62">#REF!</definedName>
    <definedName name="asdf" localSheetId="10">#REF!</definedName>
    <definedName name="asdf" localSheetId="75">#REF!</definedName>
    <definedName name="asdf" localSheetId="70">#REF!</definedName>
    <definedName name="asdf" localSheetId="72">#REF!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53">#REF!</definedName>
    <definedName name="asdffsadfsadfsadfdfsadf" localSheetId="62">#REF!</definedName>
    <definedName name="asdffsadfsadfsadfdfsadf" localSheetId="10">#REF!</definedName>
    <definedName name="asdffsadfsadfsadfdfsadf" localSheetId="75">#REF!</definedName>
    <definedName name="asdffsadfsadfsadfdfsadf" localSheetId="70">#REF!</definedName>
    <definedName name="asdffsadfsadfsadfdfsadf" localSheetId="72">#REF!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53">#REF!</definedName>
    <definedName name="asdfsadfsdfsadfsadfsdfsad" localSheetId="62">#REF!</definedName>
    <definedName name="asdfsadfsdfsadfsadfsdfsad" localSheetId="10">#REF!</definedName>
    <definedName name="asdfsadfsdfsadfsadfsdfsad" localSheetId="75">#REF!</definedName>
    <definedName name="asdfsadfsdfsadfsadfsdfsad" localSheetId="70">#REF!</definedName>
    <definedName name="asdfsadfsdfsadfsadfsdfsad" localSheetId="72">#REF!</definedName>
    <definedName name="asdfsadfsdfsadfsadfsdfsad" localSheetId="83">#REF!</definedName>
    <definedName name="asdfsadfsdfsadfsadfsdfsad">#REF!</definedName>
    <definedName name="asfdsa" localSheetId="62">#REF!</definedName>
    <definedName name="asfdsa" localSheetId="75">#REF!</definedName>
    <definedName name="asfdsa" localSheetId="72">#REF!</definedName>
    <definedName name="asfdsa">#REF!</definedName>
    <definedName name="asfdsafdfsdfsadfsadsfd" localSheetId="62">#REF!</definedName>
    <definedName name="asfdsafdfsdfsadfsadsfd" localSheetId="75">#REF!</definedName>
    <definedName name="asfdsafdfsdfsadfsadsfd" localSheetId="7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4">#REF!</definedName>
    <definedName name="b" localSheetId="55">#REF!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72">#REF!</definedName>
    <definedName name="b" localSheetId="0">#REF!</definedName>
    <definedName name="b">#REF!</definedName>
    <definedName name="best" localSheetId="23">#REF!</definedName>
    <definedName name="best" localSheetId="62">#REF!</definedName>
    <definedName name="best" localSheetId="75">#REF!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53">#REF!</definedName>
    <definedName name="ctyList" localSheetId="62">#REF!</definedName>
    <definedName name="ctyList" localSheetId="63">#REF!</definedName>
    <definedName name="ctyList" localSheetId="10">#REF!</definedName>
    <definedName name="ctyList" localSheetId="65">#REF!</definedName>
    <definedName name="ctyList" localSheetId="7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53">#REF!</definedName>
    <definedName name="dsfg" localSheetId="62">#REF!</definedName>
    <definedName name="dsfg" localSheetId="10">#REF!</definedName>
    <definedName name="dsfg" localSheetId="75">#REF!</definedName>
    <definedName name="dsfg" localSheetId="70">#REF!</definedName>
    <definedName name="dsfg" localSheetId="72">#REF!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53">#REF!</definedName>
    <definedName name="fsadfsadasdffsdsadffsafsad" localSheetId="62">#REF!</definedName>
    <definedName name="fsadfsadasdffsdsadffsafsad" localSheetId="10">#REF!</definedName>
    <definedName name="fsadfsadasdffsdsadffsafsad" localSheetId="75">#REF!</definedName>
    <definedName name="fsadfsadasdffsdsadffsafsad" localSheetId="70">#REF!</definedName>
    <definedName name="fsadfsadasdffsdsadffsafsad" localSheetId="72">#REF!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53">#REF!</definedName>
    <definedName name="fsadfsadfsadfsadfsdfsad" localSheetId="62">#REF!</definedName>
    <definedName name="fsadfsadfsadfsadfsdfsad" localSheetId="10">#REF!</definedName>
    <definedName name="fsadfsadfsadfsadfsdfsad" localSheetId="75">#REF!</definedName>
    <definedName name="fsadfsadfsadfsadfsdfsad" localSheetId="70">#REF!</definedName>
    <definedName name="fsadfsadfsadfsadfsdfsad" localSheetId="72">#REF!</definedName>
    <definedName name="fsadfsadfsadfsadfsdfsad" localSheetId="83">#REF!</definedName>
    <definedName name="fsadfsadfsadfsadfsdfsad">#REF!</definedName>
    <definedName name="g" localSheetId="62">[6]Control!$C$8</definedName>
    <definedName name="g" localSheetId="83">[6]Control!$C$8</definedName>
    <definedName name="g">[7]Control!$C$8</definedName>
    <definedName name="III" localSheetId="23">#REF!</definedName>
    <definedName name="III" localSheetId="31">#REF!</definedName>
    <definedName name="III" localSheetId="53">#REF!</definedName>
    <definedName name="III" localSheetId="62">#REF!</definedName>
    <definedName name="III" localSheetId="63">#REF!</definedName>
    <definedName name="III" localSheetId="65">#REF!</definedName>
    <definedName name="III" localSheetId="7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 localSheetId="72">#REF!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 localSheetId="72">#REF!</definedName>
    <definedName name="ll">#REF!</definedName>
    <definedName name="m" localSheetId="62">[6]Control!$C$1</definedName>
    <definedName name="m" localSheetId="83">[6]Control!$C$1</definedName>
    <definedName name="m">[7]Control!$C$1</definedName>
    <definedName name="ma" localSheetId="23">#REF!</definedName>
    <definedName name="ma" localSheetId="31">#REF!</definedName>
    <definedName name="ma" localSheetId="53">#REF!</definedName>
    <definedName name="ma" localSheetId="62">#REF!</definedName>
    <definedName name="ma" localSheetId="63">#REF!</definedName>
    <definedName name="ma" localSheetId="65">#REF!</definedName>
    <definedName name="ma" localSheetId="7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 localSheetId="72">#REF!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4">#REF!</definedName>
    <definedName name="manoj" localSheetId="55">#REF!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62">#REF!</definedName>
    <definedName name="Pilot2" localSheetId="10">#REF!</definedName>
    <definedName name="Pilot2" localSheetId="75">#REF!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#REF!</definedName>
    <definedName name="_xlnm.Print_Area" localSheetId="1">'1.SMIs'!$B$1:$K$66</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'29.GBO'!$B$1:$G$63</definedName>
    <definedName name="_xlnm.Print_Area" localSheetId="3">'3.CPI (Y-O-Y)'!$A$1:$I$21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INDIA'!$A$1:$M$22</definedName>
    <definedName name="_xlnm.Print_Area" localSheetId="43">'40.CALFC'!#REF!</definedName>
    <definedName name="_xlnm.Print_Area" localSheetId="45">'42.Sect credit'!$A$1:$I$117</definedName>
    <definedName name="_xlnm.Print_Area" localSheetId="47">'44.Product credit'!$A$1:$I$56</definedName>
    <definedName name="_xlnm.Print_Area" localSheetId="49">'46.Concessional loan'!$B$2:$I$20</definedName>
    <definedName name="_xlnm.Print_Area" localSheetId="50">'47.MO Summary'!$B$1:$G$18</definedName>
    <definedName name="_xlnm.Print_Area" localSheetId="51">'48.Monetary Operation'!$A$1:$I$181</definedName>
    <definedName name="_xlnm.Print_Area" localSheetId="52">'49.Purchase &amp; Sale of FC'!$A$1:$Q$22</definedName>
    <definedName name="_xlnm.Print_Area" localSheetId="5">'5.WPI_Bhadra'!$A$1:$K$35</definedName>
    <definedName name="_xlnm.Print_Area" localSheetId="53">'50.Interest Rate'!$A$1:$CE$45</definedName>
    <definedName name="_xlnm.Print_Area" localSheetId="54">'51.Inter bank'!$A$1:$M$21</definedName>
    <definedName name="_xlnm.Print_Area" localSheetId="55">'52.TBs 91_364'!$B$1:$T$18</definedName>
    <definedName name="_xlnm.Print_Area" localSheetId="56">'53.Stock Market Indicator'!$A$1:$F$25</definedName>
    <definedName name="_xlnm.Print_Area" localSheetId="57">'54.Issue Approval'!$A$1:$C$16</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Listed'!$A$1:$J$31</definedName>
    <definedName name="_xlnm.Print_Area" localSheetId="62">'59. ElectronicPmt_Trans'!$B$2:$AO$45</definedName>
    <definedName name="_xlnm.Print_Area" localSheetId="6">'6.WPI (Y-O-Y)'!$A$1:$I$21</definedName>
    <definedName name="_xlnm.Print_Area" localSheetId="63">'60.MEI (Monthly)'!$A$1:$BC$26</definedName>
    <definedName name="_xlnm.Print_Area" localSheetId="8">'7(b).SWRI (Y-O-Y)'!$A$1:$I$21</definedName>
    <definedName name="_xlnm.Print_Area" localSheetId="65">'A1.CPI_Annual '!$A$1:$H$58</definedName>
    <definedName name="_xlnm.Print_Area" localSheetId="74">'A10.Gov.Fin(as percent of GDP)'!$A$1:$K$60</definedName>
    <definedName name="_xlnm.Print_Area" localSheetId="75">'A11.Government Debt Position'!$A$1:$K$60</definedName>
    <definedName name="_xlnm.Print_Area" localSheetId="76">'A12.Gov Finance(Monthly)'!$B$1:$F$96</definedName>
    <definedName name="_xlnm.Print_Area" localSheetId="77">A13.FCGO_monthly!$B$1:$M$58</definedName>
    <definedName name="_xlnm.Print_Area" localSheetId="78">'A14.Monetary Statistics (A)'!$A$1:$N$104</definedName>
    <definedName name="_xlnm.Print_Area" localSheetId="79">'A15.Monetary Statistics (B)'!$A$1:$N$104</definedName>
    <definedName name="_xlnm.Print_Area" localSheetId="80">'A16.Int Rates- monthly series'!$A$1:$G$92</definedName>
    <definedName name="_xlnm.Print_Area" localSheetId="81">'A17.Monetary Indicator'!$A$1:$L$55</definedName>
    <definedName name="_xlnm.Print_Area" localSheetId="82">'A18.Monetary Ind. % of GDP'!$A$1:$G$55</definedName>
    <definedName name="_xlnm.Print_Area" localSheetId="66">'A2.Price Statistics'!$A$1:$P$91</definedName>
    <definedName name="_xlnm.Print_Area" localSheetId="67">'A3.BoP-annex-annual'!$B$1:$K$54</definedName>
    <definedName name="_xlnm.Print_Area" localSheetId="68">'A4.BOP- Annex'!$A$1:$J$78</definedName>
    <definedName name="_xlnm.Print_Area" localSheetId="69">A5.Trade_Annex_Annual!$A$1:$O$54</definedName>
    <definedName name="_xlnm.Print_Area" localSheetId="70">'A6.Foreign Trade'!$A$1:$I$78</definedName>
    <definedName name="_xlnm.Print_Area" localSheetId="72">'A8.Gov Finance'!$A$1:$K$61</definedName>
    <definedName name="_xlnm.Print_Area" localSheetId="73">'A9.Gov.Fin(Growth Rate)'!$A$1:$K$58</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4">#REF!</definedName>
    <definedName name="q" localSheetId="55">#REF!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0">#REF!</definedName>
    <definedName name="q">#REF!</definedName>
    <definedName name="ran" localSheetId="23">#REF!</definedName>
    <definedName name="ran" localSheetId="62">#REF!</definedName>
    <definedName name="ran" localSheetId="75">#REF!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 localSheetId="72">#REF!</definedName>
    <definedName name="ran">#REF!</definedName>
    <definedName name="range" localSheetId="23">#REF!</definedName>
    <definedName name="range" localSheetId="62">#REF!</definedName>
    <definedName name="range" localSheetId="75">#REF!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53">#REF!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53">#REF!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53">#REF!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62">#REF!</definedName>
    <definedName name="Range_ValidationResultsStart" localSheetId="10">#REF!</definedName>
    <definedName name="Range_ValidationResultsStart" localSheetId="75">#REF!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 localSheetId="72">#REF!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62">#REF!</definedName>
    <definedName name="Range_ValidationRulesStart" localSheetId="10">#REF!</definedName>
    <definedName name="Range_ValidationRulesStart" localSheetId="75">#REF!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 localSheetId="72">#REF!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[8]Control!$A$19:$A$20</definedName>
    <definedName name="rrrrrrrrrr">[8]Control!$C$4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53">#REF!</definedName>
    <definedName name="t" localSheetId="62">#REF!</definedName>
    <definedName name="t" localSheetId="63">#REF!</definedName>
    <definedName name="t" localSheetId="75">#REF!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#REF!</definedName>
    <definedName name="table123" localSheetId="23">#REF!</definedName>
    <definedName name="table123" localSheetId="62">#REF!</definedName>
    <definedName name="table123" localSheetId="65">#REF!</definedName>
    <definedName name="table123" localSheetId="7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62">#REF!</definedName>
    <definedName name="Test" localSheetId="10">#REF!</definedName>
    <definedName name="Test" localSheetId="75">#REF!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 localSheetId="72">#REF!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62">#REF!</definedName>
    <definedName name="Test1" localSheetId="10">#REF!</definedName>
    <definedName name="Test1" localSheetId="75">#REF!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 localSheetId="72">#REF!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1069" l="1"/>
  <c r="I20" i="1069"/>
  <c r="H20" i="1067"/>
  <c r="I20" i="1067"/>
  <c r="K19" i="1065"/>
  <c r="L19" i="1065"/>
  <c r="M19" i="1065"/>
  <c r="H20" i="1064"/>
  <c r="I20" i="1064"/>
  <c r="H48" i="1061" l="1"/>
  <c r="I48" i="1061"/>
  <c r="J48" i="1061"/>
  <c r="K48" i="1061"/>
  <c r="L48" i="1061"/>
  <c r="H49" i="1061"/>
  <c r="I49" i="1061"/>
  <c r="J49" i="1061"/>
  <c r="K49" i="1061"/>
  <c r="L49" i="1061"/>
  <c r="D103" i="1060"/>
  <c r="D18" i="1059"/>
  <c r="F18" i="1059"/>
  <c r="H18" i="1059"/>
  <c r="J18" i="1059"/>
  <c r="L18" i="1059"/>
  <c r="N18" i="1059"/>
  <c r="D19" i="1059"/>
  <c r="F19" i="1059"/>
  <c r="H19" i="1059"/>
  <c r="J19" i="1059"/>
  <c r="L19" i="1059"/>
  <c r="N19" i="1059"/>
  <c r="D20" i="1059"/>
  <c r="F20" i="1059"/>
  <c r="H20" i="1059"/>
  <c r="J20" i="1059"/>
  <c r="L20" i="1059"/>
  <c r="N20" i="1059"/>
  <c r="D21" i="1059"/>
  <c r="F21" i="1059"/>
  <c r="H21" i="1059"/>
  <c r="J21" i="1059"/>
  <c r="L21" i="1059"/>
  <c r="N21" i="1059"/>
  <c r="D22" i="1059"/>
  <c r="F22" i="1059"/>
  <c r="H22" i="1059"/>
  <c r="J22" i="1059"/>
  <c r="L22" i="1059"/>
  <c r="N22" i="1059"/>
  <c r="D23" i="1059"/>
  <c r="F23" i="1059"/>
  <c r="H23" i="1059"/>
  <c r="J23" i="1059"/>
  <c r="L23" i="1059"/>
  <c r="N23" i="1059"/>
  <c r="D24" i="1059"/>
  <c r="F24" i="1059"/>
  <c r="H24" i="1059"/>
  <c r="J24" i="1059"/>
  <c r="L24" i="1059"/>
  <c r="N24" i="1059"/>
  <c r="D25" i="1059"/>
  <c r="F25" i="1059"/>
  <c r="H25" i="1059"/>
  <c r="J25" i="1059"/>
  <c r="L25" i="1059"/>
  <c r="N25" i="1059"/>
  <c r="D26" i="1059"/>
  <c r="F26" i="1059"/>
  <c r="H26" i="1059"/>
  <c r="J26" i="1059"/>
  <c r="L26" i="1059"/>
  <c r="N26" i="1059"/>
  <c r="D27" i="1059"/>
  <c r="F27" i="1059"/>
  <c r="H27" i="1059"/>
  <c r="J27" i="1059"/>
  <c r="L27" i="1059"/>
  <c r="N27" i="1059"/>
  <c r="D28" i="1059"/>
  <c r="F28" i="1059"/>
  <c r="H28" i="1059"/>
  <c r="J28" i="1059"/>
  <c r="L28" i="1059"/>
  <c r="N28" i="1059"/>
  <c r="D29" i="1059"/>
  <c r="F29" i="1059"/>
  <c r="H29" i="1059"/>
  <c r="J29" i="1059"/>
  <c r="L29" i="1059"/>
  <c r="N29" i="1059"/>
  <c r="D30" i="1059"/>
  <c r="F30" i="1059"/>
  <c r="H30" i="1059"/>
  <c r="J30" i="1059"/>
  <c r="L30" i="1059"/>
  <c r="N30" i="1059"/>
  <c r="D31" i="1059"/>
  <c r="F31" i="1059"/>
  <c r="H31" i="1059"/>
  <c r="J31" i="1059"/>
  <c r="L31" i="1059"/>
  <c r="N31" i="1059"/>
  <c r="D32" i="1059"/>
  <c r="F32" i="1059"/>
  <c r="H32" i="1059"/>
  <c r="J32" i="1059"/>
  <c r="L32" i="1059"/>
  <c r="N32" i="1059"/>
  <c r="D33" i="1059"/>
  <c r="F33" i="1059"/>
  <c r="H33" i="1059"/>
  <c r="J33" i="1059"/>
  <c r="L33" i="1059"/>
  <c r="N33" i="1059"/>
  <c r="D34" i="1059"/>
  <c r="F34" i="1059"/>
  <c r="H34" i="1059"/>
  <c r="J34" i="1059"/>
  <c r="L34" i="1059"/>
  <c r="N34" i="1059"/>
  <c r="D35" i="1059"/>
  <c r="F35" i="1059"/>
  <c r="H35" i="1059"/>
  <c r="J35" i="1059"/>
  <c r="L35" i="1059"/>
  <c r="N35" i="1059"/>
  <c r="D36" i="1059"/>
  <c r="F36" i="1059"/>
  <c r="H36" i="1059"/>
  <c r="J36" i="1059"/>
  <c r="L36" i="1059"/>
  <c r="N36" i="1059"/>
  <c r="D37" i="1059"/>
  <c r="F37" i="1059"/>
  <c r="H37" i="1059"/>
  <c r="J37" i="1059"/>
  <c r="L37" i="1059"/>
  <c r="N37" i="1059"/>
  <c r="D38" i="1059"/>
  <c r="F38" i="1059"/>
  <c r="H38" i="1059"/>
  <c r="J38" i="1059"/>
  <c r="L38" i="1059"/>
  <c r="N38" i="1059"/>
  <c r="D39" i="1059"/>
  <c r="F39" i="1059"/>
  <c r="H39" i="1059"/>
  <c r="J39" i="1059"/>
  <c r="L39" i="1059"/>
  <c r="N39" i="1059"/>
  <c r="D40" i="1059"/>
  <c r="F40" i="1059"/>
  <c r="H40" i="1059"/>
  <c r="J40" i="1059"/>
  <c r="L40" i="1059"/>
  <c r="N40" i="1059"/>
  <c r="D41" i="1059"/>
  <c r="F41" i="1059"/>
  <c r="H41" i="1059"/>
  <c r="J41" i="1059"/>
  <c r="L41" i="1059"/>
  <c r="N41" i="1059"/>
  <c r="D42" i="1059"/>
  <c r="F42" i="1059"/>
  <c r="H42" i="1059"/>
  <c r="J42" i="1059"/>
  <c r="L42" i="1059"/>
  <c r="N42" i="1059"/>
  <c r="D43" i="1059"/>
  <c r="F43" i="1059"/>
  <c r="H43" i="1059"/>
  <c r="J43" i="1059"/>
  <c r="L43" i="1059"/>
  <c r="N43" i="1059"/>
  <c r="D44" i="1059"/>
  <c r="F44" i="1059"/>
  <c r="H44" i="1059"/>
  <c r="J44" i="1059"/>
  <c r="L44" i="1059"/>
  <c r="N44" i="1059"/>
  <c r="D45" i="1059"/>
  <c r="F45" i="1059"/>
  <c r="H45" i="1059"/>
  <c r="J45" i="1059"/>
  <c r="L45" i="1059"/>
  <c r="N45" i="1059"/>
  <c r="D46" i="1059"/>
  <c r="F46" i="1059"/>
  <c r="H46" i="1059"/>
  <c r="J46" i="1059"/>
  <c r="L46" i="1059"/>
  <c r="N46" i="1059"/>
  <c r="D47" i="1059"/>
  <c r="F47" i="1059"/>
  <c r="H47" i="1059"/>
  <c r="J47" i="1059"/>
  <c r="N47" i="1059"/>
  <c r="D48" i="1059"/>
  <c r="F48" i="1059"/>
  <c r="H48" i="1059"/>
  <c r="J48" i="1059"/>
  <c r="L48" i="1059"/>
  <c r="N48" i="1059"/>
  <c r="D49" i="1059"/>
  <c r="F49" i="1059"/>
  <c r="H49" i="1059"/>
  <c r="J49" i="1059"/>
  <c r="L49" i="1059"/>
  <c r="N49" i="1059"/>
  <c r="D50" i="1059"/>
  <c r="F50" i="1059"/>
  <c r="H50" i="1059"/>
  <c r="J50" i="1059"/>
  <c r="L50" i="1059"/>
  <c r="N50" i="1059"/>
  <c r="D51" i="1059"/>
  <c r="F51" i="1059"/>
  <c r="H51" i="1059"/>
  <c r="J51" i="1059"/>
  <c r="L51" i="1059"/>
  <c r="N51" i="1059"/>
  <c r="D52" i="1059"/>
  <c r="F52" i="1059"/>
  <c r="H52" i="1059"/>
  <c r="J52" i="1059"/>
  <c r="L52" i="1059"/>
  <c r="N52" i="1059"/>
  <c r="D53" i="1059"/>
  <c r="F53" i="1059"/>
  <c r="H53" i="1059"/>
  <c r="J53" i="1059"/>
  <c r="L53" i="1059"/>
  <c r="N53" i="1059"/>
  <c r="D54" i="1059"/>
  <c r="F54" i="1059"/>
  <c r="H54" i="1059"/>
  <c r="J54" i="1059"/>
  <c r="L54" i="1059"/>
  <c r="N54" i="1059"/>
  <c r="D55" i="1059"/>
  <c r="F55" i="1059"/>
  <c r="H55" i="1059"/>
  <c r="J55" i="1059"/>
  <c r="L55" i="1059"/>
  <c r="N55" i="1059"/>
  <c r="D56" i="1059"/>
  <c r="F56" i="1059"/>
  <c r="H56" i="1059"/>
  <c r="J56" i="1059"/>
  <c r="L56" i="1059"/>
  <c r="N56" i="1059"/>
  <c r="D57" i="1059"/>
  <c r="F57" i="1059"/>
  <c r="H57" i="1059"/>
  <c r="J57" i="1059"/>
  <c r="L57" i="1059"/>
  <c r="N57" i="1059"/>
  <c r="D58" i="1059"/>
  <c r="F58" i="1059"/>
  <c r="H58" i="1059"/>
  <c r="J58" i="1059"/>
  <c r="L58" i="1059"/>
  <c r="N58" i="1059"/>
  <c r="D59" i="1059"/>
  <c r="F59" i="1059"/>
  <c r="H59" i="1059"/>
  <c r="J59" i="1059"/>
  <c r="L59" i="1059"/>
  <c r="N59" i="1059"/>
  <c r="D60" i="1059"/>
  <c r="F60" i="1059"/>
  <c r="H60" i="1059"/>
  <c r="J60" i="1059"/>
  <c r="L60" i="1059"/>
  <c r="N60" i="1059"/>
  <c r="D61" i="1059"/>
  <c r="F61" i="1059"/>
  <c r="H61" i="1059"/>
  <c r="J61" i="1059"/>
  <c r="L61" i="1059"/>
  <c r="N61" i="1059"/>
  <c r="D62" i="1059"/>
  <c r="F62" i="1059"/>
  <c r="H62" i="1059"/>
  <c r="J62" i="1059"/>
  <c r="L62" i="1059"/>
  <c r="N62" i="1059"/>
  <c r="D63" i="1059"/>
  <c r="F63" i="1059"/>
  <c r="H63" i="1059"/>
  <c r="J63" i="1059"/>
  <c r="L63" i="1059"/>
  <c r="N63" i="1059"/>
  <c r="D64" i="1059"/>
  <c r="F64" i="1059"/>
  <c r="H64" i="1059"/>
  <c r="J64" i="1059"/>
  <c r="L64" i="1059"/>
  <c r="N64" i="1059"/>
  <c r="D65" i="1059"/>
  <c r="F65" i="1059"/>
  <c r="H65" i="1059"/>
  <c r="J65" i="1059"/>
  <c r="L65" i="1059"/>
  <c r="N65" i="1059"/>
  <c r="D66" i="1059"/>
  <c r="F66" i="1059"/>
  <c r="H66" i="1059"/>
  <c r="J66" i="1059"/>
  <c r="L66" i="1059"/>
  <c r="N66" i="1059"/>
  <c r="D67" i="1059"/>
  <c r="F67" i="1059"/>
  <c r="H67" i="1059"/>
  <c r="J67" i="1059"/>
  <c r="L67" i="1059"/>
  <c r="N67" i="1059"/>
  <c r="D68" i="1059"/>
  <c r="F68" i="1059"/>
  <c r="H68" i="1059"/>
  <c r="J68" i="1059"/>
  <c r="L68" i="1059"/>
  <c r="N68" i="1059"/>
  <c r="D69" i="1059"/>
  <c r="F69" i="1059"/>
  <c r="H69" i="1059"/>
  <c r="J69" i="1059"/>
  <c r="L69" i="1059"/>
  <c r="N69" i="1059"/>
  <c r="D70" i="1059"/>
  <c r="F70" i="1059"/>
  <c r="H70" i="1059"/>
  <c r="J70" i="1059"/>
  <c r="L70" i="1059"/>
  <c r="N70" i="1059"/>
  <c r="D71" i="1059"/>
  <c r="F71" i="1059"/>
  <c r="H71" i="1059"/>
  <c r="J71" i="1059"/>
  <c r="L71" i="1059"/>
  <c r="N71" i="1059"/>
  <c r="D72" i="1059"/>
  <c r="F72" i="1059"/>
  <c r="H72" i="1059"/>
  <c r="J72" i="1059"/>
  <c r="L72" i="1059"/>
  <c r="N72" i="1059"/>
  <c r="D73" i="1059"/>
  <c r="F73" i="1059"/>
  <c r="H73" i="1059"/>
  <c r="J73" i="1059"/>
  <c r="L73" i="1059"/>
  <c r="N73" i="1059"/>
  <c r="D74" i="1059"/>
  <c r="F74" i="1059"/>
  <c r="H74" i="1059"/>
  <c r="J74" i="1059"/>
  <c r="L74" i="1059"/>
  <c r="N74" i="1059"/>
  <c r="D75" i="1059"/>
  <c r="F75" i="1059"/>
  <c r="H75" i="1059"/>
  <c r="J75" i="1059"/>
  <c r="L75" i="1059"/>
  <c r="N75" i="1059"/>
  <c r="D76" i="1059"/>
  <c r="F76" i="1059"/>
  <c r="H76" i="1059"/>
  <c r="J76" i="1059"/>
  <c r="L76" i="1059"/>
  <c r="N76" i="1059"/>
  <c r="D77" i="1059"/>
  <c r="F77" i="1059"/>
  <c r="H77" i="1059"/>
  <c r="J77" i="1059"/>
  <c r="L77" i="1059"/>
  <c r="N77" i="1059"/>
  <c r="D78" i="1059"/>
  <c r="F78" i="1059"/>
  <c r="H78" i="1059"/>
  <c r="J78" i="1059"/>
  <c r="L78" i="1059"/>
  <c r="N78" i="1059"/>
  <c r="D79" i="1059"/>
  <c r="F79" i="1059"/>
  <c r="H79" i="1059"/>
  <c r="J79" i="1059"/>
  <c r="L79" i="1059"/>
  <c r="N79" i="1059"/>
  <c r="D80" i="1059"/>
  <c r="F80" i="1059"/>
  <c r="H80" i="1059"/>
  <c r="J80" i="1059"/>
  <c r="L80" i="1059"/>
  <c r="N80" i="1059"/>
  <c r="D81" i="1059"/>
  <c r="F81" i="1059"/>
  <c r="H81" i="1059"/>
  <c r="J81" i="1059"/>
  <c r="L81" i="1059"/>
  <c r="N81" i="1059"/>
  <c r="D82" i="1059"/>
  <c r="F82" i="1059"/>
  <c r="H82" i="1059"/>
  <c r="J82" i="1059"/>
  <c r="L82" i="1059"/>
  <c r="N82" i="1059"/>
  <c r="D83" i="1059"/>
  <c r="F83" i="1059"/>
  <c r="H83" i="1059"/>
  <c r="J83" i="1059"/>
  <c r="L83" i="1059"/>
  <c r="N83" i="1059"/>
  <c r="D84" i="1059"/>
  <c r="F84" i="1059"/>
  <c r="H84" i="1059"/>
  <c r="J84" i="1059"/>
  <c r="L84" i="1059"/>
  <c r="N84" i="1059"/>
  <c r="D85" i="1059"/>
  <c r="F85" i="1059"/>
  <c r="H85" i="1059"/>
  <c r="J85" i="1059"/>
  <c r="L85" i="1059"/>
  <c r="N85" i="1059"/>
  <c r="D86" i="1059"/>
  <c r="F86" i="1059"/>
  <c r="H86" i="1059"/>
  <c r="J86" i="1059"/>
  <c r="L86" i="1059"/>
  <c r="N86" i="1059"/>
  <c r="D87" i="1059"/>
  <c r="F87" i="1059"/>
  <c r="H87" i="1059"/>
  <c r="J87" i="1059"/>
  <c r="L87" i="1059"/>
  <c r="N87" i="1059"/>
  <c r="D88" i="1059"/>
  <c r="F88" i="1059"/>
  <c r="H88" i="1059"/>
  <c r="J88" i="1059"/>
  <c r="L88" i="1059"/>
  <c r="N88" i="1059"/>
  <c r="D89" i="1059"/>
  <c r="F89" i="1059"/>
  <c r="H89" i="1059"/>
  <c r="J89" i="1059"/>
  <c r="L89" i="1059"/>
  <c r="N89" i="1059"/>
  <c r="D90" i="1059"/>
  <c r="F90" i="1059"/>
  <c r="H90" i="1059"/>
  <c r="J90" i="1059"/>
  <c r="L90" i="1059"/>
  <c r="N90" i="1059"/>
  <c r="D91" i="1059"/>
  <c r="F91" i="1059"/>
  <c r="H91" i="1059"/>
  <c r="J91" i="1059"/>
  <c r="L91" i="1059"/>
  <c r="N91" i="1059"/>
  <c r="D92" i="1059"/>
  <c r="F92" i="1059"/>
  <c r="H92" i="1059"/>
  <c r="J92" i="1059"/>
  <c r="L92" i="1059"/>
  <c r="N92" i="1059"/>
  <c r="D93" i="1059"/>
  <c r="F93" i="1059"/>
  <c r="H93" i="1059"/>
  <c r="J93" i="1059"/>
  <c r="L93" i="1059"/>
  <c r="N93" i="1059"/>
  <c r="D94" i="1059"/>
  <c r="F94" i="1059"/>
  <c r="H94" i="1059"/>
  <c r="J94" i="1059"/>
  <c r="L94" i="1059"/>
  <c r="N94" i="1059"/>
  <c r="D95" i="1059"/>
  <c r="F95" i="1059"/>
  <c r="H95" i="1059"/>
  <c r="J95" i="1059"/>
  <c r="L95" i="1059"/>
  <c r="N95" i="1059"/>
  <c r="D96" i="1059"/>
  <c r="F96" i="1059"/>
  <c r="H96" i="1059"/>
  <c r="J96" i="1059"/>
  <c r="L96" i="1059"/>
  <c r="N96" i="1059"/>
  <c r="D97" i="1059"/>
  <c r="F97" i="1059"/>
  <c r="H97" i="1059"/>
  <c r="J97" i="1059"/>
  <c r="L97" i="1059"/>
  <c r="N97" i="1059"/>
  <c r="D98" i="1059"/>
  <c r="F98" i="1059"/>
  <c r="H98" i="1059"/>
  <c r="J98" i="1059"/>
  <c r="L98" i="1059"/>
  <c r="N98" i="1059"/>
  <c r="D99" i="1059"/>
  <c r="F99" i="1059"/>
  <c r="H99" i="1059"/>
  <c r="J99" i="1059"/>
  <c r="L99" i="1059"/>
  <c r="N99" i="1059"/>
  <c r="D100" i="1059"/>
  <c r="F100" i="1059"/>
  <c r="H100" i="1059"/>
  <c r="J100" i="1059"/>
  <c r="L100" i="1059"/>
  <c r="N100" i="1059"/>
  <c r="D101" i="1059"/>
  <c r="F101" i="1059"/>
  <c r="H101" i="1059"/>
  <c r="J101" i="1059"/>
  <c r="L101" i="1059"/>
  <c r="N101" i="1059"/>
  <c r="D102" i="1059"/>
  <c r="F102" i="1059"/>
  <c r="H102" i="1059"/>
  <c r="J102" i="1059"/>
  <c r="L102" i="1059"/>
  <c r="N102" i="1059"/>
  <c r="D103" i="1059"/>
  <c r="F103" i="1059"/>
  <c r="H103" i="1059"/>
  <c r="J103" i="1059"/>
  <c r="L103" i="1059"/>
  <c r="N103" i="1059"/>
  <c r="D18" i="1058"/>
  <c r="F18" i="1058"/>
  <c r="H18" i="1058"/>
  <c r="J18" i="1058"/>
  <c r="L18" i="1058"/>
  <c r="N18" i="1058"/>
  <c r="D19" i="1058"/>
  <c r="F19" i="1058"/>
  <c r="H19" i="1058"/>
  <c r="J19" i="1058"/>
  <c r="L19" i="1058"/>
  <c r="N19" i="1058"/>
  <c r="D20" i="1058"/>
  <c r="F20" i="1058"/>
  <c r="H20" i="1058"/>
  <c r="J20" i="1058"/>
  <c r="L20" i="1058"/>
  <c r="N20" i="1058"/>
  <c r="D21" i="1058"/>
  <c r="F21" i="1058"/>
  <c r="H21" i="1058"/>
  <c r="J21" i="1058"/>
  <c r="L21" i="1058"/>
  <c r="N21" i="1058"/>
  <c r="D22" i="1058"/>
  <c r="F22" i="1058"/>
  <c r="H22" i="1058"/>
  <c r="J22" i="1058"/>
  <c r="L22" i="1058"/>
  <c r="N22" i="1058"/>
  <c r="D23" i="1058"/>
  <c r="F23" i="1058"/>
  <c r="H23" i="1058"/>
  <c r="J23" i="1058"/>
  <c r="L23" i="1058"/>
  <c r="N23" i="1058"/>
  <c r="D24" i="1058"/>
  <c r="F24" i="1058"/>
  <c r="H24" i="1058"/>
  <c r="J24" i="1058"/>
  <c r="L24" i="1058"/>
  <c r="N24" i="1058"/>
  <c r="D25" i="1058"/>
  <c r="F25" i="1058"/>
  <c r="H25" i="1058"/>
  <c r="J25" i="1058"/>
  <c r="L25" i="1058"/>
  <c r="N25" i="1058"/>
  <c r="D26" i="1058"/>
  <c r="F26" i="1058"/>
  <c r="H26" i="1058"/>
  <c r="J26" i="1058"/>
  <c r="L26" i="1058"/>
  <c r="N26" i="1058"/>
  <c r="D27" i="1058"/>
  <c r="F27" i="1058"/>
  <c r="H27" i="1058"/>
  <c r="J27" i="1058"/>
  <c r="L27" i="1058"/>
  <c r="N27" i="1058"/>
  <c r="D28" i="1058"/>
  <c r="F28" i="1058"/>
  <c r="H28" i="1058"/>
  <c r="J28" i="1058"/>
  <c r="L28" i="1058"/>
  <c r="N28" i="1058"/>
  <c r="D29" i="1058"/>
  <c r="F29" i="1058"/>
  <c r="H29" i="1058"/>
  <c r="J29" i="1058"/>
  <c r="L29" i="1058"/>
  <c r="N29" i="1058"/>
  <c r="D30" i="1058"/>
  <c r="F30" i="1058"/>
  <c r="H30" i="1058"/>
  <c r="J30" i="1058"/>
  <c r="L30" i="1058"/>
  <c r="N30" i="1058"/>
  <c r="D31" i="1058"/>
  <c r="F31" i="1058"/>
  <c r="H31" i="1058"/>
  <c r="J31" i="1058"/>
  <c r="L31" i="1058"/>
  <c r="N31" i="1058"/>
  <c r="D32" i="1058"/>
  <c r="F32" i="1058"/>
  <c r="H32" i="1058"/>
  <c r="J32" i="1058"/>
  <c r="L32" i="1058"/>
  <c r="N32" i="1058"/>
  <c r="D33" i="1058"/>
  <c r="F33" i="1058"/>
  <c r="H33" i="1058"/>
  <c r="J33" i="1058"/>
  <c r="L33" i="1058"/>
  <c r="N33" i="1058"/>
  <c r="D34" i="1058"/>
  <c r="F34" i="1058"/>
  <c r="H34" i="1058"/>
  <c r="J34" i="1058"/>
  <c r="L34" i="1058"/>
  <c r="N34" i="1058"/>
  <c r="D35" i="1058"/>
  <c r="F35" i="1058"/>
  <c r="H35" i="1058"/>
  <c r="J35" i="1058"/>
  <c r="L35" i="1058"/>
  <c r="N35" i="1058"/>
  <c r="D36" i="1058"/>
  <c r="F36" i="1058"/>
  <c r="H36" i="1058"/>
  <c r="J36" i="1058"/>
  <c r="L36" i="1058"/>
  <c r="N36" i="1058"/>
  <c r="D37" i="1058"/>
  <c r="F37" i="1058"/>
  <c r="H37" i="1058"/>
  <c r="J37" i="1058"/>
  <c r="L37" i="1058"/>
  <c r="N37" i="1058"/>
  <c r="D38" i="1058"/>
  <c r="F38" i="1058"/>
  <c r="H38" i="1058"/>
  <c r="J38" i="1058"/>
  <c r="L38" i="1058"/>
  <c r="N38" i="1058"/>
  <c r="D39" i="1058"/>
  <c r="F39" i="1058"/>
  <c r="H39" i="1058"/>
  <c r="J39" i="1058"/>
  <c r="L39" i="1058"/>
  <c r="N39" i="1058"/>
  <c r="D40" i="1058"/>
  <c r="F40" i="1058"/>
  <c r="H40" i="1058"/>
  <c r="J40" i="1058"/>
  <c r="L40" i="1058"/>
  <c r="N40" i="1058"/>
  <c r="D41" i="1058"/>
  <c r="F41" i="1058"/>
  <c r="H41" i="1058"/>
  <c r="J41" i="1058"/>
  <c r="L41" i="1058"/>
  <c r="N41" i="1058"/>
  <c r="D42" i="1058"/>
  <c r="F42" i="1058"/>
  <c r="H42" i="1058"/>
  <c r="J42" i="1058"/>
  <c r="L42" i="1058"/>
  <c r="N42" i="1058"/>
  <c r="D43" i="1058"/>
  <c r="F43" i="1058"/>
  <c r="H43" i="1058"/>
  <c r="J43" i="1058"/>
  <c r="L43" i="1058"/>
  <c r="N43" i="1058"/>
  <c r="D44" i="1058"/>
  <c r="F44" i="1058"/>
  <c r="H44" i="1058"/>
  <c r="J44" i="1058"/>
  <c r="L44" i="1058"/>
  <c r="N44" i="1058"/>
  <c r="D45" i="1058"/>
  <c r="F45" i="1058"/>
  <c r="H45" i="1058"/>
  <c r="J45" i="1058"/>
  <c r="L45" i="1058"/>
  <c r="N45" i="1058"/>
  <c r="D46" i="1058"/>
  <c r="F46" i="1058"/>
  <c r="H46" i="1058"/>
  <c r="J46" i="1058"/>
  <c r="L46" i="1058"/>
  <c r="N46" i="1058"/>
  <c r="D47" i="1058"/>
  <c r="F47" i="1058"/>
  <c r="H47" i="1058"/>
  <c r="J47" i="1058"/>
  <c r="N47" i="1058"/>
  <c r="D48" i="1058"/>
  <c r="F48" i="1058"/>
  <c r="H48" i="1058"/>
  <c r="J48" i="1058"/>
  <c r="L48" i="1058"/>
  <c r="N48" i="1058"/>
  <c r="D49" i="1058"/>
  <c r="F49" i="1058"/>
  <c r="H49" i="1058"/>
  <c r="J49" i="1058"/>
  <c r="L49" i="1058"/>
  <c r="N49" i="1058"/>
  <c r="D50" i="1058"/>
  <c r="F50" i="1058"/>
  <c r="H50" i="1058"/>
  <c r="J50" i="1058"/>
  <c r="L50" i="1058"/>
  <c r="N50" i="1058"/>
  <c r="D51" i="1058"/>
  <c r="F51" i="1058"/>
  <c r="H51" i="1058"/>
  <c r="J51" i="1058"/>
  <c r="L51" i="1058"/>
  <c r="N51" i="1058"/>
  <c r="D52" i="1058"/>
  <c r="F52" i="1058"/>
  <c r="H52" i="1058"/>
  <c r="J52" i="1058"/>
  <c r="L52" i="1058"/>
  <c r="N52" i="1058"/>
  <c r="D53" i="1058"/>
  <c r="F53" i="1058"/>
  <c r="H53" i="1058"/>
  <c r="J53" i="1058"/>
  <c r="L53" i="1058"/>
  <c r="N53" i="1058"/>
  <c r="D54" i="1058"/>
  <c r="F54" i="1058"/>
  <c r="H54" i="1058"/>
  <c r="J54" i="1058"/>
  <c r="L54" i="1058"/>
  <c r="N54" i="1058"/>
  <c r="D55" i="1058"/>
  <c r="F55" i="1058"/>
  <c r="H55" i="1058"/>
  <c r="J55" i="1058"/>
  <c r="L55" i="1058"/>
  <c r="N55" i="1058"/>
  <c r="D56" i="1058"/>
  <c r="F56" i="1058"/>
  <c r="H56" i="1058"/>
  <c r="J56" i="1058"/>
  <c r="L56" i="1058"/>
  <c r="N56" i="1058"/>
  <c r="D57" i="1058"/>
  <c r="F57" i="1058"/>
  <c r="H57" i="1058"/>
  <c r="J57" i="1058"/>
  <c r="L57" i="1058"/>
  <c r="N57" i="1058"/>
  <c r="D58" i="1058"/>
  <c r="F58" i="1058"/>
  <c r="H58" i="1058"/>
  <c r="J58" i="1058"/>
  <c r="L58" i="1058"/>
  <c r="N58" i="1058"/>
  <c r="D59" i="1058"/>
  <c r="F59" i="1058"/>
  <c r="H59" i="1058"/>
  <c r="J59" i="1058"/>
  <c r="L59" i="1058"/>
  <c r="N59" i="1058"/>
  <c r="D60" i="1058"/>
  <c r="F60" i="1058"/>
  <c r="H60" i="1058"/>
  <c r="J60" i="1058"/>
  <c r="L60" i="1058"/>
  <c r="N60" i="1058"/>
  <c r="D61" i="1058"/>
  <c r="F61" i="1058"/>
  <c r="H61" i="1058"/>
  <c r="J61" i="1058"/>
  <c r="L61" i="1058"/>
  <c r="N61" i="1058"/>
  <c r="D62" i="1058"/>
  <c r="F62" i="1058"/>
  <c r="H62" i="1058"/>
  <c r="J62" i="1058"/>
  <c r="L62" i="1058"/>
  <c r="N62" i="1058"/>
  <c r="D63" i="1058"/>
  <c r="F63" i="1058"/>
  <c r="H63" i="1058"/>
  <c r="J63" i="1058"/>
  <c r="L63" i="1058"/>
  <c r="N63" i="1058"/>
  <c r="D64" i="1058"/>
  <c r="F64" i="1058"/>
  <c r="H64" i="1058"/>
  <c r="J64" i="1058"/>
  <c r="L64" i="1058"/>
  <c r="N64" i="1058"/>
  <c r="D65" i="1058"/>
  <c r="F65" i="1058"/>
  <c r="H65" i="1058"/>
  <c r="J65" i="1058"/>
  <c r="L65" i="1058"/>
  <c r="N65" i="1058"/>
  <c r="D66" i="1058"/>
  <c r="F66" i="1058"/>
  <c r="H66" i="1058"/>
  <c r="J66" i="1058"/>
  <c r="L66" i="1058"/>
  <c r="N66" i="1058"/>
  <c r="D67" i="1058"/>
  <c r="F67" i="1058"/>
  <c r="H67" i="1058"/>
  <c r="J67" i="1058"/>
  <c r="L67" i="1058"/>
  <c r="N67" i="1058"/>
  <c r="D68" i="1058"/>
  <c r="F68" i="1058"/>
  <c r="H68" i="1058"/>
  <c r="J68" i="1058"/>
  <c r="L68" i="1058"/>
  <c r="N68" i="1058"/>
  <c r="D69" i="1058"/>
  <c r="F69" i="1058"/>
  <c r="H69" i="1058"/>
  <c r="J69" i="1058"/>
  <c r="L69" i="1058"/>
  <c r="N69" i="1058"/>
  <c r="D70" i="1058"/>
  <c r="F70" i="1058"/>
  <c r="H70" i="1058"/>
  <c r="J70" i="1058"/>
  <c r="L70" i="1058"/>
  <c r="N70" i="1058"/>
  <c r="D71" i="1058"/>
  <c r="F71" i="1058"/>
  <c r="H71" i="1058"/>
  <c r="J71" i="1058"/>
  <c r="L71" i="1058"/>
  <c r="N71" i="1058"/>
  <c r="D72" i="1058"/>
  <c r="F72" i="1058"/>
  <c r="H72" i="1058"/>
  <c r="J72" i="1058"/>
  <c r="L72" i="1058"/>
  <c r="N72" i="1058"/>
  <c r="D73" i="1058"/>
  <c r="F73" i="1058"/>
  <c r="H73" i="1058"/>
  <c r="J73" i="1058"/>
  <c r="L73" i="1058"/>
  <c r="N73" i="1058"/>
  <c r="D74" i="1058"/>
  <c r="F74" i="1058"/>
  <c r="H74" i="1058"/>
  <c r="J74" i="1058"/>
  <c r="L74" i="1058"/>
  <c r="N74" i="1058"/>
  <c r="D75" i="1058"/>
  <c r="F75" i="1058"/>
  <c r="H75" i="1058"/>
  <c r="J75" i="1058"/>
  <c r="L75" i="1058"/>
  <c r="N75" i="1058"/>
  <c r="D76" i="1058"/>
  <c r="F76" i="1058"/>
  <c r="H76" i="1058"/>
  <c r="J76" i="1058"/>
  <c r="L76" i="1058"/>
  <c r="N76" i="1058"/>
  <c r="D77" i="1058"/>
  <c r="F77" i="1058"/>
  <c r="H77" i="1058"/>
  <c r="J77" i="1058"/>
  <c r="L77" i="1058"/>
  <c r="N77" i="1058"/>
  <c r="D78" i="1058"/>
  <c r="F78" i="1058"/>
  <c r="H78" i="1058"/>
  <c r="J78" i="1058"/>
  <c r="L78" i="1058"/>
  <c r="N78" i="1058"/>
  <c r="D79" i="1058"/>
  <c r="F79" i="1058"/>
  <c r="H79" i="1058"/>
  <c r="J79" i="1058"/>
  <c r="L79" i="1058"/>
  <c r="N79" i="1058"/>
  <c r="D80" i="1058"/>
  <c r="F80" i="1058"/>
  <c r="H80" i="1058"/>
  <c r="J80" i="1058"/>
  <c r="L80" i="1058"/>
  <c r="N80" i="1058"/>
  <c r="D81" i="1058"/>
  <c r="F81" i="1058"/>
  <c r="H81" i="1058"/>
  <c r="J81" i="1058"/>
  <c r="L81" i="1058"/>
  <c r="N81" i="1058"/>
  <c r="D82" i="1058"/>
  <c r="F82" i="1058"/>
  <c r="H82" i="1058"/>
  <c r="J82" i="1058"/>
  <c r="L82" i="1058"/>
  <c r="N82" i="1058"/>
  <c r="D83" i="1058"/>
  <c r="F83" i="1058"/>
  <c r="H83" i="1058"/>
  <c r="J83" i="1058"/>
  <c r="L83" i="1058"/>
  <c r="N83" i="1058"/>
  <c r="D84" i="1058"/>
  <c r="F84" i="1058"/>
  <c r="H84" i="1058"/>
  <c r="J84" i="1058"/>
  <c r="L84" i="1058"/>
  <c r="N84" i="1058"/>
  <c r="D85" i="1058"/>
  <c r="F85" i="1058"/>
  <c r="H85" i="1058"/>
  <c r="J85" i="1058"/>
  <c r="L85" i="1058"/>
  <c r="N85" i="1058"/>
  <c r="D86" i="1058"/>
  <c r="F86" i="1058"/>
  <c r="H86" i="1058"/>
  <c r="J86" i="1058"/>
  <c r="L86" i="1058"/>
  <c r="N86" i="1058"/>
  <c r="D87" i="1058"/>
  <c r="F87" i="1058"/>
  <c r="H87" i="1058"/>
  <c r="J87" i="1058"/>
  <c r="L87" i="1058"/>
  <c r="N87" i="1058"/>
  <c r="D88" i="1058"/>
  <c r="F88" i="1058"/>
  <c r="H88" i="1058"/>
  <c r="J88" i="1058"/>
  <c r="L88" i="1058"/>
  <c r="N88" i="1058"/>
  <c r="D89" i="1058"/>
  <c r="F89" i="1058"/>
  <c r="H89" i="1058"/>
  <c r="J89" i="1058"/>
  <c r="L89" i="1058"/>
  <c r="N89" i="1058"/>
  <c r="D90" i="1058"/>
  <c r="F90" i="1058"/>
  <c r="H90" i="1058"/>
  <c r="J90" i="1058"/>
  <c r="L90" i="1058"/>
  <c r="N90" i="1058"/>
  <c r="D91" i="1058"/>
  <c r="F91" i="1058"/>
  <c r="H91" i="1058"/>
  <c r="J91" i="1058"/>
  <c r="L91" i="1058"/>
  <c r="N91" i="1058"/>
  <c r="D92" i="1058"/>
  <c r="F92" i="1058"/>
  <c r="H92" i="1058"/>
  <c r="J92" i="1058"/>
  <c r="L92" i="1058"/>
  <c r="N92" i="1058"/>
  <c r="D93" i="1058"/>
  <c r="F93" i="1058"/>
  <c r="H93" i="1058"/>
  <c r="J93" i="1058"/>
  <c r="L93" i="1058"/>
  <c r="N93" i="1058"/>
  <c r="D94" i="1058"/>
  <c r="F94" i="1058"/>
  <c r="H94" i="1058"/>
  <c r="J94" i="1058"/>
  <c r="L94" i="1058"/>
  <c r="N94" i="1058"/>
  <c r="D95" i="1058"/>
  <c r="F95" i="1058"/>
  <c r="H95" i="1058"/>
  <c r="J95" i="1058"/>
  <c r="L95" i="1058"/>
  <c r="N95" i="1058"/>
  <c r="D96" i="1058"/>
  <c r="F96" i="1058"/>
  <c r="H96" i="1058"/>
  <c r="J96" i="1058"/>
  <c r="L96" i="1058"/>
  <c r="N96" i="1058"/>
  <c r="D97" i="1058"/>
  <c r="F97" i="1058"/>
  <c r="H97" i="1058"/>
  <c r="J97" i="1058"/>
  <c r="L97" i="1058"/>
  <c r="N97" i="1058"/>
  <c r="D98" i="1058"/>
  <c r="F98" i="1058"/>
  <c r="H98" i="1058"/>
  <c r="J98" i="1058"/>
  <c r="L98" i="1058"/>
  <c r="N98" i="1058"/>
  <c r="D99" i="1058"/>
  <c r="F99" i="1058"/>
  <c r="H99" i="1058"/>
  <c r="J99" i="1058"/>
  <c r="L99" i="1058"/>
  <c r="N99" i="1058"/>
  <c r="D100" i="1058"/>
  <c r="F100" i="1058"/>
  <c r="H100" i="1058"/>
  <c r="J100" i="1058"/>
  <c r="L100" i="1058"/>
  <c r="N100" i="1058"/>
  <c r="D101" i="1058"/>
  <c r="F101" i="1058"/>
  <c r="H101" i="1058"/>
  <c r="J101" i="1058"/>
  <c r="L101" i="1058"/>
  <c r="N101" i="1058"/>
  <c r="D102" i="1058"/>
  <c r="F102" i="1058"/>
  <c r="H102" i="1058"/>
  <c r="J102" i="1058"/>
  <c r="L102" i="1058"/>
  <c r="N102" i="1058"/>
  <c r="D103" i="1058"/>
  <c r="F103" i="1058"/>
  <c r="H103" i="1058"/>
  <c r="J103" i="1058"/>
  <c r="L103" i="1058"/>
  <c r="N103" i="1058"/>
  <c r="B19" i="1056"/>
  <c r="D19" i="1056"/>
  <c r="F19" i="1056"/>
  <c r="H19" i="1056"/>
  <c r="J19" i="1056"/>
  <c r="L19" i="1056"/>
  <c r="F8" i="1054"/>
  <c r="F20" i="1054" s="1"/>
  <c r="G8" i="1054"/>
  <c r="L8" i="1054"/>
  <c r="M8" i="1054"/>
  <c r="M20" i="1054" s="1"/>
  <c r="F9" i="1054"/>
  <c r="G9" i="1054"/>
  <c r="G20" i="1054" s="1"/>
  <c r="F18" i="1054"/>
  <c r="G18" i="1054"/>
  <c r="F19" i="1054"/>
  <c r="G19" i="1054"/>
  <c r="B20" i="1054"/>
  <c r="C20" i="1054"/>
  <c r="D20" i="1054"/>
  <c r="E20" i="1054"/>
  <c r="H20" i="1054"/>
  <c r="I20" i="1054"/>
  <c r="J20" i="1054"/>
  <c r="K20" i="1054"/>
  <c r="L20" i="1054"/>
  <c r="N20" i="1054"/>
  <c r="O20" i="1054"/>
  <c r="P20" i="1054"/>
  <c r="Q20" i="1054"/>
  <c r="L27" i="1054"/>
  <c r="L39" i="1054" s="1"/>
  <c r="W27" i="1054"/>
  <c r="L28" i="1054"/>
  <c r="W28" i="1054"/>
  <c r="W39" i="1054" s="1"/>
  <c r="L29" i="1054"/>
  <c r="W29" i="1054"/>
  <c r="L30" i="1054"/>
  <c r="W30" i="1054"/>
  <c r="L31" i="1054"/>
  <c r="W31" i="1054"/>
  <c r="L32" i="1054"/>
  <c r="W32" i="1054"/>
  <c r="L33" i="1054"/>
  <c r="W33" i="1054"/>
  <c r="L34" i="1054"/>
  <c r="W34" i="1054"/>
  <c r="L35" i="1054"/>
  <c r="W35" i="1054"/>
  <c r="L36" i="1054"/>
  <c r="W36" i="1054"/>
  <c r="L37" i="1054"/>
  <c r="W37" i="1054"/>
  <c r="L38" i="1054"/>
  <c r="W38" i="1054"/>
  <c r="B39" i="1054"/>
  <c r="C39" i="1054"/>
  <c r="D39" i="1054"/>
  <c r="E39" i="1054"/>
  <c r="F39" i="1054"/>
  <c r="G39" i="1054"/>
  <c r="H39" i="1054"/>
  <c r="I39" i="1054"/>
  <c r="J39" i="1054"/>
  <c r="K39" i="1054"/>
  <c r="M39" i="1054"/>
  <c r="N39" i="1054"/>
  <c r="O39" i="1054"/>
  <c r="P39" i="1054"/>
  <c r="Q39" i="1054"/>
  <c r="R39" i="1054"/>
  <c r="S39" i="1054"/>
  <c r="T39" i="1054"/>
  <c r="U39" i="1054"/>
  <c r="V39" i="1054"/>
  <c r="B19" i="1053"/>
  <c r="D19" i="1053"/>
  <c r="F19" i="1053"/>
  <c r="H19" i="1053"/>
  <c r="B35" i="1053"/>
  <c r="D35" i="1053"/>
  <c r="B51" i="1053"/>
  <c r="D51" i="1053"/>
  <c r="F51" i="1053"/>
  <c r="H51" i="1053"/>
  <c r="B67" i="1053"/>
  <c r="D67" i="1053"/>
  <c r="B83" i="1053"/>
  <c r="D83" i="1053"/>
  <c r="F83" i="1053"/>
  <c r="H83" i="1053"/>
  <c r="B99" i="1053"/>
  <c r="D99" i="1053"/>
  <c r="H99" i="1053"/>
  <c r="B115" i="1053"/>
  <c r="D115" i="1053"/>
  <c r="F115" i="1053"/>
  <c r="H115" i="1053"/>
  <c r="B131" i="1053"/>
  <c r="D131" i="1053"/>
  <c r="F131" i="1053"/>
  <c r="H131" i="1053"/>
  <c r="B147" i="1053"/>
  <c r="F147" i="1053"/>
  <c r="H147" i="1053"/>
  <c r="B163" i="1053"/>
  <c r="D163" i="1053"/>
  <c r="F163" i="1053"/>
  <c r="H163" i="1053"/>
  <c r="B180" i="1053"/>
  <c r="D180" i="1053"/>
  <c r="F180" i="1053"/>
  <c r="H180" i="1053"/>
  <c r="F6" i="1052"/>
  <c r="G6" i="1052"/>
  <c r="G17" i="1052" s="1"/>
  <c r="F12" i="1052"/>
  <c r="G12" i="1052"/>
  <c r="F17" i="1052"/>
  <c r="B5" i="1040"/>
  <c r="B5" i="1042" s="1"/>
  <c r="C5" i="1040"/>
  <c r="C5" i="1042" s="1"/>
  <c r="D5" i="1040"/>
  <c r="D5" i="1042" s="1"/>
  <c r="E5" i="1040"/>
  <c r="E5" i="1042" s="1"/>
  <c r="B6" i="1040"/>
  <c r="B6" i="1042" s="1"/>
  <c r="C6" i="1040"/>
  <c r="C6" i="1042" s="1"/>
  <c r="D6" i="1040"/>
  <c r="D6" i="1042" s="1"/>
  <c r="E6" i="1040"/>
  <c r="E6" i="1042" s="1"/>
  <c r="G6" i="1040"/>
  <c r="G6" i="1042" s="1"/>
  <c r="E7" i="1040"/>
  <c r="E7" i="1042" s="1"/>
  <c r="F7" i="1040"/>
  <c r="F7" i="1042" s="1"/>
  <c r="G7" i="1040"/>
  <c r="G7" i="1042" s="1"/>
  <c r="H7" i="1040"/>
  <c r="H7" i="1042" s="1"/>
  <c r="B5" i="1039"/>
  <c r="B5" i="1041" s="1"/>
  <c r="B5" i="1043" s="1"/>
  <c r="B5" i="1044" s="1"/>
  <c r="B5" i="1045" s="1"/>
  <c r="B5" i="1046" s="1"/>
  <c r="B5" i="1047" s="1"/>
  <c r="B5" i="1048" s="1"/>
  <c r="B5" i="1049" s="1"/>
  <c r="B5" i="1050" s="1"/>
  <c r="C5" i="1039"/>
  <c r="C5" i="1041" s="1"/>
  <c r="C5" i="1043" s="1"/>
  <c r="C5" i="1044" s="1"/>
  <c r="C5" i="1045" s="1"/>
  <c r="C5" i="1046" s="1"/>
  <c r="C5" i="1047" s="1"/>
  <c r="C5" i="1048" s="1"/>
  <c r="C5" i="1049" s="1"/>
  <c r="C5" i="1050" s="1"/>
  <c r="D5" i="1039"/>
  <c r="D5" i="1041" s="1"/>
  <c r="D5" i="1043" s="1"/>
  <c r="D5" i="1044" s="1"/>
  <c r="D5" i="1045" s="1"/>
  <c r="D5" i="1046" s="1"/>
  <c r="D5" i="1047" s="1"/>
  <c r="D5" i="1048" s="1"/>
  <c r="D5" i="1049" s="1"/>
  <c r="D5" i="1050" s="1"/>
  <c r="E5" i="1039"/>
  <c r="E5" i="1041" s="1"/>
  <c r="E5" i="1043" s="1"/>
  <c r="E5" i="1044" s="1"/>
  <c r="E5" i="1045" s="1"/>
  <c r="E5" i="1046" s="1"/>
  <c r="E5" i="1047" s="1"/>
  <c r="E5" i="1048" s="1"/>
  <c r="E5" i="1049" s="1"/>
  <c r="E5" i="1050" s="1"/>
  <c r="F5" i="1039"/>
  <c r="F5" i="1041" s="1"/>
  <c r="F5" i="1043" s="1"/>
  <c r="F5" i="1044" s="1"/>
  <c r="F5" i="1045" s="1"/>
  <c r="F5" i="1046" s="1"/>
  <c r="F5" i="1047" s="1"/>
  <c r="F5" i="1048" s="1"/>
  <c r="F5" i="1049" s="1"/>
  <c r="F5" i="1050" s="1"/>
  <c r="B6" i="1039"/>
  <c r="B6" i="1041" s="1"/>
  <c r="B6" i="1043" s="1"/>
  <c r="B6" i="1044" s="1"/>
  <c r="B6" i="1045" s="1"/>
  <c r="B6" i="1046" s="1"/>
  <c r="B6" i="1047" s="1"/>
  <c r="B6" i="1048" s="1"/>
  <c r="B6" i="1049" s="1"/>
  <c r="B6" i="1050" s="1"/>
  <c r="C6" i="1039"/>
  <c r="C6" i="1041" s="1"/>
  <c r="C6" i="1043" s="1"/>
  <c r="C6" i="1044" s="1"/>
  <c r="C6" i="1045" s="1"/>
  <c r="C6" i="1046" s="1"/>
  <c r="C6" i="1047" s="1"/>
  <c r="C6" i="1048" s="1"/>
  <c r="C6" i="1049" s="1"/>
  <c r="C6" i="1050" s="1"/>
  <c r="D6" i="1039"/>
  <c r="D6" i="1041" s="1"/>
  <c r="D6" i="1043" s="1"/>
  <c r="D6" i="1044" s="1"/>
  <c r="D6" i="1045" s="1"/>
  <c r="D6" i="1046" s="1"/>
  <c r="D6" i="1047" s="1"/>
  <c r="D6" i="1048" s="1"/>
  <c r="D6" i="1049" s="1"/>
  <c r="D6" i="1050" s="1"/>
  <c r="E6" i="1039"/>
  <c r="E6" i="1041" s="1"/>
  <c r="E6" i="1043" s="1"/>
  <c r="E6" i="1044" s="1"/>
  <c r="E6" i="1045" s="1"/>
  <c r="E6" i="1046" s="1"/>
  <c r="E6" i="1047" s="1"/>
  <c r="E6" i="1048" s="1"/>
  <c r="E6" i="1049" s="1"/>
  <c r="E6" i="1050" s="1"/>
  <c r="F6" i="1039"/>
  <c r="F6" i="1041" s="1"/>
  <c r="F6" i="1043" s="1"/>
  <c r="F6" i="1044" s="1"/>
  <c r="F6" i="1045" s="1"/>
  <c r="F6" i="1046" s="1"/>
  <c r="F6" i="1047" s="1"/>
  <c r="F6" i="1048" s="1"/>
  <c r="F6" i="1049" s="1"/>
  <c r="F6" i="1050" s="1"/>
  <c r="I6" i="1039"/>
  <c r="H6" i="1041" s="1"/>
  <c r="H6" i="1043" s="1"/>
  <c r="H6" i="1044" s="1"/>
  <c r="H6" i="1045" s="1"/>
  <c r="H6" i="1046" s="1"/>
  <c r="H6" i="1047" s="1"/>
  <c r="H6" i="1048" s="1"/>
  <c r="H6" i="1049" s="1"/>
  <c r="H6" i="1050" s="1"/>
  <c r="F7" i="1039"/>
  <c r="F7" i="1041" s="1"/>
  <c r="F7" i="1043" s="1"/>
  <c r="F7" i="1044" s="1"/>
  <c r="F7" i="1045" s="1"/>
  <c r="F7" i="1046" s="1"/>
  <c r="F7" i="1047" s="1"/>
  <c r="F7" i="1048" s="1"/>
  <c r="F7" i="1049" s="1"/>
  <c r="F7" i="1050" s="1"/>
  <c r="H7" i="1039"/>
  <c r="G7" i="1041" s="1"/>
  <c r="G7" i="1043" s="1"/>
  <c r="G7" i="1044" s="1"/>
  <c r="G7" i="1045" s="1"/>
  <c r="G7" i="1046" s="1"/>
  <c r="G7" i="1047" s="1"/>
  <c r="G7" i="1048" s="1"/>
  <c r="G7" i="1049" s="1"/>
  <c r="G7" i="1050" s="1"/>
  <c r="I7" i="1039"/>
  <c r="H7" i="1041" s="1"/>
  <c r="H7" i="1043" s="1"/>
  <c r="H7" i="1044" s="1"/>
  <c r="H7" i="1045" s="1"/>
  <c r="H7" i="1046" s="1"/>
  <c r="H7" i="1047" s="1"/>
  <c r="H7" i="1048" s="1"/>
  <c r="H7" i="1049" s="1"/>
  <c r="H7" i="1050" s="1"/>
  <c r="K7" i="1039"/>
  <c r="I7" i="1041" s="1"/>
  <c r="I7" i="1043" s="1"/>
  <c r="I7" i="1044" s="1"/>
  <c r="I7" i="1045" s="1"/>
  <c r="I7" i="1046" s="1"/>
  <c r="I7" i="1047" s="1"/>
  <c r="I7" i="1048" s="1"/>
  <c r="I7" i="1049" s="1"/>
  <c r="I7" i="1050" s="1"/>
  <c r="H184" i="1053" l="1"/>
  <c r="B6" i="1032"/>
  <c r="B8" i="1032"/>
  <c r="B11" i="1032"/>
  <c r="B14" i="1032"/>
  <c r="B16" i="1032" l="1"/>
  <c r="E7" i="5"/>
  <c r="E6" i="1029" l="1"/>
  <c r="F6" i="1029"/>
  <c r="G6" i="1029"/>
  <c r="H6" i="1029"/>
  <c r="E7" i="1029"/>
  <c r="K7" i="1029" s="1"/>
  <c r="F7" i="1029"/>
  <c r="G7" i="1029"/>
  <c r="H7" i="1029"/>
  <c r="I7" i="1029"/>
  <c r="J7" i="1029"/>
  <c r="E8" i="1029"/>
  <c r="F8" i="1029"/>
  <c r="G8" i="1029"/>
  <c r="I8" i="1029"/>
  <c r="J8" i="1029"/>
  <c r="E9" i="1029"/>
  <c r="H9" i="1029" s="1"/>
  <c r="F9" i="1029"/>
  <c r="G9" i="1029"/>
  <c r="I9" i="1029"/>
  <c r="J9" i="1029"/>
  <c r="E10" i="1029"/>
  <c r="F10" i="1029"/>
  <c r="G10" i="1029"/>
  <c r="H10" i="1029"/>
  <c r="I10" i="1029"/>
  <c r="J10" i="1029"/>
  <c r="E11" i="1029"/>
  <c r="F11" i="1029"/>
  <c r="G11" i="1029"/>
  <c r="H11" i="1029"/>
  <c r="I11" i="1029"/>
  <c r="J11" i="1029"/>
  <c r="E12" i="1029"/>
  <c r="F12" i="1029"/>
  <c r="G12" i="1029"/>
  <c r="I12" i="1029"/>
  <c r="J12" i="1029"/>
  <c r="E13" i="1029"/>
  <c r="H13" i="1029" s="1"/>
  <c r="F13" i="1029"/>
  <c r="G13" i="1029"/>
  <c r="I13" i="1029"/>
  <c r="J13" i="1029"/>
  <c r="E14" i="1029"/>
  <c r="F14" i="1029"/>
  <c r="G14" i="1029"/>
  <c r="H14" i="1029"/>
  <c r="I14" i="1029"/>
  <c r="J14" i="1029"/>
  <c r="E15" i="1029"/>
  <c r="F15" i="1029"/>
  <c r="G15" i="1029"/>
  <c r="I15" i="1029"/>
  <c r="J15" i="1029"/>
  <c r="E16" i="1029"/>
  <c r="F16" i="1029"/>
  <c r="G16" i="1029"/>
  <c r="I16" i="1029"/>
  <c r="J16" i="1029"/>
  <c r="E17" i="1029"/>
  <c r="H17" i="1029" s="1"/>
  <c r="F17" i="1029"/>
  <c r="G17" i="1029"/>
  <c r="I17" i="1029"/>
  <c r="J17" i="1029"/>
  <c r="E18" i="1029"/>
  <c r="K18" i="1029" s="1"/>
  <c r="F18" i="1029"/>
  <c r="G18" i="1029"/>
  <c r="I18" i="1029"/>
  <c r="J18" i="1029"/>
  <c r="E19" i="1029"/>
  <c r="F19" i="1029"/>
  <c r="G19" i="1029"/>
  <c r="H19" i="1029"/>
  <c r="I19" i="1029"/>
  <c r="J19" i="1029"/>
  <c r="E20" i="1029"/>
  <c r="F20" i="1029"/>
  <c r="G20" i="1029"/>
  <c r="I20" i="1029"/>
  <c r="J20" i="1029"/>
  <c r="E21" i="1029"/>
  <c r="H21" i="1029" s="1"/>
  <c r="F21" i="1029"/>
  <c r="G21" i="1029"/>
  <c r="I21" i="1029"/>
  <c r="J21" i="1029"/>
  <c r="E22" i="1029"/>
  <c r="F22" i="1029"/>
  <c r="G22" i="1029"/>
  <c r="H22" i="1029"/>
  <c r="I22" i="1029"/>
  <c r="J22" i="1029"/>
  <c r="E23" i="1029"/>
  <c r="F23" i="1029"/>
  <c r="G23" i="1029"/>
  <c r="H23" i="1029"/>
  <c r="I23" i="1029"/>
  <c r="J23" i="1029"/>
  <c r="E24" i="1029"/>
  <c r="F24" i="1029"/>
  <c r="G24" i="1029"/>
  <c r="I24" i="1029"/>
  <c r="J24" i="1029"/>
  <c r="E25" i="1029"/>
  <c r="H25" i="1029" s="1"/>
  <c r="F25" i="1029"/>
  <c r="G25" i="1029"/>
  <c r="I25" i="1029"/>
  <c r="J25" i="1029"/>
  <c r="E26" i="1029"/>
  <c r="F26" i="1029"/>
  <c r="G26" i="1029"/>
  <c r="H26" i="1029"/>
  <c r="I26" i="1029"/>
  <c r="J26" i="1029"/>
  <c r="K26" i="1029"/>
  <c r="E27" i="1029"/>
  <c r="K27" i="1029" s="1"/>
  <c r="F27" i="1029"/>
  <c r="G27" i="1029"/>
  <c r="H27" i="1029"/>
  <c r="I27" i="1029"/>
  <c r="J27" i="1029"/>
  <c r="E28" i="1029"/>
  <c r="F28" i="1029"/>
  <c r="G28" i="1029"/>
  <c r="I28" i="1029"/>
  <c r="J28" i="1029"/>
  <c r="E29" i="1029"/>
  <c r="H29" i="1029" s="1"/>
  <c r="F29" i="1029"/>
  <c r="G29" i="1029"/>
  <c r="I29" i="1029"/>
  <c r="J29" i="1029"/>
  <c r="E30" i="1029"/>
  <c r="F30" i="1029"/>
  <c r="G30" i="1029"/>
  <c r="H30" i="1029"/>
  <c r="I30" i="1029"/>
  <c r="J30" i="1029"/>
  <c r="K30" i="1029"/>
  <c r="E31" i="1029"/>
  <c r="K31" i="1029" s="1"/>
  <c r="F31" i="1029"/>
  <c r="G31" i="1029"/>
  <c r="I31" i="1029"/>
  <c r="J31" i="1029"/>
  <c r="E32" i="1029"/>
  <c r="K33" i="1029" s="1"/>
  <c r="F32" i="1029"/>
  <c r="G32" i="1029"/>
  <c r="I32" i="1029"/>
  <c r="J32" i="1029"/>
  <c r="E33" i="1029"/>
  <c r="H33" i="1029" s="1"/>
  <c r="F33" i="1029"/>
  <c r="G33" i="1029"/>
  <c r="I33" i="1029"/>
  <c r="J33" i="1029"/>
  <c r="E34" i="1029"/>
  <c r="H34" i="1029" s="1"/>
  <c r="F34" i="1029"/>
  <c r="G34" i="1029"/>
  <c r="I34" i="1029"/>
  <c r="J34" i="1029"/>
  <c r="E35" i="1029"/>
  <c r="F35" i="1029"/>
  <c r="G35" i="1029"/>
  <c r="I35" i="1029"/>
  <c r="J35" i="1029"/>
  <c r="E36" i="1029"/>
  <c r="F36" i="1029"/>
  <c r="G36" i="1029"/>
  <c r="I36" i="1029"/>
  <c r="J36" i="1029"/>
  <c r="E37" i="1029"/>
  <c r="H37" i="1029" s="1"/>
  <c r="F37" i="1029"/>
  <c r="G37" i="1029"/>
  <c r="I37" i="1029"/>
  <c r="J37" i="1029"/>
  <c r="E38" i="1029"/>
  <c r="H38" i="1029" s="1"/>
  <c r="F38" i="1029"/>
  <c r="G38" i="1029"/>
  <c r="I38" i="1029"/>
  <c r="J38" i="1029"/>
  <c r="E39" i="1029"/>
  <c r="K39" i="1029" s="1"/>
  <c r="F39" i="1029"/>
  <c r="G39" i="1029"/>
  <c r="I39" i="1029"/>
  <c r="J39" i="1029"/>
  <c r="E40" i="1029"/>
  <c r="K41" i="1029" s="1"/>
  <c r="F40" i="1029"/>
  <c r="G40" i="1029"/>
  <c r="I40" i="1029"/>
  <c r="J40" i="1029"/>
  <c r="E41" i="1029"/>
  <c r="H41" i="1029" s="1"/>
  <c r="F41" i="1029"/>
  <c r="G41" i="1029"/>
  <c r="I41" i="1029"/>
  <c r="J41" i="1029"/>
  <c r="E42" i="1029"/>
  <c r="H42" i="1029" s="1"/>
  <c r="F42" i="1029"/>
  <c r="G42" i="1029"/>
  <c r="I42" i="1029"/>
  <c r="J42" i="1029"/>
  <c r="E43" i="1029"/>
  <c r="F43" i="1029"/>
  <c r="G43" i="1029"/>
  <c r="H43" i="1029"/>
  <c r="I43" i="1029"/>
  <c r="J43" i="1029"/>
  <c r="E44" i="1029"/>
  <c r="F44" i="1029"/>
  <c r="G44" i="1029"/>
  <c r="I44" i="1029"/>
  <c r="J44" i="1029"/>
  <c r="E45" i="1029"/>
  <c r="H45" i="1029" s="1"/>
  <c r="F45" i="1029"/>
  <c r="G45" i="1029"/>
  <c r="I45" i="1029"/>
  <c r="J45" i="1029"/>
  <c r="E46" i="1029"/>
  <c r="K46" i="1029" s="1"/>
  <c r="F46" i="1029"/>
  <c r="G46" i="1029"/>
  <c r="H46" i="1029"/>
  <c r="I46" i="1029"/>
  <c r="J46" i="1029"/>
  <c r="E47" i="1029"/>
  <c r="K47" i="1029" s="1"/>
  <c r="F47" i="1029"/>
  <c r="G47" i="1029"/>
  <c r="I47" i="1029"/>
  <c r="J47" i="1029"/>
  <c r="E48" i="1029"/>
  <c r="F48" i="1029"/>
  <c r="G48" i="1029"/>
  <c r="I48" i="1029"/>
  <c r="J48" i="1029"/>
  <c r="E49" i="1029"/>
  <c r="F49" i="1029"/>
  <c r="G49" i="1029"/>
  <c r="H49" i="1029"/>
  <c r="I49" i="1029"/>
  <c r="J49" i="1029"/>
  <c r="E50" i="1029"/>
  <c r="K50" i="1029" s="1"/>
  <c r="F50" i="1029"/>
  <c r="G50" i="1029"/>
  <c r="H50" i="1029"/>
  <c r="I50" i="1029"/>
  <c r="J50" i="1029"/>
  <c r="E51" i="1029"/>
  <c r="K51" i="1029" s="1"/>
  <c r="F51" i="1029"/>
  <c r="G51" i="1029"/>
  <c r="I51" i="1029"/>
  <c r="J51" i="1029"/>
  <c r="E52" i="1029"/>
  <c r="K53" i="1029" s="1"/>
  <c r="F52" i="1029"/>
  <c r="G52" i="1029"/>
  <c r="I52" i="1029"/>
  <c r="J52" i="1029"/>
  <c r="E53" i="1029"/>
  <c r="F53" i="1029"/>
  <c r="G53" i="1029"/>
  <c r="H53" i="1029"/>
  <c r="I53" i="1029"/>
  <c r="J53" i="1029"/>
  <c r="E54" i="1029"/>
  <c r="K54" i="1029" s="1"/>
  <c r="F54" i="1029"/>
  <c r="G54" i="1029"/>
  <c r="I54" i="1029"/>
  <c r="J54" i="1029"/>
  <c r="D6" i="1028"/>
  <c r="E6" i="1028"/>
  <c r="G6" i="1028"/>
  <c r="H6" i="1028"/>
  <c r="I6" i="1028"/>
  <c r="K6" i="1028"/>
  <c r="D7" i="1028"/>
  <c r="E7" i="1028"/>
  <c r="G7" i="1028"/>
  <c r="H7" i="1028"/>
  <c r="I7" i="1028"/>
  <c r="K7" i="1028"/>
  <c r="D8" i="1028"/>
  <c r="E8" i="1028"/>
  <c r="G8" i="1028"/>
  <c r="H8" i="1028"/>
  <c r="I8" i="1028"/>
  <c r="K8" i="1028"/>
  <c r="D9" i="1028"/>
  <c r="E9" i="1028"/>
  <c r="G9" i="1028"/>
  <c r="H9" i="1028"/>
  <c r="I9" i="1028"/>
  <c r="K9" i="1028"/>
  <c r="D10" i="1028"/>
  <c r="E10" i="1028"/>
  <c r="G10" i="1028"/>
  <c r="H10" i="1028"/>
  <c r="I10" i="1028"/>
  <c r="K10" i="1028"/>
  <c r="D11" i="1028"/>
  <c r="E11" i="1028"/>
  <c r="G11" i="1028"/>
  <c r="H11" i="1028"/>
  <c r="I11" i="1028"/>
  <c r="K11" i="1028"/>
  <c r="D12" i="1028"/>
  <c r="E12" i="1028"/>
  <c r="G12" i="1028"/>
  <c r="H12" i="1028"/>
  <c r="I12" i="1028"/>
  <c r="K12" i="1028"/>
  <c r="D13" i="1028"/>
  <c r="E13" i="1028"/>
  <c r="G13" i="1028"/>
  <c r="H13" i="1028"/>
  <c r="I13" i="1028"/>
  <c r="K13" i="1028"/>
  <c r="D14" i="1028"/>
  <c r="E14" i="1028"/>
  <c r="G14" i="1028"/>
  <c r="H14" i="1028"/>
  <c r="I14" i="1028"/>
  <c r="K14" i="1028"/>
  <c r="D15" i="1028"/>
  <c r="E15" i="1028"/>
  <c r="G15" i="1028"/>
  <c r="H15" i="1028"/>
  <c r="I15" i="1028"/>
  <c r="K15" i="1028"/>
  <c r="D16" i="1028"/>
  <c r="E16" i="1028"/>
  <c r="G16" i="1028"/>
  <c r="H16" i="1028"/>
  <c r="I16" i="1028"/>
  <c r="K16" i="1028"/>
  <c r="D17" i="1028"/>
  <c r="E17" i="1028"/>
  <c r="G17" i="1028"/>
  <c r="H17" i="1028"/>
  <c r="I17" i="1028"/>
  <c r="K17" i="1028"/>
  <c r="C18" i="1028"/>
  <c r="D18" i="1028"/>
  <c r="E18" i="1028"/>
  <c r="G18" i="1028"/>
  <c r="H18" i="1028"/>
  <c r="I18" i="1028"/>
  <c r="K18" i="1028"/>
  <c r="D19" i="1028"/>
  <c r="E19" i="1028"/>
  <c r="G19" i="1028"/>
  <c r="H19" i="1028"/>
  <c r="I19" i="1028"/>
  <c r="K19" i="1028"/>
  <c r="D20" i="1028"/>
  <c r="E20" i="1028"/>
  <c r="G20" i="1028"/>
  <c r="H20" i="1028"/>
  <c r="I20" i="1028"/>
  <c r="K20" i="1028"/>
  <c r="D21" i="1028"/>
  <c r="E21" i="1028"/>
  <c r="G21" i="1028"/>
  <c r="H21" i="1028"/>
  <c r="I21" i="1028"/>
  <c r="K21" i="1028"/>
  <c r="D22" i="1028"/>
  <c r="E22" i="1028"/>
  <c r="G22" i="1028"/>
  <c r="H22" i="1028"/>
  <c r="I22" i="1028"/>
  <c r="K22" i="1028"/>
  <c r="D23" i="1028"/>
  <c r="E23" i="1028"/>
  <c r="G23" i="1028"/>
  <c r="H23" i="1028"/>
  <c r="I23" i="1028"/>
  <c r="K23" i="1028"/>
  <c r="D24" i="1028"/>
  <c r="E24" i="1028"/>
  <c r="G24" i="1028"/>
  <c r="H24" i="1028"/>
  <c r="I24" i="1028"/>
  <c r="K24" i="1028"/>
  <c r="D25" i="1028"/>
  <c r="E25" i="1028"/>
  <c r="G25" i="1028"/>
  <c r="H25" i="1028"/>
  <c r="I25" i="1028"/>
  <c r="K25" i="1028"/>
  <c r="D26" i="1028"/>
  <c r="E26" i="1028"/>
  <c r="G26" i="1028"/>
  <c r="H26" i="1028"/>
  <c r="I26" i="1028"/>
  <c r="K26" i="1028"/>
  <c r="D27" i="1028"/>
  <c r="E27" i="1028"/>
  <c r="G27" i="1028"/>
  <c r="H27" i="1028"/>
  <c r="I27" i="1028"/>
  <c r="K27" i="1028"/>
  <c r="D28" i="1028"/>
  <c r="E28" i="1028"/>
  <c r="G28" i="1028"/>
  <c r="H28" i="1028"/>
  <c r="I28" i="1028"/>
  <c r="K28" i="1028"/>
  <c r="D29" i="1028"/>
  <c r="E29" i="1028"/>
  <c r="G29" i="1028"/>
  <c r="H29" i="1028"/>
  <c r="I29" i="1028"/>
  <c r="K29" i="1028"/>
  <c r="C30" i="1028"/>
  <c r="D30" i="1028"/>
  <c r="E30" i="1028"/>
  <c r="G30" i="1028"/>
  <c r="H30" i="1028"/>
  <c r="I30" i="1028"/>
  <c r="K30" i="1028"/>
  <c r="C31" i="1028"/>
  <c r="D31" i="1028"/>
  <c r="E31" i="1028"/>
  <c r="G31" i="1028"/>
  <c r="H31" i="1028"/>
  <c r="I31" i="1028"/>
  <c r="K31" i="1028"/>
  <c r="C32" i="1028"/>
  <c r="D32" i="1028"/>
  <c r="E32" i="1028"/>
  <c r="G32" i="1028"/>
  <c r="H32" i="1028"/>
  <c r="I32" i="1028"/>
  <c r="K32" i="1028"/>
  <c r="C33" i="1028"/>
  <c r="D33" i="1028"/>
  <c r="E33" i="1028"/>
  <c r="G33" i="1028"/>
  <c r="H33" i="1028"/>
  <c r="I33" i="1028"/>
  <c r="K33" i="1028"/>
  <c r="C34" i="1028"/>
  <c r="D34" i="1028"/>
  <c r="E34" i="1028"/>
  <c r="G34" i="1028"/>
  <c r="H34" i="1028"/>
  <c r="I34" i="1028"/>
  <c r="K34" i="1028"/>
  <c r="C35" i="1028"/>
  <c r="D35" i="1028"/>
  <c r="E35" i="1028"/>
  <c r="G35" i="1028"/>
  <c r="H35" i="1028"/>
  <c r="I35" i="1028"/>
  <c r="K35" i="1028"/>
  <c r="C36" i="1028"/>
  <c r="D36" i="1028"/>
  <c r="E36" i="1028"/>
  <c r="G36" i="1028"/>
  <c r="H36" i="1028"/>
  <c r="I36" i="1028"/>
  <c r="K36" i="1028"/>
  <c r="C37" i="1028"/>
  <c r="D37" i="1028"/>
  <c r="E37" i="1028"/>
  <c r="G37" i="1028"/>
  <c r="H37" i="1028"/>
  <c r="I37" i="1028"/>
  <c r="K37" i="1028"/>
  <c r="C38" i="1028"/>
  <c r="D38" i="1028"/>
  <c r="E38" i="1028"/>
  <c r="G38" i="1028"/>
  <c r="H38" i="1028"/>
  <c r="I38" i="1028"/>
  <c r="K38" i="1028"/>
  <c r="C39" i="1028"/>
  <c r="D39" i="1028"/>
  <c r="E39" i="1028"/>
  <c r="F39" i="1028"/>
  <c r="G39" i="1028"/>
  <c r="H39" i="1028"/>
  <c r="I39" i="1028"/>
  <c r="K39" i="1028"/>
  <c r="C40" i="1028"/>
  <c r="D40" i="1028"/>
  <c r="E40" i="1028"/>
  <c r="G40" i="1028"/>
  <c r="H40" i="1028"/>
  <c r="I40" i="1028"/>
  <c r="K40" i="1028"/>
  <c r="C41" i="1028"/>
  <c r="D41" i="1028"/>
  <c r="E41" i="1028"/>
  <c r="G41" i="1028"/>
  <c r="H41" i="1028"/>
  <c r="I41" i="1028"/>
  <c r="K41" i="1028"/>
  <c r="C42" i="1028"/>
  <c r="D42" i="1028"/>
  <c r="E42" i="1028"/>
  <c r="G42" i="1028"/>
  <c r="H42" i="1028"/>
  <c r="I42" i="1028"/>
  <c r="K42" i="1028"/>
  <c r="C43" i="1028"/>
  <c r="D43" i="1028"/>
  <c r="E43" i="1028"/>
  <c r="G43" i="1028"/>
  <c r="H43" i="1028"/>
  <c r="I43" i="1028"/>
  <c r="J43" i="1028"/>
  <c r="K43" i="1028"/>
  <c r="C44" i="1028"/>
  <c r="D44" i="1028"/>
  <c r="E44" i="1028"/>
  <c r="G44" i="1028"/>
  <c r="H44" i="1028"/>
  <c r="I44" i="1028"/>
  <c r="K44" i="1028"/>
  <c r="C45" i="1028"/>
  <c r="D45" i="1028"/>
  <c r="E45" i="1028"/>
  <c r="G45" i="1028"/>
  <c r="H45" i="1028"/>
  <c r="I45" i="1028"/>
  <c r="K45" i="1028"/>
  <c r="C46" i="1028"/>
  <c r="D46" i="1028"/>
  <c r="E46" i="1028"/>
  <c r="G46" i="1028"/>
  <c r="H46" i="1028"/>
  <c r="I46" i="1028"/>
  <c r="K46" i="1028"/>
  <c r="C47" i="1028"/>
  <c r="D47" i="1028"/>
  <c r="E47" i="1028"/>
  <c r="G47" i="1028"/>
  <c r="H47" i="1028"/>
  <c r="I47" i="1028"/>
  <c r="K47" i="1028"/>
  <c r="C48" i="1028"/>
  <c r="D48" i="1028"/>
  <c r="E48" i="1028"/>
  <c r="G48" i="1028"/>
  <c r="H48" i="1028"/>
  <c r="I48" i="1028"/>
  <c r="K48" i="1028"/>
  <c r="C49" i="1028"/>
  <c r="D49" i="1028"/>
  <c r="E49" i="1028"/>
  <c r="G49" i="1028"/>
  <c r="H49" i="1028"/>
  <c r="I49" i="1028"/>
  <c r="K49" i="1028"/>
  <c r="C50" i="1028"/>
  <c r="D50" i="1028"/>
  <c r="E50" i="1028"/>
  <c r="G50" i="1028"/>
  <c r="H50" i="1028"/>
  <c r="I50" i="1028"/>
  <c r="K50" i="1028"/>
  <c r="C51" i="1028"/>
  <c r="D51" i="1028"/>
  <c r="E51" i="1028"/>
  <c r="G51" i="1028"/>
  <c r="H51" i="1028"/>
  <c r="I51" i="1028"/>
  <c r="K51" i="1028"/>
  <c r="C52" i="1028"/>
  <c r="D52" i="1028"/>
  <c r="E52" i="1028"/>
  <c r="F52" i="1028"/>
  <c r="G52" i="1028"/>
  <c r="H52" i="1028"/>
  <c r="I52" i="1028"/>
  <c r="J52" i="1028"/>
  <c r="K52" i="1028"/>
  <c r="C53" i="1028"/>
  <c r="D53" i="1028"/>
  <c r="E53" i="1028"/>
  <c r="G53" i="1028"/>
  <c r="H53" i="1028"/>
  <c r="I53" i="1028"/>
  <c r="K53" i="1028"/>
  <c r="C54" i="1028"/>
  <c r="D54" i="1028"/>
  <c r="E54" i="1028"/>
  <c r="G54" i="1028"/>
  <c r="H54" i="1028"/>
  <c r="I54" i="1028"/>
  <c r="K54" i="1028"/>
  <c r="D6" i="1027"/>
  <c r="E6" i="1027"/>
  <c r="G6" i="1027"/>
  <c r="H6" i="1027"/>
  <c r="I6" i="1027"/>
  <c r="K6" i="1027"/>
  <c r="D7" i="1027"/>
  <c r="E7" i="1027"/>
  <c r="G7" i="1027"/>
  <c r="H7" i="1027"/>
  <c r="I7" i="1027"/>
  <c r="K7" i="1027"/>
  <c r="D8" i="1027"/>
  <c r="E8" i="1027"/>
  <c r="G8" i="1027"/>
  <c r="H8" i="1027"/>
  <c r="I8" i="1027"/>
  <c r="K8" i="1027"/>
  <c r="D9" i="1027"/>
  <c r="E9" i="1027"/>
  <c r="G9" i="1027"/>
  <c r="H9" i="1027"/>
  <c r="I9" i="1027"/>
  <c r="K9" i="1027"/>
  <c r="D10" i="1027"/>
  <c r="E10" i="1027"/>
  <c r="G10" i="1027"/>
  <c r="H10" i="1027"/>
  <c r="I10" i="1027"/>
  <c r="K10" i="1027"/>
  <c r="D11" i="1027"/>
  <c r="E11" i="1027"/>
  <c r="G11" i="1027"/>
  <c r="H11" i="1027"/>
  <c r="I11" i="1027"/>
  <c r="K11" i="1027"/>
  <c r="D12" i="1027"/>
  <c r="E12" i="1027"/>
  <c r="G12" i="1027"/>
  <c r="H12" i="1027"/>
  <c r="I12" i="1027"/>
  <c r="K12" i="1027"/>
  <c r="D13" i="1027"/>
  <c r="E13" i="1027"/>
  <c r="G13" i="1027"/>
  <c r="H13" i="1027"/>
  <c r="I13" i="1027"/>
  <c r="K13" i="1027"/>
  <c r="D14" i="1027"/>
  <c r="E14" i="1027"/>
  <c r="G14" i="1027"/>
  <c r="H14" i="1027"/>
  <c r="I14" i="1027"/>
  <c r="K14" i="1027"/>
  <c r="D15" i="1027"/>
  <c r="E15" i="1027"/>
  <c r="G15" i="1027"/>
  <c r="H15" i="1027"/>
  <c r="I15" i="1027"/>
  <c r="K15" i="1027"/>
  <c r="D16" i="1027"/>
  <c r="E16" i="1027"/>
  <c r="G16" i="1027"/>
  <c r="H16" i="1027"/>
  <c r="I16" i="1027"/>
  <c r="K16" i="1027"/>
  <c r="D17" i="1027"/>
  <c r="E17" i="1027"/>
  <c r="G17" i="1027"/>
  <c r="H17" i="1027"/>
  <c r="I17" i="1027"/>
  <c r="K17" i="1027"/>
  <c r="D18" i="1027"/>
  <c r="E18" i="1027"/>
  <c r="G18" i="1027"/>
  <c r="H18" i="1027"/>
  <c r="I18" i="1027"/>
  <c r="K18" i="1027"/>
  <c r="D19" i="1027"/>
  <c r="E19" i="1027"/>
  <c r="G19" i="1027"/>
  <c r="H19" i="1027"/>
  <c r="I19" i="1027"/>
  <c r="K19" i="1027"/>
  <c r="D20" i="1027"/>
  <c r="E20" i="1027"/>
  <c r="G20" i="1027"/>
  <c r="H20" i="1027"/>
  <c r="I20" i="1027"/>
  <c r="K20" i="1027"/>
  <c r="D21" i="1027"/>
  <c r="E21" i="1027"/>
  <c r="G21" i="1027"/>
  <c r="H21" i="1027"/>
  <c r="I21" i="1027"/>
  <c r="K21" i="1027"/>
  <c r="D22" i="1027"/>
  <c r="E22" i="1027"/>
  <c r="G22" i="1027"/>
  <c r="H22" i="1027"/>
  <c r="I22" i="1027"/>
  <c r="K22" i="1027"/>
  <c r="D23" i="1027"/>
  <c r="E23" i="1027"/>
  <c r="G23" i="1027"/>
  <c r="H23" i="1027"/>
  <c r="I23" i="1027"/>
  <c r="K23" i="1027"/>
  <c r="D24" i="1027"/>
  <c r="E24" i="1027"/>
  <c r="G24" i="1027"/>
  <c r="H24" i="1027"/>
  <c r="I24" i="1027"/>
  <c r="K24" i="1027"/>
  <c r="D25" i="1027"/>
  <c r="E25" i="1027"/>
  <c r="G25" i="1027"/>
  <c r="H25" i="1027"/>
  <c r="I25" i="1027"/>
  <c r="K25" i="1027"/>
  <c r="D26" i="1027"/>
  <c r="E26" i="1027"/>
  <c r="G26" i="1027"/>
  <c r="H26" i="1027"/>
  <c r="I26" i="1027"/>
  <c r="K26" i="1027"/>
  <c r="D27" i="1027"/>
  <c r="E27" i="1027"/>
  <c r="G27" i="1027"/>
  <c r="H27" i="1027"/>
  <c r="I27" i="1027"/>
  <c r="K27" i="1027"/>
  <c r="D28" i="1027"/>
  <c r="E28" i="1027"/>
  <c r="G28" i="1027"/>
  <c r="H28" i="1027"/>
  <c r="I28" i="1027"/>
  <c r="K28" i="1027"/>
  <c r="D29" i="1027"/>
  <c r="E29" i="1027"/>
  <c r="G29" i="1027"/>
  <c r="H29" i="1027"/>
  <c r="I29" i="1027"/>
  <c r="K29" i="1027"/>
  <c r="C30" i="1027"/>
  <c r="D30" i="1027"/>
  <c r="E30" i="1027"/>
  <c r="G30" i="1027"/>
  <c r="H30" i="1027"/>
  <c r="I30" i="1027"/>
  <c r="K30" i="1027"/>
  <c r="C31" i="1027"/>
  <c r="D31" i="1027"/>
  <c r="E31" i="1027"/>
  <c r="G31" i="1027"/>
  <c r="H31" i="1027"/>
  <c r="I31" i="1027"/>
  <c r="K31" i="1027"/>
  <c r="C32" i="1027"/>
  <c r="D32" i="1027"/>
  <c r="E32" i="1027"/>
  <c r="G32" i="1027"/>
  <c r="H32" i="1027"/>
  <c r="I32" i="1027"/>
  <c r="K32" i="1027"/>
  <c r="C33" i="1027"/>
  <c r="D33" i="1027"/>
  <c r="E33" i="1027"/>
  <c r="G33" i="1027"/>
  <c r="H33" i="1027"/>
  <c r="I33" i="1027"/>
  <c r="K33" i="1027"/>
  <c r="C34" i="1027"/>
  <c r="D34" i="1027"/>
  <c r="E34" i="1027"/>
  <c r="G34" i="1027"/>
  <c r="H34" i="1027"/>
  <c r="I34" i="1027"/>
  <c r="K34" i="1027"/>
  <c r="C35" i="1027"/>
  <c r="D35" i="1027"/>
  <c r="E35" i="1027"/>
  <c r="G35" i="1027"/>
  <c r="H35" i="1027"/>
  <c r="I35" i="1027"/>
  <c r="K35" i="1027"/>
  <c r="C36" i="1027"/>
  <c r="D36" i="1027"/>
  <c r="E36" i="1027"/>
  <c r="G36" i="1027"/>
  <c r="H36" i="1027"/>
  <c r="I36" i="1027"/>
  <c r="K36" i="1027"/>
  <c r="C37" i="1027"/>
  <c r="D37" i="1027"/>
  <c r="E37" i="1027"/>
  <c r="G37" i="1027"/>
  <c r="H37" i="1027"/>
  <c r="I37" i="1027"/>
  <c r="K37" i="1027"/>
  <c r="C38" i="1027"/>
  <c r="D38" i="1027"/>
  <c r="E38" i="1027"/>
  <c r="G38" i="1027"/>
  <c r="H38" i="1027"/>
  <c r="I38" i="1027"/>
  <c r="K38" i="1027"/>
  <c r="C39" i="1027"/>
  <c r="D39" i="1027"/>
  <c r="E39" i="1027"/>
  <c r="G39" i="1027"/>
  <c r="H39" i="1027"/>
  <c r="I39" i="1027"/>
  <c r="K39" i="1027"/>
  <c r="C40" i="1027"/>
  <c r="D40" i="1027"/>
  <c r="E40" i="1027"/>
  <c r="G40" i="1027"/>
  <c r="H40" i="1027"/>
  <c r="I40" i="1027"/>
  <c r="K40" i="1027"/>
  <c r="C41" i="1027"/>
  <c r="D41" i="1027"/>
  <c r="E41" i="1027"/>
  <c r="G41" i="1027"/>
  <c r="H41" i="1027"/>
  <c r="I41" i="1027"/>
  <c r="K41" i="1027"/>
  <c r="C42" i="1027"/>
  <c r="D42" i="1027"/>
  <c r="E42" i="1027"/>
  <c r="G42" i="1027"/>
  <c r="H42" i="1027"/>
  <c r="I42" i="1027"/>
  <c r="K42" i="1027"/>
  <c r="C43" i="1027"/>
  <c r="D43" i="1027"/>
  <c r="E43" i="1027"/>
  <c r="G43" i="1027"/>
  <c r="H43" i="1027"/>
  <c r="I43" i="1027"/>
  <c r="K43" i="1027"/>
  <c r="C44" i="1027"/>
  <c r="D44" i="1027"/>
  <c r="E44" i="1027"/>
  <c r="G44" i="1027"/>
  <c r="H44" i="1027"/>
  <c r="I44" i="1027"/>
  <c r="K44" i="1027"/>
  <c r="C45" i="1027"/>
  <c r="D45" i="1027"/>
  <c r="E45" i="1027"/>
  <c r="G45" i="1027"/>
  <c r="H45" i="1027"/>
  <c r="I45" i="1027"/>
  <c r="K45" i="1027"/>
  <c r="C46" i="1027"/>
  <c r="D46" i="1027"/>
  <c r="E46" i="1027"/>
  <c r="G46" i="1027"/>
  <c r="H46" i="1027"/>
  <c r="I46" i="1027"/>
  <c r="K46" i="1027"/>
  <c r="C47" i="1027"/>
  <c r="D47" i="1027"/>
  <c r="E47" i="1027"/>
  <c r="G47" i="1027"/>
  <c r="H47" i="1027"/>
  <c r="I47" i="1027"/>
  <c r="K47" i="1027"/>
  <c r="C48" i="1027"/>
  <c r="D48" i="1027"/>
  <c r="E48" i="1027"/>
  <c r="G48" i="1027"/>
  <c r="H48" i="1027"/>
  <c r="I48" i="1027"/>
  <c r="K48" i="1027"/>
  <c r="C49" i="1027"/>
  <c r="D49" i="1027"/>
  <c r="E49" i="1027"/>
  <c r="G49" i="1027"/>
  <c r="H49" i="1027"/>
  <c r="I49" i="1027"/>
  <c r="K49" i="1027"/>
  <c r="C50" i="1027"/>
  <c r="D50" i="1027"/>
  <c r="E50" i="1027"/>
  <c r="G50" i="1027"/>
  <c r="H50" i="1027"/>
  <c r="I50" i="1027"/>
  <c r="K50" i="1027"/>
  <c r="C51" i="1027"/>
  <c r="D51" i="1027"/>
  <c r="E51" i="1027"/>
  <c r="G51" i="1027"/>
  <c r="H51" i="1027"/>
  <c r="I51" i="1027"/>
  <c r="K51" i="1027"/>
  <c r="C52" i="1027"/>
  <c r="D52" i="1027"/>
  <c r="E52" i="1027"/>
  <c r="G52" i="1027"/>
  <c r="H52" i="1027"/>
  <c r="I52" i="1027"/>
  <c r="K52" i="1027"/>
  <c r="C53" i="1027"/>
  <c r="D53" i="1027"/>
  <c r="E53" i="1027"/>
  <c r="G53" i="1027"/>
  <c r="H53" i="1027"/>
  <c r="I53" i="1027"/>
  <c r="K53" i="1027"/>
  <c r="C6" i="1026"/>
  <c r="C6" i="1028" s="1"/>
  <c r="J6" i="1026"/>
  <c r="J6" i="1028" s="1"/>
  <c r="C7" i="1026"/>
  <c r="F7" i="1026" s="1"/>
  <c r="J7" i="1026"/>
  <c r="J7" i="1028" s="1"/>
  <c r="C8" i="1026"/>
  <c r="C8" i="1028" s="1"/>
  <c r="F8" i="1026"/>
  <c r="F8" i="1028" s="1"/>
  <c r="J8" i="1026"/>
  <c r="J8" i="1028" s="1"/>
  <c r="C9" i="1026"/>
  <c r="F9" i="1026" s="1"/>
  <c r="F9" i="1028" s="1"/>
  <c r="J9" i="1026"/>
  <c r="J9" i="1028" s="1"/>
  <c r="C10" i="1026"/>
  <c r="F10" i="1026" s="1"/>
  <c r="J10" i="1026"/>
  <c r="J10" i="1028" s="1"/>
  <c r="C11" i="1026"/>
  <c r="C11" i="1028" s="1"/>
  <c r="F11" i="1026"/>
  <c r="F11" i="1028" s="1"/>
  <c r="J11" i="1026"/>
  <c r="J10" i="1027" s="1"/>
  <c r="C12" i="1026"/>
  <c r="C12" i="1028" s="1"/>
  <c r="J12" i="1026"/>
  <c r="J12" i="1028" s="1"/>
  <c r="C13" i="1026"/>
  <c r="F13" i="1026" s="1"/>
  <c r="F13" i="1028" s="1"/>
  <c r="J13" i="1026"/>
  <c r="J13" i="1028" s="1"/>
  <c r="C14" i="1026"/>
  <c r="C14" i="1028" s="1"/>
  <c r="J14" i="1026"/>
  <c r="J14" i="1028" s="1"/>
  <c r="C15" i="1026"/>
  <c r="C15" i="1028" s="1"/>
  <c r="J15" i="1026"/>
  <c r="J15" i="1028" s="1"/>
  <c r="C16" i="1026"/>
  <c r="F16" i="1026" s="1"/>
  <c r="J16" i="1026"/>
  <c r="J16" i="1028" s="1"/>
  <c r="C17" i="1026"/>
  <c r="F17" i="1026" s="1"/>
  <c r="F17" i="1028" s="1"/>
  <c r="J17" i="1026"/>
  <c r="J17" i="1028" s="1"/>
  <c r="C18" i="1026"/>
  <c r="F18" i="1026" s="1"/>
  <c r="J18" i="1026"/>
  <c r="J18" i="1027" s="1"/>
  <c r="C19" i="1026"/>
  <c r="C19" i="1028" s="1"/>
  <c r="J19" i="1026"/>
  <c r="J19" i="1028" s="1"/>
  <c r="C20" i="1026"/>
  <c r="C20" i="1028" s="1"/>
  <c r="J20" i="1026"/>
  <c r="J20" i="1028" s="1"/>
  <c r="C21" i="1026"/>
  <c r="F21" i="1026" s="1"/>
  <c r="F21" i="1028" s="1"/>
  <c r="J21" i="1026"/>
  <c r="J21" i="1028" s="1"/>
  <c r="C22" i="1026"/>
  <c r="F22" i="1026" s="1"/>
  <c r="J22" i="1026"/>
  <c r="J22" i="1028" s="1"/>
  <c r="C23" i="1026"/>
  <c r="C23" i="1028" s="1"/>
  <c r="J23" i="1026"/>
  <c r="J23" i="1028" s="1"/>
  <c r="C24" i="1026"/>
  <c r="C24" i="1028" s="1"/>
  <c r="J24" i="1026"/>
  <c r="J24" i="1028" s="1"/>
  <c r="C25" i="1026"/>
  <c r="F25" i="1026" s="1"/>
  <c r="F25" i="1028" s="1"/>
  <c r="J25" i="1026"/>
  <c r="J25" i="1028" s="1"/>
  <c r="C26" i="1026"/>
  <c r="F26" i="1026" s="1"/>
  <c r="J26" i="1026"/>
  <c r="J26" i="1028" s="1"/>
  <c r="C27" i="1026"/>
  <c r="C27" i="1028" s="1"/>
  <c r="F27" i="1026"/>
  <c r="F27" i="1028" s="1"/>
  <c r="J27" i="1026"/>
  <c r="J26" i="1027" s="1"/>
  <c r="C28" i="1026"/>
  <c r="C28" i="1028" s="1"/>
  <c r="J28" i="1026"/>
  <c r="J28" i="1028" s="1"/>
  <c r="C29" i="1026"/>
  <c r="F29" i="1026" s="1"/>
  <c r="F29" i="1028" s="1"/>
  <c r="J29" i="1026"/>
  <c r="J29" i="1028" s="1"/>
  <c r="F30" i="1026"/>
  <c r="F30" i="1028" s="1"/>
  <c r="J30" i="1026"/>
  <c r="J30" i="1028" s="1"/>
  <c r="F31" i="1026"/>
  <c r="F30" i="1027" s="1"/>
  <c r="J31" i="1026"/>
  <c r="J31" i="1028" s="1"/>
  <c r="F32" i="1026"/>
  <c r="F32" i="1028" s="1"/>
  <c r="J32" i="1026"/>
  <c r="J32" i="1028" s="1"/>
  <c r="F33" i="1026"/>
  <c r="F33" i="1028" s="1"/>
  <c r="J33" i="1026"/>
  <c r="J33" i="1028" s="1"/>
  <c r="F34" i="1026"/>
  <c r="F34" i="1028" s="1"/>
  <c r="J34" i="1026"/>
  <c r="J34" i="1027" s="1"/>
  <c r="F35" i="1026"/>
  <c r="F35" i="1028" s="1"/>
  <c r="J35" i="1026"/>
  <c r="J35" i="1028" s="1"/>
  <c r="F36" i="1026"/>
  <c r="F36" i="1028" s="1"/>
  <c r="J36" i="1026"/>
  <c r="J36" i="1028" s="1"/>
  <c r="F37" i="1026"/>
  <c r="F37" i="1028" s="1"/>
  <c r="J37" i="1026"/>
  <c r="J37" i="1028" s="1"/>
  <c r="F38" i="1026"/>
  <c r="F38" i="1028" s="1"/>
  <c r="J38" i="1026"/>
  <c r="J38" i="1028" s="1"/>
  <c r="F39" i="1026"/>
  <c r="F38" i="1027" s="1"/>
  <c r="J39" i="1026"/>
  <c r="J39" i="1028" s="1"/>
  <c r="F40" i="1026"/>
  <c r="F40" i="1028" s="1"/>
  <c r="J40" i="1026"/>
  <c r="J40" i="1028" s="1"/>
  <c r="F41" i="1026"/>
  <c r="F41" i="1028" s="1"/>
  <c r="J41" i="1026"/>
  <c r="J41" i="1028" s="1"/>
  <c r="F42" i="1026"/>
  <c r="F42" i="1028" s="1"/>
  <c r="J42" i="1026"/>
  <c r="J42" i="1028" s="1"/>
  <c r="F43" i="1026"/>
  <c r="F43" i="1028" s="1"/>
  <c r="J43" i="1026"/>
  <c r="F44" i="1026"/>
  <c r="F44" i="1028" s="1"/>
  <c r="J44" i="1026"/>
  <c r="J44" i="1028" s="1"/>
  <c r="F45" i="1026"/>
  <c r="F45" i="1028" s="1"/>
  <c r="J45" i="1026"/>
  <c r="J45" i="1028" s="1"/>
  <c r="F46" i="1026"/>
  <c r="F46" i="1028" s="1"/>
  <c r="J46" i="1026"/>
  <c r="J46" i="1028" s="1"/>
  <c r="F47" i="1026"/>
  <c r="F47" i="1028" s="1"/>
  <c r="J47" i="1026"/>
  <c r="J47" i="1028" s="1"/>
  <c r="F48" i="1026"/>
  <c r="F48" i="1028" s="1"/>
  <c r="J48" i="1026"/>
  <c r="J48" i="1028" s="1"/>
  <c r="F49" i="1026"/>
  <c r="F49" i="1028" s="1"/>
  <c r="J49" i="1026"/>
  <c r="J49" i="1028" s="1"/>
  <c r="F50" i="1026"/>
  <c r="F50" i="1028" s="1"/>
  <c r="J50" i="1026"/>
  <c r="J50" i="1027" s="1"/>
  <c r="F51" i="1026"/>
  <c r="F51" i="1028" s="1"/>
  <c r="J51" i="1026"/>
  <c r="J51" i="1027" s="1"/>
  <c r="F53" i="1026"/>
  <c r="F53" i="1028" s="1"/>
  <c r="J53" i="1026"/>
  <c r="J53" i="1028" s="1"/>
  <c r="F54" i="1026"/>
  <c r="F54" i="1028" s="1"/>
  <c r="J54" i="1026"/>
  <c r="J54" i="1028" s="1"/>
  <c r="F14" i="1026" l="1"/>
  <c r="F14" i="1028" s="1"/>
  <c r="C17" i="1027"/>
  <c r="F31" i="1028"/>
  <c r="J27" i="1028"/>
  <c r="K10" i="1029"/>
  <c r="F46" i="1027"/>
  <c r="F24" i="1026"/>
  <c r="F24" i="1028" s="1"/>
  <c r="F6" i="1026"/>
  <c r="F6" i="1028" s="1"/>
  <c r="K23" i="1029"/>
  <c r="K14" i="1029"/>
  <c r="C25" i="1027"/>
  <c r="J51" i="1028"/>
  <c r="C26" i="1028"/>
  <c r="J11" i="1028"/>
  <c r="K37" i="1029"/>
  <c r="K49" i="1029"/>
  <c r="K38" i="1029"/>
  <c r="K25" i="1029"/>
  <c r="K15" i="1029"/>
  <c r="H54" i="1029"/>
  <c r="F7" i="1028"/>
  <c r="F10" i="1028"/>
  <c r="F9" i="1027"/>
  <c r="F26" i="1028"/>
  <c r="F25" i="1027"/>
  <c r="F16" i="1028"/>
  <c r="F18" i="1028"/>
  <c r="F17" i="1027"/>
  <c r="F22" i="1028"/>
  <c r="F21" i="1027"/>
  <c r="J42" i="1027"/>
  <c r="F15" i="1026"/>
  <c r="F15" i="1027" s="1"/>
  <c r="F12" i="1026"/>
  <c r="F53" i="1027"/>
  <c r="J49" i="1027"/>
  <c r="F45" i="1027"/>
  <c r="J41" i="1027"/>
  <c r="F37" i="1027"/>
  <c r="J33" i="1027"/>
  <c r="F29" i="1027"/>
  <c r="J25" i="1027"/>
  <c r="C24" i="1027"/>
  <c r="J17" i="1027"/>
  <c r="C16" i="1027"/>
  <c r="F13" i="1027"/>
  <c r="J9" i="1027"/>
  <c r="C8" i="1027"/>
  <c r="J50" i="1028"/>
  <c r="J34" i="1028"/>
  <c r="C25" i="1028"/>
  <c r="J18" i="1028"/>
  <c r="C17" i="1028"/>
  <c r="C9" i="1028"/>
  <c r="H51" i="1029"/>
  <c r="H47" i="1029"/>
  <c r="K35" i="1029"/>
  <c r="K29" i="1029"/>
  <c r="H18" i="1029"/>
  <c r="H15" i="1029"/>
  <c r="F52" i="1027"/>
  <c r="J48" i="1027"/>
  <c r="F44" i="1027"/>
  <c r="J40" i="1027"/>
  <c r="F36" i="1027"/>
  <c r="J32" i="1027"/>
  <c r="J24" i="1027"/>
  <c r="C23" i="1027"/>
  <c r="J16" i="1027"/>
  <c r="C15" i="1027"/>
  <c r="F12" i="1027"/>
  <c r="J8" i="1027"/>
  <c r="C7" i="1027"/>
  <c r="C16" i="1028"/>
  <c r="K34" i="1029"/>
  <c r="F23" i="1026"/>
  <c r="F20" i="1026"/>
  <c r="F51" i="1027"/>
  <c r="J47" i="1027"/>
  <c r="F43" i="1027"/>
  <c r="J39" i="1027"/>
  <c r="F35" i="1027"/>
  <c r="J31" i="1027"/>
  <c r="J23" i="1027"/>
  <c r="C22" i="1027"/>
  <c r="J15" i="1027"/>
  <c r="C14" i="1027"/>
  <c r="J7" i="1027"/>
  <c r="C6" i="1027"/>
  <c r="C7" i="1028"/>
  <c r="K43" i="1029"/>
  <c r="F50" i="1027"/>
  <c r="J46" i="1027"/>
  <c r="F42" i="1027"/>
  <c r="J38" i="1027"/>
  <c r="F34" i="1027"/>
  <c r="J30" i="1027"/>
  <c r="C29" i="1027"/>
  <c r="F26" i="1027"/>
  <c r="J22" i="1027"/>
  <c r="C21" i="1027"/>
  <c r="J14" i="1027"/>
  <c r="C13" i="1027"/>
  <c r="F10" i="1027"/>
  <c r="J6" i="1027"/>
  <c r="C22" i="1028"/>
  <c r="K42" i="1029"/>
  <c r="K11" i="1029"/>
  <c r="F28" i="1026"/>
  <c r="F28" i="1027" s="1"/>
  <c r="J53" i="1027"/>
  <c r="F49" i="1027"/>
  <c r="J45" i="1027"/>
  <c r="F41" i="1027"/>
  <c r="J37" i="1027"/>
  <c r="F33" i="1027"/>
  <c r="J29" i="1027"/>
  <c r="C28" i="1027"/>
  <c r="J21" i="1027"/>
  <c r="C20" i="1027"/>
  <c r="J13" i="1027"/>
  <c r="C12" i="1027"/>
  <c r="C29" i="1028"/>
  <c r="C21" i="1028"/>
  <c r="C13" i="1028"/>
  <c r="K45" i="1029"/>
  <c r="H31" i="1029"/>
  <c r="K19" i="1029"/>
  <c r="K9" i="1029"/>
  <c r="C9" i="1027"/>
  <c r="C10" i="1028"/>
  <c r="F19" i="1026"/>
  <c r="J52" i="1027"/>
  <c r="F48" i="1027"/>
  <c r="J44" i="1027"/>
  <c r="F40" i="1027"/>
  <c r="J36" i="1027"/>
  <c r="F32" i="1027"/>
  <c r="J28" i="1027"/>
  <c r="C27" i="1027"/>
  <c r="J20" i="1027"/>
  <c r="C19" i="1027"/>
  <c r="F16" i="1027"/>
  <c r="J12" i="1027"/>
  <c r="C11" i="1027"/>
  <c r="F8" i="1027"/>
  <c r="H35" i="1029"/>
  <c r="K17" i="1029"/>
  <c r="K13" i="1029"/>
  <c r="F47" i="1027"/>
  <c r="J43" i="1027"/>
  <c r="F39" i="1027"/>
  <c r="J35" i="1027"/>
  <c r="F31" i="1027"/>
  <c r="J27" i="1027"/>
  <c r="C26" i="1027"/>
  <c r="J19" i="1027"/>
  <c r="C18" i="1027"/>
  <c r="J11" i="1027"/>
  <c r="C10" i="1027"/>
  <c r="F7" i="1027"/>
  <c r="H39" i="1029"/>
  <c r="K22" i="1029"/>
  <c r="K21" i="1029"/>
  <c r="H52" i="1029"/>
  <c r="H48" i="1029"/>
  <c r="H44" i="1029"/>
  <c r="H40" i="1029"/>
  <c r="H36" i="1029"/>
  <c r="H32" i="1029"/>
  <c r="H28" i="1029"/>
  <c r="H24" i="1029"/>
  <c r="H20" i="1029"/>
  <c r="H16" i="1029"/>
  <c r="H12" i="1029"/>
  <c r="H8" i="1029"/>
  <c r="K52" i="1029"/>
  <c r="K48" i="1029"/>
  <c r="K44" i="1029"/>
  <c r="K40" i="1029"/>
  <c r="K36" i="1029"/>
  <c r="K32" i="1029"/>
  <c r="K28" i="1029"/>
  <c r="K24" i="1029"/>
  <c r="K20" i="1029"/>
  <c r="K16" i="1029"/>
  <c r="K12" i="1029"/>
  <c r="K8" i="1029"/>
  <c r="F23" i="1027" l="1"/>
  <c r="F6" i="1027"/>
  <c r="F24" i="1027"/>
  <c r="F12" i="1028"/>
  <c r="F11" i="1027"/>
  <c r="F28" i="1028"/>
  <c r="F27" i="1027"/>
  <c r="F20" i="1028"/>
  <c r="F19" i="1027"/>
  <c r="F22" i="1027"/>
  <c r="F23" i="1028"/>
  <c r="F20" i="1027"/>
  <c r="F15" i="1028"/>
  <c r="F14" i="1027"/>
  <c r="F19" i="1028"/>
  <c r="F18" i="1027"/>
  <c r="J7" i="5"/>
  <c r="I7" i="6" l="1"/>
  <c r="E32" i="6" l="1"/>
  <c r="E31" i="6"/>
  <c r="E30" i="6"/>
  <c r="E29" i="6"/>
  <c r="E28" i="6"/>
  <c r="E27" i="6" l="1"/>
  <c r="D32" i="6" l="1"/>
  <c r="D31" i="6"/>
  <c r="D30" i="6"/>
  <c r="D29" i="6"/>
  <c r="D28" i="6"/>
  <c r="D27" i="6" l="1"/>
  <c r="F28" i="6"/>
  <c r="G28" i="6"/>
  <c r="H28" i="6"/>
  <c r="F29" i="6"/>
  <c r="G29" i="6"/>
  <c r="H29" i="6"/>
  <c r="F30" i="6"/>
  <c r="G30" i="6"/>
  <c r="H30" i="6"/>
  <c r="H31" i="6"/>
  <c r="H32" i="6"/>
  <c r="I30" i="6" l="1"/>
  <c r="I29" i="6"/>
  <c r="I28" i="6"/>
  <c r="F14" i="5" l="1"/>
  <c r="F16" i="5" s="1"/>
  <c r="G14" i="5"/>
  <c r="G16" i="5" s="1"/>
  <c r="J8" i="5" l="1"/>
  <c r="H8" i="5"/>
  <c r="H9" i="5"/>
  <c r="T58" i="990" l="1"/>
  <c r="P58" i="990"/>
  <c r="G7" i="5"/>
  <c r="T57" i="990"/>
  <c r="S57" i="990"/>
  <c r="R57" i="990"/>
  <c r="Q57" i="990"/>
  <c r="P57" i="990"/>
  <c r="P44" i="990"/>
  <c r="Q44" i="990"/>
  <c r="R44" i="990"/>
  <c r="S44" i="990"/>
  <c r="T44" i="990"/>
  <c r="Q43" i="990"/>
  <c r="R43" i="990"/>
  <c r="S43" i="990"/>
  <c r="P42" i="990"/>
  <c r="Q42" i="990"/>
  <c r="R42" i="990"/>
  <c r="S42" i="990"/>
  <c r="T42" i="990"/>
  <c r="P18" i="990"/>
  <c r="Q18" i="990"/>
  <c r="R18" i="990"/>
  <c r="S18" i="990"/>
  <c r="T18" i="990"/>
  <c r="P19" i="990"/>
  <c r="Q19" i="990"/>
  <c r="R19" i="990"/>
  <c r="S19" i="990"/>
  <c r="T19" i="990"/>
  <c r="M20" i="990"/>
  <c r="T20" i="990" s="1"/>
  <c r="P20" i="990"/>
  <c r="Q20" i="990"/>
  <c r="R20" i="990"/>
  <c r="S20" i="990"/>
  <c r="M21" i="990"/>
  <c r="P21" i="990"/>
  <c r="Q21" i="990"/>
  <c r="R21" i="990"/>
  <c r="S21" i="990"/>
  <c r="M22" i="990"/>
  <c r="T34" i="990" s="1"/>
  <c r="P22" i="990"/>
  <c r="Q22" i="990"/>
  <c r="R22" i="990"/>
  <c r="S22" i="990"/>
  <c r="M23" i="990"/>
  <c r="T35" i="990" s="1"/>
  <c r="P23" i="990"/>
  <c r="Q23" i="990"/>
  <c r="R23" i="990"/>
  <c r="S23" i="990"/>
  <c r="M24" i="990"/>
  <c r="T24" i="990" s="1"/>
  <c r="P24" i="990"/>
  <c r="Q24" i="990"/>
  <c r="R24" i="990"/>
  <c r="S24" i="990"/>
  <c r="M25" i="990"/>
  <c r="T25" i="990" s="1"/>
  <c r="P25" i="990"/>
  <c r="Q25" i="990"/>
  <c r="R25" i="990"/>
  <c r="S25" i="990"/>
  <c r="P26" i="990"/>
  <c r="Q26" i="990"/>
  <c r="R26" i="990"/>
  <c r="S26" i="990"/>
  <c r="T26" i="990"/>
  <c r="P27" i="990"/>
  <c r="Q27" i="990"/>
  <c r="R27" i="990"/>
  <c r="S27" i="990"/>
  <c r="T27" i="990"/>
  <c r="P28" i="990"/>
  <c r="Q28" i="990"/>
  <c r="R28" i="990"/>
  <c r="S28" i="990"/>
  <c r="T28" i="990"/>
  <c r="P29" i="990"/>
  <c r="Q29" i="990"/>
  <c r="R29" i="990"/>
  <c r="S29" i="990"/>
  <c r="T29" i="990"/>
  <c r="P30" i="990"/>
  <c r="Q30" i="990"/>
  <c r="R30" i="990"/>
  <c r="S30" i="990"/>
  <c r="T30" i="990"/>
  <c r="F31" i="990"/>
  <c r="M31" i="990"/>
  <c r="T43" i="990" s="1"/>
  <c r="Q31" i="990"/>
  <c r="R31" i="990"/>
  <c r="S31" i="990"/>
  <c r="P32" i="990"/>
  <c r="Q32" i="990"/>
  <c r="R32" i="990"/>
  <c r="S32" i="990"/>
  <c r="P33" i="990"/>
  <c r="Q33" i="990"/>
  <c r="R33" i="990"/>
  <c r="S33" i="990"/>
  <c r="P34" i="990"/>
  <c r="Q34" i="990"/>
  <c r="R34" i="990"/>
  <c r="S34" i="990"/>
  <c r="P35" i="990"/>
  <c r="Q35" i="990"/>
  <c r="R35" i="990"/>
  <c r="S35" i="990"/>
  <c r="P36" i="990"/>
  <c r="Q36" i="990"/>
  <c r="R36" i="990"/>
  <c r="S36" i="990"/>
  <c r="P37" i="990"/>
  <c r="Q37" i="990"/>
  <c r="R37" i="990"/>
  <c r="S37" i="990"/>
  <c r="P38" i="990"/>
  <c r="Q38" i="990"/>
  <c r="R38" i="990"/>
  <c r="S38" i="990"/>
  <c r="T38" i="990"/>
  <c r="P39" i="990"/>
  <c r="Q39" i="990"/>
  <c r="R39" i="990"/>
  <c r="S39" i="990"/>
  <c r="T39" i="990"/>
  <c r="P40" i="990"/>
  <c r="Q40" i="990"/>
  <c r="R40" i="990"/>
  <c r="S40" i="990"/>
  <c r="T40" i="990"/>
  <c r="P41" i="990"/>
  <c r="Q41" i="990"/>
  <c r="R41" i="990"/>
  <c r="S41" i="990"/>
  <c r="T41" i="990"/>
  <c r="K7" i="5"/>
  <c r="D14" i="5"/>
  <c r="D16" i="5" s="1"/>
  <c r="G31" i="6"/>
  <c r="G32" i="6"/>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15" i="5"/>
  <c r="I13" i="5"/>
  <c r="I12" i="5"/>
  <c r="I11" i="5"/>
  <c r="I10" i="5"/>
  <c r="I9" i="5"/>
  <c r="I8" i="5"/>
  <c r="H15" i="5"/>
  <c r="H13" i="5"/>
  <c r="H12" i="5"/>
  <c r="H11" i="5"/>
  <c r="H10" i="5"/>
  <c r="I26" i="6"/>
  <c r="I25" i="6"/>
  <c r="H24" i="6"/>
  <c r="H18" i="6"/>
  <c r="H12" i="6"/>
  <c r="H6" i="6"/>
  <c r="I6" i="6"/>
  <c r="I24" i="6"/>
  <c r="I18" i="6"/>
  <c r="I12" i="6"/>
  <c r="F31" i="6"/>
  <c r="F32" i="6"/>
  <c r="J23" i="4"/>
  <c r="J8" i="4"/>
  <c r="H14" i="5"/>
  <c r="J9" i="5"/>
  <c r="J11" i="5"/>
  <c r="I14" i="5"/>
  <c r="H16" i="5"/>
  <c r="J13" i="5"/>
  <c r="J10" i="5"/>
  <c r="J12" i="5"/>
  <c r="J14" i="5"/>
  <c r="J16" i="5"/>
  <c r="J15" i="5"/>
  <c r="T23" i="990" l="1"/>
  <c r="I32" i="6"/>
  <c r="I31" i="6"/>
  <c r="T37" i="990"/>
  <c r="T36" i="990"/>
  <c r="T31" i="990"/>
  <c r="F27" i="6"/>
  <c r="T21" i="990"/>
  <c r="T33" i="990"/>
  <c r="P43" i="990"/>
  <c r="P31" i="990"/>
  <c r="I31" i="990"/>
  <c r="K10" i="5"/>
  <c r="K15" i="5"/>
  <c r="K16" i="5"/>
  <c r="K12" i="5"/>
  <c r="K8" i="5"/>
  <c r="K9" i="5"/>
  <c r="I16" i="5"/>
  <c r="K14" i="5"/>
  <c r="K11" i="5"/>
  <c r="K13" i="5"/>
  <c r="T32" i="990"/>
  <c r="T22" i="990"/>
  <c r="G27" i="6"/>
  <c r="I27" i="6" l="1"/>
  <c r="H27" i="6"/>
</calcChain>
</file>

<file path=xl/sharedStrings.xml><?xml version="1.0" encoding="utf-8"?>
<sst xmlns="http://schemas.openxmlformats.org/spreadsheetml/2006/main" count="6725" uniqueCount="2039">
  <si>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</si>
  <si>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</si>
  <si>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</si>
  <si>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</si>
  <si>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</si>
  <si>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</si>
  <si>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</si>
  <si>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</si>
  <si>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</si>
  <si>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</si>
  <si>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</si>
  <si>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</si>
  <si>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</si>
  <si>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</si>
  <si>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</si>
  <si>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</si>
  <si>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</si>
  <si>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</si>
  <si>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</si>
  <si>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</si>
  <si>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</si>
  <si>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</si>
  <si>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</si>
  <si>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</si>
  <si>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</si>
  <si>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</si>
  <si>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</si>
  <si>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</si>
  <si>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</si>
  <si>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</si>
  <si>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</si>
  <si>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</si>
  <si>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</si>
  <si>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</si>
  <si>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</si>
  <si>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</si>
  <si>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</si>
  <si>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</si>
  <si>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</si>
  <si>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</si>
  <si>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</si>
  <si>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</si>
  <si>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</si>
  <si>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</si>
  <si>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</si>
  <si>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</si>
  <si>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</si>
  <si>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</si>
  <si>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</si>
  <si>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</si>
  <si>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</si>
  <si>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</si>
  <si>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</si>
  <si>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</si>
  <si>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</si>
  <si>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</si>
  <si>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</si>
  <si>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</si>
  <si>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</si>
  <si>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</si>
  <si>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</si>
  <si>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</si>
  <si>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</si>
  <si>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</si>
  <si>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</si>
  <si>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</si>
  <si>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</si>
  <si>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</si>
  <si>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</si>
  <si>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</si>
  <si>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</si>
  <si>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</si>
  <si>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</si>
  <si>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</si>
  <si>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</si>
  <si>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</si>
  <si>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</si>
  <si>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</si>
  <si>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</si>
  <si>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</si>
  <si>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</si>
  <si>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</si>
  <si>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</si>
  <si>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</si>
  <si>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</si>
  <si>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</si>
  <si>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</si>
  <si>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</si>
  <si>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</si>
  <si>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</si>
  <si>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</si>
  <si>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</si>
  <si>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</si>
  <si>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</si>
  <si>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</si>
  <si>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</si>
  <si>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</si>
  <si>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</si>
  <si>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</si>
  <si>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</si>
  <si>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</si>
  <si>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</si>
  <si>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</si>
  <si>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</si>
  <si>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</si>
  <si>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</si>
  <si>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</si>
  <si>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</si>
  <si>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</si>
  <si>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</si>
  <si>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</si>
  <si>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</si>
  <si>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</si>
  <si>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</si>
  <si>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</si>
  <si>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</si>
  <si>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</si>
  <si>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</si>
  <si>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</si>
  <si>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</si>
  <si>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</si>
  <si>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</si>
  <si>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</si>
  <si>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</si>
  <si>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</si>
  <si>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</si>
  <si>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</si>
  <si>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</si>
  <si>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</si>
  <si>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</si>
  <si>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</si>
  <si>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</si>
  <si>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</si>
  <si>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</si>
  <si>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</si>
  <si>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</si>
  <si>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</si>
  <si>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</si>
  <si>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</si>
  <si>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</si>
  <si>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</si>
  <si>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</si>
  <si>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</si>
  <si>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</si>
  <si>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</si>
  <si>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</si>
  <si>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</si>
  <si>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</si>
  <si>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</si>
  <si>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</si>
  <si>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</si>
  <si>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</si>
  <si>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</si>
  <si>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</si>
  <si>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</si>
  <si>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</si>
  <si>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</si>
  <si>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</si>
  <si>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</si>
  <si>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</si>
  <si>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</si>
  <si>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</si>
  <si>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</si>
  <si>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</si>
  <si>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</si>
  <si>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</si>
  <si>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</si>
  <si>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</si>
  <si>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</si>
  <si>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</si>
  <si>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</si>
  <si>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</si>
  <si>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</si>
  <si>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</si>
  <si>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</si>
  <si>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</si>
  <si>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</si>
  <si>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</si>
  <si>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</si>
  <si>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</si>
  <si>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</si>
  <si>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</si>
  <si>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</si>
  <si>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</si>
  <si>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</si>
  <si>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</si>
  <si>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</si>
  <si>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</si>
  <si>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</si>
  <si>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</si>
  <si>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</si>
  <si>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</si>
  <si>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</si>
  <si>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</si>
  <si>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</si>
  <si>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</si>
  <si>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</si>
  <si>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</si>
  <si>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</si>
  <si>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</si>
  <si>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</si>
  <si>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</si>
  <si>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</si>
  <si>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</si>
  <si>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</si>
  <si>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</si>
  <si>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</si>
  <si>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</si>
  <si>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</si>
  <si>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</si>
  <si>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</si>
  <si>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</si>
  <si>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</si>
  <si>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</si>
  <si>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</si>
  <si>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</si>
  <si>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</si>
  <si>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</si>
  <si>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</si>
  <si>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</si>
  <si>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</si>
  <si>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</si>
  <si>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</si>
  <si>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</si>
  <si>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</si>
  <si>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</si>
  <si>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</si>
  <si>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</si>
  <si>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</si>
  <si>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</si>
  <si>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</si>
  <si>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</si>
  <si>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</si>
  <si>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</si>
  <si>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</si>
  <si>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</si>
  <si>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</si>
  <si>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</si>
  <si>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</si>
  <si>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</si>
  <si>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</si>
  <si>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</si>
  <si>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</si>
  <si>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</si>
  <si>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</si>
  <si>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</si>
  <si>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</si>
  <si>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</si>
  <si>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</si>
  <si>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</si>
  <si>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</si>
  <si>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</si>
  <si>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</si>
  <si>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</si>
  <si>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</si>
  <si>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</si>
  <si>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</si>
  <si>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</si>
  <si>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</si>
  <si>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</si>
  <si>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</si>
  <si>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</si>
  <si>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</si>
  <si>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</si>
  <si>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</si>
  <si>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</si>
  <si>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</si>
  <si>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</si>
  <si>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</si>
  <si>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</si>
  <si>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</si>
  <si>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</si>
  <si>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</si>
  <si>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</si>
  <si>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</si>
  <si>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</si>
  <si>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</si>
  <si>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</si>
  <si>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</si>
  <si>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</si>
  <si>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</si>
  <si>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</si>
  <si>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</si>
  <si>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</si>
  <si>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</si>
  <si>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</si>
  <si>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</si>
  <si>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</si>
  <si>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</si>
  <si>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</si>
  <si>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</si>
  <si>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</si>
  <si>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</si>
  <si>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</si>
  <si>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</si>
  <si>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</si>
  <si>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</si>
  <si>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</si>
  <si>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</si>
  <si>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</si>
  <si>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</si>
  <si>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</si>
  <si>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</si>
  <si>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</si>
  <si>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</si>
  <si>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</si>
  <si>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</si>
  <si>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</si>
  <si>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</si>
  <si>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</si>
  <si>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</si>
  <si>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</si>
  <si>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</si>
  <si>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</si>
  <si>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</si>
  <si>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</si>
  <si>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</si>
  <si>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</si>
  <si>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</si>
  <si>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</si>
  <si>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</si>
  <si>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</si>
  <si>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</si>
  <si>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</si>
  <si>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</si>
  <si>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</si>
  <si>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</si>
  <si>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</si>
  <si>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</si>
  <si>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</si>
  <si>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</si>
  <si>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</si>
  <si>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</si>
  <si>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</si>
  <si>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</si>
  <si>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</si>
  <si>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</si>
  <si>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</si>
  <si>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</si>
  <si>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</si>
  <si>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</si>
  <si>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</si>
  <si>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</si>
  <si>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</si>
  <si>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</si>
  <si>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</si>
  <si>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</si>
  <si>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</si>
  <si>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</si>
  <si>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</si>
  <si>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</si>
  <si>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</si>
  <si>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</si>
  <si>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</si>
  <si>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</si>
  <si>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</si>
  <si>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</si>
  <si>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</si>
  <si>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</si>
  <si>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</si>
  <si>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</si>
  <si>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</si>
  <si>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</si>
  <si>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</si>
  <si>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</si>
  <si>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</si>
  <si>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</si>
  <si>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</si>
  <si>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</si>
  <si>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</si>
  <si>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</si>
  <si>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</si>
  <si>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</si>
  <si>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</si>
  <si>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</si>
  <si>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</si>
  <si>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</si>
  <si>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</si>
  <si>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</si>
  <si>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</si>
  <si>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</si>
  <si>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</si>
  <si>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</si>
  <si>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</si>
  <si>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</si>
  <si>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</si>
  <si>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</si>
  <si>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</si>
  <si>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</si>
  <si>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</si>
  <si>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</si>
  <si>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</si>
  <si>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</si>
  <si>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</si>
  <si>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</si>
  <si>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</si>
  <si>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</si>
  <si>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</si>
  <si>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</si>
  <si>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</si>
  <si>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</si>
  <si>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</si>
  <si>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</si>
  <si>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</si>
  <si>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</si>
  <si>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</si>
  <si>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</si>
  <si>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</si>
  <si>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</si>
  <si>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</si>
  <si>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</si>
  <si>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</si>
  <si>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Revenue*</t>
  </si>
  <si>
    <t>*After excluding Beruju Recovery from Mid-April 2019/20 onwards</t>
  </si>
  <si>
    <t>Tax Revenue</t>
  </si>
  <si>
    <t>Non Tax Revenue</t>
  </si>
  <si>
    <t>( Rs. in Billion)</t>
  </si>
  <si>
    <t>Outstanding Domestic Government Debt</t>
  </si>
  <si>
    <t>2022/23</t>
  </si>
  <si>
    <t>Jun-July</t>
  </si>
  <si>
    <t>2078/79</t>
  </si>
  <si>
    <t>y-o-y : mid-July to mid-July</t>
  </si>
  <si>
    <t>July-Aug</t>
  </si>
  <si>
    <t>Table 60 : Monthly Situation of Major Economic Indicators</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</si>
  <si>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</si>
  <si>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</si>
  <si>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</si>
  <si>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</si>
  <si>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</si>
  <si>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</si>
  <si>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</si>
  <si>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</si>
  <si>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</si>
  <si>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</si>
  <si>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</si>
  <si>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</si>
  <si>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</si>
  <si>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</si>
  <si>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</si>
  <si>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</si>
  <si>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</si>
  <si>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</si>
  <si>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</si>
  <si>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</si>
  <si>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</si>
  <si>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</si>
  <si>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</si>
  <si>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</si>
  <si>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</si>
  <si>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</si>
  <si>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</si>
  <si>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</si>
  <si>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</si>
  <si>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</si>
  <si>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</si>
  <si>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</si>
  <si>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Real Sector (growth and ratio in percent)</t>
  </si>
  <si>
    <t>Public Finance (growth and ratio in percent)</t>
  </si>
  <si>
    <t>2023/24</t>
  </si>
  <si>
    <r>
      <t xml:space="preserve"> 2022/23</t>
    </r>
    <r>
      <rPr>
        <b/>
        <vertAlign val="superscript"/>
        <sz val="12"/>
        <rFont val="Times New Roman"/>
        <family val="1"/>
      </rPr>
      <t>R</t>
    </r>
  </si>
  <si>
    <r>
      <t>2023/24</t>
    </r>
    <r>
      <rPr>
        <b/>
        <vertAlign val="superscript"/>
        <sz val="12"/>
        <rFont val="Times New Roman"/>
        <family val="1"/>
      </rPr>
      <t>P</t>
    </r>
  </si>
  <si>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</si>
  <si>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</si>
  <si>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</si>
  <si>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</si>
  <si>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</si>
  <si>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</si>
  <si>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R=Revised Estimate from Budget Speech 2023/24 and this might differ from data presented in the table 38 and 40.</t>
  </si>
  <si>
    <t>2079/80</t>
  </si>
  <si>
    <r>
      <t>2022/23</t>
    </r>
    <r>
      <rPr>
        <vertAlign val="superscript"/>
        <sz val="12"/>
        <rFont val="Times New Roman"/>
        <family val="1"/>
      </rPr>
      <t>P</t>
    </r>
  </si>
  <si>
    <r>
      <t>2021/22</t>
    </r>
    <r>
      <rPr>
        <vertAlign val="superscript"/>
        <sz val="12"/>
        <rFont val="Times New Roman"/>
        <family val="1"/>
      </rPr>
      <t>R</t>
    </r>
  </si>
  <si>
    <t>Monetary Indicators (Annual Series) As percentage of GDP</t>
  </si>
  <si>
    <t>Monetary Indicators (Annual Series)</t>
  </si>
  <si>
    <t>Interest Rate</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</si>
  <si>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</si>
  <si>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</si>
  <si>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</si>
  <si>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</si>
  <si>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</si>
  <si>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</si>
  <si>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</si>
  <si>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</si>
  <si>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</si>
  <si>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</si>
  <si>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</si>
  <si>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</si>
  <si>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</si>
  <si>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</si>
  <si>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</si>
  <si>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</si>
  <si>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</si>
  <si>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R=Revised Estimate from Budget Speech 2023/24 and this might differ from data presented in the table 29 and 30.</t>
  </si>
  <si>
    <t>2022/23$</t>
  </si>
  <si>
    <t>$ Preliminary Estimate</t>
  </si>
  <si>
    <t>1025.8#</t>
  </si>
  <si>
    <t>7.2.1 Province Revenue &amp; Beruju</t>
  </si>
  <si>
    <t>7.2.2  Deposits</t>
  </si>
  <si>
    <t>7.1 Grant and Revenue Transfer from Nepal Government</t>
  </si>
  <si>
    <t>7.2 Revenue, Recovery and Deposits</t>
  </si>
  <si>
    <t>(Based on Two months Data Ending Mid-September, 2023/24)</t>
  </si>
  <si>
    <t>Mid-September</t>
  </si>
  <si>
    <t>Two Months</t>
  </si>
  <si>
    <t>Includes 40% Local Govt. Deposit which is</t>
  </si>
  <si>
    <t>Growth Rate During Two Months (y-o-y)</t>
  </si>
  <si>
    <t>Composition During Two Months</t>
  </si>
  <si>
    <t>Mid-Sep</t>
  </si>
  <si>
    <t>**Weighted average of mid August-mid September</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</si>
  <si>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</si>
  <si>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</si>
  <si>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</si>
  <si>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</si>
  <si>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</si>
  <si>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</si>
  <si>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</si>
  <si>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</si>
  <si>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</si>
  <si>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</si>
  <si>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</si>
  <si>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</si>
  <si>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</si>
  <si>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</si>
  <si>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</si>
  <si>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</si>
  <si>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</si>
  <si>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</si>
  <si>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</si>
  <si>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</si>
  <si>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</si>
  <si>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</si>
  <si>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</si>
  <si>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</si>
  <si>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1 Citizens Bank International Limited (10Yrs, 10% Citizens Bank Bond 2080)</t>
  </si>
  <si>
    <t>D. Debenture</t>
  </si>
  <si>
    <t>2. Siddhartha Systematic Investment Scheme</t>
  </si>
  <si>
    <t>22/05/ 2080</t>
  </si>
  <si>
    <t>1. NIBL Sahabhagita Fund ( Open End)</t>
  </si>
  <si>
    <t>C. Mutual Funds</t>
  </si>
  <si>
    <t>2. Vision Lumbini Urja Company Ltd</t>
  </si>
  <si>
    <t>1. Sonapur Minerals and Oil Ltd. (Local and employees @ Rs. 225 (along with Premium @ Rs.125) and General public @ Rs. 237.58 (along with Premium @ Rs. 137.5</t>
  </si>
  <si>
    <t>B. Ordinary Share</t>
  </si>
  <si>
    <t>A. Right Share</t>
  </si>
  <si>
    <t>Approval Date</t>
  </si>
  <si>
    <t>Amount of Public Issue</t>
  </si>
  <si>
    <t>Types of  Securities</t>
  </si>
  <si>
    <t>(Rs. Million)</t>
  </si>
  <si>
    <t>(Mid-July 2023  - Mid-September 2023)</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</si>
  <si>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</si>
  <si>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</si>
  <si>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</si>
  <si>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</si>
  <si>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</si>
  <si>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</si>
  <si>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</si>
  <si>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</si>
  <si>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</si>
  <si>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</si>
  <si>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</si>
  <si>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</si>
  <si>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</si>
  <si>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</si>
  <si>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</si>
  <si>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</si>
  <si>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</si>
  <si>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</si>
  <si>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</si>
  <si>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</si>
  <si>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</si>
  <si>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</si>
  <si>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</si>
  <si>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</si>
  <si>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</si>
  <si>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</si>
  <si>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</si>
  <si>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</si>
  <si>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</si>
  <si>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</si>
  <si>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</si>
  <si>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</si>
  <si>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</si>
  <si>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</si>
  <si>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</si>
  <si>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</si>
  <si>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</si>
  <si>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</si>
  <si>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</si>
  <si>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</si>
  <si>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</si>
  <si>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</si>
  <si>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Mid-September)</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</si>
  <si>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</si>
  <si>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</si>
  <si>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</si>
  <si>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</si>
  <si>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</si>
  <si>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</si>
  <si>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</si>
  <si>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</si>
  <si>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</si>
  <si>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</si>
  <si>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</si>
  <si>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</si>
  <si>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</si>
  <si>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</si>
  <si>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</si>
  <si>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</si>
  <si>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</si>
  <si>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</si>
  <si>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</si>
  <si>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</si>
  <si>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</si>
  <si>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</si>
  <si>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</si>
  <si>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</si>
  <si>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</si>
  <si>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</si>
  <si>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</si>
  <si>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</si>
  <si>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</si>
  <si>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</si>
  <si>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</si>
  <si>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</si>
  <si>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</si>
  <si>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</si>
  <si>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</si>
  <si>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</si>
  <si>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</si>
  <si>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</si>
  <si>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</si>
  <si>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</si>
  <si>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</si>
  <si>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</si>
  <si>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</si>
  <si>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</si>
  <si>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</si>
  <si>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</si>
  <si>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</si>
  <si>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</si>
  <si>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</si>
  <si>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</si>
  <si>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</si>
  <si>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</si>
  <si>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</si>
  <si>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</si>
  <si>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</si>
  <si>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</si>
  <si>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</si>
  <si>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</si>
  <si>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</si>
  <si>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</si>
  <si>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</si>
  <si>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</si>
  <si>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</si>
  <si>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</si>
  <si>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</si>
  <si>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</si>
  <si>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</si>
  <si>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</si>
  <si>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</si>
  <si>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</si>
  <si>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</si>
  <si>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</si>
  <si>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</si>
  <si>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</si>
  <si>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</si>
  <si>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</si>
  <si>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</si>
  <si>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Sep (P)</t>
  </si>
  <si>
    <t xml:space="preserve">Jul (R) </t>
  </si>
  <si>
    <t xml:space="preserve">Sep (R) </t>
  </si>
  <si>
    <t>Jul</t>
  </si>
  <si>
    <t>Changes during two month</t>
  </si>
  <si>
    <t>Monetary Aggregates</t>
  </si>
  <si>
    <t xml:space="preserve"> (Rs. in million)</t>
  </si>
  <si>
    <t>(Mid-Month)</t>
  </si>
  <si>
    <t>Table 32</t>
  </si>
  <si>
    <t>Reserve Money</t>
  </si>
  <si>
    <t xml:space="preserve"> P = Provisional</t>
  </si>
  <si>
    <t>Sep</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</si>
  <si>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</si>
  <si>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</si>
  <si>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</si>
  <si>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</si>
  <si>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</si>
  <si>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</si>
  <si>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</si>
  <si>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</si>
  <si>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</si>
  <si>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</si>
  <si>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</si>
  <si>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</si>
  <si>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</si>
  <si>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</si>
  <si>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</si>
  <si>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</si>
  <si>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</si>
  <si>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</si>
  <si>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</si>
  <si>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</si>
  <si>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</si>
  <si>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</si>
  <si>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</si>
  <si>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</si>
  <si>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</si>
  <si>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</si>
  <si>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</si>
  <si>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</si>
  <si>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</si>
  <si>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</si>
  <si>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</si>
  <si>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</si>
  <si>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</si>
  <si>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</si>
  <si>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</si>
  <si>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</si>
  <si>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</si>
  <si>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</si>
  <si>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</si>
  <si>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</si>
  <si>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</si>
  <si>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</si>
  <si>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</si>
  <si>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</si>
  <si>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</si>
  <si>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</si>
  <si>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</si>
  <si>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</si>
  <si>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</si>
  <si>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</si>
  <si>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</si>
  <si>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</si>
  <si>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</si>
  <si>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</si>
  <si>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</si>
  <si>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</si>
  <si>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</si>
  <si>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</si>
  <si>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</si>
  <si>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</si>
  <si>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</si>
  <si>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</si>
  <si>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</si>
  <si>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</si>
  <si>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</si>
  <si>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</si>
  <si>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</si>
  <si>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</si>
  <si>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</si>
  <si>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</si>
  <si>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</si>
  <si>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</si>
  <si>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</si>
  <si>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</si>
  <si>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</si>
  <si>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</si>
  <si>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</si>
  <si>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</si>
  <si>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</si>
  <si>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</si>
  <si>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</si>
  <si>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</si>
  <si>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</si>
  <si>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</si>
  <si>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</si>
  <si>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</si>
  <si>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</si>
  <si>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</si>
  <si>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</si>
  <si>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</si>
  <si>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</si>
  <si>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</si>
  <si>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</si>
  <si>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</si>
  <si>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</si>
  <si>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</si>
  <si>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</si>
  <si>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</si>
  <si>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</si>
  <si>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</si>
  <si>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</si>
  <si>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</si>
  <si>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</si>
  <si>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</si>
  <si>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</si>
  <si>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</si>
  <si>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</si>
  <si>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</si>
  <si>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</si>
  <si>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</si>
  <si>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</si>
  <si>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</si>
  <si>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</si>
  <si>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</si>
  <si>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</si>
  <si>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</si>
  <si>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</si>
  <si>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</si>
  <si>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</si>
  <si>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</si>
  <si>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</si>
  <si>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</si>
  <si>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</si>
  <si>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</si>
  <si>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</si>
  <si>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</si>
  <si>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</si>
  <si>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</si>
  <si>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</si>
  <si>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</si>
  <si>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</si>
  <si>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</si>
  <si>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</si>
  <si>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</si>
  <si>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</si>
  <si>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</si>
  <si>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</si>
  <si>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</si>
  <si>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</si>
  <si>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</si>
  <si>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</si>
  <si>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</si>
  <si>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</si>
  <si>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</si>
  <si>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</si>
  <si>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</si>
  <si>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</si>
  <si>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</si>
  <si>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</si>
  <si>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</si>
  <si>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</si>
  <si>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</si>
  <si>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</si>
  <si>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</si>
  <si>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</si>
  <si>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</si>
  <si>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</si>
  <si>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</si>
  <si>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</si>
  <si>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</si>
  <si>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</si>
  <si>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</si>
  <si>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</si>
  <si>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</si>
  <si>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</si>
  <si>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</si>
  <si>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</si>
  <si>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</si>
  <si>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</si>
  <si>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</si>
  <si>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</si>
  <si>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</si>
  <si>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</si>
  <si>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</si>
  <si>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</si>
  <si>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</si>
  <si>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</si>
  <si>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</si>
  <si>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</si>
  <si>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</si>
  <si>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</si>
  <si>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</si>
  <si>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</si>
  <si>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</si>
  <si>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</si>
  <si>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</si>
  <si>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</si>
  <si>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</si>
  <si>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</si>
  <si>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</si>
  <si>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</si>
  <si>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</si>
  <si>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</si>
  <si>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</si>
  <si>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</si>
  <si>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</si>
  <si>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</si>
  <si>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</si>
  <si>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</si>
  <si>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</si>
  <si>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</si>
  <si>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</si>
  <si>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</si>
  <si>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</si>
  <si>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</si>
  <si>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</si>
  <si>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</si>
  <si>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</si>
  <si>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</si>
  <si>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</si>
  <si>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</si>
  <si>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</si>
  <si>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</si>
  <si>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</si>
  <si>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</si>
  <si>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</si>
  <si>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</si>
  <si>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</si>
  <si>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</si>
  <si>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</si>
  <si>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</si>
  <si>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</si>
  <si>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</si>
  <si>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</si>
  <si>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</si>
  <si>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</si>
  <si>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</si>
  <si>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</si>
  <si>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</si>
  <si>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</si>
  <si>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</si>
  <si>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</si>
  <si>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</si>
  <si>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</si>
  <si>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</si>
  <si>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</si>
  <si>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</si>
  <si>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</si>
  <si>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</si>
  <si>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</si>
  <si>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</si>
  <si>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</si>
  <si>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</si>
  <si>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</si>
  <si>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</si>
  <si>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</si>
  <si>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</si>
  <si>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</si>
  <si>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</si>
  <si>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</si>
  <si>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</si>
  <si>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</si>
  <si>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</si>
  <si>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</si>
  <si>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</si>
  <si>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</si>
  <si>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</si>
  <si>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</si>
  <si>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</si>
  <si>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</si>
  <si>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</si>
  <si>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</si>
  <si>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</si>
  <si>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</si>
  <si>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</si>
  <si>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</si>
  <si>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</si>
  <si>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</si>
  <si>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</si>
  <si>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</si>
  <si>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</si>
  <si>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</si>
  <si>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</si>
  <si>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</si>
  <si>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</si>
  <si>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</si>
  <si>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</si>
  <si>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</si>
  <si>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</si>
  <si>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</si>
  <si>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</si>
  <si>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</si>
  <si>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</si>
  <si>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</si>
  <si>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</si>
  <si>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</si>
  <si>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</si>
  <si>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</si>
  <si>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</si>
  <si>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</si>
  <si>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</si>
  <si>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</si>
  <si>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</si>
  <si>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</si>
  <si>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</si>
  <si>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</si>
  <si>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</si>
  <si>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</si>
  <si>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</si>
  <si>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</si>
  <si>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</si>
  <si>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</si>
  <si>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</si>
  <si>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</si>
  <si>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</si>
  <si>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</si>
  <si>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</si>
  <si>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</si>
  <si>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</si>
  <si>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</si>
  <si>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</si>
  <si>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</si>
  <si>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</si>
  <si>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</si>
  <si>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</si>
  <si>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</si>
  <si>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</si>
  <si>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</si>
  <si>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</si>
  <si>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</si>
  <si>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</si>
  <si>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</si>
  <si>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</si>
  <si>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</si>
  <si>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</si>
  <si>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</si>
  <si>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</si>
  <si>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</si>
  <si>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</si>
  <si>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</si>
  <si>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</si>
  <si>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</si>
  <si>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</si>
  <si>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</si>
  <si>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</si>
  <si>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</si>
  <si>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</si>
  <si>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</si>
  <si>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</si>
  <si>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</si>
  <si>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</si>
  <si>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</si>
  <si>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</si>
  <si>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</si>
  <si>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</si>
  <si>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</si>
  <si>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</si>
  <si>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</si>
  <si>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</si>
  <si>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</si>
  <si>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</si>
  <si>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</si>
  <si>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</si>
  <si>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</si>
  <si>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</si>
  <si>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</si>
  <si>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</si>
  <si>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</si>
  <si>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</si>
  <si>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</si>
  <si>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</si>
  <si>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</si>
  <si>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</si>
  <si>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</si>
  <si>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</si>
  <si>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</si>
  <si>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</si>
  <si>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</si>
  <si>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</si>
  <si>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</si>
  <si>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</si>
  <si>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</si>
  <si>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</si>
  <si>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</si>
  <si>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</si>
  <si>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</si>
  <si>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</si>
  <si>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</si>
  <si>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</si>
  <si>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</si>
  <si>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</si>
  <si>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</si>
  <si>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</si>
  <si>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</si>
  <si>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</si>
  <si>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</si>
  <si>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</si>
  <si>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</si>
  <si>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</si>
  <si>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</si>
  <si>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</si>
  <si>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</si>
  <si>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</si>
  <si>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</si>
  <si>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</si>
  <si>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</si>
  <si>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</si>
  <si>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</si>
  <si>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</si>
  <si>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</si>
  <si>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</si>
  <si>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</si>
  <si>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</si>
  <si>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</si>
  <si>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</si>
  <si>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</si>
  <si>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</si>
  <si>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</si>
  <si>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</si>
  <si>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</si>
  <si>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</si>
  <si>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</si>
  <si>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</si>
  <si>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</si>
  <si>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</si>
  <si>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</si>
  <si>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</si>
  <si>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</si>
  <si>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</si>
  <si>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</si>
  <si>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</si>
  <si>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</si>
  <si>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</si>
  <si>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</si>
  <si>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</si>
  <si>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</si>
  <si>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</si>
  <si>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</si>
  <si>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</si>
  <si>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</si>
  <si>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</si>
  <si>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</si>
  <si>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</si>
  <si>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</si>
  <si>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</si>
  <si>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</si>
  <si>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</si>
  <si>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</si>
  <si>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</si>
  <si>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</si>
  <si>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</si>
  <si>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</si>
  <si>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</si>
  <si>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</si>
  <si>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</si>
  <si>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</si>
  <si>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</si>
  <si>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</si>
  <si>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</si>
  <si>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</si>
  <si>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</si>
  <si>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</si>
  <si>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</si>
  <si>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</si>
  <si>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</si>
  <si>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</si>
  <si>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</si>
  <si>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</si>
  <si>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2023       Mid-Sep</t>
  </si>
  <si>
    <t>2023       Mid-Aug</t>
  </si>
  <si>
    <t>2023       Mid-Jul</t>
  </si>
  <si>
    <t>2023       Mid-Jun</t>
  </si>
  <si>
    <t>2023       Mid-May</t>
  </si>
  <si>
    <t>2023       Mid-Apr</t>
  </si>
  <si>
    <t>2023       Mid-Mar</t>
  </si>
  <si>
    <t>2023       Mid-Feb</t>
  </si>
  <si>
    <t>2023       Mid-Jan</t>
  </si>
  <si>
    <t>2022       Mid-Dec</t>
  </si>
  <si>
    <t>2022       Mid-Nov</t>
  </si>
  <si>
    <t>2022       Mid-Oct</t>
  </si>
  <si>
    <t>2022       Mid-Sep</t>
  </si>
  <si>
    <t>2022       Mid-August</t>
  </si>
  <si>
    <t>2022       Mid-July</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</si>
  <si>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</si>
  <si>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</si>
  <si>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</si>
  <si>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</si>
  <si>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</si>
  <si>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</si>
  <si>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</si>
  <si>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</si>
  <si>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</si>
  <si>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</si>
  <si>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</si>
  <si>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</si>
  <si>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</si>
  <si>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</si>
  <si>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</si>
  <si>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</si>
  <si>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</si>
  <si>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</si>
  <si>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</si>
  <si>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</si>
  <si>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</si>
  <si>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</si>
  <si>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</si>
  <si>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</si>
  <si>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</si>
  <si>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</si>
  <si>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</si>
  <si>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</si>
  <si>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</si>
  <si>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</si>
  <si>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</si>
  <si>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</si>
  <si>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</si>
  <si>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</si>
  <si>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</si>
  <si>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</si>
  <si>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</si>
  <si>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</si>
  <si>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</si>
  <si>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</si>
  <si>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</si>
  <si>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</si>
  <si>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</si>
  <si>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</si>
  <si>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</si>
  <si>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</si>
  <si>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</si>
  <si>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</si>
  <si>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</si>
  <si>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</si>
  <si>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</si>
  <si>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</si>
  <si>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</si>
  <si>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</si>
  <si>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</si>
  <si>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</si>
  <si>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</si>
  <si>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</si>
  <si>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</si>
  <si>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</si>
  <si>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</si>
  <si>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</si>
  <si>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</si>
  <si>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</si>
  <si>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</si>
  <si>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</si>
  <si>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</si>
  <si>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</si>
  <si>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</si>
  <si>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</si>
  <si>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</si>
  <si>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</si>
  <si>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</si>
  <si>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</si>
  <si>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</si>
  <si>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</si>
  <si>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</si>
  <si>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</si>
  <si>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</si>
  <si>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</si>
  <si>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</si>
  <si>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</si>
  <si>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</si>
  <si>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</si>
  <si>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</si>
  <si>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</si>
  <si>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</si>
  <si>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</si>
  <si>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</si>
  <si>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</si>
  <si>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</si>
  <si>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</si>
  <si>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</si>
  <si>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</si>
  <si>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</si>
  <si>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</si>
  <si>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</si>
  <si>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</si>
  <si>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</si>
  <si>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</si>
  <si>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</si>
  <si>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</si>
  <si>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</si>
  <si>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</si>
  <si>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</si>
  <si>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</si>
  <si>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</si>
  <si>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</si>
  <si>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</si>
  <si>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</si>
  <si>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</si>
  <si>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</si>
  <si>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</si>
  <si>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</si>
  <si>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</si>
  <si>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</si>
  <si>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</si>
  <si>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</si>
  <si>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</si>
  <si>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</si>
  <si>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</si>
  <si>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9.09**</t>
  </si>
  <si>
    <t>5.95**</t>
  </si>
  <si>
    <t>9.03**</t>
  </si>
  <si>
    <t>6.44**</t>
  </si>
  <si>
    <t>8.50**</t>
  </si>
  <si>
    <t>5.86**</t>
  </si>
  <si>
    <t>7.81**</t>
  </si>
  <si>
    <t>8.06**</t>
  </si>
  <si>
    <t>12.06**</t>
  </si>
  <si>
    <t>12.23**</t>
  </si>
  <si>
    <t>10.01**</t>
  </si>
  <si>
    <t>10.14**</t>
  </si>
  <si>
    <t>Table 46</t>
  </si>
  <si>
    <t>Table 50</t>
  </si>
  <si>
    <t>Annex 14</t>
  </si>
  <si>
    <t>Annex 15</t>
  </si>
  <si>
    <t>Annex 16</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</si>
  <si>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</si>
  <si>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</si>
  <si>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</si>
  <si>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</si>
  <si>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</si>
  <si>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</si>
  <si>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</si>
  <si>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</si>
  <si>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</si>
  <si>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</si>
  <si>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</si>
  <si>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</si>
  <si>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</si>
  <si>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</si>
  <si>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</si>
  <si>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</si>
  <si>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</si>
  <si>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</si>
  <si>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</si>
  <si>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</si>
  <si>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</si>
  <si>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</si>
  <si>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</si>
  <si>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</si>
  <si>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</si>
  <si>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</si>
  <si>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</si>
  <si>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</si>
  <si>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</si>
  <si>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</si>
  <si>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</si>
  <si>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</si>
  <si>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</si>
  <si>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Aug/Sep</t>
  </si>
  <si>
    <t>Jul/Aug</t>
  </si>
  <si>
    <r>
      <t>2023/24</t>
    </r>
    <r>
      <rPr>
        <b/>
        <vertAlign val="superscript"/>
        <sz val="11"/>
        <color theme="1"/>
        <rFont val="Times New Roman"/>
        <family val="1"/>
      </rPr>
      <t>P</t>
    </r>
  </si>
  <si>
    <t>Weight %</t>
  </si>
  <si>
    <t>Groups &amp; Sub-Groups</t>
  </si>
  <si>
    <t>(2014/15=100)</t>
  </si>
  <si>
    <t>Table 2</t>
  </si>
  <si>
    <t>Average</t>
  </si>
  <si>
    <t>Index</t>
  </si>
  <si>
    <r>
      <t>2023/24</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</si>
  <si>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</si>
  <si>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</si>
  <si>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</si>
  <si>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</si>
  <si>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</si>
  <si>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</si>
  <si>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</si>
  <si>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</si>
  <si>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</si>
  <si>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</si>
  <si>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</si>
  <si>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</si>
  <si>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</si>
  <si>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</si>
  <si>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</si>
  <si>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</si>
  <si>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</si>
  <si>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</si>
  <si>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</si>
  <si>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</si>
  <si>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</si>
  <si>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</si>
  <si>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</si>
  <si>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</si>
  <si>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</si>
  <si>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</si>
  <si>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</si>
  <si>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</si>
  <si>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</si>
  <si>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</si>
  <si>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</si>
  <si>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</si>
  <si>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</si>
  <si>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</si>
  <si>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</si>
  <si>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</si>
  <si>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</si>
  <si>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</si>
  <si>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</si>
  <si>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</si>
  <si>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</si>
  <si>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</si>
  <si>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</si>
  <si>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</si>
  <si>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</si>
  <si>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</si>
  <si>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</si>
  <si>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</si>
  <si>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</si>
  <si>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</si>
  <si>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</si>
  <si>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</si>
  <si>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</si>
  <si>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</si>
  <si>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</si>
  <si>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</si>
  <si>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</si>
  <si>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</si>
  <si>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</si>
  <si>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</si>
  <si>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</si>
  <si>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</si>
  <si>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</si>
  <si>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</si>
  <si>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</si>
  <si>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</si>
  <si>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</si>
  <si>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</si>
  <si>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</si>
  <si>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Table 7</t>
  </si>
  <si>
    <t>(2004/05 = 100)</t>
  </si>
  <si>
    <t>2030/31</t>
  </si>
  <si>
    <t>1973/74</t>
  </si>
  <si>
    <t>2029/30</t>
  </si>
  <si>
    <t>1972/73</t>
  </si>
  <si>
    <t>Non-Food and Services</t>
  </si>
  <si>
    <t>Food and Beverages</t>
  </si>
  <si>
    <t xml:space="preserve"> Overall</t>
  </si>
  <si>
    <t>(Annual Average)</t>
  </si>
  <si>
    <t>(2014/15 =100)</t>
  </si>
  <si>
    <t>Annex 1</t>
  </si>
  <si>
    <t>% Change y-o-y.</t>
  </si>
  <si>
    <r>
      <t>2023/24</t>
    </r>
    <r>
      <rPr>
        <vertAlign val="superscript"/>
        <sz val="11"/>
        <color theme="1"/>
        <rFont val="Times New Roman"/>
        <family val="1"/>
      </rPr>
      <t>P</t>
    </r>
  </si>
  <si>
    <t>Wage Index</t>
  </si>
  <si>
    <t>Non-food &amp; Services</t>
  </si>
  <si>
    <t>Food &amp; Beverage</t>
  </si>
  <si>
    <t>SWRI</t>
  </si>
  <si>
    <t>WPI</t>
  </si>
  <si>
    <t>CPI</t>
  </si>
  <si>
    <t>Annex 2</t>
  </si>
  <si>
    <t>Table 7(b)</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</si>
  <si>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</si>
  <si>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</si>
  <si>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</si>
  <si>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</si>
  <si>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</si>
  <si>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</si>
  <si>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</si>
  <si>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</si>
  <si>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</si>
  <si>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</si>
  <si>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</si>
  <si>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</si>
  <si>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</si>
  <si>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</si>
  <si>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</si>
  <si>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</si>
  <si>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</si>
  <si>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</si>
  <si>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</si>
  <si>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</si>
  <si>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</si>
  <si>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</si>
  <si>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</si>
  <si>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</si>
  <si>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</si>
  <si>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</si>
  <si>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</si>
  <si>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</si>
  <si>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</si>
  <si>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r>
      <t>2021/22</t>
    </r>
    <r>
      <rPr>
        <b/>
        <vertAlign val="superscript"/>
        <sz val="12"/>
        <color rgb="FF000000"/>
        <rFont val="Times New Roman"/>
        <family val="1"/>
      </rPr>
      <t>R</t>
    </r>
  </si>
  <si>
    <t>Direction of Foreign Trade*</t>
  </si>
  <si>
    <t>Table 8</t>
  </si>
  <si>
    <t>R= Revised, P= Provisional</t>
  </si>
  <si>
    <t>** Not included in customs data</t>
  </si>
  <si>
    <t>Aviation Fuel</t>
  </si>
  <si>
    <t>Other Exports**</t>
  </si>
  <si>
    <t>D.</t>
  </si>
  <si>
    <t>Total Exports (A+B)</t>
  </si>
  <si>
    <t>C.</t>
  </si>
  <si>
    <t xml:space="preserve"> Others </t>
  </si>
  <si>
    <t>B.</t>
  </si>
  <si>
    <t xml:space="preserve"> Top 20 Commodities</t>
  </si>
  <si>
    <t>A.</t>
  </si>
  <si>
    <t>Brans</t>
  </si>
  <si>
    <t>Handicraft Goods and Other Handicrafts</t>
  </si>
  <si>
    <t>Copper Wire Rod</t>
  </si>
  <si>
    <t>Medicine (Ayurvedic)</t>
  </si>
  <si>
    <t>Noodles</t>
  </si>
  <si>
    <t>Ginger</t>
  </si>
  <si>
    <t>Pashmina</t>
  </si>
  <si>
    <t>Oil Cakes</t>
  </si>
  <si>
    <t>Herbs</t>
  </si>
  <si>
    <t>Tea</t>
  </si>
  <si>
    <t>Palm Oil</t>
  </si>
  <si>
    <t>Juice</t>
  </si>
  <si>
    <t>Particle Board</t>
  </si>
  <si>
    <t>Jute Goods</t>
  </si>
  <si>
    <t>Readymade Garments</t>
  </si>
  <si>
    <t>Woolen Carpet</t>
  </si>
  <si>
    <t>Zinc sheet</t>
  </si>
  <si>
    <t>Cardamom</t>
  </si>
  <si>
    <t>Polyster Yarn &amp; Thread</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</si>
  <si>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</si>
  <si>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</si>
  <si>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</si>
  <si>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</si>
  <si>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</si>
  <si>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</si>
  <si>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</si>
  <si>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</si>
  <si>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</si>
  <si>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</si>
  <si>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</si>
  <si>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</si>
  <si>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</si>
  <si>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Shoes and Sandals</t>
  </si>
  <si>
    <t>Rosin</t>
  </si>
  <si>
    <t>Polyester Yarn</t>
  </si>
  <si>
    <t>Plastic Utensils</t>
  </si>
  <si>
    <t>Paper</t>
  </si>
  <si>
    <t>Mustard &amp; Linseed</t>
  </si>
  <si>
    <t>Marble Slab</t>
  </si>
  <si>
    <t>Jute Goods - Sackings</t>
  </si>
  <si>
    <t>Jute Goods - Hessian</t>
  </si>
  <si>
    <t>Handicraft Goods</t>
  </si>
  <si>
    <t>G.I. pipe</t>
  </si>
  <si>
    <t>Fruits</t>
  </si>
  <si>
    <t>Cinnamon</t>
  </si>
  <si>
    <t>Cattlefeed</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</si>
  <si>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</si>
  <si>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</si>
  <si>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</si>
  <si>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</si>
  <si>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</si>
  <si>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</si>
  <si>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</si>
  <si>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</si>
  <si>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</si>
  <si>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</si>
  <si>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</si>
  <si>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</si>
  <si>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</si>
  <si>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</si>
  <si>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</si>
  <si>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</si>
  <si>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</si>
  <si>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</si>
  <si>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</si>
  <si>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Other Imports**</t>
  </si>
  <si>
    <t>Total Imports (A+B)</t>
  </si>
  <si>
    <t>Medical Equip.&amp; Tools</t>
  </si>
  <si>
    <t>Edible Oil</t>
  </si>
  <si>
    <t>Crude Soyabean Oil</t>
  </si>
  <si>
    <t>M.S. Billet</t>
  </si>
  <si>
    <t>Coal</t>
  </si>
  <si>
    <t>Electrical Goods</t>
  </si>
  <si>
    <t>Gold</t>
  </si>
  <si>
    <t>Rice/Paddy</t>
  </si>
  <si>
    <t>Electrical Equipment</t>
  </si>
  <si>
    <t>Telecommunication Equipments and Parts</t>
  </si>
  <si>
    <t>Hot rolled sheet in coil</t>
  </si>
  <si>
    <t>Ferrous products obtained by direct reduction of iron (Sponge Iron)</t>
  </si>
  <si>
    <t>Medicine</t>
  </si>
  <si>
    <t>Chemical Fertilizer</t>
  </si>
  <si>
    <t>Transport Equip, Vehicle &amp; Other Vehicle Spare Parts</t>
  </si>
  <si>
    <t>Other Machinery and Parts</t>
  </si>
  <si>
    <t>Petroleum Products</t>
  </si>
  <si>
    <t xml:space="preserve"> Imports of Major Commodities*</t>
  </si>
  <si>
    <t>Table 13</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</si>
  <si>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</si>
  <si>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</si>
  <si>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</si>
  <si>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</si>
  <si>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</si>
  <si>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</si>
  <si>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</si>
  <si>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</si>
  <si>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</si>
  <si>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</si>
  <si>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</si>
  <si>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</si>
  <si>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Stationary Goods</t>
  </si>
  <si>
    <t>Molasses Sugar</t>
  </si>
  <si>
    <t>M.S. Wire Rod, Bars, Coils, Bars</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</si>
  <si>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</si>
  <si>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</si>
  <si>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</si>
  <si>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</si>
  <si>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</si>
  <si>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</si>
  <si>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</si>
  <si>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</si>
  <si>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</si>
  <si>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</si>
  <si>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</si>
  <si>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Chemical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</si>
  <si>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</si>
  <si>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</si>
  <si>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</si>
  <si>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</si>
  <si>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</si>
  <si>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</si>
  <si>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</si>
  <si>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</si>
  <si>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</si>
  <si>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</si>
  <si>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</si>
  <si>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</si>
  <si>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</si>
  <si>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</si>
  <si>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</si>
  <si>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</si>
  <si>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</si>
  <si>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</si>
  <si>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</si>
  <si>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</si>
  <si>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</si>
  <si>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</si>
  <si>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</si>
  <si>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</si>
  <si>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</si>
  <si>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</si>
  <si>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</si>
  <si>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</si>
  <si>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</si>
  <si>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</si>
  <si>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</si>
  <si>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</si>
  <si>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</si>
  <si>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</si>
  <si>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</si>
  <si>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</si>
  <si>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</si>
  <si>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</si>
  <si>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</si>
  <si>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</si>
  <si>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</si>
  <si>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</si>
  <si>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</si>
  <si>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</si>
  <si>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</si>
  <si>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</si>
  <si>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</si>
  <si>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</si>
  <si>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</si>
  <si>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</si>
  <si>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</si>
  <si>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</si>
  <si>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</si>
  <si>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</si>
  <si>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</si>
  <si>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</si>
  <si>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</si>
  <si>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</si>
  <si>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</si>
  <si>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</si>
  <si>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</si>
  <si>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</si>
  <si>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</si>
  <si>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</si>
  <si>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</si>
  <si>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</si>
  <si>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</si>
  <si>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</si>
  <si>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</si>
  <si>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</si>
  <si>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</si>
  <si>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</si>
  <si>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</si>
  <si>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</si>
  <si>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</si>
  <si>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</si>
  <si>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</si>
  <si>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</si>
  <si>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</si>
  <si>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</si>
  <si>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</si>
  <si>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</si>
  <si>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</si>
  <si>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</si>
  <si>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</si>
  <si>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</si>
  <si>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</si>
  <si>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</si>
  <si>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</si>
  <si>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</si>
  <si>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</si>
  <si>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</si>
  <si>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</si>
  <si>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</si>
  <si>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</si>
  <si>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</si>
  <si>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</si>
  <si>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</si>
  <si>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</si>
  <si>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</si>
  <si>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</si>
  <si>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</si>
  <si>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</si>
  <si>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</si>
  <si>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</si>
  <si>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t>
  </si>
  <si>
    <t xml:space="preserve"> Sepember</t>
  </si>
  <si>
    <r>
      <t>2021/22</t>
    </r>
    <r>
      <rPr>
        <b/>
        <vertAlign val="superscript"/>
        <sz val="12"/>
        <rFont val="Times New Roman"/>
        <family val="1"/>
      </rPr>
      <t>R</t>
    </r>
  </si>
  <si>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</si>
  <si>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</si>
  <si>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</si>
  <si>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</si>
  <si>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</si>
  <si>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</si>
  <si>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</si>
  <si>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</si>
  <si>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</si>
  <si>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</si>
  <si>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</si>
  <si>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</si>
  <si>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Turkey</t>
  </si>
  <si>
    <t>South Korea*</t>
  </si>
  <si>
    <t>Jordan</t>
  </si>
  <si>
    <t>Poland</t>
  </si>
  <si>
    <t>Malta</t>
  </si>
  <si>
    <t>Afghanistan</t>
  </si>
  <si>
    <t>Israel</t>
  </si>
  <si>
    <t>Romania</t>
  </si>
  <si>
    <t>Cyprus</t>
  </si>
  <si>
    <t>Maldives</t>
  </si>
  <si>
    <t>Oman</t>
  </si>
  <si>
    <t>Japan</t>
  </si>
  <si>
    <t>Bahrain</t>
  </si>
  <si>
    <t>Kuwait</t>
  </si>
  <si>
    <t>Malaysia</t>
  </si>
  <si>
    <t>Saudi Arabia</t>
  </si>
  <si>
    <t>UAE</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</si>
  <si>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</si>
  <si>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</si>
  <si>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</si>
  <si>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</si>
  <si>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</si>
  <si>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</si>
  <si>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</si>
  <si>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</si>
  <si>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</si>
  <si>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</si>
  <si>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</si>
  <si>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</si>
  <si>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</si>
  <si>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</si>
  <si>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</si>
  <si>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</si>
  <si>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</si>
  <si>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</si>
  <si>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</si>
  <si>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</si>
  <si>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</si>
  <si>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</si>
  <si>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</si>
  <si>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</si>
  <si>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</si>
  <si>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</si>
  <si>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</si>
  <si>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22</t>
  </si>
  <si>
    <t># Drawings (foreign loan) and principle repayments by general government have been revised for the FY 2022-23.</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</si>
  <si>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</si>
  <si>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</si>
  <si>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</si>
  <si>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</si>
  <si>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</si>
  <si>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</si>
  <si>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</si>
  <si>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</si>
  <si>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</si>
  <si>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</si>
  <si>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</si>
  <si>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</si>
  <si>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</si>
  <si>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</si>
  <si>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</si>
  <si>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r>
      <t>Repayments</t>
    </r>
    <r>
      <rPr>
        <vertAlign val="superscript"/>
        <sz val="12"/>
        <color theme="1"/>
        <rFont val="Times New Roman"/>
        <family val="1"/>
      </rPr>
      <t>#</t>
    </r>
  </si>
  <si>
    <r>
      <t>Drawings</t>
    </r>
    <r>
      <rPr>
        <vertAlign val="superscript"/>
        <sz val="12"/>
        <color theme="1"/>
        <rFont val="Times New Roman"/>
        <family val="1"/>
      </rPr>
      <t>#</t>
    </r>
  </si>
  <si>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</si>
  <si>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</si>
  <si>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</si>
  <si>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</si>
  <si>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</si>
  <si>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</si>
  <si>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</si>
  <si>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</si>
  <si>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</si>
  <si>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</si>
  <si>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</si>
  <si>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</si>
  <si>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</si>
  <si>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</si>
  <si>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</si>
  <si>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</si>
  <si>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</si>
  <si>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</si>
  <si>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</si>
  <si>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</si>
  <si>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</si>
  <si>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</si>
  <si>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</si>
  <si>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</si>
  <si>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</si>
  <si>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</si>
  <si>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</si>
  <si>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</si>
  <si>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</si>
  <si>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</si>
  <si>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</si>
  <si>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</si>
  <si>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</si>
  <si>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</si>
  <si>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</si>
  <si>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</si>
  <si>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</si>
  <si>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</si>
  <si>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</si>
  <si>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</si>
  <si>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</si>
  <si>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</si>
  <si>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</si>
  <si>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</si>
  <si>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</si>
  <si>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</si>
  <si>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</si>
  <si>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</si>
  <si>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</si>
  <si>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</si>
  <si>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</si>
  <si>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</si>
  <si>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</si>
  <si>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</si>
  <si>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</si>
  <si>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</si>
  <si>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</si>
  <si>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</si>
  <si>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</si>
  <si>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</si>
  <si>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</si>
  <si>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</si>
  <si>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</si>
  <si>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</si>
  <si>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</si>
  <si>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</si>
  <si>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</si>
  <si>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</si>
  <si>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</si>
  <si>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</si>
  <si>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</si>
  <si>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</si>
  <si>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</si>
  <si>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</si>
  <si>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</si>
  <si>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</si>
  <si>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</si>
  <si>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</si>
  <si>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</si>
  <si>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</si>
  <si>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</si>
  <si>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</si>
  <si>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</si>
  <si>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</si>
  <si>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</si>
  <si>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</si>
  <si>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</si>
  <si>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</si>
  <si>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</si>
  <si>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</si>
  <si>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</si>
  <si>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</si>
  <si>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</si>
  <si>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</si>
  <si>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</si>
  <si>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</si>
  <si>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</si>
  <si>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</si>
  <si>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</si>
  <si>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</si>
  <si>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</si>
  <si>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</si>
  <si>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</si>
  <si>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</si>
  <si>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</si>
  <si>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</si>
  <si>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</si>
  <si>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</si>
  <si>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</si>
  <si>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</si>
  <si>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</si>
  <si>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</si>
  <si>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</si>
  <si>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</si>
  <si>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</si>
  <si>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</si>
  <si>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</si>
  <si>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</si>
  <si>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</si>
  <si>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</si>
  <si>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</si>
  <si>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</si>
  <si>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</si>
  <si>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</si>
  <si>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</si>
  <si>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</si>
  <si>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</si>
  <si>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</si>
  <si>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</si>
  <si>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</si>
  <si>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</si>
  <si>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</si>
  <si>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</si>
  <si>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</si>
  <si>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</si>
  <si>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</si>
  <si>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</si>
  <si>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</si>
  <si>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</si>
  <si>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</si>
  <si>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</si>
  <si>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</si>
  <si>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</si>
  <si>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</si>
  <si>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</si>
  <si>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</si>
  <si>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</si>
  <si>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</si>
  <si>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</si>
  <si>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</si>
  <si>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</si>
  <si>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</si>
  <si>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</si>
  <si>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</si>
  <si>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</si>
  <si>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</si>
  <si>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</si>
  <si>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</si>
  <si>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</si>
  <si>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</si>
  <si>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</si>
  <si>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</si>
  <si>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</si>
  <si>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</si>
  <si>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</si>
  <si>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</si>
  <si>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</si>
  <si>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</si>
  <si>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</si>
  <si>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</si>
  <si>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</si>
  <si>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</si>
  <si>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</si>
  <si>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</si>
  <si>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</si>
  <si>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</si>
  <si>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</si>
  <si>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</si>
  <si>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</si>
  <si>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</si>
  <si>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</si>
  <si>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</si>
  <si>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</si>
  <si>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</si>
  <si>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</si>
  <si>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</si>
  <si>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</si>
  <si>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</si>
  <si>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</si>
  <si>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</si>
  <si>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</si>
  <si>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</si>
  <si>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</si>
  <si>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</si>
  <si>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</si>
  <si>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</si>
  <si>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</si>
  <si>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</si>
  <si>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</si>
  <si>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</si>
  <si>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</si>
  <si>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</si>
  <si>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</si>
  <si>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</si>
  <si>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</si>
  <si>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</si>
  <si>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</si>
  <si>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</si>
  <si>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Sep-Sep</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</si>
  <si>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</si>
  <si>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</si>
  <si>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</si>
  <si>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</si>
  <si>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</si>
  <si>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</si>
  <si>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</si>
  <si>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</si>
  <si>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</si>
  <si>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</si>
  <si>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</si>
  <si>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</si>
  <si>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</si>
  <si>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</si>
  <si>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</si>
  <si>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</si>
  <si>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</si>
  <si>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</si>
  <si>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</si>
  <si>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</si>
  <si>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</si>
  <si>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</si>
  <si>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</si>
  <si>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</si>
  <si>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</si>
  <si>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</si>
  <si>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</si>
  <si>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</si>
  <si>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</si>
  <si>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</si>
  <si>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</si>
  <si>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</si>
  <si>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</si>
  <si>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</si>
  <si>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</si>
  <si>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</si>
  <si>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</si>
  <si>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</si>
  <si>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</si>
  <si>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</si>
  <si>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</si>
  <si>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</si>
  <si>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</si>
  <si>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</si>
  <si>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</si>
  <si>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</si>
  <si>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</si>
  <si>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</si>
  <si>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</si>
  <si>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</si>
  <si>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</si>
  <si>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</si>
  <si>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</si>
  <si>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</si>
  <si>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</si>
  <si>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</si>
  <si>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</si>
  <si>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</si>
  <si>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 Outstanding figure as of Ashad (Mid-July) end; Figure revised as per Annual Debt Report published by PDMO.</t>
  </si>
  <si>
    <t># Data of foreign loan for FY 2022/23 revised as per Annual Debt Report published by PDMO</t>
  </si>
  <si>
    <t xml:space="preserve"># Data of outstanding External Debt for FY 2022/23 revised as per Annual Debt Report published by PDMO. </t>
  </si>
  <si>
    <t xml:space="preserve">$ includes Hirepurchase (personal consumption) loan, Education loan,  Residential Personal Home Loan(Up to Rs.15 million till Mid-July 2023, Up to 20 million after Mid-July 2023 ), Personal Loan(&lt;5M without specific purpose) </t>
  </si>
  <si>
    <t># Includes personal residential home loan upto Rs.15 million till Mid-July 2023.</t>
  </si>
  <si>
    <t>1170.3#</t>
  </si>
  <si>
    <t>Share in Total Export</t>
  </si>
  <si>
    <t>Share in Total Imports</t>
  </si>
  <si>
    <t>* Top 20 exports are selected from export of major commodities to India, China and Other Countries based on Two Months' data of FY 2023-24</t>
  </si>
  <si>
    <t>* Top 20 imports are selected from import of major commodities from India, China and Other Countries based on Two Months' data of FY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</si>
</sst>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_(* #,##0.00_);_(* \(#,##0.00\);_(* \-??_);_(@_)"/>
    <numFmt numFmtId="174" formatCode="0_);[Red]\(0\)"/>
    <numFmt numFmtId="175" formatCode="_(* #,##0_);_(* \(#,##0\);_(* \-??_);_(@_)"/>
    <numFmt numFmtId="176" formatCode="0.000_)"/>
    <numFmt numFmtId="177" formatCode="0.00_)"/>
    <numFmt numFmtId="178" formatCode="0_)"/>
    <numFmt numFmtId="179" formatCode="0.0000000"/>
    <numFmt numFmtId="180" formatCode="_-* #,##0.0_-;\-* #,##0.0_-;_-* &quot;-&quot;??_-;_-@_-"/>
    <numFmt numFmtId="181" formatCode="_(* #,##0.0_);_(* \(#,##0.0\);_(* &quot;-&quot;?_);_(@_)"/>
    <numFmt numFmtId="182" formatCode="[$-F800]dddd\,\ mmmm\ dd\,\ yyyy"/>
    <numFmt numFmtId="183" formatCode="General_)"/>
    <numFmt numFmtId="184" formatCode="0.000000"/>
    <numFmt numFmtId="185" formatCode="0.00000_)"/>
    <numFmt numFmtId="186" formatCode="0.00000000_)"/>
    <numFmt numFmtId="187" formatCode="0.000000000"/>
    <numFmt numFmtId="188" formatCode="0.0000000000"/>
    <numFmt numFmtId="189" formatCode="0.0000"/>
    <numFmt numFmtId="190" formatCode="0.00000000"/>
    <numFmt numFmtId="191" formatCode="0.000"/>
    <numFmt numFmtId="192" formatCode="0.00000"/>
    <numFmt numFmtId="193" formatCode="0.0000000_)"/>
    <numFmt numFmtId="194" formatCode="0.00000000000_)"/>
    <numFmt numFmtId="195" formatCode="_(* #,##0.000_);_(* \(#,##0.000\);_(* &quot;-&quot;??_);_(@_)"/>
    <numFmt numFmtId="196" formatCode="0.0000_)"/>
  </numFmts>
  <fonts count="116">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sz val="10"/>
      <name val="Arial"/>
      <family val="2"/>
    </font>
    <font>
      <b/>
      <sz val="12"/>
      <color indexed="8"/>
      <name val="Times New Roman"/>
      <family val="1"/>
    </font>
    <font>
      <i/>
      <sz val="11"/>
      <color theme="1"/>
      <name val="Times New Roman"/>
      <family val="1"/>
    </font>
    <font>
      <i/>
      <sz val="10"/>
      <color rgb="FF000000"/>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i/>
      <sz val="11"/>
      <color theme="1"/>
      <name val="Calibri"/>
      <family val="2"/>
      <scheme val="minor"/>
    </font>
    <font>
      <i/>
      <sz val="11"/>
      <color rgb="FF000000"/>
      <name val="Times New Roman"/>
      <family val="1"/>
    </font>
    <font>
      <b/>
      <sz val="10"/>
      <color rgb="FF000000"/>
      <name val="Times New Roman"/>
      <family val="1"/>
    </font>
    <font>
      <b/>
      <sz val="10"/>
      <name val="Helvetica"/>
      <family val="2"/>
    </font>
    <font>
      <sz val="10"/>
      <name val="Helvetica"/>
      <family val="2"/>
    </font>
    <font>
      <sz val="12"/>
      <name val="Arial"/>
      <family val="2"/>
    </font>
    <font>
      <u/>
      <sz val="12"/>
      <color theme="10"/>
      <name val="Times New Roman"/>
      <family val="1"/>
    </font>
    <font>
      <b/>
      <sz val="14"/>
      <name val="Times New Roman"/>
      <family val="1"/>
    </font>
    <font>
      <sz val="9"/>
      <name val="Times New Roman"/>
      <family val="1"/>
    </font>
    <font>
      <i/>
      <sz val="9"/>
      <name val="Times New Roman"/>
      <family val="1"/>
    </font>
    <font>
      <sz val="8"/>
      <name val="Tahoma"/>
      <family val="2"/>
    </font>
    <font>
      <b/>
      <sz val="8"/>
      <name val="Times New Roman"/>
      <family val="1"/>
    </font>
    <font>
      <b/>
      <sz val="9"/>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i/>
      <sz val="10"/>
      <name val="Times New Roman"/>
      <family val="1"/>
    </font>
    <font>
      <b/>
      <vertAlign val="superscript"/>
      <sz val="12"/>
      <color rgb="FF000000"/>
      <name val="Times New Roman"/>
      <family val="1"/>
    </font>
    <font>
      <sz val="11"/>
      <name val="Calibri"/>
      <family val="2"/>
      <scheme val="minor"/>
    </font>
    <font>
      <sz val="12"/>
      <color rgb="FF000000"/>
      <name val="Times New Roman"/>
      <family val="1"/>
    </font>
    <font>
      <b/>
      <vertAlign val="superscript"/>
      <sz val="11"/>
      <color theme="1"/>
      <name val="Times New Roman"/>
      <family val="1"/>
    </font>
    <font>
      <b/>
      <sz val="13"/>
      <color theme="1"/>
      <name val="Times New Roman"/>
      <family val="1"/>
    </font>
    <font>
      <b/>
      <sz val="10"/>
      <color theme="1"/>
      <name val="Times New Roman"/>
      <family val="1"/>
    </font>
    <font>
      <sz val="9"/>
      <color theme="1"/>
      <name val="Times New Roman"/>
      <family val="1"/>
    </font>
    <font>
      <b/>
      <sz val="9"/>
      <color theme="1"/>
      <name val="Times New Roman"/>
      <family val="1"/>
    </font>
    <font>
      <b/>
      <vertAlign val="superscript"/>
      <sz val="11"/>
      <name val="Times New Roman"/>
      <family val="1"/>
    </font>
    <font>
      <b/>
      <sz val="11"/>
      <color indexed="8"/>
      <name val="Times New Roman"/>
      <family val="1"/>
    </font>
    <font>
      <sz val="18"/>
      <name val="Times New Roman"/>
      <family val="1"/>
    </font>
    <font>
      <vertAlign val="superscript"/>
      <sz val="11"/>
      <color theme="1"/>
      <name val="Times New Roman"/>
      <family val="1"/>
    </font>
    <font>
      <b/>
      <sz val="11"/>
      <color theme="1"/>
      <name val="Calibri"/>
      <family val="2"/>
      <scheme val="minor"/>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name val="Times"/>
      <family val="1"/>
    </font>
    <font>
      <b/>
      <sz val="12"/>
      <color theme="1"/>
      <name val="Times"/>
      <family val="1"/>
    </font>
    <font>
      <sz val="12"/>
      <color theme="1"/>
      <name val="Times"/>
      <family val="1"/>
    </font>
    <font>
      <vertAlign val="superscript"/>
      <sz val="12"/>
      <color theme="1"/>
      <name val="Times New Roman"/>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
      <sz val="11"/>
      <color rgb="FFFF0000"/>
      <name val="Times New Roman"/>
      <family val="1"/>
    </font>
  </fonts>
  <fills count="2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rgb="FFFFFFFF"/>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75">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medium">
        <color auto="1"/>
      </left>
      <right style="thin">
        <color auto="1"/>
      </right>
      <top style="thin">
        <color auto="1"/>
      </top>
      <bottom style="medium">
        <color auto="1"/>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medium">
        <color auto="1"/>
      </top>
      <bottom/>
      <diagonal/>
    </border>
    <border>
      <left style="thin">
        <color auto="1"/>
      </left>
      <right style="thin">
        <color auto="1"/>
      </right>
      <top style="medium">
        <color indexed="64"/>
      </top>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style="double">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double">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double">
        <color rgb="FF000000"/>
      </right>
      <top/>
      <bottom style="thin">
        <color indexed="64"/>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right/>
      <top/>
      <bottom style="medium">
        <color indexed="64"/>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thin">
        <color indexed="64"/>
      </left>
      <right style="thin">
        <color indexed="64"/>
      </right>
      <top style="thin">
        <color rgb="FF000000"/>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s>
  <cellStyleXfs count="301">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41" fillId="0" borderId="0"/>
    <xf numFmtId="0" fontId="2" fillId="0" borderId="0"/>
    <xf numFmtId="0" fontId="47" fillId="0" borderId="0" applyNumberFormat="0" applyFill="0" applyBorder="0" applyAlignment="0" applyProtection="0">
      <alignment vertical="top"/>
      <protection locked="0"/>
    </xf>
    <xf numFmtId="0" fontId="48" fillId="0" borderId="0"/>
    <xf numFmtId="164" fontId="4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2"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2" fillId="0" borderId="0" applyFont="0" applyFill="0" applyBorder="0" applyAlignment="0" applyProtection="0"/>
    <xf numFmtId="164" fontId="5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3"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4" fontId="2" fillId="0" borderId="0"/>
    <xf numFmtId="0" fontId="49" fillId="0" borderId="0"/>
    <xf numFmtId="0" fontId="49" fillId="0" borderId="0"/>
    <xf numFmtId="0" fontId="49" fillId="0" borderId="0"/>
    <xf numFmtId="0" fontId="49" fillId="0" borderId="0"/>
    <xf numFmtId="0" fontId="49" fillId="0" borderId="0"/>
    <xf numFmtId="0" fontId="46" fillId="0" borderId="0" applyNumberFormat="0" applyFill="0" applyBorder="0" applyAlignment="0" applyProtection="0"/>
    <xf numFmtId="0" fontId="2" fillId="0" borderId="0"/>
    <xf numFmtId="0" fontId="2" fillId="0" borderId="0"/>
    <xf numFmtId="175" fontId="54" fillId="0" borderId="0"/>
    <xf numFmtId="0" fontId="2" fillId="0" borderId="0"/>
    <xf numFmtId="175" fontId="54" fillId="0" borderId="0"/>
    <xf numFmtId="0" fontId="2" fillId="0" borderId="0"/>
    <xf numFmtId="175" fontId="54" fillId="0" borderId="0"/>
    <xf numFmtId="0" fontId="2" fillId="0" borderId="0"/>
    <xf numFmtId="175" fontId="54" fillId="0" borderId="0"/>
    <xf numFmtId="175" fontId="54"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52" fillId="0" borderId="0"/>
    <xf numFmtId="0" fontId="2" fillId="0" borderId="0"/>
    <xf numFmtId="0" fontId="2" fillId="0" borderId="0"/>
    <xf numFmtId="0" fontId="2" fillId="0" borderId="0"/>
    <xf numFmtId="0" fontId="2" fillId="0" borderId="0"/>
    <xf numFmtId="0" fontId="2" fillId="0" borderId="0"/>
    <xf numFmtId="0" fontId="49" fillId="0" borderId="0"/>
    <xf numFmtId="0" fontId="2" fillId="0" borderId="0"/>
    <xf numFmtId="0" fontId="2" fillId="0" borderId="0"/>
    <xf numFmtId="0" fontId="2" fillId="0" borderId="0"/>
    <xf numFmtId="0" fontId="2" fillId="0" borderId="0"/>
    <xf numFmtId="0" fontId="1" fillId="0" borderId="0"/>
    <xf numFmtId="0" fontId="49" fillId="0" borderId="0"/>
    <xf numFmtId="175" fontId="54" fillId="0" borderId="0"/>
    <xf numFmtId="175" fontId="54" fillId="0" borderId="0"/>
    <xf numFmtId="175" fontId="54"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5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49" fillId="0" borderId="0"/>
    <xf numFmtId="170" fontId="50" fillId="0" borderId="0"/>
    <xf numFmtId="170" fontId="50" fillId="0" borderId="0"/>
    <xf numFmtId="170" fontId="50" fillId="0" borderId="0"/>
    <xf numFmtId="170" fontId="50" fillId="0" borderId="0"/>
    <xf numFmtId="0" fontId="2" fillId="0" borderId="0"/>
    <xf numFmtId="0" fontId="2" fillId="0" borderId="0"/>
    <xf numFmtId="170" fontId="50" fillId="0" borderId="0"/>
    <xf numFmtId="0" fontId="2" fillId="0" borderId="0"/>
    <xf numFmtId="0" fontId="2" fillId="0" borderId="0"/>
    <xf numFmtId="170" fontId="50" fillId="0" borderId="0"/>
    <xf numFmtId="0" fontId="48" fillId="0" borderId="0"/>
    <xf numFmtId="175" fontId="54" fillId="0" borderId="0"/>
    <xf numFmtId="0" fontId="51" fillId="0" borderId="0" applyFont="0" applyFill="0" applyBorder="0" applyAlignment="0" applyProtection="0"/>
    <xf numFmtId="0" fontId="2" fillId="0" borderId="0"/>
    <xf numFmtId="0" fontId="2" fillId="0" borderId="0" applyAlignment="0"/>
    <xf numFmtId="0" fontId="2" fillId="0" borderId="0" applyAlignment="0"/>
    <xf numFmtId="175" fontId="5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2" fillId="0" borderId="0" applyFont="0" applyFill="0" applyBorder="0" applyAlignment="0" applyProtection="0"/>
    <xf numFmtId="9" fontId="51" fillId="0" borderId="0" applyFont="0" applyFill="0" applyBorder="0" applyAlignment="0" applyProtection="0"/>
    <xf numFmtId="0" fontId="53" fillId="0" borderId="0"/>
    <xf numFmtId="0" fontId="48" fillId="0" borderId="0"/>
    <xf numFmtId="0" fontId="46" fillId="0" borderId="0" applyNumberFormat="0" applyFill="0" applyBorder="0" applyAlignment="0" applyProtection="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841">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7" applyNumberFormat="1" applyFont="1" applyFill="1" applyBorder="1" applyAlignment="1" applyProtection="1">
      <alignment horizontal="center"/>
    </xf>
    <xf numFmtId="165" fontId="4" fillId="0" borderId="17" xfId="7" applyNumberFormat="1" applyFont="1" applyFill="1" applyBorder="1" applyAlignment="1" applyProtection="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165" fontId="6" fillId="0" borderId="0" xfId="0" applyNumberFormat="1" applyFont="1" applyFill="1" applyBorder="1" applyAlignment="1">
      <alignment horizontal="center"/>
    </xf>
    <xf numFmtId="0" fontId="16" fillId="0" borderId="0" xfId="0" applyFont="1" applyFill="1"/>
    <xf numFmtId="0" fontId="6" fillId="3" borderId="20" xfId="0" applyFont="1" applyFill="1" applyBorder="1" applyAlignment="1">
      <alignment horizontal="center" vertical="center"/>
    </xf>
    <xf numFmtId="0" fontId="6" fillId="3"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30" xfId="4" applyFont="1" applyBorder="1"/>
    <xf numFmtId="0" fontId="4" fillId="0" borderId="15" xfId="4" applyFont="1" applyBorder="1"/>
    <xf numFmtId="0" fontId="6" fillId="0" borderId="11" xfId="4" applyFont="1" applyBorder="1"/>
    <xf numFmtId="0" fontId="14" fillId="0" borderId="0" xfId="0" applyFont="1"/>
    <xf numFmtId="0" fontId="12" fillId="3" borderId="9"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6" fillId="0" borderId="0" xfId="12" applyFont="1" applyBorder="1" applyAlignment="1">
      <alignment horizontal="center" vertical="center"/>
    </xf>
    <xf numFmtId="0" fontId="4" fillId="0" borderId="0" xfId="12" applyFont="1" applyBorder="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165"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22" fillId="0" borderId="32" xfId="0" applyNumberFormat="1" applyFont="1" applyFill="1" applyBorder="1" applyAlignment="1">
      <alignment horizontal="right" vertical="center"/>
    </xf>
    <xf numFmtId="0" fontId="6" fillId="0" borderId="31"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0" fontId="28" fillId="0" borderId="11" xfId="0" applyFont="1" applyBorder="1" applyAlignment="1">
      <alignment vertical="center" wrapText="1"/>
    </xf>
    <xf numFmtId="165" fontId="2" fillId="0" borderId="0" xfId="8" applyNumberFormat="1"/>
    <xf numFmtId="0" fontId="8" fillId="0" borderId="0" xfId="12" applyFont="1" applyBorder="1"/>
    <xf numFmtId="0" fontId="4" fillId="0" borderId="0" xfId="12" applyFont="1" applyFill="1" applyBorder="1"/>
    <xf numFmtId="167" fontId="4" fillId="0" borderId="0" xfId="12" applyNumberFormat="1" applyFont="1" applyBorder="1"/>
    <xf numFmtId="0" fontId="4" fillId="0" borderId="22" xfId="12" applyFont="1" applyFill="1" applyBorder="1" applyAlignment="1">
      <alignment horizontal="center"/>
    </xf>
    <xf numFmtId="0" fontId="4" fillId="0" borderId="21" xfId="12" applyFont="1" applyFill="1" applyBorder="1" applyAlignment="1">
      <alignment horizontal="center"/>
    </xf>
    <xf numFmtId="167" fontId="4" fillId="0" borderId="17" xfId="12" applyNumberFormat="1" applyFont="1" applyFill="1" applyBorder="1"/>
    <xf numFmtId="167" fontId="4" fillId="0" borderId="16" xfId="12" applyNumberFormat="1" applyFont="1" applyFill="1" applyBorder="1"/>
    <xf numFmtId="165" fontId="4" fillId="0" borderId="16" xfId="12" applyNumberFormat="1" applyFont="1" applyFill="1" applyBorder="1"/>
    <xf numFmtId="0" fontId="4" fillId="0" borderId="16" xfId="12" applyFont="1" applyFill="1" applyBorder="1" applyAlignment="1">
      <alignment horizontal="center"/>
    </xf>
    <xf numFmtId="0" fontId="4" fillId="0" borderId="15" xfId="12" applyFont="1" applyFill="1" applyBorder="1" applyAlignment="1">
      <alignment horizontal="center"/>
    </xf>
    <xf numFmtId="165" fontId="4" fillId="0" borderId="16" xfId="12" applyNumberFormat="1" applyFont="1" applyBorder="1"/>
    <xf numFmtId="167" fontId="4" fillId="0" borderId="16" xfId="12" applyNumberFormat="1" applyFont="1" applyBorder="1"/>
    <xf numFmtId="0" fontId="4" fillId="0" borderId="16" xfId="12" applyFont="1" applyBorder="1" applyAlignment="1">
      <alignment horizontal="center"/>
    </xf>
    <xf numFmtId="0" fontId="4" fillId="0" borderId="15" xfId="12" applyFont="1" applyBorder="1" applyAlignment="1">
      <alignment horizontal="center"/>
    </xf>
    <xf numFmtId="167" fontId="4" fillId="0" borderId="0" xfId="12" applyNumberFormat="1" applyFont="1" applyFill="1" applyBorder="1"/>
    <xf numFmtId="167" fontId="4" fillId="0" borderId="18" xfId="12" applyNumberFormat="1" applyFont="1" applyFill="1" applyBorder="1"/>
    <xf numFmtId="167" fontId="4" fillId="0" borderId="20" xfId="12" applyNumberFormat="1" applyFont="1" applyFill="1" applyBorder="1"/>
    <xf numFmtId="167" fontId="4" fillId="0" borderId="20" xfId="12" applyNumberFormat="1" applyFont="1" applyBorder="1"/>
    <xf numFmtId="0" fontId="4" fillId="0" borderId="20" xfId="12" applyFont="1" applyBorder="1" applyAlignment="1">
      <alignment horizontal="center"/>
    </xf>
    <xf numFmtId="0" fontId="4" fillId="0" borderId="30" xfId="12" applyFont="1" applyBorder="1" applyAlignment="1">
      <alignment horizontal="center"/>
    </xf>
    <xf numFmtId="0" fontId="6" fillId="3" borderId="27" xfId="12" applyFont="1" applyFill="1" applyBorder="1" applyAlignment="1">
      <alignment horizontal="center" vertical="center"/>
    </xf>
    <xf numFmtId="167" fontId="4" fillId="0" borderId="17" xfId="12" applyNumberFormat="1" applyFont="1" applyBorder="1" applyAlignment="1">
      <alignment horizontal="center"/>
    </xf>
    <xf numFmtId="167" fontId="4" fillId="0" borderId="16" xfId="12" applyNumberFormat="1" applyFont="1" applyBorder="1" applyAlignment="1">
      <alignment horizontal="center"/>
    </xf>
    <xf numFmtId="167" fontId="4" fillId="0" borderId="18" xfId="12" applyNumberFormat="1" applyFont="1" applyBorder="1" applyAlignment="1">
      <alignment horizontal="center"/>
    </xf>
    <xf numFmtId="167" fontId="4" fillId="0" borderId="20" xfId="12" applyNumberFormat="1" applyFont="1" applyBorder="1" applyAlignment="1">
      <alignment horizontal="center"/>
    </xf>
    <xf numFmtId="169" fontId="9" fillId="4" borderId="0" xfId="18" applyNumberFormat="1" applyFont="1" applyFill="1" applyBorder="1"/>
    <xf numFmtId="0" fontId="8" fillId="0" borderId="0" xfId="15" applyFont="1" applyFill="1"/>
    <xf numFmtId="167" fontId="4" fillId="0" borderId="23" xfId="12" applyNumberFormat="1" applyFont="1" applyBorder="1" applyAlignment="1">
      <alignment horizontal="center"/>
    </xf>
    <xf numFmtId="167" fontId="4" fillId="0" borderId="22" xfId="12" applyNumberFormat="1" applyFont="1" applyBorder="1" applyAlignment="1">
      <alignment horizontal="center"/>
    </xf>
    <xf numFmtId="0" fontId="6" fillId="2" borderId="0" xfId="12" applyFont="1" applyFill="1" applyBorder="1" applyAlignment="1">
      <alignment horizontal="center" vertical="center"/>
    </xf>
    <xf numFmtId="0" fontId="19" fillId="0" borderId="0" xfId="15" applyFont="1" applyBorder="1"/>
    <xf numFmtId="0" fontId="19" fillId="0" borderId="0" xfId="15" applyFont="1"/>
    <xf numFmtId="0" fontId="4" fillId="0" borderId="0" xfId="15" applyFont="1" applyBorder="1"/>
    <xf numFmtId="0" fontId="4" fillId="0" borderId="0" xfId="19" applyFont="1" applyBorder="1" applyAlignment="1">
      <alignment horizontal="left"/>
    </xf>
    <xf numFmtId="0" fontId="19" fillId="0" borderId="0" xfId="19" applyFont="1" applyBorder="1" applyAlignment="1">
      <alignment horizontal="left"/>
    </xf>
    <xf numFmtId="0" fontId="4" fillId="0" borderId="0" xfId="19" applyFont="1" applyFill="1" applyBorder="1" applyAlignment="1">
      <alignment horizontal="left"/>
    </xf>
    <xf numFmtId="0" fontId="19" fillId="0" borderId="0" xfId="19" applyFont="1" applyFill="1" applyBorder="1" applyAlignment="1">
      <alignment horizontal="left"/>
    </xf>
    <xf numFmtId="0" fontId="36" fillId="0" borderId="0" xfId="15" applyFont="1" applyFill="1"/>
    <xf numFmtId="0" fontId="37" fillId="0" borderId="0" xfId="15" applyFont="1" applyBorder="1"/>
    <xf numFmtId="165" fontId="4" fillId="0" borderId="24" xfId="15" applyNumberFormat="1" applyFont="1" applyBorder="1" applyAlignment="1">
      <alignment vertical="center"/>
    </xf>
    <xf numFmtId="0" fontId="19" fillId="0" borderId="24" xfId="19" applyFont="1" applyFill="1" applyBorder="1" applyAlignment="1">
      <alignment horizontal="left"/>
    </xf>
    <xf numFmtId="4" fontId="19" fillId="0" borderId="24" xfId="19" applyNumberFormat="1" applyFont="1" applyFill="1" applyBorder="1" applyAlignment="1">
      <alignment horizontal="left"/>
    </xf>
    <xf numFmtId="0" fontId="37" fillId="0" borderId="0" xfId="15" applyFont="1" applyBorder="1" applyAlignment="1">
      <alignment vertical="center"/>
    </xf>
    <xf numFmtId="0" fontId="30" fillId="0" borderId="0" xfId="15" applyFont="1" applyBorder="1" applyAlignment="1">
      <alignment vertical="center"/>
    </xf>
    <xf numFmtId="165" fontId="4" fillId="0" borderId="17" xfId="15" applyNumberFormat="1" applyFont="1" applyBorder="1" applyAlignment="1">
      <alignment horizontal="center" vertical="center"/>
    </xf>
    <xf numFmtId="165" fontId="4" fillId="0" borderId="16" xfId="15" applyNumberFormat="1" applyFont="1" applyBorder="1" applyAlignment="1">
      <alignment horizontal="center" vertical="center"/>
    </xf>
    <xf numFmtId="165" fontId="4" fillId="0" borderId="16" xfId="15" applyNumberFormat="1" applyFont="1" applyFill="1" applyBorder="1" applyAlignment="1">
      <alignment horizontal="center" vertical="center"/>
    </xf>
    <xf numFmtId="0" fontId="4" fillId="0" borderId="16" xfId="15" applyFont="1" applyFill="1" applyBorder="1" applyAlignment="1">
      <alignment vertical="center"/>
    </xf>
    <xf numFmtId="0" fontId="4" fillId="0" borderId="15" xfId="15" applyFont="1" applyFill="1" applyBorder="1" applyAlignment="1">
      <alignment vertical="center"/>
    </xf>
    <xf numFmtId="4" fontId="0" fillId="0" borderId="0" xfId="0" applyNumberFormat="1"/>
    <xf numFmtId="0" fontId="4" fillId="0" borderId="16" xfId="15" applyFont="1" applyBorder="1" applyAlignment="1">
      <alignment vertical="center"/>
    </xf>
    <xf numFmtId="0" fontId="4" fillId="0" borderId="15" xfId="15" applyFont="1" applyBorder="1" applyAlignment="1">
      <alignment vertical="center"/>
    </xf>
    <xf numFmtId="165" fontId="4" fillId="0" borderId="18" xfId="15" applyNumberFormat="1" applyFont="1" applyBorder="1" applyAlignment="1">
      <alignment horizontal="center" vertical="center"/>
    </xf>
    <xf numFmtId="165" fontId="4" fillId="0" borderId="20" xfId="15" applyNumberFormat="1" applyFont="1" applyBorder="1" applyAlignment="1">
      <alignment horizontal="center" vertical="center"/>
    </xf>
    <xf numFmtId="0" fontId="4" fillId="0" borderId="20" xfId="15" applyFont="1" applyBorder="1" applyAlignment="1">
      <alignment vertical="center"/>
    </xf>
    <xf numFmtId="0" fontId="4" fillId="0" borderId="30" xfId="15" applyFont="1" applyBorder="1" applyAlignment="1">
      <alignment vertical="center"/>
    </xf>
    <xf numFmtId="0" fontId="38" fillId="0" borderId="0" xfId="15"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5" borderId="16" xfId="3" applyNumberFormat="1" applyFont="1" applyFill="1" applyBorder="1" applyAlignment="1" applyProtection="1"/>
    <xf numFmtId="170" fontId="4" fillId="5" borderId="16" xfId="3"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5" borderId="20" xfId="3"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4" fillId="5" borderId="19" xfId="3" applyNumberFormat="1" applyFont="1" applyFill="1" applyBorder="1" applyAlignment="1" applyProtection="1"/>
    <xf numFmtId="170" fontId="4" fillId="5" borderId="40" xfId="3" applyNumberFormat="1" applyFont="1" applyFill="1" applyBorder="1" applyAlignment="1" applyProtection="1"/>
    <xf numFmtId="171" fontId="0" fillId="0" borderId="0" xfId="55"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3" borderId="10" xfId="0" applyFont="1" applyFill="1" applyBorder="1"/>
    <xf numFmtId="0" fontId="22" fillId="3" borderId="9" xfId="0" applyFont="1" applyFill="1" applyBorder="1"/>
    <xf numFmtId="3" fontId="39" fillId="0" borderId="0" xfId="0" applyNumberFormat="1" applyFont="1"/>
    <xf numFmtId="0" fontId="40" fillId="3" borderId="49" xfId="0" applyFont="1" applyFill="1" applyBorder="1" applyAlignment="1">
      <alignment horizontal="center" vertical="center" wrapText="1"/>
    </xf>
    <xf numFmtId="0" fontId="40" fillId="3" borderId="52" xfId="0" applyFont="1" applyFill="1" applyBorder="1" applyAlignment="1">
      <alignment horizontal="center" vertical="center" wrapText="1"/>
    </xf>
    <xf numFmtId="0" fontId="40" fillId="3" borderId="50" xfId="0" applyFont="1" applyFill="1" applyBorder="1" applyAlignment="1">
      <alignment horizontal="center" vertical="center" wrapText="1"/>
    </xf>
    <xf numFmtId="0" fontId="22" fillId="3" borderId="16" xfId="0" applyFont="1" applyFill="1" applyBorder="1"/>
    <xf numFmtId="168" fontId="22" fillId="3" borderId="48" xfId="1" applyNumberFormat="1" applyFont="1" applyFill="1" applyBorder="1"/>
    <xf numFmtId="0" fontId="22" fillId="3" borderId="47" xfId="0" applyFont="1" applyFill="1" applyBorder="1"/>
    <xf numFmtId="165" fontId="22" fillId="0" borderId="20" xfId="0" applyNumberFormat="1" applyFont="1" applyBorder="1"/>
    <xf numFmtId="165" fontId="22" fillId="0" borderId="18" xfId="0" applyNumberFormat="1" applyFont="1" applyBorder="1"/>
    <xf numFmtId="165" fontId="4" fillId="0" borderId="0" xfId="4" applyNumberFormat="1" applyFont="1" applyFill="1" applyBorder="1" applyAlignment="1">
      <alignment horizontal="center" vertical="center"/>
    </xf>
    <xf numFmtId="170" fontId="6" fillId="0" borderId="0" xfId="56"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165" fontId="37" fillId="0" borderId="0" xfId="15" applyNumberFormat="1" applyFont="1" applyBorder="1" applyAlignment="1">
      <alignment vertical="center"/>
    </xf>
    <xf numFmtId="0" fontId="19"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0" fontId="12" fillId="6" borderId="32" xfId="0" applyFont="1" applyFill="1" applyBorder="1"/>
    <xf numFmtId="0" fontId="12" fillId="6"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6" borderId="22" xfId="0" applyNumberFormat="1" applyFont="1" applyFill="1" applyBorder="1" applyAlignment="1">
      <alignment horizontal="center"/>
    </xf>
    <xf numFmtId="172" fontId="6" fillId="6" borderId="33" xfId="0" applyNumberFormat="1" applyFont="1" applyFill="1" applyBorder="1" applyAlignment="1">
      <alignment horizontal="center"/>
    </xf>
    <xf numFmtId="165" fontId="22" fillId="0" borderId="59" xfId="0" applyNumberFormat="1" applyFont="1" applyBorder="1"/>
    <xf numFmtId="165" fontId="22" fillId="0" borderId="60" xfId="0" applyNumberFormat="1" applyFont="1" applyBorder="1"/>
    <xf numFmtId="168" fontId="22" fillId="3" borderId="61" xfId="1" applyNumberFormat="1" applyFont="1" applyFill="1" applyBorder="1"/>
    <xf numFmtId="165" fontId="22" fillId="0" borderId="40" xfId="0" applyNumberFormat="1" applyFont="1" applyBorder="1"/>
    <xf numFmtId="168" fontId="22" fillId="0" borderId="62" xfId="1" applyNumberFormat="1" applyFont="1" applyBorder="1"/>
    <xf numFmtId="170" fontId="4" fillId="5" borderId="63" xfId="3" applyNumberFormat="1" applyFont="1" applyFill="1" applyBorder="1" applyAlignment="1" applyProtection="1"/>
    <xf numFmtId="165" fontId="14" fillId="0" borderId="29" xfId="0" applyNumberFormat="1" applyFont="1" applyBorder="1" applyAlignment="1">
      <alignment horizontal="center"/>
    </xf>
    <xf numFmtId="0" fontId="22" fillId="0" borderId="20" xfId="0" applyFont="1" applyBorder="1"/>
    <xf numFmtId="165" fontId="0" fillId="0" borderId="0" xfId="0" applyNumberFormat="1" applyFill="1"/>
    <xf numFmtId="3" fontId="0" fillId="0" borderId="0" xfId="0" applyNumberFormat="1"/>
    <xf numFmtId="165" fontId="22" fillId="3" borderId="9" xfId="0" applyNumberFormat="1" applyFont="1" applyFill="1" applyBorder="1"/>
    <xf numFmtId="168" fontId="22" fillId="0" borderId="48" xfId="1" applyNumberFormat="1" applyFont="1" applyFill="1" applyBorder="1"/>
    <xf numFmtId="0" fontId="22" fillId="0" borderId="47" xfId="0" applyFont="1" applyFill="1" applyBorder="1"/>
    <xf numFmtId="0" fontId="22" fillId="0" borderId="17" xfId="0" applyFont="1" applyFill="1" applyBorder="1"/>
    <xf numFmtId="165" fontId="22" fillId="0" borderId="0" xfId="0" applyNumberFormat="1" applyFont="1" applyFill="1" applyBorder="1"/>
    <xf numFmtId="171" fontId="0" fillId="0" borderId="0" xfId="55" applyNumberFormat="1" applyFont="1" applyFill="1"/>
    <xf numFmtId="1" fontId="2" fillId="0" borderId="0" xfId="8" applyNumberFormat="1"/>
    <xf numFmtId="1" fontId="9" fillId="0" borderId="0" xfId="8"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5" fontId="4" fillId="0" borderId="22" xfId="12" applyNumberFormat="1" applyFont="1" applyFill="1" applyBorder="1"/>
    <xf numFmtId="167" fontId="4" fillId="0" borderId="22" xfId="12" applyNumberFormat="1" applyFont="1" applyFill="1" applyBorder="1"/>
    <xf numFmtId="167" fontId="4" fillId="0" borderId="23" xfId="12" applyNumberFormat="1" applyFont="1" applyFill="1" applyBorder="1"/>
    <xf numFmtId="0" fontId="4" fillId="0" borderId="0" xfId="12" applyFont="1" applyFill="1" applyBorder="1" applyAlignment="1">
      <alignment horizontal="left" wrapText="1"/>
    </xf>
    <xf numFmtId="165" fontId="4" fillId="0" borderId="0" xfId="12" applyNumberFormat="1" applyFont="1" applyBorder="1"/>
    <xf numFmtId="165" fontId="22" fillId="3" borderId="17" xfId="0" applyNumberFormat="1" applyFont="1" applyFill="1" applyBorder="1"/>
    <xf numFmtId="170" fontId="4" fillId="5" borderId="60" xfId="3" applyNumberFormat="1" applyFont="1" applyFill="1" applyBorder="1" applyAlignment="1" applyProtection="1"/>
    <xf numFmtId="170" fontId="4" fillId="5" borderId="58" xfId="3" applyNumberFormat="1" applyFont="1" applyFill="1" applyBorder="1" applyAlignment="1" applyProtection="1"/>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0" fontId="22" fillId="3" borderId="65" xfId="0" applyFont="1" applyFill="1" applyBorder="1"/>
    <xf numFmtId="165" fontId="22" fillId="3" borderId="10" xfId="0" applyNumberFormat="1" applyFont="1" applyFill="1" applyBorder="1"/>
    <xf numFmtId="165" fontId="22" fillId="0" borderId="22" xfId="0" applyNumberFormat="1" applyFont="1" applyBorder="1"/>
    <xf numFmtId="165" fontId="14" fillId="0" borderId="56" xfId="0" applyNumberFormat="1" applyFont="1" applyBorder="1" applyAlignment="1">
      <alignment horizontal="center"/>
    </xf>
    <xf numFmtId="0" fontId="22" fillId="0" borderId="22" xfId="0" applyFont="1" applyBorder="1"/>
    <xf numFmtId="168" fontId="22" fillId="0" borderId="67" xfId="1" applyNumberFormat="1" applyFont="1" applyBorder="1"/>
    <xf numFmtId="168" fontId="22" fillId="0" borderId="66" xfId="1" applyNumberFormat="1" applyFont="1" applyBorder="1"/>
    <xf numFmtId="171" fontId="0" fillId="7" borderId="0" xfId="55" applyNumberFormat="1" applyFont="1" applyFill="1"/>
    <xf numFmtId="171" fontId="0" fillId="8" borderId="0" xfId="55" applyNumberFormat="1" applyFont="1" applyFill="1"/>
    <xf numFmtId="43" fontId="13" fillId="0" borderId="12" xfId="1"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41" xfId="0" applyNumberFormat="1" applyFont="1" applyFill="1" applyBorder="1" applyAlignment="1">
      <alignment horizontal="right" vertical="center"/>
    </xf>
    <xf numFmtId="0" fontId="0" fillId="0" borderId="16" xfId="0" applyBorder="1"/>
    <xf numFmtId="0" fontId="0" fillId="0" borderId="0" xfId="0" applyBorder="1"/>
    <xf numFmtId="0" fontId="4" fillId="0" borderId="0" xfId="4" applyFont="1" applyFill="1" applyAlignment="1">
      <alignment horizontal="center" vertical="center"/>
    </xf>
    <xf numFmtId="165" fontId="13" fillId="0" borderId="27" xfId="1" applyNumberFormat="1" applyFont="1" applyFill="1" applyBorder="1" applyAlignment="1">
      <alignment horizontal="right" vertical="center"/>
    </xf>
    <xf numFmtId="165" fontId="13" fillId="0" borderId="12" xfId="1" applyNumberFormat="1" applyFont="1" applyFill="1" applyBorder="1" applyAlignment="1">
      <alignment horizontal="right" vertical="center"/>
    </xf>
    <xf numFmtId="0" fontId="6" fillId="3" borderId="34" xfId="4" applyFont="1" applyFill="1" applyBorder="1" applyAlignment="1">
      <alignment horizontal="center" vertical="center"/>
    </xf>
    <xf numFmtId="0" fontId="6" fillId="3" borderId="27" xfId="4" applyFont="1" applyFill="1" applyBorder="1" applyAlignment="1">
      <alignment horizontal="center"/>
    </xf>
    <xf numFmtId="0" fontId="6" fillId="3" borderId="28" xfId="8" applyFont="1" applyFill="1" applyBorder="1"/>
    <xf numFmtId="0" fontId="27" fillId="3" borderId="27"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28" xfId="0" applyFont="1" applyFill="1" applyBorder="1" applyAlignment="1">
      <alignment horizontal="center" vertical="center" wrapText="1"/>
    </xf>
    <xf numFmtId="170" fontId="6" fillId="3" borderId="37"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10" xfId="0" applyNumberFormat="1" applyFont="1" applyFill="1" applyBorder="1" applyAlignment="1">
      <alignment horizontal="center"/>
    </xf>
    <xf numFmtId="170" fontId="6" fillId="3" borderId="9" xfId="3" applyNumberFormat="1" applyFont="1" applyFill="1" applyBorder="1" applyAlignment="1" applyProtection="1"/>
    <xf numFmtId="170" fontId="12" fillId="3" borderId="9" xfId="3" applyNumberFormat="1" applyFont="1" applyFill="1" applyBorder="1" applyAlignment="1" applyProtection="1"/>
    <xf numFmtId="0" fontId="40" fillId="3" borderId="51" xfId="0" applyFont="1" applyFill="1" applyBorder="1" applyAlignment="1">
      <alignment horizontal="center" vertical="center" wrapText="1"/>
    </xf>
    <xf numFmtId="0" fontId="0" fillId="0" borderId="40" xfId="0" applyBorder="1" applyAlignment="1"/>
    <xf numFmtId="0" fontId="0" fillId="0" borderId="59" xfId="0" applyBorder="1" applyAlignment="1"/>
    <xf numFmtId="0" fontId="0" fillId="0" borderId="59" xfId="0" applyBorder="1"/>
    <xf numFmtId="0" fontId="0" fillId="0" borderId="60" xfId="0" applyBorder="1"/>
    <xf numFmtId="0" fontId="0" fillId="0" borderId="19" xfId="0" applyBorder="1" applyAlignment="1"/>
    <xf numFmtId="0" fontId="0" fillId="0" borderId="0" xfId="0" applyBorder="1" applyAlignment="1"/>
    <xf numFmtId="0" fontId="0" fillId="0" borderId="63" xfId="0" applyBorder="1"/>
    <xf numFmtId="0" fontId="0" fillId="0" borderId="19" xfId="0" applyBorder="1"/>
    <xf numFmtId="0" fontId="0" fillId="0" borderId="37" xfId="0" applyBorder="1"/>
    <xf numFmtId="0" fontId="0" fillId="0" borderId="44" xfId="0" applyBorder="1"/>
    <xf numFmtId="0" fontId="0" fillId="0" borderId="42" xfId="0" applyBorder="1"/>
    <xf numFmtId="165" fontId="4" fillId="0" borderId="16" xfId="4" applyNumberFormat="1" applyFont="1" applyFill="1" applyBorder="1" applyAlignment="1">
      <alignment horizontal="right"/>
    </xf>
    <xf numFmtId="165" fontId="4" fillId="0" borderId="0" xfId="8" applyNumberFormat="1" applyFont="1" applyFill="1" applyBorder="1"/>
    <xf numFmtId="167" fontId="4" fillId="0" borderId="16" xfId="4" applyNumberFormat="1" applyFont="1" applyBorder="1" applyAlignment="1">
      <alignment horizontal="center"/>
    </xf>
    <xf numFmtId="165" fontId="4" fillId="0" borderId="16" xfId="4" applyNumberFormat="1" applyFont="1" applyBorder="1" applyAlignment="1">
      <alignment horizontal="center"/>
    </xf>
    <xf numFmtId="165" fontId="4" fillId="0" borderId="17" xfId="4" applyNumberFormat="1" applyFont="1" applyBorder="1" applyAlignment="1">
      <alignment horizontal="center"/>
    </xf>
    <xf numFmtId="165" fontId="6" fillId="0" borderId="27" xfId="4" applyNumberFormat="1" applyFont="1" applyFill="1" applyBorder="1" applyAlignment="1">
      <alignment horizontal="right"/>
    </xf>
    <xf numFmtId="167" fontId="6" fillId="0" borderId="27" xfId="4" applyNumberFormat="1" applyFont="1" applyBorder="1" applyAlignment="1">
      <alignment horizontal="center"/>
    </xf>
    <xf numFmtId="165" fontId="6" fillId="0" borderId="27" xfId="4" applyNumberFormat="1" applyFont="1" applyBorder="1" applyAlignment="1">
      <alignment horizontal="center"/>
    </xf>
    <xf numFmtId="165" fontId="6" fillId="0" borderId="28" xfId="4" applyNumberFormat="1" applyFont="1" applyBorder="1" applyAlignment="1">
      <alignment horizontal="center"/>
    </xf>
    <xf numFmtId="165" fontId="4" fillId="0" borderId="12" xfId="4" applyNumberFormat="1" applyFont="1" applyFill="1" applyBorder="1" applyAlignment="1">
      <alignment horizontal="right"/>
    </xf>
    <xf numFmtId="165" fontId="4" fillId="0" borderId="12" xfId="4" applyNumberFormat="1" applyFont="1" applyBorder="1" applyAlignment="1">
      <alignment horizontal="center"/>
    </xf>
    <xf numFmtId="165" fontId="4" fillId="0" borderId="28" xfId="4" applyNumberFormat="1" applyFont="1" applyBorder="1" applyAlignment="1">
      <alignment horizontal="center"/>
    </xf>
    <xf numFmtId="165" fontId="6" fillId="0" borderId="22" xfId="4" applyNumberFormat="1" applyFont="1" applyFill="1" applyBorder="1" applyAlignment="1">
      <alignment horizontal="right"/>
    </xf>
    <xf numFmtId="167" fontId="6" fillId="0" borderId="22" xfId="4" applyNumberFormat="1" applyFont="1" applyBorder="1" applyAlignment="1">
      <alignment horizontal="center"/>
    </xf>
    <xf numFmtId="165" fontId="6" fillId="0" borderId="22" xfId="4" applyNumberFormat="1" applyFont="1" applyBorder="1" applyAlignment="1">
      <alignment horizontal="center"/>
    </xf>
    <xf numFmtId="165" fontId="6" fillId="0" borderId="23" xfId="4" applyNumberFormat="1" applyFont="1" applyBorder="1" applyAlignment="1">
      <alignment horizontal="center"/>
    </xf>
    <xf numFmtId="0" fontId="12" fillId="3" borderId="6" xfId="0" applyFont="1" applyFill="1" applyBorder="1" applyAlignment="1">
      <alignment horizontal="center" vertical="center"/>
    </xf>
    <xf numFmtId="0" fontId="43" fillId="0" borderId="0" xfId="0" applyFont="1"/>
    <xf numFmtId="0" fontId="45" fillId="0" borderId="0" xfId="0" quotePrefix="1" applyFont="1" applyAlignment="1">
      <alignment horizontal="right" vertical="center"/>
    </xf>
    <xf numFmtId="0" fontId="36" fillId="0" borderId="0" xfId="4" applyFont="1" applyBorder="1" applyAlignment="1">
      <alignment horizontal="justify" wrapText="1"/>
    </xf>
    <xf numFmtId="0" fontId="36" fillId="0" borderId="0" xfId="4" applyFont="1"/>
    <xf numFmtId="0" fontId="6" fillId="0" borderId="16" xfId="0" applyFont="1" applyFill="1" applyBorder="1" applyAlignment="1">
      <alignment horizontal="center"/>
    </xf>
    <xf numFmtId="165" fontId="6" fillId="0" borderId="17" xfId="0" applyNumberFormat="1" applyFont="1" applyFill="1" applyBorder="1" applyAlignment="1">
      <alignment horizontal="center"/>
    </xf>
    <xf numFmtId="0" fontId="12" fillId="0" borderId="11" xfId="0" applyFont="1" applyFill="1" applyBorder="1" applyAlignment="1">
      <alignment horizontal="center" wrapText="1"/>
    </xf>
    <xf numFmtId="0" fontId="12" fillId="0" borderId="27" xfId="0" applyFont="1" applyFill="1" applyBorder="1" applyAlignment="1">
      <alignment wrapText="1"/>
    </xf>
    <xf numFmtId="165" fontId="6" fillId="0" borderId="27" xfId="1" applyNumberFormat="1" applyFont="1" applyFill="1" applyBorder="1" applyAlignment="1">
      <alignment horizontal="center"/>
    </xf>
    <xf numFmtId="165" fontId="6" fillId="0" borderId="20" xfId="1" applyNumberFormat="1" applyFont="1" applyFill="1" applyBorder="1" applyAlignment="1">
      <alignment horizontal="center"/>
    </xf>
    <xf numFmtId="165" fontId="6" fillId="0" borderId="28" xfId="1" applyNumberFormat="1" applyFont="1" applyFill="1" applyBorder="1" applyAlignment="1">
      <alignment horizontal="center"/>
    </xf>
    <xf numFmtId="170" fontId="4" fillId="0" borderId="19" xfId="35" applyNumberFormat="1" applyFont="1" applyBorder="1" applyAlignment="1" applyProtection="1">
      <alignment vertical="center"/>
    </xf>
    <xf numFmtId="170" fontId="4" fillId="0" borderId="0" xfId="35" applyNumberFormat="1" applyFont="1" applyBorder="1" applyAlignment="1" applyProtection="1">
      <alignment vertical="center"/>
    </xf>
    <xf numFmtId="0" fontId="6" fillId="0" borderId="11" xfId="4" applyFont="1" applyFill="1" applyBorder="1" applyAlignment="1">
      <alignment horizontal="center" vertical="center"/>
    </xf>
    <xf numFmtId="0" fontId="4" fillId="0" borderId="15" xfId="4" applyFont="1" applyFill="1" applyBorder="1" applyAlignment="1">
      <alignment horizontal="center" vertical="center"/>
    </xf>
    <xf numFmtId="0" fontId="4" fillId="0" borderId="21" xfId="4" applyFont="1" applyFill="1" applyBorder="1" applyAlignment="1">
      <alignment horizontal="center" vertical="center"/>
    </xf>
    <xf numFmtId="0" fontId="4" fillId="0" borderId="0" xfId="4" applyFont="1" applyFill="1" applyBorder="1" applyAlignment="1">
      <alignment horizontal="center" vertical="center"/>
    </xf>
    <xf numFmtId="0" fontId="36" fillId="0" borderId="24" xfId="4" applyFont="1" applyFill="1" applyBorder="1" applyAlignment="1">
      <alignment vertical="center"/>
    </xf>
    <xf numFmtId="0" fontId="4" fillId="0" borderId="24" xfId="4" applyFont="1" applyFill="1" applyBorder="1" applyAlignment="1">
      <alignment vertical="center"/>
    </xf>
    <xf numFmtId="0" fontId="4" fillId="0" borderId="0" xfId="4" applyFont="1" applyFill="1" applyBorder="1" applyAlignment="1">
      <alignment horizontal="left" vertical="center"/>
    </xf>
    <xf numFmtId="0" fontId="36"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6" fillId="0" borderId="0" xfId="4" applyFont="1" applyFill="1" applyAlignment="1">
      <alignment vertical="center"/>
    </xf>
    <xf numFmtId="165" fontId="4" fillId="0" borderId="0" xfId="4" applyNumberFormat="1" applyFont="1" applyFill="1" applyAlignment="1">
      <alignment vertical="center"/>
    </xf>
    <xf numFmtId="0" fontId="4" fillId="0" borderId="8"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1" xfId="4" applyFont="1" applyFill="1" applyBorder="1" applyAlignment="1">
      <alignment horizontal="center" vertical="center"/>
    </xf>
    <xf numFmtId="0" fontId="6" fillId="0" borderId="8" xfId="4" applyFont="1" applyFill="1" applyBorder="1" applyAlignment="1">
      <alignment horizontal="center" vertical="center"/>
    </xf>
    <xf numFmtId="2" fontId="13" fillId="0" borderId="28" xfId="0" applyNumberFormat="1" applyFont="1" applyFill="1" applyBorder="1" applyAlignment="1">
      <alignment horizontal="right" vertical="center"/>
    </xf>
    <xf numFmtId="165" fontId="13" fillId="0" borderId="28" xfId="1" applyNumberFormat="1" applyFont="1" applyFill="1" applyBorder="1" applyAlignment="1">
      <alignment horizontal="right" vertical="center"/>
    </xf>
    <xf numFmtId="168" fontId="13" fillId="0" borderId="28" xfId="1"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2" fontId="13" fillId="0" borderId="33" xfId="0" applyNumberFormat="1" applyFont="1" applyFill="1" applyBorder="1" applyAlignment="1">
      <alignment horizontal="right" vertical="center"/>
    </xf>
    <xf numFmtId="165" fontId="22" fillId="0" borderId="22" xfId="0" applyNumberFormat="1" applyFont="1" applyFill="1" applyBorder="1"/>
    <xf numFmtId="43" fontId="13" fillId="0" borderId="28" xfId="1" applyNumberFormat="1" applyFont="1" applyFill="1" applyBorder="1" applyAlignment="1">
      <alignment horizontal="right" vertical="center"/>
    </xf>
    <xf numFmtId="0" fontId="55" fillId="0" borderId="0" xfId="0" applyFont="1"/>
    <xf numFmtId="0" fontId="56" fillId="0" borderId="0" xfId="0" applyFont="1" applyFill="1" applyBorder="1" applyAlignment="1">
      <alignment vertical="center"/>
    </xf>
    <xf numFmtId="1" fontId="28" fillId="0" borderId="23" xfId="1" applyNumberFormat="1" applyFont="1" applyFill="1" applyBorder="1" applyAlignment="1">
      <alignment horizontal="right" vertical="center"/>
    </xf>
    <xf numFmtId="1" fontId="28" fillId="0" borderId="58" xfId="1" applyNumberFormat="1" applyFont="1" applyBorder="1" applyAlignment="1">
      <alignment horizontal="right" vertical="center"/>
    </xf>
    <xf numFmtId="1" fontId="28" fillId="0" borderId="22" xfId="1" applyNumberFormat="1" applyFont="1" applyBorder="1" applyAlignment="1">
      <alignment horizontal="right" vertical="center"/>
    </xf>
    <xf numFmtId="1" fontId="28" fillId="0" borderId="25" xfId="1" applyNumberFormat="1" applyFont="1" applyBorder="1" applyAlignment="1">
      <alignment horizontal="right" vertical="center"/>
    </xf>
    <xf numFmtId="0" fontId="28" fillId="0" borderId="22" xfId="0" applyFont="1" applyBorder="1" applyAlignment="1">
      <alignment horizontal="right" vertical="center"/>
    </xf>
    <xf numFmtId="0" fontId="28" fillId="0" borderId="22" xfId="0" applyFont="1" applyBorder="1" applyAlignment="1">
      <alignment horizontal="center" vertical="center"/>
    </xf>
    <xf numFmtId="0" fontId="28" fillId="0" borderId="21" xfId="0" applyFont="1" applyBorder="1" applyAlignment="1">
      <alignment vertical="center"/>
    </xf>
    <xf numFmtId="1" fontId="28" fillId="0" borderId="17" xfId="1" applyNumberFormat="1" applyFont="1" applyFill="1" applyBorder="1" applyAlignment="1">
      <alignment horizontal="right" vertical="center"/>
    </xf>
    <xf numFmtId="1" fontId="28" fillId="0" borderId="19" xfId="1" applyNumberFormat="1" applyFont="1" applyBorder="1" applyAlignment="1">
      <alignment horizontal="right" vertical="center"/>
    </xf>
    <xf numFmtId="1" fontId="28" fillId="0" borderId="16" xfId="1" applyNumberFormat="1" applyFont="1" applyBorder="1" applyAlignment="1">
      <alignment horizontal="right" vertical="center"/>
    </xf>
    <xf numFmtId="1" fontId="28" fillId="0" borderId="0" xfId="1" applyNumberFormat="1" applyFont="1" applyBorder="1" applyAlignment="1">
      <alignment horizontal="right" vertic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28" fillId="0" borderId="15" xfId="0" applyFont="1" applyBorder="1" applyAlignment="1">
      <alignment vertical="center"/>
    </xf>
    <xf numFmtId="1" fontId="28" fillId="0" borderId="18" xfId="1" applyNumberFormat="1" applyFont="1" applyFill="1" applyBorder="1" applyAlignment="1">
      <alignment horizontal="right" vertical="center"/>
    </xf>
    <xf numFmtId="1" fontId="28" fillId="0" borderId="40" xfId="1" applyNumberFormat="1" applyFont="1" applyBorder="1" applyAlignment="1">
      <alignment horizontal="right" vertical="center"/>
    </xf>
    <xf numFmtId="1" fontId="28" fillId="0" borderId="20" xfId="1" applyNumberFormat="1" applyFont="1" applyBorder="1" applyAlignment="1">
      <alignment horizontal="right" vertical="center"/>
    </xf>
    <xf numFmtId="1" fontId="28" fillId="0" borderId="59" xfId="1" applyNumberFormat="1" applyFont="1" applyBorder="1" applyAlignment="1">
      <alignment horizontal="right" vertical="center"/>
    </xf>
    <xf numFmtId="0" fontId="28" fillId="0" borderId="20" xfId="0" applyFont="1" applyBorder="1" applyAlignment="1">
      <alignment horizontal="right" vertical="center"/>
    </xf>
    <xf numFmtId="0" fontId="28" fillId="0" borderId="30" xfId="0" applyFont="1" applyBorder="1" applyAlignment="1">
      <alignment vertical="center"/>
    </xf>
    <xf numFmtId="0" fontId="27" fillId="3" borderId="13" xfId="0" applyFont="1" applyFill="1" applyBorder="1" applyAlignment="1">
      <alignment horizontal="center" vertical="center" wrapText="1"/>
    </xf>
    <xf numFmtId="0" fontId="57" fillId="3" borderId="27" xfId="0" applyFont="1" applyFill="1" applyBorder="1" applyAlignment="1">
      <alignment horizontal="center" vertical="center"/>
    </xf>
    <xf numFmtId="0" fontId="28" fillId="0" borderId="0" xfId="0" applyFont="1" applyBorder="1" applyAlignment="1">
      <alignment horizontal="right" vertical="center"/>
    </xf>
    <xf numFmtId="0" fontId="28" fillId="0" borderId="0" xfId="0" applyFont="1" applyBorder="1" applyAlignment="1">
      <alignment horizontal="center" vertical="center"/>
    </xf>
    <xf numFmtId="0" fontId="28" fillId="0" borderId="0" xfId="0" applyFont="1" applyBorder="1" applyAlignment="1">
      <alignment vertical="center"/>
    </xf>
    <xf numFmtId="0" fontId="28" fillId="0" borderId="23" xfId="0" applyFont="1" applyFill="1" applyBorder="1" applyAlignment="1">
      <alignment horizontal="right" vertical="center"/>
    </xf>
    <xf numFmtId="0" fontId="28" fillId="0" borderId="58" xfId="0" applyFont="1" applyBorder="1" applyAlignment="1">
      <alignment horizontal="right" vertical="center"/>
    </xf>
    <xf numFmtId="0" fontId="28" fillId="0" borderId="25" xfId="0" applyFont="1" applyBorder="1" applyAlignment="1">
      <alignment horizontal="right" vertical="center"/>
    </xf>
    <xf numFmtId="0" fontId="28" fillId="0" borderId="68" xfId="0" applyFont="1" applyBorder="1" applyAlignment="1">
      <alignment horizontal="right" vertical="center"/>
    </xf>
    <xf numFmtId="0" fontId="28" fillId="0" borderId="17" xfId="0" applyFont="1" applyFill="1" applyBorder="1" applyAlignment="1">
      <alignment horizontal="right" vertical="center"/>
    </xf>
    <xf numFmtId="0" fontId="28" fillId="0" borderId="19" xfId="0" applyFont="1" applyBorder="1" applyAlignment="1">
      <alignment horizontal="right" vertical="center"/>
    </xf>
    <xf numFmtId="0" fontId="28" fillId="0" borderId="63" xfId="0" applyFont="1" applyBorder="1" applyAlignment="1">
      <alignment horizontal="right" vertical="center"/>
    </xf>
    <xf numFmtId="0" fontId="28" fillId="0" borderId="18" xfId="0" applyFont="1" applyFill="1" applyBorder="1" applyAlignment="1">
      <alignment horizontal="right" vertical="center"/>
    </xf>
    <xf numFmtId="0" fontId="28" fillId="0" borderId="40" xfId="0" applyFont="1" applyBorder="1" applyAlignment="1">
      <alignment horizontal="right" vertical="center"/>
    </xf>
    <xf numFmtId="0" fontId="28" fillId="0" borderId="59" xfId="0" applyFont="1" applyBorder="1" applyAlignment="1">
      <alignment horizontal="right" vertical="center"/>
    </xf>
    <xf numFmtId="0" fontId="28" fillId="0" borderId="60" xfId="0" applyFont="1" applyBorder="1" applyAlignment="1">
      <alignment horizontal="right" vertical="center"/>
    </xf>
    <xf numFmtId="0" fontId="27" fillId="3" borderId="34" xfId="0" applyFont="1" applyFill="1" applyBorder="1" applyAlignment="1">
      <alignment horizontal="center" vertical="center" wrapText="1"/>
    </xf>
    <xf numFmtId="0" fontId="0" fillId="4" borderId="0" xfId="0" applyFill="1"/>
    <xf numFmtId="0" fontId="2" fillId="4" borderId="0" xfId="4" applyFont="1" applyFill="1"/>
    <xf numFmtId="0" fontId="6" fillId="4" borderId="0" xfId="4" applyFont="1" applyFill="1" applyBorder="1" applyAlignment="1">
      <alignment vertical="top"/>
    </xf>
    <xf numFmtId="165" fontId="13" fillId="0" borderId="0" xfId="0" applyNumberFormat="1" applyFont="1" applyFill="1" applyBorder="1" applyAlignment="1">
      <alignment horizontal="right" vertical="center"/>
    </xf>
    <xf numFmtId="165" fontId="13" fillId="0" borderId="19" xfId="0" applyNumberFormat="1" applyFont="1" applyFill="1" applyBorder="1" applyAlignment="1">
      <alignment horizontal="right" vertical="center"/>
    </xf>
    <xf numFmtId="165" fontId="0" fillId="0" borderId="0" xfId="0" applyNumberFormat="1" applyFill="1" applyAlignment="1">
      <alignment vertical="top"/>
    </xf>
    <xf numFmtId="0" fontId="6" fillId="4" borderId="0" xfId="4" applyFont="1" applyFill="1" applyBorder="1" applyAlignment="1">
      <alignment horizontal="center" vertical="top"/>
    </xf>
    <xf numFmtId="0" fontId="26" fillId="3" borderId="0" xfId="0" applyFont="1" applyFill="1" applyBorder="1" applyAlignment="1">
      <alignment horizontal="center" vertical="center"/>
    </xf>
    <xf numFmtId="0" fontId="57" fillId="3" borderId="0" xfId="0" applyFont="1" applyFill="1" applyBorder="1" applyAlignment="1">
      <alignment horizontal="center" vertical="center"/>
    </xf>
    <xf numFmtId="0" fontId="27" fillId="3" borderId="0" xfId="0" applyFont="1" applyFill="1" applyBorder="1" applyAlignment="1">
      <alignment horizontal="center" vertical="center" wrapText="1"/>
    </xf>
    <xf numFmtId="0" fontId="28" fillId="0" borderId="0" xfId="0" applyFont="1" applyFill="1" applyBorder="1" applyAlignment="1">
      <alignment horizontal="right" vertical="center"/>
    </xf>
    <xf numFmtId="1" fontId="28" fillId="0" borderId="0" xfId="1" applyNumberFormat="1" applyFont="1" applyFill="1" applyBorder="1" applyAlignment="1">
      <alignment horizontal="right"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27" xfId="12" applyFont="1" applyFill="1" applyBorder="1" applyAlignment="1">
      <alignment horizontal="center" vertical="center" wrapText="1"/>
    </xf>
    <xf numFmtId="167" fontId="4" fillId="0" borderId="16" xfId="12" applyNumberFormat="1" applyFont="1" applyFill="1" applyBorder="1" applyAlignment="1">
      <alignment horizontal="center"/>
    </xf>
    <xf numFmtId="0" fontId="4" fillId="0" borderId="0" xfId="12" applyFont="1" applyFill="1" applyBorder="1" applyAlignment="1">
      <alignment horizontal="center"/>
    </xf>
    <xf numFmtId="165" fontId="4" fillId="0" borderId="22" xfId="12" applyNumberFormat="1" applyFont="1" applyFill="1" applyBorder="1" applyAlignment="1">
      <alignment horizontal="center"/>
    </xf>
    <xf numFmtId="165" fontId="4" fillId="0" borderId="16" xfId="12" applyNumberFormat="1" applyFont="1" applyFill="1" applyBorder="1" applyAlignment="1">
      <alignment horizontal="center"/>
    </xf>
    <xf numFmtId="0" fontId="4" fillId="0" borderId="63" xfId="12" applyFont="1" applyFill="1" applyBorder="1" applyAlignment="1">
      <alignment horizontal="center"/>
    </xf>
    <xf numFmtId="165" fontId="4" fillId="0" borderId="22" xfId="15" applyNumberFormat="1" applyFont="1" applyFill="1" applyBorder="1" applyAlignment="1">
      <alignment horizontal="center" vertical="center"/>
    </xf>
    <xf numFmtId="0" fontId="4" fillId="0" borderId="22" xfId="15" applyFont="1" applyFill="1" applyBorder="1" applyAlignment="1">
      <alignment vertical="center"/>
    </xf>
    <xf numFmtId="0" fontId="6" fillId="9" borderId="10" xfId="15" applyFont="1" applyFill="1" applyBorder="1" applyAlignment="1">
      <alignment horizontal="center" vertical="center" wrapText="1"/>
    </xf>
    <xf numFmtId="0" fontId="6" fillId="9" borderId="9" xfId="15" applyFont="1" applyFill="1" applyBorder="1" applyAlignment="1">
      <alignment horizontal="center" vertical="center" wrapText="1"/>
    </xf>
    <xf numFmtId="0" fontId="22" fillId="0" borderId="9" xfId="0" applyFont="1" applyBorder="1"/>
    <xf numFmtId="165" fontId="22" fillId="0" borderId="9" xfId="0" applyNumberFormat="1" applyFont="1" applyBorder="1"/>
    <xf numFmtId="168" fontId="22" fillId="0" borderId="61" xfId="1" applyNumberFormat="1" applyFont="1" applyBorder="1"/>
    <xf numFmtId="165" fontId="22" fillId="0" borderId="10" xfId="0" applyNumberFormat="1" applyFont="1" applyBorder="1"/>
    <xf numFmtId="0" fontId="2" fillId="0" borderId="0" xfId="12"/>
    <xf numFmtId="0" fontId="60" fillId="0" borderId="0" xfId="12" applyFont="1"/>
    <xf numFmtId="0" fontId="19" fillId="0" borderId="0" xfId="12" applyFont="1" applyBorder="1"/>
    <xf numFmtId="0" fontId="14" fillId="0" borderId="0" xfId="12" applyFont="1" applyBorder="1" applyAlignment="1">
      <alignment horizontal="center"/>
    </xf>
    <xf numFmtId="0" fontId="4" fillId="0" borderId="0" xfId="12" applyFont="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6" fillId="0" borderId="9" xfId="4" applyFont="1" applyFill="1" applyBorder="1" applyAlignment="1">
      <alignment horizontal="center" vertical="center"/>
    </xf>
    <xf numFmtId="0" fontId="6" fillId="0" borderId="27" xfId="4" applyFont="1" applyFill="1" applyBorder="1" applyAlignment="1">
      <alignment horizontal="center" vertical="center"/>
    </xf>
    <xf numFmtId="0" fontId="6" fillId="0" borderId="14" xfId="4" applyFont="1" applyFill="1" applyBorder="1" applyAlignment="1">
      <alignment horizontal="center" vertical="center"/>
    </xf>
    <xf numFmtId="0" fontId="6" fillId="0" borderId="27" xfId="4" applyFont="1" applyFill="1" applyBorder="1" applyAlignment="1">
      <alignment vertical="center"/>
    </xf>
    <xf numFmtId="0" fontId="4" fillId="0" borderId="29" xfId="4" applyFont="1" applyFill="1" applyBorder="1" applyAlignment="1">
      <alignment horizontal="center" vertical="center"/>
    </xf>
    <xf numFmtId="0" fontId="4" fillId="0" borderId="16" xfId="4" applyFont="1" applyFill="1" applyBorder="1" applyAlignment="1">
      <alignment vertical="center"/>
    </xf>
    <xf numFmtId="165" fontId="4" fillId="0" borderId="16" xfId="4" applyNumberFormat="1" applyFont="1" applyFill="1" applyBorder="1" applyAlignment="1">
      <alignment horizontal="center" vertical="center"/>
    </xf>
    <xf numFmtId="165" fontId="4" fillId="0" borderId="20"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17" xfId="4" applyNumberFormat="1" applyFont="1" applyFill="1" applyBorder="1" applyAlignment="1">
      <alignment horizontal="center" vertical="center"/>
    </xf>
    <xf numFmtId="0" fontId="4" fillId="0" borderId="9" xfId="4" applyFont="1" applyFill="1" applyBorder="1" applyAlignment="1">
      <alignment vertical="center"/>
    </xf>
    <xf numFmtId="167" fontId="4" fillId="0" borderId="9"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165" fontId="4" fillId="0" borderId="36" xfId="4" applyNumberFormat="1" applyFont="1" applyFill="1" applyBorder="1" applyAlignment="1">
      <alignment horizontal="center" vertical="center"/>
    </xf>
    <xf numFmtId="0" fontId="6" fillId="0" borderId="27" xfId="4" applyFont="1" applyFill="1" applyBorder="1" applyAlignment="1">
      <alignment vertical="center" wrapText="1"/>
    </xf>
    <xf numFmtId="0" fontId="34" fillId="0" borderId="0" xfId="4" applyFont="1" applyFill="1" applyBorder="1" applyAlignment="1">
      <alignment horizontal="center" vertical="center"/>
    </xf>
    <xf numFmtId="0" fontId="34" fillId="0" borderId="29" xfId="4" applyFont="1" applyFill="1" applyBorder="1" applyAlignment="1">
      <alignment horizontal="center" vertical="center"/>
    </xf>
    <xf numFmtId="0" fontId="34" fillId="0" borderId="13" xfId="4" applyFont="1" applyFill="1" applyBorder="1" applyAlignment="1">
      <alignment horizontal="center" vertical="center"/>
    </xf>
    <xf numFmtId="165" fontId="22" fillId="0" borderId="23" xfId="0" applyNumberFormat="1" applyFont="1" applyFill="1" applyBorder="1"/>
    <xf numFmtId="0" fontId="14" fillId="0" borderId="20" xfId="0" applyFont="1" applyFill="1" applyBorder="1" applyAlignment="1">
      <alignment horizontal="left" wrapText="1" indent="2"/>
    </xf>
    <xf numFmtId="0" fontId="14" fillId="0" borderId="27" xfId="0" applyFont="1" applyFill="1" applyBorder="1" applyAlignment="1">
      <alignment horizontal="left" wrapText="1" indent="2"/>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165" fontId="4" fillId="0" borderId="56" xfId="4" applyNumberFormat="1" applyFont="1" applyFill="1" applyBorder="1" applyAlignment="1">
      <alignment horizontal="center" vertical="center"/>
    </xf>
    <xf numFmtId="165" fontId="4" fillId="0" borderId="29"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0" fontId="4" fillId="0" borderId="22" xfId="4" applyFont="1" applyFill="1" applyBorder="1" applyAlignment="1">
      <alignment vertical="center"/>
    </xf>
    <xf numFmtId="165" fontId="4" fillId="0" borderId="22" xfId="4" applyNumberFormat="1" applyFont="1" applyFill="1" applyBorder="1" applyAlignment="1">
      <alignment horizontal="center" vertical="center"/>
    </xf>
    <xf numFmtId="165" fontId="4" fillId="0" borderId="55" xfId="4" applyNumberFormat="1" applyFont="1" applyFill="1" applyBorder="1" applyAlignment="1">
      <alignment horizontal="center" vertical="center"/>
    </xf>
    <xf numFmtId="0" fontId="6" fillId="3" borderId="27" xfId="4" applyFont="1" applyFill="1" applyBorder="1" applyAlignment="1">
      <alignment horizontal="center" vertical="center"/>
    </xf>
    <xf numFmtId="0" fontId="6" fillId="0" borderId="0" xfId="4" applyFont="1" applyFill="1" applyAlignment="1">
      <alignment horizontal="center" vertical="center"/>
    </xf>
    <xf numFmtId="0" fontId="19" fillId="0" borderId="0" xfId="4" applyFont="1"/>
    <xf numFmtId="0" fontId="19" fillId="0" borderId="0" xfId="4" applyFont="1" applyBorder="1"/>
    <xf numFmtId="165"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63"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5" fontId="19" fillId="0" borderId="0" xfId="4" applyNumberFormat="1" applyFont="1"/>
    <xf numFmtId="165" fontId="19" fillId="0" borderId="52" xfId="0" applyNumberFormat="1" applyFont="1" applyFill="1" applyBorder="1" applyAlignment="1">
      <alignment horizontal="center"/>
    </xf>
    <xf numFmtId="165" fontId="19" fillId="0" borderId="50" xfId="0" applyNumberFormat="1" applyFont="1" applyFill="1" applyBorder="1" applyAlignment="1">
      <alignment horizontal="center"/>
    </xf>
    <xf numFmtId="165" fontId="19" fillId="0" borderId="50" xfId="0" applyNumberFormat="1" applyFont="1" applyFill="1" applyBorder="1" applyAlignment="1">
      <alignment horizontal="right"/>
    </xf>
    <xf numFmtId="0" fontId="4" fillId="0" borderId="51" xfId="4" applyFont="1" applyFill="1" applyBorder="1" applyAlignment="1">
      <alignment horizontal="left" vertical="center" wrapText="1"/>
    </xf>
    <xf numFmtId="165" fontId="19" fillId="0" borderId="48"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47" xfId="4" applyFont="1" applyFill="1" applyBorder="1" applyAlignment="1">
      <alignment horizontal="left" vertical="center" wrapText="1"/>
    </xf>
    <xf numFmtId="165" fontId="19" fillId="0" borderId="16" xfId="0" applyNumberFormat="1" applyFont="1" applyFill="1" applyBorder="1"/>
    <xf numFmtId="0" fontId="4" fillId="0" borderId="47" xfId="4" applyFont="1" applyBorder="1" applyAlignment="1">
      <alignment horizontal="left" vertical="center" wrapText="1"/>
    </xf>
    <xf numFmtId="2" fontId="0" fillId="0" borderId="0" xfId="0" applyNumberFormat="1"/>
    <xf numFmtId="0" fontId="4" fillId="0" borderId="47" xfId="4" applyFont="1" applyBorder="1" applyAlignment="1">
      <alignment horizontal="left" vertical="center"/>
    </xf>
    <xf numFmtId="1" fontId="19" fillId="0" borderId="16" xfId="0" applyNumberFormat="1" applyFont="1" applyFill="1" applyBorder="1" applyAlignment="1">
      <alignment horizontal="right"/>
    </xf>
    <xf numFmtId="2" fontId="19" fillId="0" borderId="0" xfId="4" applyNumberFormat="1" applyFont="1"/>
    <xf numFmtId="0" fontId="4" fillId="0" borderId="47" xfId="4" applyFont="1" applyBorder="1" applyAlignment="1">
      <alignment vertical="center" wrapText="1"/>
    </xf>
    <xf numFmtId="0" fontId="4" fillId="0" borderId="47" xfId="4" applyFont="1" applyBorder="1" applyAlignment="1">
      <alignment vertical="center"/>
    </xf>
    <xf numFmtId="0" fontId="4" fillId="4" borderId="47" xfId="4" applyFont="1" applyFill="1" applyBorder="1" applyAlignment="1">
      <alignment vertical="center"/>
    </xf>
    <xf numFmtId="165" fontId="19" fillId="0" borderId="66"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69" xfId="4" applyFont="1" applyBorder="1" applyAlignment="1">
      <alignment vertical="center"/>
    </xf>
    <xf numFmtId="0" fontId="17" fillId="10" borderId="27" xfId="0" applyFont="1" applyFill="1" applyBorder="1" applyAlignment="1">
      <alignment horizontal="center" vertical="center"/>
    </xf>
    <xf numFmtId="0" fontId="17" fillId="0" borderId="0" xfId="4" applyFont="1" applyFill="1" applyBorder="1" applyAlignment="1">
      <alignment horizontal="center"/>
    </xf>
    <xf numFmtId="0" fontId="19" fillId="0" borderId="0" xfId="0" applyFont="1"/>
    <xf numFmtId="2" fontId="19" fillId="0" borderId="0" xfId="0" applyNumberFormat="1" applyFont="1"/>
    <xf numFmtId="14" fontId="19" fillId="0" borderId="76" xfId="0" applyNumberFormat="1" applyFont="1" applyFill="1" applyBorder="1" applyAlignment="1">
      <alignment horizontal="right"/>
    </xf>
    <xf numFmtId="165" fontId="17" fillId="0" borderId="77" xfId="0" applyNumberFormat="1" applyFont="1" applyFill="1" applyBorder="1"/>
    <xf numFmtId="0" fontId="17" fillId="0" borderId="78" xfId="0" applyFont="1" applyBorder="1"/>
    <xf numFmtId="14" fontId="19" fillId="0" borderId="61" xfId="0" applyNumberFormat="1" applyFont="1" applyFill="1" applyBorder="1" applyAlignment="1">
      <alignment horizontal="right"/>
    </xf>
    <xf numFmtId="165" fontId="19" fillId="0" borderId="9" xfId="0" applyNumberFormat="1" applyFont="1" applyFill="1" applyBorder="1"/>
    <xf numFmtId="0" fontId="19" fillId="0" borderId="65" xfId="0" applyFont="1" applyFill="1" applyBorder="1" applyAlignment="1">
      <alignment horizontal="left" wrapText="1"/>
    </xf>
    <xf numFmtId="14" fontId="19" fillId="0" borderId="79" xfId="0" applyNumberFormat="1" applyFont="1" applyFill="1" applyBorder="1" applyAlignment="1">
      <alignment horizontal="right" vertical="center"/>
    </xf>
    <xf numFmtId="165" fontId="17" fillId="0" borderId="80" xfId="0" applyNumberFormat="1" applyFont="1" applyFill="1" applyBorder="1" applyAlignment="1">
      <alignment vertical="center"/>
    </xf>
    <xf numFmtId="0" fontId="17" fillId="0" borderId="81" xfId="0" applyFont="1" applyFill="1" applyBorder="1" applyAlignment="1">
      <alignment horizontal="left" vertical="center"/>
    </xf>
    <xf numFmtId="0" fontId="19" fillId="0" borderId="0" xfId="0" applyFont="1" applyAlignment="1">
      <alignment vertical="center"/>
    </xf>
    <xf numFmtId="4" fontId="19" fillId="0" borderId="0" xfId="0" applyNumberFormat="1" applyFont="1" applyAlignment="1">
      <alignment vertical="center"/>
    </xf>
    <xf numFmtId="14" fontId="19" fillId="0" borderId="48" xfId="0" applyNumberFormat="1" applyFont="1" applyFill="1" applyBorder="1" applyAlignment="1">
      <alignment horizontal="right"/>
    </xf>
    <xf numFmtId="165" fontId="19" fillId="0" borderId="16" xfId="0" applyNumberFormat="1" applyFont="1" applyFill="1" applyBorder="1" applyAlignment="1">
      <alignment vertical="center"/>
    </xf>
    <xf numFmtId="0" fontId="19" fillId="0" borderId="47" xfId="0" applyFont="1" applyBorder="1" applyAlignment="1">
      <alignment horizontal="left" vertical="center"/>
    </xf>
    <xf numFmtId="165" fontId="19" fillId="0" borderId="9" xfId="0" applyNumberFormat="1" applyFont="1" applyFill="1" applyBorder="1" applyAlignment="1">
      <alignment vertical="center"/>
    </xf>
    <xf numFmtId="0" fontId="19" fillId="0" borderId="65" xfId="0" applyFont="1" applyBorder="1" applyAlignment="1">
      <alignment horizontal="left" vertical="center"/>
    </xf>
    <xf numFmtId="0" fontId="17" fillId="0" borderId="81" xfId="0" applyFont="1" applyBorder="1" applyAlignment="1">
      <alignment horizontal="left" vertical="center"/>
    </xf>
    <xf numFmtId="165" fontId="19" fillId="0" borderId="0" xfId="0" applyNumberFormat="1" applyFont="1"/>
    <xf numFmtId="3" fontId="19" fillId="0" borderId="0" xfId="0" applyNumberFormat="1" applyFont="1"/>
    <xf numFmtId="0" fontId="19" fillId="0" borderId="47" xfId="0" applyFont="1" applyBorder="1" applyAlignment="1">
      <alignment horizontal="left" vertical="center" wrapText="1"/>
    </xf>
    <xf numFmtId="0" fontId="19" fillId="0" borderId="65" xfId="0" applyFont="1" applyBorder="1" applyAlignment="1">
      <alignment horizontal="left" vertical="center" wrapText="1"/>
    </xf>
    <xf numFmtId="14" fontId="19" fillId="0" borderId="48" xfId="0" applyNumberFormat="1" applyFont="1" applyFill="1" applyBorder="1"/>
    <xf numFmtId="0" fontId="19" fillId="0" borderId="47" xfId="0" applyFont="1" applyBorder="1"/>
    <xf numFmtId="14" fontId="19" fillId="0" borderId="79" xfId="0" applyNumberFormat="1" applyFont="1" applyFill="1" applyBorder="1" applyAlignment="1">
      <alignment vertical="center"/>
    </xf>
    <xf numFmtId="0" fontId="17" fillId="0" borderId="81" xfId="0" applyFont="1" applyBorder="1" applyAlignment="1">
      <alignment vertical="center"/>
    </xf>
    <xf numFmtId="0" fontId="17" fillId="3" borderId="82" xfId="0" applyFont="1" applyFill="1" applyBorder="1" applyAlignment="1">
      <alignment vertical="center"/>
    </xf>
    <xf numFmtId="0" fontId="17" fillId="3" borderId="83" xfId="56" applyFont="1" applyFill="1" applyBorder="1" applyAlignment="1">
      <alignment horizontal="center" vertical="center" wrapText="1"/>
    </xf>
    <xf numFmtId="0" fontId="17" fillId="3" borderId="84" xfId="0" applyFont="1" applyFill="1" applyBorder="1" applyAlignment="1">
      <alignment horizontal="center" vertical="center"/>
    </xf>
    <xf numFmtId="0" fontId="64" fillId="0" borderId="0" xfId="0" applyFont="1" applyBorder="1" applyAlignment="1">
      <alignment horizontal="right" vertical="center"/>
    </xf>
    <xf numFmtId="0" fontId="63" fillId="0" borderId="0" xfId="0" applyFont="1" applyBorder="1" applyAlignment="1">
      <alignment horizontal="center" vertical="center"/>
    </xf>
    <xf numFmtId="2" fontId="19" fillId="0" borderId="0" xfId="4" applyNumberFormat="1" applyFont="1" applyFill="1" applyBorder="1" applyAlignment="1">
      <alignment vertical="center"/>
    </xf>
    <xf numFmtId="165" fontId="19" fillId="0" borderId="0" xfId="4" applyNumberFormat="1" applyFont="1" applyBorder="1"/>
    <xf numFmtId="165" fontId="17" fillId="0" borderId="76" xfId="0" applyNumberFormat="1" applyFont="1" applyFill="1" applyBorder="1" applyAlignment="1">
      <alignment horizontal="right" vertical="center"/>
    </xf>
    <xf numFmtId="165" fontId="17" fillId="0" borderId="77" xfId="0" applyNumberFormat="1" applyFont="1" applyFill="1" applyBorder="1" applyAlignment="1">
      <alignment horizontal="right" vertical="center"/>
    </xf>
    <xf numFmtId="2" fontId="17" fillId="0" borderId="77" xfId="0" applyNumberFormat="1" applyFont="1" applyFill="1" applyBorder="1" applyAlignment="1">
      <alignment horizontal="right" vertical="center"/>
    </xf>
    <xf numFmtId="0" fontId="17" fillId="0" borderId="77" xfId="0" applyFont="1" applyFill="1" applyBorder="1" applyAlignment="1">
      <alignment horizontal="right" vertical="center"/>
    </xf>
    <xf numFmtId="0" fontId="18" fillId="0" borderId="85" xfId="4" applyFont="1" applyBorder="1" applyAlignment="1">
      <alignment horizontal="right" vertical="center" wrapText="1"/>
    </xf>
    <xf numFmtId="165" fontId="19" fillId="0" borderId="86" xfId="0" applyNumberFormat="1" applyFont="1" applyFill="1" applyBorder="1" applyAlignment="1">
      <alignment vertical="center"/>
    </xf>
    <xf numFmtId="165" fontId="19" fillId="0" borderId="27" xfId="0" applyNumberFormat="1" applyFont="1" applyFill="1" applyBorder="1" applyAlignment="1">
      <alignment vertical="center"/>
    </xf>
    <xf numFmtId="165" fontId="19" fillId="0" borderId="27" xfId="0" applyNumberFormat="1" applyFont="1" applyFill="1" applyBorder="1"/>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87" xfId="4" applyFont="1" applyBorder="1" applyAlignment="1">
      <alignment vertical="center"/>
    </xf>
    <xf numFmtId="0" fontId="9" fillId="0" borderId="87" xfId="4" applyFont="1" applyFill="1" applyBorder="1" applyAlignment="1">
      <alignment vertical="center"/>
    </xf>
    <xf numFmtId="165" fontId="19" fillId="0" borderId="86"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165" fontId="19" fillId="0" borderId="61" xfId="0" applyNumberFormat="1" applyFont="1" applyFill="1" applyBorder="1" applyAlignment="1">
      <alignment vertical="center"/>
    </xf>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0" fontId="36" fillId="0" borderId="88" xfId="4" applyFont="1" applyBorder="1" applyAlignment="1">
      <alignment horizontal="left" vertical="center"/>
    </xf>
    <xf numFmtId="165" fontId="19" fillId="0" borderId="48" xfId="0" applyNumberFormat="1" applyFont="1" applyFill="1" applyBorder="1" applyAlignment="1">
      <alignment vertical="center"/>
    </xf>
    <xf numFmtId="0" fontId="19" fillId="0" borderId="16" xfId="0" applyFont="1" applyFill="1" applyBorder="1" applyAlignment="1">
      <alignment horizontal="right"/>
    </xf>
    <xf numFmtId="0" fontId="36" fillId="0" borderId="89" xfId="4" applyFont="1" applyBorder="1" applyAlignment="1">
      <alignment horizontal="left" vertical="center"/>
    </xf>
    <xf numFmtId="165" fontId="19" fillId="0" borderId="66" xfId="0" applyNumberFormat="1" applyFont="1" applyFill="1" applyBorder="1" applyAlignment="1">
      <alignment vertical="center"/>
    </xf>
    <xf numFmtId="165" fontId="19" fillId="0" borderId="20" xfId="0" applyNumberFormat="1" applyFont="1" applyFill="1" applyBorder="1" applyAlignment="1">
      <alignment vertical="center"/>
    </xf>
    <xf numFmtId="165" fontId="19" fillId="0" borderId="20" xfId="0" applyNumberFormat="1" applyFont="1" applyFill="1" applyBorder="1"/>
    <xf numFmtId="0" fontId="19" fillId="0" borderId="20" xfId="0" applyFont="1" applyFill="1" applyBorder="1" applyAlignment="1">
      <alignment horizontal="right"/>
    </xf>
    <xf numFmtId="0" fontId="36" fillId="0" borderId="90" xfId="4" applyFont="1" applyBorder="1" applyAlignment="1">
      <alignment horizontal="left" vertical="center"/>
    </xf>
    <xf numFmtId="165" fontId="17" fillId="0" borderId="86"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87" xfId="4" applyFont="1" applyBorder="1" applyAlignment="1">
      <alignment horizontal="left" vertical="center" wrapText="1"/>
    </xf>
    <xf numFmtId="0" fontId="17" fillId="3" borderId="61" xfId="4" applyFont="1" applyFill="1" applyBorder="1" applyAlignment="1">
      <alignment horizontal="center" vertical="center"/>
    </xf>
    <xf numFmtId="0" fontId="17" fillId="3" borderId="9" xfId="4" applyFont="1" applyFill="1" applyBorder="1" applyAlignment="1">
      <alignment horizontal="center" vertical="center"/>
    </xf>
    <xf numFmtId="0" fontId="17" fillId="3" borderId="27" xfId="4" applyFont="1" applyFill="1" applyBorder="1" applyAlignment="1">
      <alignment horizontal="center"/>
    </xf>
    <xf numFmtId="0" fontId="17" fillId="3" borderId="34" xfId="4" applyFont="1" applyFill="1" applyBorder="1" applyAlignment="1">
      <alignment horizontal="center"/>
    </xf>
    <xf numFmtId="0" fontId="6" fillId="3" borderId="9" xfId="4" applyFont="1" applyFill="1" applyBorder="1" applyAlignment="1">
      <alignment horizontal="center"/>
    </xf>
    <xf numFmtId="0" fontId="6" fillId="3" borderId="9" xfId="4" applyFont="1" applyFill="1" applyBorder="1" applyAlignment="1">
      <alignment horizontal="center" vertical="center"/>
    </xf>
    <xf numFmtId="0" fontId="6" fillId="3" borderId="9" xfId="4" applyFont="1" applyFill="1" applyBorder="1" applyAlignment="1">
      <alignment horizontal="center" vertical="center" wrapText="1"/>
    </xf>
    <xf numFmtId="0" fontId="17" fillId="3" borderId="66" xfId="4" applyFont="1" applyFill="1" applyBorder="1" applyAlignment="1">
      <alignment horizontal="center" vertical="center"/>
    </xf>
    <xf numFmtId="0" fontId="17" fillId="3" borderId="20" xfId="4" applyFont="1" applyFill="1" applyBorder="1" applyAlignment="1">
      <alignment horizontal="center" vertical="center"/>
    </xf>
    <xf numFmtId="0" fontId="18" fillId="3" borderId="27" xfId="4" applyFont="1" applyFill="1" applyBorder="1" applyAlignment="1">
      <alignment horizontal="center" vertical="center"/>
    </xf>
    <xf numFmtId="0" fontId="18" fillId="3" borderId="34" xfId="4" applyFont="1" applyFill="1" applyBorder="1" applyAlignment="1">
      <alignment horizontal="center" vertical="center"/>
    </xf>
    <xf numFmtId="0" fontId="18" fillId="3" borderId="34" xfId="4" applyFont="1" applyFill="1" applyBorder="1" applyAlignment="1">
      <alignment horizontal="center"/>
    </xf>
    <xf numFmtId="0" fontId="18" fillId="3" borderId="27" xfId="4" applyFont="1" applyFill="1" applyBorder="1" applyAlignment="1">
      <alignment horizontal="center"/>
    </xf>
    <xf numFmtId="0" fontId="6" fillId="3" borderId="16" xfId="4" applyFont="1" applyFill="1" applyBorder="1" applyAlignment="1">
      <alignment horizontal="center"/>
    </xf>
    <xf numFmtId="0" fontId="19" fillId="3" borderId="20" xfId="4" applyFont="1" applyFill="1" applyBorder="1"/>
    <xf numFmtId="0" fontId="19" fillId="0" borderId="0" xfId="4" applyFont="1" applyAlignment="1">
      <alignment vertical="center"/>
    </xf>
    <xf numFmtId="165" fontId="19" fillId="0" borderId="0" xfId="4" applyNumberFormat="1" applyFont="1" applyBorder="1" applyAlignment="1">
      <alignment vertical="center"/>
    </xf>
    <xf numFmtId="0" fontId="19" fillId="0" borderId="0" xfId="4" applyFont="1" applyBorder="1" applyAlignment="1">
      <alignment vertical="center"/>
    </xf>
    <xf numFmtId="0" fontId="65" fillId="0" borderId="0" xfId="4" applyNumberFormat="1" applyFont="1" applyFill="1" applyBorder="1" applyAlignment="1" applyProtection="1">
      <alignment vertical="center" wrapText="1" shrinkToFit="1"/>
    </xf>
    <xf numFmtId="0" fontId="19" fillId="5" borderId="0" xfId="4" applyFont="1" applyFill="1" applyBorder="1" applyAlignment="1">
      <alignment horizontal="center" vertical="center" wrapText="1"/>
    </xf>
    <xf numFmtId="0" fontId="2" fillId="0" borderId="0" xfId="4" applyFont="1"/>
    <xf numFmtId="0" fontId="19" fillId="5" borderId="0" xfId="4" applyFont="1" applyFill="1" applyBorder="1" applyAlignment="1">
      <alignment horizontal="center" vertical="center"/>
    </xf>
    <xf numFmtId="165" fontId="19" fillId="0" borderId="76" xfId="0" applyNumberFormat="1" applyFont="1" applyFill="1" applyBorder="1" applyAlignment="1">
      <alignment horizontal="right" vertical="center"/>
    </xf>
    <xf numFmtId="165" fontId="19" fillId="0" borderId="77" xfId="0" applyNumberFormat="1" applyFont="1" applyFill="1" applyBorder="1" applyAlignment="1">
      <alignment horizontal="right" vertical="center"/>
    </xf>
    <xf numFmtId="2" fontId="17" fillId="0" borderId="77" xfId="0" applyNumberFormat="1" applyFont="1" applyFill="1" applyBorder="1" applyAlignment="1" applyProtection="1">
      <alignment horizontal="right" vertical="center" wrapText="1" shrinkToFit="1"/>
    </xf>
    <xf numFmtId="0" fontId="18" fillId="0" borderId="78" xfId="4" applyFont="1" applyBorder="1"/>
    <xf numFmtId="2" fontId="19" fillId="0" borderId="0" xfId="4"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69" xfId="4"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70" xfId="4" applyFont="1" applyBorder="1" applyAlignment="1">
      <alignment horizontal="left" vertical="center"/>
    </xf>
    <xf numFmtId="165" fontId="19" fillId="0" borderId="61"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65" xfId="4" applyFont="1" applyBorder="1" applyAlignment="1">
      <alignment horizontal="left" vertical="center"/>
    </xf>
    <xf numFmtId="165" fontId="19" fillId="0" borderId="48"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47" xfId="4" applyFont="1" applyBorder="1" applyAlignment="1">
      <alignment horizontal="left" vertical="center"/>
    </xf>
    <xf numFmtId="0" fontId="19" fillId="0" borderId="0" xfId="4" applyFont="1" applyFill="1" applyAlignment="1">
      <alignment vertical="center"/>
    </xf>
    <xf numFmtId="165" fontId="19" fillId="0" borderId="66"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69" xfId="4" applyFont="1" applyBorder="1" applyAlignment="1">
      <alignment horizontal="left" vertical="center"/>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7"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17" fillId="3" borderId="27" xfId="4" applyFont="1" applyFill="1" applyBorder="1" applyAlignment="1">
      <alignment horizontal="center" vertical="center"/>
    </xf>
    <xf numFmtId="0" fontId="17" fillId="0" borderId="0" xfId="4" applyFont="1" applyBorder="1" applyAlignment="1">
      <alignment horizontal="center" vertical="center"/>
    </xf>
    <xf numFmtId="0" fontId="17" fillId="9" borderId="93"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63" fillId="0" borderId="0" xfId="4" applyFont="1"/>
    <xf numFmtId="2" fontId="17" fillId="0" borderId="76" xfId="0" applyNumberFormat="1" applyFont="1" applyFill="1" applyBorder="1" applyAlignment="1">
      <alignment horizontal="right" vertical="center"/>
    </xf>
    <xf numFmtId="0" fontId="18" fillId="0" borderId="78" xfId="4" applyFont="1" applyBorder="1" applyAlignment="1">
      <alignment horizontal="center"/>
    </xf>
    <xf numFmtId="0" fontId="2" fillId="0" borderId="0" xfId="4" applyFont="1" applyFill="1"/>
    <xf numFmtId="165" fontId="9" fillId="0" borderId="48" xfId="4" applyNumberFormat="1" applyFont="1" applyFill="1" applyBorder="1" applyAlignment="1">
      <alignment vertical="center"/>
    </xf>
    <xf numFmtId="165" fontId="9" fillId="0" borderId="16" xfId="4" applyNumberFormat="1" applyFont="1" applyFill="1" applyBorder="1" applyAlignment="1">
      <alignment vertical="center"/>
    </xf>
    <xf numFmtId="0" fontId="9" fillId="0" borderId="47" xfId="4" applyFont="1" applyFill="1" applyBorder="1" applyAlignment="1">
      <alignment horizontal="left" vertical="center" indent="1"/>
    </xf>
    <xf numFmtId="0" fontId="9" fillId="0" borderId="47" xfId="4" applyFont="1" applyBorder="1" applyAlignment="1">
      <alignment horizontal="left" vertical="center" indent="1"/>
    </xf>
    <xf numFmtId="165" fontId="9" fillId="0" borderId="66" xfId="4" applyNumberFormat="1" applyFont="1" applyFill="1" applyBorder="1" applyAlignment="1">
      <alignment vertical="center"/>
    </xf>
    <xf numFmtId="165" fontId="9" fillId="0" borderId="20" xfId="4" applyNumberFormat="1" applyFont="1" applyFill="1" applyBorder="1" applyAlignment="1">
      <alignment vertical="center"/>
    </xf>
    <xf numFmtId="0" fontId="9" fillId="0" borderId="69" xfId="4" applyFont="1" applyBorder="1" applyAlignment="1">
      <alignment horizontal="left" vertical="center" indent="1"/>
    </xf>
    <xf numFmtId="0" fontId="17" fillId="3" borderId="66" xfId="4" applyFont="1" applyFill="1" applyBorder="1" applyAlignment="1">
      <alignment horizontal="center" vertical="center" wrapText="1"/>
    </xf>
    <xf numFmtId="0" fontId="17" fillId="3" borderId="20" xfId="4" applyFont="1" applyFill="1" applyBorder="1" applyAlignment="1">
      <alignment horizontal="center" vertical="center" wrapText="1"/>
    </xf>
    <xf numFmtId="0" fontId="17" fillId="3" borderId="86" xfId="4" applyFont="1" applyFill="1" applyBorder="1" applyAlignment="1">
      <alignment horizontal="center" vertical="center" wrapText="1"/>
    </xf>
    <xf numFmtId="0" fontId="6" fillId="0" borderId="0" xfId="4" applyFont="1" applyBorder="1" applyAlignment="1">
      <alignment vertical="center"/>
    </xf>
    <xf numFmtId="165" fontId="19" fillId="5" borderId="0" xfId="4" applyNumberFormat="1" applyFont="1" applyFill="1" applyBorder="1" applyAlignment="1">
      <alignment horizontal="right" vertical="center"/>
    </xf>
    <xf numFmtId="165" fontId="17" fillId="0" borderId="76" xfId="4" applyNumberFormat="1" applyFont="1" applyFill="1" applyBorder="1" applyAlignment="1">
      <alignment vertical="center"/>
    </xf>
    <xf numFmtId="165" fontId="17" fillId="0" borderId="77" xfId="4" applyNumberFormat="1" applyFont="1" applyFill="1" applyBorder="1" applyAlignment="1">
      <alignment vertical="center"/>
    </xf>
    <xf numFmtId="0" fontId="6" fillId="0" borderId="78" xfId="4" applyFont="1" applyBorder="1" applyAlignment="1">
      <alignment horizontal="left" vertical="top"/>
    </xf>
    <xf numFmtId="165" fontId="4" fillId="0" borderId="0" xfId="4" applyNumberFormat="1" applyFont="1" applyFill="1" applyBorder="1" applyAlignment="1">
      <alignment horizontal="right" vertical="center"/>
    </xf>
    <xf numFmtId="165" fontId="19" fillId="0" borderId="48" xfId="4" applyNumberFormat="1" applyFont="1" applyFill="1" applyBorder="1" applyAlignment="1">
      <alignment vertical="center"/>
    </xf>
    <xf numFmtId="165" fontId="19" fillId="0" borderId="16" xfId="4" applyNumberFormat="1" applyFont="1" applyFill="1" applyBorder="1" applyAlignment="1">
      <alignment vertical="center"/>
    </xf>
    <xf numFmtId="0" fontId="4" fillId="0" borderId="65" xfId="4" applyFont="1" applyFill="1" applyBorder="1" applyAlignment="1">
      <alignment horizontal="left" vertical="top"/>
    </xf>
    <xf numFmtId="0" fontId="4" fillId="0" borderId="47" xfId="4" applyFont="1" applyFill="1" applyBorder="1" applyAlignment="1">
      <alignment horizontal="left" vertical="top"/>
    </xf>
    <xf numFmtId="0" fontId="4" fillId="0" borderId="47" xfId="4" applyFont="1" applyBorder="1" applyAlignment="1">
      <alignment horizontal="left" vertical="top"/>
    </xf>
    <xf numFmtId="0" fontId="4" fillId="0" borderId="69" xfId="4" applyFont="1" applyBorder="1" applyAlignment="1">
      <alignment horizontal="left" vertical="top"/>
    </xf>
    <xf numFmtId="0" fontId="17" fillId="3" borderId="86" xfId="4" applyFont="1" applyFill="1" applyBorder="1" applyAlignment="1">
      <alignment vertical="top"/>
    </xf>
    <xf numFmtId="0" fontId="17" fillId="3" borderId="27" xfId="4" applyFont="1" applyFill="1" applyBorder="1" applyAlignment="1">
      <alignment vertical="top"/>
    </xf>
    <xf numFmtId="0" fontId="6" fillId="3" borderId="70" xfId="4" applyFont="1" applyFill="1" applyBorder="1" applyAlignment="1">
      <alignment vertical="top"/>
    </xf>
    <xf numFmtId="165" fontId="17" fillId="0" borderId="86" xfId="4" applyNumberFormat="1" applyFont="1" applyFill="1" applyBorder="1" applyAlignment="1">
      <alignment vertical="center"/>
    </xf>
    <xf numFmtId="165" fontId="17" fillId="0" borderId="27" xfId="4" applyNumberFormat="1" applyFont="1" applyFill="1" applyBorder="1" applyAlignment="1">
      <alignment vertical="center"/>
    </xf>
    <xf numFmtId="0" fontId="4" fillId="0" borderId="70" xfId="4" applyFont="1" applyFill="1" applyBorder="1" applyAlignment="1">
      <alignment vertical="top"/>
    </xf>
    <xf numFmtId="165" fontId="19" fillId="0" borderId="61" xfId="4" applyNumberFormat="1" applyFont="1" applyFill="1" applyBorder="1" applyAlignment="1">
      <alignment vertical="center"/>
    </xf>
    <xf numFmtId="165" fontId="19" fillId="0" borderId="9" xfId="4" applyNumberFormat="1" applyFont="1" applyFill="1" applyBorder="1" applyAlignment="1">
      <alignment vertical="center"/>
    </xf>
    <xf numFmtId="165" fontId="19" fillId="0" borderId="42" xfId="4" applyNumberFormat="1" applyFont="1" applyFill="1" applyBorder="1" applyAlignment="1">
      <alignment vertical="center"/>
    </xf>
    <xf numFmtId="165" fontId="19" fillId="0" borderId="37" xfId="4" applyNumberFormat="1" applyFont="1" applyFill="1" applyBorder="1" applyAlignment="1">
      <alignment vertical="center"/>
    </xf>
    <xf numFmtId="0" fontId="4" fillId="0" borderId="65" xfId="4" applyFont="1" applyBorder="1" applyAlignment="1">
      <alignment vertical="top"/>
    </xf>
    <xf numFmtId="165" fontId="19" fillId="0" borderId="63" xfId="4" applyNumberFormat="1" applyFont="1" applyFill="1" applyBorder="1" applyAlignment="1">
      <alignment vertical="center"/>
    </xf>
    <xf numFmtId="0" fontId="4" fillId="0" borderId="47" xfId="4" applyFont="1" applyBorder="1" applyAlignment="1">
      <alignment vertical="top"/>
    </xf>
    <xf numFmtId="165" fontId="19" fillId="0" borderId="66" xfId="4" applyNumberFormat="1" applyFont="1" applyFill="1" applyBorder="1" applyAlignment="1">
      <alignment vertical="center"/>
    </xf>
    <xf numFmtId="165" fontId="19" fillId="0" borderId="20" xfId="4" applyNumberFormat="1" applyFont="1" applyFill="1" applyBorder="1" applyAlignment="1">
      <alignment vertical="center"/>
    </xf>
    <xf numFmtId="0" fontId="4" fillId="0" borderId="69" xfId="4" applyFont="1" applyBorder="1" applyAlignment="1">
      <alignment vertical="top"/>
    </xf>
    <xf numFmtId="0" fontId="66" fillId="3" borderId="86" xfId="4" applyFont="1" applyFill="1" applyBorder="1" applyAlignment="1">
      <alignment vertical="top"/>
    </xf>
    <xf numFmtId="0" fontId="66" fillId="3" borderId="27" xfId="4" applyFont="1" applyFill="1" applyBorder="1" applyAlignment="1">
      <alignment vertical="top"/>
    </xf>
    <xf numFmtId="0" fontId="6" fillId="3" borderId="27" xfId="4" applyFont="1" applyFill="1" applyBorder="1" applyAlignment="1">
      <alignment vertical="top"/>
    </xf>
    <xf numFmtId="0" fontId="6" fillId="3" borderId="87" xfId="4" applyFont="1" applyFill="1" applyBorder="1" applyAlignment="1">
      <alignment vertical="top"/>
    </xf>
    <xf numFmtId="0" fontId="66" fillId="10" borderId="86" xfId="4" applyFont="1" applyFill="1" applyBorder="1" applyAlignment="1">
      <alignment horizontal="center" vertical="top" wrapText="1"/>
    </xf>
    <xf numFmtId="0" fontId="66" fillId="10" borderId="27" xfId="4" applyFont="1" applyFill="1" applyBorder="1" applyAlignment="1">
      <alignment horizontal="center" vertical="top" wrapText="1"/>
    </xf>
    <xf numFmtId="0" fontId="4" fillId="0" borderId="0" xfId="35" applyFont="1"/>
    <xf numFmtId="0" fontId="4" fillId="0" borderId="0" xfId="35" applyFont="1" applyFill="1"/>
    <xf numFmtId="176" fontId="4" fillId="0" borderId="0" xfId="35" applyNumberFormat="1" applyFont="1" applyFill="1"/>
    <xf numFmtId="0" fontId="4" fillId="0" borderId="0" xfId="35" applyFont="1" applyFill="1" applyBorder="1"/>
    <xf numFmtId="177" fontId="8" fillId="0" borderId="0" xfId="35" applyNumberFormat="1" applyFont="1" applyFill="1" applyBorder="1" applyAlignment="1" applyProtection="1">
      <alignment horizontal="left"/>
    </xf>
    <xf numFmtId="170" fontId="4" fillId="0" borderId="0" xfId="35" applyNumberFormat="1" applyFont="1"/>
    <xf numFmtId="165" fontId="4" fillId="0" borderId="0" xfId="35" applyNumberFormat="1" applyFont="1"/>
    <xf numFmtId="170" fontId="8" fillId="0" borderId="0" xfId="35" applyNumberFormat="1" applyFont="1" applyFill="1" applyBorder="1" applyAlignment="1" applyProtection="1">
      <alignment horizontal="right"/>
    </xf>
    <xf numFmtId="178" fontId="8" fillId="0" borderId="0" xfId="35" applyNumberFormat="1" applyFont="1" applyFill="1" applyBorder="1" applyAlignment="1" applyProtection="1">
      <alignment horizontal="right"/>
    </xf>
    <xf numFmtId="176" fontId="8" fillId="0" borderId="0" xfId="35" applyNumberFormat="1" applyFont="1" applyFill="1" applyBorder="1" applyAlignment="1">
      <alignment horizontal="right"/>
    </xf>
    <xf numFmtId="0" fontId="8" fillId="0" borderId="0" xfId="35" applyFont="1" applyFill="1" applyBorder="1"/>
    <xf numFmtId="176" fontId="8" fillId="0" borderId="0" xfId="35" applyNumberFormat="1" applyFont="1" applyFill="1" applyBorder="1" applyAlignment="1" applyProtection="1">
      <alignment horizontal="right"/>
    </xf>
    <xf numFmtId="0" fontId="69" fillId="0" borderId="0" xfId="35" applyFont="1" applyFill="1" applyBorder="1" applyAlignment="1" applyProtection="1">
      <alignment horizontal="right"/>
    </xf>
    <xf numFmtId="170" fontId="70" fillId="0" borderId="0" xfId="35" applyNumberFormat="1" applyFont="1" applyFill="1" applyBorder="1" applyAlignment="1" applyProtection="1">
      <alignment horizontal="right"/>
    </xf>
    <xf numFmtId="0" fontId="70" fillId="0" borderId="0" xfId="35" applyFont="1" applyFill="1" applyBorder="1" applyAlignment="1" applyProtection="1">
      <alignment horizontal="right"/>
    </xf>
    <xf numFmtId="178" fontId="70" fillId="0" borderId="0" xfId="35" applyNumberFormat="1" applyFont="1" applyFill="1" applyBorder="1" applyAlignment="1" applyProtection="1">
      <alignment horizontal="right"/>
    </xf>
    <xf numFmtId="0" fontId="4" fillId="0" borderId="0" xfId="35" applyFont="1" applyFill="1" applyBorder="1" applyAlignment="1">
      <alignment horizontal="right"/>
    </xf>
    <xf numFmtId="177" fontId="5" fillId="0" borderId="0" xfId="35" quotePrefix="1" applyNumberFormat="1" applyFont="1" applyFill="1" applyBorder="1" applyAlignment="1" applyProtection="1">
      <alignment horizontal="left"/>
    </xf>
    <xf numFmtId="177" fontId="4" fillId="0" borderId="0" xfId="35" applyNumberFormat="1" applyFont="1" applyFill="1" applyBorder="1" applyAlignment="1" applyProtection="1">
      <alignment horizontal="left"/>
    </xf>
    <xf numFmtId="170" fontId="4" fillId="0" borderId="0" xfId="35" applyNumberFormat="1" applyFont="1" applyFill="1" applyBorder="1" applyAlignment="1">
      <alignment horizontal="right"/>
    </xf>
    <xf numFmtId="0" fontId="4" fillId="0" borderId="0" xfId="35" quotePrefix="1" applyFont="1" applyFill="1" applyBorder="1" applyAlignment="1">
      <alignment horizontal="left"/>
    </xf>
    <xf numFmtId="170" fontId="6" fillId="0" borderId="94" xfId="35" applyNumberFormat="1" applyFont="1" applyFill="1" applyBorder="1" applyAlignment="1" applyProtection="1">
      <alignment horizontal="center" vertical="center"/>
    </xf>
    <xf numFmtId="170" fontId="6" fillId="0" borderId="95" xfId="35" applyNumberFormat="1" applyFont="1" applyFill="1" applyBorder="1" applyAlignment="1" applyProtection="1">
      <alignment horizontal="right" vertical="center"/>
    </xf>
    <xf numFmtId="170" fontId="6" fillId="0" borderId="96" xfId="35" applyNumberFormat="1" applyFont="1" applyFill="1" applyBorder="1" applyAlignment="1" applyProtection="1">
      <alignment horizontal="right" vertical="center"/>
    </xf>
    <xf numFmtId="170" fontId="6" fillId="0" borderId="95" xfId="35" applyNumberFormat="1" applyFont="1" applyFill="1" applyBorder="1" applyAlignment="1" applyProtection="1">
      <alignment horizontal="center" vertical="center"/>
    </xf>
    <xf numFmtId="170" fontId="6" fillId="0" borderId="41" xfId="35" applyNumberFormat="1" applyFont="1" applyFill="1" applyBorder="1" applyAlignment="1" applyProtection="1">
      <alignment horizontal="right" vertical="center"/>
    </xf>
    <xf numFmtId="170" fontId="6" fillId="0" borderId="32" xfId="35" applyNumberFormat="1" applyFont="1" applyFill="1" applyBorder="1" applyAlignment="1" applyProtection="1">
      <alignment horizontal="right" vertical="center"/>
    </xf>
    <xf numFmtId="177" fontId="6" fillId="0" borderId="31" xfId="35" applyNumberFormat="1" applyFont="1" applyFill="1" applyBorder="1" applyAlignment="1" applyProtection="1">
      <alignment horizontal="left" vertical="center"/>
    </xf>
    <xf numFmtId="170" fontId="4" fillId="0" borderId="29" xfId="35" applyNumberFormat="1" applyFont="1" applyFill="1" applyBorder="1" applyAlignment="1" applyProtection="1">
      <alignment horizontal="center" vertical="center"/>
    </xf>
    <xf numFmtId="170" fontId="4" fillId="0" borderId="63" xfId="35" applyNumberFormat="1" applyFont="1" applyFill="1" applyBorder="1" applyAlignment="1" applyProtection="1">
      <alignment horizontal="right" vertical="center"/>
    </xf>
    <xf numFmtId="170" fontId="4" fillId="0" borderId="0" xfId="35" applyNumberFormat="1" applyFont="1" applyFill="1" applyBorder="1" applyAlignment="1" applyProtection="1">
      <alignment horizontal="right" vertical="center"/>
    </xf>
    <xf numFmtId="170" fontId="4" fillId="0" borderId="63" xfId="35" applyNumberFormat="1" applyFont="1" applyFill="1" applyBorder="1" applyAlignment="1" applyProtection="1">
      <alignment horizontal="center" vertical="center"/>
    </xf>
    <xf numFmtId="170" fontId="4" fillId="0" borderId="19" xfId="35" applyNumberFormat="1" applyFont="1" applyFill="1" applyBorder="1" applyAlignment="1" applyProtection="1">
      <alignment horizontal="right" vertical="center"/>
    </xf>
    <xf numFmtId="170" fontId="4" fillId="0" borderId="16" xfId="35" applyNumberFormat="1" applyFont="1" applyFill="1" applyBorder="1" applyAlignment="1" applyProtection="1">
      <alignment horizontal="right" vertical="center"/>
    </xf>
    <xf numFmtId="177" fontId="4" fillId="0" borderId="15" xfId="35" quotePrefix="1" applyNumberFormat="1" applyFont="1" applyFill="1" applyBorder="1" applyAlignment="1" applyProtection="1">
      <alignment horizontal="left"/>
    </xf>
    <xf numFmtId="178" fontId="4" fillId="0" borderId="63" xfId="35" applyNumberFormat="1" applyFont="1" applyFill="1" applyBorder="1" applyAlignment="1" applyProtection="1">
      <alignment horizontal="right" vertical="center"/>
    </xf>
    <xf numFmtId="177" fontId="4" fillId="0" borderId="15" xfId="35" applyNumberFormat="1" applyFont="1" applyFill="1" applyBorder="1" applyAlignment="1" applyProtection="1">
      <alignment horizontal="left"/>
    </xf>
    <xf numFmtId="177" fontId="4" fillId="0" borderId="15" xfId="35" applyNumberFormat="1" applyFont="1" applyFill="1" applyBorder="1" applyAlignment="1" applyProtection="1">
      <alignment horizontal="left" indent="5"/>
    </xf>
    <xf numFmtId="165" fontId="4" fillId="0" borderId="29" xfId="35" applyNumberFormat="1" applyFont="1" applyFill="1" applyBorder="1" applyAlignment="1" applyProtection="1">
      <alignment horizontal="center" vertical="center"/>
    </xf>
    <xf numFmtId="170" fontId="6" fillId="0" borderId="28" xfId="35" applyNumberFormat="1" applyFont="1" applyFill="1" applyBorder="1" applyAlignment="1" applyProtection="1">
      <alignment horizontal="center" vertical="center"/>
    </xf>
    <xf numFmtId="170" fontId="6" fillId="0" borderId="34" xfId="35" applyNumberFormat="1" applyFont="1" applyFill="1" applyBorder="1" applyAlignment="1" applyProtection="1">
      <alignment horizontal="right" vertical="center"/>
    </xf>
    <xf numFmtId="170" fontId="6" fillId="0" borderId="13" xfId="35" applyNumberFormat="1" applyFont="1" applyFill="1" applyBorder="1" applyAlignment="1" applyProtection="1">
      <alignment horizontal="right" vertical="center"/>
    </xf>
    <xf numFmtId="170" fontId="6" fillId="0" borderId="34" xfId="35" applyNumberFormat="1" applyFont="1" applyFill="1" applyBorder="1" applyAlignment="1" applyProtection="1">
      <alignment horizontal="center" vertical="center"/>
    </xf>
    <xf numFmtId="178" fontId="6" fillId="0" borderId="34" xfId="35" applyNumberFormat="1" applyFont="1" applyFill="1" applyBorder="1" applyAlignment="1" applyProtection="1">
      <alignment horizontal="right" vertical="center"/>
    </xf>
    <xf numFmtId="170" fontId="6" fillId="0" borderId="12" xfId="35" applyNumberFormat="1" applyFont="1" applyFill="1" applyBorder="1" applyAlignment="1" applyProtection="1">
      <alignment horizontal="right" vertical="center"/>
    </xf>
    <xf numFmtId="170" fontId="6" fillId="0" borderId="27" xfId="35" applyNumberFormat="1" applyFont="1" applyFill="1" applyBorder="1" applyAlignment="1" applyProtection="1">
      <alignment horizontal="right" vertical="center"/>
    </xf>
    <xf numFmtId="177" fontId="6" fillId="0" borderId="11" xfId="35" applyNumberFormat="1" applyFont="1" applyFill="1" applyBorder="1" applyAlignment="1" applyProtection="1">
      <alignment horizontal="left" vertical="center"/>
    </xf>
    <xf numFmtId="178" fontId="32" fillId="0" borderId="63" xfId="35" quotePrefix="1" applyNumberFormat="1" applyFont="1" applyFill="1" applyBorder="1" applyAlignment="1" applyProtection="1">
      <alignment horizontal="right" vertical="center"/>
    </xf>
    <xf numFmtId="178" fontId="32" fillId="0" borderId="63" xfId="35" applyNumberFormat="1" applyFont="1" applyFill="1" applyBorder="1" applyAlignment="1" applyProtection="1">
      <alignment horizontal="right" vertical="center"/>
    </xf>
    <xf numFmtId="178" fontId="35" fillId="0" borderId="63" xfId="35" quotePrefix="1" applyNumberFormat="1" applyFont="1" applyFill="1" applyBorder="1" applyAlignment="1" applyProtection="1">
      <alignment horizontal="right" vertical="center"/>
    </xf>
    <xf numFmtId="0" fontId="4" fillId="0" borderId="63" xfId="35" applyFont="1" applyFill="1" applyBorder="1" applyAlignment="1">
      <alignment horizontal="right" vertical="center"/>
    </xf>
    <xf numFmtId="177" fontId="4" fillId="0" borderId="15" xfId="35" applyNumberFormat="1" applyFont="1" applyFill="1" applyBorder="1" applyAlignment="1" applyProtection="1">
      <alignment horizontal="left" indent="6"/>
    </xf>
    <xf numFmtId="170" fontId="71" fillId="0" borderId="29" xfId="35" applyNumberFormat="1" applyFont="1" applyFill="1" applyBorder="1" applyAlignment="1" applyProtection="1">
      <alignment horizontal="center" vertical="center"/>
    </xf>
    <xf numFmtId="170" fontId="71" fillId="0" borderId="63" xfId="35" applyNumberFormat="1" applyFont="1" applyFill="1" applyBorder="1" applyAlignment="1" applyProtection="1">
      <alignment horizontal="right" vertical="center"/>
    </xf>
    <xf numFmtId="170" fontId="71" fillId="0" borderId="0" xfId="35" applyNumberFormat="1" applyFont="1" applyFill="1" applyBorder="1" applyAlignment="1" applyProtection="1">
      <alignment horizontal="right" vertical="center"/>
    </xf>
    <xf numFmtId="170" fontId="6" fillId="0" borderId="14" xfId="35" applyNumberFormat="1" applyFont="1" applyFill="1" applyBorder="1" applyAlignment="1" applyProtection="1">
      <alignment horizontal="center" vertical="center"/>
    </xf>
    <xf numFmtId="178" fontId="32" fillId="0" borderId="34" xfId="35" quotePrefix="1" applyNumberFormat="1" applyFont="1" applyFill="1" applyBorder="1" applyAlignment="1" applyProtection="1">
      <alignment horizontal="right" vertical="center"/>
    </xf>
    <xf numFmtId="178" fontId="32" fillId="0" borderId="34" xfId="35" applyNumberFormat="1" applyFont="1" applyFill="1" applyBorder="1" applyAlignment="1" applyProtection="1">
      <alignment horizontal="right" vertical="center"/>
    </xf>
    <xf numFmtId="0" fontId="4" fillId="0" borderId="0" xfId="35" applyFont="1" applyBorder="1"/>
    <xf numFmtId="178" fontId="6" fillId="9" borderId="18" xfId="35" applyNumberFormat="1" applyFont="1" applyFill="1" applyBorder="1" applyAlignment="1" applyProtection="1">
      <alignment horizontal="center" vertical="center"/>
    </xf>
    <xf numFmtId="178" fontId="6" fillId="9" borderId="63" xfId="35" applyNumberFormat="1" applyFont="1" applyFill="1" applyBorder="1" applyAlignment="1" applyProtection="1">
      <alignment horizontal="center" vertical="center"/>
    </xf>
    <xf numFmtId="0" fontId="6" fillId="9" borderId="6" xfId="35" applyFont="1" applyFill="1" applyBorder="1" applyAlignment="1" applyProtection="1">
      <alignment horizontal="center" vertical="center"/>
    </xf>
    <xf numFmtId="0" fontId="6" fillId="0" borderId="0" xfId="35" applyFont="1" applyFill="1" applyBorder="1" applyAlignment="1">
      <alignment horizontal="center"/>
    </xf>
    <xf numFmtId="170" fontId="8" fillId="0" borderId="0" xfId="35" applyNumberFormat="1" applyFont="1" applyBorder="1" applyAlignment="1" applyProtection="1">
      <alignment horizontal="right"/>
    </xf>
    <xf numFmtId="176" fontId="8" fillId="0" borderId="0" xfId="35" applyNumberFormat="1" applyFont="1" applyBorder="1" applyAlignment="1">
      <alignment horizontal="right"/>
    </xf>
    <xf numFmtId="0" fontId="8" fillId="0" borderId="0" xfId="35" applyFont="1" applyBorder="1"/>
    <xf numFmtId="0" fontId="8" fillId="0" borderId="0" xfId="35" applyFont="1" applyBorder="1" applyAlignment="1" applyProtection="1">
      <alignment horizontal="right" vertical="center"/>
    </xf>
    <xf numFmtId="170" fontId="8" fillId="0" borderId="0" xfId="35" applyNumberFormat="1" applyFont="1" applyFill="1" applyBorder="1" applyAlignment="1" applyProtection="1">
      <alignment horizontal="right" vertical="center"/>
    </xf>
    <xf numFmtId="177" fontId="5" fillId="0" borderId="0" xfId="35" quotePrefix="1" applyNumberFormat="1" applyFont="1" applyBorder="1" applyAlignment="1" applyProtection="1">
      <alignment horizontal="left"/>
    </xf>
    <xf numFmtId="0" fontId="4" fillId="0" borderId="0" xfId="35" applyFont="1" applyBorder="1" applyAlignment="1" applyProtection="1">
      <alignment horizontal="right" vertical="center"/>
    </xf>
    <xf numFmtId="177" fontId="4" fillId="0" borderId="0" xfId="35" quotePrefix="1" applyNumberFormat="1" applyFont="1" applyBorder="1" applyAlignment="1" applyProtection="1">
      <alignment horizontal="left"/>
    </xf>
    <xf numFmtId="170" fontId="6" fillId="0" borderId="94" xfId="35" applyNumberFormat="1" applyFont="1" applyBorder="1" applyAlignment="1" applyProtection="1">
      <alignment horizontal="center" vertical="center"/>
    </xf>
    <xf numFmtId="170" fontId="6" fillId="0" borderId="32" xfId="35" applyNumberFormat="1" applyFont="1" applyBorder="1" applyAlignment="1" applyProtection="1">
      <alignment horizontal="right" vertical="center"/>
    </xf>
    <xf numFmtId="170" fontId="6" fillId="0" borderId="95" xfId="35" applyNumberFormat="1" applyFont="1" applyBorder="1" applyAlignment="1" applyProtection="1">
      <alignment horizontal="center" vertical="center"/>
    </xf>
    <xf numFmtId="177" fontId="6" fillId="0" borderId="31" xfId="35" applyNumberFormat="1" applyFont="1" applyBorder="1" applyAlignment="1" applyProtection="1">
      <alignment horizontal="left"/>
    </xf>
    <xf numFmtId="170" fontId="4" fillId="0" borderId="29" xfId="35" applyNumberFormat="1" applyFont="1" applyBorder="1" applyAlignment="1" applyProtection="1">
      <alignment horizontal="center" vertical="center"/>
    </xf>
    <xf numFmtId="170" fontId="4" fillId="0" borderId="16" xfId="35" applyNumberFormat="1" applyFont="1" applyBorder="1" applyAlignment="1" applyProtection="1">
      <alignment horizontal="right" vertical="center"/>
    </xf>
    <xf numFmtId="170" fontId="4" fillId="0" borderId="63" xfId="35" applyNumberFormat="1" applyFont="1" applyBorder="1" applyAlignment="1" applyProtection="1">
      <alignment horizontal="center" vertical="center"/>
    </xf>
    <xf numFmtId="177" fontId="4" fillId="0" borderId="15" xfId="35" quotePrefix="1" applyNumberFormat="1" applyFont="1" applyBorder="1" applyAlignment="1" applyProtection="1">
      <alignment horizontal="left"/>
    </xf>
    <xf numFmtId="177" fontId="4" fillId="0" borderId="15" xfId="35" applyNumberFormat="1" applyFont="1" applyBorder="1" applyAlignment="1" applyProtection="1">
      <alignment horizontal="left"/>
    </xf>
    <xf numFmtId="177" fontId="4" fillId="0" borderId="15" xfId="35" applyNumberFormat="1" applyFont="1" applyBorder="1" applyAlignment="1" applyProtection="1">
      <alignment horizontal="left" indent="4"/>
    </xf>
    <xf numFmtId="170" fontId="6" fillId="0" borderId="14" xfId="35" applyNumberFormat="1" applyFont="1" applyBorder="1" applyAlignment="1" applyProtection="1">
      <alignment horizontal="center" vertical="center"/>
    </xf>
    <xf numFmtId="170" fontId="6" fillId="0" borderId="27" xfId="35" applyNumberFormat="1" applyFont="1" applyBorder="1" applyAlignment="1" applyProtection="1">
      <alignment horizontal="right" vertical="center"/>
    </xf>
    <xf numFmtId="170" fontId="6" fillId="0" borderId="34" xfId="35" applyNumberFormat="1" applyFont="1" applyBorder="1" applyAlignment="1" applyProtection="1">
      <alignment horizontal="center" vertical="center"/>
    </xf>
    <xf numFmtId="177" fontId="6" fillId="0" borderId="11" xfId="35" applyNumberFormat="1" applyFont="1" applyBorder="1" applyAlignment="1" applyProtection="1">
      <alignment horizontal="left"/>
    </xf>
    <xf numFmtId="177" fontId="4" fillId="0" borderId="15" xfId="35" applyNumberFormat="1" applyFont="1" applyBorder="1" applyAlignment="1" applyProtection="1">
      <alignment horizontal="left" indent="5"/>
    </xf>
    <xf numFmtId="168" fontId="4" fillId="0" borderId="16" xfId="6" applyNumberFormat="1" applyFont="1" applyBorder="1" applyAlignment="1" applyProtection="1">
      <alignment horizontal="right" vertical="center"/>
    </xf>
    <xf numFmtId="178" fontId="6" fillId="9" borderId="29" xfId="0" applyNumberFormat="1" applyFont="1" applyFill="1" applyBorder="1" applyAlignment="1" applyProtection="1">
      <alignment horizontal="right"/>
    </xf>
    <xf numFmtId="0" fontId="6" fillId="9" borderId="20" xfId="0" applyFont="1" applyFill="1" applyBorder="1" applyAlignment="1" applyProtection="1">
      <alignment horizontal="right"/>
    </xf>
    <xf numFmtId="178" fontId="6" fillId="9" borderId="63" xfId="0" applyNumberFormat="1" applyFont="1" applyFill="1" applyBorder="1" applyAlignment="1" applyProtection="1">
      <alignment horizontal="right"/>
    </xf>
    <xf numFmtId="0" fontId="6" fillId="9" borderId="27" xfId="0" applyFont="1" applyFill="1" applyBorder="1" applyAlignment="1" applyProtection="1">
      <alignment horizontal="right"/>
    </xf>
    <xf numFmtId="178" fontId="6" fillId="9" borderId="2" xfId="35" applyNumberFormat="1" applyFont="1" applyFill="1" applyBorder="1" applyAlignment="1">
      <alignment horizontal="center" vertical="center"/>
    </xf>
    <xf numFmtId="0" fontId="6" fillId="9" borderId="2" xfId="35" applyFont="1" applyFill="1" applyBorder="1" applyAlignment="1" applyProtection="1">
      <alignment horizontal="center" vertical="center"/>
    </xf>
    <xf numFmtId="14" fontId="6" fillId="0" borderId="0" xfId="35" applyNumberFormat="1" applyFont="1" applyFill="1" applyBorder="1" applyAlignment="1"/>
    <xf numFmtId="0" fontId="6" fillId="0" borderId="0" xfId="35" applyFont="1" applyFill="1" applyAlignment="1">
      <alignment vertical="center"/>
    </xf>
    <xf numFmtId="165" fontId="4" fillId="0" borderId="0" xfId="35" applyNumberFormat="1" applyFont="1" applyFill="1"/>
    <xf numFmtId="170" fontId="4" fillId="0" borderId="0" xfId="35" applyNumberFormat="1" applyFont="1" applyFill="1"/>
    <xf numFmtId="0" fontId="8" fillId="0" borderId="0" xfId="35" quotePrefix="1" applyFont="1" applyFill="1" applyBorder="1" applyAlignment="1">
      <alignment horizontal="left"/>
    </xf>
    <xf numFmtId="165" fontId="8" fillId="0" borderId="0" xfId="35" applyNumberFormat="1" applyFont="1" applyFill="1" applyBorder="1" applyAlignment="1" applyProtection="1"/>
    <xf numFmtId="165" fontId="72" fillId="0" borderId="0" xfId="35" applyNumberFormat="1" applyFont="1" applyFill="1" applyBorder="1" applyAlignment="1" applyProtection="1"/>
    <xf numFmtId="165" fontId="15" fillId="0" borderId="0" xfId="35" applyNumberFormat="1" applyFont="1" applyFill="1" applyBorder="1" applyAlignment="1" applyProtection="1"/>
    <xf numFmtId="165" fontId="4" fillId="0" borderId="0" xfId="35" applyNumberFormat="1" applyFont="1" applyFill="1" applyBorder="1" applyAlignment="1"/>
    <xf numFmtId="165" fontId="4" fillId="0" borderId="0" xfId="35" applyNumberFormat="1" applyFont="1" applyFill="1" applyAlignment="1"/>
    <xf numFmtId="177" fontId="5" fillId="0" borderId="0" xfId="35" applyNumberFormat="1" applyFont="1" applyFill="1" applyBorder="1" applyAlignment="1" applyProtection="1">
      <alignment horizontal="left"/>
    </xf>
    <xf numFmtId="170" fontId="6" fillId="0" borderId="55" xfId="35" applyNumberFormat="1" applyFont="1" applyFill="1" applyBorder="1" applyAlignment="1" applyProtection="1">
      <alignment horizontal="center" vertical="center"/>
    </xf>
    <xf numFmtId="0" fontId="6" fillId="0" borderId="68" xfId="35" applyFont="1" applyFill="1" applyBorder="1" applyAlignment="1">
      <alignment horizontal="right" vertical="center"/>
    </xf>
    <xf numFmtId="170" fontId="6" fillId="0" borderId="25" xfId="35" applyNumberFormat="1" applyFont="1" applyFill="1" applyBorder="1" applyAlignment="1" applyProtection="1">
      <alignment horizontal="right" vertical="center"/>
    </xf>
    <xf numFmtId="170" fontId="6" fillId="0" borderId="68" xfId="35" applyNumberFormat="1" applyFont="1" applyFill="1" applyBorder="1" applyAlignment="1" applyProtection="1">
      <alignment horizontal="center" vertical="center"/>
    </xf>
    <xf numFmtId="178" fontId="32" fillId="0" borderId="68" xfId="35" applyNumberFormat="1" applyFont="1" applyFill="1" applyBorder="1" applyAlignment="1" applyProtection="1">
      <alignment horizontal="right" vertical="center"/>
    </xf>
    <xf numFmtId="170" fontId="6" fillId="0" borderId="58" xfId="35" applyNumberFormat="1" applyFont="1" applyFill="1" applyBorder="1" applyAlignment="1" applyProtection="1">
      <alignment horizontal="right" vertical="center"/>
    </xf>
    <xf numFmtId="170" fontId="6" fillId="0" borderId="22" xfId="35" applyNumberFormat="1" applyFont="1" applyFill="1" applyBorder="1" applyAlignment="1" applyProtection="1">
      <alignment horizontal="right" vertical="center"/>
    </xf>
    <xf numFmtId="177" fontId="6" fillId="0" borderId="21" xfId="35" applyNumberFormat="1" applyFont="1" applyFill="1" applyBorder="1" applyAlignment="1" applyProtection="1">
      <alignment horizontal="left"/>
    </xf>
    <xf numFmtId="0" fontId="6" fillId="0" borderId="34" xfId="35" applyFont="1" applyFill="1" applyBorder="1" applyAlignment="1">
      <alignment horizontal="right" vertical="center"/>
    </xf>
    <xf numFmtId="177" fontId="6" fillId="0" borderId="11" xfId="35" applyNumberFormat="1" applyFont="1" applyFill="1" applyBorder="1" applyAlignment="1" applyProtection="1">
      <alignment horizontal="left"/>
    </xf>
    <xf numFmtId="178" fontId="35" fillId="0" borderId="63" xfId="35" applyNumberFormat="1" applyFont="1" applyFill="1" applyBorder="1" applyAlignment="1" applyProtection="1">
      <alignment horizontal="right" vertical="center"/>
    </xf>
    <xf numFmtId="170" fontId="4" fillId="0" borderId="14" xfId="35" applyNumberFormat="1" applyFont="1" applyFill="1" applyBorder="1" applyAlignment="1" applyProtection="1">
      <alignment horizontal="center" vertical="center"/>
    </xf>
    <xf numFmtId="170" fontId="4" fillId="0" borderId="34" xfId="35" applyNumberFormat="1" applyFont="1" applyFill="1" applyBorder="1" applyAlignment="1" applyProtection="1">
      <alignment horizontal="right" vertical="center"/>
    </xf>
    <xf numFmtId="170" fontId="4" fillId="0" borderId="13" xfId="35" applyNumberFormat="1" applyFont="1" applyFill="1" applyBorder="1" applyAlignment="1" applyProtection="1">
      <alignment horizontal="right" vertical="center"/>
    </xf>
    <xf numFmtId="170" fontId="4" fillId="0" borderId="34" xfId="35" applyNumberFormat="1" applyFont="1" applyFill="1" applyBorder="1" applyAlignment="1" applyProtection="1">
      <alignment horizontal="center" vertical="center"/>
    </xf>
    <xf numFmtId="178" fontId="35" fillId="0" borderId="34" xfId="35" applyNumberFormat="1" applyFont="1" applyFill="1" applyBorder="1" applyAlignment="1" applyProtection="1">
      <alignment horizontal="right" vertical="center"/>
    </xf>
    <xf numFmtId="170" fontId="4" fillId="0" borderId="12" xfId="35" applyNumberFormat="1" applyFont="1" applyFill="1" applyBorder="1" applyAlignment="1" applyProtection="1">
      <alignment horizontal="right" vertical="center"/>
    </xf>
    <xf numFmtId="170" fontId="4" fillId="0" borderId="27" xfId="35" applyNumberFormat="1" applyFont="1" applyFill="1" applyBorder="1" applyAlignment="1" applyProtection="1">
      <alignment horizontal="right" vertical="center"/>
    </xf>
    <xf numFmtId="177" fontId="6" fillId="0" borderId="11" xfId="35" quotePrefix="1" applyNumberFormat="1" applyFont="1" applyFill="1" applyBorder="1" applyAlignment="1" applyProtection="1">
      <alignment horizontal="left"/>
    </xf>
    <xf numFmtId="178" fontId="6" fillId="9" borderId="29" xfId="35" applyNumberFormat="1" applyFont="1" applyFill="1" applyBorder="1" applyAlignment="1" applyProtection="1">
      <alignment horizontal="center" vertical="center"/>
    </xf>
    <xf numFmtId="178" fontId="6" fillId="9" borderId="6" xfId="35" applyNumberFormat="1" applyFont="1" applyFill="1" applyBorder="1" applyAlignment="1" applyProtection="1">
      <alignment horizontal="center" vertical="center"/>
    </xf>
    <xf numFmtId="165" fontId="4" fillId="0" borderId="0" xfId="35" applyNumberFormat="1" applyFont="1" applyBorder="1" applyAlignment="1" applyProtection="1">
      <alignment horizontal="right"/>
    </xf>
    <xf numFmtId="165" fontId="4" fillId="0" borderId="0" xfId="35" applyNumberFormat="1" applyFont="1" applyFill="1" applyBorder="1" applyAlignment="1" applyProtection="1">
      <alignment horizontal="right"/>
    </xf>
    <xf numFmtId="165" fontId="4" fillId="0" borderId="0" xfId="35" applyNumberFormat="1" applyFont="1" applyAlignment="1">
      <alignment horizontal="right"/>
    </xf>
    <xf numFmtId="177" fontId="5" fillId="0" borderId="0" xfId="35" applyNumberFormat="1" applyFont="1" applyBorder="1" applyAlignment="1" applyProtection="1">
      <alignment horizontal="left"/>
    </xf>
    <xf numFmtId="170" fontId="4" fillId="0" borderId="0" xfId="35" applyNumberFormat="1" applyFont="1" applyBorder="1" applyAlignment="1" applyProtection="1">
      <alignment horizontal="center" vertical="center"/>
    </xf>
    <xf numFmtId="170" fontId="4" fillId="0" borderId="0" xfId="35" applyNumberFormat="1" applyFont="1" applyBorder="1" applyAlignment="1" applyProtection="1">
      <alignment horizontal="right" vertical="center"/>
    </xf>
    <xf numFmtId="170" fontId="4" fillId="0" borderId="0" xfId="35" applyNumberFormat="1" applyFont="1" applyBorder="1" applyAlignment="1" applyProtection="1">
      <alignment horizontal="center"/>
    </xf>
    <xf numFmtId="170" fontId="6" fillId="0" borderId="55" xfId="35" applyNumberFormat="1" applyFont="1" applyBorder="1" applyAlignment="1" applyProtection="1">
      <alignment horizontal="center" vertical="center"/>
    </xf>
    <xf numFmtId="170" fontId="6" fillId="0" borderId="22" xfId="35" applyNumberFormat="1" applyFont="1" applyBorder="1" applyAlignment="1" applyProtection="1">
      <alignment horizontal="right" vertical="center"/>
    </xf>
    <xf numFmtId="170" fontId="6" fillId="0" borderId="68" xfId="35" applyNumberFormat="1" applyFont="1" applyBorder="1" applyAlignment="1" applyProtection="1">
      <alignment horizontal="center"/>
    </xf>
    <xf numFmtId="177" fontId="6" fillId="0" borderId="21" xfId="35" applyNumberFormat="1" applyFont="1" applyBorder="1" applyAlignment="1" applyProtection="1">
      <alignment horizontal="left"/>
    </xf>
    <xf numFmtId="170" fontId="6" fillId="0" borderId="34" xfId="35" applyNumberFormat="1" applyFont="1" applyBorder="1" applyAlignment="1" applyProtection="1">
      <alignment horizontal="center"/>
    </xf>
    <xf numFmtId="170" fontId="4" fillId="0" borderId="63" xfId="35" applyNumberFormat="1" applyFont="1" applyBorder="1" applyAlignment="1" applyProtection="1">
      <alignment horizontal="center"/>
    </xf>
    <xf numFmtId="170" fontId="4" fillId="0" borderId="14" xfId="35" applyNumberFormat="1" applyFont="1" applyBorder="1" applyAlignment="1" applyProtection="1">
      <alignment horizontal="center" vertical="center"/>
    </xf>
    <xf numFmtId="170" fontId="4" fillId="0" borderId="27" xfId="35" applyNumberFormat="1" applyFont="1" applyBorder="1" applyAlignment="1" applyProtection="1">
      <alignment horizontal="right" vertical="center"/>
    </xf>
    <xf numFmtId="170" fontId="4" fillId="0" borderId="34" xfId="35" applyNumberFormat="1" applyFont="1" applyBorder="1" applyAlignment="1" applyProtection="1">
      <alignment horizontal="center"/>
    </xf>
    <xf numFmtId="177" fontId="6" fillId="0" borderId="11" xfId="35" quotePrefix="1" applyNumberFormat="1" applyFont="1" applyBorder="1" applyAlignment="1" applyProtection="1">
      <alignment horizontal="left"/>
    </xf>
    <xf numFmtId="0" fontId="4" fillId="0" borderId="97" xfId="35" applyFont="1" applyBorder="1"/>
    <xf numFmtId="0" fontId="6" fillId="9" borderId="40" xfId="35" applyFont="1" applyFill="1" applyBorder="1" applyAlignment="1" applyProtection="1">
      <alignment horizontal="center" vertical="center"/>
    </xf>
    <xf numFmtId="0" fontId="6" fillId="9" borderId="20" xfId="35" applyFont="1" applyFill="1" applyBorder="1" applyAlignment="1" applyProtection="1">
      <alignment horizontal="center" vertical="center"/>
    </xf>
    <xf numFmtId="178" fontId="6" fillId="9" borderId="2" xfId="35" applyNumberFormat="1" applyFont="1" applyFill="1" applyBorder="1" applyAlignment="1" applyProtection="1">
      <alignment horizontal="center" vertical="center"/>
    </xf>
    <xf numFmtId="177" fontId="6" fillId="0" borderId="0" xfId="35" applyNumberFormat="1" applyFont="1" applyFill="1" applyBorder="1" applyAlignment="1" applyProtection="1"/>
    <xf numFmtId="170" fontId="6" fillId="0" borderId="23" xfId="35" applyNumberFormat="1" applyFont="1" applyFill="1" applyBorder="1" applyAlignment="1" applyProtection="1">
      <alignment horizontal="center" vertical="center"/>
    </xf>
    <xf numFmtId="170" fontId="6" fillId="0" borderId="22" xfId="35" applyNumberFormat="1" applyFont="1" applyFill="1" applyBorder="1" applyAlignment="1" applyProtection="1">
      <alignment horizontal="center" vertical="center"/>
    </xf>
    <xf numFmtId="0" fontId="6" fillId="0" borderId="22" xfId="35" applyFont="1" applyFill="1" applyBorder="1" applyAlignment="1">
      <alignment horizontal="right" vertical="center"/>
    </xf>
    <xf numFmtId="170" fontId="6" fillId="0" borderId="22" xfId="35" applyNumberFormat="1" applyFont="1" applyFill="1" applyBorder="1" applyAlignment="1">
      <alignment horizontal="right" vertical="center"/>
    </xf>
    <xf numFmtId="170" fontId="4" fillId="0" borderId="28" xfId="35" applyNumberFormat="1" applyFont="1" applyFill="1" applyBorder="1" applyAlignment="1" applyProtection="1">
      <alignment horizontal="center" vertical="center"/>
    </xf>
    <xf numFmtId="170" fontId="4" fillId="0" borderId="27" xfId="35" applyNumberFormat="1" applyFont="1" applyFill="1" applyBorder="1" applyAlignment="1" applyProtection="1">
      <alignment horizontal="center" vertical="center"/>
    </xf>
    <xf numFmtId="170" fontId="6" fillId="0" borderId="11" xfId="35" applyNumberFormat="1" applyFont="1" applyFill="1" applyBorder="1" applyAlignment="1" applyProtection="1">
      <alignment horizontal="left"/>
    </xf>
    <xf numFmtId="170" fontId="4" fillId="0" borderId="17" xfId="35" applyNumberFormat="1" applyFont="1" applyFill="1" applyBorder="1" applyAlignment="1" applyProtection="1">
      <alignment horizontal="center" vertical="center"/>
    </xf>
    <xf numFmtId="170" fontId="4" fillId="0" borderId="16" xfId="35" applyNumberFormat="1" applyFont="1" applyFill="1" applyBorder="1" applyAlignment="1" applyProtection="1">
      <alignment horizontal="center" vertical="center"/>
    </xf>
    <xf numFmtId="170" fontId="4" fillId="0" borderId="15" xfId="35" applyNumberFormat="1" applyFont="1" applyFill="1" applyBorder="1" applyAlignment="1" applyProtection="1">
      <alignment horizontal="left"/>
    </xf>
    <xf numFmtId="177" fontId="4" fillId="0" borderId="15" xfId="35" quotePrefix="1" applyNumberFormat="1" applyFont="1" applyFill="1" applyBorder="1" applyAlignment="1" applyProtection="1">
      <alignment horizontal="left" indent="5"/>
    </xf>
    <xf numFmtId="177" fontId="4" fillId="0" borderId="15" xfId="35" applyNumberFormat="1" applyFont="1" applyFill="1" applyBorder="1" applyAlignment="1" applyProtection="1">
      <alignment horizontal="left" indent="7"/>
    </xf>
    <xf numFmtId="177" fontId="4" fillId="0" borderId="15" xfId="35" applyNumberFormat="1" applyFont="1" applyFill="1" applyBorder="1" applyAlignment="1" applyProtection="1"/>
    <xf numFmtId="170" fontId="6" fillId="0" borderId="27" xfId="35" applyNumberFormat="1" applyFont="1" applyFill="1" applyBorder="1" applyAlignment="1" applyProtection="1">
      <alignment horizontal="center" vertical="center"/>
    </xf>
    <xf numFmtId="170" fontId="4" fillId="0" borderId="15" xfId="35" quotePrefix="1" applyNumberFormat="1" applyFont="1" applyFill="1" applyBorder="1" applyAlignment="1" applyProtection="1">
      <alignment horizontal="left"/>
    </xf>
    <xf numFmtId="170" fontId="6" fillId="0" borderId="11" xfId="35" quotePrefix="1" applyNumberFormat="1" applyFont="1" applyFill="1" applyBorder="1" applyAlignment="1" applyProtection="1">
      <alignment horizontal="left"/>
    </xf>
    <xf numFmtId="0" fontId="6" fillId="9" borderId="28" xfId="35" applyFont="1" applyFill="1" applyBorder="1" applyAlignment="1" applyProtection="1">
      <alignment horizontal="center" vertical="center"/>
    </xf>
    <xf numFmtId="178" fontId="6" fillId="9" borderId="28" xfId="35" quotePrefix="1" applyNumberFormat="1" applyFont="1" applyFill="1" applyBorder="1" applyAlignment="1" applyProtection="1">
      <alignment horizontal="center" vertical="center"/>
    </xf>
    <xf numFmtId="165" fontId="6" fillId="0" borderId="23" xfId="35" applyNumberFormat="1" applyFont="1" applyBorder="1" applyAlignment="1">
      <alignment horizontal="center" vertical="center"/>
    </xf>
    <xf numFmtId="165" fontId="6" fillId="0" borderId="22" xfId="35" applyNumberFormat="1" applyFont="1" applyBorder="1" applyAlignment="1">
      <alignment vertical="center"/>
    </xf>
    <xf numFmtId="165" fontId="6" fillId="0" borderId="22" xfId="35" applyNumberFormat="1" applyFont="1" applyBorder="1" applyAlignment="1">
      <alignment horizontal="center" vertical="center"/>
    </xf>
    <xf numFmtId="0" fontId="6" fillId="0" borderId="21" xfId="35" applyFont="1" applyBorder="1"/>
    <xf numFmtId="170" fontId="4" fillId="0" borderId="28" xfId="35" applyNumberFormat="1" applyFont="1" applyBorder="1" applyAlignment="1" applyProtection="1">
      <alignment horizontal="center" vertical="center"/>
    </xf>
    <xf numFmtId="170" fontId="4" fillId="0" borderId="27" xfId="35" applyNumberFormat="1" applyFont="1" applyBorder="1" applyAlignment="1" applyProtection="1">
      <alignment vertical="center"/>
    </xf>
    <xf numFmtId="170" fontId="4" fillId="0" borderId="27" xfId="35" applyNumberFormat="1" applyFont="1" applyBorder="1" applyAlignment="1" applyProtection="1">
      <alignment horizontal="center" vertical="center"/>
    </xf>
    <xf numFmtId="170" fontId="6" fillId="0" borderId="11" xfId="35" applyNumberFormat="1" applyFont="1" applyBorder="1" applyAlignment="1" applyProtection="1">
      <alignment horizontal="left"/>
    </xf>
    <xf numFmtId="170" fontId="4" fillId="0" borderId="17" xfId="35" applyNumberFormat="1" applyFont="1" applyBorder="1" applyAlignment="1" applyProtection="1">
      <alignment horizontal="center" vertical="center"/>
    </xf>
    <xf numFmtId="170" fontId="4" fillId="0" borderId="16" xfId="35" applyNumberFormat="1" applyFont="1" applyBorder="1" applyAlignment="1" applyProtection="1">
      <alignment vertical="center"/>
    </xf>
    <xf numFmtId="170" fontId="4" fillId="0" borderId="16" xfId="35" applyNumberFormat="1" applyFont="1" applyBorder="1" applyAlignment="1" applyProtection="1">
      <alignment horizontal="center" vertical="center"/>
    </xf>
    <xf numFmtId="170" fontId="6" fillId="0" borderId="28" xfId="35" applyNumberFormat="1" applyFont="1" applyBorder="1" applyAlignment="1" applyProtection="1">
      <alignment horizontal="center" vertical="center"/>
    </xf>
    <xf numFmtId="170" fontId="6" fillId="0" borderId="27" xfId="35" applyNumberFormat="1" applyFont="1" applyBorder="1" applyAlignment="1" applyProtection="1">
      <alignment vertical="center"/>
    </xf>
    <xf numFmtId="170" fontId="6" fillId="0" borderId="27" xfId="35" applyNumberFormat="1" applyFont="1" applyBorder="1" applyAlignment="1" applyProtection="1">
      <alignment horizontal="center" vertical="center"/>
    </xf>
    <xf numFmtId="170" fontId="4" fillId="0" borderId="16" xfId="35" applyNumberFormat="1" applyFont="1" applyFill="1" applyBorder="1" applyAlignment="1" applyProtection="1">
      <alignment vertical="center"/>
    </xf>
    <xf numFmtId="179" fontId="4" fillId="0" borderId="0" xfId="35" applyNumberFormat="1" applyFont="1"/>
    <xf numFmtId="170" fontId="4" fillId="0" borderId="15" xfId="35" applyNumberFormat="1" applyFont="1" applyBorder="1" applyAlignment="1" applyProtection="1">
      <alignment horizontal="left"/>
    </xf>
    <xf numFmtId="170" fontId="6" fillId="0" borderId="11" xfId="35" quotePrefix="1" applyNumberFormat="1" applyFont="1" applyBorder="1" applyAlignment="1" applyProtection="1">
      <alignment horizontal="left"/>
    </xf>
    <xf numFmtId="170" fontId="6" fillId="0" borderId="27" xfId="35" applyNumberFormat="1" applyFont="1" applyFill="1" applyBorder="1" applyAlignment="1" applyProtection="1">
      <alignment vertical="center"/>
    </xf>
    <xf numFmtId="0" fontId="4" fillId="0" borderId="97" xfId="35" applyFont="1" applyFill="1" applyBorder="1"/>
    <xf numFmtId="170" fontId="6" fillId="0" borderId="22" xfId="35" applyNumberFormat="1" applyFont="1" applyFill="1" applyBorder="1" applyAlignment="1" applyProtection="1">
      <alignment vertical="center"/>
    </xf>
    <xf numFmtId="0" fontId="6" fillId="0" borderId="22" xfId="35" applyFont="1" applyFill="1" applyBorder="1" applyAlignment="1">
      <alignment vertical="center"/>
    </xf>
    <xf numFmtId="170" fontId="6" fillId="0" borderId="22" xfId="35" applyNumberFormat="1" applyFont="1" applyFill="1" applyBorder="1" applyAlignment="1">
      <alignment vertical="center"/>
    </xf>
    <xf numFmtId="170" fontId="4" fillId="0" borderId="27" xfId="35" applyNumberFormat="1" applyFont="1" applyFill="1" applyBorder="1" applyAlignment="1" applyProtection="1">
      <alignment vertical="center"/>
    </xf>
    <xf numFmtId="170" fontId="4" fillId="0" borderId="0" xfId="35" applyNumberFormat="1" applyFont="1" applyFill="1" applyBorder="1" applyAlignment="1">
      <alignment horizontal="center"/>
    </xf>
    <xf numFmtId="170" fontId="6" fillId="0" borderId="23" xfId="35" applyNumberFormat="1" applyFont="1" applyFill="1" applyBorder="1" applyAlignment="1" applyProtection="1">
      <alignment horizontal="center"/>
    </xf>
    <xf numFmtId="170" fontId="6" fillId="0" borderId="22" xfId="35" applyNumberFormat="1" applyFont="1" applyFill="1" applyBorder="1" applyAlignment="1" applyProtection="1">
      <alignment horizontal="right"/>
    </xf>
    <xf numFmtId="170" fontId="6" fillId="0" borderId="22" xfId="35" applyNumberFormat="1" applyFont="1" applyFill="1" applyBorder="1" applyAlignment="1" applyProtection="1">
      <alignment horizontal="center"/>
    </xf>
    <xf numFmtId="0" fontId="6" fillId="0" borderId="22" xfId="35" applyFont="1" applyFill="1" applyBorder="1" applyAlignment="1">
      <alignment horizontal="right"/>
    </xf>
    <xf numFmtId="170" fontId="6" fillId="0" borderId="22" xfId="35" applyNumberFormat="1" applyFont="1" applyFill="1" applyBorder="1" applyAlignment="1">
      <alignment horizontal="right"/>
    </xf>
    <xf numFmtId="170" fontId="4" fillId="0" borderId="28" xfId="35" applyNumberFormat="1" applyFont="1" applyFill="1" applyBorder="1" applyAlignment="1" applyProtection="1">
      <alignment horizontal="center"/>
    </xf>
    <xf numFmtId="170" fontId="4" fillId="0" borderId="27" xfId="35" applyNumberFormat="1" applyFont="1" applyFill="1" applyBorder="1" applyAlignment="1" applyProtection="1">
      <alignment horizontal="right"/>
    </xf>
    <xf numFmtId="170" fontId="4" fillId="0" borderId="27" xfId="35" applyNumberFormat="1" applyFont="1" applyFill="1" applyBorder="1" applyAlignment="1" applyProtection="1">
      <alignment horizontal="center"/>
    </xf>
    <xf numFmtId="170" fontId="4" fillId="0" borderId="17" xfId="35" applyNumberFormat="1" applyFont="1" applyFill="1" applyBorder="1" applyAlignment="1" applyProtection="1">
      <alignment horizontal="center"/>
    </xf>
    <xf numFmtId="170" fontId="4" fillId="0" borderId="16" xfId="35" applyNumberFormat="1" applyFont="1" applyFill="1" applyBorder="1" applyAlignment="1" applyProtection="1">
      <alignment horizontal="right"/>
    </xf>
    <xf numFmtId="170" fontId="4" fillId="0" borderId="16" xfId="35" applyNumberFormat="1" applyFont="1" applyFill="1" applyBorder="1" applyAlignment="1" applyProtection="1">
      <alignment horizontal="center"/>
    </xf>
    <xf numFmtId="170" fontId="6" fillId="0" borderId="28" xfId="35" applyNumberFormat="1" applyFont="1" applyFill="1" applyBorder="1" applyAlignment="1" applyProtection="1">
      <alignment horizontal="center"/>
    </xf>
    <xf numFmtId="170" fontId="6" fillId="0" borderId="27" xfId="35" applyNumberFormat="1" applyFont="1" applyFill="1" applyBorder="1" applyAlignment="1" applyProtection="1">
      <alignment horizontal="right"/>
    </xf>
    <xf numFmtId="170" fontId="6" fillId="0" borderId="27" xfId="35" applyNumberFormat="1" applyFont="1" applyFill="1" applyBorder="1" applyAlignment="1" applyProtection="1">
      <alignment horizontal="center"/>
    </xf>
    <xf numFmtId="2" fontId="4" fillId="0" borderId="0" xfId="35" applyNumberFormat="1" applyFont="1" applyFill="1"/>
    <xf numFmtId="2" fontId="4" fillId="0" borderId="0" xfId="35" applyNumberFormat="1" applyFont="1" applyFill="1" applyBorder="1"/>
    <xf numFmtId="2" fontId="4" fillId="0" borderId="0" xfId="6" applyNumberFormat="1" applyFont="1" applyFill="1" applyBorder="1"/>
    <xf numFmtId="165" fontId="4" fillId="0" borderId="0" xfId="35" applyNumberFormat="1" applyFont="1" applyFill="1" applyBorder="1"/>
    <xf numFmtId="165" fontId="8" fillId="0" borderId="0" xfId="35" applyNumberFormat="1" applyFont="1" applyFill="1"/>
    <xf numFmtId="165" fontId="8" fillId="0" borderId="0" xfId="35" applyNumberFormat="1" applyFont="1" applyFill="1" applyBorder="1"/>
    <xf numFmtId="2" fontId="4" fillId="0" borderId="0" xfId="35" applyNumberFormat="1" applyFont="1" applyFill="1" applyAlignment="1">
      <alignment horizontal="center"/>
    </xf>
    <xf numFmtId="165" fontId="6" fillId="0" borderId="0" xfId="35"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vertical="center"/>
    </xf>
    <xf numFmtId="165" fontId="6" fillId="0" borderId="23" xfId="6" applyNumberFormat="1" applyFont="1" applyFill="1" applyBorder="1" applyAlignment="1">
      <alignment horizontal="center" vertical="center"/>
    </xf>
    <xf numFmtId="165" fontId="6" fillId="0" borderId="22" xfId="6" applyNumberFormat="1" applyFont="1" applyFill="1" applyBorder="1" applyAlignment="1">
      <alignment horizontal="right" vertical="center"/>
    </xf>
    <xf numFmtId="165" fontId="6" fillId="0" borderId="22" xfId="6" applyNumberFormat="1" applyFont="1" applyFill="1" applyBorder="1" applyAlignment="1">
      <alignment horizontal="center" vertical="center"/>
    </xf>
    <xf numFmtId="165" fontId="6" fillId="0" borderId="21" xfId="35" applyNumberFormat="1" applyFont="1" applyFill="1" applyBorder="1" applyAlignment="1" applyProtection="1">
      <alignment horizontal="center" vertical="center"/>
    </xf>
    <xf numFmtId="165" fontId="4" fillId="0" borderId="28" xfId="6" applyNumberFormat="1" applyFont="1" applyFill="1" applyBorder="1" applyAlignment="1">
      <alignment horizontal="center" vertical="center"/>
    </xf>
    <xf numFmtId="165" fontId="4" fillId="0" borderId="27" xfId="6" applyNumberFormat="1" applyFont="1" applyFill="1" applyBorder="1" applyAlignment="1">
      <alignment horizontal="right" vertical="center"/>
    </xf>
    <xf numFmtId="165" fontId="4" fillId="0" borderId="27" xfId="6" applyNumberFormat="1" applyFont="1" applyFill="1" applyBorder="1" applyAlignment="1">
      <alignment horizontal="center" vertical="center"/>
    </xf>
    <xf numFmtId="165" fontId="4" fillId="0" borderId="11" xfId="35"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6" xfId="6" applyNumberFormat="1" applyFont="1" applyFill="1" applyBorder="1" applyAlignment="1">
      <alignment horizontal="right" vertical="center"/>
    </xf>
    <xf numFmtId="165" fontId="4" fillId="0" borderId="16" xfId="6" applyNumberFormat="1" applyFont="1" applyFill="1" applyBorder="1" applyAlignment="1">
      <alignment horizontal="center" vertical="center"/>
    </xf>
    <xf numFmtId="165" fontId="4" fillId="0" borderId="15" xfId="35" applyNumberFormat="1" applyFont="1" applyFill="1" applyBorder="1" applyAlignment="1" applyProtection="1">
      <alignment horizontal="left"/>
    </xf>
    <xf numFmtId="165" fontId="6" fillId="0" borderId="0" xfId="35" applyNumberFormat="1" applyFont="1" applyFill="1" applyAlignment="1">
      <alignment horizontal="center"/>
    </xf>
    <xf numFmtId="165" fontId="6" fillId="0" borderId="0" xfId="35" applyNumberFormat="1" applyFont="1" applyFill="1" applyBorder="1" applyAlignment="1">
      <alignment horizontal="center"/>
    </xf>
    <xf numFmtId="165" fontId="6" fillId="9" borderId="28" xfId="6" applyNumberFormat="1" applyFont="1" applyFill="1" applyBorder="1" applyAlignment="1">
      <alignment horizontal="center" vertical="center"/>
    </xf>
    <xf numFmtId="165" fontId="6" fillId="9" borderId="16" xfId="6" applyNumberFormat="1" applyFont="1" applyFill="1" applyBorder="1" applyAlignment="1">
      <alignment horizontal="center" vertical="center"/>
    </xf>
    <xf numFmtId="165" fontId="4" fillId="0" borderId="97" xfId="35" applyNumberFormat="1" applyFont="1" applyFill="1" applyBorder="1"/>
    <xf numFmtId="0" fontId="19" fillId="0" borderId="0" xfId="35" applyFont="1" applyFill="1"/>
    <xf numFmtId="0" fontId="19" fillId="0" borderId="0" xfId="35" quotePrefix="1" applyFont="1" applyFill="1"/>
    <xf numFmtId="165" fontId="19" fillId="0" borderId="0" xfId="35" applyNumberFormat="1" applyFont="1" applyFill="1"/>
    <xf numFmtId="177" fontId="19" fillId="0" borderId="0" xfId="35" applyNumberFormat="1" applyFont="1" applyFill="1" applyBorder="1" applyAlignment="1" applyProtection="1">
      <alignment horizontal="left"/>
    </xf>
    <xf numFmtId="165" fontId="17" fillId="0" borderId="0" xfId="35" applyNumberFormat="1" applyFont="1" applyFill="1"/>
    <xf numFmtId="165" fontId="17" fillId="0" borderId="98" xfId="38" applyNumberFormat="1" applyFont="1" applyFill="1" applyBorder="1" applyAlignment="1">
      <alignment horizontal="center" vertical="center"/>
    </xf>
    <xf numFmtId="165" fontId="17" fillId="0" borderId="99" xfId="38" applyNumberFormat="1" applyFont="1" applyFill="1" applyBorder="1" applyAlignment="1">
      <alignment horizontal="right" vertical="center"/>
    </xf>
    <xf numFmtId="165" fontId="17" fillId="0" borderId="99" xfId="38" applyNumberFormat="1" applyFont="1" applyFill="1" applyBorder="1" applyAlignment="1">
      <alignment horizontal="center" vertical="center"/>
    </xf>
    <xf numFmtId="0" fontId="17" fillId="0" borderId="100" xfId="35" applyFont="1" applyFill="1" applyBorder="1"/>
    <xf numFmtId="165" fontId="67" fillId="0" borderId="17" xfId="37" applyNumberFormat="1" applyFont="1" applyFill="1" applyBorder="1" applyAlignment="1">
      <alignment horizontal="center" vertical="center"/>
    </xf>
    <xf numFmtId="165" fontId="17" fillId="0" borderId="16" xfId="37" applyNumberFormat="1" applyFont="1" applyFill="1" applyBorder="1" applyAlignment="1">
      <alignment horizontal="right" vertical="center"/>
    </xf>
    <xf numFmtId="165" fontId="17" fillId="0" borderId="16" xfId="37" applyNumberFormat="1" applyFont="1" applyFill="1" applyBorder="1" applyAlignment="1">
      <alignment horizontal="center" vertical="center"/>
    </xf>
    <xf numFmtId="165" fontId="17" fillId="0" borderId="63" xfId="37" applyNumberFormat="1" applyFont="1" applyFill="1" applyBorder="1" applyAlignment="1">
      <alignment horizontal="right" vertical="center"/>
    </xf>
    <xf numFmtId="0" fontId="17" fillId="0" borderId="15" xfId="35" applyFont="1" applyFill="1" applyBorder="1"/>
    <xf numFmtId="165" fontId="67" fillId="0" borderId="101" xfId="37" applyNumberFormat="1" applyFont="1" applyFill="1" applyBorder="1" applyAlignment="1">
      <alignment horizontal="center" vertical="center"/>
    </xf>
    <xf numFmtId="165" fontId="17" fillId="0" borderId="80" xfId="37" applyNumberFormat="1" applyFont="1" applyFill="1" applyBorder="1" applyAlignment="1">
      <alignment horizontal="right" vertical="center"/>
    </xf>
    <xf numFmtId="165" fontId="17" fillId="0" borderId="80" xfId="37" applyNumberFormat="1" applyFont="1" applyFill="1" applyBorder="1" applyAlignment="1">
      <alignment horizontal="center" vertical="center"/>
    </xf>
    <xf numFmtId="165" fontId="17" fillId="0" borderId="102" xfId="37" applyNumberFormat="1" applyFont="1" applyFill="1" applyBorder="1" applyAlignment="1">
      <alignment horizontal="right" vertical="center"/>
    </xf>
    <xf numFmtId="0" fontId="17" fillId="0" borderId="103" xfId="35" applyFont="1" applyFill="1" applyBorder="1"/>
    <xf numFmtId="165" fontId="63"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3" xfId="37" applyNumberFormat="1" applyFont="1" applyFill="1" applyBorder="1" applyAlignment="1">
      <alignment horizontal="right" vertical="center"/>
    </xf>
    <xf numFmtId="0" fontId="19" fillId="0" borderId="15" xfId="35" applyFont="1" applyFill="1" applyBorder="1"/>
    <xf numFmtId="165" fontId="19" fillId="0" borderId="16" xfId="37" quotePrefix="1" applyNumberFormat="1" applyFont="1" applyFill="1" applyBorder="1" applyAlignment="1">
      <alignment horizontal="center" vertical="center"/>
    </xf>
    <xf numFmtId="165" fontId="63"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63" xfId="37" quotePrefix="1" applyNumberFormat="1" applyFont="1" applyFill="1" applyBorder="1" applyAlignment="1">
      <alignment horizontal="right" vertical="center"/>
    </xf>
    <xf numFmtId="165" fontId="19" fillId="0" borderId="15" xfId="35" applyNumberFormat="1" applyFont="1" applyFill="1" applyBorder="1"/>
    <xf numFmtId="0" fontId="19" fillId="0" borderId="0" xfId="35" applyFont="1" applyFill="1" applyBorder="1"/>
    <xf numFmtId="165" fontId="63" fillId="0" borderId="23" xfId="36" quotePrefix="1" applyNumberFormat="1" applyFont="1" applyFill="1" applyBorder="1" applyAlignment="1">
      <alignment horizontal="center" vertical="center"/>
    </xf>
    <xf numFmtId="165" fontId="19" fillId="0" borderId="22" xfId="36" applyNumberFormat="1" applyFont="1" applyFill="1" applyBorder="1" applyAlignment="1">
      <alignment horizontal="right" vertical="center"/>
    </xf>
    <xf numFmtId="165" fontId="19" fillId="0" borderId="22" xfId="36" applyNumberFormat="1" applyFont="1" applyFill="1" applyBorder="1" applyAlignment="1">
      <alignment horizontal="center" vertical="center"/>
    </xf>
    <xf numFmtId="0" fontId="19" fillId="0" borderId="21" xfId="35" applyFont="1" applyFill="1" applyBorder="1" applyAlignment="1">
      <alignment horizontal="left" vertical="center"/>
    </xf>
    <xf numFmtId="165" fontId="63" fillId="0" borderId="17" xfId="36" applyNumberFormat="1" applyFont="1" applyFill="1" applyBorder="1" applyAlignment="1">
      <alignment horizontal="center" vertical="center"/>
    </xf>
    <xf numFmtId="165" fontId="19" fillId="0" borderId="16" xfId="36" applyNumberFormat="1" applyFont="1" applyFill="1" applyBorder="1" applyAlignment="1">
      <alignment horizontal="right" vertical="center"/>
    </xf>
    <xf numFmtId="165" fontId="19" fillId="0" borderId="16" xfId="36" applyNumberFormat="1" applyFont="1" applyFill="1" applyBorder="1" applyAlignment="1">
      <alignment horizontal="center" vertical="center"/>
    </xf>
    <xf numFmtId="165" fontId="19" fillId="0" borderId="63" xfId="36" applyNumberFormat="1" applyFont="1" applyFill="1" applyBorder="1" applyAlignment="1">
      <alignment horizontal="right" vertical="center"/>
    </xf>
    <xf numFmtId="0" fontId="19" fillId="0" borderId="15" xfId="35" applyFont="1" applyFill="1" applyBorder="1" applyAlignment="1">
      <alignment horizontal="left" vertical="center"/>
    </xf>
    <xf numFmtId="0" fontId="17" fillId="0" borderId="0" xfId="35" applyFont="1" applyFill="1"/>
    <xf numFmtId="165" fontId="17" fillId="0" borderId="101" xfId="36" applyNumberFormat="1" applyFont="1" applyFill="1" applyBorder="1" applyAlignment="1">
      <alignment horizontal="center" vertical="center"/>
    </xf>
    <xf numFmtId="165" fontId="17" fillId="0" borderId="80" xfId="36" applyNumberFormat="1" applyFont="1" applyFill="1" applyBorder="1" applyAlignment="1">
      <alignment horizontal="right" vertical="center"/>
    </xf>
    <xf numFmtId="165" fontId="17" fillId="0" borderId="80" xfId="36" applyNumberFormat="1" applyFont="1" applyFill="1" applyBorder="1" applyAlignment="1">
      <alignment horizontal="center" vertical="center"/>
    </xf>
    <xf numFmtId="165" fontId="17" fillId="0" borderId="102" xfId="36" applyNumberFormat="1" applyFont="1" applyFill="1" applyBorder="1" applyAlignment="1">
      <alignment horizontal="right" vertical="center"/>
    </xf>
    <xf numFmtId="0" fontId="17" fillId="0" borderId="103" xfId="35" applyFont="1" applyFill="1" applyBorder="1" applyAlignment="1">
      <alignment horizontal="left" vertical="center"/>
    </xf>
    <xf numFmtId="165" fontId="19" fillId="0" borderId="17" xfId="36" quotePrefix="1" applyNumberFormat="1" applyFont="1" applyFill="1" applyBorder="1" applyAlignment="1">
      <alignment horizontal="center" vertical="center"/>
    </xf>
    <xf numFmtId="165" fontId="19" fillId="0" borderId="16" xfId="36" quotePrefix="1" applyNumberFormat="1" applyFont="1" applyFill="1" applyBorder="1" applyAlignment="1">
      <alignment horizontal="right" vertical="center"/>
    </xf>
    <xf numFmtId="165" fontId="19" fillId="0" borderId="16" xfId="36" quotePrefix="1" applyNumberFormat="1" applyFont="1" applyFill="1" applyBorder="1" applyAlignment="1">
      <alignment horizontal="center" vertical="center"/>
    </xf>
    <xf numFmtId="165" fontId="19" fillId="0" borderId="63" xfId="36" quotePrefix="1" applyNumberFormat="1" applyFont="1" applyFill="1" applyBorder="1" applyAlignment="1">
      <alignment horizontal="right" vertical="center"/>
    </xf>
    <xf numFmtId="165" fontId="19" fillId="0" borderId="17" xfId="36" applyNumberFormat="1" applyFont="1" applyFill="1" applyBorder="1" applyAlignment="1">
      <alignment horizontal="center" vertical="center"/>
    </xf>
    <xf numFmtId="165" fontId="19" fillId="0" borderId="0" xfId="35" applyNumberFormat="1" applyFont="1" applyFill="1" applyBorder="1"/>
    <xf numFmtId="165" fontId="17" fillId="9" borderId="18" xfId="6" applyNumberFormat="1" applyFont="1" applyFill="1" applyBorder="1" applyAlignment="1">
      <alignment horizontal="center" vertical="center"/>
    </xf>
    <xf numFmtId="165" fontId="17" fillId="9" borderId="16" xfId="6" applyNumberFormat="1" applyFont="1" applyFill="1" applyBorder="1" applyAlignment="1">
      <alignment horizontal="center" vertical="center"/>
    </xf>
    <xf numFmtId="0" fontId="6" fillId="0" borderId="0" xfId="35" applyFont="1" applyFill="1" applyBorder="1" applyAlignment="1"/>
    <xf numFmtId="0" fontId="6" fillId="0" borderId="0" xfId="35" applyFont="1" applyFill="1" applyAlignment="1"/>
    <xf numFmtId="165" fontId="6" fillId="0" borderId="33" xfId="39" applyNumberFormat="1" applyFont="1" applyFill="1" applyBorder="1" applyAlignment="1">
      <alignment horizontal="center" vertical="center"/>
    </xf>
    <xf numFmtId="165" fontId="6" fillId="0" borderId="32" xfId="39" applyNumberFormat="1" applyFont="1" applyFill="1" applyBorder="1" applyAlignment="1">
      <alignment horizontal="right" vertical="center"/>
    </xf>
    <xf numFmtId="165" fontId="6" fillId="0" borderId="32" xfId="39" applyNumberFormat="1" applyFont="1" applyFill="1" applyBorder="1" applyAlignment="1">
      <alignment horizontal="center" vertical="center"/>
    </xf>
    <xf numFmtId="0" fontId="6" fillId="0" borderId="31" xfId="35" applyFont="1" applyFill="1" applyBorder="1" applyAlignment="1">
      <alignment horizontal="left"/>
    </xf>
    <xf numFmtId="0" fontId="6" fillId="0" borderId="0" xfId="35" applyFont="1" applyFill="1"/>
    <xf numFmtId="165" fontId="6" fillId="0" borderId="28" xfId="39" applyNumberFormat="1" applyFont="1" applyFill="1" applyBorder="1" applyAlignment="1">
      <alignment horizontal="center" vertical="center"/>
    </xf>
    <xf numFmtId="165" fontId="6" fillId="0" borderId="27" xfId="39" applyNumberFormat="1" applyFont="1" applyFill="1" applyBorder="1" applyAlignment="1">
      <alignment horizontal="right" vertical="center"/>
    </xf>
    <xf numFmtId="165" fontId="6" fillId="0" borderId="27" xfId="39" applyNumberFormat="1" applyFont="1" applyFill="1" applyBorder="1" applyAlignment="1">
      <alignment horizontal="center" vertical="center"/>
    </xf>
    <xf numFmtId="0" fontId="6" fillId="0" borderId="11" xfId="35" applyFont="1" applyFill="1" applyBorder="1"/>
    <xf numFmtId="165" fontId="4" fillId="0" borderId="17" xfId="39" applyNumberFormat="1" applyFont="1" applyFill="1" applyBorder="1" applyAlignment="1">
      <alignment horizontal="center" vertical="center"/>
    </xf>
    <xf numFmtId="165" fontId="4" fillId="0" borderId="16" xfId="39" applyNumberFormat="1" applyFont="1" applyFill="1" applyBorder="1" applyAlignment="1">
      <alignment horizontal="right" vertical="center"/>
    </xf>
    <xf numFmtId="165" fontId="4" fillId="0" borderId="16" xfId="39" applyNumberFormat="1" applyFont="1" applyFill="1" applyBorder="1" applyAlignment="1">
      <alignment horizontal="center" vertical="center"/>
    </xf>
    <xf numFmtId="0" fontId="4" fillId="0" borderId="15" xfId="35" applyFont="1" applyFill="1" applyBorder="1"/>
    <xf numFmtId="0" fontId="6" fillId="9" borderId="28" xfId="35" applyFont="1" applyFill="1" applyBorder="1" applyAlignment="1">
      <alignment horizontal="center" vertical="center"/>
    </xf>
    <xf numFmtId="0" fontId="6" fillId="9" borderId="16" xfId="35" applyFont="1" applyFill="1" applyBorder="1" applyAlignment="1">
      <alignment horizontal="center" vertical="center"/>
    </xf>
    <xf numFmtId="165" fontId="70" fillId="0" borderId="0" xfId="35" applyNumberFormat="1" applyFont="1" applyFill="1"/>
    <xf numFmtId="177" fontId="4" fillId="0" borderId="0" xfId="35" quotePrefix="1" applyNumberFormat="1" applyFont="1" applyFill="1" applyAlignment="1" applyProtection="1">
      <alignment horizontal="left" vertical="center"/>
    </xf>
    <xf numFmtId="165" fontId="6" fillId="0" borderId="33" xfId="35" applyNumberFormat="1" applyFont="1" applyFill="1" applyBorder="1" applyAlignment="1">
      <alignment horizontal="center" vertical="center"/>
    </xf>
    <xf numFmtId="165" fontId="6" fillId="0" borderId="32" xfId="35" applyNumberFormat="1" applyFont="1" applyFill="1" applyBorder="1" applyAlignment="1">
      <alignment vertical="center"/>
    </xf>
    <xf numFmtId="165" fontId="6" fillId="0" borderId="32" xfId="35" applyNumberFormat="1" applyFont="1" applyFill="1" applyBorder="1" applyAlignment="1">
      <alignment horizontal="center" vertical="center"/>
    </xf>
    <xf numFmtId="0" fontId="6" fillId="0" borderId="104" xfId="35" applyFont="1" applyFill="1" applyBorder="1"/>
    <xf numFmtId="165" fontId="4" fillId="0" borderId="17" xfId="35" applyNumberFormat="1" applyFont="1" applyFill="1" applyBorder="1" applyAlignment="1">
      <alignment horizontal="center" vertical="center"/>
    </xf>
    <xf numFmtId="165" fontId="4" fillId="0" borderId="16" xfId="35" applyNumberFormat="1" applyFont="1" applyFill="1" applyBorder="1" applyAlignment="1">
      <alignment vertical="center"/>
    </xf>
    <xf numFmtId="165" fontId="4" fillId="0" borderId="16" xfId="35" applyNumberFormat="1" applyFont="1" applyFill="1" applyBorder="1" applyAlignment="1">
      <alignment horizontal="center" vertical="center"/>
    </xf>
    <xf numFmtId="0" fontId="4" fillId="0" borderId="97" xfId="2" applyFont="1" applyFill="1" applyBorder="1" applyAlignment="1" applyProtection="1">
      <alignment horizontal="left" vertical="center" indent="2"/>
      <protection locked="0"/>
    </xf>
    <xf numFmtId="0" fontId="4" fillId="0" borderId="97" xfId="2" applyNumberFormat="1" applyFont="1" applyFill="1" applyBorder="1" applyAlignment="1" applyProtection="1">
      <alignment horizontal="left" vertical="center" indent="2"/>
      <protection hidden="1"/>
    </xf>
    <xf numFmtId="0" fontId="71" fillId="0" borderId="97" xfId="2" applyNumberFormat="1" applyFont="1" applyFill="1" applyBorder="1" applyAlignment="1" applyProtection="1">
      <alignment horizontal="left" vertical="center" indent="2"/>
      <protection hidden="1"/>
    </xf>
    <xf numFmtId="165" fontId="6" fillId="0" borderId="28" xfId="35" applyNumberFormat="1" applyFont="1" applyFill="1" applyBorder="1" applyAlignment="1">
      <alignment horizontal="center" vertical="center"/>
    </xf>
    <xf numFmtId="165" fontId="6" fillId="0" borderId="27" xfId="35" applyNumberFormat="1" applyFont="1" applyFill="1" applyBorder="1" applyAlignment="1">
      <alignment vertical="center"/>
    </xf>
    <xf numFmtId="165" fontId="6" fillId="0" borderId="27" xfId="35" applyNumberFormat="1" applyFont="1" applyFill="1" applyBorder="1" applyAlignment="1">
      <alignment horizontal="center" vertical="center"/>
    </xf>
    <xf numFmtId="0" fontId="6" fillId="0" borderId="105" xfId="2" applyNumberFormat="1" applyFont="1" applyFill="1" applyBorder="1" applyAlignment="1" applyProtection="1">
      <alignment vertical="center"/>
      <protection hidden="1"/>
    </xf>
    <xf numFmtId="0" fontId="6" fillId="0" borderId="105" xfId="2" applyFont="1" applyFill="1" applyBorder="1" applyAlignment="1" applyProtection="1">
      <alignment vertical="center"/>
      <protection hidden="1"/>
    </xf>
    <xf numFmtId="0" fontId="42" fillId="0" borderId="105" xfId="2" applyNumberFormat="1" applyFont="1" applyFill="1" applyBorder="1" applyAlignment="1" applyProtection="1">
      <alignment vertical="center"/>
      <protection hidden="1"/>
    </xf>
    <xf numFmtId="0" fontId="4" fillId="0" borderId="97" xfId="2" applyNumberFormat="1" applyFont="1" applyFill="1" applyBorder="1" applyAlignment="1" applyProtection="1">
      <alignment horizontal="left" vertical="center" wrapText="1" indent="3"/>
      <protection hidden="1"/>
    </xf>
    <xf numFmtId="0" fontId="4" fillId="0" borderId="97" xfId="2" applyNumberFormat="1" applyFont="1" applyFill="1" applyBorder="1" applyAlignment="1" applyProtection="1">
      <alignment horizontal="left" vertical="center" indent="3"/>
      <protection hidden="1"/>
    </xf>
    <xf numFmtId="0" fontId="4" fillId="0" borderId="97" xfId="2" applyNumberFormat="1" applyFont="1" applyFill="1" applyBorder="1" applyAlignment="1" applyProtection="1">
      <alignment horizontal="left" vertical="center" wrapText="1" indent="2"/>
      <protection hidden="1"/>
    </xf>
    <xf numFmtId="0" fontId="4" fillId="0" borderId="97" xfId="2" applyFont="1" applyFill="1" applyBorder="1" applyAlignment="1" applyProtection="1">
      <alignment horizontal="left" vertical="center" indent="2"/>
      <protection hidden="1"/>
    </xf>
    <xf numFmtId="165" fontId="4" fillId="0" borderId="16" xfId="35" quotePrefix="1" applyNumberFormat="1" applyFont="1" applyFill="1" applyBorder="1" applyAlignment="1">
      <alignment horizontal="center" vertical="center"/>
    </xf>
    <xf numFmtId="0" fontId="6" fillId="0" borderId="0" xfId="35" applyFont="1" applyFill="1" applyBorder="1"/>
    <xf numFmtId="0" fontId="6" fillId="0" borderId="0" xfId="35" applyFont="1"/>
    <xf numFmtId="165" fontId="6" fillId="0" borderId="27" xfId="35" quotePrefix="1" applyNumberFormat="1" applyFont="1" applyFill="1" applyBorder="1" applyAlignment="1">
      <alignment horizontal="center" vertical="center"/>
    </xf>
    <xf numFmtId="0" fontId="6" fillId="9" borderId="20" xfId="35" applyFont="1" applyFill="1" applyBorder="1" applyAlignment="1">
      <alignment horizontal="center" vertical="center"/>
    </xf>
    <xf numFmtId="0" fontId="8" fillId="0" borderId="0" xfId="35" applyFont="1" applyFill="1" applyBorder="1" applyAlignment="1"/>
    <xf numFmtId="0" fontId="8" fillId="0" borderId="0" xfId="35" applyFont="1" applyFill="1" applyBorder="1" applyAlignment="1">
      <alignment horizontal="right"/>
    </xf>
    <xf numFmtId="0" fontId="8" fillId="0" borderId="25" xfId="35" applyFont="1" applyFill="1" applyBorder="1" applyAlignment="1"/>
    <xf numFmtId="165" fontId="4" fillId="0" borderId="0" xfId="6" applyNumberFormat="1" applyFont="1" applyFill="1" applyBorder="1"/>
    <xf numFmtId="165" fontId="6" fillId="0" borderId="0" xfId="35" applyNumberFormat="1" applyFont="1" applyFill="1" applyBorder="1"/>
    <xf numFmtId="165" fontId="4" fillId="0" borderId="23" xfId="41" applyNumberFormat="1" applyFont="1" applyFill="1" applyBorder="1" applyAlignment="1">
      <alignment horizontal="center" vertical="center"/>
    </xf>
    <xf numFmtId="165" fontId="4" fillId="0" borderId="22" xfId="41" applyNumberFormat="1" applyFont="1" applyFill="1" applyBorder="1" applyAlignment="1">
      <alignment horizontal="right" vertical="center"/>
    </xf>
    <xf numFmtId="165" fontId="4" fillId="0" borderId="22" xfId="41" applyNumberFormat="1" applyFont="1" applyFill="1" applyBorder="1" applyAlignment="1">
      <alignment horizontal="center" vertical="center"/>
    </xf>
    <xf numFmtId="165" fontId="4" fillId="0" borderId="21" xfId="35" applyNumberFormat="1" applyFont="1" applyFill="1" applyBorder="1" applyAlignment="1">
      <alignment horizontal="left" vertical="center"/>
    </xf>
    <xf numFmtId="165" fontId="4" fillId="0" borderId="17" xfId="41" applyNumberFormat="1" applyFont="1" applyFill="1" applyBorder="1" applyAlignment="1">
      <alignment horizontal="center" vertical="center"/>
    </xf>
    <xf numFmtId="165" fontId="4" fillId="0" borderId="16" xfId="41" applyNumberFormat="1" applyFont="1" applyFill="1" applyBorder="1" applyAlignment="1">
      <alignment horizontal="right" vertical="center"/>
    </xf>
    <xf numFmtId="165" fontId="4" fillId="0" borderId="16" xfId="41" applyNumberFormat="1" applyFont="1" applyFill="1" applyBorder="1" applyAlignment="1">
      <alignment horizontal="center" vertical="center"/>
    </xf>
    <xf numFmtId="165" fontId="4" fillId="0" borderId="15" xfId="35" applyNumberFormat="1" applyFont="1" applyFill="1" applyBorder="1" applyAlignment="1">
      <alignment horizontal="left" vertical="center"/>
    </xf>
    <xf numFmtId="165" fontId="6" fillId="0" borderId="28" xfId="41" applyNumberFormat="1" applyFont="1" applyFill="1" applyBorder="1" applyAlignment="1">
      <alignment horizontal="center" vertical="center"/>
    </xf>
    <xf numFmtId="165" fontId="6" fillId="0" borderId="27" xfId="41" applyNumberFormat="1" applyFont="1" applyFill="1" applyBorder="1" applyAlignment="1">
      <alignment horizontal="right" vertical="center"/>
    </xf>
    <xf numFmtId="165" fontId="6" fillId="0" borderId="27" xfId="41" applyNumberFormat="1" applyFont="1" applyFill="1" applyBorder="1" applyAlignment="1">
      <alignment horizontal="center" vertical="center"/>
    </xf>
    <xf numFmtId="165" fontId="6" fillId="0" borderId="11" xfId="35" applyNumberFormat="1" applyFont="1" applyFill="1" applyBorder="1" applyAlignment="1">
      <alignment horizontal="left" vertical="center"/>
    </xf>
    <xf numFmtId="165" fontId="6" fillId="9" borderId="28" xfId="35" applyNumberFormat="1" applyFont="1" applyFill="1" applyBorder="1" applyAlignment="1">
      <alignment horizontal="center" vertical="center"/>
    </xf>
    <xf numFmtId="165" fontId="6" fillId="9" borderId="16" xfId="35" applyNumberFormat="1" applyFont="1" applyFill="1" applyBorder="1" applyAlignment="1">
      <alignment horizontal="center" vertical="center"/>
    </xf>
    <xf numFmtId="0" fontId="76" fillId="0" borderId="0" xfId="0" applyFont="1"/>
    <xf numFmtId="0" fontId="68" fillId="0" borderId="0" xfId="0" applyFont="1"/>
    <xf numFmtId="3" fontId="68" fillId="0" borderId="0" xfId="0" applyNumberFormat="1" applyFont="1"/>
    <xf numFmtId="167" fontId="0" fillId="0" borderId="0" xfId="0" applyNumberFormat="1"/>
    <xf numFmtId="167" fontId="6" fillId="4"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4"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4"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4"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4"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4"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3" borderId="28" xfId="0" applyFont="1" applyFill="1" applyBorder="1" applyAlignment="1">
      <alignment horizontal="center"/>
    </xf>
    <xf numFmtId="0" fontId="6" fillId="11" borderId="27" xfId="0" applyFont="1" applyFill="1" applyBorder="1" applyAlignment="1">
      <alignment horizontal="center"/>
    </xf>
    <xf numFmtId="0" fontId="6" fillId="3" borderId="27" xfId="0" applyFont="1" applyFill="1" applyBorder="1" applyAlignment="1">
      <alignment horizontal="center"/>
    </xf>
    <xf numFmtId="0" fontId="6" fillId="11" borderId="11" xfId="0" applyFont="1" applyFill="1" applyBorder="1" applyAlignment="1">
      <alignment horizontal="center"/>
    </xf>
    <xf numFmtId="0" fontId="6" fillId="11" borderId="12" xfId="0" applyFont="1" applyFill="1" applyBorder="1" applyAlignment="1">
      <alignment horizontal="center"/>
    </xf>
    <xf numFmtId="0" fontId="22" fillId="0" borderId="0" xfId="0" applyFont="1"/>
    <xf numFmtId="43" fontId="22" fillId="0" borderId="0" xfId="0" applyNumberFormat="1" applyFont="1"/>
    <xf numFmtId="43" fontId="12" fillId="0" borderId="106" xfId="1" applyFont="1" applyFill="1" applyBorder="1" applyAlignment="1">
      <alignment horizontal="center" vertical="top"/>
    </xf>
    <xf numFmtId="43" fontId="12" fillId="0" borderId="107" xfId="1" applyFont="1" applyFill="1" applyBorder="1" applyAlignment="1">
      <alignment horizontal="right"/>
    </xf>
    <xf numFmtId="43" fontId="12" fillId="0" borderId="102" xfId="1" applyFont="1" applyBorder="1" applyAlignment="1">
      <alignment horizontal="right"/>
    </xf>
    <xf numFmtId="0" fontId="12" fillId="0" borderId="81" xfId="0" applyFont="1" applyBorder="1" applyAlignment="1"/>
    <xf numFmtId="43" fontId="14" fillId="0" borderId="17" xfId="1" applyFont="1" applyFill="1" applyBorder="1" applyAlignment="1">
      <alignment horizontal="center" vertical="top"/>
    </xf>
    <xf numFmtId="43" fontId="14" fillId="0" borderId="63" xfId="1" applyFont="1" applyBorder="1" applyAlignment="1"/>
    <xf numFmtId="0" fontId="14" fillId="0" borderId="15" xfId="0" applyFont="1" applyBorder="1" applyAlignment="1">
      <alignment horizontal="left"/>
    </xf>
    <xf numFmtId="43" fontId="14" fillId="0" borderId="63" xfId="1" applyFont="1" applyBorder="1" applyAlignment="1">
      <alignment horizontal="right"/>
    </xf>
    <xf numFmtId="43" fontId="22" fillId="0" borderId="0" xfId="0" applyNumberFormat="1" applyFont="1" applyBorder="1"/>
    <xf numFmtId="43" fontId="14" fillId="0" borderId="29" xfId="1" applyFont="1" applyFill="1" applyBorder="1" applyAlignment="1">
      <alignment horizontal="center" vertical="top"/>
    </xf>
    <xf numFmtId="43" fontId="12" fillId="0" borderId="108" xfId="1" applyFont="1" applyFill="1" applyBorder="1" applyAlignment="1">
      <alignment horizontal="center" vertical="top"/>
    </xf>
    <xf numFmtId="43" fontId="12" fillId="0" borderId="109" xfId="1" applyFont="1" applyFill="1" applyBorder="1" applyAlignment="1">
      <alignment horizontal="right"/>
    </xf>
    <xf numFmtId="164" fontId="4" fillId="0" borderId="63" xfId="46" quotePrefix="1" applyNumberFormat="1" applyFont="1" applyFill="1" applyBorder="1" applyAlignment="1">
      <alignment horizontal="right"/>
    </xf>
    <xf numFmtId="43" fontId="14" fillId="0" borderId="17" xfId="1" applyFont="1" applyFill="1" applyBorder="1" applyAlignment="1"/>
    <xf numFmtId="43" fontId="14" fillId="0" borderId="16" xfId="1" applyFont="1" applyBorder="1" applyAlignment="1">
      <alignment horizontal="right"/>
    </xf>
    <xf numFmtId="43" fontId="12" fillId="0" borderId="106" xfId="1" applyFont="1" applyBorder="1" applyAlignment="1">
      <alignment horizontal="center" vertical="top"/>
    </xf>
    <xf numFmtId="0" fontId="12" fillId="12" borderId="110"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0" fontId="0" fillId="0" borderId="0" xfId="0" applyNumberFormat="1"/>
    <xf numFmtId="43" fontId="6" fillId="13" borderId="0" xfId="1" quotePrefix="1" applyFont="1" applyFill="1" applyBorder="1" applyAlignment="1">
      <alignment horizontal="right"/>
    </xf>
    <xf numFmtId="180" fontId="6" fillId="13" borderId="0" xfId="46" quotePrefix="1" applyNumberFormat="1" applyFont="1" applyFill="1" applyBorder="1" applyAlignment="1">
      <alignment horizontal="right"/>
    </xf>
    <xf numFmtId="180" fontId="6" fillId="13" borderId="0" xfId="46" applyNumberFormat="1" applyFont="1" applyFill="1" applyBorder="1" applyAlignment="1">
      <alignment horizontal="right"/>
    </xf>
    <xf numFmtId="164" fontId="6" fillId="13" borderId="0" xfId="46" quotePrefix="1" applyNumberFormat="1" applyFont="1" applyFill="1" applyBorder="1" applyAlignment="1">
      <alignment horizontal="right"/>
    </xf>
    <xf numFmtId="164" fontId="6" fillId="0" borderId="33" xfId="46" quotePrefix="1" applyNumberFormat="1" applyFont="1" applyFill="1" applyBorder="1" applyAlignment="1">
      <alignment horizontal="right"/>
    </xf>
    <xf numFmtId="164" fontId="6" fillId="0" borderId="32" xfId="46" quotePrefix="1" applyNumberFormat="1" applyFont="1" applyFill="1" applyBorder="1" applyAlignment="1">
      <alignment horizontal="right"/>
    </xf>
    <xf numFmtId="164" fontId="6" fillId="0" borderId="41" xfId="46" quotePrefix="1" applyNumberFormat="1" applyFont="1" applyFill="1" applyBorder="1" applyAlignment="1">
      <alignment horizontal="right"/>
    </xf>
    <xf numFmtId="180" fontId="6" fillId="0" borderId="32" xfId="46" quotePrefix="1" applyNumberFormat="1" applyFont="1" applyFill="1" applyBorder="1" applyAlignment="1">
      <alignment horizontal="center"/>
    </xf>
    <xf numFmtId="180" fontId="6" fillId="0" borderId="32" xfId="46" quotePrefix="1" applyNumberFormat="1" applyFont="1" applyFill="1" applyBorder="1" applyAlignment="1">
      <alignment horizontal="right"/>
    </xf>
    <xf numFmtId="180" fontId="6" fillId="0" borderId="32" xfId="46" applyNumberFormat="1" applyFont="1" applyFill="1" applyBorder="1" applyAlignment="1">
      <alignment horizontal="right"/>
    </xf>
    <xf numFmtId="180" fontId="6" fillId="0" borderId="31" xfId="46" applyNumberFormat="1" applyFont="1" applyFill="1" applyBorder="1" applyAlignment="1">
      <alignment vertical="center"/>
    </xf>
    <xf numFmtId="164" fontId="4" fillId="0" borderId="29" xfId="46" applyNumberFormat="1" applyFont="1" applyFill="1" applyBorder="1" applyAlignment="1">
      <alignment horizontal="right"/>
    </xf>
    <xf numFmtId="164" fontId="4" fillId="0" borderId="9" xfId="46" quotePrefix="1" applyNumberFormat="1" applyFont="1" applyFill="1" applyBorder="1" applyAlignment="1">
      <alignment horizontal="right"/>
    </xf>
    <xf numFmtId="164" fontId="4" fillId="0" borderId="0" xfId="46" applyNumberFormat="1" applyFont="1" applyFill="1" applyBorder="1" applyAlignment="1">
      <alignment horizontal="right"/>
    </xf>
    <xf numFmtId="180" fontId="4" fillId="0" borderId="16" xfId="46" applyNumberFormat="1" applyFont="1" applyFill="1" applyBorder="1" applyAlignment="1">
      <alignment horizontal="right"/>
    </xf>
    <xf numFmtId="0" fontId="4" fillId="0" borderId="15" xfId="0" applyFont="1" applyFill="1" applyBorder="1"/>
    <xf numFmtId="164" fontId="4" fillId="0" borderId="16" xfId="46" quotePrefix="1" applyNumberFormat="1" applyFont="1" applyFill="1" applyBorder="1" applyAlignment="1">
      <alignment horizontal="right"/>
    </xf>
    <xf numFmtId="180" fontId="4" fillId="0" borderId="16" xfId="46" quotePrefix="1" applyNumberFormat="1" applyFont="1" applyFill="1" applyBorder="1" applyAlignment="1">
      <alignment horizontal="right"/>
    </xf>
    <xf numFmtId="43" fontId="4" fillId="0" borderId="17" xfId="1" quotePrefix="1" applyFont="1" applyFill="1" applyBorder="1" applyAlignment="1">
      <alignment horizontal="right"/>
    </xf>
    <xf numFmtId="43" fontId="4" fillId="0" borderId="19" xfId="1" quotePrefix="1" applyFont="1" applyFill="1" applyBorder="1" applyAlignment="1">
      <alignment horizontal="right"/>
    </xf>
    <xf numFmtId="180" fontId="4" fillId="0" borderId="63" xfId="46" quotePrefix="1" applyNumberFormat="1" applyFont="1" applyFill="1" applyBorder="1" applyAlignment="1">
      <alignment horizontal="right"/>
    </xf>
    <xf numFmtId="180" fontId="4" fillId="0" borderId="19" xfId="46" applyNumberFormat="1" applyFont="1" applyFill="1" applyBorder="1" applyAlignment="1">
      <alignment horizontal="right"/>
    </xf>
    <xf numFmtId="180" fontId="4" fillId="0" borderId="20" xfId="46" quotePrefix="1" applyNumberFormat="1" applyFont="1" applyFill="1" applyBorder="1" applyAlignment="1">
      <alignment horizontal="right"/>
    </xf>
    <xf numFmtId="0" fontId="4" fillId="0" borderId="30" xfId="0" applyFont="1" applyFill="1" applyBorder="1"/>
    <xf numFmtId="0" fontId="6" fillId="9" borderId="14" xfId="45" applyFont="1" applyFill="1" applyBorder="1" applyAlignment="1">
      <alignment horizontal="center" vertical="center" wrapText="1"/>
    </xf>
    <xf numFmtId="0" fontId="6" fillId="9" borderId="34" xfId="45" applyFont="1" applyFill="1" applyBorder="1" applyAlignment="1">
      <alignment horizontal="center" vertical="center"/>
    </xf>
    <xf numFmtId="0" fontId="6" fillId="9" borderId="27" xfId="45" applyFont="1" applyFill="1" applyBorder="1" applyAlignment="1">
      <alignment horizontal="center" vertical="center" wrapText="1"/>
    </xf>
    <xf numFmtId="0" fontId="6" fillId="9" borderId="27" xfId="45" applyFont="1" applyFill="1" applyBorder="1" applyAlignment="1">
      <alignment horizontal="center" vertical="center"/>
    </xf>
    <xf numFmtId="0" fontId="6" fillId="9" borderId="20" xfId="45" applyFont="1" applyFill="1" applyBorder="1" applyAlignment="1">
      <alignment horizontal="center" vertical="center" wrapText="1"/>
    </xf>
    <xf numFmtId="0" fontId="6" fillId="9" borderId="34" xfId="45" applyFont="1" applyFill="1" applyBorder="1" applyAlignment="1">
      <alignment horizontal="center" vertical="center" wrapText="1"/>
    </xf>
    <xf numFmtId="43" fontId="4" fillId="0" borderId="0" xfId="0" applyNumberFormat="1" applyFont="1" applyFill="1"/>
    <xf numFmtId="43" fontId="6" fillId="0" borderId="18" xfId="1" quotePrefix="1" applyFont="1" applyFill="1" applyBorder="1" applyAlignment="1">
      <alignment horizontal="right"/>
    </xf>
    <xf numFmtId="164" fontId="6" fillId="0" borderId="60" xfId="46" quotePrefix="1" applyNumberFormat="1" applyFont="1" applyFill="1" applyBorder="1" applyAlignment="1">
      <alignment horizontal="center"/>
    </xf>
    <xf numFmtId="43" fontId="6" fillId="0" borderId="20" xfId="1" quotePrefix="1" applyFont="1" applyFill="1" applyBorder="1" applyAlignment="1">
      <alignment horizontal="right"/>
    </xf>
    <xf numFmtId="180" fontId="6" fillId="0" borderId="20" xfId="46" quotePrefix="1" applyNumberFormat="1" applyFont="1" applyFill="1" applyBorder="1" applyAlignment="1">
      <alignment horizontal="right"/>
    </xf>
    <xf numFmtId="164" fontId="6" fillId="0" borderId="20" xfId="46" quotePrefix="1" applyNumberFormat="1" applyFont="1" applyFill="1" applyBorder="1" applyAlignment="1">
      <alignment horizontal="right"/>
    </xf>
    <xf numFmtId="180" fontId="6" fillId="0" borderId="11" xfId="46" applyNumberFormat="1" applyFont="1" applyFill="1" applyBorder="1" applyAlignment="1">
      <alignment vertical="center"/>
    </xf>
    <xf numFmtId="164" fontId="4" fillId="0" borderId="63" xfId="44" applyNumberFormat="1" applyFont="1" applyFill="1" applyBorder="1" applyAlignment="1">
      <alignment horizontal="right"/>
    </xf>
    <xf numFmtId="180" fontId="4" fillId="0" borderId="63" xfId="46" applyNumberFormat="1" applyFont="1" applyFill="1" applyBorder="1" applyAlignment="1">
      <alignment horizontal="right"/>
    </xf>
    <xf numFmtId="164" fontId="4" fillId="0" borderId="9" xfId="44" applyNumberFormat="1" applyFont="1" applyFill="1" applyBorder="1" applyAlignment="1">
      <alignment horizontal="right"/>
    </xf>
    <xf numFmtId="164" fontId="4" fillId="0" borderId="16" xfId="44" applyNumberFormat="1" applyFont="1" applyFill="1" applyBorder="1" applyAlignment="1">
      <alignment horizontal="right"/>
    </xf>
    <xf numFmtId="43" fontId="4" fillId="0" borderId="29" xfId="1" applyFont="1" applyFill="1" applyBorder="1" applyAlignment="1">
      <alignment horizontal="right"/>
    </xf>
    <xf numFmtId="43" fontId="4" fillId="0" borderId="16" xfId="1" applyFont="1" applyFill="1" applyBorder="1" applyAlignment="1">
      <alignment horizontal="right"/>
    </xf>
    <xf numFmtId="43" fontId="4" fillId="0" borderId="29" xfId="1" quotePrefix="1" applyFont="1" applyFill="1" applyBorder="1" applyAlignment="1">
      <alignment horizontal="right"/>
    </xf>
    <xf numFmtId="43" fontId="4" fillId="0" borderId="16" xfId="1" quotePrefix="1" applyFont="1" applyFill="1" applyBorder="1" applyAlignment="1">
      <alignment horizontal="right"/>
    </xf>
    <xf numFmtId="43" fontId="4" fillId="0" borderId="18" xfId="1" applyFont="1" applyFill="1" applyBorder="1" applyAlignment="1">
      <alignment horizontal="right"/>
    </xf>
    <xf numFmtId="43" fontId="4" fillId="0" borderId="20" xfId="1" applyFont="1" applyFill="1" applyBorder="1" applyAlignment="1">
      <alignment horizontal="right"/>
    </xf>
    <xf numFmtId="43" fontId="4" fillId="0" borderId="18" xfId="1" quotePrefix="1" applyFont="1" applyFill="1" applyBorder="1" applyAlignment="1">
      <alignment horizontal="right"/>
    </xf>
    <xf numFmtId="180" fontId="6" fillId="0" borderId="27" xfId="46" quotePrefix="1" applyNumberFormat="1" applyFont="1" applyFill="1" applyBorder="1" applyAlignment="1">
      <alignment horizontal="center"/>
    </xf>
    <xf numFmtId="43" fontId="6" fillId="0" borderId="27" xfId="1" applyFont="1" applyFill="1" applyBorder="1" applyAlignment="1">
      <alignment horizontal="right"/>
    </xf>
    <xf numFmtId="180" fontId="6" fillId="0" borderId="27" xfId="46" quotePrefix="1" applyNumberFormat="1" applyFont="1" applyFill="1" applyBorder="1" applyAlignment="1">
      <alignment horizontal="right"/>
    </xf>
    <xf numFmtId="180" fontId="6" fillId="0" borderId="9" xfId="46" quotePrefix="1" applyNumberFormat="1" applyFont="1" applyFill="1" applyBorder="1" applyAlignment="1">
      <alignment horizontal="right"/>
    </xf>
    <xf numFmtId="180" fontId="4" fillId="0" borderId="9" xfId="46" quotePrefix="1" applyNumberFormat="1" applyFont="1" applyFill="1" applyBorder="1" applyAlignment="1">
      <alignment horizontal="right"/>
    </xf>
    <xf numFmtId="0" fontId="4" fillId="0" borderId="8" xfId="0" applyFont="1" applyFill="1" applyBorder="1"/>
    <xf numFmtId="164" fontId="6" fillId="0" borderId="28" xfId="46" quotePrefix="1" applyNumberFormat="1" applyFont="1" applyFill="1" applyBorder="1" applyAlignment="1">
      <alignment horizontal="right"/>
    </xf>
    <xf numFmtId="164" fontId="6" fillId="0" borderId="27" xfId="46" quotePrefix="1" applyNumberFormat="1" applyFont="1" applyFill="1" applyBorder="1" applyAlignment="1">
      <alignment horizontal="center"/>
    </xf>
    <xf numFmtId="164" fontId="6" fillId="0" borderId="12" xfId="46" quotePrefix="1" applyNumberFormat="1" applyFont="1" applyFill="1" applyBorder="1" applyAlignment="1">
      <alignment horizontal="right"/>
    </xf>
    <xf numFmtId="164" fontId="6" fillId="0" borderId="27" xfId="0" applyNumberFormat="1" applyFont="1" applyFill="1" applyBorder="1" applyAlignment="1">
      <alignment horizontal="center"/>
    </xf>
    <xf numFmtId="43" fontId="6" fillId="0" borderId="27" xfId="1" applyFont="1" applyFill="1" applyBorder="1" applyAlignment="1">
      <alignment horizontal="center"/>
    </xf>
    <xf numFmtId="180" fontId="6" fillId="0" borderId="9" xfId="46" quotePrefix="1" applyNumberFormat="1" applyFont="1" applyFill="1" applyBorder="1" applyAlignment="1">
      <alignment horizontal="center"/>
    </xf>
    <xf numFmtId="164" fontId="4" fillId="0" borderId="63" xfId="44" applyNumberFormat="1" applyFont="1" applyFill="1" applyBorder="1" applyAlignment="1">
      <alignment horizontal="center"/>
    </xf>
    <xf numFmtId="164" fontId="4" fillId="0" borderId="16" xfId="44" applyNumberFormat="1" applyFont="1" applyFill="1" applyBorder="1" applyAlignment="1">
      <alignment horizontal="center"/>
    </xf>
    <xf numFmtId="180" fontId="4" fillId="0" borderId="9" xfId="46" quotePrefix="1" applyNumberFormat="1" applyFont="1" applyFill="1" applyBorder="1" applyAlignment="1">
      <alignment horizontal="center"/>
    </xf>
    <xf numFmtId="164" fontId="4" fillId="0" borderId="16" xfId="46" quotePrefix="1" applyNumberFormat="1" applyFont="1" applyFill="1" applyBorder="1" applyAlignment="1">
      <alignment horizontal="center"/>
    </xf>
    <xf numFmtId="164" fontId="4" fillId="0" borderId="63" xfId="46" quotePrefix="1" applyNumberFormat="1" applyFont="1" applyFill="1" applyBorder="1" applyAlignment="1">
      <alignment horizontal="center"/>
    </xf>
    <xf numFmtId="180" fontId="4" fillId="0" borderId="16" xfId="46" applyNumberFormat="1" applyFont="1" applyFill="1" applyBorder="1" applyAlignment="1">
      <alignment horizontal="center"/>
    </xf>
    <xf numFmtId="180" fontId="4" fillId="0" borderId="16" xfId="46" quotePrefix="1" applyNumberFormat="1" applyFont="1" applyFill="1" applyBorder="1" applyAlignment="1">
      <alignment horizontal="center"/>
    </xf>
    <xf numFmtId="164" fontId="4" fillId="0" borderId="63" xfId="46" applyNumberFormat="1" applyFont="1" applyFill="1" applyBorder="1" applyAlignment="1">
      <alignment horizontal="center"/>
    </xf>
    <xf numFmtId="43" fontId="4" fillId="0" borderId="20" xfId="1" quotePrefix="1" applyFont="1" applyFill="1" applyBorder="1" applyAlignment="1">
      <alignment horizontal="right"/>
    </xf>
    <xf numFmtId="180" fontId="6" fillId="0" borderId="28" xfId="46" quotePrefix="1" applyNumberFormat="1" applyFont="1" applyFill="1" applyBorder="1" applyAlignment="1">
      <alignment horizontal="right"/>
    </xf>
    <xf numFmtId="168" fontId="6" fillId="0" borderId="27" xfId="1" applyNumberFormat="1" applyFont="1" applyFill="1" applyBorder="1" applyAlignment="1">
      <alignment horizontal="right"/>
    </xf>
    <xf numFmtId="164" fontId="4" fillId="0" borderId="17" xfId="46" quotePrefix="1" applyNumberFormat="1" applyFont="1" applyFill="1" applyBorder="1" applyAlignment="1">
      <alignment horizontal="right"/>
    </xf>
    <xf numFmtId="164" fontId="4" fillId="0" borderId="18" xfId="46"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64" fontId="4" fillId="0" borderId="20" xfId="46" quotePrefix="1" applyNumberFormat="1" applyFont="1" applyFill="1" applyBorder="1" applyAlignment="1">
      <alignment horizontal="right"/>
    </xf>
    <xf numFmtId="43" fontId="4" fillId="0" borderId="19" xfId="1" applyFont="1" applyFill="1" applyBorder="1" applyAlignment="1">
      <alignment horizontal="right"/>
    </xf>
    <xf numFmtId="164" fontId="4" fillId="0" borderId="28" xfId="46" quotePrefix="1" applyNumberFormat="1" applyFont="1" applyFill="1" applyBorder="1" applyAlignment="1">
      <alignment horizontal="right"/>
    </xf>
    <xf numFmtId="168" fontId="4" fillId="0" borderId="27" xfId="1" quotePrefix="1" applyNumberFormat="1" applyFont="1" applyFill="1" applyBorder="1" applyAlignment="1">
      <alignment horizontal="right"/>
    </xf>
    <xf numFmtId="164" fontId="6" fillId="0" borderId="27" xfId="46" quotePrefix="1" applyNumberFormat="1" applyFont="1" applyFill="1" applyBorder="1" applyAlignment="1">
      <alignment horizontal="right"/>
    </xf>
    <xf numFmtId="180" fontId="6" fillId="0" borderId="34" xfId="46" quotePrefix="1" applyNumberFormat="1" applyFont="1" applyFill="1" applyBorder="1" applyAlignment="1">
      <alignment horizontal="right"/>
    </xf>
    <xf numFmtId="168" fontId="6" fillId="0" borderId="27" xfId="1" quotePrefix="1" applyNumberFormat="1" applyFont="1" applyFill="1" applyBorder="1" applyAlignment="1">
      <alignment horizontal="right"/>
    </xf>
    <xf numFmtId="180" fontId="4" fillId="0" borderId="27" xfId="46" quotePrefix="1" applyNumberFormat="1" applyFont="1" applyFill="1" applyBorder="1" applyAlignment="1">
      <alignment horizontal="right"/>
    </xf>
    <xf numFmtId="0" fontId="6" fillId="0" borderId="105" xfId="0" applyFont="1" applyFill="1" applyBorder="1" applyAlignment="1">
      <alignment horizontal="center" vertical="center"/>
    </xf>
    <xf numFmtId="0" fontId="4" fillId="0" borderId="45" xfId="0" applyFont="1" applyFill="1" applyBorder="1"/>
    <xf numFmtId="0" fontId="4" fillId="0" borderId="97" xfId="0" applyFont="1" applyFill="1" applyBorder="1"/>
    <xf numFmtId="0" fontId="6" fillId="9" borderId="97" xfId="0" applyFont="1" applyFill="1" applyBorder="1" applyAlignment="1">
      <alignment horizontal="center" vertical="center"/>
    </xf>
    <xf numFmtId="180" fontId="6" fillId="0" borderId="27" xfId="0" applyNumberFormat="1" applyFont="1" applyFill="1" applyBorder="1" applyAlignment="1">
      <alignment horizontal="right"/>
    </xf>
    <xf numFmtId="0" fontId="6" fillId="0" borderId="11" xfId="0" applyFont="1" applyFill="1" applyBorder="1" applyAlignment="1">
      <alignment horizontal="center" vertical="center"/>
    </xf>
    <xf numFmtId="164" fontId="4" fillId="0" borderId="29" xfId="44" applyNumberFormat="1" applyFont="1" applyFill="1" applyBorder="1" applyAlignment="1">
      <alignment horizontal="right"/>
    </xf>
    <xf numFmtId="180" fontId="4" fillId="0" borderId="63" xfId="44" applyNumberFormat="1" applyFont="1" applyFill="1" applyBorder="1" applyAlignment="1">
      <alignment horizontal="right"/>
    </xf>
    <xf numFmtId="180" fontId="4" fillId="0" borderId="16" xfId="44" applyNumberFormat="1" applyFont="1" applyFill="1" applyBorder="1" applyAlignment="1">
      <alignment horizontal="right"/>
    </xf>
    <xf numFmtId="180" fontId="4" fillId="0" borderId="29" xfId="43" applyNumberFormat="1" applyFont="1" applyFill="1" applyBorder="1" applyAlignment="1">
      <alignment horizontal="right"/>
    </xf>
    <xf numFmtId="164" fontId="4" fillId="0" borderId="63" xfId="46" applyNumberFormat="1" applyFont="1" applyFill="1" applyBorder="1" applyAlignment="1">
      <alignment horizontal="right"/>
    </xf>
    <xf numFmtId="180" fontId="4" fillId="0" borderId="16" xfId="43" applyNumberFormat="1" applyFont="1" applyFill="1" applyBorder="1" applyAlignment="1">
      <alignment horizontal="right"/>
    </xf>
    <xf numFmtId="164" fontId="4" fillId="0" borderId="29" xfId="43" applyNumberFormat="1" applyFont="1" applyFill="1" applyBorder="1" applyAlignment="1">
      <alignment horizontal="right"/>
    </xf>
    <xf numFmtId="164" fontId="4" fillId="0" borderId="16" xfId="43" applyNumberFormat="1" applyFont="1" applyFill="1" applyBorder="1" applyAlignment="1">
      <alignment horizontal="right"/>
    </xf>
    <xf numFmtId="164" fontId="4" fillId="0" borderId="20" xfId="43" applyNumberFormat="1" applyFont="1" applyFill="1" applyBorder="1" applyAlignment="1">
      <alignment horizontal="right"/>
    </xf>
    <xf numFmtId="0" fontId="6" fillId="9" borderId="14" xfId="30" applyFont="1" applyFill="1" applyBorder="1" applyAlignment="1">
      <alignment horizontal="center" vertical="center" wrapText="1"/>
    </xf>
    <xf numFmtId="0" fontId="6" fillId="9" borderId="27" xfId="30" applyFont="1" applyFill="1" applyBorder="1" applyAlignment="1">
      <alignment horizontal="center" vertical="center" wrapText="1"/>
    </xf>
    <xf numFmtId="0" fontId="6" fillId="9" borderId="34" xfId="30" applyFont="1" applyFill="1" applyBorder="1" applyAlignment="1">
      <alignment horizontal="center" vertical="center" wrapText="1"/>
    </xf>
    <xf numFmtId="0" fontId="6" fillId="9" borderId="15" xfId="0" applyFont="1" applyFill="1" applyBorder="1" applyAlignment="1">
      <alignment horizontal="center" vertical="center"/>
    </xf>
    <xf numFmtId="164" fontId="6" fillId="0" borderId="36" xfId="42" applyNumberFormat="1" applyFont="1" applyFill="1" applyBorder="1" applyAlignment="1">
      <alignment horizontal="right"/>
    </xf>
    <xf numFmtId="180" fontId="6" fillId="0" borderId="44" xfId="44" applyNumberFormat="1" applyFont="1" applyFill="1" applyBorder="1" applyAlignment="1">
      <alignment horizontal="right"/>
    </xf>
    <xf numFmtId="43" fontId="6" fillId="0" borderId="44" xfId="1" applyFont="1" applyFill="1" applyBorder="1" applyAlignment="1">
      <alignment horizontal="right"/>
    </xf>
    <xf numFmtId="180" fontId="6" fillId="0" borderId="45" xfId="44" applyNumberFormat="1" applyFont="1" applyFill="1" applyBorder="1" applyAlignment="1">
      <alignment horizontal="right"/>
    </xf>
    <xf numFmtId="164" fontId="6" fillId="0" borderId="12" xfId="44" applyNumberFormat="1" applyFont="1" applyFill="1" applyBorder="1" applyAlignment="1">
      <alignment horizontal="right"/>
    </xf>
    <xf numFmtId="164" fontId="6" fillId="0" borderId="27" xfId="44" applyNumberFormat="1" applyFont="1" applyFill="1" applyBorder="1" applyAlignment="1">
      <alignment horizontal="right"/>
    </xf>
    <xf numFmtId="180" fontId="4" fillId="0" borderId="27" xfId="44" applyNumberFormat="1" applyFont="1" applyFill="1" applyBorder="1" applyAlignment="1">
      <alignment horizontal="right"/>
    </xf>
    <xf numFmtId="0" fontId="6" fillId="0" borderId="8" xfId="0" applyFont="1" applyFill="1" applyBorder="1" applyAlignment="1">
      <alignment horizontal="center" vertical="center"/>
    </xf>
    <xf numFmtId="164" fontId="6" fillId="0" borderId="0" xfId="42" applyNumberFormat="1" applyFont="1" applyFill="1" applyBorder="1" applyAlignment="1">
      <alignment horizontal="right"/>
    </xf>
    <xf numFmtId="180" fontId="6" fillId="0" borderId="0" xfId="44" applyNumberFormat="1" applyFont="1" applyFill="1" applyBorder="1" applyAlignment="1">
      <alignment horizontal="right"/>
    </xf>
    <xf numFmtId="43" fontId="6" fillId="0" borderId="0" xfId="1" applyFont="1" applyFill="1" applyBorder="1" applyAlignment="1">
      <alignment horizontal="right"/>
    </xf>
    <xf numFmtId="2" fontId="4" fillId="0" borderId="10" xfId="44" applyNumberFormat="1" applyFont="1" applyFill="1" applyBorder="1" applyAlignment="1">
      <alignment horizontal="right"/>
    </xf>
    <xf numFmtId="164" fontId="4" fillId="0" borderId="42" xfId="44" applyNumberFormat="1" applyFont="1" applyFill="1" applyBorder="1" applyAlignment="1">
      <alignment horizontal="right"/>
    </xf>
    <xf numFmtId="2" fontId="4" fillId="0" borderId="9" xfId="44" applyNumberFormat="1" applyFont="1" applyFill="1" applyBorder="1" applyAlignment="1">
      <alignment horizontal="right"/>
    </xf>
    <xf numFmtId="180" fontId="4" fillId="0" borderId="17" xfId="44" applyNumberFormat="1" applyFont="1" applyFill="1" applyBorder="1" applyAlignment="1">
      <alignment horizontal="right"/>
    </xf>
    <xf numFmtId="164" fontId="4" fillId="0" borderId="17" xfId="44" applyNumberFormat="1" applyFont="1" applyFill="1" applyBorder="1" applyAlignment="1">
      <alignment horizontal="right"/>
    </xf>
    <xf numFmtId="164" fontId="4" fillId="0" borderId="17" xfId="43" applyNumberFormat="1" applyFont="1" applyFill="1" applyBorder="1" applyAlignment="1">
      <alignment horizontal="right"/>
    </xf>
    <xf numFmtId="164" fontId="4" fillId="0" borderId="63" xfId="43" applyNumberFormat="1" applyFont="1" applyFill="1" applyBorder="1" applyAlignment="1">
      <alignment horizontal="right"/>
    </xf>
    <xf numFmtId="0" fontId="6" fillId="9" borderId="28" xfId="30" applyFont="1" applyFill="1" applyBorder="1" applyAlignment="1">
      <alignment horizontal="center" vertical="center" wrapText="1"/>
    </xf>
    <xf numFmtId="164" fontId="6" fillId="0" borderId="29" xfId="42" applyNumberFormat="1" applyFont="1" applyFill="1" applyBorder="1" applyAlignment="1">
      <alignment horizontal="right"/>
    </xf>
    <xf numFmtId="180" fontId="6" fillId="0" borderId="97" xfId="44" applyNumberFormat="1" applyFont="1" applyFill="1" applyBorder="1" applyAlignment="1">
      <alignment horizontal="right"/>
    </xf>
    <xf numFmtId="164" fontId="6" fillId="0" borderId="14" xfId="42" applyNumberFormat="1" applyFont="1" applyFill="1" applyBorder="1" applyAlignment="1">
      <alignment horizontal="right"/>
    </xf>
    <xf numFmtId="180" fontId="6" fillId="0" borderId="13" xfId="44" applyNumberFormat="1" applyFont="1" applyFill="1" applyBorder="1" applyAlignment="1">
      <alignment horizontal="right"/>
    </xf>
    <xf numFmtId="43" fontId="6" fillId="0" borderId="13" xfId="1" applyFont="1" applyFill="1" applyBorder="1" applyAlignment="1">
      <alignment horizontal="right"/>
    </xf>
    <xf numFmtId="180" fontId="6" fillId="0" borderId="105" xfId="44" applyNumberFormat="1" applyFont="1" applyFill="1" applyBorder="1" applyAlignment="1">
      <alignment horizontal="right"/>
    </xf>
    <xf numFmtId="164" fontId="6" fillId="0" borderId="28" xfId="42" applyNumberFormat="1" applyFont="1" applyFill="1" applyBorder="1" applyAlignment="1">
      <alignment horizontal="right"/>
    </xf>
    <xf numFmtId="164" fontId="6" fillId="0" borderId="12" xfId="42" applyNumberFormat="1" applyFont="1" applyFill="1" applyBorder="1" applyAlignment="1">
      <alignment horizontal="right"/>
    </xf>
    <xf numFmtId="180" fontId="6" fillId="0" borderId="27" xfId="44" applyNumberFormat="1" applyFont="1" applyFill="1" applyBorder="1" applyAlignment="1">
      <alignment horizontal="right"/>
    </xf>
    <xf numFmtId="164" fontId="4" fillId="0" borderId="0" xfId="43" applyNumberFormat="1" applyFont="1" applyFill="1" applyBorder="1" applyAlignment="1">
      <alignment horizontal="right"/>
    </xf>
    <xf numFmtId="180" fontId="4" fillId="0" borderId="16" xfId="43" applyNumberFormat="1" applyFont="1" applyFill="1" applyBorder="1" applyAlignment="1">
      <alignment horizontal="center"/>
    </xf>
    <xf numFmtId="164" fontId="4" fillId="0" borderId="56" xfId="44" applyNumberFormat="1" applyFont="1" applyFill="1" applyBorder="1" applyAlignment="1">
      <alignment horizontal="right"/>
    </xf>
    <xf numFmtId="180" fontId="4" fillId="0" borderId="60" xfId="44" applyNumberFormat="1" applyFont="1" applyFill="1" applyBorder="1" applyAlignment="1">
      <alignment horizontal="right"/>
    </xf>
    <xf numFmtId="180" fontId="4" fillId="0" borderId="40" xfId="44" applyNumberFormat="1" applyFont="1" applyFill="1" applyBorder="1" applyAlignment="1">
      <alignment horizontal="right"/>
    </xf>
    <xf numFmtId="164" fontId="4" fillId="0" borderId="20" xfId="44" applyNumberFormat="1" applyFont="1" applyFill="1" applyBorder="1" applyAlignment="1">
      <alignment horizontal="right"/>
    </xf>
    <xf numFmtId="0" fontId="6" fillId="9" borderId="60" xfId="30" applyFont="1" applyFill="1" applyBorder="1" applyAlignment="1">
      <alignment horizontal="center" vertical="center" wrapText="1"/>
    </xf>
    <xf numFmtId="164" fontId="4" fillId="0" borderId="63" xfId="43" applyNumberFormat="1" applyFont="1" applyFill="1" applyBorder="1" applyAlignment="1">
      <alignment horizontal="center"/>
    </xf>
    <xf numFmtId="180" fontId="4" fillId="0" borderId="63" xfId="43" applyNumberFormat="1" applyFont="1" applyFill="1" applyBorder="1" applyAlignment="1">
      <alignment horizontal="center"/>
    </xf>
    <xf numFmtId="180" fontId="4" fillId="0" borderId="0" xfId="0" applyNumberFormat="1" applyFont="1" applyFill="1"/>
    <xf numFmtId="180" fontId="4" fillId="0" borderId="16" xfId="44" applyNumberFormat="1" applyFont="1" applyFill="1" applyBorder="1" applyAlignment="1">
      <alignment horizontal="center"/>
    </xf>
    <xf numFmtId="164" fontId="4" fillId="0" borderId="60" xfId="44" applyNumberFormat="1" applyFont="1" applyFill="1" applyBorder="1" applyAlignment="1">
      <alignment horizontal="right"/>
    </xf>
    <xf numFmtId="180" fontId="4" fillId="0" borderId="20" xfId="44" applyNumberFormat="1" applyFont="1" applyFill="1" applyBorder="1" applyAlignment="1">
      <alignment horizontal="right"/>
    </xf>
    <xf numFmtId="0" fontId="6" fillId="0" borderId="0" xfId="0" applyFont="1" applyFill="1"/>
    <xf numFmtId="164" fontId="6" fillId="0" borderId="34" xfId="43" applyNumberFormat="1" applyFont="1" applyFill="1" applyBorder="1" applyAlignment="1">
      <alignment horizontal="right"/>
    </xf>
    <xf numFmtId="164" fontId="6" fillId="0" borderId="27" xfId="42" applyNumberFormat="1" applyFont="1" applyFill="1" applyBorder="1" applyAlignment="1">
      <alignment horizontal="right"/>
    </xf>
    <xf numFmtId="180" fontId="6" fillId="0" borderId="34" xfId="43" applyNumberFormat="1" applyFont="1" applyFill="1" applyBorder="1" applyAlignment="1">
      <alignment horizontal="right"/>
    </xf>
    <xf numFmtId="180" fontId="6" fillId="0" borderId="27" xfId="42" applyNumberFormat="1" applyFont="1" applyFill="1" applyBorder="1" applyAlignment="1">
      <alignment horizontal="right"/>
    </xf>
    <xf numFmtId="164" fontId="4" fillId="0" borderId="29" xfId="42"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63" xfId="42" quotePrefix="1" applyNumberFormat="1" applyFont="1" applyFill="1" applyBorder="1" applyAlignment="1">
      <alignment horizontal="right"/>
    </xf>
    <xf numFmtId="164" fontId="4" fillId="0" borderId="16" xfId="42" quotePrefix="1" applyNumberFormat="1" applyFont="1" applyFill="1" applyBorder="1" applyAlignment="1">
      <alignment horizontal="right"/>
    </xf>
    <xf numFmtId="164" fontId="4" fillId="0" borderId="29" xfId="42" quotePrefix="1" applyNumberFormat="1" applyFont="1" applyFill="1" applyBorder="1" applyAlignment="1">
      <alignment horizontal="right"/>
    </xf>
    <xf numFmtId="180" fontId="4" fillId="0" borderId="16" xfId="42" quotePrefix="1" applyNumberFormat="1" applyFont="1" applyFill="1" applyBorder="1" applyAlignment="1">
      <alignment horizontal="right"/>
    </xf>
    <xf numFmtId="180" fontId="4" fillId="0" borderId="0" xfId="43" applyNumberFormat="1" applyFont="1" applyFill="1" applyBorder="1" applyAlignment="1">
      <alignment horizontal="right"/>
    </xf>
    <xf numFmtId="180" fontId="4" fillId="0" borderId="16" xfId="42"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29" xfId="42" applyNumberFormat="1" applyFont="1" applyFill="1" applyBorder="1" applyAlignment="1">
      <alignment horizontal="center"/>
    </xf>
    <xf numFmtId="180" fontId="4" fillId="0" borderId="16" xfId="42" applyNumberFormat="1" applyFont="1" applyFill="1" applyBorder="1" applyAlignment="1">
      <alignment horizontal="center"/>
    </xf>
    <xf numFmtId="180" fontId="4" fillId="0" borderId="20" xfId="42" applyNumberFormat="1" applyFont="1" applyFill="1" applyBorder="1" applyAlignment="1">
      <alignment horizontal="right"/>
    </xf>
    <xf numFmtId="164" fontId="4" fillId="0" borderId="60" xfId="42" quotePrefix="1" applyNumberFormat="1" applyFont="1" applyFill="1" applyBorder="1" applyAlignment="1">
      <alignment horizontal="right"/>
    </xf>
    <xf numFmtId="164" fontId="4" fillId="0" borderId="20" xfId="42" applyNumberFormat="1" applyFont="1" applyFill="1" applyBorder="1" applyAlignment="1">
      <alignment horizontal="right"/>
    </xf>
    <xf numFmtId="0" fontId="6" fillId="9" borderId="34" xfId="30" applyFont="1" applyFill="1" applyBorder="1" applyAlignment="1">
      <alignment horizontal="center" vertical="center"/>
    </xf>
    <xf numFmtId="0" fontId="6" fillId="9" borderId="20" xfId="30" applyFont="1" applyFill="1" applyBorder="1" applyAlignment="1">
      <alignment horizontal="center" vertical="center" wrapText="1"/>
    </xf>
    <xf numFmtId="0" fontId="6" fillId="9" borderId="1" xfId="30"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33" xfId="48" applyNumberFormat="1" applyFont="1" applyFill="1" applyBorder="1" applyAlignment="1">
      <alignment horizontal="right" vertical="center"/>
    </xf>
    <xf numFmtId="168" fontId="6" fillId="0" borderId="32" xfId="48" applyNumberFormat="1" applyFont="1" applyFill="1" applyBorder="1" applyAlignment="1">
      <alignment horizontal="right" vertical="center"/>
    </xf>
    <xf numFmtId="43" fontId="6" fillId="0" borderId="32" xfId="48"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8"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168" fontId="4" fillId="0" borderId="16" xfId="48" applyNumberFormat="1" applyFont="1" applyFill="1" applyBorder="1" applyAlignment="1">
      <alignment horizontal="right" vertical="center"/>
    </xf>
    <xf numFmtId="168" fontId="4" fillId="0" borderId="63" xfId="48" applyNumberFormat="1" applyFont="1" applyFill="1" applyBorder="1" applyAlignment="1">
      <alignment horizontal="right" vertical="center"/>
    </xf>
    <xf numFmtId="168" fontId="4" fillId="0" borderId="16" xfId="47" applyNumberFormat="1" applyFont="1" applyFill="1" applyBorder="1" applyAlignment="1">
      <alignment horizontal="center" vertical="center"/>
    </xf>
    <xf numFmtId="0" fontId="6" fillId="9" borderId="36" xfId="0" applyFont="1" applyFill="1" applyBorder="1" applyAlignment="1">
      <alignment horizontal="center" vertical="center" wrapText="1"/>
    </xf>
    <xf numFmtId="0" fontId="6" fillId="9" borderId="27" xfId="0" applyFont="1" applyFill="1" applyBorder="1" applyAlignment="1">
      <alignment horizontal="center" vertical="center" wrapText="1"/>
    </xf>
    <xf numFmtId="165" fontId="4" fillId="0" borderId="0" xfId="0" applyNumberFormat="1" applyFont="1" applyFill="1"/>
    <xf numFmtId="168" fontId="6" fillId="0" borderId="0" xfId="48" applyNumberFormat="1" applyFont="1" applyFill="1" applyBorder="1" applyAlignment="1">
      <alignment horizontal="right" vertical="center"/>
    </xf>
    <xf numFmtId="180" fontId="6" fillId="0" borderId="0" xfId="47" applyNumberFormat="1" applyFont="1" applyFill="1" applyBorder="1" applyAlignment="1">
      <alignment vertical="center"/>
    </xf>
    <xf numFmtId="0" fontId="6" fillId="0" borderId="0" xfId="0" applyFont="1" applyFill="1" applyBorder="1" applyAlignment="1">
      <alignment horizontal="center" vertical="center"/>
    </xf>
    <xf numFmtId="181" fontId="4" fillId="0" borderId="0" xfId="0" applyNumberFormat="1" applyFont="1" applyFill="1"/>
    <xf numFmtId="180" fontId="6" fillId="0" borderId="94" xfId="47" applyNumberFormat="1" applyFont="1" applyFill="1" applyBorder="1" applyAlignment="1">
      <alignment vertical="center"/>
    </xf>
    <xf numFmtId="180" fontId="6" fillId="0" borderId="95" xfId="47" applyNumberFormat="1" applyFont="1" applyFill="1" applyBorder="1" applyAlignment="1">
      <alignment vertical="center"/>
    </xf>
    <xf numFmtId="180" fontId="6" fillId="0" borderId="111" xfId="47" applyNumberFormat="1" applyFont="1" applyFill="1" applyBorder="1" applyAlignment="1">
      <alignment vertical="center"/>
    </xf>
    <xf numFmtId="180" fontId="6" fillId="0" borderId="112" xfId="47"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8" applyNumberFormat="1" applyFont="1" applyFill="1" applyBorder="1" applyAlignment="1">
      <alignment horizontal="right" vertical="center"/>
    </xf>
    <xf numFmtId="168" fontId="4" fillId="0" borderId="42" xfId="48" applyNumberFormat="1" applyFont="1" applyFill="1" applyBorder="1" applyAlignment="1">
      <alignment horizontal="right" vertical="center"/>
    </xf>
    <xf numFmtId="180" fontId="4" fillId="0" borderId="113" xfId="47" applyNumberFormat="1" applyFont="1" applyFill="1" applyBorder="1"/>
    <xf numFmtId="180" fontId="4" fillId="0" borderId="63" xfId="47" applyNumberFormat="1" applyFont="1" applyFill="1" applyBorder="1"/>
    <xf numFmtId="180" fontId="4" fillId="0" borderId="9" xfId="47" applyNumberFormat="1" applyFont="1" applyFill="1" applyBorder="1"/>
    <xf numFmtId="180" fontId="4" fillId="0" borderId="48" xfId="47" applyNumberFormat="1" applyFont="1" applyFill="1" applyBorder="1"/>
    <xf numFmtId="180" fontId="4" fillId="0" borderId="0" xfId="47" applyNumberFormat="1" applyFont="1" applyFill="1" applyBorder="1"/>
    <xf numFmtId="180" fontId="4" fillId="0" borderId="16" xfId="47" applyNumberFormat="1" applyFont="1" applyFill="1" applyBorder="1"/>
    <xf numFmtId="180" fontId="4" fillId="0" borderId="16" xfId="47" applyNumberFormat="1" applyFont="1" applyFill="1" applyBorder="1" applyAlignment="1">
      <alignment horizontal="center" vertical="center"/>
    </xf>
    <xf numFmtId="41" fontId="4" fillId="0" borderId="0" xfId="0" applyNumberFormat="1" applyFont="1" applyFill="1"/>
    <xf numFmtId="168" fontId="4" fillId="0" borderId="0" xfId="0" applyNumberFormat="1" applyFont="1" applyFill="1"/>
    <xf numFmtId="168" fontId="4" fillId="0" borderId="18" xfId="48" applyNumberFormat="1" applyFont="1" applyFill="1" applyBorder="1" applyAlignment="1">
      <alignment horizontal="right" vertical="center"/>
    </xf>
    <xf numFmtId="43" fontId="4" fillId="0" borderId="63" xfId="47" applyNumberFormat="1" applyFont="1" applyFill="1" applyBorder="1"/>
    <xf numFmtId="43" fontId="4" fillId="0" borderId="20" xfId="1" applyFont="1" applyFill="1" applyBorder="1"/>
    <xf numFmtId="43" fontId="4" fillId="0" borderId="0" xfId="1" applyFont="1" applyFill="1" applyBorder="1"/>
    <xf numFmtId="180" fontId="4" fillId="0" borderId="20" xfId="47" applyNumberFormat="1" applyFont="1" applyFill="1" applyBorder="1"/>
    <xf numFmtId="0" fontId="4" fillId="0" borderId="63" xfId="47" applyNumberFormat="1" applyFont="1" applyFill="1" applyBorder="1"/>
    <xf numFmtId="0" fontId="6" fillId="9" borderId="14"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91" xfId="0" applyFont="1" applyFill="1" applyBorder="1" applyAlignment="1">
      <alignment horizontal="center" vertical="center"/>
    </xf>
    <xf numFmtId="0" fontId="6" fillId="9" borderId="42" xfId="0" applyFont="1" applyFill="1" applyBorder="1" applyAlignment="1">
      <alignment horizontal="center" vertical="center"/>
    </xf>
    <xf numFmtId="39" fontId="6" fillId="9" borderId="86" xfId="0" applyNumberFormat="1" applyFont="1" applyFill="1" applyBorder="1" applyAlignment="1" applyProtection="1">
      <alignment horizontal="center" vertical="center" wrapText="1"/>
    </xf>
    <xf numFmtId="39" fontId="6" fillId="9" borderId="27" xfId="0" applyNumberFormat="1" applyFont="1" applyFill="1" applyBorder="1" applyAlignment="1" applyProtection="1">
      <alignment horizontal="center" vertical="center"/>
    </xf>
    <xf numFmtId="39" fontId="6" fillId="9" borderId="34" xfId="0" applyNumberFormat="1" applyFont="1" applyFill="1" applyBorder="1" applyAlignment="1" applyProtection="1">
      <alignment horizontal="center" vertical="center"/>
    </xf>
    <xf numFmtId="0" fontId="4" fillId="0" borderId="0" xfId="50" applyFont="1" applyFill="1"/>
    <xf numFmtId="0" fontId="19" fillId="0" borderId="0" xfId="50" applyFont="1" applyFill="1" applyAlignment="1">
      <alignment horizontal="justify" vertical="justify" wrapText="1"/>
    </xf>
    <xf numFmtId="0" fontId="4" fillId="0" borderId="0" xfId="50" applyFont="1" applyFill="1" applyBorder="1"/>
    <xf numFmtId="0" fontId="4" fillId="0" borderId="0" xfId="50" applyFont="1" applyFill="1" applyBorder="1" applyAlignment="1"/>
    <xf numFmtId="0" fontId="19" fillId="0" borderId="0" xfId="50" applyFont="1" applyFill="1" applyBorder="1" applyAlignment="1"/>
    <xf numFmtId="2" fontId="4" fillId="0" borderId="0" xfId="50" applyNumberFormat="1" applyFont="1" applyFill="1" applyBorder="1"/>
    <xf numFmtId="0" fontId="35" fillId="0" borderId="0" xfId="50" applyFont="1" applyFill="1"/>
    <xf numFmtId="0" fontId="35" fillId="0" borderId="0" xfId="50" applyFont="1" applyFill="1" applyBorder="1"/>
    <xf numFmtId="0" fontId="35" fillId="0" borderId="0" xfId="50" applyFont="1" applyFill="1" applyBorder="1" applyAlignment="1"/>
    <xf numFmtId="0" fontId="19" fillId="0" borderId="0" xfId="50" applyFont="1" applyFill="1" applyBorder="1" applyAlignment="1">
      <alignment wrapText="1"/>
    </xf>
    <xf numFmtId="2" fontId="4" fillId="9" borderId="33" xfId="50" applyNumberFormat="1" applyFont="1" applyFill="1" applyBorder="1" applyAlignment="1">
      <alignment horizontal="center"/>
    </xf>
    <xf numFmtId="2" fontId="4" fillId="9" borderId="96" xfId="50" applyNumberFormat="1" applyFont="1" applyFill="1" applyBorder="1" applyAlignment="1">
      <alignment horizontal="center"/>
    </xf>
    <xf numFmtId="2" fontId="4" fillId="9" borderId="32" xfId="50" applyNumberFormat="1" applyFont="1" applyFill="1" applyBorder="1" applyAlignment="1">
      <alignment horizontal="center"/>
    </xf>
    <xf numFmtId="2" fontId="4" fillId="9" borderId="32" xfId="50" applyNumberFormat="1" applyFont="1" applyFill="1" applyBorder="1"/>
    <xf numFmtId="0" fontId="4" fillId="9" borderId="32" xfId="50" applyFont="1" applyFill="1" applyBorder="1"/>
    <xf numFmtId="0" fontId="4" fillId="9" borderId="96" xfId="50" applyFont="1" applyFill="1" applyBorder="1"/>
    <xf numFmtId="0" fontId="6" fillId="9" borderId="32" xfId="50" applyFont="1" applyFill="1" applyBorder="1" applyAlignment="1">
      <alignment horizontal="left"/>
    </xf>
    <xf numFmtId="0" fontId="6" fillId="9" borderId="31" xfId="50" applyFont="1" applyFill="1" applyBorder="1" applyAlignment="1">
      <alignment horizontal="left"/>
    </xf>
    <xf numFmtId="2" fontId="4" fillId="0" borderId="14" xfId="4" applyNumberFormat="1" applyFont="1" applyFill="1" applyBorder="1" applyAlignment="1">
      <alignment horizontal="center"/>
    </xf>
    <xf numFmtId="2" fontId="4" fillId="0" borderId="27" xfId="4" applyNumberFormat="1" applyFont="1" applyFill="1" applyBorder="1" applyAlignment="1">
      <alignment horizontal="center"/>
    </xf>
    <xf numFmtId="2" fontId="4" fillId="4" borderId="27" xfId="4" applyNumberFormat="1" applyFont="1" applyFill="1" applyBorder="1" applyAlignment="1">
      <alignment horizontal="center"/>
    </xf>
    <xf numFmtId="2" fontId="4" fillId="4" borderId="13"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1" xfId="50" applyFont="1" applyFill="1" applyBorder="1" applyAlignment="1">
      <alignment horizontal="left" indent="1"/>
    </xf>
    <xf numFmtId="0" fontId="4" fillId="9" borderId="14" xfId="50" applyFont="1" applyFill="1" applyBorder="1"/>
    <xf numFmtId="0" fontId="4" fillId="9" borderId="27" xfId="50" applyFont="1" applyFill="1" applyBorder="1"/>
    <xf numFmtId="0" fontId="4" fillId="9" borderId="13" xfId="50" applyFont="1" applyFill="1" applyBorder="1"/>
    <xf numFmtId="0" fontId="6" fillId="9" borderId="27" xfId="50" applyFont="1" applyFill="1" applyBorder="1" applyAlignment="1">
      <alignment horizontal="left"/>
    </xf>
    <xf numFmtId="0" fontId="6" fillId="9" borderId="11" xfId="50" applyFont="1" applyFill="1" applyBorder="1" applyAlignment="1">
      <alignment horizontal="left"/>
    </xf>
    <xf numFmtId="2" fontId="4" fillId="0" borderId="13" xfId="4" applyNumberFormat="1" applyFont="1" applyFill="1" applyBorder="1" applyAlignment="1">
      <alignment horizontal="center"/>
    </xf>
    <xf numFmtId="2" fontId="4" fillId="0" borderId="32" xfId="4" applyNumberFormat="1" applyFont="1" applyFill="1" applyBorder="1" applyAlignment="1">
      <alignment horizontal="center"/>
    </xf>
    <xf numFmtId="165" fontId="4" fillId="0" borderId="27" xfId="4" applyNumberFormat="1" applyFont="1" applyFill="1" applyBorder="1" applyAlignment="1">
      <alignment horizontal="center"/>
    </xf>
    <xf numFmtId="0" fontId="4" fillId="0" borderId="0" xfId="50" applyFont="1" applyFill="1" applyAlignment="1">
      <alignment vertical="center"/>
    </xf>
    <xf numFmtId="165" fontId="4" fillId="9" borderId="27" xfId="50" applyNumberFormat="1" applyFont="1" applyFill="1" applyBorder="1"/>
    <xf numFmtId="2" fontId="4" fillId="0" borderId="14" xfId="50" applyNumberFormat="1" applyFont="1" applyFill="1" applyBorder="1" applyAlignment="1">
      <alignment horizontal="center"/>
    </xf>
    <xf numFmtId="2" fontId="4" fillId="0" borderId="27" xfId="50" applyNumberFormat="1" applyFont="1" applyFill="1" applyBorder="1" applyAlignment="1">
      <alignment horizontal="center"/>
    </xf>
    <xf numFmtId="1" fontId="4" fillId="0" borderId="27" xfId="4" applyNumberFormat="1" applyFont="1" applyFill="1" applyBorder="1" applyAlignment="1">
      <alignment horizontal="center"/>
    </xf>
    <xf numFmtId="2" fontId="4" fillId="4" borderId="0" xfId="50" applyNumberFormat="1" applyFont="1" applyFill="1" applyBorder="1" applyAlignment="1">
      <alignment horizontal="center"/>
    </xf>
    <xf numFmtId="0" fontId="4" fillId="0" borderId="11" xfId="50" quotePrefix="1" applyFont="1" applyFill="1" applyBorder="1" applyAlignment="1">
      <alignment horizontal="left" indent="1"/>
    </xf>
    <xf numFmtId="165" fontId="4" fillId="0" borderId="14" xfId="50" applyNumberFormat="1" applyFont="1" applyFill="1" applyBorder="1" applyAlignment="1">
      <alignment horizontal="center"/>
    </xf>
    <xf numFmtId="165" fontId="4" fillId="0" borderId="27" xfId="50" applyNumberFormat="1" applyFont="1" applyFill="1" applyBorder="1" applyAlignment="1">
      <alignment horizontal="center"/>
    </xf>
    <xf numFmtId="165" fontId="4" fillId="0" borderId="13" xfId="50" applyNumberFormat="1" applyFont="1" applyFill="1" applyBorder="1" applyAlignment="1">
      <alignment horizontal="center"/>
    </xf>
    <xf numFmtId="165" fontId="4" fillId="9" borderId="14" xfId="50" applyNumberFormat="1" applyFont="1" applyFill="1" applyBorder="1" applyAlignment="1">
      <alignment horizontal="center"/>
    </xf>
    <xf numFmtId="165" fontId="4" fillId="9" borderId="27" xfId="50" applyNumberFormat="1" applyFont="1" applyFill="1" applyBorder="1" applyAlignment="1">
      <alignment horizontal="center"/>
    </xf>
    <xf numFmtId="165" fontId="4" fillId="9" borderId="13" xfId="50" applyNumberFormat="1" applyFont="1" applyFill="1" applyBorder="1" applyAlignment="1">
      <alignment horizontal="center"/>
    </xf>
    <xf numFmtId="165" fontId="19" fillId="0" borderId="14" xfId="50" applyNumberFormat="1" applyFont="1" applyFill="1" applyBorder="1" applyAlignment="1">
      <alignment horizontal="center" wrapText="1"/>
    </xf>
    <xf numFmtId="165" fontId="19" fillId="0" borderId="27" xfId="50" applyNumberFormat="1" applyFont="1" applyFill="1" applyBorder="1" applyAlignment="1">
      <alignment horizontal="center" wrapText="1"/>
    </xf>
    <xf numFmtId="165" fontId="19" fillId="0" borderId="27" xfId="50" applyNumberFormat="1" applyFont="1" applyFill="1" applyBorder="1" applyAlignment="1">
      <alignment horizontal="center"/>
    </xf>
    <xf numFmtId="165" fontId="19" fillId="0" borderId="13" xfId="50" applyNumberFormat="1" applyFont="1" applyFill="1" applyBorder="1" applyAlignment="1">
      <alignment horizontal="center"/>
    </xf>
    <xf numFmtId="2" fontId="19" fillId="0" borderId="27" xfId="4" applyNumberFormat="1" applyFont="1" applyFill="1" applyBorder="1" applyAlignment="1">
      <alignment horizontal="center"/>
    </xf>
    <xf numFmtId="0" fontId="19" fillId="0" borderId="27" xfId="4" applyFont="1" applyFill="1" applyBorder="1" applyAlignment="1">
      <alignment horizontal="center"/>
    </xf>
    <xf numFmtId="165" fontId="4" fillId="0" borderId="12" xfId="50" applyNumberFormat="1" applyFont="1" applyFill="1" applyBorder="1" applyAlignment="1">
      <alignment horizontal="center"/>
    </xf>
    <xf numFmtId="0" fontId="4" fillId="0" borderId="27" xfId="50" applyFont="1" applyFill="1" applyBorder="1"/>
    <xf numFmtId="165" fontId="4" fillId="0" borderId="118" xfId="50" applyNumberFormat="1" applyFont="1" applyFill="1" applyBorder="1" applyAlignment="1">
      <alignment horizontal="center"/>
    </xf>
    <xf numFmtId="165" fontId="4" fillId="0" borderId="93" xfId="50" applyNumberFormat="1" applyFont="1" applyFill="1" applyBorder="1" applyAlignment="1">
      <alignment horizontal="center"/>
    </xf>
    <xf numFmtId="165" fontId="4" fillId="0" borderId="74" xfId="50" applyNumberFormat="1" applyFont="1" applyFill="1" applyBorder="1" applyAlignment="1">
      <alignment horizontal="center"/>
    </xf>
    <xf numFmtId="0" fontId="4" fillId="0" borderId="93" xfId="50" applyFont="1" applyFill="1" applyBorder="1"/>
    <xf numFmtId="0" fontId="4" fillId="0" borderId="119" xfId="50" applyFont="1" applyFill="1" applyBorder="1" applyAlignment="1">
      <alignment horizontal="left" indent="1"/>
    </xf>
    <xf numFmtId="0" fontId="4" fillId="9" borderId="110" xfId="50" applyFont="1" applyFill="1" applyBorder="1"/>
    <xf numFmtId="0" fontId="4" fillId="9" borderId="77" xfId="50" applyFont="1" applyFill="1" applyBorder="1"/>
    <xf numFmtId="0" fontId="4" fillId="9" borderId="120" xfId="50" applyFont="1" applyFill="1" applyBorder="1"/>
    <xf numFmtId="0" fontId="6" fillId="9" borderId="77" xfId="50" applyFont="1" applyFill="1" applyBorder="1" applyAlignment="1">
      <alignment horizontal="left"/>
    </xf>
    <xf numFmtId="0" fontId="6" fillId="9" borderId="121" xfId="50" applyFont="1" applyFill="1" applyBorder="1" applyAlignment="1">
      <alignment horizontal="left"/>
    </xf>
    <xf numFmtId="0" fontId="6" fillId="9" borderId="26" xfId="50" applyFont="1" applyFill="1" applyBorder="1" applyAlignment="1">
      <alignment horizontal="center" vertical="center" wrapText="1"/>
    </xf>
    <xf numFmtId="0" fontId="6" fillId="9" borderId="6" xfId="50" applyFont="1" applyFill="1" applyBorder="1" applyAlignment="1">
      <alignment horizontal="center" vertical="center" wrapText="1"/>
    </xf>
    <xf numFmtId="0" fontId="6" fillId="9" borderId="4" xfId="50" applyFont="1" applyFill="1" applyBorder="1" applyAlignment="1">
      <alignment horizontal="center" vertical="center" wrapText="1"/>
    </xf>
    <xf numFmtId="0" fontId="6" fillId="9" borderId="3" xfId="50" applyFont="1" applyFill="1" applyBorder="1" applyAlignment="1">
      <alignment horizontal="center" vertical="center" wrapText="1"/>
    </xf>
    <xf numFmtId="0" fontId="6" fillId="9" borderId="38" xfId="50"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0" fontId="4" fillId="0" borderId="0" xfId="4" applyNumberFormat="1" applyFont="1" applyFill="1"/>
    <xf numFmtId="164" fontId="4" fillId="0" borderId="0" xfId="4" applyNumberFormat="1" applyFont="1" applyFill="1"/>
    <xf numFmtId="43" fontId="6" fillId="0" borderId="98" xfId="1" applyFont="1" applyFill="1" applyBorder="1"/>
    <xf numFmtId="168" fontId="6" fillId="0" borderId="68" xfId="6" applyNumberFormat="1" applyFont="1" applyFill="1" applyBorder="1"/>
    <xf numFmtId="43" fontId="6" fillId="0" borderId="99" xfId="1" applyFont="1" applyFill="1" applyBorder="1"/>
    <xf numFmtId="168" fontId="6" fillId="0" borderId="122" xfId="1" applyNumberFormat="1" applyFont="1" applyFill="1" applyBorder="1"/>
    <xf numFmtId="43" fontId="6" fillId="0" borderId="58" xfId="6" quotePrefix="1" applyFont="1" applyFill="1" applyBorder="1" applyAlignment="1">
      <alignment horizontal="center"/>
    </xf>
    <xf numFmtId="168" fontId="6" fillId="0" borderId="99" xfId="6" applyNumberFormat="1" applyFont="1" applyFill="1" applyBorder="1"/>
    <xf numFmtId="43" fontId="6" fillId="0" borderId="22" xfId="6" quotePrefix="1" applyFont="1" applyFill="1" applyBorder="1" applyAlignment="1">
      <alignment horizontal="center"/>
    </xf>
    <xf numFmtId="0" fontId="6" fillId="0" borderId="21" xfId="4" applyFont="1" applyFill="1" applyBorder="1" applyAlignment="1" applyProtection="1">
      <alignment horizontal="left" vertical="center"/>
    </xf>
    <xf numFmtId="43" fontId="4" fillId="0" borderId="49" xfId="1" applyFont="1" applyFill="1" applyBorder="1"/>
    <xf numFmtId="168" fontId="4" fillId="0" borderId="123" xfId="1" applyNumberFormat="1" applyFont="1" applyFill="1" applyBorder="1"/>
    <xf numFmtId="43" fontId="4" fillId="0" borderId="50" xfId="1" applyFont="1" applyFill="1" applyBorder="1"/>
    <xf numFmtId="164" fontId="4" fillId="0" borderId="123" xfId="4" applyNumberFormat="1" applyFont="1" applyFill="1" applyBorder="1"/>
    <xf numFmtId="180" fontId="4" fillId="0" borderId="124" xfId="4" applyNumberFormat="1" applyFont="1" applyFill="1" applyBorder="1"/>
    <xf numFmtId="164" fontId="4" fillId="0" borderId="50" xfId="51" applyNumberFormat="1" applyFont="1" applyFill="1" applyBorder="1"/>
    <xf numFmtId="180" fontId="4" fillId="0" borderId="124" xfId="51" applyNumberFormat="1" applyFont="1" applyFill="1" applyBorder="1"/>
    <xf numFmtId="0" fontId="4" fillId="0" borderId="53" xfId="4" applyFont="1" applyFill="1" applyBorder="1"/>
    <xf numFmtId="181" fontId="4" fillId="0" borderId="0" xfId="4" applyNumberFormat="1" applyFont="1" applyFill="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64" fontId="4" fillId="0" borderId="19" xfId="4" applyNumberFormat="1" applyFont="1" applyFill="1" applyBorder="1"/>
    <xf numFmtId="180" fontId="4" fillId="0" borderId="63" xfId="4" applyNumberFormat="1" applyFont="1" applyFill="1" applyBorder="1"/>
    <xf numFmtId="164" fontId="4" fillId="0" borderId="16" xfId="51" applyNumberFormat="1" applyFont="1" applyFill="1" applyBorder="1"/>
    <xf numFmtId="180" fontId="4" fillId="0" borderId="63" xfId="51" applyNumberFormat="1" applyFont="1" applyFill="1" applyBorder="1"/>
    <xf numFmtId="0" fontId="4" fillId="0" borderId="15" xfId="4" applyFont="1" applyFill="1" applyBorder="1"/>
    <xf numFmtId="43" fontId="4" fillId="0" borderId="17" xfId="1" applyFont="1" applyFill="1" applyBorder="1"/>
    <xf numFmtId="180" fontId="4" fillId="0" borderId="63" xfId="6" applyNumberFormat="1" applyFont="1" applyFill="1" applyBorder="1"/>
    <xf numFmtId="169" fontId="4" fillId="0" borderId="0" xfId="4" applyNumberFormat="1" applyFont="1" applyFill="1"/>
    <xf numFmtId="43" fontId="4" fillId="0" borderId="125" xfId="1" applyFont="1" applyFill="1" applyBorder="1"/>
    <xf numFmtId="168" fontId="4" fillId="0" borderId="0" xfId="1" applyNumberFormat="1" applyFont="1" applyFill="1" applyBorder="1"/>
    <xf numFmtId="43" fontId="4" fillId="0" borderId="83" xfId="1" applyFont="1" applyFill="1" applyBorder="1"/>
    <xf numFmtId="164" fontId="4" fillId="0" borderId="126" xfId="4" applyNumberFormat="1" applyFont="1" applyFill="1" applyBorder="1"/>
    <xf numFmtId="180" fontId="4" fillId="0" borderId="127" xfId="6" applyNumberFormat="1" applyFont="1" applyFill="1" applyBorder="1"/>
    <xf numFmtId="164" fontId="4" fillId="0" borderId="83" xfId="51" applyNumberFormat="1" applyFont="1" applyFill="1" applyBorder="1"/>
    <xf numFmtId="180" fontId="4" fillId="0" borderId="127" xfId="51" applyNumberFormat="1" applyFont="1" applyFill="1" applyBorder="1"/>
    <xf numFmtId="0" fontId="4" fillId="0" borderId="128" xfId="4" applyFont="1" applyFill="1" applyBorder="1"/>
    <xf numFmtId="0" fontId="6" fillId="9" borderId="129" xfId="4" applyFont="1" applyFill="1" applyBorder="1" applyAlignment="1">
      <alignment horizontal="center" vertical="center"/>
    </xf>
    <xf numFmtId="0" fontId="6" fillId="9" borderId="77" xfId="4" applyFont="1" applyFill="1" applyBorder="1" applyAlignment="1">
      <alignment horizontal="center" vertical="center"/>
    </xf>
    <xf numFmtId="0" fontId="6" fillId="9" borderId="0" xfId="4" applyFont="1" applyFill="1" applyBorder="1" applyAlignment="1">
      <alignment horizontal="center" vertical="center"/>
    </xf>
    <xf numFmtId="0" fontId="6" fillId="9" borderId="20" xfId="4" applyFont="1" applyFill="1" applyBorder="1" applyAlignment="1">
      <alignment horizontal="center" vertical="center"/>
    </xf>
    <xf numFmtId="0" fontId="6" fillId="9" borderId="63"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77"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30" xfId="1" applyFont="1" applyFill="1" applyBorder="1" applyAlignment="1">
      <alignment horizontal="right" vertical="center"/>
    </xf>
    <xf numFmtId="43" fontId="6" fillId="0" borderId="99" xfId="1" applyFont="1" applyFill="1" applyBorder="1" applyAlignment="1">
      <alignment horizontal="right" vertical="center"/>
    </xf>
    <xf numFmtId="43" fontId="6" fillId="0" borderId="131" xfId="1" applyFont="1" applyFill="1" applyBorder="1" applyAlignment="1">
      <alignment horizontal="right" vertical="center"/>
    </xf>
    <xf numFmtId="43" fontId="6" fillId="0" borderId="132" xfId="1" applyFont="1" applyFill="1" applyBorder="1" applyAlignment="1">
      <alignment horizontal="right" vertical="center"/>
    </xf>
    <xf numFmtId="43" fontId="6" fillId="0" borderId="133" xfId="1" quotePrefix="1" applyFont="1" applyFill="1" applyBorder="1" applyAlignment="1">
      <alignment horizontal="right" vertical="center"/>
    </xf>
    <xf numFmtId="43" fontId="6" fillId="0" borderId="134" xfId="1" quotePrefix="1" applyFont="1" applyFill="1" applyBorder="1" applyAlignment="1">
      <alignment horizontal="right" vertical="center"/>
    </xf>
    <xf numFmtId="43" fontId="6" fillId="0" borderId="131" xfId="1" quotePrefix="1" applyFont="1" applyFill="1" applyBorder="1" applyAlignment="1">
      <alignment horizontal="right" vertical="center"/>
    </xf>
    <xf numFmtId="43" fontId="6" fillId="0" borderId="99" xfId="1" quotePrefix="1" applyFont="1" applyFill="1" applyBorder="1" applyAlignment="1">
      <alignment horizontal="right" vertical="center"/>
    </xf>
    <xf numFmtId="43" fontId="6" fillId="0" borderId="134" xfId="1" applyFont="1" applyFill="1" applyBorder="1" applyAlignment="1" applyProtection="1">
      <alignment horizontal="right" vertical="center"/>
    </xf>
    <xf numFmtId="43" fontId="6" fillId="0" borderId="122" xfId="1" applyFont="1" applyFill="1" applyBorder="1" applyAlignment="1">
      <alignment horizontal="right" vertical="center"/>
    </xf>
    <xf numFmtId="0" fontId="6" fillId="0" borderId="100" xfId="4"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48"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4"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43" fontId="4" fillId="0" borderId="125" xfId="1" applyFont="1" applyFill="1" applyBorder="1" applyAlignment="1">
      <alignment horizontal="center" vertical="center"/>
    </xf>
    <xf numFmtId="43" fontId="4" fillId="0" borderId="83" xfId="1" applyFont="1" applyFill="1" applyBorder="1" applyAlignment="1">
      <alignment horizontal="right" vertical="center"/>
    </xf>
    <xf numFmtId="0" fontId="6" fillId="3" borderId="129" xfId="30" applyFont="1" applyFill="1" applyBorder="1" applyAlignment="1">
      <alignment horizontal="center" vertical="center"/>
    </xf>
    <xf numFmtId="0" fontId="6" fillId="3" borderId="77" xfId="30" quotePrefix="1" applyFont="1" applyFill="1" applyBorder="1" applyAlignment="1">
      <alignment horizontal="center" vertical="center"/>
    </xf>
    <xf numFmtId="0" fontId="6" fillId="3" borderId="135" xfId="30" applyFont="1" applyFill="1" applyBorder="1" applyAlignment="1" applyProtection="1">
      <alignment horizontal="center" vertical="center"/>
    </xf>
    <xf numFmtId="0" fontId="6" fillId="3" borderId="77" xfId="30" applyFont="1" applyFill="1" applyBorder="1" applyAlignment="1" applyProtection="1">
      <alignment horizontal="center" vertical="center"/>
    </xf>
    <xf numFmtId="0" fontId="6" fillId="3" borderId="76" xfId="30" applyFont="1" applyFill="1" applyBorder="1" applyAlignment="1" applyProtection="1">
      <alignment horizontal="center" vertical="center"/>
    </xf>
    <xf numFmtId="0" fontId="6" fillId="3" borderId="120" xfId="30" applyFont="1" applyFill="1" applyBorder="1" applyAlignment="1" applyProtection="1">
      <alignment horizontal="center" vertical="center"/>
    </xf>
    <xf numFmtId="0" fontId="6" fillId="3" borderId="136" xfId="30" applyFont="1" applyFill="1" applyBorder="1" applyAlignment="1" applyProtection="1">
      <alignment horizontal="center" vertical="center"/>
    </xf>
    <xf numFmtId="0" fontId="8" fillId="0" borderId="0" xfId="4" applyFont="1" applyBorder="1" applyAlignment="1">
      <alignment horizontal="right" vertical="center"/>
    </xf>
    <xf numFmtId="0" fontId="69" fillId="0" borderId="0" xfId="4" applyFont="1" applyAlignment="1">
      <alignment horizontal="center" vertical="center"/>
    </xf>
    <xf numFmtId="0" fontId="22" fillId="4" borderId="0" xfId="0" applyFont="1" applyFill="1"/>
    <xf numFmtId="165" fontId="22" fillId="0" borderId="0" xfId="0" applyNumberFormat="1" applyFont="1" applyBorder="1"/>
    <xf numFmtId="182" fontId="22" fillId="0" borderId="0" xfId="0" applyNumberFormat="1" applyFont="1" applyBorder="1"/>
    <xf numFmtId="0" fontId="22" fillId="0" borderId="0" xfId="0" applyFont="1" applyBorder="1" applyAlignment="1">
      <alignment horizontal="center" vertical="center"/>
    </xf>
    <xf numFmtId="165" fontId="22" fillId="0" borderId="23" xfId="0" applyNumberFormat="1" applyFont="1" applyBorder="1"/>
    <xf numFmtId="165" fontId="22" fillId="0" borderId="58" xfId="0" applyNumberFormat="1" applyFont="1" applyBorder="1"/>
    <xf numFmtId="165" fontId="22" fillId="0" borderId="25" xfId="0" applyNumberFormat="1" applyFont="1" applyBorder="1"/>
    <xf numFmtId="182" fontId="22" fillId="0" borderId="22" xfId="0" applyNumberFormat="1" applyFont="1" applyBorder="1"/>
    <xf numFmtId="182" fontId="22" fillId="0" borderId="20" xfId="0" applyNumberFormat="1" applyFont="1" applyBorder="1"/>
    <xf numFmtId="165" fontId="22" fillId="9" borderId="28" xfId="0" applyNumberFormat="1" applyFont="1" applyFill="1" applyBorder="1"/>
    <xf numFmtId="165" fontId="22" fillId="9" borderId="27" xfId="0" applyNumberFormat="1" applyFont="1" applyFill="1" applyBorder="1"/>
    <xf numFmtId="165" fontId="22" fillId="9" borderId="12" xfId="0" applyNumberFormat="1" applyFont="1" applyFill="1" applyBorder="1"/>
    <xf numFmtId="165" fontId="22" fillId="9" borderId="13" xfId="0" applyNumberFormat="1" applyFont="1" applyFill="1" applyBorder="1"/>
    <xf numFmtId="182" fontId="22" fillId="9" borderId="27" xfId="0" applyNumberFormat="1" applyFont="1" applyFill="1" applyBorder="1"/>
    <xf numFmtId="165" fontId="22" fillId="0" borderId="19" xfId="0" applyNumberFormat="1" applyFont="1" applyBorder="1"/>
    <xf numFmtId="165" fontId="22" fillId="0" borderId="44" xfId="0" applyNumberFormat="1" applyFont="1" applyBorder="1"/>
    <xf numFmtId="182" fontId="22" fillId="0" borderId="9" xfId="0" applyNumberFormat="1" applyFont="1" applyBorder="1"/>
    <xf numFmtId="182" fontId="22" fillId="0" borderId="16" xfId="0" applyNumberFormat="1" applyFont="1" applyBorder="1"/>
    <xf numFmtId="0" fontId="22" fillId="4" borderId="0" xfId="0" applyFont="1" applyFill="1" applyBorder="1"/>
    <xf numFmtId="165" fontId="22" fillId="0" borderId="17" xfId="0" applyNumberFormat="1" applyFont="1" applyFill="1" applyBorder="1"/>
    <xf numFmtId="165" fontId="22" fillId="0" borderId="16" xfId="0" applyNumberFormat="1" applyFont="1" applyFill="1" applyBorder="1"/>
    <xf numFmtId="182" fontId="22" fillId="0" borderId="40" xfId="0" applyNumberFormat="1" applyFont="1" applyBorder="1"/>
    <xf numFmtId="182" fontId="22" fillId="0" borderId="19" xfId="0" applyNumberFormat="1" applyFont="1" applyBorder="1"/>
    <xf numFmtId="182" fontId="22" fillId="0" borderId="16" xfId="0" applyNumberFormat="1" applyFont="1" applyFill="1" applyBorder="1"/>
    <xf numFmtId="168" fontId="22" fillId="14" borderId="28" xfId="1" applyNumberFormat="1" applyFont="1" applyFill="1" applyBorder="1"/>
    <xf numFmtId="168" fontId="22" fillId="14" borderId="27" xfId="1" applyNumberFormat="1" applyFont="1" applyFill="1" applyBorder="1"/>
    <xf numFmtId="165" fontId="22" fillId="0" borderId="27" xfId="0" applyNumberFormat="1" applyFont="1" applyBorder="1"/>
    <xf numFmtId="182" fontId="22" fillId="14" borderId="27" xfId="0" applyNumberFormat="1" applyFont="1" applyFill="1" applyBorder="1"/>
    <xf numFmtId="0" fontId="22" fillId="14" borderId="11" xfId="0" applyFont="1" applyFill="1" applyBorder="1"/>
    <xf numFmtId="168" fontId="22" fillId="0" borderId="28" xfId="1" applyNumberFormat="1" applyFont="1" applyBorder="1"/>
    <xf numFmtId="168" fontId="22" fillId="0" borderId="27" xfId="1" applyNumberFormat="1" applyFont="1" applyBorder="1"/>
    <xf numFmtId="182"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10" fillId="0" borderId="97" xfId="0" applyFont="1" applyBorder="1" applyAlignment="1">
      <alignment horizontal="center"/>
    </xf>
    <xf numFmtId="165" fontId="22" fillId="9" borderId="20" xfId="0" applyNumberFormat="1" applyFont="1" applyFill="1" applyBorder="1"/>
    <xf numFmtId="165" fontId="22" fillId="0" borderId="29" xfId="0" applyNumberFormat="1" applyFont="1" applyBorder="1"/>
    <xf numFmtId="0" fontId="22" fillId="9" borderId="27" xfId="0" applyFont="1" applyFill="1" applyBorder="1"/>
    <xf numFmtId="0" fontId="22" fillId="0" borderId="0" xfId="0" applyFont="1" applyFill="1"/>
    <xf numFmtId="0" fontId="22" fillId="14" borderId="0" xfId="0" applyFont="1" applyFill="1"/>
    <xf numFmtId="0" fontId="22" fillId="0" borderId="25" xfId="0" applyFont="1" applyBorder="1"/>
    <xf numFmtId="0" fontId="22" fillId="0" borderId="44" xfId="0" applyFont="1" applyBorder="1"/>
    <xf numFmtId="0" fontId="22" fillId="0" borderId="0" xfId="0" applyFont="1" applyAlignment="1">
      <alignment horizontal="center" vertical="center"/>
    </xf>
    <xf numFmtId="2" fontId="22" fillId="0" borderId="25" xfId="0" applyNumberFormat="1" applyFont="1" applyFill="1" applyBorder="1" applyAlignment="1">
      <alignment horizontal="center"/>
    </xf>
    <xf numFmtId="2" fontId="22" fillId="0" borderId="22" xfId="0" applyNumberFormat="1" applyFont="1" applyFill="1" applyBorder="1" applyAlignment="1">
      <alignment horizontal="center"/>
    </xf>
    <xf numFmtId="2" fontId="22" fillId="0" borderId="22" xfId="0" applyNumberFormat="1" applyFont="1" applyBorder="1" applyAlignment="1">
      <alignment horizontal="center"/>
    </xf>
    <xf numFmtId="2" fontId="22" fillId="0" borderId="59" xfId="0" applyNumberFormat="1" applyFont="1" applyFill="1" applyBorder="1" applyAlignment="1">
      <alignment horizontal="center"/>
    </xf>
    <xf numFmtId="2" fontId="22" fillId="0" borderId="20" xfId="0" applyNumberFormat="1" applyFont="1" applyFill="1" applyBorder="1" applyAlignment="1">
      <alignment horizontal="center"/>
    </xf>
    <xf numFmtId="2" fontId="22" fillId="0" borderId="20" xfId="0" applyNumberFormat="1" applyFont="1" applyBorder="1" applyAlignment="1">
      <alignment horizontal="center"/>
    </xf>
    <xf numFmtId="2" fontId="22" fillId="0" borderId="0" xfId="0" applyNumberFormat="1" applyFont="1"/>
    <xf numFmtId="2" fontId="22" fillId="9" borderId="28" xfId="0" applyNumberFormat="1" applyFont="1" applyFill="1" applyBorder="1" applyAlignment="1">
      <alignment horizontal="center" vertical="center"/>
    </xf>
    <xf numFmtId="2" fontId="22" fillId="9" borderId="27" xfId="0" applyNumberFormat="1" applyFont="1" applyFill="1" applyBorder="1" applyAlignment="1">
      <alignment horizontal="center" vertical="center"/>
    </xf>
    <xf numFmtId="2" fontId="22" fillId="0" borderId="19" xfId="0" applyNumberFormat="1" applyFont="1" applyBorder="1" applyAlignment="1">
      <alignment horizontal="center"/>
    </xf>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182" fontId="22" fillId="0" borderId="63" xfId="0" applyNumberFormat="1" applyFont="1" applyBorder="1"/>
    <xf numFmtId="2" fontId="22" fillId="0" borderId="17" xfId="0" applyNumberFormat="1" applyFont="1" applyBorder="1" applyAlignment="1">
      <alignment horizontal="center"/>
    </xf>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82" fontId="22" fillId="0" borderId="63"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82" fontId="22" fillId="0" borderId="60" xfId="0" applyNumberFormat="1" applyFont="1" applyFill="1" applyBorder="1"/>
    <xf numFmtId="2" fontId="22" fillId="9" borderId="18" xfId="0" applyNumberFormat="1" applyFont="1" applyFill="1" applyBorder="1" applyAlignment="1">
      <alignment horizontal="center" vertical="center"/>
    </xf>
    <xf numFmtId="2" fontId="22" fillId="9" borderId="20" xfId="0" applyNumberFormat="1" applyFont="1" applyFill="1" applyBorder="1" applyAlignment="1">
      <alignment horizontal="center" vertical="center"/>
    </xf>
    <xf numFmtId="182" fontId="22" fillId="9" borderId="20" xfId="0" applyNumberFormat="1" applyFont="1" applyFill="1" applyBorder="1"/>
    <xf numFmtId="2" fontId="22" fillId="9" borderId="17" xfId="0" applyNumberFormat="1" applyFont="1" applyFill="1" applyBorder="1" applyAlignment="1">
      <alignment horizontal="center"/>
    </xf>
    <xf numFmtId="2" fontId="22" fillId="9" borderId="16" xfId="0" applyNumberFormat="1" applyFont="1" applyFill="1" applyBorder="1" applyAlignment="1">
      <alignment horizontal="center"/>
    </xf>
    <xf numFmtId="182" fontId="22" fillId="9" borderId="16" xfId="0" applyNumberFormat="1" applyFont="1" applyFill="1" applyBorder="1"/>
    <xf numFmtId="2" fontId="22" fillId="0" borderId="17" xfId="0" applyNumberFormat="1" applyFont="1" applyFill="1" applyBorder="1" applyAlignment="1">
      <alignment horizontal="center"/>
    </xf>
    <xf numFmtId="0" fontId="22" fillId="0" borderId="0" xfId="20" applyFont="1" applyFill="1"/>
    <xf numFmtId="43" fontId="22" fillId="0" borderId="0" xfId="20" applyNumberFormat="1" applyFont="1" applyFill="1"/>
    <xf numFmtId="0" fontId="13" fillId="0" borderId="0" xfId="20" applyFont="1" applyFill="1"/>
    <xf numFmtId="168" fontId="0" fillId="0" borderId="0" xfId="0" applyNumberFormat="1" applyFill="1"/>
    <xf numFmtId="165" fontId="13" fillId="0" borderId="0" xfId="22" applyNumberFormat="1" applyFont="1" applyFill="1" applyBorder="1"/>
    <xf numFmtId="165" fontId="13" fillId="0" borderId="23" xfId="22" applyNumberFormat="1" applyFont="1" applyFill="1" applyBorder="1" applyAlignment="1">
      <alignment horizontal="center" vertical="center"/>
    </xf>
    <xf numFmtId="165" fontId="13" fillId="0" borderId="22" xfId="22" applyNumberFormat="1" applyFont="1" applyFill="1" applyBorder="1" applyAlignment="1">
      <alignment horizontal="center" vertical="center"/>
    </xf>
    <xf numFmtId="168" fontId="13" fillId="0" borderId="22" xfId="22" applyNumberFormat="1" applyFont="1" applyFill="1" applyBorder="1"/>
    <xf numFmtId="0" fontId="17" fillId="0" borderId="22" xfId="20" applyFont="1" applyFill="1" applyBorder="1" applyAlignment="1">
      <alignment horizontal="center"/>
    </xf>
    <xf numFmtId="0" fontId="17" fillId="0" borderId="137" xfId="20" applyFont="1" applyFill="1" applyBorder="1" applyAlignment="1">
      <alignment horizontal="center"/>
    </xf>
    <xf numFmtId="165" fontId="13" fillId="0" borderId="17" xfId="22" applyNumberFormat="1" applyFont="1" applyFill="1" applyBorder="1" applyAlignment="1">
      <alignment horizontal="center" vertical="center"/>
    </xf>
    <xf numFmtId="165" fontId="13" fillId="0" borderId="16" xfId="22" applyNumberFormat="1" applyFont="1" applyFill="1" applyBorder="1" applyAlignment="1">
      <alignment horizontal="center" vertical="center"/>
    </xf>
    <xf numFmtId="168" fontId="13" fillId="0" borderId="16" xfId="22" applyNumberFormat="1" applyFont="1" applyFill="1" applyBorder="1"/>
    <xf numFmtId="0" fontId="17" fillId="0" borderId="16" xfId="20" applyFont="1" applyFill="1" applyBorder="1" applyAlignment="1">
      <alignment horizontal="center"/>
    </xf>
    <xf numFmtId="0" fontId="17" fillId="0" borderId="97" xfId="20" applyFont="1" applyFill="1" applyBorder="1" applyAlignment="1">
      <alignment horizontal="center"/>
    </xf>
    <xf numFmtId="0" fontId="0" fillId="0" borderId="0" xfId="0" applyFill="1" applyBorder="1"/>
    <xf numFmtId="168" fontId="13" fillId="0" borderId="16" xfId="22" applyNumberFormat="1" applyFont="1" applyFill="1" applyBorder="1" applyAlignment="1">
      <alignment horizontal="right"/>
    </xf>
    <xf numFmtId="0" fontId="17" fillId="0" borderId="15" xfId="20" applyFont="1" applyFill="1" applyBorder="1" applyAlignment="1">
      <alignment horizontal="center"/>
    </xf>
    <xf numFmtId="0" fontId="80" fillId="3" borderId="28" xfId="20" applyFont="1" applyFill="1" applyBorder="1" applyAlignment="1">
      <alignment horizontal="center" vertical="center"/>
    </xf>
    <xf numFmtId="0" fontId="80" fillId="3" borderId="27" xfId="20" applyFont="1" applyFill="1" applyBorder="1" applyAlignment="1">
      <alignment horizontal="center" vertical="center" wrapText="1"/>
    </xf>
    <xf numFmtId="0" fontId="80" fillId="3" borderId="27" xfId="20" applyFont="1" applyFill="1" applyBorder="1" applyAlignment="1">
      <alignment horizontal="center" vertical="center"/>
    </xf>
    <xf numFmtId="0" fontId="22" fillId="0" borderId="0" xfId="20" applyFont="1"/>
    <xf numFmtId="168" fontId="13" fillId="0" borderId="23" xfId="22" applyNumberFormat="1" applyFont="1" applyBorder="1"/>
    <xf numFmtId="168" fontId="13" fillId="0" borderId="22" xfId="22" applyNumberFormat="1" applyFont="1" applyBorder="1"/>
    <xf numFmtId="168" fontId="13" fillId="0" borderId="17" xfId="22" applyNumberFormat="1" applyFont="1" applyBorder="1"/>
    <xf numFmtId="168" fontId="13" fillId="0" borderId="16" xfId="22" applyNumberFormat="1" applyFont="1" applyBorder="1"/>
    <xf numFmtId="168" fontId="13" fillId="0" borderId="17" xfId="22" applyNumberFormat="1" applyFont="1" applyFill="1" applyBorder="1"/>
    <xf numFmtId="0" fontId="17" fillId="0" borderId="16" xfId="20" applyFont="1" applyBorder="1" applyAlignment="1">
      <alignment horizontal="center"/>
    </xf>
    <xf numFmtId="0" fontId="17" fillId="0" borderId="15" xfId="20" applyFont="1" applyBorder="1" applyAlignment="1">
      <alignment horizontal="center"/>
    </xf>
    <xf numFmtId="168" fontId="13" fillId="0" borderId="17" xfId="22" applyNumberFormat="1" applyFont="1" applyFill="1" applyBorder="1" applyAlignment="1">
      <alignment horizontal="right"/>
    </xf>
    <xf numFmtId="168" fontId="13" fillId="0" borderId="18" xfId="22" applyNumberFormat="1" applyFont="1" applyFill="1" applyBorder="1"/>
    <xf numFmtId="168" fontId="13" fillId="0" borderId="20" xfId="22" applyNumberFormat="1" applyFont="1" applyFill="1" applyBorder="1"/>
    <xf numFmtId="0" fontId="17" fillId="0" borderId="20" xfId="20" applyFont="1" applyFill="1" applyBorder="1" applyAlignment="1">
      <alignment horizontal="center"/>
    </xf>
    <xf numFmtId="0" fontId="17" fillId="0" borderId="30" xfId="20" applyFont="1" applyFill="1" applyBorder="1" applyAlignment="1">
      <alignment horizontal="center"/>
    </xf>
    <xf numFmtId="0" fontId="80" fillId="0" borderId="0" xfId="20" applyFont="1" applyFill="1" applyBorder="1" applyAlignment="1">
      <alignment horizontal="center" vertical="center"/>
    </xf>
    <xf numFmtId="0" fontId="80" fillId="0" borderId="0" xfId="20" applyFont="1" applyFill="1" applyBorder="1" applyAlignment="1">
      <alignment horizontal="center" vertical="center" wrapText="1"/>
    </xf>
    <xf numFmtId="0" fontId="80" fillId="0" borderId="35" xfId="20" applyFont="1" applyFill="1" applyBorder="1" applyAlignment="1">
      <alignment horizontal="center" vertical="center"/>
    </xf>
    <xf numFmtId="0" fontId="80" fillId="0" borderId="2" xfId="20" applyFont="1" applyFill="1" applyBorder="1" applyAlignment="1">
      <alignment horizontal="center" vertical="center" wrapText="1"/>
    </xf>
    <xf numFmtId="0" fontId="80" fillId="0" borderId="2" xfId="20" applyFont="1" applyFill="1" applyBorder="1" applyAlignment="1">
      <alignment horizontal="center" vertical="center"/>
    </xf>
    <xf numFmtId="0" fontId="17" fillId="0" borderId="1" xfId="60" applyFont="1" applyFill="1" applyBorder="1" applyAlignment="1">
      <alignment horizontal="center" vertical="center" wrapText="1"/>
    </xf>
    <xf numFmtId="165" fontId="4" fillId="0" borderId="20" xfId="6" applyNumberFormat="1" applyFont="1" applyFill="1" applyBorder="1" applyAlignment="1">
      <alignment horizontal="center" vertical="center"/>
    </xf>
    <xf numFmtId="165" fontId="4" fillId="0" borderId="56" xfId="6" applyNumberFormat="1" applyFont="1" applyFill="1" applyBorder="1" applyAlignment="1">
      <alignment horizontal="center" vertical="center"/>
    </xf>
    <xf numFmtId="165" fontId="4" fillId="0" borderId="2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2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36" xfId="6" applyNumberFormat="1" applyFont="1" applyFill="1" applyBorder="1" applyAlignment="1">
      <alignment horizontal="center" vertical="center"/>
    </xf>
    <xf numFmtId="0" fontId="40" fillId="3" borderId="2" xfId="0" applyFont="1" applyFill="1" applyBorder="1" applyAlignment="1">
      <alignment horizontal="center" vertical="center" wrapText="1"/>
    </xf>
    <xf numFmtId="0" fontId="13" fillId="0" borderId="0" xfId="0" applyFont="1" applyAlignment="1">
      <alignment vertical="center"/>
    </xf>
    <xf numFmtId="2" fontId="22" fillId="13" borderId="23" xfId="0" applyNumberFormat="1" applyFont="1" applyFill="1" applyBorder="1" applyAlignment="1">
      <alignment horizontal="center" wrapText="1"/>
    </xf>
    <xf numFmtId="2" fontId="22" fillId="13" borderId="25" xfId="0" applyNumberFormat="1" applyFont="1" applyFill="1" applyBorder="1" applyAlignment="1">
      <alignment horizontal="center" wrapText="1"/>
    </xf>
    <xf numFmtId="2" fontId="22" fillId="13" borderId="22" xfId="0" applyNumberFormat="1" applyFont="1" applyFill="1" applyBorder="1" applyAlignment="1">
      <alignment horizontal="center" wrapText="1"/>
    </xf>
    <xf numFmtId="2" fontId="22" fillId="13" borderId="58" xfId="0" applyNumberFormat="1" applyFont="1" applyFill="1" applyBorder="1" applyAlignment="1">
      <alignment horizontal="center" wrapText="1"/>
    </xf>
    <xf numFmtId="0" fontId="22" fillId="13" borderId="21" xfId="0" applyFont="1" applyFill="1" applyBorder="1" applyAlignment="1">
      <alignment horizontal="left" vertical="top" wrapText="1"/>
    </xf>
    <xf numFmtId="2" fontId="22" fillId="13" borderId="17" xfId="0" applyNumberFormat="1" applyFont="1" applyFill="1" applyBorder="1" applyAlignment="1">
      <alignment horizontal="center" wrapText="1"/>
    </xf>
    <xf numFmtId="2" fontId="22" fillId="13" borderId="0" xfId="0" applyNumberFormat="1" applyFont="1" applyFill="1" applyBorder="1" applyAlignment="1">
      <alignment horizontal="center" wrapText="1"/>
    </xf>
    <xf numFmtId="2" fontId="22" fillId="13" borderId="16" xfId="0" applyNumberFormat="1" applyFont="1" applyFill="1" applyBorder="1" applyAlignment="1">
      <alignment horizontal="center" wrapText="1"/>
    </xf>
    <xf numFmtId="2" fontId="22" fillId="13" borderId="19" xfId="0" applyNumberFormat="1" applyFont="1" applyFill="1" applyBorder="1" applyAlignment="1">
      <alignment horizontal="center" wrapText="1"/>
    </xf>
    <xf numFmtId="0" fontId="22" fillId="13" borderId="15" xfId="0" applyFont="1" applyFill="1" applyBorder="1" applyAlignment="1">
      <alignment horizontal="left" vertical="top" wrapText="1"/>
    </xf>
    <xf numFmtId="2" fontId="40" fillId="13" borderId="28" xfId="0" applyNumberFormat="1" applyFont="1" applyFill="1" applyBorder="1" applyAlignment="1">
      <alignment horizontal="center" wrapText="1"/>
    </xf>
    <xf numFmtId="2" fontId="40" fillId="13" borderId="13" xfId="0" applyNumberFormat="1" applyFont="1" applyFill="1" applyBorder="1" applyAlignment="1">
      <alignment horizontal="center" wrapText="1"/>
    </xf>
    <xf numFmtId="2" fontId="40" fillId="13" borderId="27" xfId="0" applyNumberFormat="1" applyFont="1" applyFill="1" applyBorder="1" applyAlignment="1">
      <alignment horizontal="center" wrapText="1"/>
    </xf>
    <xf numFmtId="1" fontId="40" fillId="13" borderId="12" xfId="0" applyNumberFormat="1" applyFont="1" applyFill="1" applyBorder="1" applyAlignment="1">
      <alignment horizontal="center" wrapText="1"/>
    </xf>
    <xf numFmtId="0" fontId="40" fillId="13" borderId="11" xfId="0" applyFont="1" applyFill="1" applyBorder="1" applyAlignment="1">
      <alignment horizontal="left" vertical="top" wrapText="1"/>
    </xf>
    <xf numFmtId="0" fontId="22" fillId="13" borderId="29" xfId="0" applyFont="1" applyFill="1" applyBorder="1" applyAlignment="1">
      <alignment horizontal="center" vertical="top" wrapText="1"/>
    </xf>
    <xf numFmtId="0" fontId="22" fillId="13" borderId="0" xfId="0" applyFont="1" applyFill="1" applyBorder="1" applyAlignment="1">
      <alignment horizontal="center" vertical="top" wrapText="1"/>
    </xf>
    <xf numFmtId="0" fontId="40" fillId="13" borderId="97" xfId="0" applyFont="1" applyFill="1" applyBorder="1" applyAlignment="1">
      <alignment horizontal="left" vertical="top" wrapText="1"/>
    </xf>
    <xf numFmtId="0" fontId="22" fillId="13" borderId="29" xfId="0" applyFont="1" applyFill="1" applyBorder="1" applyAlignment="1">
      <alignment vertical="top" wrapText="1" indent="1"/>
    </xf>
    <xf numFmtId="0" fontId="22" fillId="13" borderId="0" xfId="0" applyFont="1" applyFill="1" applyBorder="1" applyAlignment="1">
      <alignment vertical="top" wrapText="1" indent="1"/>
    </xf>
    <xf numFmtId="0" fontId="22" fillId="13" borderId="97" xfId="0" applyFont="1" applyFill="1" applyBorder="1" applyAlignment="1">
      <alignment horizontal="left" vertical="top" wrapText="1" indent="1"/>
    </xf>
    <xf numFmtId="2" fontId="22" fillId="13" borderId="10" xfId="0" applyNumberFormat="1" applyFont="1" applyFill="1" applyBorder="1" applyAlignment="1">
      <alignment horizontal="center" wrapText="1"/>
    </xf>
    <xf numFmtId="2" fontId="22" fillId="13" borderId="44" xfId="0" applyNumberFormat="1" applyFont="1" applyFill="1" applyBorder="1" applyAlignment="1">
      <alignment horizontal="center" wrapText="1"/>
    </xf>
    <xf numFmtId="2" fontId="22" fillId="13" borderId="9" xfId="0" applyNumberFormat="1" applyFont="1" applyFill="1" applyBorder="1" applyAlignment="1">
      <alignment horizontal="center" wrapText="1"/>
    </xf>
    <xf numFmtId="2" fontId="22" fillId="13" borderId="37" xfId="0" applyNumberFormat="1" applyFont="1" applyFill="1" applyBorder="1" applyAlignment="1">
      <alignment horizontal="center" wrapText="1"/>
    </xf>
    <xf numFmtId="0" fontId="22" fillId="13" borderId="8" xfId="0" applyFont="1" applyFill="1" applyBorder="1" applyAlignment="1">
      <alignment horizontal="left" vertical="top" wrapText="1"/>
    </xf>
    <xf numFmtId="0" fontId="40" fillId="13" borderId="0" xfId="0" applyFont="1" applyFill="1" applyBorder="1" applyAlignment="1">
      <alignment vertical="top" wrapText="1"/>
    </xf>
    <xf numFmtId="0" fontId="40" fillId="13" borderId="44" xfId="0" applyFont="1" applyFill="1" applyBorder="1" applyAlignment="1">
      <alignment vertical="top" wrapText="1"/>
    </xf>
    <xf numFmtId="0" fontId="22" fillId="13" borderId="8" xfId="0" applyFont="1" applyFill="1" applyBorder="1" applyAlignment="1">
      <alignment horizontal="left" vertical="top" wrapText="1" indent="1"/>
    </xf>
    <xf numFmtId="0" fontId="22" fillId="13" borderId="15" xfId="0" applyFont="1" applyFill="1" applyBorder="1" applyAlignment="1">
      <alignment horizontal="left" vertical="top" wrapText="1" indent="1"/>
    </xf>
    <xf numFmtId="0" fontId="22" fillId="13" borderId="15" xfId="0" applyFont="1" applyFill="1" applyBorder="1" applyAlignment="1">
      <alignment horizontal="left" vertical="top" indent="1"/>
    </xf>
    <xf numFmtId="0" fontId="22" fillId="13" borderId="30" xfId="0" applyFont="1" applyFill="1" applyBorder="1" applyAlignment="1">
      <alignment horizontal="left" vertical="top" wrapText="1" indent="1"/>
    </xf>
    <xf numFmtId="2" fontId="40" fillId="13" borderId="12" xfId="0" applyNumberFormat="1" applyFont="1" applyFill="1" applyBorder="1" applyAlignment="1">
      <alignment horizontal="center" wrapText="1"/>
    </xf>
    <xf numFmtId="0" fontId="22" fillId="13" borderId="14" xfId="0" applyFont="1" applyFill="1" applyBorder="1" applyAlignment="1">
      <alignment horizontal="center" wrapText="1"/>
    </xf>
    <xf numFmtId="0" fontId="22" fillId="13" borderId="13" xfId="0" applyFont="1" applyFill="1" applyBorder="1" applyAlignment="1">
      <alignment horizontal="center" wrapText="1"/>
    </xf>
    <xf numFmtId="0" fontId="22" fillId="13" borderId="105" xfId="0" applyFont="1" applyFill="1" applyBorder="1" applyAlignment="1">
      <alignment vertical="top" wrapText="1"/>
    </xf>
    <xf numFmtId="2" fontId="22" fillId="4" borderId="16" xfId="0" applyNumberFormat="1" applyFont="1" applyFill="1" applyBorder="1" applyAlignment="1">
      <alignment horizontal="center" wrapText="1"/>
    </xf>
    <xf numFmtId="2" fontId="40" fillId="0" borderId="28" xfId="0" applyNumberFormat="1" applyFont="1" applyBorder="1" applyAlignment="1">
      <alignment horizontal="center"/>
    </xf>
    <xf numFmtId="2" fontId="40" fillId="0" borderId="27" xfId="0" applyNumberFormat="1" applyFont="1" applyBorder="1" applyAlignment="1">
      <alignment horizontal="center"/>
    </xf>
    <xf numFmtId="1" fontId="40" fillId="0" borderId="27" xfId="0" applyNumberFormat="1" applyFont="1" applyBorder="1" applyAlignment="1">
      <alignment horizontal="center"/>
    </xf>
    <xf numFmtId="0" fontId="40" fillId="3" borderId="20" xfId="0" applyFont="1" applyFill="1" applyBorder="1" applyAlignment="1">
      <alignment horizontal="center" vertical="top" wrapText="1"/>
    </xf>
    <xf numFmtId="0" fontId="82" fillId="3" borderId="27" xfId="0" applyFont="1" applyFill="1" applyBorder="1" applyAlignment="1">
      <alignment horizontal="center" vertical="center" wrapText="1"/>
    </xf>
    <xf numFmtId="2" fontId="40" fillId="0" borderId="0" xfId="0" applyNumberFormat="1" applyFont="1" applyAlignment="1">
      <alignment horizontal="center"/>
    </xf>
    <xf numFmtId="0" fontId="82" fillId="0" borderId="24" xfId="0" applyFont="1" applyBorder="1" applyAlignment="1">
      <alignment vertical="center"/>
    </xf>
    <xf numFmtId="2" fontId="18" fillId="3" borderId="33" xfId="294" applyNumberFormat="1" applyFont="1" applyFill="1" applyBorder="1" applyAlignment="1">
      <alignment horizontal="center"/>
    </xf>
    <xf numFmtId="2" fontId="18" fillId="3" borderId="32" xfId="294" applyNumberFormat="1" applyFont="1" applyFill="1" applyBorder="1" applyAlignment="1">
      <alignment horizontal="center"/>
    </xf>
    <xf numFmtId="2" fontId="18" fillId="3" borderId="41" xfId="294" applyNumberFormat="1" applyFont="1" applyFill="1" applyBorder="1" applyAlignment="1">
      <alignment horizontal="center"/>
    </xf>
    <xf numFmtId="183" fontId="18" fillId="3" borderId="31" xfId="294" applyNumberFormat="1" applyFont="1" applyFill="1" applyBorder="1" applyAlignment="1" applyProtection="1">
      <alignment horizontal="left" vertical="center"/>
    </xf>
    <xf numFmtId="2" fontId="22" fillId="0" borderId="17" xfId="5" applyNumberFormat="1" applyFont="1" applyBorder="1" applyAlignment="1">
      <alignment horizontal="center"/>
    </xf>
    <xf numFmtId="2" fontId="22" fillId="0" borderId="9" xfId="5" applyNumberFormat="1" applyFont="1" applyBorder="1" applyAlignment="1">
      <alignment horizontal="center"/>
    </xf>
    <xf numFmtId="2" fontId="22" fillId="0" borderId="19" xfId="5" applyNumberFormat="1" applyFont="1" applyBorder="1" applyAlignment="1">
      <alignment horizontal="center"/>
    </xf>
    <xf numFmtId="2" fontId="22" fillId="0" borderId="37" xfId="5" applyNumberFormat="1" applyFont="1" applyBorder="1" applyAlignment="1">
      <alignment horizontal="center"/>
    </xf>
    <xf numFmtId="2" fontId="9" fillId="0" borderId="9" xfId="294" applyNumberFormat="1" applyFont="1" applyBorder="1" applyAlignment="1">
      <alignment horizontal="center"/>
    </xf>
    <xf numFmtId="183" fontId="9" fillId="0" borderId="8" xfId="294" applyNumberFormat="1" applyFont="1" applyBorder="1" applyAlignment="1" applyProtection="1">
      <alignment horizontal="left" vertical="center"/>
    </xf>
    <xf numFmtId="2" fontId="22" fillId="0" borderId="16" xfId="5" applyNumberFormat="1" applyFont="1" applyBorder="1" applyAlignment="1">
      <alignment horizontal="center"/>
    </xf>
    <xf numFmtId="2" fontId="9" fillId="0" borderId="16" xfId="294" applyNumberFormat="1" applyFont="1" applyBorder="1" applyAlignment="1">
      <alignment horizontal="center"/>
    </xf>
    <xf numFmtId="183" fontId="9" fillId="0" borderId="15" xfId="294" applyNumberFormat="1" applyFont="1" applyBorder="1" applyAlignment="1" applyProtection="1">
      <alignment horizontal="left" vertical="center"/>
    </xf>
    <xf numFmtId="2" fontId="9" fillId="4" borderId="16" xfId="294" applyNumberFormat="1" applyFont="1" applyFill="1" applyBorder="1" applyAlignment="1">
      <alignment horizontal="center"/>
    </xf>
    <xf numFmtId="2" fontId="9" fillId="0" borderId="17" xfId="5"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9" xfId="5" applyNumberFormat="1" applyFont="1" applyFill="1" applyBorder="1" applyAlignment="1">
      <alignment horizontal="center"/>
    </xf>
    <xf numFmtId="2" fontId="9" fillId="0" borderId="16" xfId="294" applyNumberFormat="1" applyFont="1" applyBorder="1" applyAlignment="1" applyProtection="1">
      <alignment horizontal="center"/>
    </xf>
    <xf numFmtId="2" fontId="22" fillId="4" borderId="16" xfId="5" applyNumberFormat="1" applyFont="1" applyFill="1" applyBorder="1" applyAlignment="1">
      <alignment horizontal="center"/>
    </xf>
    <xf numFmtId="2" fontId="9" fillId="0" borderId="16" xfId="294" applyNumberFormat="1" applyFont="1" applyFill="1" applyBorder="1" applyAlignment="1" applyProtection="1">
      <alignment horizontal="center"/>
    </xf>
    <xf numFmtId="2" fontId="22" fillId="0" borderId="20" xfId="5" applyNumberFormat="1" applyFont="1" applyBorder="1" applyAlignment="1">
      <alignment horizontal="center"/>
    </xf>
    <xf numFmtId="2" fontId="22" fillId="0" borderId="40" xfId="5" applyNumberFormat="1" applyFont="1" applyBorder="1" applyAlignment="1">
      <alignment horizontal="center"/>
    </xf>
    <xf numFmtId="2" fontId="9" fillId="0" borderId="20" xfId="294" applyNumberFormat="1" applyFont="1" applyBorder="1" applyAlignment="1" applyProtection="1">
      <alignment horizontal="center"/>
    </xf>
    <xf numFmtId="183" fontId="9" fillId="0" borderId="30" xfId="294" applyNumberFormat="1" applyFont="1" applyBorder="1" applyAlignment="1" applyProtection="1">
      <alignment horizontal="left" vertical="center"/>
    </xf>
    <xf numFmtId="183" fontId="17" fillId="3" borderId="28" xfId="294" applyNumberFormat="1" applyFont="1" applyFill="1" applyBorder="1" applyAlignment="1" applyProtection="1">
      <alignment horizontal="center" vertical="center"/>
    </xf>
    <xf numFmtId="183" fontId="17" fillId="3" borderId="27" xfId="294" applyNumberFormat="1" applyFont="1" applyFill="1" applyBorder="1" applyAlignment="1" applyProtection="1">
      <alignment horizontal="center" vertical="center"/>
    </xf>
    <xf numFmtId="183" fontId="17" fillId="3" borderId="12" xfId="294" applyNumberFormat="1" applyFont="1" applyFill="1" applyBorder="1" applyAlignment="1" applyProtection="1">
      <alignment horizontal="center" vertical="center"/>
    </xf>
    <xf numFmtId="0" fontId="9" fillId="0" borderId="0" xfId="9" applyFont="1"/>
    <xf numFmtId="0" fontId="22" fillId="0" borderId="0" xfId="5" applyFont="1"/>
    <xf numFmtId="177" fontId="22" fillId="0" borderId="0" xfId="10" applyNumberFormat="1" applyFont="1"/>
    <xf numFmtId="0" fontId="40" fillId="0" borderId="0" xfId="10" applyFont="1"/>
    <xf numFmtId="177" fontId="18" fillId="3" borderId="33" xfId="295" applyNumberFormat="1" applyFont="1" applyFill="1" applyBorder="1" applyAlignment="1">
      <alignment horizontal="center"/>
    </xf>
    <xf numFmtId="177" fontId="18" fillId="3" borderId="32" xfId="295" applyNumberFormat="1" applyFont="1" applyFill="1" applyBorder="1" applyAlignment="1">
      <alignment horizontal="center"/>
    </xf>
    <xf numFmtId="177" fontId="18" fillId="3" borderId="41" xfId="295" applyNumberFormat="1" applyFont="1" applyFill="1" applyBorder="1" applyAlignment="1">
      <alignment horizontal="center"/>
    </xf>
    <xf numFmtId="183" fontId="18" fillId="3" borderId="31" xfId="295" applyNumberFormat="1" applyFont="1" applyFill="1" applyBorder="1" applyAlignment="1" applyProtection="1">
      <alignment horizontal="left" vertical="center"/>
    </xf>
    <xf numFmtId="177" fontId="9" fillId="0" borderId="17" xfId="9" applyNumberFormat="1" applyFont="1" applyBorder="1" applyAlignment="1">
      <alignment horizontal="center"/>
    </xf>
    <xf numFmtId="177" fontId="9" fillId="0" borderId="16" xfId="9" applyNumberFormat="1" applyFont="1" applyFill="1" applyBorder="1" applyAlignment="1">
      <alignment horizontal="center"/>
    </xf>
    <xf numFmtId="177" fontId="9" fillId="0" borderId="16" xfId="9" applyNumberFormat="1" applyFont="1" applyBorder="1" applyAlignment="1">
      <alignment horizontal="center"/>
    </xf>
    <xf numFmtId="177" fontId="9" fillId="0" borderId="19" xfId="9" applyNumberFormat="1" applyFont="1" applyBorder="1" applyAlignment="1">
      <alignment horizontal="center"/>
    </xf>
    <xf numFmtId="177" fontId="9" fillId="0" borderId="16" xfId="295" applyNumberFormat="1" applyFont="1" applyFill="1" applyBorder="1" applyAlignment="1" applyProtection="1">
      <alignment horizontal="center"/>
    </xf>
    <xf numFmtId="177" fontId="22" fillId="0" borderId="16" xfId="10" applyNumberFormat="1" applyFont="1" applyBorder="1" applyAlignment="1">
      <alignment horizontal="center"/>
    </xf>
    <xf numFmtId="177" fontId="9" fillId="0" borderId="16" xfId="295" applyNumberFormat="1" applyFont="1" applyBorder="1" applyAlignment="1" applyProtection="1">
      <alignment horizontal="center"/>
    </xf>
    <xf numFmtId="183" fontId="9" fillId="0" borderId="15" xfId="295" applyNumberFormat="1" applyFont="1" applyBorder="1" applyAlignment="1" applyProtection="1">
      <alignment horizontal="left" vertical="center"/>
    </xf>
    <xf numFmtId="177" fontId="9" fillId="0" borderId="17" xfId="9" quotePrefix="1" applyNumberFormat="1" applyFont="1" applyFill="1" applyBorder="1" applyAlignment="1">
      <alignment horizontal="center"/>
    </xf>
    <xf numFmtId="177" fontId="9" fillId="0" borderId="16" xfId="9" quotePrefix="1" applyNumberFormat="1" applyFont="1" applyFill="1" applyBorder="1" applyAlignment="1">
      <alignment horizontal="center"/>
    </xf>
    <xf numFmtId="177" fontId="9" fillId="0" borderId="19" xfId="9" quotePrefix="1" applyNumberFormat="1" applyFont="1" applyFill="1" applyBorder="1" applyAlignment="1">
      <alignment horizontal="center"/>
    </xf>
    <xf numFmtId="0" fontId="9" fillId="0" borderId="16" xfId="295" applyNumberFormat="1" applyFont="1" applyFill="1" applyBorder="1" applyAlignment="1" applyProtection="1">
      <alignment horizontal="center"/>
    </xf>
    <xf numFmtId="177" fontId="9" fillId="0" borderId="16" xfId="296" applyNumberFormat="1" applyFont="1" applyBorder="1" applyAlignment="1">
      <alignment horizontal="center"/>
    </xf>
    <xf numFmtId="177" fontId="9" fillId="0" borderId="17" xfId="295" applyNumberFormat="1" applyFont="1" applyFill="1" applyBorder="1" applyAlignment="1" applyProtection="1">
      <alignment horizontal="center"/>
    </xf>
    <xf numFmtId="177" fontId="9" fillId="0" borderId="19" xfId="295" applyNumberFormat="1" applyFont="1" applyFill="1" applyBorder="1" applyAlignment="1" applyProtection="1">
      <alignment horizontal="center"/>
    </xf>
    <xf numFmtId="177" fontId="9" fillId="0" borderId="18" xfId="295" applyNumberFormat="1" applyFont="1" applyFill="1" applyBorder="1" applyAlignment="1" applyProtection="1">
      <alignment horizontal="center"/>
    </xf>
    <xf numFmtId="177" fontId="9" fillId="0" borderId="40" xfId="295" applyNumberFormat="1" applyFont="1" applyFill="1" applyBorder="1" applyAlignment="1" applyProtection="1">
      <alignment horizontal="center"/>
    </xf>
    <xf numFmtId="177" fontId="9" fillId="0" borderId="20" xfId="295" applyNumberFormat="1" applyFont="1" applyFill="1" applyBorder="1" applyAlignment="1" applyProtection="1">
      <alignment horizontal="center"/>
    </xf>
    <xf numFmtId="177" fontId="22" fillId="0" borderId="20" xfId="10" applyNumberFormat="1" applyFont="1" applyBorder="1" applyAlignment="1">
      <alignment horizontal="center"/>
    </xf>
    <xf numFmtId="177" fontId="9" fillId="0" borderId="20" xfId="295" applyNumberFormat="1" applyFont="1" applyBorder="1" applyAlignment="1" applyProtection="1">
      <alignment horizontal="center"/>
    </xf>
    <xf numFmtId="183" fontId="9" fillId="0" borderId="30" xfId="295" applyNumberFormat="1" applyFont="1" applyBorder="1" applyAlignment="1" applyProtection="1">
      <alignment horizontal="left" vertical="center"/>
    </xf>
    <xf numFmtId="183" fontId="17" fillId="3" borderId="28" xfId="295" applyNumberFormat="1" applyFont="1" applyFill="1" applyBorder="1" applyAlignment="1" applyProtection="1">
      <alignment horizontal="center" vertical="center"/>
    </xf>
    <xf numFmtId="183" fontId="17" fillId="3" borderId="27" xfId="295" applyNumberFormat="1" applyFont="1" applyFill="1" applyBorder="1" applyAlignment="1" applyProtection="1">
      <alignment horizontal="center" vertical="center"/>
    </xf>
    <xf numFmtId="183" fontId="17" fillId="3" borderId="12" xfId="295"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3" borderId="0" xfId="11" applyNumberFormat="1" applyFont="1" applyFill="1" applyBorder="1" applyAlignment="1">
      <alignment vertical="top"/>
    </xf>
    <xf numFmtId="0" fontId="4" fillId="0" borderId="0" xfId="293" applyFont="1"/>
    <xf numFmtId="0" fontId="4" fillId="0" borderId="0" xfId="293" applyFont="1" applyFill="1"/>
    <xf numFmtId="0" fontId="19" fillId="0" borderId="0" xfId="293" applyFont="1" applyFill="1" applyBorder="1" applyAlignment="1">
      <alignment vertical="center"/>
    </xf>
    <xf numFmtId="2" fontId="18" fillId="13" borderId="33" xfId="11" applyNumberFormat="1" applyFont="1" applyFill="1" applyBorder="1" applyAlignment="1">
      <alignment horizontal="center" wrapText="1"/>
    </xf>
    <xf numFmtId="2" fontId="18" fillId="13" borderId="32" xfId="11" applyNumberFormat="1" applyFont="1" applyFill="1" applyBorder="1" applyAlignment="1">
      <alignment horizontal="center" wrapText="1"/>
    </xf>
    <xf numFmtId="2" fontId="18" fillId="13" borderId="31" xfId="11" applyNumberFormat="1" applyFont="1" applyFill="1" applyBorder="1" applyAlignment="1">
      <alignment vertical="top"/>
    </xf>
    <xf numFmtId="2" fontId="9" fillId="13" borderId="17" xfId="11" applyNumberFormat="1" applyFont="1" applyFill="1" applyBorder="1" applyAlignment="1">
      <alignment horizontal="center" wrapText="1"/>
    </xf>
    <xf numFmtId="2" fontId="9" fillId="13" borderId="16" xfId="11" applyNumberFormat="1" applyFont="1" applyFill="1" applyBorder="1" applyAlignment="1">
      <alignment horizontal="center" wrapText="1"/>
    </xf>
    <xf numFmtId="2" fontId="9" fillId="13" borderId="15" xfId="11" applyNumberFormat="1" applyFont="1" applyFill="1" applyBorder="1" applyAlignment="1">
      <alignment vertical="top"/>
    </xf>
    <xf numFmtId="2" fontId="18" fillId="13" borderId="28" xfId="11" applyNumberFormat="1" applyFont="1" applyFill="1" applyBorder="1" applyAlignment="1">
      <alignment horizontal="center" wrapText="1"/>
    </xf>
    <xf numFmtId="2" fontId="18" fillId="13" borderId="27" xfId="11" applyNumberFormat="1" applyFont="1" applyFill="1" applyBorder="1" applyAlignment="1">
      <alignment horizontal="center" wrapText="1"/>
    </xf>
    <xf numFmtId="1" fontId="18" fillId="13" borderId="27" xfId="11" applyNumberFormat="1" applyFont="1" applyFill="1" applyBorder="1" applyAlignment="1">
      <alignment horizontal="center" wrapText="1"/>
    </xf>
    <xf numFmtId="2" fontId="18" fillId="13" borderId="11" xfId="11" applyNumberFormat="1" applyFont="1" applyFill="1" applyBorder="1" applyAlignment="1">
      <alignment horizontal="left" vertical="top"/>
    </xf>
    <xf numFmtId="2" fontId="18" fillId="13" borderId="17" xfId="11" applyNumberFormat="1" applyFont="1" applyFill="1" applyBorder="1" applyAlignment="1">
      <alignment horizontal="center" wrapText="1"/>
    </xf>
    <xf numFmtId="2" fontId="18" fillId="13" borderId="16" xfId="11" applyNumberFormat="1" applyFont="1" applyFill="1" applyBorder="1" applyAlignment="1">
      <alignment horizontal="center" wrapText="1"/>
    </xf>
    <xf numFmtId="2" fontId="18" fillId="13" borderId="15" xfId="11" applyNumberFormat="1" applyFont="1" applyFill="1" applyBorder="1" applyAlignment="1">
      <alignment vertical="top"/>
    </xf>
    <xf numFmtId="2" fontId="18" fillId="13" borderId="11" xfId="11" applyNumberFormat="1" applyFont="1" applyFill="1" applyBorder="1" applyAlignment="1">
      <alignment vertical="top"/>
    </xf>
    <xf numFmtId="0" fontId="67" fillId="3" borderId="27" xfId="11" applyFont="1" applyFill="1" applyBorder="1" applyAlignment="1">
      <alignment horizontal="center" vertical="center" wrapText="1"/>
    </xf>
    <xf numFmtId="0" fontId="18" fillId="3" borderId="39" xfId="11" applyFont="1" applyFill="1" applyBorder="1" applyAlignment="1">
      <alignment horizontal="center" vertical="center" wrapText="1"/>
    </xf>
    <xf numFmtId="0" fontId="22" fillId="0" borderId="0" xfId="0" applyNumberFormat="1" applyFont="1"/>
    <xf numFmtId="43" fontId="40" fillId="0" borderId="0" xfId="0" applyNumberFormat="1" applyFont="1"/>
    <xf numFmtId="2" fontId="18" fillId="3" borderId="33" xfId="298" applyNumberFormat="1" applyFont="1" applyFill="1" applyBorder="1" applyAlignment="1">
      <alignment horizontal="center" vertical="center"/>
    </xf>
    <xf numFmtId="2" fontId="18" fillId="3" borderId="32" xfId="298" applyNumberFormat="1" applyFont="1" applyFill="1" applyBorder="1" applyAlignment="1">
      <alignment horizontal="center" vertical="center"/>
    </xf>
    <xf numFmtId="2" fontId="18" fillId="3" borderId="41" xfId="298" applyNumberFormat="1" applyFont="1" applyFill="1" applyBorder="1" applyAlignment="1">
      <alignment horizontal="center" vertical="center"/>
    </xf>
    <xf numFmtId="183" fontId="18" fillId="3" borderId="31" xfId="298" applyNumberFormat="1" applyFont="1" applyFill="1" applyBorder="1" applyAlignment="1" applyProtection="1">
      <alignment horizontal="left" vertical="center"/>
    </xf>
    <xf numFmtId="2" fontId="9" fillId="0" borderId="36" xfId="298" applyNumberFormat="1" applyFont="1" applyBorder="1" applyAlignment="1">
      <alignment horizontal="center"/>
    </xf>
    <xf numFmtId="2" fontId="9" fillId="0" borderId="9" xfId="298" applyNumberFormat="1" applyFont="1" applyBorder="1" applyAlignment="1">
      <alignment horizontal="center"/>
    </xf>
    <xf numFmtId="2" fontId="9" fillId="0" borderId="44" xfId="298" applyNumberFormat="1" applyFont="1" applyBorder="1" applyAlignment="1">
      <alignment horizontal="center"/>
    </xf>
    <xf numFmtId="2" fontId="9" fillId="0" borderId="37" xfId="298" applyNumberFormat="1" applyFont="1" applyBorder="1" applyAlignment="1">
      <alignment horizontal="center" vertical="center"/>
    </xf>
    <xf numFmtId="2" fontId="9" fillId="0" borderId="19" xfId="298" applyNumberFormat="1" applyFont="1" applyBorder="1" applyAlignment="1">
      <alignment horizontal="center" vertical="center"/>
    </xf>
    <xf numFmtId="2" fontId="9" fillId="0" borderId="16" xfId="298" applyNumberFormat="1" applyFont="1" applyBorder="1" applyAlignment="1">
      <alignment horizontal="center" vertical="center"/>
    </xf>
    <xf numFmtId="183" fontId="9" fillId="0" borderId="15" xfId="298" applyNumberFormat="1" applyFont="1" applyBorder="1" applyAlignment="1" applyProtection="1">
      <alignment horizontal="left" vertical="center"/>
    </xf>
    <xf numFmtId="2" fontId="9" fillId="0" borderId="29" xfId="298" applyNumberFormat="1" applyFont="1" applyBorder="1" applyAlignment="1">
      <alignment horizontal="center"/>
    </xf>
    <xf numFmtId="2" fontId="9" fillId="0" borderId="16" xfId="298" applyNumberFormat="1" applyFont="1" applyBorder="1" applyAlignment="1">
      <alignment horizontal="center"/>
    </xf>
    <xf numFmtId="2" fontId="9" fillId="0" borderId="0" xfId="298" applyNumberFormat="1" applyFont="1" applyBorder="1" applyAlignment="1">
      <alignment horizontal="center"/>
    </xf>
    <xf numFmtId="2" fontId="9" fillId="4" borderId="19" xfId="298" applyNumberFormat="1" applyFont="1" applyFill="1" applyBorder="1" applyAlignment="1">
      <alignment horizontal="center" vertical="center"/>
    </xf>
    <xf numFmtId="2" fontId="9" fillId="0" borderId="29" xfId="298" applyNumberFormat="1" applyFont="1" applyFill="1" applyBorder="1" applyAlignment="1">
      <alignment horizontal="center"/>
    </xf>
    <xf numFmtId="2" fontId="9" fillId="0" borderId="16" xfId="298" applyNumberFormat="1" applyFont="1" applyFill="1" applyBorder="1" applyAlignment="1">
      <alignment horizontal="center"/>
    </xf>
    <xf numFmtId="2" fontId="9" fillId="0" borderId="0" xfId="298" applyNumberFormat="1" applyFont="1" applyFill="1" applyBorder="1" applyAlignment="1">
      <alignment horizontal="center"/>
    </xf>
    <xf numFmtId="2" fontId="9" fillId="0" borderId="56" xfId="298" applyNumberFormat="1" applyFont="1" applyFill="1" applyBorder="1" applyAlignment="1">
      <alignment horizontal="center"/>
    </xf>
    <xf numFmtId="2" fontId="9" fillId="0" borderId="20" xfId="298" applyNumberFormat="1" applyFont="1" applyFill="1" applyBorder="1" applyAlignment="1">
      <alignment horizontal="center"/>
    </xf>
    <xf numFmtId="2" fontId="9" fillId="0" borderId="59" xfId="298" applyNumberFormat="1" applyFont="1" applyFill="1" applyBorder="1" applyAlignment="1">
      <alignment horizontal="center"/>
    </xf>
    <xf numFmtId="2" fontId="9" fillId="0" borderId="40" xfId="298" applyNumberFormat="1" applyFont="1" applyBorder="1" applyAlignment="1">
      <alignment horizontal="center" vertical="center"/>
    </xf>
    <xf numFmtId="2" fontId="9" fillId="0" borderId="20" xfId="298" applyNumberFormat="1" applyFont="1" applyBorder="1" applyAlignment="1">
      <alignment horizontal="center" vertical="center"/>
    </xf>
    <xf numFmtId="183" fontId="9" fillId="0" borderId="30" xfId="298" applyNumberFormat="1" applyFont="1" applyBorder="1" applyAlignment="1" applyProtection="1">
      <alignment horizontal="left" vertical="center"/>
    </xf>
    <xf numFmtId="183" fontId="17" fillId="3" borderId="18" xfId="298" applyNumberFormat="1" applyFont="1" applyFill="1" applyBorder="1" applyAlignment="1" applyProtection="1">
      <alignment horizontal="center" vertical="center"/>
    </xf>
    <xf numFmtId="183" fontId="17" fillId="3" borderId="27" xfId="298" applyNumberFormat="1" applyFont="1" applyFill="1" applyBorder="1" applyAlignment="1" applyProtection="1">
      <alignment horizontal="center" vertical="center"/>
    </xf>
    <xf numFmtId="183" fontId="17" fillId="3" borderId="40" xfId="298" applyNumberFormat="1" applyFont="1" applyFill="1" applyBorder="1" applyAlignment="1" applyProtection="1">
      <alignment horizontal="center" vertical="center"/>
    </xf>
    <xf numFmtId="183" fontId="17" fillId="3" borderId="20" xfId="298" applyNumberFormat="1" applyFont="1" applyFill="1" applyBorder="1" applyAlignment="1" applyProtection="1">
      <alignment horizontal="center" vertical="center"/>
    </xf>
    <xf numFmtId="0" fontId="19" fillId="0" borderId="0" xfId="293" applyFont="1"/>
    <xf numFmtId="0" fontId="17" fillId="0" borderId="0" xfId="293" applyFont="1"/>
    <xf numFmtId="0" fontId="19" fillId="0" borderId="0" xfId="293" applyFont="1" applyAlignment="1">
      <alignment horizontal="center"/>
    </xf>
    <xf numFmtId="0" fontId="19" fillId="0" borderId="0" xfId="293" applyFont="1" applyAlignment="1"/>
    <xf numFmtId="0" fontId="19" fillId="0" borderId="0" xfId="56" applyFont="1"/>
    <xf numFmtId="0" fontId="19" fillId="0" borderId="0" xfId="293" applyFont="1" applyFill="1" applyBorder="1" applyAlignment="1">
      <alignment horizontal="left" vertical="center"/>
    </xf>
    <xf numFmtId="2" fontId="9" fillId="0" borderId="55" xfId="293" applyNumberFormat="1" applyFont="1" applyBorder="1" applyAlignment="1">
      <alignment horizontal="center" vertical="center"/>
    </xf>
    <xf numFmtId="2" fontId="9" fillId="4" borderId="22" xfId="293" applyNumberFormat="1" applyFont="1" applyFill="1" applyBorder="1" applyAlignment="1">
      <alignment horizontal="center" vertical="center"/>
    </xf>
    <xf numFmtId="2" fontId="9" fillId="0" borderId="22" xfId="293" applyNumberFormat="1" applyFont="1" applyBorder="1" applyAlignment="1">
      <alignment horizontal="center" vertical="center"/>
    </xf>
    <xf numFmtId="2" fontId="9" fillId="4" borderId="22" xfId="56" applyNumberFormat="1" applyFont="1" applyFill="1" applyBorder="1" applyAlignment="1">
      <alignment horizontal="center" vertical="center"/>
    </xf>
    <xf numFmtId="2" fontId="9" fillId="4" borderId="25" xfId="56" applyNumberFormat="1" applyFont="1" applyFill="1" applyBorder="1" applyAlignment="1">
      <alignment horizontal="center" vertical="center"/>
    </xf>
    <xf numFmtId="0" fontId="9" fillId="0" borderId="58" xfId="293" applyFont="1" applyBorder="1" applyAlignment="1">
      <alignment horizontal="left" vertical="center"/>
    </xf>
    <xf numFmtId="0" fontId="18" fillId="0" borderId="21" xfId="293" applyFont="1" applyBorder="1" applyAlignment="1">
      <alignment vertical="center"/>
    </xf>
    <xf numFmtId="2" fontId="9" fillId="0" borderId="29" xfId="293" applyNumberFormat="1" applyFont="1" applyBorder="1" applyAlignment="1">
      <alignment horizontal="center" vertical="center"/>
    </xf>
    <xf numFmtId="2" fontId="9" fillId="4" borderId="16" xfId="293" applyNumberFormat="1" applyFont="1" applyFill="1" applyBorder="1" applyAlignment="1">
      <alignment horizontal="center" vertical="center"/>
    </xf>
    <xf numFmtId="2" fontId="9" fillId="0" borderId="16" xfId="293" applyNumberFormat="1" applyFont="1" applyBorder="1" applyAlignment="1">
      <alignment horizontal="center" vertical="center"/>
    </xf>
    <xf numFmtId="2" fontId="9" fillId="4" borderId="16" xfId="56" applyNumberFormat="1" applyFont="1" applyFill="1" applyBorder="1" applyAlignment="1">
      <alignment horizontal="center" vertical="center"/>
    </xf>
    <xf numFmtId="2" fontId="9" fillId="4" borderId="0" xfId="56" applyNumberFormat="1" applyFont="1" applyFill="1" applyBorder="1" applyAlignment="1">
      <alignment horizontal="center" vertical="center"/>
    </xf>
    <xf numFmtId="0" fontId="9" fillId="0" borderId="0" xfId="293" applyFont="1" applyBorder="1" applyAlignment="1">
      <alignment horizontal="left" vertical="center"/>
    </xf>
    <xf numFmtId="0" fontId="18" fillId="0" borderId="15" xfId="293" applyFont="1" applyBorder="1" applyAlignment="1">
      <alignment horizontal="center" vertical="center"/>
    </xf>
    <xf numFmtId="2" fontId="18" fillId="0" borderId="29" xfId="293" applyNumberFormat="1" applyFont="1" applyBorder="1" applyAlignment="1">
      <alignment horizontal="center" vertical="center"/>
    </xf>
    <xf numFmtId="2" fontId="18" fillId="4" borderId="16" xfId="293" applyNumberFormat="1" applyFont="1" applyFill="1" applyBorder="1" applyAlignment="1">
      <alignment horizontal="center" vertical="center"/>
    </xf>
    <xf numFmtId="2" fontId="18" fillId="0" borderId="16" xfId="293" applyNumberFormat="1" applyFont="1" applyBorder="1" applyAlignment="1">
      <alignment horizontal="center" vertical="center"/>
    </xf>
    <xf numFmtId="2" fontId="18" fillId="4" borderId="16" xfId="56" applyNumberFormat="1" applyFont="1" applyFill="1" applyBorder="1" applyAlignment="1">
      <alignment horizontal="center" vertical="center"/>
    </xf>
    <xf numFmtId="2" fontId="18" fillId="4" borderId="0" xfId="56" applyNumberFormat="1" applyFont="1" applyFill="1" applyBorder="1" applyAlignment="1">
      <alignment horizontal="center" vertical="center"/>
    </xf>
    <xf numFmtId="2" fontId="18" fillId="0" borderId="16" xfId="299" applyNumberFormat="1" applyFont="1" applyBorder="1" applyAlignment="1">
      <alignment horizontal="center" vertical="center"/>
    </xf>
    <xf numFmtId="0" fontId="18" fillId="0" borderId="0" xfId="293" applyFont="1" applyBorder="1" applyAlignment="1">
      <alignment horizontal="left" vertical="center"/>
    </xf>
    <xf numFmtId="2" fontId="84" fillId="0" borderId="29" xfId="293" applyNumberFormat="1" applyFont="1" applyBorder="1" applyAlignment="1">
      <alignment horizontal="center" vertical="center"/>
    </xf>
    <xf numFmtId="0" fontId="17" fillId="0" borderId="0" xfId="293" applyFont="1" applyFill="1"/>
    <xf numFmtId="2" fontId="18" fillId="0" borderId="14" xfId="293" applyNumberFormat="1" applyFont="1" applyFill="1" applyBorder="1" applyAlignment="1">
      <alignment horizontal="center" vertical="center"/>
    </xf>
    <xf numFmtId="2" fontId="18" fillId="4" borderId="27" xfId="293" applyNumberFormat="1" applyFont="1" applyFill="1" applyBorder="1" applyAlignment="1">
      <alignment horizontal="center" vertical="center"/>
    </xf>
    <xf numFmtId="2" fontId="18" fillId="0" borderId="27" xfId="293" applyNumberFormat="1" applyFont="1" applyFill="1" applyBorder="1" applyAlignment="1">
      <alignment horizontal="center" vertical="center"/>
    </xf>
    <xf numFmtId="2" fontId="18" fillId="4" borderId="27" xfId="56" applyNumberFormat="1" applyFont="1" applyFill="1" applyBorder="1" applyAlignment="1">
      <alignment horizontal="center" vertical="center"/>
    </xf>
    <xf numFmtId="2" fontId="18" fillId="4" borderId="13" xfId="56" applyNumberFormat="1" applyFont="1" applyFill="1" applyBorder="1" applyAlignment="1">
      <alignment horizontal="center" vertical="center"/>
    </xf>
    <xf numFmtId="2" fontId="18" fillId="0" borderId="27" xfId="299" applyNumberFormat="1" applyFont="1" applyFill="1" applyBorder="1" applyAlignment="1">
      <alignment horizontal="center" vertical="center"/>
    </xf>
    <xf numFmtId="0" fontId="18" fillId="0" borderId="13" xfId="293" applyFont="1" applyFill="1" applyBorder="1" applyAlignment="1">
      <alignment horizontal="left" vertical="center"/>
    </xf>
    <xf numFmtId="0" fontId="18" fillId="0" borderId="11" xfId="293" applyFont="1" applyFill="1" applyBorder="1" applyAlignment="1">
      <alignment horizontal="center" vertical="center"/>
    </xf>
    <xf numFmtId="2" fontId="9" fillId="0" borderId="36" xfId="293" applyNumberFormat="1" applyFont="1" applyBorder="1" applyAlignment="1">
      <alignment horizontal="center" vertical="center"/>
    </xf>
    <xf numFmtId="2" fontId="9" fillId="4" borderId="9" xfId="293" applyNumberFormat="1" applyFont="1" applyFill="1" applyBorder="1" applyAlignment="1">
      <alignment horizontal="center" vertical="center"/>
    </xf>
    <xf numFmtId="2" fontId="9" fillId="0" borderId="9" xfId="293" applyNumberFormat="1" applyFont="1" applyBorder="1" applyAlignment="1">
      <alignment horizontal="center" vertical="center"/>
    </xf>
    <xf numFmtId="2" fontId="9" fillId="4" borderId="9" xfId="56" applyNumberFormat="1" applyFont="1" applyFill="1" applyBorder="1" applyAlignment="1">
      <alignment horizontal="center" vertical="center"/>
    </xf>
    <xf numFmtId="2" fontId="9" fillId="0" borderId="9" xfId="299" applyNumberFormat="1" applyFont="1" applyBorder="1" applyAlignment="1">
      <alignment horizontal="center" vertical="center"/>
    </xf>
    <xf numFmtId="0" fontId="9" fillId="0" borderId="44" xfId="293" applyFont="1" applyBorder="1" applyAlignment="1">
      <alignment horizontal="left" vertical="center"/>
    </xf>
    <xf numFmtId="0" fontId="18" fillId="0" borderId="8" xfId="293" applyFont="1" applyBorder="1" applyAlignment="1">
      <alignment horizontal="center" vertical="center"/>
    </xf>
    <xf numFmtId="2" fontId="9" fillId="0" borderId="16" xfId="299" applyNumberFormat="1" applyFont="1" applyBorder="1" applyAlignment="1">
      <alignment horizontal="center" vertical="center"/>
    </xf>
    <xf numFmtId="0" fontId="18" fillId="0" borderId="15" xfId="293" applyFont="1" applyBorder="1" applyAlignment="1">
      <alignment vertical="center"/>
    </xf>
    <xf numFmtId="2" fontId="18" fillId="0" borderId="14" xfId="293" applyNumberFormat="1" applyFont="1" applyBorder="1" applyAlignment="1">
      <alignment horizontal="center" vertical="center"/>
    </xf>
    <xf numFmtId="2" fontId="18" fillId="0" borderId="27" xfId="293" applyNumberFormat="1" applyFont="1" applyBorder="1" applyAlignment="1">
      <alignment horizontal="center" vertical="center"/>
    </xf>
    <xf numFmtId="0" fontId="18" fillId="0" borderId="13" xfId="293" applyFont="1" applyBorder="1" applyAlignment="1">
      <alignment horizontal="left" vertical="center"/>
    </xf>
    <xf numFmtId="0" fontId="18" fillId="0" borderId="11" xfId="293" applyFont="1" applyBorder="1" applyAlignment="1">
      <alignment horizontal="center" vertical="center"/>
    </xf>
    <xf numFmtId="2" fontId="18" fillId="0" borderId="36" xfId="293" applyNumberFormat="1" applyFont="1" applyBorder="1" applyAlignment="1">
      <alignment horizontal="center" vertical="center"/>
    </xf>
    <xf numFmtId="2" fontId="18" fillId="4" borderId="9" xfId="56" applyNumberFormat="1" applyFont="1" applyFill="1" applyBorder="1" applyAlignment="1">
      <alignment horizontal="center" vertical="center"/>
    </xf>
    <xf numFmtId="1" fontId="18" fillId="0" borderId="9" xfId="293" applyNumberFormat="1" applyFont="1" applyBorder="1" applyAlignment="1">
      <alignment horizontal="center" vertical="center"/>
    </xf>
    <xf numFmtId="0" fontId="18" fillId="0" borderId="27" xfId="293" applyFont="1" applyBorder="1" applyAlignment="1">
      <alignment vertical="center"/>
    </xf>
    <xf numFmtId="0" fontId="18" fillId="0" borderId="105" xfId="293" applyFont="1" applyBorder="1" applyAlignment="1">
      <alignment vertical="center"/>
    </xf>
    <xf numFmtId="0" fontId="63" fillId="3" borderId="27" xfId="293" applyFont="1" applyFill="1" applyBorder="1" applyAlignment="1">
      <alignment horizontal="center" vertical="center"/>
    </xf>
    <xf numFmtId="0" fontId="18" fillId="3" borderId="6" xfId="56" applyFont="1" applyFill="1" applyBorder="1" applyAlignment="1" applyProtection="1">
      <alignment horizontal="center" vertical="center"/>
    </xf>
    <xf numFmtId="0" fontId="85" fillId="0" borderId="0" xfId="293" applyFont="1"/>
    <xf numFmtId="2" fontId="18" fillId="0" borderId="33" xfId="298" applyNumberFormat="1" applyFont="1" applyBorder="1" applyAlignment="1">
      <alignment horizontal="center" vertical="center"/>
    </xf>
    <xf numFmtId="2" fontId="18" fillId="0" borderId="32" xfId="298" applyNumberFormat="1" applyFont="1" applyBorder="1" applyAlignment="1">
      <alignment horizontal="center" vertical="center"/>
    </xf>
    <xf numFmtId="2" fontId="18" fillId="0" borderId="41" xfId="298" applyNumberFormat="1" applyFont="1" applyBorder="1" applyAlignment="1">
      <alignment horizontal="center" vertical="center"/>
    </xf>
    <xf numFmtId="183" fontId="18" fillId="0" borderId="31" xfId="298" applyNumberFormat="1" applyFont="1" applyBorder="1" applyAlignment="1" applyProtection="1">
      <alignment horizontal="left" vertical="center"/>
    </xf>
    <xf numFmtId="2" fontId="22" fillId="0" borderId="0" xfId="0" applyNumberFormat="1" applyFont="1" applyAlignment="1">
      <alignment horizontal="center"/>
    </xf>
    <xf numFmtId="0" fontId="9" fillId="0" borderId="0" xfId="16" applyFont="1" applyFill="1"/>
    <xf numFmtId="49" fontId="9" fillId="0" borderId="0" xfId="16" applyNumberFormat="1" applyFont="1" applyFill="1"/>
    <xf numFmtId="0" fontId="9" fillId="0" borderId="0" xfId="16" applyFont="1" applyFill="1" applyBorder="1"/>
    <xf numFmtId="0" fontId="18" fillId="0" borderId="0" xfId="12" applyFont="1" applyFill="1" applyBorder="1" applyAlignment="1">
      <alignment horizontal="center"/>
    </xf>
    <xf numFmtId="2" fontId="9" fillId="0" borderId="23" xfId="16" applyNumberFormat="1" applyFont="1" applyFill="1" applyBorder="1" applyAlignment="1">
      <alignment horizontal="center"/>
    </xf>
    <xf numFmtId="2" fontId="9" fillId="0" borderId="22" xfId="16" applyNumberFormat="1" applyFont="1" applyFill="1" applyBorder="1" applyAlignment="1">
      <alignment horizontal="center"/>
    </xf>
    <xf numFmtId="2" fontId="9" fillId="0" borderId="22" xfId="12" applyNumberFormat="1" applyFont="1" applyFill="1" applyBorder="1" applyAlignment="1">
      <alignment horizontal="center"/>
    </xf>
    <xf numFmtId="0" fontId="9" fillId="0" borderId="22" xfId="12" applyNumberFormat="1" applyFont="1" applyFill="1" applyBorder="1" applyAlignment="1">
      <alignment horizontal="center"/>
    </xf>
    <xf numFmtId="0" fontId="9" fillId="0" borderId="21" xfId="16" applyNumberFormat="1" applyFont="1" applyFill="1" applyBorder="1" applyAlignment="1">
      <alignment horizontal="center"/>
    </xf>
    <xf numFmtId="2" fontId="9" fillId="0" borderId="17" xfId="16" applyNumberFormat="1" applyFont="1" applyFill="1" applyBorder="1" applyAlignment="1">
      <alignment horizontal="center"/>
    </xf>
    <xf numFmtId="2" fontId="9" fillId="0" borderId="16" xfId="16"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6" xfId="12" applyNumberFormat="1" applyFont="1" applyFill="1" applyBorder="1" applyAlignment="1">
      <alignment horizontal="center"/>
    </xf>
    <xf numFmtId="0" fontId="9" fillId="0" borderId="15" xfId="16" applyNumberFormat="1" applyFont="1" applyFill="1" applyBorder="1" applyAlignment="1">
      <alignment horizontal="center"/>
    </xf>
    <xf numFmtId="2" fontId="9" fillId="0" borderId="17" xfId="12" applyNumberFormat="1" applyFont="1" applyFill="1" applyBorder="1" applyAlignment="1">
      <alignment horizontal="center"/>
    </xf>
    <xf numFmtId="0" fontId="9" fillId="0" borderId="16" xfId="12" applyFont="1" applyBorder="1" applyAlignment="1">
      <alignment horizontal="center"/>
    </xf>
    <xf numFmtId="0" fontId="9" fillId="0" borderId="15" xfId="12" applyFont="1" applyBorder="1" applyAlignment="1">
      <alignment horizontal="center"/>
    </xf>
    <xf numFmtId="0" fontId="9" fillId="0" borderId="16" xfId="12" applyFont="1" applyFill="1" applyBorder="1" applyAlignment="1">
      <alignment horizontal="center"/>
    </xf>
    <xf numFmtId="0" fontId="9" fillId="0" borderId="15" xfId="12" applyFont="1" applyFill="1" applyBorder="1" applyAlignment="1">
      <alignment horizontal="center"/>
    </xf>
    <xf numFmtId="2" fontId="9" fillId="0" borderId="18" xfId="12" applyNumberFormat="1" applyFont="1" applyFill="1" applyBorder="1" applyAlignment="1">
      <alignment horizontal="center"/>
    </xf>
    <xf numFmtId="2" fontId="9" fillId="0" borderId="20" xfId="12" applyNumberFormat="1" applyFont="1" applyFill="1" applyBorder="1" applyAlignment="1">
      <alignment horizontal="center"/>
    </xf>
    <xf numFmtId="0" fontId="9" fillId="0" borderId="20" xfId="12" applyFont="1" applyBorder="1" applyAlignment="1">
      <alignment horizontal="center"/>
    </xf>
    <xf numFmtId="0" fontId="9" fillId="0" borderId="30" xfId="12" applyFont="1" applyBorder="1" applyAlignment="1">
      <alignment horizontal="center"/>
    </xf>
    <xf numFmtId="0" fontId="9" fillId="0" borderId="0" xfId="16" applyFont="1" applyFill="1" applyBorder="1" applyAlignment="1">
      <alignment vertical="center" wrapText="1"/>
    </xf>
    <xf numFmtId="0" fontId="17" fillId="3" borderId="28"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168" fontId="22" fillId="0" borderId="0" xfId="0" applyNumberFormat="1" applyFont="1"/>
    <xf numFmtId="0" fontId="40" fillId="0" borderId="0" xfId="0" applyFont="1" applyBorder="1" applyAlignment="1"/>
    <xf numFmtId="43" fontId="22" fillId="0" borderId="23" xfId="0" applyNumberFormat="1" applyFont="1" applyFill="1" applyBorder="1" applyAlignment="1">
      <alignment horizontal="center"/>
    </xf>
    <xf numFmtId="168" fontId="22" fillId="0" borderId="22" xfId="0" applyNumberFormat="1" applyFont="1" applyFill="1" applyBorder="1" applyAlignment="1">
      <alignment horizontal="center"/>
    </xf>
    <xf numFmtId="43" fontId="22" fillId="0" borderId="22" xfId="0" applyNumberFormat="1" applyFont="1" applyFill="1" applyBorder="1" applyAlignment="1">
      <alignment horizontal="center"/>
    </xf>
    <xf numFmtId="43" fontId="22" fillId="0" borderId="67" xfId="0" applyNumberFormat="1" applyFont="1" applyFill="1" applyBorder="1" applyAlignment="1">
      <alignment horizontal="center"/>
    </xf>
    <xf numFmtId="168" fontId="22" fillId="0" borderId="68" xfId="0" applyNumberFormat="1" applyFont="1" applyFill="1" applyBorder="1" applyAlignment="1">
      <alignment horizontal="center"/>
    </xf>
    <xf numFmtId="43" fontId="22" fillId="0" borderId="58" xfId="0" applyNumberFormat="1" applyFont="1" applyFill="1" applyBorder="1" applyAlignment="1">
      <alignment horizontal="center"/>
    </xf>
    <xf numFmtId="182" fontId="22" fillId="0" borderId="138" xfId="0" applyNumberFormat="1" applyFont="1" applyFill="1" applyBorder="1"/>
    <xf numFmtId="43" fontId="22" fillId="0" borderId="18" xfId="0" applyNumberFormat="1" applyFont="1" applyFill="1" applyBorder="1" applyAlignment="1">
      <alignment horizontal="center"/>
    </xf>
    <xf numFmtId="168"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43" fontId="22" fillId="0" borderId="66" xfId="0" applyNumberFormat="1" applyFont="1" applyFill="1" applyBorder="1" applyAlignment="1">
      <alignment horizontal="center"/>
    </xf>
    <xf numFmtId="168" fontId="22" fillId="0" borderId="60" xfId="0" applyNumberFormat="1" applyFont="1" applyFill="1" applyBorder="1" applyAlignment="1">
      <alignment horizontal="center"/>
    </xf>
    <xf numFmtId="43" fontId="22" fillId="0" borderId="40" xfId="0" applyNumberFormat="1" applyFont="1" applyFill="1" applyBorder="1" applyAlignment="1">
      <alignment horizontal="center"/>
    </xf>
    <xf numFmtId="182" fontId="22" fillId="0" borderId="62" xfId="0" applyNumberFormat="1" applyFont="1" applyFill="1" applyBorder="1"/>
    <xf numFmtId="43" fontId="22" fillId="3" borderId="28" xfId="0" applyNumberFormat="1" applyFont="1" applyFill="1" applyBorder="1" applyAlignment="1">
      <alignment horizontal="center"/>
    </xf>
    <xf numFmtId="168" fontId="22" fillId="3" borderId="27" xfId="0" applyNumberFormat="1" applyFont="1" applyFill="1" applyBorder="1" applyAlignment="1">
      <alignment horizontal="center"/>
    </xf>
    <xf numFmtId="43" fontId="22" fillId="3" borderId="27" xfId="0" applyNumberFormat="1" applyFont="1" applyFill="1" applyBorder="1" applyAlignment="1">
      <alignment horizontal="center"/>
    </xf>
    <xf numFmtId="43" fontId="22" fillId="3" borderId="86" xfId="0" applyNumberFormat="1" applyFont="1" applyFill="1" applyBorder="1" applyAlignment="1">
      <alignment horizontal="center"/>
    </xf>
    <xf numFmtId="168" fontId="22" fillId="3" borderId="34" xfId="0" applyNumberFormat="1" applyFont="1" applyFill="1" applyBorder="1" applyAlignment="1">
      <alignment horizontal="center"/>
    </xf>
    <xf numFmtId="43" fontId="22" fillId="3" borderId="12" xfId="0" applyNumberFormat="1" applyFont="1" applyFill="1" applyBorder="1" applyAlignment="1">
      <alignment horizontal="center"/>
    </xf>
    <xf numFmtId="182" fontId="22" fillId="3" borderId="91" xfId="0" applyNumberFormat="1" applyFont="1" applyFill="1" applyBorder="1"/>
    <xf numFmtId="43" fontId="22" fillId="0" borderId="17"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alignment horizontal="center"/>
    </xf>
    <xf numFmtId="168" fontId="22" fillId="0" borderId="47" xfId="0" applyNumberFormat="1" applyFont="1" applyBorder="1" applyAlignment="1">
      <alignment horizontal="center"/>
    </xf>
    <xf numFmtId="43" fontId="22" fillId="0" borderId="19" xfId="0" applyNumberFormat="1" applyFont="1" applyBorder="1" applyAlignment="1">
      <alignment horizontal="center"/>
    </xf>
    <xf numFmtId="168" fontId="22" fillId="0" borderId="63" xfId="0" applyNumberFormat="1" applyFont="1" applyBorder="1" applyAlignment="1">
      <alignment horizontal="center"/>
    </xf>
    <xf numFmtId="43" fontId="22" fillId="0" borderId="48" xfId="0" applyNumberFormat="1" applyFont="1" applyBorder="1" applyAlignment="1">
      <alignment horizontal="center"/>
    </xf>
    <xf numFmtId="43" fontId="9" fillId="0" borderId="48" xfId="0" applyNumberFormat="1" applyFont="1" applyFill="1" applyBorder="1" applyAlignment="1">
      <alignment horizontal="center"/>
    </xf>
    <xf numFmtId="168"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8"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8" fontId="9" fillId="0" borderId="16" xfId="0" applyNumberFormat="1" applyFont="1" applyFill="1" applyBorder="1" applyAlignment="1">
      <alignment horizontal="center"/>
    </xf>
    <xf numFmtId="182" fontId="22" fillId="0" borderId="113" xfId="0" applyNumberFormat="1" applyFont="1" applyBorder="1"/>
    <xf numFmtId="168"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43" fontId="22" fillId="0" borderId="66" xfId="0" applyNumberFormat="1" applyFont="1" applyBorder="1" applyAlignment="1">
      <alignment horizontal="center"/>
    </xf>
    <xf numFmtId="168" fontId="22" fillId="0" borderId="60" xfId="0" applyNumberFormat="1" applyFont="1" applyBorder="1" applyAlignment="1">
      <alignment horizontal="center"/>
    </xf>
    <xf numFmtId="43" fontId="22" fillId="0" borderId="40" xfId="0" applyNumberFormat="1" applyFont="1" applyBorder="1" applyAlignment="1">
      <alignment horizontal="center"/>
    </xf>
    <xf numFmtId="182" fontId="22" fillId="0" borderId="62" xfId="0" applyNumberFormat="1" applyFont="1" applyBorder="1"/>
    <xf numFmtId="182" fontId="22" fillId="3" borderId="86" xfId="0" applyNumberFormat="1" applyFont="1" applyFill="1" applyBorder="1"/>
    <xf numFmtId="182" fontId="22" fillId="0" borderId="48" xfId="0" applyNumberFormat="1" applyFont="1" applyBorder="1"/>
    <xf numFmtId="182" fontId="22" fillId="0" borderId="66" xfId="0" applyNumberFormat="1" applyFont="1" applyBorder="1"/>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82" fontId="22" fillId="0" borderId="61" xfId="0" applyNumberFormat="1" applyFont="1" applyBorder="1"/>
    <xf numFmtId="43" fontId="22" fillId="9" borderId="28" xfId="0" applyNumberFormat="1" applyFont="1" applyFill="1" applyBorder="1" applyAlignment="1">
      <alignment horizontal="center"/>
    </xf>
    <xf numFmtId="43" fontId="22" fillId="4" borderId="16" xfId="0" applyNumberFormat="1" applyFont="1" applyFill="1" applyBorder="1" applyAlignment="1">
      <alignment horizontal="center"/>
    </xf>
    <xf numFmtId="168" fontId="22" fillId="4"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82" fillId="3" borderId="49" xfId="0" applyFont="1" applyFill="1" applyBorder="1" applyAlignment="1">
      <alignment horizontal="center" vertical="center" wrapText="1"/>
    </xf>
    <xf numFmtId="0" fontId="82" fillId="3" borderId="50" xfId="0" applyFont="1" applyFill="1" applyBorder="1" applyAlignment="1">
      <alignment horizontal="center" vertical="center" wrapText="1"/>
    </xf>
    <xf numFmtId="0" fontId="82" fillId="3" borderId="51" xfId="0" applyFont="1" applyFill="1" applyBorder="1" applyAlignment="1">
      <alignment horizontal="center" vertical="center" wrapText="1"/>
    </xf>
    <xf numFmtId="0" fontId="82" fillId="3" borderId="52" xfId="0" applyFont="1" applyFill="1" applyBorder="1" applyAlignment="1">
      <alignment horizontal="center" vertical="center" wrapText="1"/>
    </xf>
    <xf numFmtId="0" fontId="82" fillId="3" borderId="124" xfId="0" applyFont="1" applyFill="1" applyBorder="1" applyAlignment="1">
      <alignment horizontal="center" vertical="center" wrapText="1"/>
    </xf>
    <xf numFmtId="0" fontId="82" fillId="3" borderId="77" xfId="0" applyFont="1" applyFill="1" applyBorder="1" applyAlignment="1">
      <alignment horizontal="center" vertical="center" wrapText="1"/>
    </xf>
    <xf numFmtId="0" fontId="82" fillId="3" borderId="123" xfId="0" applyFont="1" applyFill="1" applyBorder="1" applyAlignment="1">
      <alignment horizontal="center" vertical="center" wrapText="1"/>
    </xf>
    <xf numFmtId="2" fontId="9" fillId="0" borderId="16" xfId="4" applyNumberFormat="1" applyFont="1" applyFill="1" applyBorder="1" applyAlignment="1">
      <alignment horizontal="center"/>
    </xf>
    <xf numFmtId="2" fontId="9" fillId="0" borderId="20"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9"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0" fontId="9" fillId="0" borderId="19" xfId="4" applyFont="1" applyFill="1" applyBorder="1" applyAlignment="1">
      <alignment horizontal="center" vertical="center"/>
    </xf>
    <xf numFmtId="2" fontId="9" fillId="0" borderId="9" xfId="4" applyNumberFormat="1" applyFont="1" applyFill="1" applyBorder="1" applyAlignment="1">
      <alignment horizontal="center"/>
    </xf>
    <xf numFmtId="2" fontId="9" fillId="0" borderId="37" xfId="4" applyNumberFormat="1" applyFont="1" applyFill="1" applyBorder="1" applyAlignment="1">
      <alignment horizontal="center"/>
    </xf>
    <xf numFmtId="2" fontId="9" fillId="0" borderId="37" xfId="4" applyNumberFormat="1" applyFont="1" applyFill="1" applyBorder="1" applyAlignment="1">
      <alignment horizontal="center" vertical="center"/>
    </xf>
    <xf numFmtId="2" fontId="9" fillId="0" borderId="10" xfId="4" applyNumberFormat="1" applyFont="1" applyFill="1" applyBorder="1" applyAlignment="1">
      <alignment horizontal="center"/>
    </xf>
    <xf numFmtId="0" fontId="31" fillId="0" borderId="0" xfId="23" applyFont="1" applyAlignment="1"/>
    <xf numFmtId="0" fontId="88" fillId="0" borderId="0" xfId="23" applyFont="1"/>
    <xf numFmtId="0" fontId="77" fillId="0" borderId="0" xfId="23" applyFont="1"/>
    <xf numFmtId="165" fontId="77" fillId="0" borderId="0" xfId="23" applyNumberFormat="1" applyFont="1"/>
    <xf numFmtId="165" fontId="31" fillId="0" borderId="0" xfId="23" applyNumberFormat="1" applyFont="1" applyAlignment="1"/>
    <xf numFmtId="49" fontId="77" fillId="0" borderId="0" xfId="23" applyNumberFormat="1" applyFont="1"/>
    <xf numFmtId="165" fontId="77" fillId="0" borderId="144" xfId="23" applyNumberFormat="1" applyFont="1" applyBorder="1" applyAlignment="1">
      <alignment horizontal="center" vertical="center"/>
    </xf>
    <xf numFmtId="165" fontId="77" fillId="0" borderId="145" xfId="23" applyNumberFormat="1" applyFont="1" applyBorder="1" applyAlignment="1">
      <alignment horizontal="center" vertical="center"/>
    </xf>
    <xf numFmtId="170" fontId="77" fillId="0" borderId="146" xfId="23" applyNumberFormat="1" applyFont="1" applyBorder="1" applyAlignment="1">
      <alignment horizontal="left"/>
    </xf>
    <xf numFmtId="165" fontId="77" fillId="0" borderId="147" xfId="23" applyNumberFormat="1" applyFont="1" applyBorder="1" applyAlignment="1">
      <alignment horizontal="center" vertical="center"/>
    </xf>
    <xf numFmtId="165" fontId="77" fillId="0" borderId="148" xfId="23" applyNumberFormat="1" applyFont="1" applyBorder="1" applyAlignment="1">
      <alignment horizontal="center" vertical="center"/>
    </xf>
    <xf numFmtId="170" fontId="77" fillId="0" borderId="149" xfId="23" applyNumberFormat="1" applyFont="1" applyBorder="1" applyAlignment="1">
      <alignment horizontal="left"/>
    </xf>
    <xf numFmtId="2" fontId="31" fillId="0" borderId="0" xfId="23" applyNumberFormat="1" applyFont="1" applyAlignment="1"/>
    <xf numFmtId="2" fontId="24" fillId="0" borderId="150" xfId="23" applyNumberFormat="1" applyFont="1" applyBorder="1" applyAlignment="1">
      <alignment horizontal="left"/>
    </xf>
    <xf numFmtId="2" fontId="24" fillId="0" borderId="151" xfId="23" applyNumberFormat="1" applyFont="1" applyBorder="1" applyAlignment="1">
      <alignment horizontal="left"/>
    </xf>
    <xf numFmtId="170" fontId="24" fillId="0" borderId="152" xfId="23" quotePrefix="1" applyNumberFormat="1" applyFont="1" applyBorder="1" applyAlignment="1">
      <alignment horizontal="left"/>
    </xf>
    <xf numFmtId="165" fontId="77" fillId="0" borderId="153" xfId="23" applyNumberFormat="1" applyFont="1" applyBorder="1" applyAlignment="1">
      <alignment horizontal="center" vertical="center"/>
    </xf>
    <xf numFmtId="165" fontId="77" fillId="0" borderId="154" xfId="23" applyNumberFormat="1" applyFont="1" applyBorder="1" applyAlignment="1">
      <alignment horizontal="center" vertical="center"/>
    </xf>
    <xf numFmtId="170" fontId="77" fillId="0" borderId="155" xfId="23" applyNumberFormat="1" applyFont="1" applyBorder="1" applyAlignment="1">
      <alignment horizontal="left"/>
    </xf>
    <xf numFmtId="165" fontId="77" fillId="0" borderId="156" xfId="23" applyNumberFormat="1" applyFont="1" applyBorder="1" applyAlignment="1">
      <alignment horizontal="center" vertical="center"/>
    </xf>
    <xf numFmtId="165" fontId="77" fillId="0" borderId="157" xfId="23" applyNumberFormat="1" applyFont="1" applyBorder="1" applyAlignment="1">
      <alignment horizontal="center" vertical="center"/>
    </xf>
    <xf numFmtId="170" fontId="77" fillId="0" borderId="158" xfId="23" applyNumberFormat="1" applyFont="1" applyBorder="1" applyAlignment="1">
      <alignment horizontal="left"/>
    </xf>
    <xf numFmtId="165" fontId="77" fillId="0" borderId="159" xfId="23" applyNumberFormat="1" applyFont="1" applyBorder="1" applyAlignment="1">
      <alignment horizontal="center" vertical="center"/>
    </xf>
    <xf numFmtId="170" fontId="77" fillId="0" borderId="160" xfId="23" quotePrefix="1" applyNumberFormat="1" applyFont="1" applyBorder="1" applyAlignment="1">
      <alignment horizontal="left"/>
    </xf>
    <xf numFmtId="2" fontId="24" fillId="0" borderId="150" xfId="23" applyNumberFormat="1" applyFont="1" applyBorder="1"/>
    <xf numFmtId="2" fontId="24" fillId="0" borderId="151" xfId="23" applyNumberFormat="1" applyFont="1" applyBorder="1"/>
    <xf numFmtId="170" fontId="24" fillId="0" borderId="152" xfId="23" quotePrefix="1" applyNumberFormat="1" applyFont="1" applyBorder="1"/>
    <xf numFmtId="170" fontId="77" fillId="0" borderId="161" xfId="23" applyNumberFormat="1" applyFont="1" applyBorder="1" applyAlignment="1">
      <alignment horizontal="left"/>
    </xf>
    <xf numFmtId="170" fontId="77" fillId="0" borderId="162" xfId="23" quotePrefix="1" applyNumberFormat="1" applyFont="1" applyBorder="1" applyAlignment="1">
      <alignment horizontal="left"/>
    </xf>
    <xf numFmtId="165" fontId="77" fillId="0" borderId="163" xfId="23" applyNumberFormat="1" applyFont="1" applyBorder="1" applyAlignment="1">
      <alignment horizontal="center" vertical="center"/>
    </xf>
    <xf numFmtId="165" fontId="77" fillId="0" borderId="164" xfId="23" applyNumberFormat="1" applyFont="1" applyBorder="1" applyAlignment="1">
      <alignment horizontal="center" vertical="center"/>
    </xf>
    <xf numFmtId="170" fontId="24" fillId="0" borderId="165" xfId="23" quotePrefix="1" applyNumberFormat="1" applyFont="1" applyBorder="1" applyAlignment="1">
      <alignment horizontal="left"/>
    </xf>
    <xf numFmtId="0" fontId="77" fillId="0" borderId="0" xfId="23" applyFont="1" applyAlignment="1">
      <alignment horizontal="right"/>
    </xf>
    <xf numFmtId="165" fontId="77" fillId="0" borderId="0" xfId="57" applyNumberFormat="1" applyFont="1" applyAlignment="1">
      <alignment horizontal="right"/>
    </xf>
    <xf numFmtId="165" fontId="77" fillId="0" borderId="166" xfId="23" applyNumberFormat="1" applyFont="1" applyBorder="1" applyAlignment="1">
      <alignment horizontal="center"/>
    </xf>
    <xf numFmtId="165" fontId="77" fillId="0" borderId="167" xfId="23" applyNumberFormat="1" applyFont="1" applyBorder="1" applyAlignment="1">
      <alignment horizontal="center"/>
    </xf>
    <xf numFmtId="165" fontId="77" fillId="0" borderId="167" xfId="23" applyNumberFormat="1" applyFont="1" applyBorder="1"/>
    <xf numFmtId="0" fontId="77" fillId="0" borderId="168" xfId="23" applyFont="1" applyBorder="1" applyAlignment="1">
      <alignment horizontal="left"/>
    </xf>
    <xf numFmtId="165" fontId="77" fillId="0" borderId="169" xfId="23" applyNumberFormat="1" applyFont="1" applyBorder="1" applyAlignment="1">
      <alignment horizontal="center"/>
    </xf>
    <xf numFmtId="165" fontId="77" fillId="0" borderId="157" xfId="23" applyNumberFormat="1" applyFont="1" applyBorder="1" applyAlignment="1">
      <alignment horizontal="center"/>
    </xf>
    <xf numFmtId="165" fontId="77" fillId="0" borderId="157" xfId="23" applyNumberFormat="1" applyFont="1" applyBorder="1"/>
    <xf numFmtId="0" fontId="77" fillId="0" borderId="158" xfId="23" applyFont="1" applyBorder="1" applyAlignment="1">
      <alignment horizontal="left"/>
    </xf>
    <xf numFmtId="165" fontId="24" fillId="0" borderId="170" xfId="23" applyNumberFormat="1" applyFont="1" applyBorder="1" applyAlignment="1">
      <alignment horizontal="center"/>
    </xf>
    <xf numFmtId="165" fontId="24" fillId="0" borderId="171" xfId="23" applyNumberFormat="1" applyFont="1" applyBorder="1" applyAlignment="1">
      <alignment horizontal="center"/>
    </xf>
    <xf numFmtId="165" fontId="24" fillId="0" borderId="171" xfId="23" applyNumberFormat="1" applyFont="1" applyBorder="1"/>
    <xf numFmtId="0" fontId="24" fillId="0" borderId="172" xfId="23" applyFont="1" applyBorder="1" applyAlignment="1">
      <alignment horizontal="left"/>
    </xf>
    <xf numFmtId="165" fontId="77" fillId="0" borderId="154" xfId="23" applyNumberFormat="1" applyFont="1" applyBorder="1"/>
    <xf numFmtId="0" fontId="77" fillId="0" borderId="155" xfId="23" applyFont="1" applyBorder="1" applyAlignment="1">
      <alignment horizontal="left"/>
    </xf>
    <xf numFmtId="165" fontId="77" fillId="0" borderId="157" xfId="57" applyNumberFormat="1" applyFont="1" applyBorder="1"/>
    <xf numFmtId="165" fontId="24" fillId="0" borderId="171" xfId="57" applyNumberFormat="1" applyFont="1" applyBorder="1"/>
    <xf numFmtId="165" fontId="77" fillId="0" borderId="154" xfId="57" applyNumberFormat="1" applyFont="1" applyBorder="1"/>
    <xf numFmtId="0" fontId="24" fillId="15" borderId="173" xfId="23" quotePrefix="1" applyFont="1" applyFill="1" applyBorder="1" applyAlignment="1">
      <alignment horizontal="center" vertical="center"/>
    </xf>
    <xf numFmtId="0" fontId="24" fillId="15" borderId="154" xfId="23" quotePrefix="1" applyFont="1" applyFill="1" applyBorder="1" applyAlignment="1">
      <alignment horizontal="center" vertical="center"/>
    </xf>
    <xf numFmtId="170" fontId="24" fillId="15" borderId="171" xfId="23" applyNumberFormat="1" applyFont="1" applyFill="1" applyBorder="1" applyAlignment="1">
      <alignment horizontal="center" vertical="center" wrapText="1"/>
    </xf>
    <xf numFmtId="0" fontId="24" fillId="15" borderId="171" xfId="23" applyFont="1" applyFill="1" applyBorder="1" applyAlignment="1">
      <alignment horizontal="center" vertical="center"/>
    </xf>
    <xf numFmtId="0" fontId="24" fillId="15" borderId="176" xfId="23" applyFont="1" applyFill="1" applyBorder="1" applyAlignment="1">
      <alignment horizontal="center" vertical="center"/>
    </xf>
    <xf numFmtId="0" fontId="0" fillId="0" borderId="0" xfId="24" applyFont="1"/>
    <xf numFmtId="0" fontId="76" fillId="0" borderId="0" xfId="24" applyFont="1"/>
    <xf numFmtId="0" fontId="88" fillId="0" borderId="0" xfId="24" applyFont="1"/>
    <xf numFmtId="0" fontId="77" fillId="0" borderId="0" xfId="24" applyFont="1"/>
    <xf numFmtId="0" fontId="77" fillId="0" borderId="0" xfId="24" applyFont="1" applyAlignment="1">
      <alignment horizontal="center"/>
    </xf>
    <xf numFmtId="0" fontId="77" fillId="0" borderId="0" xfId="24" applyFont="1" applyAlignment="1">
      <alignment horizontal="right"/>
    </xf>
    <xf numFmtId="184" fontId="77" fillId="0" borderId="0" xfId="24" applyNumberFormat="1" applyFont="1"/>
    <xf numFmtId="165" fontId="89" fillId="0" borderId="0" xfId="24" applyNumberFormat="1" applyFont="1"/>
    <xf numFmtId="165" fontId="24" fillId="0" borderId="0" xfId="23" applyNumberFormat="1" applyFont="1" applyBorder="1"/>
    <xf numFmtId="165" fontId="24" fillId="0" borderId="0" xfId="57" applyNumberFormat="1" applyFont="1" applyBorder="1"/>
    <xf numFmtId="171" fontId="68" fillId="0" borderId="0" xfId="55" applyNumberFormat="1" applyFont="1"/>
    <xf numFmtId="0" fontId="89" fillId="0" borderId="0" xfId="24" applyFont="1"/>
    <xf numFmtId="0" fontId="4" fillId="0" borderId="0" xfId="24" applyFont="1"/>
    <xf numFmtId="0" fontId="19" fillId="0" borderId="0" xfId="24" applyFont="1" applyAlignment="1">
      <alignment horizontal="left"/>
    </xf>
    <xf numFmtId="165" fontId="6" fillId="0" borderId="0" xfId="24" applyNumberFormat="1" applyFont="1" applyAlignment="1">
      <alignment horizontal="center" vertical="center"/>
    </xf>
    <xf numFmtId="165" fontId="4" fillId="0" borderId="0" xfId="24" applyNumberFormat="1" applyFont="1" applyAlignment="1">
      <alignment horizontal="center" vertical="center"/>
    </xf>
    <xf numFmtId="0" fontId="0" fillId="0" borderId="0" xfId="24" applyFont="1" applyFill="1"/>
    <xf numFmtId="165" fontId="6" fillId="0" borderId="181" xfId="24" applyNumberFormat="1" applyFont="1" applyFill="1" applyBorder="1" applyAlignment="1">
      <alignment horizontal="center" vertical="center"/>
    </xf>
    <xf numFmtId="165" fontId="4" fillId="0" borderId="182" xfId="24" applyNumberFormat="1" applyFont="1" applyFill="1" applyBorder="1" applyAlignment="1">
      <alignment horizontal="center" vertical="center"/>
    </xf>
    <xf numFmtId="165" fontId="4" fillId="4" borderId="183" xfId="24" applyNumberFormat="1" applyFont="1" applyFill="1" applyBorder="1" applyAlignment="1">
      <alignment horizontal="right" vertical="center"/>
    </xf>
    <xf numFmtId="170" fontId="14" fillId="0" borderId="183" xfId="24" applyNumberFormat="1" applyFont="1" applyFill="1" applyBorder="1" applyAlignment="1">
      <alignment horizontal="left"/>
    </xf>
    <xf numFmtId="0" fontId="77" fillId="0" borderId="0" xfId="24" applyFont="1" applyFill="1"/>
    <xf numFmtId="165" fontId="6" fillId="0" borderId="170" xfId="24" applyNumberFormat="1" applyFont="1" applyFill="1" applyBorder="1" applyAlignment="1">
      <alignment horizontal="center" vertical="center"/>
    </xf>
    <xf numFmtId="165" fontId="4" fillId="0" borderId="184" xfId="24" applyNumberFormat="1" applyFont="1" applyFill="1" applyBorder="1" applyAlignment="1">
      <alignment horizontal="center" vertical="center"/>
    </xf>
    <xf numFmtId="165" fontId="4" fillId="4" borderId="171" xfId="24" applyNumberFormat="1" applyFont="1" applyFill="1" applyBorder="1" applyAlignment="1">
      <alignment horizontal="right" vertical="center"/>
    </xf>
    <xf numFmtId="170" fontId="14" fillId="0" borderId="185" xfId="24" applyNumberFormat="1" applyFont="1" applyFill="1" applyBorder="1" applyAlignment="1">
      <alignment horizontal="left"/>
    </xf>
    <xf numFmtId="165" fontId="6" fillId="0" borderId="186" xfId="24" applyNumberFormat="1" applyFont="1" applyFill="1" applyBorder="1" applyAlignment="1">
      <alignment horizontal="center" vertical="center"/>
    </xf>
    <xf numFmtId="165" fontId="6" fillId="0" borderId="184" xfId="24" applyNumberFormat="1" applyFont="1" applyFill="1" applyBorder="1" applyAlignment="1">
      <alignment horizontal="center" vertical="center"/>
    </xf>
    <xf numFmtId="165" fontId="6" fillId="4" borderId="171" xfId="24" applyNumberFormat="1" applyFont="1" applyFill="1" applyBorder="1" applyAlignment="1">
      <alignment horizontal="center" vertical="center"/>
    </xf>
    <xf numFmtId="170" fontId="6" fillId="4" borderId="185" xfId="24" applyNumberFormat="1" applyFont="1" applyFill="1" applyBorder="1" applyAlignment="1">
      <alignment horizontal="left"/>
    </xf>
    <xf numFmtId="165" fontId="24" fillId="0" borderId="187" xfId="24" applyNumberFormat="1" applyFont="1" applyFill="1" applyBorder="1" applyAlignment="1">
      <alignment horizontal="center" vertical="center"/>
    </xf>
    <xf numFmtId="170" fontId="6" fillId="0" borderId="188" xfId="24" applyNumberFormat="1" applyFont="1" applyBorder="1" applyAlignment="1">
      <alignment horizontal="center" vertical="center"/>
    </xf>
    <xf numFmtId="170" fontId="6" fillId="0" borderId="188" xfId="24" applyNumberFormat="1" applyFont="1" applyBorder="1" applyAlignment="1">
      <alignment horizontal="right" vertical="center"/>
    </xf>
    <xf numFmtId="170" fontId="6" fillId="0" borderId="185" xfId="24" applyNumberFormat="1" applyFont="1" applyBorder="1" applyAlignment="1">
      <alignment horizontal="left" vertical="center"/>
    </xf>
    <xf numFmtId="0" fontId="6" fillId="0" borderId="172" xfId="24" applyFont="1" applyBorder="1" applyAlignment="1">
      <alignment horizontal="center" vertical="center"/>
    </xf>
    <xf numFmtId="170" fontId="6" fillId="0" borderId="189" xfId="24" applyNumberFormat="1" applyFont="1" applyBorder="1" applyAlignment="1">
      <alignment horizontal="center" vertical="center"/>
    </xf>
    <xf numFmtId="170" fontId="6" fillId="0" borderId="189" xfId="24" applyNumberFormat="1" applyFont="1" applyBorder="1" applyAlignment="1">
      <alignment horizontal="right" vertical="center"/>
    </xf>
    <xf numFmtId="178" fontId="6" fillId="0" borderId="190" xfId="24" applyNumberFormat="1" applyFont="1" applyBorder="1" applyAlignment="1">
      <alignment horizontal="left" vertical="center"/>
    </xf>
    <xf numFmtId="0" fontId="6" fillId="0" borderId="160" xfId="24" applyFont="1" applyBorder="1" applyAlignment="1">
      <alignment horizontal="center" vertical="center"/>
    </xf>
    <xf numFmtId="0" fontId="91" fillId="0" borderId="0" xfId="24" applyFont="1"/>
    <xf numFmtId="165" fontId="14" fillId="0" borderId="169" xfId="24" applyNumberFormat="1" applyFont="1" applyFill="1" applyBorder="1" applyAlignment="1">
      <alignment horizontal="center" vertical="center"/>
    </xf>
    <xf numFmtId="165" fontId="77" fillId="0" borderId="148" xfId="24" applyNumberFormat="1" applyFont="1" applyFill="1" applyBorder="1" applyAlignment="1">
      <alignment horizontal="center" vertical="center"/>
    </xf>
    <xf numFmtId="2" fontId="4" fillId="0" borderId="157" xfId="24" applyNumberFormat="1" applyFont="1" applyBorder="1" applyAlignment="1">
      <alignment horizontal="right" vertical="center"/>
    </xf>
    <xf numFmtId="0" fontId="4" fillId="0" borderId="157" xfId="24" applyFont="1" applyBorder="1" applyAlignment="1">
      <alignment horizontal="left" vertical="center"/>
    </xf>
    <xf numFmtId="178" fontId="4" fillId="0" borderId="158" xfId="24" applyNumberFormat="1" applyFont="1" applyBorder="1" applyAlignment="1">
      <alignment horizontal="center" vertical="center"/>
    </xf>
    <xf numFmtId="0" fontId="92" fillId="0" borderId="0" xfId="24" applyFont="1"/>
    <xf numFmtId="0" fontId="68" fillId="0" borderId="0" xfId="24" applyFont="1"/>
    <xf numFmtId="0" fontId="34" fillId="0" borderId="0" xfId="24" applyFont="1"/>
    <xf numFmtId="43" fontId="76" fillId="0" borderId="0" xfId="1" applyFont="1"/>
    <xf numFmtId="0" fontId="77" fillId="0" borderId="157" xfId="24" applyFont="1" applyBorder="1" applyAlignment="1">
      <alignment horizontal="left" vertical="center"/>
    </xf>
    <xf numFmtId="165" fontId="14" fillId="0" borderId="187" xfId="24" applyNumberFormat="1" applyFont="1" applyFill="1" applyBorder="1" applyAlignment="1">
      <alignment horizontal="center" vertical="center"/>
    </xf>
    <xf numFmtId="178" fontId="4" fillId="0" borderId="160" xfId="24" applyNumberFormat="1" applyFont="1" applyBorder="1" applyAlignment="1">
      <alignment horizontal="center" vertical="center"/>
    </xf>
    <xf numFmtId="49" fontId="24" fillId="15" borderId="170" xfId="24" applyNumberFormat="1" applyFont="1" applyFill="1" applyBorder="1" applyAlignment="1">
      <alignment horizontal="center"/>
    </xf>
    <xf numFmtId="49" fontId="24" fillId="15" borderId="171" xfId="24" applyNumberFormat="1" applyFont="1" applyFill="1" applyBorder="1" applyAlignment="1">
      <alignment horizontal="center"/>
    </xf>
    <xf numFmtId="170" fontId="24" fillId="15" borderId="171" xfId="24" applyNumberFormat="1" applyFont="1" applyFill="1" applyBorder="1" applyAlignment="1">
      <alignment horizontal="center" vertical="center" wrapText="1"/>
    </xf>
    <xf numFmtId="170" fontId="24" fillId="15" borderId="171" xfId="24" applyNumberFormat="1" applyFont="1" applyFill="1" applyBorder="1" applyAlignment="1">
      <alignment horizontal="center" vertical="center"/>
    </xf>
    <xf numFmtId="11" fontId="77" fillId="0" borderId="0" xfId="24" applyNumberFormat="1" applyFont="1"/>
    <xf numFmtId="185" fontId="77" fillId="0" borderId="0" xfId="24" applyNumberFormat="1" applyFont="1" applyBorder="1"/>
    <xf numFmtId="186" fontId="77" fillId="0" borderId="0" xfId="24" applyNumberFormat="1" applyFont="1" applyBorder="1"/>
    <xf numFmtId="2" fontId="77" fillId="0" borderId="0" xfId="24" applyNumberFormat="1" applyFont="1" applyBorder="1"/>
    <xf numFmtId="165" fontId="77" fillId="0" borderId="0" xfId="23" applyNumberFormat="1" applyFont="1" applyBorder="1"/>
    <xf numFmtId="165" fontId="77" fillId="0" borderId="0" xfId="57" applyNumberFormat="1" applyFont="1" applyBorder="1"/>
    <xf numFmtId="0" fontId="93" fillId="4" borderId="0" xfId="8" applyFont="1" applyFill="1"/>
    <xf numFmtId="165" fontId="0" fillId="0" borderId="0" xfId="24" applyNumberFormat="1" applyFont="1"/>
    <xf numFmtId="170" fontId="6" fillId="0" borderId="193" xfId="26" applyNumberFormat="1" applyFont="1" applyBorder="1" applyAlignment="1">
      <alignment horizontal="center"/>
    </xf>
    <xf numFmtId="170" fontId="6" fillId="0" borderId="194" xfId="24" applyNumberFormat="1" applyFont="1" applyBorder="1" applyAlignment="1">
      <alignment horizontal="center"/>
    </xf>
    <xf numFmtId="165" fontId="24" fillId="0" borderId="195" xfId="24" applyNumberFormat="1" applyFont="1" applyBorder="1"/>
    <xf numFmtId="170" fontId="24" fillId="0" borderId="195" xfId="24" applyNumberFormat="1" applyFont="1" applyBorder="1"/>
    <xf numFmtId="0" fontId="77" fillId="0" borderId="196" xfId="24" applyFont="1" applyBorder="1"/>
    <xf numFmtId="170" fontId="6" fillId="0" borderId="169" xfId="26" applyNumberFormat="1" applyFont="1" applyBorder="1" applyAlignment="1">
      <alignment horizontal="center"/>
    </xf>
    <xf numFmtId="170" fontId="6" fillId="0" borderId="157" xfId="24" applyNumberFormat="1" applyFont="1" applyBorder="1" applyAlignment="1">
      <alignment horizontal="center"/>
    </xf>
    <xf numFmtId="165" fontId="24" fillId="0" borderId="157" xfId="24" applyNumberFormat="1" applyFont="1" applyBorder="1"/>
    <xf numFmtId="170" fontId="24" fillId="0" borderId="157" xfId="24" applyNumberFormat="1" applyFont="1" applyBorder="1"/>
    <xf numFmtId="0" fontId="24" fillId="0" borderId="158" xfId="24" applyFont="1" applyBorder="1" applyAlignment="1">
      <alignment horizontal="left"/>
    </xf>
    <xf numFmtId="170" fontId="4" fillId="0" borderId="169" xfId="26" applyNumberFormat="1" applyFont="1" applyBorder="1" applyAlignment="1">
      <alignment horizontal="center"/>
    </xf>
    <xf numFmtId="170" fontId="4" fillId="0" borderId="157" xfId="24" applyNumberFormat="1" applyFont="1" applyBorder="1" applyAlignment="1">
      <alignment horizontal="center"/>
    </xf>
    <xf numFmtId="165" fontId="77" fillId="0" borderId="157" xfId="24" applyNumberFormat="1" applyFont="1" applyBorder="1"/>
    <xf numFmtId="0" fontId="77" fillId="0" borderId="157" xfId="24" applyFont="1" applyBorder="1"/>
    <xf numFmtId="0" fontId="77" fillId="0" borderId="158" xfId="24" applyFont="1" applyBorder="1" applyAlignment="1">
      <alignment horizontal="center"/>
    </xf>
    <xf numFmtId="0" fontId="77" fillId="0" borderId="157" xfId="24" applyFont="1" applyFill="1" applyBorder="1"/>
    <xf numFmtId="170" fontId="77" fillId="0" borderId="157" xfId="24" applyNumberFormat="1" applyFont="1" applyBorder="1"/>
    <xf numFmtId="170" fontId="6" fillId="0" borderId="197" xfId="26" applyNumberFormat="1" applyFont="1" applyBorder="1" applyAlignment="1">
      <alignment horizontal="center"/>
    </xf>
    <xf numFmtId="0" fontId="24" fillId="0" borderId="157" xfId="24" applyFont="1" applyBorder="1"/>
    <xf numFmtId="0" fontId="31" fillId="0" borderId="0" xfId="24" applyFont="1" applyAlignment="1"/>
    <xf numFmtId="187" fontId="77" fillId="0" borderId="0" xfId="23" applyNumberFormat="1" applyFont="1" applyBorder="1"/>
    <xf numFmtId="170" fontId="77" fillId="0" borderId="0" xfId="24" applyNumberFormat="1" applyFont="1"/>
    <xf numFmtId="188" fontId="31" fillId="0" borderId="0" xfId="24" applyNumberFormat="1" applyFont="1" applyAlignment="1"/>
    <xf numFmtId="170" fontId="77" fillId="0" borderId="0" xfId="24" applyNumberFormat="1" applyFont="1" applyBorder="1"/>
    <xf numFmtId="170" fontId="77" fillId="0" borderId="180" xfId="24" applyNumberFormat="1" applyFont="1" applyBorder="1"/>
    <xf numFmtId="165" fontId="31" fillId="0" borderId="0" xfId="24" applyNumberFormat="1" applyFont="1" applyAlignment="1"/>
    <xf numFmtId="165" fontId="77" fillId="0" borderId="0" xfId="24" applyNumberFormat="1" applyFont="1"/>
    <xf numFmtId="165" fontId="24" fillId="0" borderId="183" xfId="24" applyNumberFormat="1" applyFont="1" applyBorder="1" applyAlignment="1">
      <alignment horizontal="right"/>
    </xf>
    <xf numFmtId="0" fontId="24" fillId="0" borderId="196" xfId="24" applyFont="1" applyBorder="1" applyAlignment="1">
      <alignment horizontal="center"/>
    </xf>
    <xf numFmtId="165" fontId="24" fillId="0" borderId="157" xfId="24" applyNumberFormat="1" applyFont="1" applyBorder="1" applyAlignment="1">
      <alignment horizontal="right"/>
    </xf>
    <xf numFmtId="0" fontId="24" fillId="0" borderId="158" xfId="24" applyFont="1" applyBorder="1" applyAlignment="1">
      <alignment horizontal="center"/>
    </xf>
    <xf numFmtId="165" fontId="77" fillId="0" borderId="157" xfId="24" applyNumberFormat="1" applyFont="1" applyBorder="1" applyAlignment="1">
      <alignment horizontal="right"/>
    </xf>
    <xf numFmtId="43" fontId="77" fillId="0" borderId="0" xfId="1" applyFont="1"/>
    <xf numFmtId="187" fontId="77" fillId="0" borderId="0" xfId="24" applyNumberFormat="1" applyFont="1"/>
    <xf numFmtId="189" fontId="77" fillId="0" borderId="0" xfId="24" applyNumberFormat="1" applyFont="1" applyBorder="1"/>
    <xf numFmtId="190" fontId="77" fillId="0" borderId="0" xfId="24" applyNumberFormat="1" applyFont="1" applyBorder="1"/>
    <xf numFmtId="185" fontId="77" fillId="0" borderId="0" xfId="24" applyNumberFormat="1" applyFont="1"/>
    <xf numFmtId="191" fontId="77" fillId="0" borderId="0" xfId="23" applyNumberFormat="1" applyFont="1" applyBorder="1"/>
    <xf numFmtId="165" fontId="24" fillId="0" borderId="183" xfId="24" applyNumberFormat="1" applyFont="1" applyBorder="1"/>
    <xf numFmtId="0" fontId="77" fillId="0" borderId="158" xfId="24" applyFont="1" applyBorder="1"/>
    <xf numFmtId="0" fontId="88" fillId="0" borderId="0" xfId="24" applyFont="1" applyFill="1"/>
    <xf numFmtId="190" fontId="77" fillId="0" borderId="0" xfId="24" applyNumberFormat="1" applyFont="1"/>
    <xf numFmtId="192" fontId="77" fillId="0" borderId="0" xfId="24" applyNumberFormat="1" applyFont="1" applyAlignment="1">
      <alignment horizontal="right"/>
    </xf>
    <xf numFmtId="190" fontId="19" fillId="0" borderId="0" xfId="24" applyNumberFormat="1" applyFont="1" applyAlignment="1">
      <alignment horizontal="left"/>
    </xf>
    <xf numFmtId="0" fontId="4" fillId="0" borderId="0" xfId="24" applyFont="1" applyAlignment="1">
      <alignment horizontal="right"/>
    </xf>
    <xf numFmtId="43" fontId="91" fillId="0" borderId="0" xfId="1" applyFont="1"/>
    <xf numFmtId="165" fontId="4" fillId="0" borderId="198" xfId="24" applyNumberFormat="1" applyFont="1" applyFill="1" applyBorder="1" applyAlignment="1">
      <alignment horizontal="center" vertical="center"/>
    </xf>
    <xf numFmtId="170" fontId="4" fillId="0" borderId="183" xfId="24" applyNumberFormat="1" applyFont="1" applyFill="1" applyBorder="1" applyAlignment="1">
      <alignment horizontal="left"/>
    </xf>
    <xf numFmtId="0" fontId="77" fillId="0" borderId="200" xfId="24" applyFont="1" applyFill="1" applyBorder="1"/>
    <xf numFmtId="178" fontId="6" fillId="0" borderId="201" xfId="24" applyNumberFormat="1" applyFont="1" applyFill="1" applyBorder="1" applyAlignment="1">
      <alignment horizontal="left" vertical="center"/>
    </xf>
    <xf numFmtId="165" fontId="4" fillId="0" borderId="154" xfId="24" applyNumberFormat="1" applyFont="1" applyFill="1" applyBorder="1" applyAlignment="1">
      <alignment horizontal="center" vertical="center"/>
    </xf>
    <xf numFmtId="165" fontId="4" fillId="0" borderId="154" xfId="24" applyNumberFormat="1" applyFont="1" applyFill="1" applyBorder="1" applyAlignment="1">
      <alignment horizontal="right" vertical="center"/>
    </xf>
    <xf numFmtId="178" fontId="6" fillId="0" borderId="154" xfId="24" applyNumberFormat="1" applyFont="1" applyFill="1" applyBorder="1" applyAlignment="1">
      <alignment horizontal="left" vertical="center"/>
    </xf>
    <xf numFmtId="165" fontId="6" fillId="0" borderId="171" xfId="24" applyNumberFormat="1" applyFont="1" applyFill="1" applyBorder="1" applyAlignment="1">
      <alignment horizontal="center" vertical="center"/>
    </xf>
    <xf numFmtId="165" fontId="6" fillId="0" borderId="171" xfId="24" applyNumberFormat="1" applyFont="1" applyFill="1" applyBorder="1" applyAlignment="1">
      <alignment horizontal="right" vertical="center"/>
    </xf>
    <xf numFmtId="178" fontId="6" fillId="0" borderId="171" xfId="24" applyNumberFormat="1" applyFont="1" applyFill="1" applyBorder="1" applyAlignment="1">
      <alignment horizontal="left" vertical="center"/>
    </xf>
    <xf numFmtId="178" fontId="6" fillId="0" borderId="185" xfId="24" applyNumberFormat="1" applyFont="1" applyFill="1" applyBorder="1" applyAlignment="1">
      <alignment horizontal="center" vertical="center"/>
    </xf>
    <xf numFmtId="165" fontId="6" fillId="0" borderId="159" xfId="24" applyNumberFormat="1" applyFont="1" applyFill="1" applyBorder="1" applyAlignment="1">
      <alignment horizontal="center" vertical="center"/>
    </xf>
    <xf numFmtId="165" fontId="6" fillId="0" borderId="159" xfId="24" applyNumberFormat="1" applyFont="1" applyFill="1" applyBorder="1" applyAlignment="1">
      <alignment horizontal="right" vertical="center"/>
    </xf>
    <xf numFmtId="178" fontId="6" fillId="0" borderId="159" xfId="24" applyNumberFormat="1" applyFont="1" applyFill="1" applyBorder="1" applyAlignment="1">
      <alignment horizontal="left" vertical="center"/>
    </xf>
    <xf numFmtId="0" fontId="6" fillId="0" borderId="190" xfId="24" applyFont="1" applyFill="1" applyBorder="1" applyAlignment="1">
      <alignment horizontal="center" vertical="center"/>
    </xf>
    <xf numFmtId="178" fontId="6" fillId="0" borderId="190" xfId="24" applyNumberFormat="1" applyFont="1" applyFill="1" applyBorder="1" applyAlignment="1">
      <alignment horizontal="left" vertical="center"/>
    </xf>
    <xf numFmtId="0" fontId="6" fillId="0" borderId="185" xfId="24" applyFont="1" applyFill="1" applyBorder="1" applyAlignment="1">
      <alignment horizontal="center" vertical="center"/>
    </xf>
    <xf numFmtId="165" fontId="4" fillId="0" borderId="157" xfId="24" applyNumberFormat="1" applyFont="1" applyFill="1" applyBorder="1" applyAlignment="1">
      <alignment horizontal="center" vertical="center"/>
    </xf>
    <xf numFmtId="165" fontId="4" fillId="0" borderId="157" xfId="24" applyNumberFormat="1" applyFont="1" applyFill="1" applyBorder="1" applyAlignment="1">
      <alignment horizontal="right" vertical="center"/>
    </xf>
    <xf numFmtId="0" fontId="4" fillId="0" borderId="0" xfId="24" applyFont="1" applyFill="1" applyAlignment="1">
      <alignment vertical="center"/>
    </xf>
    <xf numFmtId="178" fontId="4" fillId="0" borderId="158" xfId="24" applyNumberFormat="1" applyFont="1" applyFill="1" applyBorder="1" applyAlignment="1">
      <alignment horizontal="center" vertical="center"/>
    </xf>
    <xf numFmtId="0" fontId="34" fillId="0" borderId="0" xfId="24" applyFont="1" applyFill="1"/>
    <xf numFmtId="0" fontId="92" fillId="0" borderId="0" xfId="24" applyFont="1" applyFill="1"/>
    <xf numFmtId="165" fontId="4" fillId="0" borderId="159" xfId="24" applyNumberFormat="1" applyFont="1" applyFill="1" applyBorder="1" applyAlignment="1">
      <alignment horizontal="center" vertical="center"/>
    </xf>
    <xf numFmtId="165" fontId="4" fillId="0" borderId="159" xfId="24" applyNumberFormat="1" applyFont="1" applyFill="1" applyBorder="1" applyAlignment="1">
      <alignment horizontal="right" vertical="center"/>
    </xf>
    <xf numFmtId="178" fontId="4" fillId="0" borderId="160" xfId="24" applyNumberFormat="1" applyFont="1" applyFill="1" applyBorder="1" applyAlignment="1">
      <alignment horizontal="center" vertical="center"/>
    </xf>
    <xf numFmtId="191" fontId="77" fillId="0" borderId="0" xfId="24" applyNumberFormat="1" applyFont="1"/>
    <xf numFmtId="193" fontId="77" fillId="0" borderId="0" xfId="24" applyNumberFormat="1" applyFont="1"/>
    <xf numFmtId="194" fontId="77" fillId="0" borderId="0" xfId="24" applyNumberFormat="1" applyFont="1"/>
    <xf numFmtId="0" fontId="77" fillId="0" borderId="196" xfId="24" applyFont="1" applyBorder="1" applyAlignment="1">
      <alignment horizontal="left"/>
    </xf>
    <xf numFmtId="165" fontId="24" fillId="0" borderId="203" xfId="24" applyNumberFormat="1" applyFont="1" applyBorder="1" applyAlignment="1">
      <alignment horizontal="right"/>
    </xf>
    <xf numFmtId="170" fontId="24" fillId="0" borderId="157" xfId="24" applyNumberFormat="1" applyFont="1" applyBorder="1" applyAlignment="1">
      <alignment horizontal="left"/>
    </xf>
    <xf numFmtId="0" fontId="77" fillId="0" borderId="158" xfId="24" applyFont="1" applyBorder="1" applyAlignment="1">
      <alignment horizontal="left"/>
    </xf>
    <xf numFmtId="0" fontId="77" fillId="0" borderId="157" xfId="24" applyFont="1" applyBorder="1" applyAlignment="1">
      <alignment horizontal="left"/>
    </xf>
    <xf numFmtId="0" fontId="77" fillId="0" borderId="157" xfId="24" applyFont="1" applyFill="1" applyBorder="1" applyAlignment="1">
      <alignment horizontal="left"/>
    </xf>
    <xf numFmtId="165" fontId="77" fillId="4" borderId="157" xfId="24" applyNumberFormat="1" applyFont="1" applyFill="1" applyBorder="1" applyAlignment="1">
      <alignment horizontal="right"/>
    </xf>
    <xf numFmtId="0" fontId="77" fillId="0" borderId="157" xfId="24" applyFont="1" applyFill="1" applyBorder="1" applyAlignment="1">
      <alignment horizontal="left" wrapText="1"/>
    </xf>
    <xf numFmtId="43" fontId="77" fillId="0" borderId="0" xfId="1" applyFont="1" applyAlignment="1">
      <alignment horizontal="left"/>
    </xf>
    <xf numFmtId="178" fontId="77" fillId="0" borderId="0" xfId="24" applyNumberFormat="1" applyFont="1" applyAlignment="1">
      <alignment horizontal="left"/>
    </xf>
    <xf numFmtId="178" fontId="77" fillId="0" borderId="0" xfId="24" applyNumberFormat="1" applyFont="1" applyAlignment="1">
      <alignment horizontal="center"/>
    </xf>
    <xf numFmtId="185" fontId="77" fillId="0" borderId="0" xfId="24" applyNumberFormat="1" applyFont="1" applyAlignment="1">
      <alignment horizontal="left"/>
    </xf>
    <xf numFmtId="165" fontId="24" fillId="0" borderId="204" xfId="24" applyNumberFormat="1" applyFont="1" applyBorder="1" applyAlignment="1">
      <alignment horizontal="right"/>
    </xf>
    <xf numFmtId="0" fontId="77" fillId="0" borderId="196" xfId="24" applyFont="1" applyBorder="1" applyAlignment="1">
      <alignment horizontal="center"/>
    </xf>
    <xf numFmtId="0" fontId="4" fillId="0" borderId="157" xfId="24" applyFont="1" applyFill="1" applyBorder="1" applyAlignment="1">
      <alignment horizontal="left"/>
    </xf>
    <xf numFmtId="178" fontId="4" fillId="0" borderId="157" xfId="24" applyNumberFormat="1" applyFont="1" applyFill="1" applyBorder="1" applyAlignment="1">
      <alignment horizontal="left"/>
    </xf>
    <xf numFmtId="165" fontId="4" fillId="0" borderId="157" xfId="24" applyNumberFormat="1" applyFont="1" applyFill="1" applyBorder="1" applyAlignment="1">
      <alignment horizontal="left"/>
    </xf>
    <xf numFmtId="179" fontId="77" fillId="0" borderId="0" xfId="24" applyNumberFormat="1" applyFont="1"/>
    <xf numFmtId="189" fontId="77" fillId="0" borderId="0" xfId="1" applyNumberFormat="1" applyFont="1"/>
    <xf numFmtId="191" fontId="0" fillId="0" borderId="0" xfId="0" applyNumberFormat="1"/>
    <xf numFmtId="179" fontId="0" fillId="0" borderId="0" xfId="0" applyNumberFormat="1"/>
    <xf numFmtId="0" fontId="94" fillId="0" borderId="0" xfId="0" applyFont="1"/>
    <xf numFmtId="0" fontId="81" fillId="0" borderId="0" xfId="0" applyFont="1" applyFill="1" applyBorder="1"/>
    <xf numFmtId="165" fontId="12" fillId="0" borderId="205" xfId="0" applyNumberFormat="1" applyFont="1" applyBorder="1"/>
    <xf numFmtId="165" fontId="12" fillId="0" borderId="206" xfId="0" applyNumberFormat="1" applyFont="1" applyBorder="1"/>
    <xf numFmtId="0" fontId="0" fillId="0" borderId="29" xfId="0" applyBorder="1"/>
    <xf numFmtId="43" fontId="0" fillId="0" borderId="0" xfId="1" applyFont="1"/>
    <xf numFmtId="165" fontId="14" fillId="0" borderId="153" xfId="0" applyNumberFormat="1" applyFont="1" applyBorder="1" applyAlignment="1">
      <alignment horizontal="right" vertical="center"/>
    </xf>
    <xf numFmtId="165" fontId="14" fillId="0" borderId="154" xfId="0" applyNumberFormat="1" applyFont="1" applyBorder="1" applyAlignment="1">
      <alignment horizontal="right" vertical="center"/>
    </xf>
    <xf numFmtId="0" fontId="14" fillId="0" borderId="154" xfId="0" applyFont="1" applyBorder="1" applyAlignment="1">
      <alignment horizontal="left"/>
    </xf>
    <xf numFmtId="0" fontId="14" fillId="0" borderId="209" xfId="0" applyFont="1" applyBorder="1" applyAlignment="1">
      <alignment horizontal="left" vertical="center"/>
    </xf>
    <xf numFmtId="165" fontId="14" fillId="0" borderId="156" xfId="0" applyNumberFormat="1" applyFont="1" applyBorder="1" applyAlignment="1">
      <alignment horizontal="right" vertical="center"/>
    </xf>
    <xf numFmtId="2" fontId="14" fillId="0" borderId="157" xfId="0" applyNumberFormat="1" applyFont="1" applyBorder="1" applyAlignment="1">
      <alignment horizontal="right" vertical="center"/>
    </xf>
    <xf numFmtId="165" fontId="14" fillId="0" borderId="157" xfId="0" applyNumberFormat="1" applyFont="1" applyBorder="1" applyAlignment="1">
      <alignment horizontal="right" vertical="center"/>
    </xf>
    <xf numFmtId="0" fontId="14" fillId="0" borderId="157" xfId="0" applyFont="1" applyBorder="1" applyAlignment="1">
      <alignment horizontal="left"/>
    </xf>
    <xf numFmtId="0" fontId="14" fillId="0" borderId="202" xfId="0" applyFont="1" applyBorder="1" applyAlignment="1">
      <alignment horizontal="left" vertical="center"/>
    </xf>
    <xf numFmtId="165" fontId="14" fillId="0" borderId="210" xfId="0" applyNumberFormat="1" applyFont="1" applyBorder="1" applyAlignment="1">
      <alignment horizontal="right" vertical="center"/>
    </xf>
    <xf numFmtId="165" fontId="14" fillId="0" borderId="159" xfId="0" applyNumberFormat="1" applyFont="1" applyBorder="1" applyAlignment="1">
      <alignment horizontal="right" vertical="center"/>
    </xf>
    <xf numFmtId="0" fontId="14" fillId="0" borderId="159" xfId="0" applyFont="1" applyBorder="1" applyAlignment="1">
      <alignment horizontal="left"/>
    </xf>
    <xf numFmtId="0" fontId="14" fillId="0" borderId="190" xfId="0" applyFont="1" applyBorder="1" applyAlignment="1">
      <alignment horizontal="left" vertical="center"/>
    </xf>
    <xf numFmtId="165" fontId="0" fillId="0" borderId="0" xfId="0" applyNumberFormat="1" applyBorder="1"/>
    <xf numFmtId="0" fontId="14" fillId="0" borderId="0" xfId="0" applyFont="1" applyBorder="1"/>
    <xf numFmtId="191" fontId="12" fillId="0" borderId="24" xfId="0" applyNumberFormat="1" applyFont="1" applyBorder="1"/>
    <xf numFmtId="192" fontId="12" fillId="0" borderId="211" xfId="0" applyNumberFormat="1" applyFont="1" applyBorder="1"/>
    <xf numFmtId="0" fontId="12" fillId="0" borderId="211" xfId="0" applyFont="1" applyFill="1" applyBorder="1" applyAlignment="1">
      <alignment horizontal="left"/>
    </xf>
    <xf numFmtId="165" fontId="12" fillId="0" borderId="212" xfId="0" applyNumberFormat="1" applyFont="1" applyBorder="1" applyAlignment="1">
      <alignment horizontal="center" vertical="center"/>
    </xf>
    <xf numFmtId="165" fontId="12" fillId="0" borderId="204" xfId="0" applyNumberFormat="1" applyFont="1" applyBorder="1" applyAlignment="1">
      <alignment horizontal="center" vertical="center"/>
    </xf>
    <xf numFmtId="0" fontId="14" fillId="0" borderId="0" xfId="0" applyFont="1" applyBorder="1" applyAlignment="1">
      <alignment horizontal="right"/>
    </xf>
    <xf numFmtId="165" fontId="14" fillId="0" borderId="153" xfId="0" applyNumberFormat="1" applyFont="1" applyBorder="1" applyAlignment="1">
      <alignment horizontal="center" vertical="center"/>
    </xf>
    <xf numFmtId="165" fontId="14" fillId="0" borderId="154" xfId="0" applyNumberFormat="1" applyFont="1" applyBorder="1" applyAlignment="1">
      <alignment horizontal="center" vertical="center"/>
    </xf>
    <xf numFmtId="43" fontId="14" fillId="0" borderId="17" xfId="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47" xfId="0" applyNumberFormat="1" applyFont="1" applyBorder="1" applyAlignment="1">
      <alignment horizontal="center" vertical="center"/>
    </xf>
    <xf numFmtId="165" fontId="14" fillId="0" borderId="159"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9" borderId="213" xfId="0" applyFont="1" applyFill="1" applyBorder="1" applyAlignment="1">
      <alignment horizontal="center" vertical="center" wrapText="1"/>
    </xf>
    <xf numFmtId="0" fontId="12" fillId="9" borderId="171" xfId="0" applyFont="1" applyFill="1" applyBorder="1" applyAlignment="1">
      <alignment horizontal="center" vertical="center" wrapText="1"/>
    </xf>
    <xf numFmtId="0" fontId="12" fillId="0" borderId="0" xfId="0" applyFont="1" applyBorder="1" applyAlignment="1">
      <alignment vertical="center" wrapText="1"/>
    </xf>
    <xf numFmtId="192" fontId="12" fillId="0" borderId="211" xfId="0" applyNumberFormat="1" applyFont="1" applyBorder="1" applyAlignment="1">
      <alignment horizontal="right" vertical="center"/>
    </xf>
    <xf numFmtId="179" fontId="12" fillId="0" borderId="211" xfId="0" applyNumberFormat="1" applyFont="1" applyBorder="1" applyAlignment="1">
      <alignment horizontal="right" vertical="center"/>
    </xf>
    <xf numFmtId="0" fontId="12" fillId="0" borderId="211" xfId="0" applyFont="1" applyBorder="1"/>
    <xf numFmtId="165" fontId="12" fillId="0" borderId="204" xfId="0" applyNumberFormat="1" applyFont="1" applyBorder="1" applyAlignment="1">
      <alignment horizontal="right" vertical="center"/>
    </xf>
    <xf numFmtId="0" fontId="12" fillId="0" borderId="204" xfId="0" applyFont="1" applyBorder="1"/>
    <xf numFmtId="0" fontId="12" fillId="0" borderId="217" xfId="0" applyFont="1" applyBorder="1"/>
    <xf numFmtId="0" fontId="14" fillId="0" borderId="154" xfId="0" applyFont="1" applyBorder="1"/>
    <xf numFmtId="0" fontId="14" fillId="0" borderId="209" xfId="0" applyFont="1" applyBorder="1" applyAlignment="1">
      <alignment horizontal="center" vertical="center"/>
    </xf>
    <xf numFmtId="165" fontId="14" fillId="0" borderId="156" xfId="0" applyNumberFormat="1" applyFont="1" applyBorder="1" applyAlignment="1">
      <alignment horizontal="center" vertical="center"/>
    </xf>
    <xf numFmtId="165" fontId="14" fillId="0" borderId="157" xfId="0" applyNumberFormat="1" applyFont="1" applyBorder="1" applyAlignment="1">
      <alignment horizontal="center" vertical="center"/>
    </xf>
    <xf numFmtId="0" fontId="14" fillId="0" borderId="157" xfId="0" applyFont="1" applyBorder="1"/>
    <xf numFmtId="0" fontId="14" fillId="0" borderId="202" xfId="0" applyFont="1" applyBorder="1" applyAlignment="1">
      <alignment horizontal="center" vertical="center"/>
    </xf>
    <xf numFmtId="0" fontId="14" fillId="0" borderId="159" xfId="0" applyFont="1" applyBorder="1"/>
    <xf numFmtId="0" fontId="14" fillId="0" borderId="190" xfId="0" applyFont="1" applyBorder="1" applyAlignment="1">
      <alignment horizontal="center" vertical="center"/>
    </xf>
    <xf numFmtId="0" fontId="87" fillId="0" borderId="0" xfId="0" applyFont="1" applyAlignment="1">
      <alignment wrapText="1"/>
    </xf>
    <xf numFmtId="0" fontId="12" fillId="0" borderId="0" xfId="0" applyFont="1" applyAlignment="1">
      <alignment wrapText="1"/>
    </xf>
    <xf numFmtId="165" fontId="12" fillId="0" borderId="213" xfId="0" applyNumberFormat="1" applyFont="1" applyBorder="1" applyAlignment="1">
      <alignment horizontal="center" vertical="center" wrapText="1"/>
    </xf>
    <xf numFmtId="165" fontId="12" fillId="0" borderId="171" xfId="0" applyNumberFormat="1" applyFont="1" applyBorder="1" applyAlignment="1">
      <alignment horizontal="center" vertical="center" wrapText="1"/>
    </xf>
    <xf numFmtId="165" fontId="12" fillId="0" borderId="171" xfId="0" applyNumberFormat="1" applyFont="1" applyBorder="1" applyAlignment="1">
      <alignment horizontal="right" vertical="center" wrapText="1"/>
    </xf>
    <xf numFmtId="0" fontId="12" fillId="0" borderId="171" xfId="0" applyFont="1" applyBorder="1" applyAlignment="1">
      <alignment vertical="top" wrapText="1"/>
    </xf>
    <xf numFmtId="0" fontId="12" fillId="0" borderId="185" xfId="0" applyFont="1" applyBorder="1" applyAlignment="1">
      <alignment horizontal="center" vertical="top" wrapText="1"/>
    </xf>
    <xf numFmtId="0" fontId="87" fillId="0" borderId="29" xfId="0" applyFont="1" applyBorder="1" applyAlignment="1">
      <alignment wrapText="1"/>
    </xf>
    <xf numFmtId="165" fontId="14" fillId="0" borderId="17" xfId="0" applyNumberFormat="1" applyFont="1" applyBorder="1" applyAlignment="1">
      <alignment horizontal="center" vertical="center"/>
    </xf>
    <xf numFmtId="0" fontId="87" fillId="0" borderId="0" xfId="0" applyFont="1"/>
    <xf numFmtId="0" fontId="12" fillId="0" borderId="171" xfId="0" applyFont="1" applyBorder="1" applyAlignment="1">
      <alignment vertical="top"/>
    </xf>
    <xf numFmtId="0" fontId="12" fillId="0" borderId="185" xfId="0" applyFont="1" applyBorder="1" applyAlignment="1">
      <alignment horizontal="center" vertical="top"/>
    </xf>
    <xf numFmtId="0" fontId="87" fillId="0" borderId="29" xfId="0" applyFont="1" applyBorder="1"/>
    <xf numFmtId="165" fontId="24" fillId="0" borderId="171" xfId="0" applyNumberFormat="1" applyFont="1" applyBorder="1" applyAlignment="1">
      <alignment horizontal="right" vertical="center" wrapText="1"/>
    </xf>
    <xf numFmtId="192" fontId="14" fillId="0" borderId="0" xfId="0" applyNumberFormat="1" applyFont="1"/>
    <xf numFmtId="168" fontId="14" fillId="0" borderId="0" xfId="1" applyNumberFormat="1" applyFont="1"/>
    <xf numFmtId="189" fontId="14" fillId="0" borderId="0" xfId="0" applyNumberFormat="1" applyFont="1"/>
    <xf numFmtId="43" fontId="14" fillId="0" borderId="0" xfId="1" applyNumberFormat="1" applyFont="1"/>
    <xf numFmtId="195" fontId="14" fillId="0" borderId="0" xfId="1" applyNumberFormat="1" applyFont="1"/>
    <xf numFmtId="189" fontId="14" fillId="0" borderId="0" xfId="1" applyNumberFormat="1" applyFont="1"/>
    <xf numFmtId="43" fontId="14" fillId="0" borderId="0" xfId="1" applyFont="1"/>
    <xf numFmtId="0" fontId="81" fillId="0" borderId="0" xfId="0" applyFont="1"/>
    <xf numFmtId="165" fontId="14" fillId="0" borderId="0" xfId="0" applyNumberFormat="1" applyFont="1" applyBorder="1" applyAlignment="1">
      <alignment horizontal="right"/>
    </xf>
    <xf numFmtId="0" fontId="14" fillId="0" borderId="29" xfId="0" applyFont="1" applyBorder="1"/>
    <xf numFmtId="190" fontId="12" fillId="0" borderId="211" xfId="0" applyNumberFormat="1" applyFont="1" applyBorder="1"/>
    <xf numFmtId="187" fontId="12" fillId="0" borderId="211" xfId="0" applyNumberFormat="1" applyFont="1" applyBorder="1" applyAlignment="1">
      <alignment horizontal="right" vertical="center"/>
    </xf>
    <xf numFmtId="190" fontId="12" fillId="0" borderId="211" xfId="0" applyNumberFormat="1" applyFont="1" applyBorder="1" applyAlignment="1">
      <alignment horizontal="right" vertical="center"/>
    </xf>
    <xf numFmtId="0" fontId="12" fillId="0" borderId="219" xfId="0" applyFont="1" applyBorder="1"/>
    <xf numFmtId="0" fontId="12" fillId="0" borderId="220" xfId="0" applyFont="1" applyBorder="1"/>
    <xf numFmtId="165" fontId="12" fillId="0" borderId="171"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221" xfId="0" applyNumberFormat="1" applyFont="1" applyBorder="1" applyAlignment="1">
      <alignment horizontal="right" vertical="center"/>
    </xf>
    <xf numFmtId="0" fontId="12" fillId="0" borderId="171" xfId="0" applyFont="1" applyBorder="1" applyAlignment="1">
      <alignment wrapText="1"/>
    </xf>
    <xf numFmtId="0" fontId="14" fillId="0" borderId="0" xfId="0" applyFont="1" applyAlignment="1"/>
    <xf numFmtId="0" fontId="0" fillId="0" borderId="0" xfId="24" applyFont="1" applyAlignment="1"/>
    <xf numFmtId="43" fontId="29" fillId="0" borderId="0" xfId="1" applyFont="1"/>
    <xf numFmtId="43" fontId="94" fillId="0" borderId="0" xfId="1" applyFont="1"/>
    <xf numFmtId="191" fontId="0" fillId="0" borderId="0" xfId="24" applyNumberFormat="1" applyFont="1"/>
    <xf numFmtId="2" fontId="77" fillId="0" borderId="0" xfId="24" applyNumberFormat="1" applyFont="1"/>
    <xf numFmtId="165" fontId="6" fillId="0" borderId="198" xfId="24" applyNumberFormat="1" applyFont="1" applyBorder="1" applyAlignment="1">
      <alignment horizontal="center" vertical="center"/>
    </xf>
    <xf numFmtId="165" fontId="6" fillId="0" borderId="195" xfId="24" applyNumberFormat="1" applyFont="1" applyBorder="1" applyAlignment="1">
      <alignment horizontal="center" vertical="center"/>
    </xf>
    <xf numFmtId="165" fontId="24" fillId="0" borderId="222" xfId="24" applyNumberFormat="1" applyFont="1" applyBorder="1" applyAlignment="1">
      <alignment horizontal="center" vertical="center"/>
    </xf>
    <xf numFmtId="165" fontId="24" fillId="0" borderId="195" xfId="24" applyNumberFormat="1" applyFont="1" applyFill="1" applyBorder="1" applyAlignment="1">
      <alignment vertical="center"/>
    </xf>
    <xf numFmtId="165" fontId="77" fillId="0" borderId="156" xfId="24" applyNumberFormat="1" applyFont="1" applyFill="1" applyBorder="1" applyAlignment="1">
      <alignment horizontal="center"/>
    </xf>
    <xf numFmtId="165" fontId="77" fillId="0" borderId="148" xfId="24" applyNumberFormat="1" applyFont="1" applyFill="1" applyBorder="1" applyAlignment="1">
      <alignment horizontal="center"/>
    </xf>
    <xf numFmtId="165" fontId="77" fillId="0" borderId="157" xfId="24" applyNumberFormat="1" applyFont="1" applyFill="1" applyBorder="1"/>
    <xf numFmtId="1" fontId="77" fillId="0" borderId="149" xfId="24" applyNumberFormat="1" applyFont="1" applyFill="1" applyBorder="1" applyAlignment="1">
      <alignment horizontal="center"/>
    </xf>
    <xf numFmtId="165" fontId="77" fillId="0" borderId="156" xfId="24" applyNumberFormat="1" applyFont="1" applyBorder="1" applyAlignment="1">
      <alignment horizontal="center"/>
    </xf>
    <xf numFmtId="165" fontId="4" fillId="0" borderId="148" xfId="24" applyNumberFormat="1" applyFont="1" applyFill="1" applyBorder="1" applyAlignment="1">
      <alignment horizontal="center"/>
    </xf>
    <xf numFmtId="0" fontId="77" fillId="0" borderId="149" xfId="24" applyFont="1" applyBorder="1" applyAlignment="1">
      <alignment horizontal="center"/>
    </xf>
    <xf numFmtId="1" fontId="77" fillId="0" borderId="149" xfId="24" applyNumberFormat="1" applyFont="1" applyBorder="1" applyAlignment="1">
      <alignment horizontal="center"/>
    </xf>
    <xf numFmtId="165" fontId="4" fillId="0" borderId="157" xfId="24" applyNumberFormat="1" applyFont="1" applyFill="1" applyBorder="1" applyAlignment="1">
      <alignment horizontal="center"/>
    </xf>
    <xf numFmtId="2" fontId="4" fillId="0" borderId="148" xfId="24" applyNumberFormat="1" applyFont="1" applyFill="1" applyBorder="1" applyAlignment="1">
      <alignment horizontal="center"/>
    </xf>
    <xf numFmtId="165" fontId="77" fillId="0" borderId="147" xfId="24" applyNumberFormat="1" applyFont="1" applyBorder="1" applyAlignment="1">
      <alignment horizontal="center"/>
    </xf>
    <xf numFmtId="165" fontId="4" fillId="0" borderId="223" xfId="24" applyNumberFormat="1" applyFont="1" applyFill="1" applyBorder="1" applyAlignment="1">
      <alignment horizontal="center"/>
    </xf>
    <xf numFmtId="165" fontId="77" fillId="0" borderId="159" xfId="24" applyNumberFormat="1" applyFont="1" applyFill="1" applyBorder="1"/>
    <xf numFmtId="0" fontId="24" fillId="15" borderId="169" xfId="24" quotePrefix="1" applyFont="1" applyFill="1" applyBorder="1" applyAlignment="1">
      <alignment horizontal="center" vertical="center"/>
    </xf>
    <xf numFmtId="0" fontId="24" fillId="15" borderId="171" xfId="24" quotePrefix="1" applyFont="1" applyFill="1" applyBorder="1" applyAlignment="1">
      <alignment horizontal="center" vertical="center"/>
    </xf>
    <xf numFmtId="0" fontId="24" fillId="15" borderId="184" xfId="24" applyFont="1" applyFill="1" applyBorder="1" applyAlignment="1">
      <alignment horizontal="center" vertical="center"/>
    </xf>
    <xf numFmtId="2" fontId="24" fillId="0" borderId="225" xfId="24" applyNumberFormat="1" applyFont="1" applyBorder="1"/>
    <xf numFmtId="2" fontId="24" fillId="0" borderId="226" xfId="24" applyNumberFormat="1" applyFont="1" applyBorder="1"/>
    <xf numFmtId="2" fontId="24" fillId="0" borderId="227" xfId="24" applyNumberFormat="1" applyFont="1" applyBorder="1"/>
    <xf numFmtId="170" fontId="24" fillId="0" borderId="228" xfId="24" applyNumberFormat="1" applyFont="1" applyBorder="1" applyAlignment="1">
      <alignment horizontal="left"/>
    </xf>
    <xf numFmtId="2" fontId="77" fillId="0" borderId="169" xfId="24" applyNumberFormat="1" applyFont="1" applyBorder="1" applyAlignment="1">
      <alignment horizontal="right"/>
    </xf>
    <xf numFmtId="2" fontId="77" fillId="0" borderId="148" xfId="24" applyNumberFormat="1" applyFont="1" applyBorder="1" applyAlignment="1">
      <alignment horizontal="right"/>
    </xf>
    <xf numFmtId="2" fontId="77" fillId="0" borderId="157" xfId="24" applyNumberFormat="1" applyFont="1" applyBorder="1" applyAlignment="1">
      <alignment horizontal="right"/>
    </xf>
    <xf numFmtId="2" fontId="77" fillId="0" borderId="157" xfId="24" applyNumberFormat="1" applyFont="1" applyBorder="1"/>
    <xf numFmtId="170" fontId="77" fillId="0" borderId="158" xfId="24" applyNumberFormat="1" applyFont="1" applyBorder="1" applyAlignment="1">
      <alignment horizontal="left"/>
    </xf>
    <xf numFmtId="43" fontId="77" fillId="0" borderId="0" xfId="24" applyNumberFormat="1" applyFont="1"/>
    <xf numFmtId="2" fontId="77" fillId="0" borderId="148" xfId="24" applyNumberFormat="1" applyFont="1" applyBorder="1"/>
    <xf numFmtId="2" fontId="77" fillId="0" borderId="169" xfId="24" applyNumberFormat="1" applyFont="1" applyBorder="1"/>
    <xf numFmtId="2" fontId="77" fillId="0" borderId="223" xfId="24" applyNumberFormat="1" applyFont="1" applyBorder="1"/>
    <xf numFmtId="2" fontId="77" fillId="0" borderId="159" xfId="24" applyNumberFormat="1" applyFont="1" applyBorder="1"/>
    <xf numFmtId="2" fontId="24" fillId="0" borderId="159" xfId="24" applyNumberFormat="1" applyFont="1" applyBorder="1"/>
    <xf numFmtId="170" fontId="77" fillId="0" borderId="160" xfId="24" applyNumberFormat="1" applyFont="1" applyBorder="1" applyAlignment="1">
      <alignment horizontal="left"/>
    </xf>
    <xf numFmtId="0" fontId="24" fillId="15" borderId="163" xfId="24" quotePrefix="1" applyFont="1" applyFill="1" applyBorder="1" applyAlignment="1">
      <alignment horizontal="center" vertical="center"/>
    </xf>
    <xf numFmtId="0" fontId="24" fillId="15" borderId="164" xfId="24" quotePrefix="1" applyFont="1" applyFill="1" applyBorder="1" applyAlignment="1">
      <alignment horizontal="center" vertical="center"/>
    </xf>
    <xf numFmtId="170" fontId="24" fillId="15" borderId="192" xfId="24" quotePrefix="1" applyNumberFormat="1" applyFont="1" applyFill="1" applyBorder="1" applyAlignment="1">
      <alignment horizontal="center" vertical="center"/>
    </xf>
    <xf numFmtId="170" fontId="24" fillId="15" borderId="164" xfId="24" quotePrefix="1" applyNumberFormat="1" applyFont="1" applyFill="1" applyBorder="1" applyAlignment="1">
      <alignment horizontal="center" vertical="center"/>
    </xf>
    <xf numFmtId="170" fontId="24" fillId="15" borderId="164" xfId="24" applyNumberFormat="1" applyFont="1" applyFill="1" applyBorder="1" applyAlignment="1">
      <alignment horizontal="center" vertical="center"/>
    </xf>
    <xf numFmtId="170" fontId="24" fillId="15" borderId="229" xfId="24" applyNumberFormat="1" applyFont="1" applyFill="1" applyBorder="1" applyAlignment="1">
      <alignment horizontal="center" vertical="center"/>
    </xf>
    <xf numFmtId="0" fontId="24" fillId="0" borderId="0" xfId="24" applyFont="1" applyAlignment="1">
      <alignment horizontal="center"/>
    </xf>
    <xf numFmtId="165" fontId="26" fillId="0" borderId="181" xfId="24" applyNumberFormat="1" applyFont="1" applyBorder="1" applyAlignment="1">
      <alignment horizontal="center" wrapText="1"/>
    </xf>
    <xf numFmtId="165" fontId="26" fillId="0" borderId="183" xfId="24" applyNumberFormat="1" applyFont="1" applyBorder="1" applyAlignment="1">
      <alignment horizontal="center" wrapText="1"/>
    </xf>
    <xf numFmtId="183" fontId="26" fillId="0" borderId="196" xfId="24" applyNumberFormat="1" applyFont="1" applyBorder="1" applyAlignment="1">
      <alignment horizontal="left"/>
    </xf>
    <xf numFmtId="165" fontId="28" fillId="0" borderId="169" xfId="24" applyNumberFormat="1" applyFont="1" applyBorder="1" applyAlignment="1">
      <alignment horizontal="center"/>
    </xf>
    <xf numFmtId="165" fontId="28" fillId="0" borderId="202" xfId="24" applyNumberFormat="1" applyFont="1" applyBorder="1" applyAlignment="1">
      <alignment horizontal="center"/>
    </xf>
    <xf numFmtId="165" fontId="28" fillId="0" borderId="157" xfId="24" applyNumberFormat="1" applyFont="1" applyBorder="1" applyAlignment="1">
      <alignment horizontal="center"/>
    </xf>
    <xf numFmtId="183" fontId="28" fillId="0" borderId="155" xfId="24" applyNumberFormat="1" applyFont="1" applyBorder="1" applyAlignment="1">
      <alignment horizontal="left"/>
    </xf>
    <xf numFmtId="183" fontId="28" fillId="0" borderId="158" xfId="24" applyNumberFormat="1" applyFont="1" applyBorder="1" applyAlignment="1">
      <alignment horizontal="left"/>
    </xf>
    <xf numFmtId="165" fontId="28" fillId="0" borderId="197" xfId="24" applyNumberFormat="1" applyFont="1" applyBorder="1" applyAlignment="1">
      <alignment horizontal="center"/>
    </xf>
    <xf numFmtId="165" fontId="28" fillId="0" borderId="190" xfId="24" applyNumberFormat="1" applyFont="1" applyBorder="1" applyAlignment="1">
      <alignment horizontal="center"/>
    </xf>
    <xf numFmtId="165" fontId="28" fillId="0" borderId="159" xfId="24" applyNumberFormat="1" applyFont="1" applyBorder="1" applyAlignment="1">
      <alignment horizontal="center"/>
    </xf>
    <xf numFmtId="183" fontId="28" fillId="0" borderId="160" xfId="24" applyNumberFormat="1" applyFont="1" applyBorder="1" applyAlignment="1">
      <alignment horizontal="left"/>
    </xf>
    <xf numFmtId="165" fontId="28" fillId="0" borderId="173" xfId="24" applyNumberFormat="1" applyFont="1" applyBorder="1" applyAlignment="1">
      <alignment horizontal="center"/>
    </xf>
    <xf numFmtId="165" fontId="28" fillId="0" borderId="209" xfId="24" applyNumberFormat="1" applyFont="1" applyBorder="1" applyAlignment="1">
      <alignment horizontal="center"/>
    </xf>
    <xf numFmtId="165" fontId="28" fillId="0" borderId="154" xfId="24" applyNumberFormat="1" applyFont="1" applyBorder="1" applyAlignment="1">
      <alignment horizontal="center"/>
    </xf>
    <xf numFmtId="0" fontId="26" fillId="15" borderId="213" xfId="24" applyFont="1" applyFill="1" applyBorder="1" applyAlignment="1">
      <alignment horizontal="center" vertical="center" wrapText="1"/>
    </xf>
    <xf numFmtId="0" fontId="26" fillId="15" borderId="171" xfId="24" applyFont="1" applyFill="1" applyBorder="1" applyAlignment="1">
      <alignment horizontal="center" vertical="center" wrapText="1"/>
    </xf>
    <xf numFmtId="183" fontId="26" fillId="15" borderId="171" xfId="24" applyNumberFormat="1" applyFont="1" applyFill="1" applyBorder="1" applyAlignment="1">
      <alignment horizontal="center" vertical="center" wrapText="1"/>
    </xf>
    <xf numFmtId="0" fontId="26" fillId="15" borderId="184" xfId="24" applyFont="1" applyFill="1" applyBorder="1" applyAlignment="1">
      <alignment horizontal="center" vertical="center"/>
    </xf>
    <xf numFmtId="0" fontId="26" fillId="15" borderId="191" xfId="24" applyFont="1" applyFill="1" applyBorder="1" applyAlignment="1">
      <alignment horizontal="center" vertical="center"/>
    </xf>
    <xf numFmtId="183" fontId="24" fillId="0" borderId="0" xfId="24" applyNumberFormat="1" applyFont="1" applyAlignment="1">
      <alignment horizontal="center" vertical="center"/>
    </xf>
    <xf numFmtId="0" fontId="31" fillId="0" borderId="0" xfId="24"/>
    <xf numFmtId="0" fontId="0" fillId="0" borderId="0" xfId="25" applyFont="1"/>
    <xf numFmtId="0" fontId="14" fillId="0" borderId="0" xfId="25" applyFont="1" applyAlignment="1">
      <alignment vertical="center"/>
    </xf>
    <xf numFmtId="189" fontId="14" fillId="0" borderId="0" xfId="25" applyNumberFormat="1" applyFont="1" applyAlignment="1">
      <alignment vertical="center"/>
    </xf>
    <xf numFmtId="0" fontId="21" fillId="0" borderId="0" xfId="25"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0" fontId="14" fillId="0" borderId="0" xfId="55" applyNumberFormat="1" applyFont="1" applyAlignment="1">
      <alignment vertical="center"/>
    </xf>
    <xf numFmtId="171" fontId="14" fillId="0" borderId="0" xfId="55" applyNumberFormat="1"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95" xfId="0" applyNumberFormat="1" applyFont="1" applyFill="1" applyBorder="1" applyAlignment="1">
      <alignment vertical="center"/>
    </xf>
    <xf numFmtId="165" fontId="6" fillId="0" borderId="95" xfId="0" applyNumberFormat="1" applyFont="1" applyFill="1" applyBorder="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63" xfId="0" applyNumberFormat="1" applyFont="1" applyFill="1" applyBorder="1" applyAlignment="1">
      <alignment vertical="center"/>
    </xf>
    <xf numFmtId="165" fontId="4" fillId="0" borderId="63" xfId="0" applyNumberFormat="1" applyFont="1" applyFill="1" applyBorder="1" applyAlignment="1">
      <alignment vertical="center"/>
    </xf>
    <xf numFmtId="1" fontId="4" fillId="0" borderId="8" xfId="0" applyNumberFormat="1" applyFont="1" applyFill="1" applyBorder="1" applyAlignment="1">
      <alignment horizontal="center" vertical="center"/>
    </xf>
    <xf numFmtId="1" fontId="4" fillId="0" borderId="16" xfId="0" applyNumberFormat="1" applyFont="1" applyFill="1" applyBorder="1" applyAlignment="1">
      <alignment vertical="center"/>
    </xf>
    <xf numFmtId="1" fontId="4" fillId="0" borderId="97"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105"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50" xfId="25" applyNumberFormat="1" applyFont="1" applyBorder="1" applyAlignment="1">
      <alignment horizontal="center" vertical="center"/>
    </xf>
    <xf numFmtId="165" fontId="14" fillId="0" borderId="151" xfId="25" applyNumberFormat="1" applyFont="1" applyBorder="1" applyAlignment="1">
      <alignment horizontal="center" vertical="center"/>
    </xf>
    <xf numFmtId="165" fontId="12" fillId="0" borderId="151" xfId="25" applyNumberFormat="1" applyFont="1" applyBorder="1" applyAlignment="1">
      <alignment vertical="center"/>
    </xf>
    <xf numFmtId="1" fontId="14" fillId="0" borderId="152" xfId="25" applyNumberFormat="1" applyFont="1" applyBorder="1" applyAlignment="1">
      <alignment horizontal="center" vertical="center"/>
    </xf>
    <xf numFmtId="0" fontId="14" fillId="0" borderId="97" xfId="25" applyFont="1" applyBorder="1" applyAlignment="1">
      <alignment vertical="center"/>
    </xf>
    <xf numFmtId="49" fontId="12" fillId="15" borderId="231" xfId="25" applyNumberFormat="1" applyFont="1" applyFill="1" applyBorder="1" applyAlignment="1">
      <alignment horizontal="center" vertical="center"/>
    </xf>
    <xf numFmtId="49" fontId="12" fillId="15" borderId="232" xfId="25" applyNumberFormat="1" applyFont="1" applyFill="1" applyBorder="1" applyAlignment="1">
      <alignment horizontal="center" vertical="center"/>
    </xf>
    <xf numFmtId="49" fontId="12" fillId="15" borderId="191" xfId="25" applyNumberFormat="1" applyFont="1" applyFill="1" applyBorder="1" applyAlignment="1">
      <alignment horizontal="center" vertical="center"/>
    </xf>
    <xf numFmtId="170" fontId="12" fillId="15" borderId="171" xfId="25" applyNumberFormat="1" applyFont="1" applyFill="1" applyBorder="1" applyAlignment="1">
      <alignment horizontal="center" vertical="center" wrapText="1"/>
    </xf>
    <xf numFmtId="49" fontId="12" fillId="15" borderId="154" xfId="25" applyNumberFormat="1" applyFont="1" applyFill="1" applyBorder="1" applyAlignment="1">
      <alignment horizontal="center" vertical="center"/>
    </xf>
    <xf numFmtId="0" fontId="14" fillId="0" borderId="0" xfId="24" applyFont="1"/>
    <xf numFmtId="0" fontId="22" fillId="0" borderId="0" xfId="24" applyFont="1" applyBorder="1" applyAlignment="1">
      <alignment horizontal="center" vertical="center"/>
    </xf>
    <xf numFmtId="0" fontId="13" fillId="0" borderId="0" xfId="26" applyFont="1"/>
    <xf numFmtId="0" fontId="40" fillId="0" borderId="237" xfId="24" applyFont="1" applyBorder="1" applyAlignment="1">
      <alignment horizontal="center" vertical="center"/>
    </xf>
    <xf numFmtId="0" fontId="40" fillId="0" borderId="222" xfId="24" applyFont="1" applyBorder="1" applyAlignment="1">
      <alignment horizontal="center" vertical="center"/>
    </xf>
    <xf numFmtId="0" fontId="40" fillId="0" borderId="183" xfId="24" applyFont="1" applyBorder="1" applyAlignment="1">
      <alignment horizontal="center" vertical="center"/>
    </xf>
    <xf numFmtId="0" fontId="40" fillId="0" borderId="183" xfId="24" applyFont="1" applyBorder="1" applyAlignment="1">
      <alignment vertical="center"/>
    </xf>
    <xf numFmtId="0" fontId="12" fillId="0" borderId="196" xfId="24" applyFont="1" applyBorder="1" applyAlignment="1">
      <alignment horizontal="center" vertical="center"/>
    </xf>
    <xf numFmtId="0" fontId="22" fillId="0" borderId="200" xfId="24" applyFont="1" applyBorder="1" applyAlignment="1">
      <alignment horizontal="center" vertical="center"/>
    </xf>
    <xf numFmtId="0" fontId="22" fillId="0" borderId="238" xfId="24" applyFont="1" applyBorder="1" applyAlignment="1">
      <alignment horizontal="center" vertical="center"/>
    </xf>
    <xf numFmtId="0" fontId="22" fillId="0" borderId="154" xfId="24" applyFont="1" applyBorder="1" applyAlignment="1">
      <alignment horizontal="center" vertical="center"/>
    </xf>
    <xf numFmtId="0" fontId="22" fillId="0" borderId="154" xfId="24" applyFont="1" applyBorder="1" applyAlignment="1">
      <alignment vertical="center"/>
    </xf>
    <xf numFmtId="0" fontId="12" fillId="0" borderId="155" xfId="24" applyFont="1" applyBorder="1" applyAlignment="1">
      <alignment horizontal="center" vertical="center"/>
    </xf>
    <xf numFmtId="0" fontId="22" fillId="0" borderId="221" xfId="24" applyFont="1" applyBorder="1" applyAlignment="1">
      <alignment horizontal="center" vertical="center"/>
    </xf>
    <xf numFmtId="0" fontId="22" fillId="0" borderId="157" xfId="24" applyFont="1" applyBorder="1" applyAlignment="1">
      <alignment horizontal="center" vertical="center"/>
    </xf>
    <xf numFmtId="0" fontId="22" fillId="0" borderId="157" xfId="24" applyFont="1" applyBorder="1" applyAlignment="1">
      <alignment vertical="center"/>
    </xf>
    <xf numFmtId="0" fontId="12" fillId="0" borderId="158" xfId="24" applyFont="1" applyBorder="1" applyAlignment="1">
      <alignment horizontal="center" vertical="center"/>
    </xf>
    <xf numFmtId="0" fontId="24" fillId="0" borderId="157" xfId="24" applyFont="1" applyBorder="1" applyAlignment="1">
      <alignment vertical="center"/>
    </xf>
    <xf numFmtId="0" fontId="40" fillId="0" borderId="158" xfId="24" applyFont="1" applyBorder="1" applyAlignment="1">
      <alignment horizontal="center" vertical="center"/>
    </xf>
    <xf numFmtId="0" fontId="22" fillId="0" borderId="239" xfId="24" applyFont="1" applyBorder="1" applyAlignment="1">
      <alignment horizontal="center" vertical="center"/>
    </xf>
    <xf numFmtId="0" fontId="22" fillId="0" borderId="240" xfId="24" applyFont="1" applyBorder="1" applyAlignment="1">
      <alignment horizontal="center" vertical="center"/>
    </xf>
    <xf numFmtId="0" fontId="22" fillId="0" borderId="159" xfId="24" applyFont="1" applyBorder="1" applyAlignment="1">
      <alignment horizontal="center" vertical="center"/>
    </xf>
    <xf numFmtId="0" fontId="22" fillId="0" borderId="159" xfId="24" applyFont="1" applyBorder="1" applyAlignment="1">
      <alignment vertical="center"/>
    </xf>
    <xf numFmtId="0" fontId="40" fillId="0" borderId="160" xfId="24" applyFont="1" applyBorder="1" applyAlignment="1">
      <alignment horizontal="center" vertical="center"/>
    </xf>
    <xf numFmtId="0" fontId="40" fillId="17" borderId="158" xfId="24" applyFont="1" applyFill="1" applyBorder="1" applyAlignment="1">
      <alignment horizontal="center" vertical="center"/>
    </xf>
    <xf numFmtId="0" fontId="40" fillId="17" borderId="229" xfId="24" applyFont="1" applyFill="1" applyBorder="1" applyAlignment="1">
      <alignment horizontal="center" vertical="center"/>
    </xf>
    <xf numFmtId="0" fontId="22" fillId="0" borderId="0" xfId="24" applyFont="1"/>
    <xf numFmtId="0" fontId="0" fillId="4" borderId="0" xfId="27" applyFont="1" applyFill="1" applyAlignment="1"/>
    <xf numFmtId="0" fontId="14" fillId="4" borderId="0" xfId="27" applyFont="1" applyFill="1"/>
    <xf numFmtId="165" fontId="14" fillId="4" borderId="0" xfId="27" applyNumberFormat="1" applyFont="1" applyFill="1"/>
    <xf numFmtId="0" fontId="0" fillId="0" borderId="0" xfId="27" applyFont="1" applyAlignment="1"/>
    <xf numFmtId="0" fontId="14" fillId="0" borderId="0" xfId="27" applyFont="1"/>
    <xf numFmtId="189" fontId="0" fillId="0" borderId="0" xfId="27" applyNumberFormat="1" applyFont="1" applyAlignment="1"/>
    <xf numFmtId="165" fontId="97" fillId="0" borderId="200" xfId="27" applyNumberFormat="1" applyFont="1" applyBorder="1" applyAlignment="1">
      <alignment horizontal="center"/>
    </xf>
    <xf numFmtId="165" fontId="6" fillId="0" borderId="157" xfId="27" applyNumberFormat="1" applyFont="1" applyFill="1" applyBorder="1" applyAlignment="1">
      <alignment horizontal="center"/>
    </xf>
    <xf numFmtId="165" fontId="6" fillId="0" borderId="183" xfId="27" applyNumberFormat="1" applyFont="1" applyBorder="1"/>
    <xf numFmtId="165" fontId="12" fillId="0" borderId="183" xfId="27" applyNumberFormat="1" applyFont="1" applyFill="1" applyBorder="1"/>
    <xf numFmtId="0" fontId="12" fillId="0" borderId="242" xfId="27" applyFont="1" applyBorder="1"/>
    <xf numFmtId="0" fontId="14" fillId="0" borderId="242" xfId="27" applyFont="1" applyBorder="1"/>
    <xf numFmtId="0" fontId="12" fillId="0" borderId="243" xfId="27" applyFont="1" applyBorder="1"/>
    <xf numFmtId="165" fontId="98" fillId="0" borderId="244" xfId="27" applyNumberFormat="1" applyFont="1" applyBorder="1" applyAlignment="1">
      <alignment horizontal="center"/>
    </xf>
    <xf numFmtId="165" fontId="4" fillId="0" borderId="203" xfId="27" applyNumberFormat="1" applyFont="1" applyFill="1" applyBorder="1" applyAlignment="1">
      <alignment horizontal="center"/>
    </xf>
    <xf numFmtId="165" fontId="4" fillId="0" borderId="157" xfId="27" applyNumberFormat="1" applyFont="1" applyBorder="1"/>
    <xf numFmtId="165" fontId="14" fillId="0" borderId="157" xfId="27" applyNumberFormat="1" applyFont="1" applyFill="1" applyBorder="1"/>
    <xf numFmtId="0" fontId="14" fillId="0" borderId="149" xfId="27" applyFont="1" applyBorder="1"/>
    <xf numFmtId="165" fontId="98" fillId="0" borderId="200" xfId="27" applyNumberFormat="1" applyFont="1" applyBorder="1" applyAlignment="1">
      <alignment horizontal="center"/>
    </xf>
    <xf numFmtId="165" fontId="4" fillId="0" borderId="157" xfId="27" applyNumberFormat="1" applyFont="1" applyFill="1" applyBorder="1" applyAlignment="1">
      <alignment horizontal="center"/>
    </xf>
    <xf numFmtId="165" fontId="97" fillId="0" borderId="245" xfId="27" applyNumberFormat="1" applyFont="1" applyBorder="1" applyAlignment="1">
      <alignment horizontal="center"/>
    </xf>
    <xf numFmtId="165" fontId="6" fillId="0" borderId="171" xfId="27" applyNumberFormat="1" applyFont="1" applyFill="1" applyBorder="1" applyAlignment="1">
      <alignment horizontal="center"/>
    </xf>
    <xf numFmtId="165" fontId="6" fillId="0" borderId="171" xfId="27" applyNumberFormat="1" applyFont="1" applyBorder="1"/>
    <xf numFmtId="165" fontId="12" fillId="0" borderId="171" xfId="27" applyNumberFormat="1" applyFont="1" applyFill="1" applyBorder="1"/>
    <xf numFmtId="0" fontId="12" fillId="0" borderId="151" xfId="27" applyFont="1" applyBorder="1"/>
    <xf numFmtId="0" fontId="12" fillId="0" borderId="152" xfId="27" applyFont="1" applyBorder="1"/>
    <xf numFmtId="165" fontId="98" fillId="0" borderId="245" xfId="27" applyNumberFormat="1" applyFont="1" applyBorder="1" applyAlignment="1">
      <alignment horizontal="center"/>
    </xf>
    <xf numFmtId="165" fontId="4" fillId="0" borderId="171" xfId="27" applyNumberFormat="1" applyFont="1" applyFill="1" applyBorder="1" applyAlignment="1">
      <alignment horizontal="center"/>
    </xf>
    <xf numFmtId="165" fontId="4" fillId="0" borderId="171" xfId="27" applyNumberFormat="1" applyFont="1" applyBorder="1" applyAlignment="1">
      <alignment horizontal="right"/>
    </xf>
    <xf numFmtId="165" fontId="14" fillId="0" borderId="171" xfId="27" applyNumberFormat="1" applyFont="1" applyFill="1" applyBorder="1"/>
    <xf numFmtId="0" fontId="14" fillId="0" borderId="151" xfId="27" applyFont="1" applyBorder="1"/>
    <xf numFmtId="0" fontId="14" fillId="0" borderId="152" xfId="27" applyFont="1" applyBorder="1"/>
    <xf numFmtId="165" fontId="99" fillId="0" borderId="200" xfId="27" applyNumberFormat="1" applyFont="1" applyBorder="1" applyAlignment="1">
      <alignment horizontal="center"/>
    </xf>
    <xf numFmtId="165" fontId="6" fillId="0" borderId="171" xfId="27" applyNumberFormat="1" applyFont="1" applyBorder="1" applyAlignment="1">
      <alignment horizontal="right"/>
    </xf>
    <xf numFmtId="165" fontId="100" fillId="0" borderId="245" xfId="27" applyNumberFormat="1" applyFont="1" applyBorder="1" applyAlignment="1">
      <alignment horizontal="center"/>
    </xf>
    <xf numFmtId="165" fontId="14" fillId="0" borderId="171" xfId="27" applyNumberFormat="1" applyFont="1" applyFill="1" applyBorder="1" applyAlignment="1">
      <alignment horizontal="center"/>
    </xf>
    <xf numFmtId="165" fontId="14" fillId="0" borderId="171" xfId="27" applyNumberFormat="1" applyFont="1" applyBorder="1" applyAlignment="1">
      <alignment horizontal="right"/>
    </xf>
    <xf numFmtId="165" fontId="100" fillId="0" borderId="200" xfId="27" applyNumberFormat="1" applyFont="1" applyBorder="1" applyAlignment="1">
      <alignment horizontal="center"/>
    </xf>
    <xf numFmtId="165" fontId="14" fillId="0" borderId="157" xfId="27" applyNumberFormat="1" applyFont="1" applyFill="1" applyBorder="1" applyAlignment="1">
      <alignment horizontal="center"/>
    </xf>
    <xf numFmtId="165" fontId="14" fillId="0" borderId="157" xfId="27" applyNumberFormat="1" applyFont="1" applyBorder="1" applyAlignment="1">
      <alignment horizontal="right"/>
    </xf>
    <xf numFmtId="165" fontId="99" fillId="0" borderId="245" xfId="27" applyNumberFormat="1" applyFont="1" applyBorder="1" applyAlignment="1">
      <alignment horizontal="center"/>
    </xf>
    <xf numFmtId="165" fontId="12" fillId="0" borderId="171" xfId="27" applyNumberFormat="1" applyFont="1" applyFill="1" applyBorder="1" applyAlignment="1">
      <alignment horizontal="center"/>
    </xf>
    <xf numFmtId="165" fontId="12" fillId="0" borderId="171" xfId="27" applyNumberFormat="1" applyFont="1" applyBorder="1" applyAlignment="1">
      <alignment horizontal="right"/>
    </xf>
    <xf numFmtId="165" fontId="14" fillId="0" borderId="221" xfId="27" applyNumberFormat="1" applyFont="1" applyFill="1" applyBorder="1" applyAlignment="1">
      <alignment horizontal="center"/>
    </xf>
    <xf numFmtId="0" fontId="14" fillId="0" borderId="202" xfId="27" applyFont="1" applyBorder="1"/>
    <xf numFmtId="165" fontId="14" fillId="0" borderId="63" xfId="27" applyNumberFormat="1" applyFont="1" applyFill="1" applyBorder="1" applyAlignment="1">
      <alignment horizontal="center"/>
    </xf>
    <xf numFmtId="165" fontId="14" fillId="0" borderId="221" xfId="27" applyNumberFormat="1" applyFont="1" applyBorder="1" applyAlignment="1">
      <alignment horizontal="right"/>
    </xf>
    <xf numFmtId="165" fontId="14" fillId="0" borderId="221" xfId="27" applyNumberFormat="1" applyFont="1" applyBorder="1"/>
    <xf numFmtId="165" fontId="14" fillId="0" borderId="246" xfId="27" applyNumberFormat="1" applyFont="1" applyFill="1" applyBorder="1" applyAlignment="1">
      <alignment horizontal="center"/>
    </xf>
    <xf numFmtId="165" fontId="14" fillId="0" borderId="240" xfId="27" applyNumberFormat="1" applyFont="1" applyBorder="1" applyAlignment="1">
      <alignment horizontal="right"/>
    </xf>
    <xf numFmtId="165" fontId="99" fillId="0" borderId="233" xfId="27" applyNumberFormat="1" applyFont="1" applyBorder="1" applyAlignment="1">
      <alignment horizontal="center"/>
    </xf>
    <xf numFmtId="165" fontId="12" fillId="0" borderId="154" xfId="27" applyNumberFormat="1" applyFont="1" applyBorder="1" applyAlignment="1">
      <alignment horizontal="right"/>
    </xf>
    <xf numFmtId="0" fontId="0" fillId="0" borderId="97" xfId="27" applyFont="1" applyBorder="1" applyAlignment="1"/>
    <xf numFmtId="49" fontId="12" fillId="15" borderId="234" xfId="25" applyNumberFormat="1" applyFont="1" applyFill="1" applyBorder="1" applyAlignment="1">
      <alignment horizontal="center" vertical="center"/>
    </xf>
    <xf numFmtId="49" fontId="12" fillId="15" borderId="247" xfId="25" applyNumberFormat="1" applyFont="1" applyFill="1" applyBorder="1" applyAlignment="1">
      <alignment horizontal="center" vertical="center"/>
    </xf>
    <xf numFmtId="170" fontId="12" fillId="16" borderId="171" xfId="27" applyNumberFormat="1" applyFont="1" applyFill="1" applyBorder="1" applyAlignment="1">
      <alignment horizontal="center" vertical="center"/>
    </xf>
    <xf numFmtId="0" fontId="12" fillId="16" borderId="171" xfId="27" applyFont="1" applyFill="1" applyBorder="1" applyAlignment="1">
      <alignment horizontal="center" vertical="center"/>
    </xf>
    <xf numFmtId="0" fontId="19" fillId="0" borderId="0" xfId="29" applyFont="1" applyAlignment="1">
      <alignment vertical="center"/>
    </xf>
    <xf numFmtId="0" fontId="19" fillId="0" borderId="0" xfId="29" applyFont="1" applyFill="1" applyAlignment="1">
      <alignment vertical="center"/>
    </xf>
    <xf numFmtId="0" fontId="19" fillId="0" borderId="0" xfId="29" applyFont="1" applyFill="1" applyAlignment="1">
      <alignment horizontal="right" vertical="center"/>
    </xf>
    <xf numFmtId="0" fontId="19" fillId="4" borderId="0" xfId="29" applyFont="1" applyFill="1" applyAlignment="1">
      <alignment horizontal="right" vertical="center"/>
    </xf>
    <xf numFmtId="0" fontId="19" fillId="0" borderId="0" xfId="29" applyFont="1" applyAlignment="1">
      <alignment horizontal="right" vertical="center"/>
    </xf>
    <xf numFmtId="0" fontId="63" fillId="0" borderId="0" xfId="29" applyFont="1" applyAlignment="1">
      <alignment vertical="center"/>
    </xf>
    <xf numFmtId="165" fontId="19" fillId="0" borderId="0" xfId="29" applyNumberFormat="1" applyFont="1" applyFill="1" applyAlignment="1">
      <alignment horizontal="right" vertical="center"/>
    </xf>
    <xf numFmtId="165" fontId="19" fillId="4" borderId="0" xfId="29" applyNumberFormat="1" applyFont="1" applyFill="1" applyAlignment="1">
      <alignment horizontal="right" vertical="center"/>
    </xf>
    <xf numFmtId="165" fontId="19" fillId="0" borderId="0" xfId="29" applyNumberFormat="1" applyFont="1" applyAlignment="1">
      <alignment horizontal="right" vertical="center"/>
    </xf>
    <xf numFmtId="43" fontId="19" fillId="0" borderId="0" xfId="1" applyFont="1" applyFill="1" applyAlignment="1">
      <alignment vertical="center"/>
    </xf>
    <xf numFmtId="165" fontId="19" fillId="0" borderId="0" xfId="29" applyNumberFormat="1" applyFont="1" applyFill="1" applyAlignment="1">
      <alignment vertical="center"/>
    </xf>
    <xf numFmtId="192" fontId="17" fillId="0" borderId="0" xfId="29" applyNumberFormat="1" applyFont="1" applyFill="1" applyAlignment="1">
      <alignment vertical="center"/>
    </xf>
    <xf numFmtId="184" fontId="19" fillId="0" borderId="0" xfId="29" applyNumberFormat="1" applyFont="1" applyFill="1" applyAlignment="1">
      <alignment vertical="center"/>
    </xf>
    <xf numFmtId="0" fontId="17" fillId="0" borderId="0" xfId="29" applyFont="1" applyFill="1" applyAlignment="1">
      <alignment vertical="center"/>
    </xf>
    <xf numFmtId="191" fontId="17" fillId="0" borderId="0" xfId="29" applyNumberFormat="1" applyFont="1" applyFill="1" applyAlignment="1">
      <alignment vertical="center"/>
    </xf>
    <xf numFmtId="192" fontId="9" fillId="0" borderId="0" xfId="29" applyNumberFormat="1" applyFont="1" applyFill="1" applyAlignment="1">
      <alignment vertical="center"/>
    </xf>
    <xf numFmtId="192" fontId="18" fillId="0" borderId="0" xfId="29" applyNumberFormat="1" applyFont="1" applyFill="1" applyAlignment="1">
      <alignment vertical="center"/>
    </xf>
    <xf numFmtId="165" fontId="102" fillId="0" borderId="79" xfId="29" applyNumberFormat="1" applyFont="1" applyBorder="1" applyAlignment="1">
      <alignment horizontal="center" vertical="center"/>
    </xf>
    <xf numFmtId="165" fontId="102" fillId="0" borderId="135" xfId="29" applyNumberFormat="1" applyFont="1" applyFill="1" applyBorder="1" applyAlignment="1">
      <alignment horizontal="center" vertical="center"/>
    </xf>
    <xf numFmtId="165" fontId="102" fillId="0" borderId="102" xfId="29" applyNumberFormat="1" applyFont="1" applyFill="1" applyBorder="1" applyAlignment="1">
      <alignment horizontal="right" vertical="center"/>
    </xf>
    <xf numFmtId="165" fontId="85" fillId="0" borderId="107" xfId="29" applyNumberFormat="1" applyFont="1" applyFill="1" applyBorder="1" applyAlignment="1">
      <alignment horizontal="right" vertical="center"/>
    </xf>
    <xf numFmtId="0" fontId="103" fillId="0" borderId="80" xfId="29" applyFont="1" applyFill="1" applyBorder="1" applyAlignment="1">
      <alignment vertical="center"/>
    </xf>
    <xf numFmtId="0" fontId="104" fillId="0" borderId="81" xfId="29" applyFont="1" applyFill="1" applyBorder="1" applyAlignment="1">
      <alignment horizontal="right" vertical="center"/>
    </xf>
    <xf numFmtId="165" fontId="102" fillId="0" borderId="76" xfId="29" applyNumberFormat="1" applyFont="1" applyBorder="1" applyAlignment="1">
      <alignment horizontal="center" vertical="center"/>
    </xf>
    <xf numFmtId="165" fontId="102" fillId="0" borderId="135" xfId="29" applyNumberFormat="1" applyFont="1" applyFill="1" applyBorder="1" applyAlignment="1">
      <alignment horizontal="right" vertical="center"/>
    </xf>
    <xf numFmtId="165" fontId="102" fillId="0" borderId="120" xfId="29" applyNumberFormat="1" applyFont="1" applyFill="1" applyBorder="1" applyAlignment="1">
      <alignment horizontal="right" vertical="center"/>
    </xf>
    <xf numFmtId="165" fontId="85" fillId="0" borderId="120" xfId="29" applyNumberFormat="1" applyFont="1" applyFill="1" applyBorder="1" applyAlignment="1">
      <alignment horizontal="right" vertical="center"/>
    </xf>
    <xf numFmtId="2" fontId="103" fillId="0" borderId="77" xfId="29" applyNumberFormat="1" applyFont="1" applyFill="1" applyBorder="1" applyAlignment="1">
      <alignment horizontal="left" vertical="center" wrapText="1"/>
    </xf>
    <xf numFmtId="0" fontId="104" fillId="0" borderId="78" xfId="29" applyFont="1" applyFill="1" applyBorder="1" applyAlignment="1">
      <alignment horizontal="right" vertical="center"/>
    </xf>
    <xf numFmtId="165" fontId="85" fillId="0" borderId="86" xfId="29" applyNumberFormat="1" applyFont="1" applyBorder="1" applyAlignment="1">
      <alignment horizontal="center" vertical="center" wrapText="1"/>
    </xf>
    <xf numFmtId="165" fontId="85" fillId="0" borderId="34" xfId="29" applyNumberFormat="1" applyFont="1" applyFill="1" applyBorder="1" applyAlignment="1">
      <alignment horizontal="center" vertical="center" wrapText="1"/>
    </xf>
    <xf numFmtId="165" fontId="85" fillId="0" borderId="34" xfId="29" applyNumberFormat="1" applyFont="1" applyFill="1" applyBorder="1" applyAlignment="1">
      <alignment horizontal="right" vertical="center" wrapText="1"/>
    </xf>
    <xf numFmtId="2" fontId="105" fillId="0" borderId="27" xfId="29" applyNumberFormat="1" applyFont="1" applyFill="1" applyBorder="1" applyAlignment="1">
      <alignment horizontal="left" vertical="center" wrapText="1" indent="4"/>
    </xf>
    <xf numFmtId="0" fontId="106" fillId="0" borderId="70" xfId="29" applyFont="1" applyFill="1" applyBorder="1" applyAlignment="1">
      <alignment horizontal="right" vertical="center"/>
    </xf>
    <xf numFmtId="2" fontId="105" fillId="0" borderId="27" xfId="29" applyNumberFormat="1" applyFont="1" applyFill="1" applyBorder="1" applyAlignment="1">
      <alignment horizontal="left" vertical="center" wrapText="1" indent="2"/>
    </xf>
    <xf numFmtId="2" fontId="105" fillId="0" borderId="27" xfId="29" applyNumberFormat="1" applyFont="1" applyFill="1" applyBorder="1" applyAlignment="1">
      <alignment horizontal="left" vertical="center" wrapText="1" indent="1"/>
    </xf>
    <xf numFmtId="0" fontId="104" fillId="0" borderId="70" xfId="29" applyFont="1" applyFill="1" applyBorder="1" applyAlignment="1">
      <alignment horizontal="right" vertical="center"/>
    </xf>
    <xf numFmtId="165" fontId="102" fillId="0" borderId="86" xfId="29" applyNumberFormat="1" applyFont="1" applyBorder="1" applyAlignment="1">
      <alignment horizontal="center" vertical="center"/>
    </xf>
    <xf numFmtId="165" fontId="102" fillId="0" borderId="34" xfId="29" applyNumberFormat="1" applyFont="1" applyFill="1" applyBorder="1" applyAlignment="1">
      <alignment horizontal="center" vertical="center"/>
    </xf>
    <xf numFmtId="165" fontId="102" fillId="0" borderId="34" xfId="29" applyNumberFormat="1" applyFont="1" applyFill="1" applyBorder="1" applyAlignment="1">
      <alignment horizontal="right" vertical="center"/>
    </xf>
    <xf numFmtId="2" fontId="103" fillId="0" borderId="27" xfId="29" applyNumberFormat="1" applyFont="1" applyFill="1" applyBorder="1" applyAlignment="1">
      <alignment horizontal="left" vertical="center" wrapText="1"/>
    </xf>
    <xf numFmtId="165" fontId="85" fillId="0" borderId="86" xfId="29" applyNumberFormat="1" applyFont="1" applyBorder="1" applyAlignment="1">
      <alignment horizontal="center" vertical="center"/>
    </xf>
    <xf numFmtId="165" fontId="85" fillId="0" borderId="34" xfId="29" applyNumberFormat="1" applyFont="1" applyFill="1" applyBorder="1" applyAlignment="1">
      <alignment horizontal="center" vertical="center"/>
    </xf>
    <xf numFmtId="165" fontId="85" fillId="0" borderId="34" xfId="29" applyNumberFormat="1" applyFont="1" applyFill="1" applyBorder="1" applyAlignment="1">
      <alignment horizontal="right" vertical="center"/>
    </xf>
    <xf numFmtId="2" fontId="107" fillId="0" borderId="27" xfId="29" applyNumberFormat="1" applyFont="1" applyFill="1" applyBorder="1" applyAlignment="1">
      <alignment horizontal="left" vertical="center" wrapText="1" indent="8"/>
    </xf>
    <xf numFmtId="2" fontId="105" fillId="0" borderId="27" xfId="29" applyNumberFormat="1" applyFont="1" applyFill="1" applyBorder="1" applyAlignment="1">
      <alignment horizontal="left" vertical="center" wrapText="1" indent="6"/>
    </xf>
    <xf numFmtId="2" fontId="103" fillId="0" borderId="27" xfId="29" applyNumberFormat="1" applyFont="1" applyFill="1" applyBorder="1" applyAlignment="1">
      <alignment vertical="center" wrapText="1"/>
    </xf>
    <xf numFmtId="0" fontId="17" fillId="0" borderId="0" xfId="29" applyFont="1" applyFill="1" applyAlignment="1">
      <alignment horizontal="left" vertical="center"/>
    </xf>
    <xf numFmtId="2" fontId="17" fillId="0" borderId="0" xfId="29" applyNumberFormat="1" applyFont="1" applyFill="1" applyAlignment="1">
      <alignment vertical="center"/>
    </xf>
    <xf numFmtId="165" fontId="104" fillId="3" borderId="9" xfId="29" applyNumberFormat="1" applyFont="1" applyFill="1" applyBorder="1" applyAlignment="1">
      <alignment horizontal="center" vertical="center"/>
    </xf>
    <xf numFmtId="165" fontId="104" fillId="3" borderId="42" xfId="29" applyNumberFormat="1" applyFont="1" applyFill="1" applyBorder="1" applyAlignment="1">
      <alignment horizontal="center" vertical="center" wrapText="1"/>
    </xf>
    <xf numFmtId="2" fontId="62" fillId="3" borderId="9" xfId="29" applyNumberFormat="1" applyFont="1" applyFill="1" applyBorder="1" applyAlignment="1">
      <alignment horizontal="left" vertical="center" wrapText="1"/>
    </xf>
    <xf numFmtId="0" fontId="104" fillId="3" borderId="65" xfId="29" applyFont="1" applyFill="1" applyBorder="1" applyAlignment="1">
      <alignment horizontal="right" vertical="center"/>
    </xf>
    <xf numFmtId="165" fontId="85" fillId="0" borderId="34" xfId="29" applyNumberFormat="1" applyFont="1" applyBorder="1" applyAlignment="1">
      <alignment horizontal="center" vertical="center"/>
    </xf>
    <xf numFmtId="165" fontId="102" fillId="0" borderId="13" xfId="29" applyNumberFormat="1" applyFont="1" applyFill="1" applyBorder="1" applyAlignment="1">
      <alignment horizontal="center" vertical="center"/>
    </xf>
    <xf numFmtId="165" fontId="102" fillId="0" borderId="13" xfId="29" applyNumberFormat="1" applyFont="1" applyFill="1" applyBorder="1" applyAlignment="1">
      <alignment horizontal="right" vertical="center"/>
    </xf>
    <xf numFmtId="2" fontId="103" fillId="0" borderId="13" xfId="29" applyNumberFormat="1" applyFont="1" applyFill="1" applyBorder="1" applyAlignment="1">
      <alignment horizontal="left" vertical="center" wrapText="1"/>
    </xf>
    <xf numFmtId="0" fontId="104" fillId="0" borderId="12" xfId="29" applyFont="1" applyFill="1" applyBorder="1" applyAlignment="1">
      <alignment horizontal="right" vertical="center"/>
    </xf>
    <xf numFmtId="165" fontId="85" fillId="0" borderId="66" xfId="29" applyNumberFormat="1" applyFont="1" applyBorder="1" applyAlignment="1">
      <alignment horizontal="center" vertical="center"/>
    </xf>
    <xf numFmtId="165" fontId="102" fillId="0" borderId="60" xfId="29" applyNumberFormat="1" applyFont="1" applyFill="1" applyBorder="1" applyAlignment="1">
      <alignment horizontal="center" vertical="center"/>
    </xf>
    <xf numFmtId="165" fontId="102" fillId="0" borderId="60" xfId="29" applyNumberFormat="1" applyFont="1" applyFill="1" applyBorder="1" applyAlignment="1">
      <alignment horizontal="right" vertical="center"/>
    </xf>
    <xf numFmtId="2" fontId="103" fillId="0" borderId="20" xfId="29" applyNumberFormat="1" applyFont="1" applyFill="1" applyBorder="1" applyAlignment="1">
      <alignment horizontal="left" vertical="center" wrapText="1"/>
    </xf>
    <xf numFmtId="0" fontId="104" fillId="0" borderId="69" xfId="29" applyFont="1" applyFill="1" applyBorder="1" applyAlignment="1">
      <alignment horizontal="right" vertical="center"/>
    </xf>
    <xf numFmtId="165" fontId="108" fillId="0" borderId="86" xfId="29" applyNumberFormat="1" applyFont="1" applyBorder="1" applyAlignment="1">
      <alignment horizontal="center" vertical="center"/>
    </xf>
    <xf numFmtId="165" fontId="108" fillId="0" borderId="34" xfId="29" applyNumberFormat="1" applyFont="1" applyFill="1" applyBorder="1" applyAlignment="1">
      <alignment horizontal="center" vertical="center"/>
    </xf>
    <xf numFmtId="165" fontId="108" fillId="0" borderId="34" xfId="29" applyNumberFormat="1" applyFont="1" applyFill="1" applyBorder="1" applyAlignment="1">
      <alignment horizontal="right" vertical="center"/>
    </xf>
    <xf numFmtId="2" fontId="107" fillId="0" borderId="27" xfId="29" applyNumberFormat="1" applyFont="1" applyFill="1" applyBorder="1" applyAlignment="1">
      <alignment horizontal="left" vertical="center" wrapText="1" indent="4"/>
    </xf>
    <xf numFmtId="2" fontId="107" fillId="0" borderId="27" xfId="29" applyNumberFormat="1" applyFont="1" applyFill="1" applyBorder="1" applyAlignment="1">
      <alignment horizontal="left" vertical="center" wrapText="1" indent="6"/>
    </xf>
    <xf numFmtId="2" fontId="103" fillId="0" borderId="27" xfId="29" applyNumberFormat="1" applyFont="1" applyFill="1" applyBorder="1" applyAlignment="1">
      <alignment horizontal="left" vertical="center" wrapText="1" indent="1"/>
    </xf>
    <xf numFmtId="165" fontId="102" fillId="0" borderId="34" xfId="29" applyNumberFormat="1" applyFont="1" applyFill="1" applyBorder="1" applyAlignment="1">
      <alignment horizontal="right" vertical="center" wrapText="1"/>
    </xf>
    <xf numFmtId="0" fontId="17" fillId="18" borderId="0" xfId="29" applyFont="1" applyFill="1" applyAlignment="1">
      <alignment horizontal="center" vertical="center"/>
    </xf>
    <xf numFmtId="165" fontId="104" fillId="0" borderId="27" xfId="29" applyNumberFormat="1" applyFont="1" applyFill="1" applyBorder="1" applyAlignment="1">
      <alignment horizontal="center" vertical="center"/>
    </xf>
    <xf numFmtId="165" fontId="104" fillId="0" borderId="27" xfId="29" applyNumberFormat="1" applyFont="1" applyBorder="1" applyAlignment="1">
      <alignment horizontal="center" vertical="center"/>
    </xf>
    <xf numFmtId="0" fontId="24" fillId="5" borderId="9" xfId="29" applyFont="1" applyFill="1" applyBorder="1" applyAlignment="1">
      <alignment vertical="center"/>
    </xf>
    <xf numFmtId="0" fontId="104" fillId="0" borderId="65" xfId="29" applyFont="1" applyFill="1" applyBorder="1" applyAlignment="1">
      <alignment horizontal="center" vertical="center"/>
    </xf>
    <xf numFmtId="0" fontId="17" fillId="18" borderId="0" xfId="29" applyFont="1" applyFill="1" applyAlignment="1">
      <alignment horizontal="left" vertical="center"/>
    </xf>
    <xf numFmtId="49" fontId="12" fillId="15" borderId="92" xfId="25" applyNumberFormat="1" applyFont="1" applyFill="1" applyBorder="1" applyAlignment="1">
      <alignment horizontal="center" vertical="center"/>
    </xf>
    <xf numFmtId="49" fontId="12" fillId="15" borderId="9" xfId="25" applyNumberFormat="1" applyFont="1" applyFill="1" applyBorder="1" applyAlignment="1">
      <alignment horizontal="center" vertical="center"/>
    </xf>
    <xf numFmtId="0" fontId="103" fillId="3" borderId="93" xfId="29" applyFont="1" applyFill="1" applyBorder="1" applyAlignment="1">
      <alignment horizontal="center" vertical="center"/>
    </xf>
    <xf numFmtId="0" fontId="104" fillId="3" borderId="75" xfId="29" applyFont="1" applyFill="1" applyBorder="1" applyAlignment="1">
      <alignment horizontal="left" vertical="center"/>
    </xf>
    <xf numFmtId="0" fontId="19" fillId="18" borderId="0" xfId="29" applyFont="1" applyFill="1" applyAlignment="1">
      <alignment vertical="center"/>
    </xf>
    <xf numFmtId="0" fontId="108" fillId="0" borderId="0" xfId="29" applyFont="1" applyFill="1" applyBorder="1" applyAlignment="1">
      <alignment horizontal="right"/>
    </xf>
    <xf numFmtId="0" fontId="102" fillId="0" borderId="248" xfId="29" applyFont="1" applyFill="1" applyBorder="1" applyAlignment="1">
      <alignment vertical="center"/>
    </xf>
    <xf numFmtId="0" fontId="85" fillId="0" borderId="0" xfId="29" applyFont="1" applyFill="1" applyBorder="1" applyAlignment="1">
      <alignment horizontal="right" vertical="center"/>
    </xf>
    <xf numFmtId="0" fontId="85" fillId="4" borderId="0" xfId="29" applyFont="1" applyFill="1" applyBorder="1" applyAlignment="1">
      <alignment horizontal="right" vertical="center"/>
    </xf>
    <xf numFmtId="0" fontId="85" fillId="0" borderId="0" xfId="29" applyFont="1" applyFill="1" applyBorder="1" applyAlignment="1">
      <alignment vertical="center"/>
    </xf>
    <xf numFmtId="0" fontId="85" fillId="0" borderId="0" xfId="29" applyFont="1" applyFill="1" applyBorder="1" applyAlignment="1">
      <alignment horizontal="left" vertical="center"/>
    </xf>
    <xf numFmtId="0" fontId="63" fillId="0" borderId="0" xfId="29" applyFont="1" applyFill="1" applyAlignment="1">
      <alignment horizontal="left" vertical="center"/>
    </xf>
    <xf numFmtId="0" fontId="100" fillId="0" borderId="0" xfId="27" applyFont="1"/>
    <xf numFmtId="165" fontId="100" fillId="0" borderId="0" xfId="27" applyNumberFormat="1" applyFont="1"/>
    <xf numFmtId="2" fontId="100" fillId="0" borderId="0" xfId="27" applyNumberFormat="1" applyFont="1"/>
    <xf numFmtId="0" fontId="100" fillId="0" borderId="24" xfId="27" applyFont="1" applyBorder="1"/>
    <xf numFmtId="0" fontId="111" fillId="0" borderId="0" xfId="27" applyFont="1"/>
    <xf numFmtId="189" fontId="100" fillId="0" borderId="0" xfId="27" applyNumberFormat="1" applyFont="1"/>
    <xf numFmtId="165" fontId="100" fillId="0" borderId="193" xfId="27" applyNumberFormat="1" applyFont="1" applyBorder="1" applyAlignment="1">
      <alignment horizontal="center"/>
    </xf>
    <xf numFmtId="165" fontId="4" fillId="0" borderId="183" xfId="27" applyNumberFormat="1" applyFont="1" applyFill="1" applyBorder="1" applyAlignment="1">
      <alignment horizontal="center"/>
    </xf>
    <xf numFmtId="165" fontId="6" fillId="0" borderId="183" xfId="27" applyNumberFormat="1" applyFont="1" applyFill="1" applyBorder="1"/>
    <xf numFmtId="165" fontId="99" fillId="0" borderId="183" xfId="27" applyNumberFormat="1" applyFont="1" applyFill="1" applyBorder="1" applyAlignment="1"/>
    <xf numFmtId="165" fontId="4" fillId="0" borderId="157" xfId="27" applyNumberFormat="1" applyFont="1" applyFill="1" applyBorder="1"/>
    <xf numFmtId="165" fontId="100" fillId="0" borderId="157" xfId="27" applyNumberFormat="1" applyFont="1" applyFill="1" applyBorder="1" applyAlignment="1"/>
    <xf numFmtId="165" fontId="6" fillId="0" borderId="171" xfId="27" applyNumberFormat="1" applyFont="1" applyFill="1" applyBorder="1"/>
    <xf numFmtId="165" fontId="99" fillId="0" borderId="171" xfId="27" applyNumberFormat="1" applyFont="1" applyFill="1" applyBorder="1" applyAlignment="1"/>
    <xf numFmtId="0" fontId="99" fillId="0" borderId="0" xfId="27" applyFont="1"/>
    <xf numFmtId="165" fontId="4" fillId="0" borderId="171" xfId="27" applyNumberFormat="1" applyFont="1" applyFill="1" applyBorder="1" applyAlignment="1">
      <alignment horizontal="right"/>
    </xf>
    <xf numFmtId="165" fontId="100" fillId="0" borderId="171" xfId="27" applyNumberFormat="1" applyFont="1" applyFill="1" applyBorder="1" applyAlignment="1"/>
    <xf numFmtId="165" fontId="6" fillId="0" borderId="171" xfId="27" applyNumberFormat="1" applyFont="1" applyFill="1" applyBorder="1" applyAlignment="1">
      <alignment horizontal="right"/>
    </xf>
    <xf numFmtId="165" fontId="14" fillId="0" borderId="171" xfId="27" applyNumberFormat="1" applyFont="1" applyFill="1" applyBorder="1" applyAlignment="1">
      <alignment horizontal="right"/>
    </xf>
    <xf numFmtId="165" fontId="14" fillId="0" borderId="157" xfId="27" applyNumberFormat="1" applyFont="1" applyFill="1" applyBorder="1" applyAlignment="1">
      <alignment horizontal="right"/>
    </xf>
    <xf numFmtId="165" fontId="12" fillId="0" borderId="171" xfId="27" applyNumberFormat="1" applyFont="1" applyFill="1" applyBorder="1" applyAlignment="1">
      <alignment horizontal="right"/>
    </xf>
    <xf numFmtId="165" fontId="100" fillId="0" borderId="157" xfId="27" applyNumberFormat="1" applyFont="1" applyFill="1" applyBorder="1" applyAlignment="1">
      <alignment vertical="center"/>
    </xf>
    <xf numFmtId="165" fontId="14" fillId="0" borderId="157" xfId="27" applyNumberFormat="1" applyFont="1" applyBorder="1" applyAlignment="1">
      <alignment horizontal="right" vertical="center"/>
    </xf>
    <xf numFmtId="165" fontId="14" fillId="0" borderId="247" xfId="27" applyNumberFormat="1" applyFont="1" applyFill="1" applyBorder="1" applyAlignment="1">
      <alignment horizontal="right"/>
    </xf>
    <xf numFmtId="165" fontId="14" fillId="0" borderId="247" xfId="27" applyNumberFormat="1" applyFont="1" applyBorder="1" applyAlignment="1">
      <alignment horizontal="right"/>
    </xf>
    <xf numFmtId="165" fontId="14" fillId="0" borderId="221" xfId="27" applyNumberFormat="1" applyFont="1" applyFill="1" applyBorder="1" applyAlignment="1">
      <alignment horizontal="right"/>
    </xf>
    <xf numFmtId="165" fontId="14" fillId="0" borderId="221" xfId="27" applyNumberFormat="1" applyFont="1" applyFill="1" applyBorder="1"/>
    <xf numFmtId="165" fontId="99" fillId="0" borderId="154" xfId="27" applyNumberFormat="1" applyFont="1" applyFill="1" applyBorder="1" applyAlignment="1"/>
    <xf numFmtId="0" fontId="12" fillId="0" borderId="234" xfId="27" applyFont="1" applyBorder="1"/>
    <xf numFmtId="0" fontId="12" fillId="0" borderId="161" xfId="27" applyFont="1" applyBorder="1"/>
    <xf numFmtId="49" fontId="12" fillId="15" borderId="151" xfId="25" applyNumberFormat="1" applyFont="1" applyFill="1" applyBorder="1" applyAlignment="1">
      <alignment horizontal="center" vertical="center"/>
    </xf>
    <xf numFmtId="0" fontId="111" fillId="0" borderId="0" xfId="27" applyFont="1" applyAlignment="1">
      <alignment horizontal="right"/>
    </xf>
    <xf numFmtId="0" fontId="100" fillId="0" borderId="0" xfId="27" applyFont="1" applyAlignment="1">
      <alignment horizontal="center"/>
    </xf>
    <xf numFmtId="0" fontId="19" fillId="0" borderId="0" xfId="29" applyFont="1" applyBorder="1" applyAlignment="1">
      <alignment vertical="center"/>
    </xf>
    <xf numFmtId="189" fontId="85" fillId="0" borderId="0" xfId="29" applyNumberFormat="1" applyFont="1" applyFill="1" applyAlignment="1">
      <alignment vertical="center"/>
    </xf>
    <xf numFmtId="191" fontId="19" fillId="0" borderId="0" xfId="29" applyNumberFormat="1" applyFont="1" applyFill="1" applyAlignment="1">
      <alignment vertical="center"/>
    </xf>
    <xf numFmtId="0" fontId="112" fillId="0" borderId="0" xfId="27" applyFont="1"/>
    <xf numFmtId="189" fontId="19" fillId="0" borderId="0" xfId="29" applyNumberFormat="1" applyFont="1" applyFill="1" applyBorder="1" applyAlignment="1">
      <alignment vertical="center"/>
    </xf>
    <xf numFmtId="192" fontId="19" fillId="0" borderId="0" xfId="29" applyNumberFormat="1" applyFont="1" applyFill="1" applyBorder="1" applyAlignment="1">
      <alignment vertical="center"/>
    </xf>
    <xf numFmtId="192" fontId="19" fillId="0" borderId="0" xfId="29" applyNumberFormat="1" applyFont="1" applyFill="1" applyAlignment="1">
      <alignment vertical="center"/>
    </xf>
    <xf numFmtId="0" fontId="103" fillId="0" borderId="80" xfId="29" applyFont="1" applyBorder="1" applyAlignment="1">
      <alignment vertical="center"/>
    </xf>
    <xf numFmtId="0" fontId="19" fillId="0" borderId="0" xfId="29" applyFont="1" applyFill="1" applyBorder="1" applyAlignment="1">
      <alignment vertical="center"/>
    </xf>
    <xf numFmtId="2" fontId="103" fillId="3" borderId="9" xfId="29" applyNumberFormat="1" applyFont="1" applyFill="1" applyBorder="1" applyAlignment="1">
      <alignment horizontal="left" vertical="center" wrapText="1"/>
    </xf>
    <xf numFmtId="165" fontId="102" fillId="0" borderId="0" xfId="29" applyNumberFormat="1" applyFont="1" applyFill="1" applyBorder="1" applyAlignment="1">
      <alignment horizontal="right" vertical="center"/>
    </xf>
    <xf numFmtId="189" fontId="17" fillId="0" borderId="0" xfId="29" applyNumberFormat="1" applyFont="1" applyFill="1" applyAlignment="1">
      <alignment vertical="center"/>
    </xf>
    <xf numFmtId="165" fontId="85" fillId="0" borderId="0" xfId="29" applyNumberFormat="1" applyFont="1" applyFill="1" applyBorder="1" applyAlignment="1">
      <alignment horizontal="right" vertical="center"/>
    </xf>
    <xf numFmtId="165" fontId="108" fillId="0" borderId="0" xfId="29" applyNumberFormat="1" applyFont="1" applyFill="1" applyBorder="1" applyAlignment="1">
      <alignment horizontal="right" vertical="center"/>
    </xf>
    <xf numFmtId="0" fontId="17" fillId="0" borderId="0" xfId="29" applyFont="1" applyFill="1" applyBorder="1" applyAlignment="1">
      <alignment vertical="center"/>
    </xf>
    <xf numFmtId="0" fontId="17" fillId="0" borderId="89" xfId="29" applyFont="1" applyFill="1" applyBorder="1" applyAlignment="1">
      <alignment vertical="center"/>
    </xf>
    <xf numFmtId="0" fontId="104" fillId="3" borderId="93" xfId="29" applyFont="1" applyFill="1" applyBorder="1" applyAlignment="1">
      <alignment horizontal="center" vertical="center"/>
    </xf>
    <xf numFmtId="0" fontId="31" fillId="0" borderId="0" xfId="54" applyFont="1" applyAlignment="1"/>
    <xf numFmtId="0" fontId="14" fillId="0" borderId="0" xfId="54" applyFont="1"/>
    <xf numFmtId="165" fontId="14" fillId="0" borderId="0" xfId="54" applyNumberFormat="1" applyFont="1"/>
    <xf numFmtId="196" fontId="14" fillId="0" borderId="0" xfId="54" applyNumberFormat="1" applyFont="1"/>
    <xf numFmtId="170" fontId="14" fillId="0" borderId="0" xfId="54" applyNumberFormat="1" applyFont="1"/>
    <xf numFmtId="176" fontId="14" fillId="0" borderId="0" xfId="54" applyNumberFormat="1" applyFont="1"/>
    <xf numFmtId="189" fontId="14" fillId="0" borderId="0" xfId="54" applyNumberFormat="1" applyFont="1"/>
    <xf numFmtId="177" fontId="14" fillId="0" borderId="0" xfId="54" applyNumberFormat="1" applyFont="1" applyAlignment="1">
      <alignment horizontal="right"/>
    </xf>
    <xf numFmtId="177" fontId="14" fillId="0" borderId="0" xfId="54" applyNumberFormat="1" applyFont="1" applyAlignment="1"/>
    <xf numFmtId="170" fontId="14" fillId="0" borderId="0" xfId="54" applyNumberFormat="1" applyFont="1" applyAlignment="1">
      <alignment horizontal="left"/>
    </xf>
    <xf numFmtId="170" fontId="14" fillId="0" borderId="0" xfId="54" quotePrefix="1" applyNumberFormat="1" applyFont="1"/>
    <xf numFmtId="170" fontId="14" fillId="0" borderId="0" xfId="54" quotePrefix="1" applyNumberFormat="1" applyFont="1" applyAlignment="1">
      <alignment horizontal="left"/>
    </xf>
    <xf numFmtId="170" fontId="12" fillId="0" borderId="0" xfId="54" applyNumberFormat="1" applyFont="1" applyAlignment="1">
      <alignment horizontal="center"/>
    </xf>
    <xf numFmtId="170" fontId="12" fillId="0" borderId="0" xfId="54" applyNumberFormat="1" applyFont="1" applyAlignment="1">
      <alignment horizontal="right"/>
    </xf>
    <xf numFmtId="170" fontId="12" fillId="0" borderId="0" xfId="54" applyNumberFormat="1" applyFont="1" applyAlignment="1">
      <alignment horizontal="left"/>
    </xf>
    <xf numFmtId="170" fontId="12" fillId="0" borderId="249" xfId="54" applyNumberFormat="1" applyFont="1" applyFill="1" applyBorder="1" applyAlignment="1">
      <alignment horizontal="center" vertical="center"/>
    </xf>
    <xf numFmtId="170" fontId="14" fillId="0" borderId="167" xfId="54" applyNumberFormat="1" applyFont="1" applyFill="1" applyBorder="1" applyAlignment="1">
      <alignment horizontal="center" vertical="center"/>
    </xf>
    <xf numFmtId="170" fontId="14" fillId="0" borderId="167" xfId="54" applyNumberFormat="1" applyFont="1" applyFill="1" applyBorder="1" applyAlignment="1">
      <alignment horizontal="right" vertical="center"/>
    </xf>
    <xf numFmtId="170" fontId="14" fillId="0" borderId="167" xfId="54" applyNumberFormat="1" applyFont="1" applyBorder="1" applyAlignment="1">
      <alignment horizontal="right" vertical="center"/>
    </xf>
    <xf numFmtId="170" fontId="14" fillId="0" borderId="167" xfId="32" applyNumberFormat="1" applyFont="1" applyFill="1" applyBorder="1" applyAlignment="1">
      <alignment horizontal="right" vertical="center"/>
    </xf>
    <xf numFmtId="170" fontId="14" fillId="0" borderId="179" xfId="54" applyNumberFormat="1" applyFont="1" applyFill="1" applyBorder="1" applyAlignment="1">
      <alignment vertical="center"/>
    </xf>
    <xf numFmtId="170" fontId="14" fillId="0" borderId="168" xfId="54" applyNumberFormat="1" applyFont="1" applyFill="1" applyBorder="1" applyAlignment="1">
      <alignment vertical="center"/>
    </xf>
    <xf numFmtId="170" fontId="12" fillId="0" borderId="200" xfId="54" applyNumberFormat="1" applyFont="1" applyFill="1" applyBorder="1" applyAlignment="1">
      <alignment horizontal="center" vertical="center"/>
    </xf>
    <xf numFmtId="170" fontId="14" fillId="0" borderId="157" xfId="54" applyNumberFormat="1" applyFont="1" applyFill="1" applyBorder="1" applyAlignment="1">
      <alignment horizontal="center" vertical="center"/>
    </xf>
    <xf numFmtId="170" fontId="14" fillId="0" borderId="157" xfId="54" applyNumberFormat="1" applyFont="1" applyFill="1" applyBorder="1" applyAlignment="1">
      <alignment horizontal="right" vertical="center"/>
    </xf>
    <xf numFmtId="170" fontId="14" fillId="0" borderId="157" xfId="54" applyNumberFormat="1" applyFont="1" applyBorder="1" applyAlignment="1">
      <alignment horizontal="right" vertical="center"/>
    </xf>
    <xf numFmtId="170" fontId="14" fillId="0" borderId="157" xfId="32" applyNumberFormat="1" applyFont="1" applyFill="1" applyBorder="1" applyAlignment="1">
      <alignment horizontal="right" vertical="center"/>
    </xf>
    <xf numFmtId="170" fontId="14" fillId="0" borderId="0" xfId="54" applyNumberFormat="1" applyFont="1" applyFill="1" applyAlignment="1">
      <alignment vertical="center"/>
    </xf>
    <xf numFmtId="170" fontId="14" fillId="0" borderId="158" xfId="54" applyNumberFormat="1" applyFont="1" applyFill="1" applyBorder="1" applyAlignment="1">
      <alignment vertical="center"/>
    </xf>
    <xf numFmtId="170" fontId="12" fillId="0" borderId="235" xfId="54" applyNumberFormat="1" applyFont="1" applyFill="1" applyBorder="1" applyAlignment="1">
      <alignment horizontal="center" vertical="center"/>
    </xf>
    <xf numFmtId="170" fontId="14" fillId="0" borderId="164" xfId="54" applyNumberFormat="1" applyFont="1" applyFill="1" applyBorder="1" applyAlignment="1">
      <alignment horizontal="center" vertical="center"/>
    </xf>
    <xf numFmtId="170" fontId="14" fillId="0" borderId="164" xfId="54" applyNumberFormat="1" applyFont="1" applyFill="1" applyBorder="1" applyAlignment="1">
      <alignment horizontal="right" vertical="center"/>
    </xf>
    <xf numFmtId="170" fontId="14" fillId="0" borderId="164" xfId="54" applyNumberFormat="1" applyFont="1" applyBorder="1" applyAlignment="1">
      <alignment horizontal="right" vertical="center"/>
    </xf>
    <xf numFmtId="170" fontId="14" fillId="0" borderId="164" xfId="32" applyNumberFormat="1" applyFont="1" applyFill="1" applyBorder="1" applyAlignment="1">
      <alignment horizontal="right" vertical="center"/>
    </xf>
    <xf numFmtId="170" fontId="14" fillId="0" borderId="180" xfId="54" applyNumberFormat="1" applyFont="1" applyFill="1" applyBorder="1" applyAlignment="1">
      <alignment vertical="center"/>
    </xf>
    <xf numFmtId="170" fontId="14" fillId="0" borderId="178" xfId="54" applyNumberFormat="1" applyFont="1" applyFill="1" applyBorder="1" applyAlignment="1">
      <alignment vertical="center"/>
    </xf>
    <xf numFmtId="170" fontId="12" fillId="0" borderId="0" xfId="32" applyNumberFormat="1" applyFont="1" applyAlignment="1">
      <alignment horizontal="right"/>
    </xf>
    <xf numFmtId="184" fontId="31" fillId="0" borderId="0" xfId="54" applyNumberFormat="1" applyFont="1" applyAlignment="1"/>
    <xf numFmtId="170" fontId="12" fillId="0" borderId="181" xfId="54" applyNumberFormat="1" applyFont="1" applyBorder="1" applyAlignment="1">
      <alignment horizontal="center"/>
    </xf>
    <xf numFmtId="170" fontId="12" fillId="0" borderId="183" xfId="54" applyNumberFormat="1" applyFont="1" applyBorder="1" applyAlignment="1">
      <alignment horizontal="center"/>
    </xf>
    <xf numFmtId="170" fontId="6" fillId="0" borderId="183" xfId="54" applyNumberFormat="1" applyFont="1" applyBorder="1" applyAlignment="1">
      <alignment horizontal="right"/>
    </xf>
    <xf numFmtId="170" fontId="12" fillId="0" borderId="183" xfId="54" applyNumberFormat="1" applyFont="1" applyBorder="1" applyAlignment="1">
      <alignment horizontal="right"/>
    </xf>
    <xf numFmtId="170" fontId="6" fillId="0" borderId="183" xfId="32" applyNumberFormat="1" applyFont="1" applyBorder="1" applyAlignment="1">
      <alignment horizontal="right"/>
    </xf>
    <xf numFmtId="170" fontId="14" fillId="0" borderId="169" xfId="54" applyNumberFormat="1" applyFont="1" applyBorder="1" applyAlignment="1">
      <alignment horizontal="center"/>
    </xf>
    <xf numFmtId="170" fontId="14" fillId="0" borderId="202" xfId="54" applyNumberFormat="1" applyFont="1" applyBorder="1" applyAlignment="1">
      <alignment horizontal="center"/>
    </xf>
    <xf numFmtId="170" fontId="4" fillId="0" borderId="202" xfId="54" applyNumberFormat="1" applyFont="1" applyBorder="1" applyAlignment="1">
      <alignment horizontal="right"/>
    </xf>
    <xf numFmtId="170" fontId="14" fillId="0" borderId="202" xfId="54" applyNumberFormat="1" applyFont="1" applyBorder="1" applyAlignment="1">
      <alignment horizontal="right"/>
    </xf>
    <xf numFmtId="170" fontId="4" fillId="0" borderId="202" xfId="32" applyNumberFormat="1" applyFont="1" applyBorder="1" applyAlignment="1">
      <alignment horizontal="right"/>
    </xf>
    <xf numFmtId="170" fontId="14" fillId="0" borderId="202" xfId="54" applyNumberFormat="1" applyFont="1" applyBorder="1"/>
    <xf numFmtId="170" fontId="14" fillId="0" borderId="149" xfId="54" quotePrefix="1" applyNumberFormat="1" applyFont="1" applyBorder="1" applyAlignment="1">
      <alignment horizontal="left"/>
    </xf>
    <xf numFmtId="170" fontId="14" fillId="0" borderId="202" xfId="32" applyNumberFormat="1" applyFont="1" applyBorder="1" applyAlignment="1">
      <alignment horizontal="right"/>
    </xf>
    <xf numFmtId="170" fontId="14" fillId="0" borderId="157" xfId="54" applyNumberFormat="1" applyFont="1" applyBorder="1" applyAlignment="1">
      <alignment horizontal="center"/>
    </xf>
    <xf numFmtId="170" fontId="14" fillId="0" borderId="63" xfId="54" applyNumberFormat="1" applyFont="1" applyBorder="1"/>
    <xf numFmtId="170" fontId="12" fillId="0" borderId="149" xfId="54" applyNumberFormat="1" applyFont="1" applyBorder="1" applyAlignment="1">
      <alignment horizontal="left"/>
    </xf>
    <xf numFmtId="170" fontId="14" fillId="0" borderId="157" xfId="54" applyNumberFormat="1" applyFont="1" applyFill="1" applyBorder="1" applyAlignment="1">
      <alignment horizontal="right"/>
    </xf>
    <xf numFmtId="170" fontId="14" fillId="0" borderId="157" xfId="54" applyNumberFormat="1" applyFont="1" applyBorder="1" applyAlignment="1">
      <alignment horizontal="right"/>
    </xf>
    <xf numFmtId="170" fontId="14" fillId="0" borderId="157" xfId="32" applyNumberFormat="1" applyFont="1" applyBorder="1" applyAlignment="1">
      <alignment horizontal="right"/>
    </xf>
    <xf numFmtId="170" fontId="12" fillId="0" borderId="169" xfId="54" applyNumberFormat="1" applyFont="1" applyBorder="1" applyAlignment="1">
      <alignment horizontal="center"/>
    </xf>
    <xf numFmtId="170" fontId="12" fillId="0" borderId="157" xfId="54" applyNumberFormat="1" applyFont="1" applyBorder="1" applyAlignment="1">
      <alignment horizontal="center"/>
    </xf>
    <xf numFmtId="170" fontId="12" fillId="0" borderId="157" xfId="54" applyNumberFormat="1" applyFont="1" applyBorder="1" applyAlignment="1">
      <alignment horizontal="right"/>
    </xf>
    <xf numFmtId="170" fontId="12" fillId="0" borderId="157" xfId="32" applyNumberFormat="1" applyFont="1" applyBorder="1" applyAlignment="1">
      <alignment horizontal="right"/>
    </xf>
    <xf numFmtId="170" fontId="14" fillId="0" borderId="149" xfId="54" applyNumberFormat="1" applyFont="1" applyBorder="1"/>
    <xf numFmtId="170" fontId="14" fillId="0" borderId="202" xfId="32" applyNumberFormat="1" applyFont="1" applyBorder="1"/>
    <xf numFmtId="170" fontId="14" fillId="0" borderId="202" xfId="54" applyNumberFormat="1" applyFont="1" applyBorder="1" applyAlignment="1">
      <alignment horizontal="left"/>
    </xf>
    <xf numFmtId="170" fontId="12" fillId="0" borderId="202" xfId="54" applyNumberFormat="1" applyFont="1" applyBorder="1" applyAlignment="1">
      <alignment vertical="center"/>
    </xf>
    <xf numFmtId="170" fontId="12" fillId="0" borderId="149" xfId="54" applyNumberFormat="1" applyFont="1" applyBorder="1" applyAlignment="1">
      <alignment vertical="center"/>
    </xf>
    <xf numFmtId="170" fontId="12" fillId="0" borderId="170" xfId="54" applyNumberFormat="1" applyFont="1" applyBorder="1" applyAlignment="1">
      <alignment horizontal="center"/>
    </xf>
    <xf numFmtId="170" fontId="12" fillId="0" borderId="171" xfId="54" applyNumberFormat="1" applyFont="1" applyBorder="1" applyAlignment="1">
      <alignment horizontal="center"/>
    </xf>
    <xf numFmtId="170" fontId="12" fillId="0" borderId="171" xfId="54" applyNumberFormat="1" applyFont="1" applyBorder="1" applyAlignment="1">
      <alignment horizontal="right"/>
    </xf>
    <xf numFmtId="170" fontId="12" fillId="0" borderId="171" xfId="32" applyNumberFormat="1" applyFont="1" applyBorder="1" applyAlignment="1">
      <alignment horizontal="right"/>
    </xf>
    <xf numFmtId="170" fontId="14" fillId="0" borderId="202" xfId="54" quotePrefix="1" applyNumberFormat="1" applyFont="1" applyBorder="1" applyAlignment="1">
      <alignment horizontal="left"/>
    </xf>
    <xf numFmtId="170" fontId="12" fillId="0" borderId="202" xfId="54" applyNumberFormat="1" applyFont="1" applyBorder="1"/>
    <xf numFmtId="170" fontId="12" fillId="0" borderId="158" xfId="54" applyNumberFormat="1" applyFont="1" applyBorder="1" applyAlignment="1">
      <alignment horizontal="left"/>
    </xf>
    <xf numFmtId="170" fontId="12" fillId="0" borderId="154" xfId="54" applyNumberFormat="1" applyFont="1" applyBorder="1" applyAlignment="1">
      <alignment horizontal="right"/>
    </xf>
    <xf numFmtId="170" fontId="12" fillId="0" borderId="154" xfId="32" applyNumberFormat="1" applyFont="1" applyBorder="1" applyAlignment="1">
      <alignment horizontal="right"/>
    </xf>
    <xf numFmtId="178" fontId="12" fillId="16" borderId="197" xfId="54" quotePrefix="1" applyNumberFormat="1" applyFont="1" applyFill="1" applyBorder="1" applyAlignment="1">
      <alignment horizontal="center"/>
    </xf>
    <xf numFmtId="178" fontId="12" fillId="16" borderId="159" xfId="54" quotePrefix="1" applyNumberFormat="1" applyFont="1" applyFill="1" applyBorder="1" applyAlignment="1">
      <alignment horizontal="center"/>
    </xf>
    <xf numFmtId="170" fontId="12" fillId="16" borderId="245" xfId="54" quotePrefix="1" applyNumberFormat="1" applyFont="1" applyFill="1" applyBorder="1" applyAlignment="1">
      <alignment horizontal="left"/>
    </xf>
    <xf numFmtId="170" fontId="12" fillId="16" borderId="184" xfId="54" quotePrefix="1" applyNumberFormat="1" applyFont="1" applyFill="1" applyBorder="1" applyAlignment="1">
      <alignment horizontal="right"/>
    </xf>
    <xf numFmtId="178" fontId="12" fillId="16" borderId="177" xfId="54" applyNumberFormat="1" applyFont="1" applyFill="1" applyBorder="1" applyAlignment="1">
      <alignment horizontal="center" vertical="center"/>
    </xf>
    <xf numFmtId="178" fontId="12" fillId="16" borderId="250" xfId="54" applyNumberFormat="1" applyFont="1" applyFill="1" applyBorder="1" applyAlignment="1">
      <alignment horizontal="center" vertical="center"/>
    </xf>
    <xf numFmtId="169" fontId="31" fillId="0" borderId="0" xfId="1" applyNumberFormat="1" applyFont="1" applyAlignment="1"/>
    <xf numFmtId="177" fontId="14" fillId="0" borderId="0" xfId="54" applyNumberFormat="1" applyFont="1"/>
    <xf numFmtId="185" fontId="31" fillId="0" borderId="0" xfId="54" applyNumberFormat="1" applyFont="1" applyAlignment="1"/>
    <xf numFmtId="169" fontId="14" fillId="0" borderId="0" xfId="1" applyNumberFormat="1" applyFont="1"/>
    <xf numFmtId="170" fontId="6" fillId="0" borderId="171" xfId="54" applyNumberFormat="1" applyFont="1" applyBorder="1" applyAlignment="1">
      <alignment horizontal="right"/>
    </xf>
    <xf numFmtId="170" fontId="6" fillId="0" borderId="171" xfId="58" applyNumberFormat="1" applyFont="1" applyBorder="1" applyAlignment="1">
      <alignment horizontal="right"/>
    </xf>
    <xf numFmtId="170" fontId="12" fillId="0" borderId="171" xfId="54" applyNumberFormat="1" applyFont="1" applyBorder="1" applyAlignment="1">
      <alignment horizontal="left"/>
    </xf>
    <xf numFmtId="170" fontId="12" fillId="0" borderId="152" xfId="54" quotePrefix="1" applyNumberFormat="1" applyFont="1" applyBorder="1" applyAlignment="1">
      <alignment horizontal="left"/>
    </xf>
    <xf numFmtId="170" fontId="4" fillId="0" borderId="202" xfId="58" applyNumberFormat="1" applyFont="1" applyBorder="1" applyAlignment="1">
      <alignment horizontal="right"/>
    </xf>
    <xf numFmtId="170" fontId="14" fillId="0" borderId="202" xfId="58" applyNumberFormat="1" applyFont="1" applyBorder="1" applyAlignment="1">
      <alignment horizontal="right"/>
    </xf>
    <xf numFmtId="170" fontId="14" fillId="0" borderId="157" xfId="58" applyNumberFormat="1" applyFont="1" applyBorder="1" applyAlignment="1">
      <alignment horizontal="right"/>
    </xf>
    <xf numFmtId="170" fontId="12" fillId="0" borderId="157" xfId="58" applyNumberFormat="1" applyFont="1" applyBorder="1" applyAlignment="1">
      <alignment horizontal="right"/>
    </xf>
    <xf numFmtId="170" fontId="14" fillId="0" borderId="202" xfId="58" applyNumberFormat="1" applyFont="1" applyBorder="1"/>
    <xf numFmtId="170" fontId="12" fillId="19" borderId="202" xfId="54" applyNumberFormat="1" applyFont="1" applyFill="1" applyBorder="1" applyAlignment="1">
      <alignment vertical="center"/>
    </xf>
    <xf numFmtId="170" fontId="12" fillId="19" borderId="149" xfId="54" applyNumberFormat="1" applyFont="1" applyFill="1" applyBorder="1" applyAlignment="1">
      <alignment vertical="center"/>
    </xf>
    <xf numFmtId="170" fontId="14" fillId="0" borderId="197" xfId="54" applyNumberFormat="1" applyFont="1" applyBorder="1" applyAlignment="1">
      <alignment horizontal="center"/>
    </xf>
    <xf numFmtId="170" fontId="14" fillId="0" borderId="159" xfId="54" applyNumberFormat="1" applyFont="1" applyBorder="1" applyAlignment="1">
      <alignment horizontal="center"/>
    </xf>
    <xf numFmtId="170" fontId="12" fillId="19" borderId="190" xfId="54" applyNumberFormat="1" applyFont="1" applyFill="1" applyBorder="1" applyAlignment="1">
      <alignment vertical="center"/>
    </xf>
    <xf numFmtId="170" fontId="12" fillId="19" borderId="162" xfId="54" applyNumberFormat="1" applyFont="1" applyFill="1" applyBorder="1" applyAlignment="1">
      <alignment vertical="center"/>
    </xf>
    <xf numFmtId="170" fontId="12" fillId="0" borderId="171" xfId="58" applyNumberFormat="1" applyFont="1" applyBorder="1" applyAlignment="1">
      <alignment horizontal="right"/>
    </xf>
    <xf numFmtId="0" fontId="31" fillId="0" borderId="0" xfId="26" applyFont="1" applyAlignment="1"/>
    <xf numFmtId="165" fontId="31" fillId="0" borderId="0" xfId="26" applyNumberFormat="1" applyFont="1" applyAlignment="1"/>
    <xf numFmtId="165" fontId="13" fillId="0" borderId="0" xfId="26" applyNumberFormat="1" applyFont="1"/>
    <xf numFmtId="10" fontId="31" fillId="0" borderId="0" xfId="55" applyNumberFormat="1" applyFont="1" applyAlignment="1"/>
    <xf numFmtId="2" fontId="13" fillId="0" borderId="0" xfId="26" applyNumberFormat="1" applyFont="1"/>
    <xf numFmtId="10" fontId="31" fillId="0" borderId="0" xfId="26" applyNumberFormat="1" applyFont="1" applyAlignment="1"/>
    <xf numFmtId="0" fontId="31" fillId="0" borderId="0" xfId="55" applyNumberFormat="1" applyFont="1" applyAlignment="1"/>
    <xf numFmtId="165" fontId="22" fillId="0" borderId="212" xfId="26" applyNumberFormat="1" applyFont="1" applyBorder="1" applyAlignment="1">
      <alignment horizontal="center"/>
    </xf>
    <xf numFmtId="165" fontId="22" fillId="0" borderId="204" xfId="26" applyNumberFormat="1" applyFont="1" applyBorder="1" applyAlignment="1">
      <alignment horizontal="center"/>
    </xf>
    <xf numFmtId="165" fontId="9" fillId="0" borderId="204" xfId="26" applyNumberFormat="1" applyFont="1" applyBorder="1" applyAlignment="1">
      <alignment horizontal="center"/>
    </xf>
    <xf numFmtId="2" fontId="9" fillId="0" borderId="183" xfId="26" applyNumberFormat="1" applyFont="1" applyBorder="1"/>
    <xf numFmtId="0" fontId="22" fillId="0" borderId="183" xfId="23" applyFont="1" applyBorder="1"/>
    <xf numFmtId="0" fontId="22" fillId="0" borderId="183" xfId="26" applyFont="1" applyBorder="1"/>
    <xf numFmtId="0" fontId="80" fillId="0" borderId="196" xfId="26" applyFont="1" applyBorder="1" applyAlignment="1">
      <alignment horizontal="left"/>
    </xf>
    <xf numFmtId="165" fontId="22" fillId="0" borderId="213" xfId="26" applyNumberFormat="1" applyFont="1" applyBorder="1" applyAlignment="1">
      <alignment horizontal="center"/>
    </xf>
    <xf numFmtId="165" fontId="22" fillId="0" borderId="171" xfId="26" applyNumberFormat="1" applyFont="1" applyBorder="1" applyAlignment="1">
      <alignment horizontal="center"/>
    </xf>
    <xf numFmtId="165" fontId="9" fillId="0" borderId="171" xfId="26" applyNumberFormat="1" applyFont="1" applyBorder="1" applyAlignment="1">
      <alignment horizontal="center"/>
    </xf>
    <xf numFmtId="2" fontId="9" fillId="0" borderId="171" xfId="26" applyNumberFormat="1" applyFont="1" applyBorder="1"/>
    <xf numFmtId="0" fontId="22" fillId="0" borderId="171" xfId="23" applyFont="1" applyBorder="1"/>
    <xf numFmtId="0" fontId="22" fillId="0" borderId="171" xfId="26" applyFont="1" applyBorder="1"/>
    <xf numFmtId="0" fontId="80" fillId="0" borderId="172" xfId="26" applyFont="1" applyBorder="1" applyAlignment="1">
      <alignment horizontal="left"/>
    </xf>
    <xf numFmtId="1" fontId="80" fillId="16" borderId="213" xfId="26" applyNumberFormat="1" applyFont="1" applyFill="1" applyBorder="1" applyAlignment="1">
      <alignment horizontal="center" vertical="center"/>
    </xf>
    <xf numFmtId="1" fontId="80" fillId="16" borderId="171" xfId="26" applyNumberFormat="1" applyFont="1" applyFill="1" applyBorder="1" applyAlignment="1">
      <alignment horizontal="center" vertical="center"/>
    </xf>
    <xf numFmtId="0" fontId="12" fillId="0" borderId="0" xfId="26" applyFont="1" applyAlignment="1">
      <alignment horizontal="center"/>
    </xf>
    <xf numFmtId="0" fontId="113" fillId="0" borderId="0" xfId="26" applyFont="1"/>
    <xf numFmtId="189" fontId="113" fillId="0" borderId="0" xfId="26" applyNumberFormat="1" applyFont="1"/>
    <xf numFmtId="0" fontId="14" fillId="0" borderId="0" xfId="26" applyFont="1"/>
    <xf numFmtId="165" fontId="113" fillId="0" borderId="0" xfId="26" applyNumberFormat="1" applyFont="1" applyAlignment="1"/>
    <xf numFmtId="165" fontId="113" fillId="0" borderId="0" xfId="26" applyNumberFormat="1" applyFont="1"/>
    <xf numFmtId="2" fontId="113" fillId="0" borderId="0" xfId="26" applyNumberFormat="1" applyFont="1"/>
    <xf numFmtId="2" fontId="12" fillId="0" borderId="251" xfId="57" applyNumberFormat="1" applyFont="1" applyBorder="1" applyAlignment="1">
      <alignment horizontal="center"/>
    </xf>
    <xf numFmtId="2" fontId="12" fillId="0" borderId="204" xfId="57" applyNumberFormat="1" applyFont="1" applyBorder="1" applyAlignment="1">
      <alignment horizontal="center"/>
    </xf>
    <xf numFmtId="0" fontId="12" fillId="0" borderId="219" xfId="57" applyFont="1" applyBorder="1" applyAlignment="1">
      <alignment horizontal="left"/>
    </xf>
    <xf numFmtId="0" fontId="31" fillId="0" borderId="29" xfId="26" applyFont="1" applyBorder="1" applyAlignment="1"/>
    <xf numFmtId="2" fontId="14" fillId="0" borderId="169" xfId="26" applyNumberFormat="1" applyFont="1" applyBorder="1" applyAlignment="1">
      <alignment horizontal="center"/>
    </xf>
    <xf numFmtId="2" fontId="14" fillId="0" borderId="157" xfId="26" applyNumberFormat="1" applyFont="1" applyBorder="1" applyAlignment="1">
      <alignment horizontal="center"/>
    </xf>
    <xf numFmtId="170" fontId="14" fillId="20" borderId="202" xfId="26" applyNumberFormat="1" applyFont="1" applyFill="1" applyBorder="1" applyAlignment="1">
      <alignment horizontal="left"/>
    </xf>
    <xf numFmtId="2" fontId="113" fillId="0" borderId="97" xfId="26" applyNumberFormat="1" applyFont="1" applyBorder="1"/>
    <xf numFmtId="2" fontId="14" fillId="0" borderId="19" xfId="26" applyNumberFormat="1" applyFont="1" applyBorder="1" applyAlignment="1">
      <alignment horizontal="center"/>
    </xf>
    <xf numFmtId="2" fontId="14" fillId="0" borderId="0" xfId="26" applyNumberFormat="1" applyFont="1" applyBorder="1" applyAlignment="1">
      <alignment horizontal="center"/>
    </xf>
    <xf numFmtId="2" fontId="14" fillId="0" borderId="16" xfId="26" applyNumberFormat="1" applyFont="1" applyBorder="1" applyAlignment="1">
      <alignment horizontal="center"/>
    </xf>
    <xf numFmtId="0" fontId="14" fillId="20" borderId="0" xfId="26" applyFont="1" applyFill="1" applyBorder="1" applyAlignment="1">
      <alignment horizontal="left"/>
    </xf>
    <xf numFmtId="2" fontId="14" fillId="0" borderId="241" xfId="26" applyNumberFormat="1" applyFont="1" applyBorder="1" applyAlignment="1">
      <alignment horizontal="center"/>
    </xf>
    <xf numFmtId="2" fontId="14" fillId="0" borderId="164" xfId="26" applyNumberFormat="1" applyFont="1" applyBorder="1" applyAlignment="1">
      <alignment horizontal="center"/>
    </xf>
    <xf numFmtId="170" fontId="14" fillId="20" borderId="236" xfId="26" applyNumberFormat="1" applyFont="1" applyFill="1" applyBorder="1" applyAlignment="1">
      <alignment horizontal="left"/>
    </xf>
    <xf numFmtId="0" fontId="12" fillId="0" borderId="204" xfId="57" applyFont="1" applyBorder="1" applyAlignment="1">
      <alignment horizontal="left"/>
    </xf>
    <xf numFmtId="170" fontId="14" fillId="20" borderId="157" xfId="26" applyNumberFormat="1" applyFont="1" applyFill="1" applyBorder="1" applyAlignment="1">
      <alignment horizontal="left"/>
    </xf>
    <xf numFmtId="0" fontId="14" fillId="20" borderId="157" xfId="26" applyFont="1" applyFill="1" applyBorder="1" applyAlignment="1">
      <alignment horizontal="left"/>
    </xf>
    <xf numFmtId="170" fontId="14" fillId="20" borderId="164" xfId="26" applyNumberFormat="1" applyFont="1" applyFill="1" applyBorder="1" applyAlignment="1">
      <alignment horizontal="left"/>
    </xf>
    <xf numFmtId="2" fontId="14" fillId="0" borderId="169" xfId="57" applyNumberFormat="1" applyFont="1" applyBorder="1" applyAlignment="1">
      <alignment horizontal="center"/>
    </xf>
    <xf numFmtId="2" fontId="14" fillId="0" borderId="157" xfId="57" applyNumberFormat="1" applyFont="1" applyBorder="1" applyAlignment="1">
      <alignment horizontal="center"/>
    </xf>
    <xf numFmtId="170" fontId="14" fillId="20" borderId="157" xfId="57" applyNumberFormat="1" applyFont="1" applyFill="1" applyBorder="1" applyAlignment="1">
      <alignment horizontal="left"/>
    </xf>
    <xf numFmtId="184" fontId="113" fillId="0" borderId="0" xfId="26" applyNumberFormat="1" applyFont="1"/>
    <xf numFmtId="165" fontId="113" fillId="0" borderId="0" xfId="26" applyNumberFormat="1" applyFont="1" applyAlignment="1">
      <alignment horizontal="center"/>
    </xf>
    <xf numFmtId="2" fontId="12" fillId="0" borderId="197" xfId="23" applyNumberFormat="1" applyFont="1" applyBorder="1" applyAlignment="1">
      <alignment horizontal="center"/>
    </xf>
    <xf numFmtId="2" fontId="12" fillId="0" borderId="159" xfId="23" applyNumberFormat="1" applyFont="1" applyBorder="1" applyAlignment="1">
      <alignment horizontal="center"/>
    </xf>
    <xf numFmtId="0" fontId="12" fillId="0" borderId="159" xfId="23" applyFont="1" applyBorder="1" applyAlignment="1">
      <alignment horizontal="left"/>
    </xf>
    <xf numFmtId="2" fontId="14" fillId="0" borderId="169" xfId="23" applyNumberFormat="1" applyFont="1" applyBorder="1" applyAlignment="1">
      <alignment horizontal="center"/>
    </xf>
    <xf numFmtId="2" fontId="14" fillId="0" borderId="157" xfId="23" applyNumberFormat="1" applyFont="1" applyBorder="1" applyAlignment="1">
      <alignment horizontal="center"/>
    </xf>
    <xf numFmtId="170" fontId="14" fillId="20" borderId="157" xfId="23" applyNumberFormat="1" applyFont="1" applyFill="1" applyBorder="1" applyAlignment="1">
      <alignment horizontal="left"/>
    </xf>
    <xf numFmtId="2" fontId="12" fillId="0" borderId="181" xfId="26" applyNumberFormat="1" applyFont="1" applyBorder="1" applyAlignment="1">
      <alignment horizontal="center"/>
    </xf>
    <xf numFmtId="2" fontId="12" fillId="0" borderId="183" xfId="26" applyNumberFormat="1" applyFont="1" applyBorder="1" applyAlignment="1">
      <alignment horizontal="center"/>
    </xf>
    <xf numFmtId="0" fontId="12" fillId="0" borderId="183" xfId="26" applyFont="1" applyBorder="1" applyAlignment="1">
      <alignment horizontal="left"/>
    </xf>
    <xf numFmtId="2" fontId="14" fillId="0" borderId="173" xfId="26" applyNumberFormat="1" applyFont="1" applyBorder="1" applyAlignment="1">
      <alignment horizontal="center"/>
    </xf>
    <xf numFmtId="2" fontId="14" fillId="0" borderId="154" xfId="26" applyNumberFormat="1" applyFont="1" applyBorder="1" applyAlignment="1">
      <alignment horizontal="center"/>
    </xf>
    <xf numFmtId="170" fontId="14" fillId="20" borderId="154" xfId="26" applyNumberFormat="1" applyFont="1" applyFill="1" applyBorder="1" applyAlignment="1">
      <alignment horizontal="left"/>
    </xf>
    <xf numFmtId="2" fontId="31" fillId="0" borderId="0" xfId="26" applyNumberFormat="1" applyFont="1" applyAlignment="1"/>
    <xf numFmtId="2" fontId="14" fillId="0" borderId="159" xfId="26" applyNumberFormat="1" applyFont="1" applyBorder="1" applyAlignment="1">
      <alignment horizontal="center"/>
    </xf>
    <xf numFmtId="170" fontId="14" fillId="20" borderId="159" xfId="26" applyNumberFormat="1" applyFont="1" applyFill="1" applyBorder="1" applyAlignment="1">
      <alignment horizontal="left"/>
    </xf>
    <xf numFmtId="2" fontId="12" fillId="0" borderId="167" xfId="26" applyNumberFormat="1" applyFont="1" applyBorder="1" applyAlignment="1">
      <alignment horizontal="center"/>
    </xf>
    <xf numFmtId="0" fontId="12" fillId="0" borderId="167" xfId="26" applyFont="1" applyBorder="1" applyAlignment="1">
      <alignment horizontal="left"/>
    </xf>
    <xf numFmtId="2" fontId="14" fillId="0" borderId="197" xfId="26" applyNumberFormat="1" applyFont="1" applyBorder="1" applyAlignment="1">
      <alignment horizontal="center"/>
    </xf>
    <xf numFmtId="2" fontId="12" fillId="0" borderId="170" xfId="26" applyNumberFormat="1" applyFont="1" applyBorder="1" applyAlignment="1">
      <alignment horizontal="center"/>
    </xf>
    <xf numFmtId="2" fontId="12" fillId="0" borderId="171" xfId="26" applyNumberFormat="1" applyFont="1" applyBorder="1" applyAlignment="1">
      <alignment horizontal="center"/>
    </xf>
    <xf numFmtId="0" fontId="12" fillId="0" borderId="171" xfId="26" applyFont="1" applyBorder="1"/>
    <xf numFmtId="2" fontId="14" fillId="0" borderId="200" xfId="26" applyNumberFormat="1" applyFont="1" applyBorder="1" applyAlignment="1">
      <alignment horizontal="center"/>
    </xf>
    <xf numFmtId="2" fontId="14" fillId="0" borderId="202" xfId="26" applyNumberFormat="1" applyFont="1" applyBorder="1" applyAlignment="1">
      <alignment horizontal="center"/>
    </xf>
    <xf numFmtId="2" fontId="14" fillId="0" borderId="239" xfId="26" applyNumberFormat="1" applyFont="1" applyBorder="1" applyAlignment="1">
      <alignment horizontal="center"/>
    </xf>
    <xf numFmtId="2" fontId="14" fillId="0" borderId="190" xfId="26" applyNumberFormat="1" applyFont="1" applyBorder="1" applyAlignment="1">
      <alignment horizontal="center"/>
    </xf>
    <xf numFmtId="2" fontId="12" fillId="0" borderId="170" xfId="26" applyNumberFormat="1" applyFont="1" applyBorder="1"/>
    <xf numFmtId="2" fontId="12" fillId="0" borderId="171" xfId="26" applyNumberFormat="1" applyFont="1" applyBorder="1"/>
    <xf numFmtId="2" fontId="14" fillId="0" borderId="169" xfId="26" applyNumberFormat="1" applyFont="1" applyBorder="1"/>
    <xf numFmtId="2" fontId="14" fillId="0" borderId="157" xfId="26" applyNumberFormat="1" applyFont="1" applyBorder="1"/>
    <xf numFmtId="2" fontId="14" fillId="0" borderId="200" xfId="26" applyNumberFormat="1" applyFont="1" applyBorder="1"/>
    <xf numFmtId="2" fontId="14" fillId="0" borderId="202" xfId="26" applyNumberFormat="1" applyFont="1" applyBorder="1"/>
    <xf numFmtId="2" fontId="14" fillId="0" borderId="239" xfId="26" applyNumberFormat="1" applyFont="1" applyBorder="1"/>
    <xf numFmtId="2" fontId="14" fillId="0" borderId="190" xfId="26" applyNumberFormat="1" applyFont="1" applyBorder="1"/>
    <xf numFmtId="2" fontId="12" fillId="0" borderId="197" xfId="26" applyNumberFormat="1" applyFont="1" applyBorder="1"/>
    <xf numFmtId="2" fontId="12" fillId="0" borderId="159" xfId="26" applyNumberFormat="1" applyFont="1" applyBorder="1"/>
    <xf numFmtId="2" fontId="14" fillId="0" borderId="173" xfId="26" applyNumberFormat="1" applyFont="1" applyBorder="1"/>
    <xf numFmtId="2" fontId="14" fillId="0" borderId="154" xfId="26" applyNumberFormat="1" applyFont="1" applyBorder="1"/>
    <xf numFmtId="170" fontId="14" fillId="0" borderId="157" xfId="26" applyNumberFormat="1" applyFont="1" applyBorder="1" applyAlignment="1">
      <alignment horizontal="left"/>
    </xf>
    <xf numFmtId="2" fontId="14" fillId="0" borderId="197" xfId="26" applyNumberFormat="1" applyFont="1" applyBorder="1"/>
    <xf numFmtId="2" fontId="14" fillId="0" borderId="159" xfId="26" applyNumberFormat="1" applyFont="1" applyBorder="1"/>
    <xf numFmtId="2" fontId="12" fillId="0" borderId="185" xfId="26" applyNumberFormat="1" applyFont="1" applyBorder="1"/>
    <xf numFmtId="170" fontId="12" fillId="0" borderId="171" xfId="26" applyNumberFormat="1" applyFont="1" applyBorder="1" applyAlignment="1">
      <alignment horizontal="left"/>
    </xf>
    <xf numFmtId="2" fontId="12" fillId="20" borderId="170" xfId="26" applyNumberFormat="1" applyFont="1" applyFill="1" applyBorder="1"/>
    <xf numFmtId="2" fontId="12" fillId="20" borderId="171" xfId="26" applyNumberFormat="1" applyFont="1" applyFill="1" applyBorder="1"/>
    <xf numFmtId="170" fontId="12" fillId="20" borderId="171" xfId="26" applyNumberFormat="1" applyFont="1" applyFill="1" applyBorder="1" applyAlignment="1">
      <alignment horizontal="left"/>
    </xf>
    <xf numFmtId="2" fontId="14" fillId="20" borderId="173" xfId="26" applyNumberFormat="1" applyFont="1" applyFill="1" applyBorder="1"/>
    <xf numFmtId="2" fontId="14" fillId="20" borderId="154" xfId="26" applyNumberFormat="1" applyFont="1" applyFill="1" applyBorder="1"/>
    <xf numFmtId="2" fontId="14" fillId="20" borderId="169" xfId="26" applyNumberFormat="1" applyFont="1" applyFill="1" applyBorder="1"/>
    <xf numFmtId="2" fontId="14" fillId="20" borderId="0" xfId="26" applyNumberFormat="1" applyFont="1" applyFill="1" applyBorder="1"/>
    <xf numFmtId="2" fontId="14" fillId="20" borderId="157" xfId="26" applyNumberFormat="1" applyFont="1" applyFill="1" applyBorder="1"/>
    <xf numFmtId="2" fontId="24" fillId="20" borderId="157" xfId="26" applyNumberFormat="1" applyFont="1" applyFill="1" applyBorder="1"/>
    <xf numFmtId="0" fontId="12" fillId="16" borderId="256" xfId="26" applyFont="1" applyFill="1" applyBorder="1" applyAlignment="1">
      <alignment horizontal="center" vertical="center"/>
    </xf>
    <xf numFmtId="0" fontId="12" fillId="16" borderId="257" xfId="26" applyFont="1" applyFill="1" applyBorder="1" applyAlignment="1">
      <alignment horizontal="center" vertical="center"/>
    </xf>
    <xf numFmtId="0" fontId="12" fillId="16" borderId="258" xfId="26"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55" applyNumberFormat="1" applyFont="1" applyBorder="1" applyAlignment="1">
      <alignment vertical="center"/>
    </xf>
    <xf numFmtId="0" fontId="14" fillId="0" borderId="0" xfId="13" applyFont="1" applyBorder="1" applyAlignment="1">
      <alignment vertical="center" wrapText="1"/>
    </xf>
    <xf numFmtId="0" fontId="8" fillId="0" borderId="0" xfId="15"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97" xfId="13" applyFont="1" applyBorder="1" applyAlignment="1">
      <alignment vertical="center"/>
    </xf>
    <xf numFmtId="165" fontId="14" fillId="0" borderId="23" xfId="13" applyNumberFormat="1" applyFont="1" applyBorder="1" applyAlignment="1">
      <alignment horizontal="center" vertical="center"/>
    </xf>
    <xf numFmtId="165" fontId="14" fillId="0" borderId="22" xfId="13" applyNumberFormat="1" applyFont="1" applyBorder="1" applyAlignment="1">
      <alignment horizontal="center" vertical="center"/>
    </xf>
    <xf numFmtId="165" fontId="14" fillId="0" borderId="22" xfId="13" applyNumberFormat="1" applyFont="1" applyBorder="1" applyAlignment="1">
      <alignment horizontal="right" vertical="center"/>
    </xf>
    <xf numFmtId="0" fontId="12" fillId="0" borderId="68" xfId="13" applyFont="1" applyBorder="1" applyAlignment="1">
      <alignment horizontal="center" vertical="center"/>
    </xf>
    <xf numFmtId="0" fontId="12" fillId="0" borderId="21" xfId="13"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6" xfId="13" applyNumberFormat="1" applyFont="1" applyBorder="1" applyAlignment="1">
      <alignment horizontal="right" vertical="center"/>
    </xf>
    <xf numFmtId="0" fontId="12" fillId="0" borderId="63" xfId="13" applyFont="1" applyBorder="1" applyAlignment="1">
      <alignment horizontal="center" vertical="center"/>
    </xf>
    <xf numFmtId="0" fontId="12" fillId="0" borderId="15" xfId="13" applyFont="1" applyBorder="1" applyAlignment="1">
      <alignment horizontal="center" vertical="center"/>
    </xf>
    <xf numFmtId="165" fontId="14" fillId="0" borderId="17" xfId="13" applyNumberFormat="1" applyFont="1" applyBorder="1" applyAlignment="1">
      <alignment horizontal="center" vertical="center"/>
    </xf>
    <xf numFmtId="165" fontId="4" fillId="0" borderId="16" xfId="13" applyNumberFormat="1" applyFont="1" applyBorder="1" applyAlignment="1">
      <alignment horizontal="center" vertical="center"/>
    </xf>
    <xf numFmtId="165" fontId="24" fillId="0" borderId="16" xfId="13" applyNumberFormat="1" applyFont="1" applyBorder="1" applyAlignment="1">
      <alignment horizontal="right" vertical="center"/>
    </xf>
    <xf numFmtId="165" fontId="14" fillId="0" borderId="18" xfId="13" applyNumberFormat="1" applyFont="1" applyBorder="1" applyAlignment="1">
      <alignment horizontal="center" vertical="center"/>
    </xf>
    <xf numFmtId="165" fontId="14" fillId="0" borderId="20" xfId="13" applyNumberFormat="1" applyFont="1" applyBorder="1" applyAlignment="1">
      <alignment horizontal="center" vertical="center"/>
    </xf>
    <xf numFmtId="165" fontId="14" fillId="0" borderId="20" xfId="13" applyNumberFormat="1" applyFont="1" applyBorder="1" applyAlignment="1">
      <alignment horizontal="right" vertical="center"/>
    </xf>
    <xf numFmtId="0" fontId="12" fillId="0" borderId="60" xfId="13" applyFont="1" applyBorder="1" applyAlignment="1">
      <alignment horizontal="center" vertical="center"/>
    </xf>
    <xf numFmtId="0" fontId="12" fillId="0" borderId="30" xfId="13" applyFont="1" applyBorder="1" applyAlignment="1">
      <alignment horizontal="center" vertical="center"/>
    </xf>
    <xf numFmtId="0" fontId="12" fillId="0" borderId="0" xfId="13" applyFont="1" applyAlignment="1">
      <alignment vertical="center"/>
    </xf>
    <xf numFmtId="0" fontId="12" fillId="3" borderId="28" xfId="13" applyFont="1" applyFill="1" applyBorder="1" applyAlignment="1">
      <alignment horizontal="center" vertical="center" wrapText="1"/>
    </xf>
    <xf numFmtId="0" fontId="12" fillId="3" borderId="27"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0" fontId="0" fillId="0" borderId="0" xfId="14" applyFont="1" applyFill="1"/>
    <xf numFmtId="167" fontId="22" fillId="0" borderId="0" xfId="14" applyNumberFormat="1" applyFont="1" applyBorder="1"/>
    <xf numFmtId="182" fontId="22" fillId="0" borderId="0" xfId="14" applyNumberFormat="1" applyFont="1" applyBorder="1"/>
    <xf numFmtId="0" fontId="22" fillId="0" borderId="0" xfId="14" applyFont="1" applyBorder="1" applyAlignment="1">
      <alignment horizontal="center" vertical="center"/>
    </xf>
    <xf numFmtId="0" fontId="0" fillId="0" borderId="0" xfId="14" applyFont="1" applyFill="1" applyBorder="1"/>
    <xf numFmtId="167" fontId="22" fillId="0" borderId="55" xfId="14" applyNumberFormat="1" applyFont="1" applyBorder="1"/>
    <xf numFmtId="167" fontId="22" fillId="0" borderId="25" xfId="14" applyNumberFormat="1" applyFont="1" applyBorder="1"/>
    <xf numFmtId="182" fontId="22" fillId="0" borderId="58" xfId="14" applyNumberFormat="1" applyFont="1" applyBorder="1"/>
    <xf numFmtId="167" fontId="22" fillId="0" borderId="29" xfId="14" applyNumberFormat="1" applyFont="1" applyBorder="1"/>
    <xf numFmtId="182" fontId="22" fillId="0" borderId="19" xfId="14" applyNumberFormat="1" applyFont="1" applyFill="1" applyBorder="1"/>
    <xf numFmtId="0" fontId="0" fillId="0" borderId="0" xfId="14" applyFont="1" applyBorder="1"/>
    <xf numFmtId="167" fontId="22" fillId="16" borderId="170" xfId="14" applyNumberFormat="1" applyFont="1" applyFill="1" applyBorder="1"/>
    <xf numFmtId="167" fontId="22" fillId="16" borderId="171" xfId="14" applyNumberFormat="1" applyFont="1" applyFill="1" applyBorder="1"/>
    <xf numFmtId="167" fontId="22" fillId="16" borderId="188" xfId="14" applyNumberFormat="1" applyFont="1" applyFill="1" applyBorder="1"/>
    <xf numFmtId="182" fontId="22" fillId="0" borderId="27" xfId="14" applyNumberFormat="1" applyFont="1" applyFill="1" applyBorder="1"/>
    <xf numFmtId="0" fontId="0" fillId="0" borderId="29" xfId="14" applyFont="1" applyBorder="1"/>
    <xf numFmtId="167" fontId="22" fillId="0" borderId="169" xfId="14" applyNumberFormat="1" applyFont="1" applyFill="1" applyBorder="1"/>
    <xf numFmtId="167" fontId="22" fillId="0" borderId="157" xfId="14" applyNumberFormat="1" applyFont="1" applyFill="1" applyBorder="1"/>
    <xf numFmtId="182" fontId="22" fillId="0" borderId="16" xfId="14" applyNumberFormat="1" applyFont="1" applyFill="1" applyBorder="1"/>
    <xf numFmtId="167" fontId="22" fillId="0" borderId="200" xfId="14" applyNumberFormat="1" applyFont="1" applyFill="1" applyBorder="1"/>
    <xf numFmtId="167" fontId="22" fillId="0" borderId="63" xfId="14" applyNumberFormat="1" applyFont="1" applyFill="1" applyBorder="1"/>
    <xf numFmtId="167" fontId="22" fillId="0" borderId="16" xfId="14" applyNumberFormat="1" applyFont="1" applyFill="1" applyBorder="1"/>
    <xf numFmtId="167" fontId="22" fillId="0" borderId="169" xfId="14" applyNumberFormat="1" applyFont="1" applyBorder="1"/>
    <xf numFmtId="167" fontId="22" fillId="0" borderId="16" xfId="14" applyNumberFormat="1" applyFont="1" applyBorder="1"/>
    <xf numFmtId="167" fontId="22" fillId="0" borderId="19" xfId="14" applyNumberFormat="1" applyFont="1" applyBorder="1"/>
    <xf numFmtId="182" fontId="22" fillId="0" borderId="16" xfId="14" applyNumberFormat="1" applyFont="1" applyBorder="1"/>
    <xf numFmtId="167" fontId="22" fillId="0" borderId="187" xfId="14" applyNumberFormat="1" applyFont="1" applyFill="1" applyBorder="1"/>
    <xf numFmtId="167" fontId="22" fillId="0" borderId="40" xfId="14" applyNumberFormat="1" applyFont="1" applyFill="1" applyBorder="1"/>
    <xf numFmtId="167" fontId="22" fillId="0" borderId="59" xfId="14" applyNumberFormat="1" applyFont="1" applyFill="1" applyBorder="1"/>
    <xf numFmtId="182" fontId="22" fillId="0" borderId="20" xfId="14" applyNumberFormat="1" applyFont="1" applyBorder="1"/>
    <xf numFmtId="0" fontId="0" fillId="4" borderId="0" xfId="14" applyFont="1" applyFill="1"/>
    <xf numFmtId="4" fontId="0" fillId="0" borderId="0" xfId="14" applyNumberFormat="1" applyFont="1"/>
    <xf numFmtId="181" fontId="0" fillId="4" borderId="0" xfId="14" applyNumberFormat="1" applyFont="1" applyFill="1"/>
    <xf numFmtId="182" fontId="22" fillId="16" borderId="260" xfId="14" applyNumberFormat="1" applyFont="1" applyFill="1" applyBorder="1"/>
    <xf numFmtId="181" fontId="0" fillId="0" borderId="0" xfId="14" applyNumberFormat="1" applyFont="1"/>
    <xf numFmtId="182" fontId="22" fillId="0" borderId="262" xfId="14" applyNumberFormat="1" applyFont="1" applyBorder="1"/>
    <xf numFmtId="182" fontId="22" fillId="16" borderId="171" xfId="14" applyNumberFormat="1" applyFont="1" applyFill="1" applyBorder="1"/>
    <xf numFmtId="182" fontId="22" fillId="0" borderId="157" xfId="14" applyNumberFormat="1" applyFont="1" applyBorder="1"/>
    <xf numFmtId="182" fontId="22" fillId="0" borderId="157" xfId="14" applyNumberFormat="1" applyFont="1" applyFill="1" applyBorder="1"/>
    <xf numFmtId="167" fontId="22" fillId="0" borderId="197" xfId="14" applyNumberFormat="1" applyFont="1" applyBorder="1"/>
    <xf numFmtId="167" fontId="22" fillId="0" borderId="159" xfId="14" applyNumberFormat="1" applyFont="1" applyBorder="1"/>
    <xf numFmtId="182" fontId="22" fillId="0" borderId="159" xfId="14" applyNumberFormat="1" applyFont="1" applyBorder="1"/>
    <xf numFmtId="167" fontId="22" fillId="0" borderId="157" xfId="14" applyNumberFormat="1" applyFont="1" applyBorder="1"/>
    <xf numFmtId="167" fontId="22" fillId="16" borderId="154" xfId="14" applyNumberFormat="1" applyFont="1" applyFill="1" applyBorder="1"/>
    <xf numFmtId="167" fontId="22" fillId="0" borderId="173" xfId="14" applyNumberFormat="1" applyFont="1" applyBorder="1"/>
    <xf numFmtId="167" fontId="22" fillId="0" borderId="154" xfId="14" applyNumberFormat="1" applyFont="1" applyBorder="1"/>
    <xf numFmtId="182" fontId="22" fillId="0" borderId="154" xfId="14" applyNumberFormat="1" applyFont="1" applyBorder="1"/>
    <xf numFmtId="167" fontId="24" fillId="0" borderId="159" xfId="14" applyNumberFormat="1" applyFont="1" applyBorder="1"/>
    <xf numFmtId="0" fontId="40" fillId="0" borderId="0" xfId="14" applyFont="1"/>
    <xf numFmtId="0" fontId="40" fillId="16" borderId="171" xfId="14" applyFont="1" applyFill="1" applyBorder="1" applyAlignment="1">
      <alignment horizontal="center" vertical="center" wrapText="1"/>
    </xf>
    <xf numFmtId="184" fontId="14" fillId="0" borderId="0" xfId="13" applyNumberFormat="1" applyFont="1" applyAlignment="1">
      <alignment vertical="center"/>
    </xf>
    <xf numFmtId="184" fontId="14" fillId="0" borderId="0" xfId="13" applyNumberFormat="1" applyFont="1" applyBorder="1" applyAlignment="1">
      <alignment vertical="center"/>
    </xf>
    <xf numFmtId="0" fontId="12" fillId="0" borderId="0" xfId="13" applyFont="1" applyBorder="1" applyAlignment="1">
      <alignment horizontal="center" vertical="center"/>
    </xf>
    <xf numFmtId="189" fontId="14" fillId="0" borderId="0" xfId="13" applyNumberFormat="1" applyFont="1" applyAlignment="1">
      <alignment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2" fontId="14" fillId="0" borderId="0" xfId="13" applyNumberFormat="1" applyFont="1" applyAlignment="1">
      <alignment vertical="center"/>
    </xf>
    <xf numFmtId="0" fontId="14" fillId="0" borderId="24" xfId="13" applyFont="1" applyBorder="1" applyAlignment="1">
      <alignment vertical="center"/>
    </xf>
    <xf numFmtId="0" fontId="12" fillId="0" borderId="0" xfId="13" applyFont="1" applyAlignment="1">
      <alignment horizontal="left" vertical="center"/>
    </xf>
    <xf numFmtId="0" fontId="12" fillId="0" borderId="24" xfId="13" applyFont="1" applyBorder="1" applyAlignment="1">
      <alignment horizontal="left" vertical="center"/>
    </xf>
    <xf numFmtId="167" fontId="14" fillId="0" borderId="22" xfId="13" applyNumberFormat="1" applyFont="1" applyBorder="1" applyAlignment="1">
      <alignment horizontal="center" vertical="center"/>
    </xf>
    <xf numFmtId="167" fontId="14" fillId="0" borderId="16" xfId="13" applyNumberFormat="1" applyFont="1" applyBorder="1" applyAlignment="1">
      <alignment horizontal="center" vertical="center"/>
    </xf>
    <xf numFmtId="0" fontId="12" fillId="0" borderId="22" xfId="13" applyFont="1" applyBorder="1" applyAlignment="1">
      <alignment horizontal="center" vertical="center"/>
    </xf>
    <xf numFmtId="167" fontId="14" fillId="0" borderId="17" xfId="13" applyNumberFormat="1" applyFont="1" applyBorder="1" applyAlignment="1">
      <alignment horizontal="center" vertical="center"/>
    </xf>
    <xf numFmtId="167" fontId="24" fillId="0" borderId="16" xfId="13" applyNumberFormat="1" applyFont="1" applyBorder="1" applyAlignment="1">
      <alignment horizontal="center" vertical="center"/>
    </xf>
    <xf numFmtId="167" fontId="14" fillId="0" borderId="18" xfId="13" applyNumberFormat="1" applyFont="1" applyBorder="1" applyAlignment="1">
      <alignment horizontal="center" vertical="center"/>
    </xf>
    <xf numFmtId="167" fontId="14" fillId="0" borderId="20" xfId="13" applyNumberFormat="1" applyFont="1" applyBorder="1" applyAlignment="1">
      <alignment horizontal="center" vertical="center"/>
    </xf>
    <xf numFmtId="0" fontId="12" fillId="3" borderId="27" xfId="13" applyFont="1" applyFill="1" applyBorder="1" applyAlignment="1">
      <alignment horizontal="center" vertical="center"/>
    </xf>
    <xf numFmtId="0" fontId="31" fillId="0" borderId="0" xfId="14"/>
    <xf numFmtId="0" fontId="22" fillId="0" borderId="0" xfId="14" applyFont="1"/>
    <xf numFmtId="0" fontId="22" fillId="19" borderId="0" xfId="14" applyFont="1" applyFill="1"/>
    <xf numFmtId="181" fontId="22" fillId="19" borderId="0" xfId="14" applyNumberFormat="1" applyFont="1" applyFill="1"/>
    <xf numFmtId="0" fontId="40" fillId="0" borderId="0" xfId="14" applyFont="1" applyAlignment="1">
      <alignment horizontal="left"/>
    </xf>
    <xf numFmtId="167" fontId="22" fillId="0" borderId="265" xfId="34" applyNumberFormat="1" applyFont="1" applyFill="1" applyBorder="1" applyAlignment="1">
      <alignment horizontal="center"/>
    </xf>
    <xf numFmtId="165" fontId="22" fillId="0" borderId="266" xfId="14" applyNumberFormat="1" applyFont="1" applyBorder="1" applyAlignment="1">
      <alignment horizontal="center"/>
    </xf>
    <xf numFmtId="181" fontId="22" fillId="0" borderId="267" xfId="14" applyNumberFormat="1" applyFont="1" applyFill="1" applyBorder="1"/>
    <xf numFmtId="181" fontId="22" fillId="0" borderId="266" xfId="14" applyNumberFormat="1" applyFont="1" applyFill="1" applyBorder="1" applyAlignment="1">
      <alignment horizontal="center" vertical="center"/>
    </xf>
    <xf numFmtId="181" fontId="22" fillId="0" borderId="266" xfId="14" applyNumberFormat="1" applyFont="1" applyFill="1" applyBorder="1"/>
    <xf numFmtId="182" fontId="22" fillId="0" borderId="25" xfId="14" applyNumberFormat="1" applyFont="1" applyBorder="1"/>
    <xf numFmtId="0" fontId="22" fillId="0" borderId="29" xfId="14" applyFont="1" applyBorder="1"/>
    <xf numFmtId="167" fontId="22" fillId="0" borderId="268" xfId="34" applyNumberFormat="1" applyFont="1" applyFill="1" applyBorder="1" applyAlignment="1">
      <alignment horizontal="center"/>
    </xf>
    <xf numFmtId="165" fontId="22" fillId="0" borderId="189" xfId="14" applyNumberFormat="1" applyFont="1" applyBorder="1" applyAlignment="1">
      <alignment horizontal="center"/>
    </xf>
    <xf numFmtId="181" fontId="22" fillId="0" borderId="269" xfId="14" applyNumberFormat="1" applyFont="1" applyFill="1" applyBorder="1"/>
    <xf numFmtId="181" fontId="22" fillId="0" borderId="189" xfId="14" applyNumberFormat="1" applyFont="1" applyFill="1" applyBorder="1" applyAlignment="1">
      <alignment horizontal="center" vertical="center"/>
    </xf>
    <xf numFmtId="181" fontId="22" fillId="0" borderId="189" xfId="14" applyNumberFormat="1" applyFont="1" applyFill="1" applyBorder="1"/>
    <xf numFmtId="181" fontId="31" fillId="0" borderId="0" xfId="14" applyNumberFormat="1"/>
    <xf numFmtId="167" fontId="22" fillId="21" borderId="10" xfId="34" applyNumberFormat="1" applyFont="1" applyFill="1" applyBorder="1" applyAlignment="1">
      <alignment horizontal="center"/>
    </xf>
    <xf numFmtId="165" fontId="22" fillId="21" borderId="9" xfId="14" applyNumberFormat="1" applyFont="1" applyFill="1" applyBorder="1" applyAlignment="1">
      <alignment horizontal="center"/>
    </xf>
    <xf numFmtId="181" fontId="22" fillId="21" borderId="9" xfId="14" applyNumberFormat="1" applyFont="1" applyFill="1" applyBorder="1"/>
    <xf numFmtId="181" fontId="22" fillId="21" borderId="9" xfId="14" applyNumberFormat="1" applyFont="1" applyFill="1" applyBorder="1" applyAlignment="1">
      <alignment horizontal="center" vertical="center"/>
    </xf>
    <xf numFmtId="182" fontId="22" fillId="21" borderId="9" xfId="14" applyNumberFormat="1" applyFont="1" applyFill="1" applyBorder="1"/>
    <xf numFmtId="167" fontId="22" fillId="0" borderId="200" xfId="34" applyNumberFormat="1" applyFont="1" applyFill="1" applyBorder="1" applyAlignment="1">
      <alignment horizontal="center"/>
    </xf>
    <xf numFmtId="165" fontId="22" fillId="0" borderId="157" xfId="14" applyNumberFormat="1" applyFont="1" applyBorder="1" applyAlignment="1">
      <alignment horizontal="center"/>
    </xf>
    <xf numFmtId="181" fontId="22" fillId="0" borderId="202" xfId="14" applyNumberFormat="1" applyFont="1" applyFill="1" applyBorder="1"/>
    <xf numFmtId="181" fontId="22" fillId="0" borderId="157" xfId="14" applyNumberFormat="1" applyFont="1" applyFill="1" applyBorder="1" applyAlignment="1">
      <alignment horizontal="center" vertical="center"/>
    </xf>
    <xf numFmtId="181" fontId="22" fillId="0" borderId="157" xfId="14" applyNumberFormat="1" applyFont="1" applyFill="1" applyBorder="1"/>
    <xf numFmtId="182" fontId="22" fillId="0" borderId="59" xfId="14" applyNumberFormat="1" applyFont="1" applyBorder="1"/>
    <xf numFmtId="167" fontId="22" fillId="0" borderId="17" xfId="34" applyNumberFormat="1" applyFont="1" applyFill="1" applyBorder="1" applyAlignment="1">
      <alignment horizontal="center"/>
    </xf>
    <xf numFmtId="165" fontId="22" fillId="0" borderId="16" xfId="14" applyNumberFormat="1" applyFont="1" applyFill="1" applyBorder="1" applyAlignment="1">
      <alignment horizontal="center"/>
    </xf>
    <xf numFmtId="181" fontId="22" fillId="0" borderId="16" xfId="14" applyNumberFormat="1" applyFont="1" applyFill="1" applyBorder="1"/>
    <xf numFmtId="181" fontId="22" fillId="0" borderId="16" xfId="14" applyNumberFormat="1" applyFont="1" applyFill="1" applyBorder="1" applyAlignment="1">
      <alignment horizontal="center" vertical="center"/>
    </xf>
    <xf numFmtId="181" fontId="22" fillId="0" borderId="221" xfId="14" applyNumberFormat="1" applyFont="1" applyFill="1" applyBorder="1"/>
    <xf numFmtId="182" fontId="22" fillId="0" borderId="0" xfId="14" applyNumberFormat="1" applyFont="1" applyFill="1" applyBorder="1"/>
    <xf numFmtId="165" fontId="22" fillId="0" borderId="63" xfId="14" applyNumberFormat="1" applyFont="1" applyFill="1" applyBorder="1" applyAlignment="1">
      <alignment horizontal="center"/>
    </xf>
    <xf numFmtId="167" fontId="22" fillId="0" borderId="239" xfId="34" applyNumberFormat="1" applyFont="1" applyFill="1" applyBorder="1" applyAlignment="1">
      <alignment horizontal="center"/>
    </xf>
    <xf numFmtId="165" fontId="22" fillId="0" borderId="159" xfId="14" applyNumberFormat="1" applyFont="1" applyBorder="1" applyAlignment="1">
      <alignment horizontal="center"/>
    </xf>
    <xf numFmtId="181" fontId="22" fillId="0" borderId="190" xfId="14" applyNumberFormat="1" applyFont="1" applyFill="1" applyBorder="1"/>
    <xf numFmtId="181" fontId="22" fillId="0" borderId="159" xfId="14" applyNumberFormat="1" applyFont="1" applyFill="1" applyBorder="1"/>
    <xf numFmtId="182" fontId="22" fillId="0" borderId="270" xfId="14" applyNumberFormat="1" applyFont="1" applyBorder="1"/>
    <xf numFmtId="167" fontId="22" fillId="16" borderId="271" xfId="34" applyNumberFormat="1" applyFont="1" applyFill="1" applyBorder="1" applyAlignment="1">
      <alignment horizontal="center"/>
    </xf>
    <xf numFmtId="165" fontId="22" fillId="16" borderId="188" xfId="14" applyNumberFormat="1" applyFont="1" applyFill="1" applyBorder="1" applyAlignment="1">
      <alignment horizontal="center"/>
    </xf>
    <xf numFmtId="181" fontId="22" fillId="16" borderId="272" xfId="14" applyNumberFormat="1" applyFont="1" applyFill="1" applyBorder="1"/>
    <xf numFmtId="181" fontId="22" fillId="16" borderId="154" xfId="14" applyNumberFormat="1" applyFont="1" applyFill="1" applyBorder="1" applyAlignment="1">
      <alignment horizontal="center" vertical="center"/>
    </xf>
    <xf numFmtId="181" fontId="22" fillId="16" borderId="188" xfId="14" applyNumberFormat="1" applyFont="1" applyFill="1" applyBorder="1"/>
    <xf numFmtId="182" fontId="22" fillId="16" borderId="273" xfId="14" applyNumberFormat="1" applyFont="1" applyFill="1" applyBorder="1"/>
    <xf numFmtId="0" fontId="0" fillId="0" borderId="149" xfId="0" applyBorder="1" applyAlignment="1">
      <alignment horizontal="center" vertical="center"/>
    </xf>
    <xf numFmtId="165" fontId="22" fillId="0" borderId="16" xfId="14" applyNumberFormat="1" applyFont="1" applyBorder="1" applyAlignment="1">
      <alignment horizontal="center"/>
    </xf>
    <xf numFmtId="181" fontId="22" fillId="0" borderId="154" xfId="14" applyNumberFormat="1" applyFont="1" applyBorder="1" applyAlignment="1">
      <alignment horizontal="center" vertical="center"/>
    </xf>
    <xf numFmtId="182" fontId="22" fillId="0" borderId="148" xfId="14" applyNumberFormat="1" applyFont="1" applyBorder="1"/>
    <xf numFmtId="182" fontId="22" fillId="0" borderId="148" xfId="14" applyNumberFormat="1" applyFont="1" applyFill="1" applyBorder="1"/>
    <xf numFmtId="181" fontId="22" fillId="0" borderId="0" xfId="14" applyNumberFormat="1" applyFont="1" applyFill="1"/>
    <xf numFmtId="165" fontId="22" fillId="0" borderId="20" xfId="14" applyNumberFormat="1" applyFont="1" applyBorder="1" applyAlignment="1">
      <alignment horizontal="center"/>
    </xf>
    <xf numFmtId="181" fontId="22" fillId="0" borderId="240" xfId="14" applyNumberFormat="1" applyFont="1" applyFill="1" applyBorder="1"/>
    <xf numFmtId="182" fontId="22" fillId="0" borderId="223" xfId="14" applyNumberFormat="1" applyFont="1" applyBorder="1"/>
    <xf numFmtId="165" fontId="22" fillId="16" borderId="274" xfId="14" applyNumberFormat="1" applyFont="1" applyFill="1" applyBorder="1" applyAlignment="1">
      <alignment horizontal="center"/>
    </xf>
    <xf numFmtId="43" fontId="22" fillId="0" borderId="154" xfId="14" applyNumberFormat="1" applyFont="1" applyBorder="1" applyAlignment="1">
      <alignment horizontal="center" vertical="center"/>
    </xf>
    <xf numFmtId="43" fontId="22" fillId="0" borderId="157" xfId="14" applyNumberFormat="1" applyFont="1" applyFill="1" applyBorder="1" applyAlignment="1">
      <alignment horizontal="center" vertical="center"/>
    </xf>
    <xf numFmtId="167" fontId="22" fillId="16" borderId="245" xfId="34" applyNumberFormat="1" applyFont="1" applyFill="1" applyBorder="1" applyAlignment="1">
      <alignment horizontal="center"/>
    </xf>
    <xf numFmtId="165" fontId="22" fillId="16" borderId="154" xfId="14" applyNumberFormat="1" applyFont="1" applyFill="1" applyBorder="1" applyAlignment="1">
      <alignment horizontal="center"/>
    </xf>
    <xf numFmtId="181" fontId="22" fillId="16" borderId="185" xfId="14" applyNumberFormat="1" applyFont="1" applyFill="1" applyBorder="1"/>
    <xf numFmtId="181" fontId="22" fillId="16" borderId="171" xfId="14" applyNumberFormat="1" applyFont="1" applyFill="1" applyBorder="1"/>
    <xf numFmtId="182" fontId="22" fillId="16" borderId="184" xfId="14" applyNumberFormat="1" applyFont="1" applyFill="1" applyBorder="1"/>
    <xf numFmtId="167" fontId="22" fillId="0" borderId="233" xfId="34" applyNumberFormat="1" applyFont="1" applyFill="1" applyBorder="1" applyAlignment="1">
      <alignment horizontal="center"/>
    </xf>
    <xf numFmtId="165" fontId="22" fillId="0" borderId="154" xfId="14" applyNumberFormat="1" applyFont="1" applyBorder="1" applyAlignment="1">
      <alignment horizontal="center"/>
    </xf>
    <xf numFmtId="181" fontId="22" fillId="0" borderId="209" xfId="14" applyNumberFormat="1" applyFont="1" applyBorder="1"/>
    <xf numFmtId="181" fontId="22" fillId="0" borderId="154" xfId="14" applyNumberFormat="1" applyFont="1" applyFill="1" applyBorder="1"/>
    <xf numFmtId="182" fontId="22" fillId="0" borderId="191" xfId="14" applyNumberFormat="1" applyFont="1" applyFill="1" applyBorder="1"/>
    <xf numFmtId="167" fontId="22" fillId="0" borderId="233" xfId="34" applyNumberFormat="1" applyFont="1" applyBorder="1" applyAlignment="1">
      <alignment horizontal="center"/>
    </xf>
    <xf numFmtId="181" fontId="22" fillId="0" borderId="154" xfId="14" applyNumberFormat="1" applyFont="1" applyBorder="1"/>
    <xf numFmtId="182" fontId="22" fillId="0" borderId="191" xfId="14" applyNumberFormat="1" applyFont="1" applyBorder="1"/>
    <xf numFmtId="167" fontId="22" fillId="0" borderId="200" xfId="34" applyNumberFormat="1" applyFont="1" applyBorder="1" applyAlignment="1">
      <alignment horizontal="center"/>
    </xf>
    <xf numFmtId="181" fontId="22" fillId="0" borderId="202" xfId="14" applyNumberFormat="1" applyFont="1" applyBorder="1"/>
    <xf numFmtId="181" fontId="22" fillId="0" borderId="157" xfId="14" applyNumberFormat="1" applyFont="1" applyBorder="1" applyAlignment="1">
      <alignment horizontal="center" vertical="center"/>
    </xf>
    <xf numFmtId="181" fontId="22" fillId="0" borderId="157" xfId="14" applyNumberFormat="1" applyFont="1" applyBorder="1"/>
    <xf numFmtId="167" fontId="22" fillId="0" borderId="239" xfId="34" applyNumberFormat="1" applyFont="1" applyBorder="1" applyAlignment="1">
      <alignment horizontal="center"/>
    </xf>
    <xf numFmtId="181" fontId="22" fillId="0" borderId="190" xfId="14" applyNumberFormat="1" applyFont="1" applyBorder="1"/>
    <xf numFmtId="181" fontId="22" fillId="0" borderId="159" xfId="14" applyNumberFormat="1" applyFont="1" applyBorder="1" applyAlignment="1">
      <alignment horizontal="center" vertical="center"/>
    </xf>
    <xf numFmtId="181" fontId="22" fillId="0" borderId="159" xfId="14" applyNumberFormat="1" applyFont="1" applyBorder="1"/>
    <xf numFmtId="167" fontId="22" fillId="16" borderId="170" xfId="34" applyNumberFormat="1" applyFont="1" applyFill="1" applyBorder="1" applyAlignment="1">
      <alignment horizontal="center"/>
    </xf>
    <xf numFmtId="165" fontId="22" fillId="16" borderId="184" xfId="14" applyNumberFormat="1" applyFont="1" applyFill="1" applyBorder="1" applyAlignment="1">
      <alignment horizontal="center"/>
    </xf>
    <xf numFmtId="181" fontId="22" fillId="16" borderId="171" xfId="14" applyNumberFormat="1" applyFont="1" applyFill="1" applyBorder="1" applyAlignment="1">
      <alignment horizontal="center" vertical="center"/>
    </xf>
    <xf numFmtId="167" fontId="22" fillId="0" borderId="173" xfId="34" applyNumberFormat="1" applyFont="1" applyBorder="1" applyAlignment="1">
      <alignment horizontal="center"/>
    </xf>
    <xf numFmtId="165" fontId="22" fillId="0" borderId="191" xfId="14" applyNumberFormat="1" applyFont="1" applyBorder="1" applyAlignment="1">
      <alignment horizontal="center"/>
    </xf>
    <xf numFmtId="167" fontId="22" fillId="0" borderId="169" xfId="34" applyNumberFormat="1" applyFont="1" applyBorder="1" applyAlignment="1">
      <alignment horizontal="center"/>
    </xf>
    <xf numFmtId="165" fontId="22" fillId="0" borderId="148" xfId="14" applyNumberFormat="1" applyFont="1" applyBorder="1" applyAlignment="1">
      <alignment horizontal="center"/>
    </xf>
    <xf numFmtId="167" fontId="22" fillId="0" borderId="197" xfId="34" applyNumberFormat="1" applyFont="1" applyBorder="1" applyAlignment="1">
      <alignment horizontal="center"/>
    </xf>
    <xf numFmtId="181" fontId="24" fillId="0" borderId="159" xfId="14" applyNumberFormat="1" applyFont="1" applyBorder="1"/>
    <xf numFmtId="0" fontId="40" fillId="19" borderId="0" xfId="14" applyFont="1" applyFill="1"/>
    <xf numFmtId="0" fontId="40" fillId="16" borderId="171" xfId="14" applyFont="1" applyFill="1" applyBorder="1" applyAlignment="1">
      <alignment horizontal="center" vertical="center"/>
    </xf>
    <xf numFmtId="0" fontId="40" fillId="16" borderId="190" xfId="14" applyFont="1" applyFill="1" applyBorder="1" applyAlignment="1">
      <alignment horizontal="center" vertical="center" wrapText="1"/>
    </xf>
    <xf numFmtId="0" fontId="40" fillId="16" borderId="159" xfId="14" applyFont="1" applyFill="1" applyBorder="1" applyAlignment="1">
      <alignment horizontal="center" vertical="center" wrapText="1"/>
    </xf>
    <xf numFmtId="168" fontId="22" fillId="0" borderId="0" xfId="14" applyNumberFormat="1" applyFont="1"/>
    <xf numFmtId="167" fontId="22" fillId="0" borderId="0" xfId="14" applyNumberFormat="1" applyFont="1"/>
    <xf numFmtId="0" fontId="22" fillId="0" borderId="63" xfId="14" applyFont="1" applyBorder="1" applyAlignment="1">
      <alignment horizontal="left"/>
    </xf>
    <xf numFmtId="0" fontId="22" fillId="0" borderId="0" xfId="14" applyFont="1" applyFill="1"/>
    <xf numFmtId="168" fontId="22" fillId="0" borderId="0" xfId="14" applyNumberFormat="1" applyFont="1" applyFill="1"/>
    <xf numFmtId="165" fontId="22" fillId="4" borderId="55" xfId="14" applyNumberFormat="1" applyFont="1" applyFill="1" applyBorder="1" applyAlignment="1">
      <alignment horizontal="center"/>
    </xf>
    <xf numFmtId="165" fontId="22" fillId="4" borderId="22" xfId="14" applyNumberFormat="1" applyFont="1" applyFill="1" applyBorder="1" applyAlignment="1">
      <alignment horizontal="center"/>
    </xf>
    <xf numFmtId="167" fontId="22" fillId="4" borderId="22" xfId="14" applyNumberFormat="1" applyFont="1" applyFill="1" applyBorder="1" applyAlignment="1">
      <alignment horizontal="center"/>
    </xf>
    <xf numFmtId="167" fontId="22" fillId="4" borderId="68" xfId="14" applyNumberFormat="1" applyFont="1" applyFill="1" applyBorder="1" applyAlignment="1">
      <alignment horizontal="center"/>
    </xf>
    <xf numFmtId="182" fontId="22" fillId="4" borderId="25" xfId="14" applyNumberFormat="1" applyFont="1" applyFill="1" applyBorder="1"/>
    <xf numFmtId="0" fontId="22" fillId="0" borderId="29" xfId="14" applyFont="1" applyFill="1" applyBorder="1"/>
    <xf numFmtId="165" fontId="22" fillId="0" borderId="29" xfId="14" applyNumberFormat="1" applyFont="1" applyFill="1" applyBorder="1" applyAlignment="1">
      <alignment horizontal="center"/>
    </xf>
    <xf numFmtId="167" fontId="22" fillId="0" borderId="16" xfId="14" applyNumberFormat="1" applyFont="1" applyFill="1" applyBorder="1" applyAlignment="1">
      <alignment horizontal="center"/>
    </xf>
    <xf numFmtId="167" fontId="22" fillId="0" borderId="63" xfId="14" applyNumberFormat="1" applyFont="1" applyFill="1" applyBorder="1" applyAlignment="1">
      <alignment horizontal="center"/>
    </xf>
    <xf numFmtId="167" fontId="22" fillId="0" borderId="0" xfId="14" applyNumberFormat="1" applyFont="1" applyFill="1"/>
    <xf numFmtId="165" fontId="22" fillId="9" borderId="244" xfId="14" applyNumberFormat="1" applyFont="1" applyFill="1" applyBorder="1" applyAlignment="1">
      <alignment horizontal="center"/>
    </xf>
    <xf numFmtId="165" fontId="22" fillId="9" borderId="203" xfId="14" applyNumberFormat="1" applyFont="1" applyFill="1" applyBorder="1" applyAlignment="1">
      <alignment horizontal="center"/>
    </xf>
    <xf numFmtId="167" fontId="22" fillId="9" borderId="203" xfId="14" applyNumberFormat="1" applyFont="1" applyFill="1" applyBorder="1" applyAlignment="1">
      <alignment horizontal="center"/>
    </xf>
    <xf numFmtId="182" fontId="22" fillId="9" borderId="203" xfId="14" applyNumberFormat="1" applyFont="1" applyFill="1" applyBorder="1"/>
    <xf numFmtId="165" fontId="22" fillId="0" borderId="169" xfId="14" applyNumberFormat="1" applyFont="1" applyBorder="1" applyAlignment="1">
      <alignment horizontal="center"/>
    </xf>
    <xf numFmtId="167" fontId="22" fillId="0" borderId="157" xfId="14" applyNumberFormat="1" applyFont="1" applyBorder="1" applyAlignment="1">
      <alignment horizontal="center"/>
    </xf>
    <xf numFmtId="165" fontId="22" fillId="0" borderId="187" xfId="14" applyNumberFormat="1" applyFont="1" applyBorder="1" applyAlignment="1">
      <alignment horizontal="center"/>
    </xf>
    <xf numFmtId="167" fontId="22" fillId="0" borderId="189" xfId="14" applyNumberFormat="1" applyFont="1" applyBorder="1" applyAlignment="1">
      <alignment horizontal="center"/>
    </xf>
    <xf numFmtId="182" fontId="22" fillId="0" borderId="189" xfId="14" applyNumberFormat="1" applyFont="1" applyBorder="1"/>
    <xf numFmtId="165" fontId="22" fillId="0" borderId="197" xfId="14" applyNumberFormat="1" applyFont="1" applyBorder="1" applyAlignment="1">
      <alignment horizontal="center"/>
    </xf>
    <xf numFmtId="167" fontId="22" fillId="0" borderId="159" xfId="14" applyNumberFormat="1" applyFont="1" applyBorder="1" applyAlignment="1">
      <alignment horizontal="center"/>
    </xf>
    <xf numFmtId="2" fontId="22" fillId="0" borderId="0" xfId="14" applyNumberFormat="1" applyFont="1"/>
    <xf numFmtId="165" fontId="22" fillId="9" borderId="169" xfId="14" applyNumberFormat="1" applyFont="1" applyFill="1" applyBorder="1" applyAlignment="1">
      <alignment horizontal="center"/>
    </xf>
    <xf numFmtId="165" fontId="22" fillId="9" borderId="157" xfId="14" applyNumberFormat="1" applyFont="1" applyFill="1" applyBorder="1" applyAlignment="1">
      <alignment horizontal="center"/>
    </xf>
    <xf numFmtId="167" fontId="22" fillId="9" borderId="157" xfId="14" applyNumberFormat="1" applyFont="1" applyFill="1" applyBorder="1" applyAlignment="1">
      <alignment horizontal="center"/>
    </xf>
    <xf numFmtId="182" fontId="22" fillId="9" borderId="157" xfId="14" applyNumberFormat="1" applyFont="1" applyFill="1" applyBorder="1"/>
    <xf numFmtId="165" fontId="22" fillId="16" borderId="169" xfId="14" applyNumberFormat="1" applyFont="1" applyFill="1" applyBorder="1" applyAlignment="1">
      <alignment horizontal="center"/>
    </xf>
    <xf numFmtId="165" fontId="22" fillId="16" borderId="157" xfId="14" applyNumberFormat="1" applyFont="1" applyFill="1" applyBorder="1" applyAlignment="1">
      <alignment horizontal="center"/>
    </xf>
    <xf numFmtId="167" fontId="22" fillId="16" borderId="157" xfId="14" applyNumberFormat="1" applyFont="1" applyFill="1" applyBorder="1" applyAlignment="1">
      <alignment horizontal="center"/>
    </xf>
    <xf numFmtId="182" fontId="22" fillId="16" borderId="157" xfId="14" applyNumberFormat="1" applyFont="1" applyFill="1" applyBorder="1"/>
    <xf numFmtId="165" fontId="22" fillId="16" borderId="173" xfId="14" applyNumberFormat="1" applyFont="1" applyFill="1" applyBorder="1" applyAlignment="1">
      <alignment horizontal="center"/>
    </xf>
    <xf numFmtId="167" fontId="22" fillId="16" borderId="154" xfId="14" applyNumberFormat="1" applyFont="1" applyFill="1" applyBorder="1" applyAlignment="1">
      <alignment horizontal="center"/>
    </xf>
    <xf numFmtId="182" fontId="22" fillId="16" borderId="154" xfId="14" applyNumberFormat="1" applyFont="1" applyFill="1" applyBorder="1"/>
    <xf numFmtId="165" fontId="22" fillId="0" borderId="173" xfId="14" applyNumberFormat="1" applyFont="1" applyBorder="1" applyAlignment="1">
      <alignment horizontal="center"/>
    </xf>
    <xf numFmtId="167" fontId="22" fillId="0" borderId="154" xfId="14" applyNumberFormat="1" applyFont="1" applyBorder="1" applyAlignment="1">
      <alignment horizontal="center"/>
    </xf>
    <xf numFmtId="2" fontId="115" fillId="0" borderId="0" xfId="14" applyNumberFormat="1" applyFont="1"/>
    <xf numFmtId="167" fontId="24" fillId="0" borderId="157" xfId="14" applyNumberFormat="1" applyFont="1" applyBorder="1" applyAlignment="1">
      <alignment horizontal="center"/>
    </xf>
    <xf numFmtId="168" fontId="40" fillId="0" borderId="0" xfId="14" applyNumberFormat="1" applyFont="1" applyAlignment="1">
      <alignment horizontal="center" vertical="center" wrapText="1"/>
    </xf>
    <xf numFmtId="0" fontId="12" fillId="16" borderId="170" xfId="14" applyFont="1" applyFill="1" applyBorder="1" applyAlignment="1">
      <alignment horizontal="center" vertical="center" wrapText="1"/>
    </xf>
    <xf numFmtId="0" fontId="12" fillId="16" borderId="185" xfId="14" applyFont="1" applyFill="1" applyBorder="1" applyAlignment="1">
      <alignment horizontal="center" vertical="center" wrapText="1"/>
    </xf>
    <xf numFmtId="168" fontId="11" fillId="0" borderId="0" xfId="14" applyNumberFormat="1" applyFont="1"/>
    <xf numFmtId="0" fontId="6" fillId="0" borderId="9" xfId="4" applyFont="1" applyFill="1" applyBorder="1" applyAlignment="1">
      <alignment vertical="center"/>
    </xf>
    <xf numFmtId="2" fontId="4" fillId="0" borderId="16" xfId="4" applyNumberFormat="1" applyFont="1" applyFill="1" applyBorder="1" applyAlignment="1">
      <alignment horizontal="center" vertical="center"/>
    </xf>
    <xf numFmtId="165" fontId="4" fillId="0" borderId="183" xfId="24" applyNumberFormat="1" applyFont="1" applyFill="1" applyBorder="1" applyAlignment="1">
      <alignment horizontal="right" vertical="center"/>
    </xf>
    <xf numFmtId="165" fontId="4" fillId="0" borderId="0" xfId="15" applyNumberFormat="1" applyFont="1" applyBorder="1" applyAlignment="1">
      <alignment vertical="center"/>
    </xf>
    <xf numFmtId="4" fontId="19" fillId="0" borderId="0" xfId="19" applyNumberFormat="1" applyFont="1" applyFill="1" applyBorder="1" applyAlignment="1">
      <alignment horizontal="left"/>
    </xf>
    <xf numFmtId="49" fontId="24" fillId="15" borderId="171" xfId="24" applyNumberFormat="1" applyFont="1" applyFill="1" applyBorder="1" applyAlignment="1">
      <alignment horizontal="center" vertical="center"/>
    </xf>
    <xf numFmtId="49" fontId="24" fillId="15" borderId="170" xfId="24" applyNumberFormat="1" applyFont="1" applyFill="1" applyBorder="1" applyAlignment="1">
      <alignment horizontal="center" vertical="center"/>
    </xf>
    <xf numFmtId="165" fontId="77" fillId="0" borderId="16" xfId="13" applyNumberFormat="1" applyFont="1" applyBorder="1" applyAlignment="1">
      <alignment horizontal="right" vertical="center"/>
    </xf>
    <xf numFmtId="0" fontId="3" fillId="0" borderId="0" xfId="2" applyFont="1" applyBorder="1" applyAlignment="1">
      <alignment horizontal="center"/>
    </xf>
    <xf numFmtId="0" fontId="5" fillId="0" borderId="0" xfId="2" applyFont="1" applyBorder="1" applyAlignment="1">
      <alignment horizontal="center"/>
    </xf>
    <xf numFmtId="0" fontId="42"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4" fillId="0" borderId="12" xfId="4" applyFont="1" applyFill="1" applyBorder="1" applyAlignment="1">
      <alignment horizontal="center" vertical="center"/>
    </xf>
    <xf numFmtId="0" fontId="34" fillId="0" borderId="13" xfId="4" applyFont="1" applyFill="1" applyBorder="1" applyAlignment="1">
      <alignment horizontal="center" vertical="center"/>
    </xf>
    <xf numFmtId="0" fontId="6" fillId="0" borderId="24" xfId="4" applyFont="1" applyFill="1" applyBorder="1" applyAlignment="1">
      <alignment horizontal="center" vertical="center"/>
    </xf>
    <xf numFmtId="0" fontId="6" fillId="0" borderId="57"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9"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3" xfId="4" applyFont="1" applyFill="1" applyBorder="1" applyAlignment="1">
      <alignment horizontal="center" vertical="center"/>
    </xf>
    <xf numFmtId="0" fontId="34" fillId="0" borderId="37" xfId="4" applyFont="1" applyFill="1" applyBorder="1" applyAlignment="1">
      <alignment horizontal="center" vertical="center"/>
    </xf>
    <xf numFmtId="0" fontId="34" fillId="0" borderId="44"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40" fillId="0" borderId="0" xfId="0" applyFont="1" applyAlignment="1">
      <alignment horizontal="center"/>
    </xf>
    <xf numFmtId="0" fontId="18" fillId="0" borderId="0" xfId="9" applyFont="1" applyBorder="1" applyAlignment="1">
      <alignment horizontal="center" vertical="center"/>
    </xf>
    <xf numFmtId="0" fontId="40" fillId="0" borderId="0" xfId="5" applyFont="1" applyBorder="1" applyAlignment="1">
      <alignment horizontal="center"/>
    </xf>
    <xf numFmtId="0" fontId="80" fillId="0" borderId="0" xfId="5" applyFont="1" applyBorder="1" applyAlignment="1">
      <alignment horizontal="center"/>
    </xf>
    <xf numFmtId="0" fontId="17" fillId="0" borderId="0" xfId="293" applyFont="1" applyBorder="1" applyAlignment="1">
      <alignment horizontal="center"/>
    </xf>
    <xf numFmtId="0" fontId="40" fillId="13" borderId="45" xfId="0" applyFont="1" applyFill="1" applyBorder="1" applyAlignment="1">
      <alignment horizontal="left" vertical="center" wrapText="1"/>
    </xf>
    <xf numFmtId="0" fontId="40" fillId="13" borderId="44" xfId="0" applyFont="1" applyFill="1" applyBorder="1" applyAlignment="1">
      <alignment horizontal="left" vertical="center" wrapText="1"/>
    </xf>
    <xf numFmtId="0" fontId="40" fillId="3" borderId="3"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26" xfId="0" applyFont="1" applyFill="1" applyBorder="1" applyAlignment="1">
      <alignment horizontal="center" vertical="center" wrapText="1"/>
    </xf>
    <xf numFmtId="0" fontId="82" fillId="3" borderId="20" xfId="0" applyFont="1" applyFill="1" applyBorder="1" applyAlignment="1">
      <alignment horizontal="center" vertical="center"/>
    </xf>
    <xf numFmtId="0" fontId="82" fillId="3" borderId="16" xfId="0" applyFont="1" applyFill="1" applyBorder="1" applyAlignment="1">
      <alignment horizontal="center" vertical="center"/>
    </xf>
    <xf numFmtId="0" fontId="82" fillId="3" borderId="20" xfId="0" applyFont="1" applyFill="1" applyBorder="1" applyAlignment="1">
      <alignment horizontal="center" vertical="center" wrapText="1"/>
    </xf>
    <xf numFmtId="0" fontId="82" fillId="3" borderId="16" xfId="0" applyFont="1" applyFill="1" applyBorder="1" applyAlignment="1">
      <alignment horizontal="center" vertical="center" wrapText="1"/>
    </xf>
    <xf numFmtId="0" fontId="82" fillId="3" borderId="18" xfId="0" applyFont="1" applyFill="1" applyBorder="1" applyAlignment="1">
      <alignment horizontal="center" vertical="center" wrapText="1"/>
    </xf>
    <xf numFmtId="0" fontId="82" fillId="3" borderId="17" xfId="0" applyFont="1" applyFill="1" applyBorder="1" applyAlignment="1">
      <alignment horizontal="center" vertical="center" wrapText="1"/>
    </xf>
    <xf numFmtId="0" fontId="40" fillId="3" borderId="1" xfId="0" applyFont="1" applyFill="1" applyBorder="1" applyAlignment="1">
      <alignment horizontal="center" vertical="center" wrapText="1"/>
    </xf>
    <xf numFmtId="0" fontId="40" fillId="3" borderId="15" xfId="0" applyFont="1" applyFill="1" applyBorder="1" applyAlignment="1">
      <alignment horizontal="center" vertical="center" wrapText="1"/>
    </xf>
    <xf numFmtId="0" fontId="40" fillId="3" borderId="8"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40" fillId="3" borderId="19" xfId="0" applyFont="1" applyFill="1" applyBorder="1" applyAlignment="1">
      <alignment horizontal="center" vertical="center" wrapText="1"/>
    </xf>
    <xf numFmtId="0" fontId="40" fillId="3" borderId="37" xfId="0" applyFont="1" applyFill="1" applyBorder="1" applyAlignment="1">
      <alignment horizontal="center" vertical="center" wrapText="1"/>
    </xf>
    <xf numFmtId="183" fontId="18" fillId="3" borderId="39" xfId="294" applyNumberFormat="1" applyFont="1" applyFill="1" applyBorder="1" applyAlignment="1" applyProtection="1">
      <alignment horizontal="center" vertical="center"/>
    </xf>
    <xf numFmtId="183" fontId="18" fillId="3" borderId="57" xfId="294" applyNumberFormat="1" applyFont="1" applyFill="1" applyBorder="1" applyAlignment="1" applyProtection="1">
      <alignment horizontal="center" vertical="center"/>
    </xf>
    <xf numFmtId="183" fontId="18" fillId="0" borderId="0" xfId="294" applyNumberFormat="1" applyFont="1" applyBorder="1" applyAlignment="1">
      <alignment horizontal="center"/>
    </xf>
    <xf numFmtId="183" fontId="18" fillId="0" borderId="0" xfId="294" applyNumberFormat="1" applyFont="1" applyBorder="1" applyAlignment="1" applyProtection="1">
      <alignment horizontal="center"/>
    </xf>
    <xf numFmtId="183" fontId="17" fillId="0" borderId="0" xfId="294" applyNumberFormat="1" applyFont="1" applyBorder="1" applyAlignment="1" applyProtection="1">
      <alignment horizontal="center"/>
    </xf>
    <xf numFmtId="183" fontId="17" fillId="0" borderId="0" xfId="294" quotePrefix="1" applyNumberFormat="1" applyFont="1" applyBorder="1" applyAlignment="1">
      <alignment horizontal="center"/>
    </xf>
    <xf numFmtId="183" fontId="18" fillId="0" borderId="25" xfId="294" quotePrefix="1" applyNumberFormat="1" applyFont="1" applyBorder="1" applyAlignment="1">
      <alignment horizontal="center"/>
    </xf>
    <xf numFmtId="183" fontId="18" fillId="3" borderId="38" xfId="294" applyNumberFormat="1" applyFont="1" applyFill="1" applyBorder="1" applyAlignment="1" applyProtection="1">
      <alignment horizontal="center" vertical="center"/>
    </xf>
    <xf numFmtId="183" fontId="18" fillId="3" borderId="11" xfId="294" applyNumberFormat="1" applyFont="1" applyFill="1" applyBorder="1" applyAlignment="1">
      <alignment horizontal="center" vertical="center"/>
    </xf>
    <xf numFmtId="183" fontId="18" fillId="3" borderId="6" xfId="294" applyNumberFormat="1" applyFont="1" applyFill="1" applyBorder="1" applyAlignment="1" applyProtection="1">
      <alignment horizontal="center" vertical="center"/>
    </xf>
    <xf numFmtId="183" fontId="18" fillId="3" borderId="3" xfId="294" applyNumberFormat="1" applyFont="1" applyFill="1" applyBorder="1" applyAlignment="1" applyProtection="1">
      <alignment horizontal="center" vertical="center"/>
    </xf>
    <xf numFmtId="183" fontId="18" fillId="3" borderId="5" xfId="294" applyNumberFormat="1" applyFont="1" applyFill="1" applyBorder="1" applyAlignment="1" applyProtection="1">
      <alignment horizontal="center" vertical="center"/>
    </xf>
    <xf numFmtId="183" fontId="18" fillId="3" borderId="24" xfId="294" applyNumberFormat="1" applyFont="1" applyFill="1" applyBorder="1" applyAlignment="1" applyProtection="1">
      <alignment horizontal="center" vertical="center"/>
    </xf>
    <xf numFmtId="183" fontId="18" fillId="3" borderId="6" xfId="295" applyNumberFormat="1" applyFont="1" applyFill="1" applyBorder="1" applyAlignment="1" applyProtection="1">
      <alignment horizontal="center" vertical="center"/>
    </xf>
    <xf numFmtId="183" fontId="18" fillId="3" borderId="6" xfId="295" quotePrefix="1" applyNumberFormat="1" applyFont="1" applyFill="1" applyBorder="1" applyAlignment="1" applyProtection="1">
      <alignment horizontal="center" vertical="center"/>
    </xf>
    <xf numFmtId="183" fontId="18" fillId="3" borderId="7" xfId="295" quotePrefix="1" applyNumberFormat="1" applyFont="1" applyFill="1" applyBorder="1" applyAlignment="1" applyProtection="1">
      <alignment horizontal="center" vertical="center"/>
    </xf>
    <xf numFmtId="183" fontId="18" fillId="0" borderId="0" xfId="295" applyNumberFormat="1" applyFont="1" applyBorder="1" applyAlignment="1">
      <alignment horizontal="center"/>
    </xf>
    <xf numFmtId="183" fontId="18" fillId="0" borderId="0" xfId="295" applyNumberFormat="1" applyFont="1" applyBorder="1" applyAlignment="1" applyProtection="1">
      <alignment horizontal="center"/>
    </xf>
    <xf numFmtId="183" fontId="17" fillId="0" borderId="0" xfId="295" quotePrefix="1" applyNumberFormat="1" applyFont="1" applyBorder="1" applyAlignment="1">
      <alignment horizontal="center"/>
    </xf>
    <xf numFmtId="183" fontId="18" fillId="0" borderId="25" xfId="295" quotePrefix="1" applyNumberFormat="1" applyFont="1" applyBorder="1" applyAlignment="1">
      <alignment horizontal="center"/>
    </xf>
    <xf numFmtId="183" fontId="18" fillId="3" borderId="3" xfId="295" quotePrefix="1" applyNumberFormat="1" applyFont="1" applyFill="1" applyBorder="1" applyAlignment="1" applyProtection="1">
      <alignment horizontal="center" vertical="center"/>
    </xf>
    <xf numFmtId="0" fontId="22" fillId="0" borderId="0" xfId="10" applyFont="1" applyAlignment="1">
      <alignment horizontal="left" vertical="center"/>
    </xf>
    <xf numFmtId="183" fontId="18" fillId="3" borderId="38" xfId="295" applyNumberFormat="1" applyFont="1" applyFill="1" applyBorder="1" applyAlignment="1" applyProtection="1">
      <alignment horizontal="center" vertical="center"/>
    </xf>
    <xf numFmtId="183" fontId="18" fillId="3" borderId="11" xfId="295" applyNumberFormat="1" applyFont="1" applyFill="1" applyBorder="1" applyAlignment="1" applyProtection="1">
      <alignment horizontal="center" vertical="center"/>
    </xf>
    <xf numFmtId="183" fontId="18" fillId="3" borderId="3" xfId="295" applyNumberFormat="1" applyFont="1" applyFill="1" applyBorder="1" applyAlignment="1" applyProtection="1">
      <alignment horizontal="center" vertical="center"/>
    </xf>
    <xf numFmtId="183" fontId="18" fillId="3" borderId="4" xfId="295" quotePrefix="1" applyNumberFormat="1" applyFont="1" applyFill="1" applyBorder="1" applyAlignment="1" applyProtection="1">
      <alignment horizontal="center" vertical="center"/>
    </xf>
    <xf numFmtId="183" fontId="18" fillId="3" borderId="5" xfId="295" quotePrefix="1" applyNumberFormat="1" applyFont="1" applyFill="1" applyBorder="1" applyAlignment="1" applyProtection="1">
      <alignment horizontal="center" vertical="center"/>
    </xf>
    <xf numFmtId="183" fontId="18" fillId="0" borderId="0" xfId="297" applyNumberFormat="1" applyFont="1" applyBorder="1" applyAlignment="1">
      <alignment horizontal="center"/>
    </xf>
    <xf numFmtId="183" fontId="18" fillId="0" borderId="0" xfId="297" applyNumberFormat="1" applyFont="1" applyBorder="1" applyAlignment="1" applyProtection="1">
      <alignment horizontal="center"/>
    </xf>
    <xf numFmtId="183" fontId="17" fillId="0" borderId="0" xfId="297"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5" xfId="11" applyFont="1" applyFill="1" applyBorder="1" applyAlignment="1">
      <alignment horizontal="center" vertical="center"/>
    </xf>
    <xf numFmtId="0" fontId="18" fillId="3" borderId="8"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9" xfId="11" applyFont="1" applyFill="1" applyBorder="1" applyAlignment="1">
      <alignment horizontal="center" vertical="center" wrapText="1"/>
    </xf>
    <xf numFmtId="0" fontId="18" fillId="3" borderId="9"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6" xfId="11" applyFont="1" applyFill="1" applyBorder="1" applyAlignment="1">
      <alignment horizontal="center" vertical="center" wrapText="1"/>
    </xf>
    <xf numFmtId="0" fontId="67" fillId="3" borderId="27" xfId="11" applyFont="1" applyFill="1" applyBorder="1" applyAlignment="1">
      <alignment horizontal="center" vertical="center" wrapText="1"/>
    </xf>
    <xf numFmtId="0" fontId="22" fillId="0" borderId="25" xfId="11" applyNumberFormat="1" applyFont="1" applyBorder="1" applyAlignment="1">
      <alignment horizontal="center"/>
    </xf>
    <xf numFmtId="0" fontId="80" fillId="0" borderId="0" xfId="11" applyNumberFormat="1" applyFont="1" applyAlignment="1">
      <alignment horizontal="center"/>
    </xf>
    <xf numFmtId="0" fontId="67" fillId="3" borderId="28" xfId="11" applyFont="1" applyFill="1" applyBorder="1" applyAlignment="1">
      <alignment horizontal="center" vertical="center" wrapText="1"/>
    </xf>
    <xf numFmtId="0" fontId="18" fillId="3" borderId="6" xfId="298" applyNumberFormat="1" applyFont="1" applyFill="1" applyBorder="1" applyAlignment="1" applyProtection="1">
      <alignment horizontal="center" vertical="center"/>
    </xf>
    <xf numFmtId="0" fontId="18" fillId="3" borderId="7" xfId="298" applyNumberFormat="1" applyFont="1" applyFill="1" applyBorder="1" applyAlignment="1" applyProtection="1">
      <alignment horizontal="center" vertical="center"/>
    </xf>
    <xf numFmtId="183" fontId="17" fillId="0" borderId="0" xfId="297" applyNumberFormat="1" applyFont="1" applyBorder="1" applyAlignment="1">
      <alignment horizontal="center"/>
    </xf>
    <xf numFmtId="183" fontId="18" fillId="3" borderId="38" xfId="298" applyNumberFormat="1" applyFont="1" applyFill="1" applyBorder="1" applyAlignment="1" applyProtection="1">
      <alignment horizontal="center" vertical="center"/>
    </xf>
    <xf numFmtId="183" fontId="18" fillId="3" borderId="11" xfId="298" applyNumberFormat="1" applyFont="1" applyFill="1" applyBorder="1" applyAlignment="1">
      <alignment horizontal="center" vertical="center"/>
    </xf>
    <xf numFmtId="183" fontId="18" fillId="3" borderId="3" xfId="298" applyNumberFormat="1" applyFont="1" applyFill="1" applyBorder="1" applyAlignment="1" applyProtection="1">
      <alignment horizontal="center" vertical="center"/>
    </xf>
    <xf numFmtId="183" fontId="18" fillId="3" borderId="5" xfId="298" quotePrefix="1" applyNumberFormat="1" applyFont="1" applyFill="1" applyBorder="1" applyAlignment="1" applyProtection="1">
      <alignment horizontal="center" vertical="center"/>
    </xf>
    <xf numFmtId="0" fontId="18" fillId="3" borderId="3" xfId="298" applyNumberFormat="1" applyFont="1" applyFill="1" applyBorder="1" applyAlignment="1" applyProtection="1">
      <alignment horizontal="center" vertical="center"/>
    </xf>
    <xf numFmtId="0" fontId="18" fillId="3" borderId="1" xfId="293" applyFont="1" applyFill="1" applyBorder="1" applyAlignment="1">
      <alignment horizontal="center" vertical="center"/>
    </xf>
    <xf numFmtId="0" fontId="18" fillId="3" borderId="15" xfId="293" applyFont="1" applyFill="1" applyBorder="1" applyAlignment="1">
      <alignment horizontal="center" vertical="center"/>
    </xf>
    <xf numFmtId="0" fontId="18" fillId="3" borderId="8" xfId="293" applyFont="1" applyFill="1" applyBorder="1" applyAlignment="1">
      <alignment horizontal="center" vertical="center"/>
    </xf>
    <xf numFmtId="0" fontId="18" fillId="3" borderId="2" xfId="293" applyFont="1" applyFill="1" applyBorder="1" applyAlignment="1">
      <alignment horizontal="center" vertical="center"/>
    </xf>
    <xf numFmtId="0" fontId="18" fillId="3" borderId="16" xfId="293" applyFont="1" applyFill="1" applyBorder="1" applyAlignment="1">
      <alignment horizontal="center" vertical="center"/>
    </xf>
    <xf numFmtId="0" fontId="18" fillId="3" borderId="9" xfId="293" applyFont="1" applyFill="1" applyBorder="1" applyAlignment="1">
      <alignment horizontal="center" vertical="center"/>
    </xf>
    <xf numFmtId="0" fontId="80" fillId="0" borderId="0" xfId="5" applyFont="1" applyBorder="1" applyAlignment="1">
      <alignment horizontal="center" vertical="center"/>
    </xf>
    <xf numFmtId="0" fontId="18" fillId="3" borderId="2" xfId="293" applyFont="1" applyFill="1" applyBorder="1" applyAlignment="1">
      <alignment horizontal="center" vertical="center" wrapText="1"/>
    </xf>
    <xf numFmtId="0" fontId="18" fillId="3" borderId="16" xfId="293" applyFont="1" applyFill="1" applyBorder="1" applyAlignment="1">
      <alignment horizontal="center" vertical="center" wrapText="1"/>
    </xf>
    <xf numFmtId="0" fontId="18" fillId="3" borderId="9" xfId="293" applyFont="1" applyFill="1" applyBorder="1" applyAlignment="1">
      <alignment horizontal="center" vertical="center" wrapText="1"/>
    </xf>
    <xf numFmtId="0" fontId="18" fillId="3" borderId="3" xfId="56" applyFont="1" applyFill="1" applyBorder="1" applyAlignment="1" applyProtection="1">
      <alignment horizontal="center" vertical="center"/>
    </xf>
    <xf numFmtId="0" fontId="18" fillId="3" borderId="5" xfId="56" applyFont="1" applyFill="1" applyBorder="1" applyAlignment="1" applyProtection="1">
      <alignment horizontal="center" vertical="center"/>
    </xf>
    <xf numFmtId="0" fontId="18" fillId="3" borderId="4" xfId="56" applyFont="1" applyFill="1" applyBorder="1" applyAlignment="1" applyProtection="1">
      <alignment horizontal="center" vertical="center"/>
    </xf>
    <xf numFmtId="0" fontId="18" fillId="3" borderId="6" xfId="293" applyFont="1" applyFill="1" applyBorder="1" applyAlignment="1">
      <alignment horizontal="center" vertical="center"/>
    </xf>
    <xf numFmtId="0" fontId="18" fillId="3" borderId="7" xfId="293" applyFont="1" applyFill="1" applyBorder="1" applyAlignment="1">
      <alignment horizontal="center" vertical="center"/>
    </xf>
    <xf numFmtId="165" fontId="67" fillId="3" borderId="27" xfId="293" applyNumberFormat="1" applyFont="1" applyFill="1" applyBorder="1" applyAlignment="1">
      <alignment horizontal="center" vertical="center"/>
    </xf>
    <xf numFmtId="0" fontId="67" fillId="3" borderId="27" xfId="293" applyFont="1" applyFill="1" applyBorder="1" applyAlignment="1">
      <alignment horizontal="center" vertical="center"/>
    </xf>
    <xf numFmtId="165" fontId="67" fillId="3" borderId="28" xfId="293" applyNumberFormat="1" applyFont="1" applyFill="1" applyBorder="1" applyAlignment="1">
      <alignment horizontal="center" vertical="center"/>
    </xf>
    <xf numFmtId="0" fontId="67" fillId="3" borderId="28" xfId="293" applyFont="1" applyFill="1" applyBorder="1" applyAlignment="1">
      <alignment horizontal="center" vertical="center"/>
    </xf>
    <xf numFmtId="183" fontId="17" fillId="0" borderId="25" xfId="297" applyNumberFormat="1" applyFont="1" applyBorder="1" applyAlignment="1">
      <alignment horizontal="center"/>
    </xf>
    <xf numFmtId="0" fontId="22" fillId="0" borderId="24" xfId="0" applyNumberFormat="1" applyFont="1" applyBorder="1" applyAlignment="1">
      <alignment horizontal="center"/>
    </xf>
    <xf numFmtId="0" fontId="24" fillId="0" borderId="0" xfId="23" applyFont="1" applyAlignment="1">
      <alignment horizontal="center"/>
    </xf>
    <xf numFmtId="0" fontId="31" fillId="0" borderId="0" xfId="23" applyFont="1" applyAlignment="1"/>
    <xf numFmtId="4" fontId="24" fillId="0" borderId="0" xfId="23" applyNumberFormat="1" applyFont="1" applyAlignment="1">
      <alignment horizontal="center"/>
    </xf>
    <xf numFmtId="0" fontId="90" fillId="0" borderId="179" xfId="23" applyFont="1" applyBorder="1" applyAlignment="1">
      <alignment horizontal="right"/>
    </xf>
    <xf numFmtId="0" fontId="89" fillId="0" borderId="179" xfId="23" applyFont="1" applyBorder="1"/>
    <xf numFmtId="0" fontId="24" fillId="15" borderId="178" xfId="23" applyFont="1" applyFill="1" applyBorder="1" applyAlignment="1">
      <alignment horizontal="center" vertical="center"/>
    </xf>
    <xf numFmtId="0" fontId="89" fillId="0" borderId="155" xfId="23" applyFont="1" applyBorder="1"/>
    <xf numFmtId="49" fontId="24" fillId="15" borderId="175" xfId="23" applyNumberFormat="1" applyFont="1" applyFill="1" applyBorder="1" applyAlignment="1">
      <alignment horizontal="center" vertical="center"/>
    </xf>
    <xf numFmtId="0" fontId="89" fillId="0" borderId="177" xfId="23" applyFont="1" applyBorder="1"/>
    <xf numFmtId="0" fontId="24" fillId="15" borderId="175" xfId="23" applyFont="1" applyFill="1" applyBorder="1" applyAlignment="1">
      <alignment horizontal="center" vertical="center"/>
    </xf>
    <xf numFmtId="0" fontId="89" fillId="0" borderId="174" xfId="23" applyFont="1" applyBorder="1"/>
    <xf numFmtId="0" fontId="6" fillId="4" borderId="160" xfId="24" applyFont="1" applyFill="1" applyBorder="1" applyAlignment="1">
      <alignment horizontal="center" vertical="center"/>
    </xf>
    <xf numFmtId="0" fontId="89" fillId="4" borderId="158" xfId="24" applyFont="1" applyFill="1" applyBorder="1" applyAlignment="1">
      <alignment horizontal="center" vertical="center"/>
    </xf>
    <xf numFmtId="0" fontId="89" fillId="4" borderId="168" xfId="24" applyFont="1" applyFill="1" applyBorder="1" applyAlignment="1">
      <alignment horizontal="center" vertical="center"/>
    </xf>
    <xf numFmtId="0" fontId="19" fillId="0" borderId="180" xfId="24" applyFont="1" applyBorder="1" applyAlignment="1">
      <alignment horizontal="left"/>
    </xf>
    <xf numFmtId="0" fontId="76" fillId="0" borderId="180" xfId="24" applyFont="1" applyBorder="1" applyAlignment="1"/>
    <xf numFmtId="0" fontId="19" fillId="0" borderId="0" xfId="24" applyFont="1" applyAlignment="1">
      <alignment horizontal="left"/>
    </xf>
    <xf numFmtId="0" fontId="76" fillId="0" borderId="0" xfId="24" applyFont="1"/>
    <xf numFmtId="0" fontId="24" fillId="0" borderId="0" xfId="24" applyFont="1" applyAlignment="1">
      <alignment horizontal="center"/>
    </xf>
    <xf numFmtId="0" fontId="0" fillId="0" borderId="0" xfId="24" applyFont="1"/>
    <xf numFmtId="170" fontId="90" fillId="0" borderId="179" xfId="24" applyNumberFormat="1" applyFont="1" applyBorder="1" applyAlignment="1">
      <alignment horizontal="right"/>
    </xf>
    <xf numFmtId="0" fontId="89" fillId="0" borderId="179" xfId="24" applyFont="1" applyBorder="1"/>
    <xf numFmtId="170" fontId="6" fillId="15" borderId="178" xfId="24" applyNumberFormat="1" applyFont="1" applyFill="1" applyBorder="1" applyAlignment="1">
      <alignment horizontal="center" vertical="center"/>
    </xf>
    <xf numFmtId="0" fontId="89" fillId="0" borderId="155" xfId="24" applyFont="1" applyBorder="1"/>
    <xf numFmtId="170" fontId="6" fillId="15" borderId="192" xfId="24" applyNumberFormat="1" applyFont="1" applyFill="1" applyBorder="1" applyAlignment="1">
      <alignment horizontal="center" vertical="center"/>
    </xf>
    <xf numFmtId="0" fontId="89" fillId="0" borderId="191" xfId="24" applyFont="1" applyBorder="1"/>
    <xf numFmtId="0" fontId="24" fillId="15" borderId="224" xfId="23" applyFont="1" applyFill="1" applyBorder="1" applyAlignment="1">
      <alignment horizontal="center" vertical="center"/>
    </xf>
    <xf numFmtId="0" fontId="24" fillId="15" borderId="174" xfId="23" applyFont="1" applyFill="1" applyBorder="1" applyAlignment="1">
      <alignment horizontal="center" vertical="center"/>
    </xf>
    <xf numFmtId="170" fontId="24" fillId="15" borderId="175" xfId="24" applyNumberFormat="1" applyFont="1" applyFill="1" applyBorder="1" applyAlignment="1">
      <alignment horizontal="center" vertical="center"/>
    </xf>
    <xf numFmtId="0" fontId="89" fillId="0" borderId="174" xfId="24" applyFont="1" applyBorder="1"/>
    <xf numFmtId="170" fontId="77" fillId="0" borderId="0" xfId="24" applyNumberFormat="1" applyFont="1" applyBorder="1" applyAlignment="1">
      <alignment horizontal="left"/>
    </xf>
    <xf numFmtId="0" fontId="77" fillId="0" borderId="0" xfId="24" applyFont="1" applyAlignment="1">
      <alignment horizontal="left"/>
    </xf>
    <xf numFmtId="170" fontId="24" fillId="0" borderId="0" xfId="24" applyNumberFormat="1" applyFont="1" applyAlignment="1">
      <alignment horizontal="center"/>
    </xf>
    <xf numFmtId="170" fontId="24" fillId="15" borderId="178" xfId="24" applyNumberFormat="1" applyFont="1" applyFill="1" applyBorder="1" applyAlignment="1">
      <alignment horizontal="center" vertical="center"/>
    </xf>
    <xf numFmtId="170" fontId="24" fillId="15" borderId="164" xfId="24" applyNumberFormat="1" applyFont="1" applyFill="1" applyBorder="1" applyAlignment="1">
      <alignment horizontal="center" vertical="center"/>
    </xf>
    <xf numFmtId="0" fontId="89" fillId="0" borderId="154" xfId="24" applyFont="1" applyBorder="1"/>
    <xf numFmtId="0" fontId="25" fillId="0" borderId="180" xfId="24" applyFont="1" applyBorder="1" applyAlignment="1">
      <alignment horizontal="left"/>
    </xf>
    <xf numFmtId="0" fontId="89" fillId="0" borderId="180" xfId="24" applyFont="1" applyBorder="1"/>
    <xf numFmtId="0" fontId="31" fillId="0" borderId="0" xfId="24" applyFont="1" applyAlignment="1"/>
    <xf numFmtId="0" fontId="25" fillId="0" borderId="180" xfId="24" applyFont="1" applyBorder="1" applyAlignment="1">
      <alignment horizontal="left" vertical="top"/>
    </xf>
    <xf numFmtId="170" fontId="90" fillId="0" borderId="0" xfId="24" applyNumberFormat="1" applyFont="1" applyAlignment="1">
      <alignment horizontal="right"/>
    </xf>
    <xf numFmtId="170" fontId="24" fillId="15" borderId="174" xfId="24" applyNumberFormat="1" applyFont="1" applyFill="1" applyBorder="1" applyAlignment="1">
      <alignment horizontal="center" vertical="center"/>
    </xf>
    <xf numFmtId="170" fontId="6" fillId="15" borderId="164" xfId="24" applyNumberFormat="1" applyFont="1" applyFill="1" applyBorder="1" applyAlignment="1">
      <alignment horizontal="center" vertical="center"/>
    </xf>
    <xf numFmtId="178" fontId="6" fillId="0" borderId="202" xfId="24" applyNumberFormat="1" applyFont="1" applyFill="1" applyBorder="1" applyAlignment="1">
      <alignment horizontal="center" vertical="center"/>
    </xf>
    <xf numFmtId="0" fontId="89" fillId="0" borderId="199" xfId="24" applyFont="1" applyFill="1" applyBorder="1"/>
    <xf numFmtId="0" fontId="25" fillId="0" borderId="0" xfId="24" applyFont="1" applyBorder="1" applyAlignment="1">
      <alignment horizontal="left"/>
    </xf>
    <xf numFmtId="0" fontId="77" fillId="0" borderId="180" xfId="24" applyFont="1" applyBorder="1" applyAlignment="1">
      <alignment horizontal="left"/>
    </xf>
    <xf numFmtId="0" fontId="12" fillId="0" borderId="208" xfId="0" applyFont="1" applyFill="1" applyBorder="1" applyAlignment="1">
      <alignment horizontal="left"/>
    </xf>
    <xf numFmtId="0" fontId="12" fillId="0" borderId="207" xfId="0" applyFont="1" applyFill="1" applyBorder="1" applyAlignment="1">
      <alignment horizontal="left"/>
    </xf>
    <xf numFmtId="0" fontId="12" fillId="9" borderId="0" xfId="0" applyFont="1" applyFill="1" applyBorder="1" applyAlignment="1">
      <alignment horizontal="center" vertical="center" wrapText="1"/>
    </xf>
    <xf numFmtId="0" fontId="12" fillId="9" borderId="29" xfId="0" applyFont="1" applyFill="1" applyBorder="1" applyAlignment="1">
      <alignment horizontal="center" vertical="center" wrapText="1"/>
    </xf>
    <xf numFmtId="0" fontId="12" fillId="9" borderId="44" xfId="0" applyFont="1" applyFill="1" applyBorder="1" applyAlignment="1">
      <alignment horizontal="center" vertical="center" wrapText="1"/>
    </xf>
    <xf numFmtId="0" fontId="12" fillId="9" borderId="36" xfId="0" applyFont="1" applyFill="1" applyBorder="1" applyAlignment="1">
      <alignment horizontal="center" vertical="center" wrapText="1"/>
    </xf>
    <xf numFmtId="0" fontId="12" fillId="9" borderId="202" xfId="0" applyFont="1" applyFill="1" applyBorder="1" applyAlignment="1">
      <alignment horizontal="center" vertical="center" wrapText="1"/>
    </xf>
    <xf numFmtId="0" fontId="12" fillId="9" borderId="214" xfId="0" applyFont="1" applyFill="1" applyBorder="1" applyAlignment="1">
      <alignment horizontal="center" vertical="center" wrapText="1"/>
    </xf>
    <xf numFmtId="0" fontId="12" fillId="9" borderId="216" xfId="0" applyFont="1" applyFill="1" applyBorder="1" applyAlignment="1">
      <alignment horizontal="center" vertical="center" wrapText="1"/>
    </xf>
    <xf numFmtId="0" fontId="12" fillId="9" borderId="215" xfId="0" applyFont="1" applyFill="1" applyBorder="1" applyAlignment="1">
      <alignment horizontal="center" vertical="center" wrapText="1"/>
    </xf>
    <xf numFmtId="170" fontId="90" fillId="0" borderId="25" xfId="24" applyNumberFormat="1" applyFont="1" applyBorder="1" applyAlignment="1">
      <alignment horizontal="right"/>
    </xf>
    <xf numFmtId="0" fontId="14" fillId="0" borderId="25" xfId="24" applyFont="1" applyBorder="1"/>
    <xf numFmtId="0" fontId="12" fillId="0" borderId="0" xfId="0" applyFont="1" applyAlignment="1">
      <alignment horizontal="center" wrapText="1"/>
    </xf>
    <xf numFmtId="0" fontId="12" fillId="9" borderId="209" xfId="0" applyFont="1" applyFill="1" applyBorder="1" applyAlignment="1">
      <alignment horizontal="center" vertical="center" wrapText="1"/>
    </xf>
    <xf numFmtId="0" fontId="12" fillId="9" borderId="157" xfId="0" applyFont="1" applyFill="1" applyBorder="1" applyAlignment="1">
      <alignment horizontal="center" vertical="center" wrapText="1"/>
    </xf>
    <xf numFmtId="0" fontId="12" fillId="9" borderId="154" xfId="0" applyFont="1" applyFill="1" applyBorder="1" applyAlignment="1">
      <alignment horizontal="center" vertical="center" wrapText="1"/>
    </xf>
    <xf numFmtId="0" fontId="12" fillId="9" borderId="191" xfId="0" applyFont="1" applyFill="1" applyBorder="1" applyAlignment="1">
      <alignment horizontal="center" vertical="center" wrapText="1"/>
    </xf>
    <xf numFmtId="0" fontId="12" fillId="9" borderId="218" xfId="0" applyFont="1" applyFill="1" applyBorder="1" applyAlignment="1">
      <alignment horizontal="center" vertical="center" wrapText="1"/>
    </xf>
    <xf numFmtId="0" fontId="24" fillId="15" borderId="165" xfId="24" applyFont="1" applyFill="1" applyBorder="1" applyAlignment="1">
      <alignment horizontal="center" vertical="center" wrapText="1"/>
    </xf>
    <xf numFmtId="0" fontId="89" fillId="0" borderId="161" xfId="24" applyFont="1" applyBorder="1"/>
    <xf numFmtId="0" fontId="24" fillId="15" borderId="164" xfId="24" applyFont="1" applyFill="1" applyBorder="1" applyAlignment="1">
      <alignment horizontal="center" vertical="center" wrapText="1"/>
    </xf>
    <xf numFmtId="0" fontId="24" fillId="15" borderId="175" xfId="24" applyFont="1" applyFill="1" applyBorder="1" applyAlignment="1">
      <alignment horizontal="center" vertical="center"/>
    </xf>
    <xf numFmtId="0" fontId="89" fillId="0" borderId="224" xfId="24" applyFont="1" applyBorder="1"/>
    <xf numFmtId="170" fontId="77" fillId="0" borderId="180" xfId="24" applyNumberFormat="1" applyFont="1" applyBorder="1" applyAlignment="1">
      <alignment horizontal="left"/>
    </xf>
    <xf numFmtId="170" fontId="77" fillId="0" borderId="0" xfId="24" applyNumberFormat="1" applyFont="1" applyAlignment="1">
      <alignment horizontal="left"/>
    </xf>
    <xf numFmtId="0" fontId="31" fillId="0" borderId="0" xfId="24"/>
    <xf numFmtId="183" fontId="26" fillId="15" borderId="178" xfId="24" applyNumberFormat="1" applyFont="1" applyFill="1" applyBorder="1" applyAlignment="1">
      <alignment horizontal="center" vertical="center"/>
    </xf>
    <xf numFmtId="0" fontId="89" fillId="0" borderId="158" xfId="24" applyFont="1" applyBorder="1"/>
    <xf numFmtId="0" fontId="26" fillId="16" borderId="175" xfId="24" applyFont="1" applyFill="1" applyBorder="1" applyAlignment="1">
      <alignment horizontal="center" vertical="center"/>
    </xf>
    <xf numFmtId="0" fontId="24" fillId="0" borderId="224" xfId="24" applyFont="1" applyBorder="1"/>
    <xf numFmtId="0" fontId="89" fillId="0" borderId="177" xfId="24" applyFont="1" applyBorder="1"/>
    <xf numFmtId="0" fontId="89" fillId="0" borderId="230" xfId="24" applyFont="1" applyBorder="1"/>
    <xf numFmtId="0" fontId="26" fillId="15" borderId="191" xfId="24" applyFont="1" applyFill="1" applyBorder="1" applyAlignment="1">
      <alignment horizontal="center" vertical="center"/>
    </xf>
    <xf numFmtId="0" fontId="89" fillId="0" borderId="209" xfId="24" applyFont="1" applyBorder="1"/>
    <xf numFmtId="0" fontId="26" fillId="15" borderId="184" xfId="24" applyFont="1" applyFill="1" applyBorder="1" applyAlignment="1">
      <alignment horizontal="center" vertical="center"/>
    </xf>
    <xf numFmtId="0" fontId="26" fillId="15" borderId="150" xfId="24" applyFont="1" applyFill="1" applyBorder="1" applyAlignment="1">
      <alignment horizontal="center" vertical="center"/>
    </xf>
    <xf numFmtId="0" fontId="10" fillId="0" borderId="0" xfId="25" applyFont="1" applyAlignment="1">
      <alignment horizontal="center" vertical="center"/>
    </xf>
    <xf numFmtId="0" fontId="0" fillId="0" borderId="0" xfId="25" applyFont="1"/>
    <xf numFmtId="0" fontId="12" fillId="0" borderId="0" xfId="25" applyFont="1" applyAlignment="1">
      <alignment horizontal="center" vertical="center"/>
    </xf>
    <xf numFmtId="170" fontId="14" fillId="0" borderId="0" xfId="25" applyNumberFormat="1" applyFont="1" applyAlignment="1">
      <alignment horizontal="right" vertical="center"/>
    </xf>
    <xf numFmtId="0" fontId="12" fillId="15" borderId="165" xfId="25" applyFont="1" applyFill="1" applyBorder="1" applyAlignment="1">
      <alignment horizontal="center" vertical="center" wrapText="1"/>
    </xf>
    <xf numFmtId="0" fontId="89" fillId="0" borderId="149" xfId="25" applyFont="1" applyBorder="1"/>
    <xf numFmtId="0" fontId="89" fillId="0" borderId="161" xfId="25" applyFont="1" applyBorder="1"/>
    <xf numFmtId="0" fontId="12" fillId="15" borderId="164" xfId="25" applyFont="1" applyFill="1" applyBorder="1" applyAlignment="1">
      <alignment horizontal="center" vertical="center" wrapText="1"/>
    </xf>
    <xf numFmtId="0" fontId="24" fillId="0" borderId="157" xfId="25" applyFont="1" applyBorder="1"/>
    <xf numFmtId="0" fontId="89" fillId="0" borderId="154" xfId="25" applyFont="1" applyBorder="1"/>
    <xf numFmtId="0" fontId="12" fillId="15" borderId="180" xfId="25" applyFont="1" applyFill="1" applyBorder="1" applyAlignment="1">
      <alignment horizontal="center" vertical="center"/>
    </xf>
    <xf numFmtId="0" fontId="89" fillId="0" borderId="236" xfId="25" applyFont="1" applyBorder="1"/>
    <xf numFmtId="0" fontId="89" fillId="0" borderId="234" xfId="25" applyFont="1" applyBorder="1"/>
    <xf numFmtId="0" fontId="89" fillId="0" borderId="209" xfId="25" applyFont="1" applyBorder="1"/>
    <xf numFmtId="0" fontId="12" fillId="15" borderId="164" xfId="25" applyFont="1" applyFill="1" applyBorder="1" applyAlignment="1">
      <alignment horizontal="center" vertical="center"/>
    </xf>
    <xf numFmtId="0" fontId="12" fillId="15" borderId="192" xfId="25" applyFont="1" applyFill="1" applyBorder="1" applyAlignment="1">
      <alignment horizontal="center" vertical="center"/>
    </xf>
    <xf numFmtId="0" fontId="12" fillId="15" borderId="192" xfId="25" applyFont="1" applyFill="1" applyBorder="1" applyAlignment="1">
      <alignment horizontal="center" vertical="center" wrapText="1"/>
    </xf>
    <xf numFmtId="0" fontId="89" fillId="0" borderId="235" xfId="25" applyFont="1" applyBorder="1"/>
    <xf numFmtId="170" fontId="12" fillId="15" borderId="191" xfId="25" applyNumberFormat="1" applyFont="1" applyFill="1" applyBorder="1" applyAlignment="1">
      <alignment horizontal="center" vertical="center" wrapText="1"/>
    </xf>
    <xf numFmtId="0" fontId="89" fillId="0" borderId="233" xfId="25" applyFont="1" applyBorder="1"/>
    <xf numFmtId="0" fontId="21" fillId="0" borderId="0" xfId="24" applyFont="1" applyAlignment="1">
      <alignment horizontal="left"/>
    </xf>
    <xf numFmtId="0" fontId="96" fillId="0" borderId="0" xfId="24" applyFont="1" applyAlignment="1"/>
    <xf numFmtId="0" fontId="40" fillId="17" borderId="164" xfId="24" applyFont="1" applyFill="1" applyBorder="1" applyAlignment="1">
      <alignment horizontal="center" vertical="center"/>
    </xf>
    <xf numFmtId="0" fontId="40" fillId="17" borderId="241" xfId="24" applyFont="1" applyFill="1" applyBorder="1" applyAlignment="1">
      <alignment horizontal="center" vertical="center"/>
    </xf>
    <xf numFmtId="0" fontId="40" fillId="17" borderId="173" xfId="24" applyFont="1" applyFill="1" applyBorder="1" applyAlignment="1">
      <alignment horizontal="center" vertical="center"/>
    </xf>
    <xf numFmtId="0" fontId="12" fillId="0" borderId="0" xfId="24" applyFont="1" applyAlignment="1">
      <alignment horizontal="center" vertical="center"/>
    </xf>
    <xf numFmtId="0" fontId="12" fillId="0" borderId="0" xfId="24" applyFont="1" applyAlignment="1">
      <alignment horizontal="center"/>
    </xf>
    <xf numFmtId="0" fontId="12" fillId="15" borderId="192" xfId="27" applyFont="1" applyFill="1" applyBorder="1" applyAlignment="1">
      <alignment horizontal="center" vertical="center"/>
    </xf>
    <xf numFmtId="0" fontId="89" fillId="0" borderId="235" xfId="27" applyFont="1" applyBorder="1"/>
    <xf numFmtId="0" fontId="14" fillId="0" borderId="0" xfId="27" applyFont="1" applyAlignment="1">
      <alignment horizontal="left" wrapText="1"/>
    </xf>
    <xf numFmtId="170" fontId="12" fillId="16" borderId="191" xfId="27" applyNumberFormat="1" applyFont="1" applyFill="1" applyBorder="1" applyAlignment="1">
      <alignment horizontal="center" vertical="center"/>
    </xf>
    <xf numFmtId="0" fontId="12" fillId="16" borderId="233" xfId="27" applyFont="1" applyFill="1" applyBorder="1" applyAlignment="1">
      <alignment horizontal="center" vertical="center"/>
    </xf>
    <xf numFmtId="0" fontId="14" fillId="0" borderId="180" xfId="27" applyFont="1" applyBorder="1" applyAlignment="1">
      <alignment horizontal="left"/>
    </xf>
    <xf numFmtId="0" fontId="89" fillId="0" borderId="180" xfId="27" applyFont="1" applyBorder="1"/>
    <xf numFmtId="0" fontId="12" fillId="0" borderId="0" xfId="27" applyFont="1" applyAlignment="1">
      <alignment horizontal="center" vertical="center"/>
    </xf>
    <xf numFmtId="0" fontId="0" fillId="0" borderId="0" xfId="27" applyFont="1" applyAlignment="1"/>
    <xf numFmtId="0" fontId="15" fillId="0" borderId="179" xfId="27" applyFont="1" applyBorder="1" applyAlignment="1">
      <alignment horizontal="right"/>
    </xf>
    <xf numFmtId="0" fontId="89" fillId="0" borderId="179" xfId="27" applyFont="1" applyBorder="1"/>
    <xf numFmtId="0" fontId="12" fillId="15" borderId="165" xfId="27" applyFont="1" applyFill="1" applyBorder="1" applyAlignment="1">
      <alignment horizontal="center" vertical="center"/>
    </xf>
    <xf numFmtId="0" fontId="89" fillId="0" borderId="236" xfId="27" applyFont="1" applyBorder="1"/>
    <xf numFmtId="0" fontId="89" fillId="0" borderId="149" xfId="27" applyFont="1" applyBorder="1"/>
    <xf numFmtId="0" fontId="89" fillId="0" borderId="202" xfId="27" applyFont="1" applyBorder="1"/>
    <xf numFmtId="0" fontId="89" fillId="0" borderId="161" xfId="27" applyFont="1" applyBorder="1"/>
    <xf numFmtId="0" fontId="24" fillId="0" borderId="234" xfId="27" applyFont="1" applyBorder="1"/>
    <xf numFmtId="0" fontId="89" fillId="0" borderId="234" xfId="27" applyFont="1" applyBorder="1"/>
    <xf numFmtId="0" fontId="89" fillId="0" borderId="209" xfId="27" applyFont="1" applyBorder="1"/>
    <xf numFmtId="49" fontId="104" fillId="0" borderId="13" xfId="29" applyNumberFormat="1" applyFont="1" applyBorder="1" applyAlignment="1">
      <alignment horizontal="center" vertical="center"/>
    </xf>
    <xf numFmtId="49" fontId="104" fillId="0" borderId="91" xfId="29" applyNumberFormat="1" applyFont="1" applyBorder="1" applyAlignment="1">
      <alignment horizontal="center" vertical="center"/>
    </xf>
    <xf numFmtId="49" fontId="104" fillId="3" borderId="37" xfId="29" applyNumberFormat="1" applyFont="1" applyFill="1" applyBorder="1" applyAlignment="1">
      <alignment horizontal="center" vertical="center"/>
    </xf>
    <xf numFmtId="49" fontId="104" fillId="3" borderId="114" xfId="29" applyNumberFormat="1" applyFont="1" applyFill="1" applyBorder="1" applyAlignment="1">
      <alignment horizontal="center" vertical="center"/>
    </xf>
    <xf numFmtId="0" fontId="110" fillId="0" borderId="0" xfId="30" applyFont="1" applyFill="1" applyAlignment="1">
      <alignment horizontal="center" vertical="center"/>
    </xf>
    <xf numFmtId="0" fontId="102" fillId="0" borderId="248" xfId="29" applyFont="1" applyFill="1" applyBorder="1" applyAlignment="1">
      <alignment horizontal="center" vertical="center"/>
    </xf>
    <xf numFmtId="0" fontId="104" fillId="3" borderId="93" xfId="29" applyFont="1" applyFill="1" applyBorder="1" applyAlignment="1">
      <alignment horizontal="center" vertical="center"/>
    </xf>
    <xf numFmtId="0" fontId="99" fillId="0" borderId="0" xfId="27" applyFont="1" applyAlignment="1">
      <alignment horizontal="center" vertical="center"/>
    </xf>
    <xf numFmtId="0" fontId="111" fillId="0" borderId="0" xfId="27" applyFont="1" applyAlignment="1">
      <alignment horizontal="left"/>
    </xf>
    <xf numFmtId="0" fontId="24" fillId="16" borderId="165" xfId="27" applyFont="1" applyFill="1" applyBorder="1" applyAlignment="1">
      <alignment horizontal="center" vertical="center"/>
    </xf>
    <xf numFmtId="49" fontId="104" fillId="0" borderId="12" xfId="29" applyNumberFormat="1" applyFont="1" applyBorder="1" applyAlignment="1">
      <alignment horizontal="center" vertical="center"/>
    </xf>
    <xf numFmtId="170" fontId="12" fillId="0" borderId="149" xfId="54" applyNumberFormat="1" applyFont="1" applyBorder="1" applyAlignment="1">
      <alignment horizontal="left"/>
    </xf>
    <xf numFmtId="0" fontId="89" fillId="0" borderId="202" xfId="54" applyFont="1" applyBorder="1"/>
    <xf numFmtId="170" fontId="12" fillId="0" borderId="243" xfId="54" applyNumberFormat="1" applyFont="1" applyBorder="1" applyAlignment="1">
      <alignment horizontal="left"/>
    </xf>
    <xf numFmtId="0" fontId="89" fillId="0" borderId="195" xfId="54" applyFont="1" applyBorder="1"/>
    <xf numFmtId="170" fontId="12" fillId="16" borderId="159" xfId="54" applyNumberFormat="1" applyFont="1" applyFill="1" applyBorder="1" applyAlignment="1">
      <alignment horizontal="center" vertical="center"/>
    </xf>
    <xf numFmtId="0" fontId="89" fillId="0" borderId="154" xfId="54" applyFont="1" applyBorder="1"/>
    <xf numFmtId="170" fontId="12" fillId="0" borderId="161" xfId="54" applyNumberFormat="1" applyFont="1" applyBorder="1" applyAlignment="1">
      <alignment horizontal="left"/>
    </xf>
    <xf numFmtId="0" fontId="89" fillId="0" borderId="209" xfId="54" applyFont="1" applyBorder="1"/>
    <xf numFmtId="170" fontId="12" fillId="0" borderId="152" xfId="54" applyNumberFormat="1" applyFont="1" applyBorder="1" applyAlignment="1">
      <alignment horizontal="left"/>
    </xf>
    <xf numFmtId="0" fontId="89" fillId="0" borderId="185" xfId="54" applyFont="1" applyBorder="1"/>
    <xf numFmtId="0" fontId="12" fillId="0" borderId="0" xfId="54" applyFont="1" applyAlignment="1">
      <alignment horizontal="center"/>
    </xf>
    <xf numFmtId="0" fontId="31" fillId="0" borderId="0" xfId="54" applyFont="1" applyAlignment="1"/>
    <xf numFmtId="170" fontId="12" fillId="0" borderId="0" xfId="54" applyNumberFormat="1" applyFont="1" applyAlignment="1">
      <alignment horizontal="center"/>
    </xf>
    <xf numFmtId="170" fontId="15" fillId="0" borderId="0" xfId="54" applyNumberFormat="1" applyFont="1" applyAlignment="1">
      <alignment horizontal="right"/>
    </xf>
    <xf numFmtId="170" fontId="12" fillId="16" borderId="165" xfId="54" applyNumberFormat="1" applyFont="1" applyFill="1" applyBorder="1" applyAlignment="1">
      <alignment horizontal="center" vertical="center"/>
    </xf>
    <xf numFmtId="0" fontId="89" fillId="0" borderId="236" xfId="54" applyFont="1" applyBorder="1"/>
    <xf numFmtId="0" fontId="89" fillId="0" borderId="149" xfId="54" applyFont="1" applyBorder="1"/>
    <xf numFmtId="0" fontId="89" fillId="0" borderId="161" xfId="54" applyFont="1" applyBorder="1"/>
    <xf numFmtId="170" fontId="12" fillId="16" borderId="192" xfId="54" quotePrefix="1" applyNumberFormat="1" applyFont="1" applyFill="1" applyBorder="1" applyAlignment="1">
      <alignment horizontal="center"/>
    </xf>
    <xf numFmtId="0" fontId="89" fillId="0" borderId="235" xfId="54" applyFont="1" applyBorder="1"/>
    <xf numFmtId="0" fontId="24" fillId="0" borderId="154" xfId="54" applyFont="1" applyBorder="1"/>
    <xf numFmtId="170" fontId="14" fillId="0" borderId="0" xfId="54" quotePrefix="1" applyNumberFormat="1" applyFont="1" applyAlignment="1">
      <alignment horizontal="left"/>
    </xf>
    <xf numFmtId="170" fontId="14" fillId="0" borderId="0" xfId="54" applyNumberFormat="1" applyFont="1" applyAlignment="1">
      <alignment horizontal="left"/>
    </xf>
    <xf numFmtId="170" fontId="14" fillId="0" borderId="180" xfId="54" quotePrefix="1" applyNumberFormat="1" applyFont="1" applyBorder="1" applyAlignment="1">
      <alignment horizontal="left"/>
    </xf>
    <xf numFmtId="0" fontId="89" fillId="0" borderId="180" xfId="54" applyFont="1" applyBorder="1"/>
    <xf numFmtId="170" fontId="15" fillId="0" borderId="179" xfId="54" applyNumberFormat="1" applyFont="1" applyBorder="1" applyAlignment="1">
      <alignment horizontal="right"/>
    </xf>
    <xf numFmtId="0" fontId="89" fillId="0" borderId="179" xfId="54" applyFont="1" applyBorder="1"/>
    <xf numFmtId="0" fontId="12" fillId="0" borderId="0" xfId="26" applyFont="1" applyAlignment="1">
      <alignment horizontal="center"/>
    </xf>
    <xf numFmtId="0" fontId="14" fillId="0" borderId="0" xfId="26" applyFont="1" applyAlignment="1">
      <alignment horizontal="left"/>
    </xf>
    <xf numFmtId="0" fontId="4" fillId="0" borderId="252" xfId="26" applyFont="1" applyBorder="1" applyAlignment="1">
      <alignment horizontal="center" vertical="center"/>
    </xf>
    <xf numFmtId="0" fontId="4" fillId="0" borderId="149" xfId="26" applyFont="1" applyBorder="1" applyAlignment="1">
      <alignment horizontal="center" vertical="center"/>
    </xf>
    <xf numFmtId="0" fontId="14" fillId="0" borderId="158" xfId="0" applyFont="1" applyBorder="1" applyAlignment="1">
      <alignment horizontal="center" vertical="center"/>
    </xf>
    <xf numFmtId="0" fontId="4" fillId="0" borderId="30" xfId="26" applyFont="1" applyBorder="1" applyAlignment="1">
      <alignment horizontal="center" vertical="center"/>
    </xf>
    <xf numFmtId="0" fontId="4" fillId="0" borderId="15" xfId="26" applyFont="1" applyBorder="1" applyAlignment="1">
      <alignment horizontal="center" vertical="center"/>
    </xf>
    <xf numFmtId="0" fontId="4" fillId="0" borderId="21" xfId="26" applyFont="1" applyBorder="1" applyAlignment="1">
      <alignment horizontal="center" vertical="center"/>
    </xf>
    <xf numFmtId="0" fontId="47" fillId="0" borderId="0" xfId="64" applyAlignment="1" applyProtection="1">
      <alignment horizontal="left"/>
    </xf>
    <xf numFmtId="0" fontId="13" fillId="16" borderId="178" xfId="26" applyFont="1" applyFill="1" applyBorder="1" applyAlignment="1">
      <alignment horizontal="center" vertical="center"/>
    </xf>
    <xf numFmtId="0" fontId="89" fillId="0" borderId="158" xfId="26" applyFont="1" applyBorder="1"/>
    <xf numFmtId="0" fontId="89" fillId="0" borderId="155" xfId="26" applyFont="1" applyBorder="1"/>
    <xf numFmtId="0" fontId="80" fillId="16" borderId="192" xfId="26" applyFont="1" applyFill="1" applyBorder="1" applyAlignment="1">
      <alignment horizontal="center" vertical="center"/>
    </xf>
    <xf numFmtId="0" fontId="89" fillId="0" borderId="180" xfId="26" applyFont="1" applyBorder="1"/>
    <xf numFmtId="0" fontId="89" fillId="0" borderId="236" xfId="26" applyFont="1" applyBorder="1"/>
    <xf numFmtId="0" fontId="89" fillId="0" borderId="191" xfId="26" applyFont="1" applyBorder="1"/>
    <xf numFmtId="0" fontId="89" fillId="0" borderId="234" xfId="26" applyFont="1" applyBorder="1"/>
    <xf numFmtId="0" fontId="89" fillId="0" borderId="209" xfId="26" applyFont="1" applyBorder="1"/>
    <xf numFmtId="0" fontId="80" fillId="16" borderId="180" xfId="26" applyFont="1" applyFill="1" applyBorder="1" applyAlignment="1">
      <alignment horizontal="center" vertical="center"/>
    </xf>
    <xf numFmtId="0" fontId="80" fillId="16" borderId="236" xfId="26" applyFont="1" applyFill="1" applyBorder="1" applyAlignment="1">
      <alignment horizontal="center" vertical="center"/>
    </xf>
    <xf numFmtId="0" fontId="80" fillId="16" borderId="191" xfId="26" applyFont="1" applyFill="1" applyBorder="1" applyAlignment="1">
      <alignment horizontal="center" vertical="center"/>
    </xf>
    <xf numFmtId="0" fontId="80" fillId="16" borderId="234" xfId="26" applyFont="1" applyFill="1" applyBorder="1" applyAlignment="1">
      <alignment horizontal="center" vertical="center"/>
    </xf>
    <xf numFmtId="0" fontId="80" fillId="16" borderId="209" xfId="26" applyFont="1" applyFill="1" applyBorder="1" applyAlignment="1">
      <alignment horizontal="center" vertical="center"/>
    </xf>
    <xf numFmtId="0" fontId="80" fillId="16" borderId="175" xfId="26" applyFont="1" applyFill="1" applyBorder="1" applyAlignment="1">
      <alignment horizontal="center" vertical="center"/>
    </xf>
    <xf numFmtId="0" fontId="80" fillId="16" borderId="224" xfId="26" applyFont="1" applyFill="1" applyBorder="1" applyAlignment="1">
      <alignment horizontal="center" vertical="center"/>
    </xf>
    <xf numFmtId="0" fontId="80" fillId="16" borderId="174" xfId="26" applyFont="1" applyFill="1" applyBorder="1" applyAlignment="1">
      <alignment horizontal="center" vertical="center"/>
    </xf>
    <xf numFmtId="0" fontId="80" fillId="16" borderId="184" xfId="26" applyFont="1" applyFill="1" applyBorder="1" applyAlignment="1">
      <alignment horizontal="center" vertical="center"/>
    </xf>
    <xf numFmtId="0" fontId="80" fillId="16" borderId="190" xfId="26" applyFont="1" applyFill="1" applyBorder="1" applyAlignment="1">
      <alignment horizontal="center" vertical="center"/>
    </xf>
    <xf numFmtId="0" fontId="89" fillId="0" borderId="245" xfId="26" applyFont="1" applyBorder="1"/>
    <xf numFmtId="0" fontId="81" fillId="0" borderId="0" xfId="26" applyFont="1" applyAlignment="1">
      <alignment horizontal="left"/>
    </xf>
    <xf numFmtId="0" fontId="81" fillId="0" borderId="180" xfId="26" applyFont="1" applyBorder="1" applyAlignment="1">
      <alignment horizontal="left"/>
    </xf>
    <xf numFmtId="0" fontId="14" fillId="0" borderId="254" xfId="26" applyFont="1" applyBorder="1" applyAlignment="1">
      <alignment horizontal="center" vertical="center"/>
    </xf>
    <xf numFmtId="0" fontId="89" fillId="0" borderId="253" xfId="26" applyFont="1" applyBorder="1"/>
    <xf numFmtId="0" fontId="31" fillId="0" borderId="0" xfId="26" applyFont="1" applyAlignment="1"/>
    <xf numFmtId="170" fontId="12" fillId="0" borderId="0" xfId="26" applyNumberFormat="1" applyFont="1" applyAlignment="1">
      <alignment horizontal="center" wrapText="1"/>
    </xf>
    <xf numFmtId="0" fontId="12" fillId="16" borderId="165" xfId="26" applyFont="1" applyFill="1" applyBorder="1" applyAlignment="1">
      <alignment horizontal="center" vertical="center"/>
    </xf>
    <xf numFmtId="0" fontId="89" fillId="0" borderId="259" xfId="26" applyFont="1" applyBorder="1"/>
    <xf numFmtId="0" fontId="12" fillId="16" borderId="164" xfId="26" applyFont="1" applyFill="1" applyBorder="1" applyAlignment="1">
      <alignment horizontal="center" vertical="center"/>
    </xf>
    <xf numFmtId="0" fontId="89" fillId="0" borderId="257" xfId="26" applyFont="1" applyBorder="1"/>
    <xf numFmtId="0" fontId="12" fillId="16" borderId="175" xfId="26" applyFont="1" applyFill="1" applyBorder="1" applyAlignment="1">
      <alignment horizontal="center" vertical="center"/>
    </xf>
    <xf numFmtId="0" fontId="89" fillId="0" borderId="224" xfId="26" applyFont="1" applyBorder="1"/>
    <xf numFmtId="0" fontId="89" fillId="0" borderId="177" xfId="26" applyFont="1" applyBorder="1"/>
    <xf numFmtId="0" fontId="12" fillId="16" borderId="224" xfId="26" applyFont="1" applyFill="1" applyBorder="1" applyAlignment="1">
      <alignment horizontal="center" vertical="center"/>
    </xf>
    <xf numFmtId="0" fontId="89" fillId="0" borderId="174" xfId="26" applyFont="1" applyBorder="1"/>
    <xf numFmtId="0" fontId="14" fillId="0" borderId="255" xfId="26" applyFont="1" applyBorder="1" applyAlignment="1">
      <alignment horizontal="center" vertical="center"/>
    </xf>
    <xf numFmtId="0" fontId="14" fillId="0" borderId="160" xfId="26"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4" xfId="0" applyFont="1" applyFill="1" applyBorder="1" applyAlignment="1">
      <alignment horizontal="center" vertical="center"/>
    </xf>
    <xf numFmtId="0" fontId="12" fillId="0" borderId="24" xfId="0" applyFont="1" applyFill="1" applyBorder="1" applyAlignment="1">
      <alignment horizontal="left"/>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27"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34"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5" xfId="8" applyFont="1" applyFill="1" applyBorder="1" applyAlignment="1">
      <alignment horizontal="center" vertical="center"/>
    </xf>
    <xf numFmtId="0" fontId="20" fillId="3" borderId="8" xfId="8" applyFont="1" applyFill="1" applyBorder="1" applyAlignment="1">
      <alignment horizontal="center" vertical="center"/>
    </xf>
    <xf numFmtId="0" fontId="6" fillId="3" borderId="6" xfId="4" applyFont="1" applyFill="1" applyBorder="1" applyAlignment="1">
      <alignment horizontal="center"/>
    </xf>
    <xf numFmtId="0" fontId="6" fillId="3" borderId="39"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6" fillId="3" borderId="37"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5" xfId="0" applyFont="1" applyFill="1" applyBorder="1" applyAlignment="1">
      <alignment horizontal="center" vertical="center"/>
    </xf>
    <xf numFmtId="178" fontId="6" fillId="9" borderId="20" xfId="35" applyNumberFormat="1" applyFont="1" applyFill="1" applyBorder="1" applyAlignment="1">
      <alignment horizontal="center" vertical="center"/>
    </xf>
    <xf numFmtId="178" fontId="6" fillId="9" borderId="9" xfId="35" applyNumberFormat="1" applyFont="1" applyFill="1" applyBorder="1" applyAlignment="1">
      <alignment horizontal="center" vertical="center"/>
    </xf>
    <xf numFmtId="0" fontId="6" fillId="0" borderId="0" xfId="35" applyFont="1" applyFill="1" applyAlignment="1">
      <alignment horizontal="center" vertical="center"/>
    </xf>
    <xf numFmtId="14" fontId="6" fillId="0" borderId="0" xfId="35" applyNumberFormat="1" applyFont="1" applyFill="1" applyBorder="1" applyAlignment="1">
      <alignment horizontal="center"/>
    </xf>
    <xf numFmtId="0" fontId="8" fillId="0" borderId="0" xfId="35" applyFont="1" applyFill="1" applyBorder="1" applyAlignment="1">
      <alignment horizontal="right"/>
    </xf>
    <xf numFmtId="0" fontId="6" fillId="9" borderId="1" xfId="35" quotePrefix="1" applyFont="1" applyFill="1" applyBorder="1" applyAlignment="1">
      <alignment horizontal="center" vertical="center"/>
    </xf>
    <xf numFmtId="0" fontId="6" fillId="9" borderId="15" xfId="35" quotePrefix="1" applyFont="1" applyFill="1" applyBorder="1" applyAlignment="1">
      <alignment horizontal="center" vertical="center"/>
    </xf>
    <xf numFmtId="0" fontId="6" fillId="9" borderId="3" xfId="35" applyFont="1" applyFill="1" applyBorder="1" applyAlignment="1" applyProtection="1">
      <alignment horizontal="center" vertical="center"/>
    </xf>
    <xf numFmtId="0" fontId="6" fillId="9" borderId="4" xfId="35" applyFont="1" applyFill="1" applyBorder="1" applyAlignment="1" applyProtection="1">
      <alignment horizontal="center" vertical="center"/>
    </xf>
    <xf numFmtId="0" fontId="6" fillId="9" borderId="26" xfId="35" applyFont="1" applyFill="1" applyBorder="1" applyAlignment="1" applyProtection="1">
      <alignment horizontal="center" vertical="center"/>
    </xf>
    <xf numFmtId="178" fontId="6" fillId="9" borderId="12" xfId="35" quotePrefix="1" applyNumberFormat="1" applyFont="1" applyFill="1" applyBorder="1" applyAlignment="1" applyProtection="1">
      <alignment horizontal="center" vertical="center"/>
    </xf>
    <xf numFmtId="178" fontId="6" fillId="9" borderId="13" xfId="35" quotePrefix="1" applyNumberFormat="1" applyFont="1" applyFill="1" applyBorder="1" applyAlignment="1" applyProtection="1">
      <alignment horizontal="center" vertical="center"/>
    </xf>
    <xf numFmtId="178" fontId="6" fillId="9" borderId="34" xfId="35" quotePrefix="1" applyNumberFormat="1" applyFont="1" applyFill="1" applyBorder="1" applyAlignment="1" applyProtection="1">
      <alignment horizontal="center" vertical="center"/>
    </xf>
    <xf numFmtId="178" fontId="6" fillId="9" borderId="14" xfId="35" quotePrefix="1" applyNumberFormat="1" applyFont="1" applyFill="1" applyBorder="1" applyAlignment="1" applyProtection="1">
      <alignment horizontal="center" vertical="center"/>
    </xf>
    <xf numFmtId="0" fontId="6" fillId="9" borderId="40" xfId="35" applyFont="1" applyFill="1" applyBorder="1" applyAlignment="1" applyProtection="1">
      <alignment horizontal="center" vertical="center"/>
    </xf>
    <xf numFmtId="0" fontId="6" fillId="9" borderId="60" xfId="35" applyFont="1" applyFill="1" applyBorder="1" applyAlignment="1" applyProtection="1">
      <alignment horizontal="center" vertical="center"/>
    </xf>
    <xf numFmtId="0" fontId="6" fillId="9" borderId="3" xfId="0" applyFont="1" applyFill="1" applyBorder="1" applyAlignment="1" applyProtection="1">
      <alignment horizontal="center"/>
    </xf>
    <xf numFmtId="0" fontId="6" fillId="9" borderId="4" xfId="0" applyFont="1" applyFill="1" applyBorder="1" applyAlignment="1" applyProtection="1">
      <alignment horizontal="center"/>
    </xf>
    <xf numFmtId="0" fontId="6" fillId="9" borderId="26" xfId="0" applyFont="1" applyFill="1" applyBorder="1" applyAlignment="1" applyProtection="1">
      <alignment horizontal="center"/>
    </xf>
    <xf numFmtId="178" fontId="6" fillId="9" borderId="12" xfId="0" quotePrefix="1" applyNumberFormat="1" applyFont="1" applyFill="1" applyBorder="1" applyAlignment="1" applyProtection="1">
      <alignment horizontal="center"/>
    </xf>
    <xf numFmtId="178" fontId="6" fillId="9" borderId="34" xfId="0" quotePrefix="1" applyNumberFormat="1" applyFont="1" applyFill="1" applyBorder="1" applyAlignment="1" applyProtection="1">
      <alignment horizontal="center"/>
    </xf>
    <xf numFmtId="178" fontId="6" fillId="9" borderId="13" xfId="0" quotePrefix="1" applyNumberFormat="1" applyFont="1" applyFill="1" applyBorder="1" applyAlignment="1" applyProtection="1">
      <alignment horizontal="center"/>
    </xf>
    <xf numFmtId="178" fontId="6" fillId="9" borderId="14" xfId="0" quotePrefix="1" applyNumberFormat="1" applyFont="1" applyFill="1" applyBorder="1" applyAlignment="1" applyProtection="1">
      <alignment horizontal="center"/>
    </xf>
    <xf numFmtId="177" fontId="6" fillId="0" borderId="0" xfId="35" applyNumberFormat="1" applyFont="1" applyFill="1" applyBorder="1" applyAlignment="1" applyProtection="1">
      <alignment horizontal="center"/>
    </xf>
    <xf numFmtId="0" fontId="6" fillId="9" borderId="1" xfId="35" applyFont="1" applyFill="1" applyBorder="1" applyAlignment="1">
      <alignment horizontal="center" vertical="center"/>
    </xf>
    <xf numFmtId="0" fontId="6" fillId="9" borderId="15" xfId="35" applyFont="1" applyFill="1" applyBorder="1" applyAlignment="1">
      <alignment horizontal="center" vertical="center"/>
    </xf>
    <xf numFmtId="178" fontId="6" fillId="9" borderId="20" xfId="35" quotePrefix="1" applyNumberFormat="1" applyFont="1" applyFill="1" applyBorder="1" applyAlignment="1" applyProtection="1">
      <alignment horizontal="center" vertical="center"/>
    </xf>
    <xf numFmtId="178" fontId="6" fillId="9" borderId="9" xfId="35" quotePrefix="1" applyNumberFormat="1" applyFont="1" applyFill="1" applyBorder="1" applyAlignment="1" applyProtection="1">
      <alignment horizontal="center" vertical="center"/>
    </xf>
    <xf numFmtId="0" fontId="6" fillId="9" borderId="12" xfId="35" applyFont="1" applyFill="1" applyBorder="1" applyAlignment="1" applyProtection="1">
      <alignment horizontal="center" vertical="center"/>
    </xf>
    <xf numFmtId="0" fontId="6" fillId="9" borderId="34" xfId="35" applyFont="1" applyFill="1" applyBorder="1" applyAlignment="1" applyProtection="1">
      <alignment horizontal="center" vertical="center"/>
    </xf>
    <xf numFmtId="178" fontId="6" fillId="9" borderId="20" xfId="35" applyNumberFormat="1" applyFont="1" applyFill="1" applyBorder="1" applyAlignment="1" applyProtection="1">
      <alignment horizontal="center" vertical="center"/>
    </xf>
    <xf numFmtId="178" fontId="6" fillId="9" borderId="9" xfId="35" applyNumberFormat="1" applyFont="1" applyFill="1" applyBorder="1" applyAlignment="1" applyProtection="1">
      <alignment horizontal="center" vertical="center"/>
    </xf>
    <xf numFmtId="178" fontId="6" fillId="9" borderId="16" xfId="35" applyNumberFormat="1" applyFont="1" applyFill="1" applyBorder="1" applyAlignment="1">
      <alignment horizontal="center" vertical="center"/>
    </xf>
    <xf numFmtId="0" fontId="6" fillId="9" borderId="38" xfId="35" applyFont="1" applyFill="1" applyBorder="1" applyAlignment="1">
      <alignment horizontal="center" vertical="center"/>
    </xf>
    <xf numFmtId="0" fontId="6" fillId="9" borderId="11" xfId="35" applyFont="1" applyFill="1" applyBorder="1" applyAlignment="1">
      <alignment horizontal="center" vertical="center"/>
    </xf>
    <xf numFmtId="0" fontId="6" fillId="9" borderId="30" xfId="35" applyFont="1" applyFill="1" applyBorder="1" applyAlignment="1">
      <alignment horizontal="center" vertical="center"/>
    </xf>
    <xf numFmtId="0" fontId="6" fillId="9" borderId="6" xfId="35" applyFont="1" applyFill="1" applyBorder="1" applyAlignment="1" applyProtection="1">
      <alignment horizontal="center" vertical="center"/>
    </xf>
    <xf numFmtId="0" fontId="6" fillId="9" borderId="7" xfId="35" applyFont="1" applyFill="1" applyBorder="1" applyAlignment="1" applyProtection="1">
      <alignment horizontal="center" vertical="center"/>
    </xf>
    <xf numFmtId="178" fontId="6" fillId="9" borderId="27" xfId="35" quotePrefix="1" applyNumberFormat="1" applyFont="1" applyFill="1" applyBorder="1" applyAlignment="1" applyProtection="1">
      <alignment horizontal="center" vertical="center"/>
    </xf>
    <xf numFmtId="178" fontId="6" fillId="9" borderId="6" xfId="35" quotePrefix="1" applyNumberFormat="1" applyFont="1" applyFill="1" applyBorder="1" applyAlignment="1" applyProtection="1">
      <alignment horizontal="center" vertical="center"/>
    </xf>
    <xf numFmtId="178" fontId="6" fillId="9" borderId="7" xfId="35" quotePrefix="1" applyNumberFormat="1" applyFont="1" applyFill="1" applyBorder="1" applyAlignment="1" applyProtection="1">
      <alignment horizontal="center" vertical="center"/>
    </xf>
    <xf numFmtId="178" fontId="6" fillId="9" borderId="28" xfId="35" quotePrefix="1" applyNumberFormat="1" applyFont="1" applyFill="1" applyBorder="1" applyAlignment="1" applyProtection="1">
      <alignment horizontal="center" vertical="center"/>
    </xf>
    <xf numFmtId="165" fontId="4" fillId="0" borderId="0" xfId="35" applyNumberFormat="1" applyFont="1" applyFill="1" applyAlignment="1">
      <alignment horizontal="left"/>
    </xf>
    <xf numFmtId="165" fontId="6" fillId="0" borderId="0" xfId="35" applyNumberFormat="1" applyFont="1" applyFill="1" applyAlignment="1">
      <alignment horizontal="center"/>
    </xf>
    <xf numFmtId="165" fontId="8" fillId="0" borderId="0" xfId="35" applyNumberFormat="1" applyFont="1" applyFill="1" applyBorder="1" applyAlignment="1">
      <alignment horizontal="right"/>
    </xf>
    <xf numFmtId="165" fontId="4" fillId="0" borderId="0" xfId="35" applyNumberFormat="1" applyFont="1" applyFill="1" applyBorder="1" applyAlignment="1">
      <alignment horizontal="right"/>
    </xf>
    <xf numFmtId="165" fontId="6" fillId="9" borderId="1" xfId="35" applyNumberFormat="1" applyFont="1" applyFill="1" applyBorder="1" applyAlignment="1" applyProtection="1">
      <alignment horizontal="center" vertical="center"/>
    </xf>
    <xf numFmtId="165" fontId="6" fillId="9" borderId="15" xfId="35" applyNumberFormat="1" applyFont="1" applyFill="1" applyBorder="1" applyAlignment="1" applyProtection="1">
      <alignment horizontal="center" vertical="center"/>
    </xf>
    <xf numFmtId="165" fontId="6" fillId="9" borderId="3" xfId="6" applyNumberFormat="1" applyFont="1" applyFill="1" applyBorder="1" applyAlignment="1">
      <alignment horizontal="center" vertical="center" wrapText="1"/>
    </xf>
    <xf numFmtId="165" fontId="6" fillId="9" borderId="4" xfId="6" applyNumberFormat="1" applyFont="1" applyFill="1" applyBorder="1" applyAlignment="1">
      <alignment horizontal="center" vertical="center" wrapText="1"/>
    </xf>
    <xf numFmtId="165" fontId="6" fillId="9" borderId="26" xfId="6" applyNumberFormat="1" applyFont="1" applyFill="1" applyBorder="1" applyAlignment="1">
      <alignment horizontal="center" vertical="center" wrapText="1"/>
    </xf>
    <xf numFmtId="165" fontId="6" fillId="9" borderId="12" xfId="6" quotePrefix="1" applyNumberFormat="1" applyFont="1" applyFill="1" applyBorder="1" applyAlignment="1">
      <alignment horizontal="center" vertical="center"/>
    </xf>
    <xf numFmtId="165" fontId="6" fillId="9" borderId="34" xfId="6" quotePrefix="1" applyNumberFormat="1" applyFont="1" applyFill="1" applyBorder="1" applyAlignment="1">
      <alignment horizontal="center" vertical="center"/>
    </xf>
    <xf numFmtId="165" fontId="6" fillId="9" borderId="13" xfId="6" quotePrefix="1" applyNumberFormat="1" applyFont="1" applyFill="1" applyBorder="1" applyAlignment="1">
      <alignment horizontal="center" vertical="center"/>
    </xf>
    <xf numFmtId="177" fontId="4" fillId="0" borderId="0" xfId="35" applyNumberFormat="1" applyFont="1" applyFill="1" applyBorder="1" applyAlignment="1" applyProtection="1">
      <alignment horizontal="left"/>
    </xf>
    <xf numFmtId="0" fontId="74" fillId="0" borderId="25" xfId="35" applyFont="1" applyFill="1" applyBorder="1" applyAlignment="1">
      <alignment horizontal="center"/>
    </xf>
    <xf numFmtId="0" fontId="6" fillId="0" borderId="0" xfId="35" applyFont="1" applyFill="1" applyAlignment="1">
      <alignment horizontal="center"/>
    </xf>
    <xf numFmtId="0" fontId="74" fillId="0" borderId="0" xfId="35" applyFont="1" applyFill="1" applyBorder="1" applyAlignment="1">
      <alignment horizontal="center"/>
    </xf>
    <xf numFmtId="165" fontId="17" fillId="9" borderId="12" xfId="6" quotePrefix="1" applyNumberFormat="1" applyFont="1" applyFill="1" applyBorder="1" applyAlignment="1">
      <alignment horizontal="center" vertical="center"/>
    </xf>
    <xf numFmtId="165" fontId="17" fillId="9" borderId="14" xfId="6" quotePrefix="1" applyNumberFormat="1" applyFont="1" applyFill="1" applyBorder="1" applyAlignment="1">
      <alignment horizontal="center" vertical="center"/>
    </xf>
    <xf numFmtId="177" fontId="19" fillId="0" borderId="0" xfId="35" applyNumberFormat="1" applyFont="1" applyFill="1" applyBorder="1" applyAlignment="1" applyProtection="1">
      <alignment horizontal="left" wrapText="1"/>
    </xf>
    <xf numFmtId="0" fontId="17" fillId="9" borderId="1" xfId="35" applyFont="1" applyFill="1" applyBorder="1" applyAlignment="1">
      <alignment horizontal="center" vertical="center"/>
    </xf>
    <xf numFmtId="0" fontId="17" fillId="9" borderId="15" xfId="35" applyFont="1" applyFill="1" applyBorder="1" applyAlignment="1">
      <alignment horizontal="center" vertical="center"/>
    </xf>
    <xf numFmtId="165" fontId="17" fillId="9" borderId="3" xfId="6" applyNumberFormat="1" applyFont="1" applyFill="1" applyBorder="1" applyAlignment="1">
      <alignment horizontal="center" vertical="center" wrapText="1"/>
    </xf>
    <xf numFmtId="165" fontId="17" fillId="9" borderId="4" xfId="6" applyNumberFormat="1" applyFont="1" applyFill="1" applyBorder="1" applyAlignment="1">
      <alignment horizontal="center" vertical="center" wrapText="1"/>
    </xf>
    <xf numFmtId="165" fontId="17" fillId="9" borderId="26" xfId="6" applyNumberFormat="1" applyFont="1" applyFill="1" applyBorder="1" applyAlignment="1">
      <alignment horizontal="center" vertical="center" wrapText="1"/>
    </xf>
    <xf numFmtId="165" fontId="17" fillId="9" borderId="34" xfId="6" quotePrefix="1" applyNumberFormat="1" applyFont="1" applyFill="1" applyBorder="1" applyAlignment="1">
      <alignment horizontal="center" vertical="center"/>
    </xf>
    <xf numFmtId="0" fontId="8" fillId="0" borderId="25" xfId="35" applyFont="1" applyFill="1" applyBorder="1" applyAlignment="1">
      <alignment horizontal="center"/>
    </xf>
    <xf numFmtId="165" fontId="6" fillId="9" borderId="14" xfId="6" quotePrefix="1" applyNumberFormat="1" applyFont="1" applyFill="1" applyBorder="1" applyAlignment="1">
      <alignment horizontal="center" vertical="center"/>
    </xf>
    <xf numFmtId="177" fontId="4" fillId="0" borderId="0" xfId="35" quotePrefix="1" applyNumberFormat="1" applyFont="1" applyFill="1" applyAlignment="1" applyProtection="1">
      <alignment horizontal="left" vertical="center"/>
    </xf>
    <xf numFmtId="0" fontId="4" fillId="0" borderId="0" xfId="35" applyFont="1" applyFill="1" applyAlignment="1">
      <alignment horizontal="left" wrapText="1"/>
    </xf>
    <xf numFmtId="165" fontId="6" fillId="9" borderId="3" xfId="40" quotePrefix="1" applyNumberFormat="1" applyFont="1" applyFill="1" applyBorder="1" applyAlignment="1">
      <alignment horizontal="center" vertical="center" wrapText="1"/>
    </xf>
    <xf numFmtId="165" fontId="6" fillId="9" borderId="4" xfId="40" quotePrefix="1" applyNumberFormat="1" applyFont="1" applyFill="1" applyBorder="1" applyAlignment="1">
      <alignment horizontal="center" vertical="center" wrapText="1"/>
    </xf>
    <xf numFmtId="165" fontId="6" fillId="9" borderId="26" xfId="40" quotePrefix="1" applyNumberFormat="1" applyFont="1" applyFill="1" applyBorder="1" applyAlignment="1">
      <alignment horizontal="center" vertical="center" wrapText="1"/>
    </xf>
    <xf numFmtId="1" fontId="6" fillId="9" borderId="12" xfId="35" quotePrefix="1" applyNumberFormat="1" applyFont="1" applyFill="1" applyBorder="1" applyAlignment="1">
      <alignment horizontal="center" vertical="center"/>
    </xf>
    <xf numFmtId="0" fontId="6" fillId="9" borderId="34" xfId="35" applyFont="1" applyFill="1" applyBorder="1" applyAlignment="1">
      <alignment horizontal="center" vertical="center"/>
    </xf>
    <xf numFmtId="0" fontId="6" fillId="9" borderId="14" xfId="35" applyFont="1" applyFill="1" applyBorder="1" applyAlignment="1">
      <alignment horizontal="center" vertical="center"/>
    </xf>
    <xf numFmtId="177" fontId="4" fillId="0" borderId="24" xfId="35" applyNumberFormat="1" applyFont="1" applyFill="1" applyBorder="1" applyAlignment="1" applyProtection="1">
      <alignment horizontal="left"/>
    </xf>
    <xf numFmtId="165" fontId="6" fillId="0" borderId="0" xfId="35" applyNumberFormat="1" applyFont="1" applyFill="1" applyBorder="1" applyAlignment="1">
      <alignment horizontal="center"/>
    </xf>
    <xf numFmtId="165" fontId="6" fillId="0" borderId="0" xfId="35" applyNumberFormat="1" applyFont="1" applyFill="1" applyBorder="1" applyAlignment="1" applyProtection="1">
      <alignment horizontal="center"/>
    </xf>
    <xf numFmtId="165" fontId="6" fillId="9" borderId="1" xfId="35" applyNumberFormat="1" applyFont="1" applyFill="1" applyBorder="1" applyAlignment="1">
      <alignment horizontal="center" vertical="center"/>
    </xf>
    <xf numFmtId="165" fontId="6" fillId="9" borderId="15" xfId="35"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4"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1" borderId="38" xfId="0" applyFont="1" applyFill="1" applyBorder="1" applyAlignment="1">
      <alignment horizontal="center"/>
    </xf>
    <xf numFmtId="0" fontId="6" fillId="11" borderId="11" xfId="0" applyFont="1" applyFill="1" applyBorder="1" applyAlignment="1">
      <alignment horizontal="center"/>
    </xf>
    <xf numFmtId="0" fontId="6" fillId="11" borderId="2"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6" xfId="0" applyFont="1" applyFill="1" applyBorder="1" applyAlignment="1">
      <alignment horizontal="center"/>
    </xf>
    <xf numFmtId="0" fontId="6" fillId="11" borderId="3" xfId="0" applyFont="1" applyFill="1" applyBorder="1" applyAlignment="1">
      <alignment horizontal="center"/>
    </xf>
    <xf numFmtId="0" fontId="6" fillId="11" borderId="4" xfId="0" applyFont="1" applyFill="1" applyBorder="1" applyAlignment="1">
      <alignment horizontal="center"/>
    </xf>
    <xf numFmtId="0" fontId="6" fillId="11"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2" borderId="1" xfId="0" applyFont="1" applyFill="1" applyBorder="1" applyAlignment="1">
      <alignment horizontal="center" vertical="center"/>
    </xf>
    <xf numFmtId="0" fontId="12" fillId="12" borderId="53" xfId="0" applyFont="1" applyFill="1" applyBorder="1" applyAlignment="1">
      <alignment horizontal="center" vertical="center"/>
    </xf>
    <xf numFmtId="0" fontId="12" fillId="12" borderId="2" xfId="0" applyFont="1" applyFill="1" applyBorder="1" applyAlignment="1">
      <alignment horizontal="center" vertical="center"/>
    </xf>
    <xf numFmtId="0" fontId="12" fillId="12" borderId="50" xfId="0" applyFont="1" applyFill="1" applyBorder="1" applyAlignment="1">
      <alignment horizontal="center" vertical="center"/>
    </xf>
    <xf numFmtId="0" fontId="12" fillId="12" borderId="6" xfId="0" applyFont="1" applyFill="1" applyBorder="1" applyAlignment="1">
      <alignment horizontal="center"/>
    </xf>
    <xf numFmtId="0" fontId="12" fillId="12" borderId="7" xfId="0" applyFont="1" applyFill="1" applyBorder="1" applyAlignment="1">
      <alignment horizontal="center"/>
    </xf>
    <xf numFmtId="180" fontId="6" fillId="13" borderId="24" xfId="46" applyNumberFormat="1" applyFont="1" applyFill="1" applyBorder="1" applyAlignment="1">
      <alignment horizontal="left" vertical="center"/>
    </xf>
    <xf numFmtId="39" fontId="6" fillId="9" borderId="15" xfId="45" applyNumberFormat="1" applyFont="1" applyFill="1" applyBorder="1" applyAlignment="1">
      <alignment horizontal="center" vertical="center"/>
    </xf>
    <xf numFmtId="39" fontId="6" fillId="9" borderId="8" xfId="45" applyNumberFormat="1" applyFont="1" applyFill="1" applyBorder="1" applyAlignment="1">
      <alignment horizontal="center" vertical="center"/>
    </xf>
    <xf numFmtId="180" fontId="6" fillId="9" borderId="12" xfId="43" applyNumberFormat="1" applyFont="1" applyFill="1" applyBorder="1" applyAlignment="1">
      <alignment horizontal="center" vertical="center"/>
    </xf>
    <xf numFmtId="180" fontId="6" fillId="9" borderId="13" xfId="43" applyNumberFormat="1" applyFont="1" applyFill="1" applyBorder="1" applyAlignment="1">
      <alignment horizontal="center" vertical="center"/>
    </xf>
    <xf numFmtId="180" fontId="6" fillId="9" borderId="14" xfId="43" applyNumberFormat="1" applyFont="1" applyFill="1" applyBorder="1" applyAlignment="1">
      <alignment horizontal="center" vertical="center"/>
    </xf>
    <xf numFmtId="0" fontId="6" fillId="9" borderId="12" xfId="45" applyNumberFormat="1" applyFont="1" applyFill="1" applyBorder="1" applyAlignment="1">
      <alignment horizontal="center"/>
    </xf>
    <xf numFmtId="0" fontId="6" fillId="9" borderId="13" xfId="45" applyNumberFormat="1" applyFont="1" applyFill="1" applyBorder="1" applyAlignment="1">
      <alignment horizontal="center"/>
    </xf>
    <xf numFmtId="0" fontId="6" fillId="9" borderId="34" xfId="45" applyNumberFormat="1" applyFont="1" applyFill="1" applyBorder="1" applyAlignment="1">
      <alignment horizontal="center"/>
    </xf>
    <xf numFmtId="0" fontId="6" fillId="9" borderId="14" xfId="45" applyNumberFormat="1" applyFont="1" applyFill="1" applyBorder="1" applyAlignment="1">
      <alignment horizontal="center"/>
    </xf>
    <xf numFmtId="0" fontId="6" fillId="9" borderId="34" xfId="30" quotePrefix="1" applyFont="1" applyFill="1" applyBorder="1" applyAlignment="1">
      <alignment horizontal="center"/>
    </xf>
    <xf numFmtId="0" fontId="6" fillId="9" borderId="27" xfId="30" applyFont="1" applyFill="1" applyBorder="1" applyAlignment="1">
      <alignment horizontal="center"/>
    </xf>
    <xf numFmtId="0" fontId="6" fillId="9" borderId="27" xfId="30" quotePrefix="1" applyFont="1" applyFill="1" applyBorder="1" applyAlignment="1">
      <alignment horizontal="center"/>
    </xf>
    <xf numFmtId="39" fontId="6" fillId="9" borderId="30" xfId="45" applyNumberFormat="1" applyFont="1" applyFill="1" applyBorder="1" applyAlignment="1">
      <alignment horizontal="center" vertical="center"/>
    </xf>
    <xf numFmtId="39" fontId="6" fillId="9" borderId="15" xfId="45" quotePrefix="1" applyNumberFormat="1" applyFont="1" applyFill="1" applyBorder="1" applyAlignment="1">
      <alignment horizontal="center" vertical="center"/>
    </xf>
    <xf numFmtId="180" fontId="6" fillId="9" borderId="34" xfId="43" applyNumberFormat="1" applyFont="1" applyFill="1" applyBorder="1" applyAlignment="1">
      <alignment horizontal="center" vertical="center"/>
    </xf>
    <xf numFmtId="39" fontId="6" fillId="9" borderId="8" xfId="45" quotePrefix="1" applyNumberFormat="1" applyFont="1" applyFill="1" applyBorder="1" applyAlignment="1">
      <alignment horizontal="center" vertical="center"/>
    </xf>
    <xf numFmtId="180" fontId="6" fillId="9" borderId="27" xfId="43" applyNumberFormat="1" applyFont="1" applyFill="1" applyBorder="1" applyAlignment="1">
      <alignment horizontal="center" vertical="center"/>
    </xf>
    <xf numFmtId="180" fontId="6" fillId="9" borderId="28" xfId="43" applyNumberFormat="1" applyFont="1" applyFill="1" applyBorder="1" applyAlignment="1">
      <alignment horizontal="center" vertical="center"/>
    </xf>
    <xf numFmtId="180" fontId="6" fillId="9" borderId="9" xfId="43" applyNumberFormat="1" applyFont="1" applyFill="1" applyBorder="1" applyAlignment="1">
      <alignment horizontal="center" vertical="center"/>
    </xf>
    <xf numFmtId="180" fontId="6" fillId="9" borderId="10" xfId="43" applyNumberFormat="1" applyFont="1" applyFill="1" applyBorder="1" applyAlignment="1">
      <alignment horizontal="center" vertical="center"/>
    </xf>
    <xf numFmtId="0" fontId="6" fillId="9" borderId="97" xfId="30" applyFont="1" applyFill="1" applyBorder="1" applyAlignment="1">
      <alignment horizontal="center" vertical="center"/>
    </xf>
    <xf numFmtId="0" fontId="6" fillId="9" borderId="45" xfId="30" applyFont="1" applyFill="1" applyBorder="1" applyAlignment="1">
      <alignment horizontal="center" vertical="center"/>
    </xf>
    <xf numFmtId="180" fontId="6" fillId="9" borderId="44" xfId="42" applyNumberFormat="1" applyFont="1" applyFill="1" applyBorder="1" applyAlignment="1">
      <alignment horizontal="center" vertical="center"/>
    </xf>
    <xf numFmtId="0" fontId="6" fillId="9" borderId="15" xfId="30" applyFont="1" applyFill="1" applyBorder="1" applyAlignment="1">
      <alignment horizontal="center" vertical="center"/>
    </xf>
    <xf numFmtId="0" fontId="6" fillId="9" borderId="8" xfId="30" applyFont="1" applyFill="1" applyBorder="1" applyAlignment="1">
      <alignment horizontal="center" vertical="center"/>
    </xf>
    <xf numFmtId="180" fontId="6" fillId="9" borderId="36" xfId="42" applyNumberFormat="1" applyFont="1" applyFill="1" applyBorder="1" applyAlignment="1">
      <alignment horizontal="center" vertical="center"/>
    </xf>
    <xf numFmtId="180" fontId="6" fillId="9" borderId="12" xfId="42" applyNumberFormat="1" applyFont="1" applyFill="1" applyBorder="1" applyAlignment="1">
      <alignment horizontal="center" vertical="center"/>
    </xf>
    <xf numFmtId="180" fontId="6" fillId="9" borderId="13" xfId="42" applyNumberFormat="1" applyFont="1" applyFill="1" applyBorder="1" applyAlignment="1">
      <alignment horizontal="center" vertical="center"/>
    </xf>
    <xf numFmtId="180" fontId="6" fillId="9" borderId="34" xfId="42" applyNumberFormat="1" applyFont="1" applyFill="1" applyBorder="1" applyAlignment="1">
      <alignment horizontal="center" vertical="center"/>
    </xf>
    <xf numFmtId="0" fontId="6" fillId="9" borderId="28" xfId="30" applyFont="1" applyFill="1" applyBorder="1" applyAlignment="1">
      <alignment horizontal="center"/>
    </xf>
    <xf numFmtId="0" fontId="6" fillId="9" borderId="12" xfId="30" applyNumberFormat="1" applyFont="1" applyFill="1" applyBorder="1" applyAlignment="1">
      <alignment horizontal="center"/>
    </xf>
    <xf numFmtId="0" fontId="6" fillId="9" borderId="34" xfId="30" applyNumberFormat="1" applyFont="1" applyFill="1" applyBorder="1" applyAlignment="1">
      <alignment horizontal="center"/>
    </xf>
    <xf numFmtId="0" fontId="6" fillId="9" borderId="12" xfId="30" quotePrefix="1" applyFont="1" applyFill="1" applyBorder="1" applyAlignment="1">
      <alignment horizontal="center"/>
    </xf>
    <xf numFmtId="0" fontId="6" fillId="9" borderId="14" xfId="30" quotePrefix="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9" borderId="3" xfId="30" applyFont="1" applyFill="1" applyBorder="1" applyAlignment="1">
      <alignment horizontal="center" vertical="center"/>
    </xf>
    <xf numFmtId="0" fontId="6" fillId="9" borderId="4" xfId="30" applyFont="1" applyFill="1" applyBorder="1" applyAlignment="1">
      <alignment horizontal="center" vertical="center"/>
    </xf>
    <xf numFmtId="0" fontId="6" fillId="9" borderId="5" xfId="30" applyFont="1" applyFill="1" applyBorder="1" applyAlignment="1">
      <alignment horizontal="center" vertical="center"/>
    </xf>
    <xf numFmtId="0" fontId="6" fillId="9" borderId="26" xfId="30" applyFont="1" applyFill="1" applyBorder="1" applyAlignment="1">
      <alignment horizontal="center" vertical="center"/>
    </xf>
    <xf numFmtId="0" fontId="4" fillId="0" borderId="25" xfId="0" applyFont="1" applyFill="1" applyBorder="1" applyAlignment="1">
      <alignment horizontal="right"/>
    </xf>
    <xf numFmtId="164" fontId="6" fillId="9" borderId="38" xfId="0" applyNumberFormat="1" applyFont="1" applyFill="1" applyBorder="1" applyAlignment="1">
      <alignment horizontal="center" vertical="center" wrapText="1"/>
    </xf>
    <xf numFmtId="164" fontId="6" fillId="9" borderId="11" xfId="0" applyNumberFormat="1" applyFont="1" applyFill="1" applyBorder="1" applyAlignment="1">
      <alignment horizontal="center" vertical="center" wrapText="1"/>
    </xf>
    <xf numFmtId="0" fontId="6" fillId="9" borderId="39"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57" xfId="0" applyFont="1" applyFill="1" applyBorder="1" applyAlignment="1">
      <alignment horizontal="center" vertical="center" wrapText="1"/>
    </xf>
    <xf numFmtId="39" fontId="6" fillId="9" borderId="40" xfId="0" quotePrefix="1" applyNumberFormat="1" applyFont="1" applyFill="1" applyBorder="1" applyAlignment="1" applyProtection="1">
      <alignment horizontal="center" vertical="center" wrapText="1"/>
    </xf>
    <xf numFmtId="39" fontId="6" fillId="9" borderId="59" xfId="0" quotePrefix="1" applyNumberFormat="1" applyFont="1" applyFill="1" applyBorder="1" applyAlignment="1" applyProtection="1">
      <alignment horizontal="center" vertical="center" wrapText="1"/>
    </xf>
    <xf numFmtId="39" fontId="6" fillId="9" borderId="60" xfId="0" quotePrefix="1" applyNumberFormat="1" applyFont="1" applyFill="1" applyBorder="1" applyAlignment="1" applyProtection="1">
      <alignment horizontal="center" vertical="center" wrapText="1"/>
    </xf>
    <xf numFmtId="39" fontId="6" fillId="9" borderId="37" xfId="0" quotePrefix="1" applyNumberFormat="1" applyFont="1" applyFill="1" applyBorder="1" applyAlignment="1" applyProtection="1">
      <alignment horizontal="center" vertical="center" wrapText="1"/>
    </xf>
    <xf numFmtId="39" fontId="6" fillId="9" borderId="44" xfId="0" quotePrefix="1" applyNumberFormat="1" applyFont="1" applyFill="1" applyBorder="1" applyAlignment="1" applyProtection="1">
      <alignment horizontal="center" vertical="center" wrapText="1"/>
    </xf>
    <xf numFmtId="39" fontId="6" fillId="9" borderId="42" xfId="0" quotePrefix="1" applyNumberFormat="1" applyFont="1" applyFill="1" applyBorder="1" applyAlignment="1" applyProtection="1">
      <alignment horizontal="center" vertical="center" wrapText="1"/>
    </xf>
    <xf numFmtId="14" fontId="6" fillId="9" borderId="40" xfId="0" quotePrefix="1" applyNumberFormat="1" applyFont="1" applyFill="1" applyBorder="1" applyAlignment="1" applyProtection="1">
      <alignment horizontal="center" vertical="center" wrapText="1"/>
    </xf>
    <xf numFmtId="14" fontId="6" fillId="9" borderId="59" xfId="0" quotePrefix="1" applyNumberFormat="1" applyFont="1" applyFill="1" applyBorder="1" applyAlignment="1" applyProtection="1">
      <alignment horizontal="center" vertical="center" wrapText="1"/>
    </xf>
    <xf numFmtId="14" fontId="6" fillId="9" borderId="56" xfId="0" quotePrefix="1" applyNumberFormat="1" applyFont="1" applyFill="1" applyBorder="1" applyAlignment="1" applyProtection="1">
      <alignment horizontal="center" vertical="center" wrapText="1"/>
    </xf>
    <xf numFmtId="14" fontId="6" fillId="9" borderId="37" xfId="0" quotePrefix="1" applyNumberFormat="1" applyFont="1" applyFill="1" applyBorder="1" applyAlignment="1" applyProtection="1">
      <alignment horizontal="center" vertical="center" wrapText="1"/>
    </xf>
    <xf numFmtId="14" fontId="6" fillId="9" borderId="44" xfId="0" quotePrefix="1" applyNumberFormat="1" applyFont="1" applyFill="1" applyBorder="1" applyAlignment="1" applyProtection="1">
      <alignment horizontal="center" vertical="center" wrapText="1"/>
    </xf>
    <xf numFmtId="14" fontId="6" fillId="9" borderId="36" xfId="0" quotePrefix="1" applyNumberFormat="1" applyFont="1" applyFill="1" applyBorder="1" applyAlignment="1" applyProtection="1">
      <alignment horizontal="center" vertical="center" wrapText="1"/>
    </xf>
    <xf numFmtId="39" fontId="6" fillId="9" borderId="37" xfId="0" applyNumberFormat="1" applyFont="1" applyFill="1" applyBorder="1" applyAlignment="1" applyProtection="1">
      <alignment horizontal="center" vertical="center"/>
    </xf>
    <xf numFmtId="39" fontId="6" fillId="9" borderId="42" xfId="0" applyNumberFormat="1" applyFont="1" applyFill="1" applyBorder="1" applyAlignment="1" applyProtection="1">
      <alignment horizontal="center" vertical="center"/>
    </xf>
    <xf numFmtId="164" fontId="6" fillId="9" borderId="38" xfId="0" applyNumberFormat="1" applyFont="1" applyFill="1" applyBorder="1" applyAlignment="1">
      <alignment horizontal="center" vertical="center"/>
    </xf>
    <xf numFmtId="164" fontId="6" fillId="9" borderId="105" xfId="0" applyNumberFormat="1" applyFont="1" applyFill="1" applyBorder="1" applyAlignment="1">
      <alignment horizontal="center" vertical="center"/>
    </xf>
    <xf numFmtId="164" fontId="6" fillId="9" borderId="11" xfId="0" applyNumberFormat="1" applyFont="1" applyFill="1" applyBorder="1" applyAlignment="1">
      <alignment horizontal="center" vertical="center"/>
    </xf>
    <xf numFmtId="0" fontId="6" fillId="9" borderId="39" xfId="0" applyFont="1" applyFill="1" applyBorder="1" applyAlignment="1">
      <alignment horizontal="center" vertical="center"/>
    </xf>
    <xf numFmtId="0" fontId="6" fillId="9" borderId="24" xfId="0" applyFont="1" applyFill="1" applyBorder="1" applyAlignment="1">
      <alignment horizontal="center" vertical="center"/>
    </xf>
    <xf numFmtId="0" fontId="6" fillId="9" borderId="117"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26" xfId="0" applyFont="1" applyFill="1" applyBorder="1" applyAlignment="1">
      <alignment horizontal="center" vertical="center"/>
    </xf>
    <xf numFmtId="39" fontId="6" fillId="9" borderId="116" xfId="0" quotePrefix="1" applyNumberFormat="1" applyFont="1" applyFill="1" applyBorder="1" applyAlignment="1" applyProtection="1">
      <alignment horizontal="center" vertical="center"/>
    </xf>
    <xf numFmtId="39" fontId="6" fillId="9" borderId="107" xfId="0" quotePrefix="1" applyNumberFormat="1" applyFont="1" applyFill="1" applyBorder="1" applyAlignment="1" applyProtection="1">
      <alignment horizontal="center" vertical="center"/>
    </xf>
    <xf numFmtId="39" fontId="6" fillId="9" borderId="115" xfId="0" quotePrefix="1" applyNumberFormat="1" applyFont="1" applyFill="1" applyBorder="1" applyAlignment="1" applyProtection="1">
      <alignment horizontal="center" vertical="center"/>
    </xf>
    <xf numFmtId="39" fontId="6" fillId="9" borderId="59" xfId="0" quotePrefix="1" applyNumberFormat="1" applyFont="1" applyFill="1" applyBorder="1" applyAlignment="1" applyProtection="1">
      <alignment horizontal="center" vertical="center"/>
    </xf>
    <xf numFmtId="39" fontId="6" fillId="9" borderId="56" xfId="0" quotePrefix="1" applyNumberFormat="1" applyFont="1" applyFill="1" applyBorder="1" applyAlignment="1" applyProtection="1">
      <alignment horizontal="center" vertical="center"/>
    </xf>
    <xf numFmtId="39" fontId="6" fillId="9" borderId="44" xfId="0" quotePrefix="1" applyNumberFormat="1" applyFont="1" applyFill="1" applyBorder="1" applyAlignment="1" applyProtection="1">
      <alignment horizontal="center" vertical="center"/>
    </xf>
    <xf numFmtId="39" fontId="6" fillId="9" borderId="36" xfId="0" quotePrefix="1" applyNumberFormat="1" applyFont="1" applyFill="1" applyBorder="1" applyAlignment="1" applyProtection="1">
      <alignment horizontal="center" vertical="center"/>
    </xf>
    <xf numFmtId="39" fontId="6" fillId="9" borderId="44" xfId="0" applyNumberFormat="1" applyFont="1" applyFill="1" applyBorder="1" applyAlignment="1" applyProtection="1">
      <alignment horizontal="center" vertical="center" wrapText="1"/>
    </xf>
    <xf numFmtId="39" fontId="6" fillId="9" borderId="114" xfId="0" applyNumberFormat="1" applyFont="1" applyFill="1" applyBorder="1" applyAlignment="1" applyProtection="1">
      <alignment horizontal="center" vertical="center" wrapText="1"/>
    </xf>
    <xf numFmtId="39" fontId="6" fillId="9" borderId="44" xfId="0" applyNumberFormat="1" applyFont="1" applyFill="1" applyBorder="1" applyAlignment="1" applyProtection="1">
      <alignment horizontal="center" vertical="center"/>
    </xf>
    <xf numFmtId="39" fontId="6" fillId="9" borderId="88" xfId="0" applyNumberFormat="1" applyFont="1" applyFill="1" applyBorder="1" applyAlignment="1" applyProtection="1">
      <alignment horizontal="center" vertical="center"/>
    </xf>
    <xf numFmtId="0" fontId="6" fillId="0" borderId="0" xfId="50" applyFont="1" applyFill="1" applyAlignment="1">
      <alignment horizontal="center" vertical="center"/>
    </xf>
    <xf numFmtId="0" fontId="6" fillId="0" borderId="0" xfId="50" applyFont="1" applyFill="1" applyAlignment="1">
      <alignment horizontal="center"/>
    </xf>
    <xf numFmtId="0" fontId="4" fillId="0" borderId="25" xfId="50" applyFont="1" applyFill="1" applyBorder="1" applyAlignment="1">
      <alignment horizontal="center"/>
    </xf>
    <xf numFmtId="0" fontId="4" fillId="0" borderId="24" xfId="4" applyFont="1" applyFill="1" applyBorder="1" applyAlignment="1">
      <alignment horizontal="left"/>
    </xf>
    <xf numFmtId="0" fontId="4" fillId="0" borderId="0" xfId="4" applyFont="1" applyFill="1" applyBorder="1" applyAlignment="1">
      <alignment horizontal="left"/>
    </xf>
    <xf numFmtId="0" fontId="8" fillId="0" borderId="25" xfId="4" applyFont="1" applyFill="1" applyBorder="1" applyAlignment="1">
      <alignment horizontal="right"/>
    </xf>
    <xf numFmtId="0" fontId="8" fillId="0" borderId="0" xfId="4" applyFont="1" applyFill="1" applyBorder="1" applyAlignment="1">
      <alignment horizontal="right"/>
    </xf>
    <xf numFmtId="0" fontId="6" fillId="9" borderId="1" xfId="30" applyFont="1" applyFill="1" applyBorder="1" applyAlignment="1">
      <alignment horizontal="center" vertical="center"/>
    </xf>
    <xf numFmtId="0" fontId="0" fillId="0" borderId="4" xfId="0" applyBorder="1"/>
    <xf numFmtId="0" fontId="0" fillId="0" borderId="5" xfId="0" applyBorder="1"/>
    <xf numFmtId="0" fontId="6" fillId="9" borderId="3" xfId="4" applyFont="1" applyFill="1" applyBorder="1" applyAlignment="1">
      <alignment horizontal="center" vertical="center" wrapText="1"/>
    </xf>
    <xf numFmtId="0" fontId="6" fillId="9" borderId="4" xfId="4" applyFont="1" applyFill="1" applyBorder="1" applyAlignment="1">
      <alignment horizontal="center" vertical="center" wrapText="1"/>
    </xf>
    <xf numFmtId="0" fontId="6" fillId="9" borderId="26" xfId="4" applyFont="1" applyFill="1" applyBorder="1" applyAlignment="1">
      <alignment horizontal="center" vertical="center" wrapText="1"/>
    </xf>
    <xf numFmtId="0" fontId="6" fillId="9" borderId="13" xfId="30" quotePrefix="1" applyFont="1" applyFill="1" applyBorder="1" applyAlignment="1">
      <alignment horizontal="center" vertical="center"/>
    </xf>
    <xf numFmtId="0" fontId="6" fillId="9" borderId="34" xfId="30" applyFont="1" applyFill="1" applyBorder="1" applyAlignment="1">
      <alignment horizontal="center" vertical="center"/>
    </xf>
    <xf numFmtId="0" fontId="6" fillId="9" borderId="12" xfId="30" quotePrefix="1" applyFont="1" applyFill="1" applyBorder="1" applyAlignment="1">
      <alignment horizontal="center" vertical="center"/>
    </xf>
    <xf numFmtId="0" fontId="6" fillId="9" borderId="34" xfId="30" quotePrefix="1" applyFont="1" applyFill="1" applyBorder="1" applyAlignment="1">
      <alignment horizontal="center" vertical="center"/>
    </xf>
    <xf numFmtId="0" fontId="6" fillId="9" borderId="14" xfId="30" quotePrefix="1" applyFont="1" applyFill="1" applyBorder="1" applyAlignment="1">
      <alignment horizontal="center" vertical="center"/>
    </xf>
    <xf numFmtId="0" fontId="6" fillId="0" borderId="0" xfId="4" applyFont="1" applyAlignment="1">
      <alignment horizontal="center" vertical="center"/>
    </xf>
    <xf numFmtId="0" fontId="8" fillId="0" borderId="25" xfId="4" applyFont="1" applyBorder="1" applyAlignment="1">
      <alignment horizontal="right" vertical="center"/>
    </xf>
    <xf numFmtId="0" fontId="6" fillId="3" borderId="1" xfId="30" applyFont="1" applyFill="1" applyBorder="1" applyAlignment="1" applyProtection="1">
      <alignment horizontal="center" vertical="center"/>
    </xf>
    <xf numFmtId="0" fontId="6" fillId="3" borderId="53" xfId="30" applyFont="1" applyFill="1" applyBorder="1" applyAlignment="1" applyProtection="1">
      <alignment horizontal="center" vertical="center"/>
    </xf>
    <xf numFmtId="0" fontId="6" fillId="3" borderId="3" xfId="30" applyFont="1" applyFill="1" applyBorder="1" applyAlignment="1" applyProtection="1">
      <alignment horizontal="center" vertical="center"/>
    </xf>
    <xf numFmtId="0" fontId="6" fillId="3" borderId="4" xfId="30" applyFont="1" applyFill="1" applyBorder="1" applyAlignment="1" applyProtection="1">
      <alignment horizontal="center" vertical="center"/>
    </xf>
    <xf numFmtId="0" fontId="6" fillId="3" borderId="64" xfId="30" applyFont="1" applyFill="1" applyBorder="1" applyAlignment="1" applyProtection="1">
      <alignment horizontal="center" vertical="center"/>
    </xf>
    <xf numFmtId="0" fontId="17" fillId="3" borderId="75" xfId="4" applyFont="1" applyFill="1" applyBorder="1" applyAlignment="1">
      <alignment horizontal="center" vertical="center"/>
    </xf>
    <xf numFmtId="0" fontId="17" fillId="3" borderId="70"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0" borderId="72" xfId="0" applyFont="1" applyFill="1" applyBorder="1" applyAlignment="1">
      <alignment horizontal="center" vertical="center"/>
    </xf>
    <xf numFmtId="0" fontId="17" fillId="10" borderId="71" xfId="0" applyFont="1" applyFill="1" applyBorder="1" applyAlignment="1">
      <alignment horizontal="center" vertical="center"/>
    </xf>
    <xf numFmtId="0" fontId="17" fillId="10" borderId="20" xfId="0" applyFont="1" applyFill="1" applyBorder="1" applyAlignment="1">
      <alignment horizontal="center" vertical="center"/>
    </xf>
    <xf numFmtId="0" fontId="17" fillId="10" borderId="9" xfId="0" applyFont="1" applyFill="1" applyBorder="1" applyAlignment="1">
      <alignment horizontal="center" vertical="center"/>
    </xf>
    <xf numFmtId="0" fontId="17" fillId="10" borderId="66" xfId="0" applyFont="1" applyFill="1" applyBorder="1" applyAlignment="1">
      <alignment horizontal="center" vertical="center"/>
    </xf>
    <xf numFmtId="0" fontId="17" fillId="10" borderId="61" xfId="0" applyFont="1" applyFill="1" applyBorder="1" applyAlignment="1">
      <alignment horizontal="center" vertical="center"/>
    </xf>
    <xf numFmtId="0" fontId="17" fillId="10" borderId="74" xfId="0" applyFont="1" applyFill="1" applyBorder="1" applyAlignment="1">
      <alignment horizontal="center" vertical="center"/>
    </xf>
    <xf numFmtId="0" fontId="17" fillId="10" borderId="73" xfId="0" applyFont="1" applyFill="1" applyBorder="1" applyAlignment="1">
      <alignment horizontal="center" vertical="center"/>
    </xf>
    <xf numFmtId="0" fontId="6" fillId="0" borderId="0" xfId="0" applyFont="1" applyFill="1" applyBorder="1" applyAlignment="1">
      <alignment horizontal="center"/>
    </xf>
    <xf numFmtId="0" fontId="4" fillId="0" borderId="0" xfId="0" applyFont="1" applyBorder="1" applyAlignment="1">
      <alignment horizontal="center" vertical="center"/>
    </xf>
    <xf numFmtId="0" fontId="17" fillId="3" borderId="27"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34" xfId="4" applyFont="1" applyFill="1" applyBorder="1" applyAlignment="1">
      <alignment horizontal="center" vertical="center"/>
    </xf>
    <xf numFmtId="0" fontId="17" fillId="3" borderId="86"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84" xfId="4" applyFont="1" applyFill="1" applyBorder="1" applyAlignment="1">
      <alignment horizontal="center" vertical="center" wrapText="1"/>
    </xf>
    <xf numFmtId="0" fontId="17" fillId="3" borderId="47" xfId="4" applyFont="1" applyFill="1" applyBorder="1" applyAlignment="1">
      <alignment horizontal="center" vertical="center" wrapText="1"/>
    </xf>
    <xf numFmtId="0" fontId="6" fillId="3" borderId="47" xfId="4" applyFont="1" applyFill="1" applyBorder="1" applyAlignment="1">
      <alignment horizontal="center" vertical="center" wrapText="1"/>
    </xf>
    <xf numFmtId="0" fontId="6" fillId="3" borderId="65" xfId="4" applyFont="1" applyFill="1" applyBorder="1" applyAlignment="1">
      <alignment horizontal="center" vertical="center" wrapText="1"/>
    </xf>
    <xf numFmtId="0" fontId="17" fillId="3" borderId="72" xfId="4" applyFont="1" applyFill="1" applyBorder="1" applyAlignment="1">
      <alignment horizontal="center" vertical="center"/>
    </xf>
    <xf numFmtId="0" fontId="17" fillId="3" borderId="74" xfId="4" applyFont="1" applyFill="1" applyBorder="1" applyAlignment="1">
      <alignment horizontal="center" vertical="center"/>
    </xf>
    <xf numFmtId="0" fontId="17" fillId="3" borderId="73" xfId="4" applyFont="1" applyFill="1" applyBorder="1" applyAlignment="1">
      <alignment horizontal="center" vertical="center"/>
    </xf>
    <xf numFmtId="0" fontId="17" fillId="3" borderId="71" xfId="4" applyFont="1" applyFill="1" applyBorder="1" applyAlignment="1">
      <alignment horizontal="center" vertical="center"/>
    </xf>
    <xf numFmtId="0" fontId="17" fillId="3" borderId="37" xfId="4" applyFont="1" applyFill="1" applyBorder="1" applyAlignment="1">
      <alignment horizontal="center" vertical="center"/>
    </xf>
    <xf numFmtId="0" fontId="17" fillId="3" borderId="44" xfId="4" applyFont="1" applyFill="1" applyBorder="1" applyAlignment="1">
      <alignment horizontal="center" vertical="center"/>
    </xf>
    <xf numFmtId="0" fontId="17" fillId="3" borderId="42" xfId="4" applyFont="1" applyFill="1" applyBorder="1" applyAlignment="1">
      <alignment horizontal="center" vertical="center"/>
    </xf>
    <xf numFmtId="0" fontId="17" fillId="3" borderId="13" xfId="4" applyFont="1" applyFill="1" applyBorder="1" applyAlignment="1">
      <alignment horizontal="center" vertical="center"/>
    </xf>
    <xf numFmtId="0" fontId="17" fillId="3" borderId="91" xfId="4" applyFont="1" applyFill="1" applyBorder="1" applyAlignment="1">
      <alignment horizontal="center" vertical="center"/>
    </xf>
    <xf numFmtId="0" fontId="17" fillId="0" borderId="0" xfId="4" applyFont="1" applyFill="1" applyAlignment="1">
      <alignment horizontal="center"/>
    </xf>
    <xf numFmtId="0" fontId="6" fillId="3" borderId="70" xfId="4" applyFont="1" applyFill="1" applyBorder="1" applyAlignment="1">
      <alignment horizontal="center" vertical="center"/>
    </xf>
    <xf numFmtId="0" fontId="17" fillId="9" borderId="93" xfId="4" applyFont="1" applyFill="1" applyBorder="1" applyAlignment="1">
      <alignment horizontal="center" vertical="center"/>
    </xf>
    <xf numFmtId="0" fontId="17" fillId="3" borderId="93" xfId="4" applyFont="1" applyFill="1" applyBorder="1" applyAlignment="1">
      <alignment horizontal="center" vertical="center"/>
    </xf>
    <xf numFmtId="0" fontId="17" fillId="3" borderId="92" xfId="4" applyFont="1" applyFill="1" applyBorder="1" applyAlignment="1">
      <alignment horizontal="center" vertical="center"/>
    </xf>
    <xf numFmtId="0" fontId="17" fillId="3" borderId="27" xfId="4" applyFont="1" applyFill="1" applyBorder="1" applyAlignment="1">
      <alignment horizontal="center" vertical="center" wrapText="1"/>
    </xf>
    <xf numFmtId="0" fontId="17" fillId="3" borderId="86"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75" xfId="4" applyFont="1" applyFill="1" applyBorder="1" applyAlignment="1">
      <alignment horizontal="center" vertical="center" wrapText="1"/>
    </xf>
    <xf numFmtId="0" fontId="17" fillId="3" borderId="70" xfId="4" applyFont="1" applyFill="1" applyBorder="1" applyAlignment="1">
      <alignment horizontal="center" vertical="center" wrapText="1"/>
    </xf>
    <xf numFmtId="0" fontId="17" fillId="3" borderId="69" xfId="4" applyFont="1" applyFill="1" applyBorder="1" applyAlignment="1">
      <alignment horizontal="center" vertical="center" wrapText="1"/>
    </xf>
    <xf numFmtId="0" fontId="17" fillId="9" borderId="73" xfId="4" applyFont="1" applyFill="1" applyBorder="1" applyAlignment="1">
      <alignment horizontal="center" vertical="center"/>
    </xf>
    <xf numFmtId="0" fontId="17" fillId="9" borderId="92"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7" fillId="3" borderId="84" xfId="4" applyFont="1" applyFill="1" applyBorder="1" applyAlignment="1">
      <alignment horizontal="center" vertical="center"/>
    </xf>
    <xf numFmtId="0" fontId="67" fillId="3" borderId="65" xfId="4" applyFont="1" applyFill="1" applyBorder="1" applyAlignment="1">
      <alignment horizontal="center" vertical="center"/>
    </xf>
    <xf numFmtId="0" fontId="66" fillId="9" borderId="93" xfId="4" applyFont="1" applyFill="1" applyBorder="1" applyAlignment="1">
      <alignment horizontal="center" vertical="top"/>
    </xf>
    <xf numFmtId="0" fontId="66" fillId="9" borderId="92" xfId="4" applyFont="1" applyFill="1" applyBorder="1" applyAlignment="1">
      <alignment horizontal="center" vertical="top"/>
    </xf>
    <xf numFmtId="0" fontId="56" fillId="0" borderId="0" xfId="0" applyFont="1" applyAlignment="1">
      <alignment vertical="center"/>
    </xf>
    <xf numFmtId="0" fontId="26" fillId="3" borderId="1"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7" xfId="0" applyFont="1" applyFill="1" applyBorder="1" applyAlignment="1">
      <alignment horizontal="center" vertical="center"/>
    </xf>
    <xf numFmtId="0" fontId="57" fillId="3" borderId="27" xfId="0" applyFont="1" applyFill="1" applyBorder="1" applyAlignment="1">
      <alignment horizontal="center" vertical="center"/>
    </xf>
    <xf numFmtId="0" fontId="57" fillId="3" borderId="12" xfId="0" applyFont="1" applyFill="1" applyBorder="1" applyAlignment="1">
      <alignment horizontal="center" vertical="center"/>
    </xf>
    <xf numFmtId="0" fontId="57" fillId="3" borderId="28" xfId="0" applyFont="1" applyFill="1" applyBorder="1" applyAlignment="1">
      <alignment horizontal="center" vertical="center"/>
    </xf>
    <xf numFmtId="0" fontId="57" fillId="3" borderId="13" xfId="0" applyFont="1" applyFill="1" applyBorder="1" applyAlignment="1">
      <alignment horizontal="center" vertical="center"/>
    </xf>
    <xf numFmtId="0" fontId="57" fillId="3" borderId="34" xfId="0" applyFont="1" applyFill="1" applyBorder="1" applyAlignment="1">
      <alignment horizontal="center" vertical="center"/>
    </xf>
    <xf numFmtId="0" fontId="57" fillId="3" borderId="14" xfId="0" applyFont="1" applyFill="1" applyBorder="1" applyAlignment="1">
      <alignment horizontal="center" vertical="center"/>
    </xf>
    <xf numFmtId="0" fontId="6" fillId="4" borderId="0" xfId="4" applyFont="1" applyFill="1" applyBorder="1" applyAlignment="1">
      <alignment horizontal="center" vertical="top"/>
    </xf>
    <xf numFmtId="0" fontId="25" fillId="0" borderId="25" xfId="0" applyFont="1" applyBorder="1" applyAlignment="1">
      <alignment horizontal="right" vertical="center"/>
    </xf>
    <xf numFmtId="0" fontId="24" fillId="0" borderId="0" xfId="0" applyFont="1" applyAlignment="1">
      <alignment horizontal="center" vertical="center"/>
    </xf>
    <xf numFmtId="0" fontId="44" fillId="0" borderId="24" xfId="0" applyFont="1" applyBorder="1" applyAlignment="1">
      <alignment horizontal="left" vertical="center"/>
    </xf>
    <xf numFmtId="0" fontId="26" fillId="3" borderId="38" xfId="0" applyFont="1" applyFill="1" applyBorder="1" applyAlignment="1">
      <alignment horizontal="center" vertical="center"/>
    </xf>
    <xf numFmtId="0" fontId="26" fillId="3" borderId="11" xfId="0" applyFont="1" applyFill="1" applyBorder="1" applyAlignment="1">
      <alignment horizontal="center" vertical="center"/>
    </xf>
    <xf numFmtId="0" fontId="24" fillId="3" borderId="6" xfId="0" applyFont="1" applyFill="1" applyBorder="1" applyAlignment="1">
      <alignment horizontal="center" vertical="center"/>
    </xf>
    <xf numFmtId="0" fontId="26" fillId="3" borderId="27"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28"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26" xfId="0" applyFont="1" applyFill="1" applyBorder="1" applyAlignment="1">
      <alignment horizontal="center" vertical="center"/>
    </xf>
    <xf numFmtId="0" fontId="30" fillId="0" borderId="0" xfId="12" applyFont="1" applyAlignment="1">
      <alignment horizontal="center"/>
    </xf>
    <xf numFmtId="0" fontId="62" fillId="0" borderId="0" xfId="12" applyFont="1" applyAlignment="1">
      <alignment horizontal="center"/>
    </xf>
    <xf numFmtId="0" fontId="14" fillId="0" borderId="0" xfId="14" applyFont="1" applyBorder="1" applyAlignment="1">
      <alignment horizontal="left"/>
    </xf>
    <xf numFmtId="0" fontId="14" fillId="0" borderId="0" xfId="0"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61" fillId="0" borderId="0" xfId="292" applyFont="1" applyBorder="1" applyAlignment="1">
      <alignment horizontal="left" vertical="center"/>
    </xf>
    <xf numFmtId="0" fontId="18" fillId="0" borderId="0" xfId="16" applyFont="1" applyFill="1" applyAlignment="1">
      <alignment horizontal="center"/>
    </xf>
    <xf numFmtId="0" fontId="18" fillId="0" borderId="0" xfId="12" applyFont="1" applyFill="1" applyBorder="1" applyAlignment="1">
      <alignment horizontal="center"/>
    </xf>
    <xf numFmtId="0" fontId="17" fillId="0" borderId="0" xfId="16" applyFont="1" applyFill="1" applyBorder="1" applyAlignment="1">
      <alignment horizontal="center"/>
    </xf>
    <xf numFmtId="0" fontId="17" fillId="3" borderId="38" xfId="300" applyFont="1" applyFill="1" applyBorder="1" applyAlignment="1" applyProtection="1">
      <alignment horizontal="center" vertical="center" wrapText="1"/>
    </xf>
    <xf numFmtId="0" fontId="17" fillId="3" borderId="11" xfId="300" applyFont="1" applyFill="1" applyBorder="1" applyAlignment="1" applyProtection="1">
      <alignment horizontal="center" vertical="center" wrapText="1"/>
    </xf>
    <xf numFmtId="0" fontId="17" fillId="3" borderId="6"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0" fontId="18" fillId="3" borderId="6" xfId="300" applyFont="1" applyFill="1" applyBorder="1" applyAlignment="1" applyProtection="1">
      <alignment horizontal="center" vertical="center"/>
    </xf>
    <xf numFmtId="0" fontId="18" fillId="3" borderId="7" xfId="300" applyFont="1" applyFill="1" applyBorder="1" applyAlignment="1" applyProtection="1">
      <alignment horizontal="center" vertical="center"/>
    </xf>
    <xf numFmtId="0" fontId="80" fillId="0" borderId="25" xfId="16" applyFont="1" applyFill="1" applyBorder="1" applyAlignment="1">
      <alignment horizontal="center"/>
    </xf>
    <xf numFmtId="0" fontId="80" fillId="0" borderId="0" xfId="0" applyFont="1" applyBorder="1" applyAlignment="1">
      <alignment horizontal="left" vertical="center"/>
    </xf>
    <xf numFmtId="0" fontId="22" fillId="0" borderId="97" xfId="0" applyFont="1" applyBorder="1" applyAlignment="1">
      <alignment horizontal="center" vertical="center"/>
    </xf>
    <xf numFmtId="0" fontId="22" fillId="0" borderId="45" xfId="0" applyFont="1" applyBorder="1" applyAlignment="1">
      <alignment horizontal="center" vertical="center"/>
    </xf>
    <xf numFmtId="0" fontId="22" fillId="0" borderId="139"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21"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80" fillId="3" borderId="143" xfId="0" applyFont="1" applyFill="1" applyBorder="1" applyAlignment="1">
      <alignment horizontal="center" vertical="center" wrapText="1"/>
    </xf>
    <xf numFmtId="0" fontId="80" fillId="3" borderId="140" xfId="0" applyFont="1" applyFill="1" applyBorder="1" applyAlignment="1">
      <alignment horizontal="center" vertical="center" wrapText="1"/>
    </xf>
    <xf numFmtId="0" fontId="80" fillId="3" borderId="142" xfId="0" applyFont="1" applyFill="1" applyBorder="1" applyAlignment="1">
      <alignment horizontal="center" vertical="center" wrapText="1"/>
    </xf>
    <xf numFmtId="0" fontId="80" fillId="3" borderId="76" xfId="0" applyFont="1" applyFill="1" applyBorder="1" applyAlignment="1">
      <alignment horizontal="center" vertical="center" wrapText="1"/>
    </xf>
    <xf numFmtId="0" fontId="12" fillId="3" borderId="141" xfId="0" applyFont="1" applyFill="1" applyBorder="1" applyAlignment="1">
      <alignment horizontal="center"/>
    </xf>
    <xf numFmtId="0" fontId="12" fillId="3" borderId="4" xfId="0" applyFont="1" applyFill="1" applyBorder="1" applyAlignment="1">
      <alignment horizontal="center"/>
    </xf>
    <xf numFmtId="0" fontId="12" fillId="3" borderId="64" xfId="0" applyFont="1" applyFill="1" applyBorder="1" applyAlignment="1">
      <alignment horizontal="center"/>
    </xf>
    <xf numFmtId="0" fontId="12" fillId="3" borderId="26" xfId="0" applyFont="1" applyFill="1" applyBorder="1" applyAlignment="1">
      <alignment horizontal="center"/>
    </xf>
    <xf numFmtId="0" fontId="12" fillId="0" borderId="0" xfId="13" applyFont="1" applyAlignment="1">
      <alignment horizontal="center" vertical="center"/>
    </xf>
    <xf numFmtId="0" fontId="12" fillId="0" borderId="25" xfId="13" applyFont="1" applyBorder="1" applyAlignment="1">
      <alignment horizontal="center" vertical="center"/>
    </xf>
    <xf numFmtId="0" fontId="12" fillId="3" borderId="38" xfId="13" applyFont="1" applyFill="1" applyBorder="1" applyAlignment="1">
      <alignment horizontal="center" vertical="center"/>
    </xf>
    <xf numFmtId="0" fontId="12" fillId="3" borderId="11" xfId="13" applyFont="1" applyFill="1" applyBorder="1" applyAlignment="1">
      <alignment horizontal="center" vertical="center"/>
    </xf>
    <xf numFmtId="0" fontId="12" fillId="3" borderId="2" xfId="17" applyFont="1" applyFill="1" applyBorder="1" applyAlignment="1">
      <alignment horizontal="center" vertical="center" wrapText="1"/>
    </xf>
    <xf numFmtId="0" fontId="12" fillId="3" borderId="9" xfId="17"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7" xfId="13" quotePrefix="1" applyFont="1" applyFill="1" applyBorder="1" applyAlignment="1">
      <alignment horizontal="center" vertical="center"/>
    </xf>
    <xf numFmtId="0" fontId="22" fillId="0" borderId="160" xfId="14" applyFont="1" applyBorder="1" applyAlignment="1">
      <alignment horizontal="center" vertical="center"/>
    </xf>
    <xf numFmtId="0" fontId="89" fillId="0" borderId="158" xfId="14" applyFont="1" applyBorder="1"/>
    <xf numFmtId="0" fontId="89" fillId="0" borderId="155" xfId="14" applyFont="1" applyBorder="1"/>
    <xf numFmtId="0" fontId="22" fillId="0" borderId="263" xfId="14" applyFont="1" applyBorder="1" applyAlignment="1">
      <alignment horizontal="center" vertical="center"/>
    </xf>
    <xf numFmtId="0" fontId="22" fillId="0" borderId="261" xfId="14" applyFont="1" applyBorder="1" applyAlignment="1">
      <alignment horizontal="center" vertical="center"/>
    </xf>
    <xf numFmtId="0" fontId="0" fillId="0" borderId="261" xfId="0" applyBorder="1"/>
    <xf numFmtId="0" fontId="40" fillId="16" borderId="164" xfId="14" applyFont="1" applyFill="1" applyBorder="1" applyAlignment="1">
      <alignment horizontal="center" vertical="center" wrapText="1"/>
    </xf>
    <xf numFmtId="0" fontId="89" fillId="0" borderId="154" xfId="14" applyFont="1" applyBorder="1"/>
    <xf numFmtId="0" fontId="40" fillId="16" borderId="241" xfId="14" applyFont="1" applyFill="1" applyBorder="1" applyAlignment="1">
      <alignment horizontal="center" vertical="center" wrapText="1"/>
    </xf>
    <xf numFmtId="0" fontId="89" fillId="0" borderId="173" xfId="14" applyFont="1" applyBorder="1"/>
    <xf numFmtId="0" fontId="22" fillId="0" borderId="30" xfId="14" applyFont="1" applyBorder="1" applyAlignment="1">
      <alignment horizontal="center" vertical="center"/>
    </xf>
    <xf numFmtId="0" fontId="22" fillId="0" borderId="21" xfId="14" applyFont="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40" fillId="16" borderId="178" xfId="14" applyFont="1" applyFill="1" applyBorder="1" applyAlignment="1">
      <alignment horizontal="center" vertical="center" wrapText="1"/>
    </xf>
    <xf numFmtId="0" fontId="40" fillId="16" borderId="175" xfId="14" applyFont="1" applyFill="1" applyBorder="1" applyAlignment="1">
      <alignment horizontal="center" vertical="center" wrapText="1"/>
    </xf>
    <xf numFmtId="0" fontId="89" fillId="0" borderId="177" xfId="14" applyFont="1" applyBorder="1"/>
    <xf numFmtId="0" fontId="0" fillId="0" borderId="264" xfId="0" applyBorder="1" applyAlignment="1">
      <alignment horizontal="center" vertical="center"/>
    </xf>
    <xf numFmtId="0" fontId="22" fillId="0" borderId="15" xfId="14" applyFont="1" applyBorder="1" applyAlignment="1">
      <alignment horizontal="center" vertical="center"/>
    </xf>
    <xf numFmtId="0" fontId="22" fillId="0" borderId="8" xfId="14" applyFont="1" applyBorder="1" applyAlignment="1">
      <alignment horizontal="center" vertical="center"/>
    </xf>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14" fillId="0" borderId="0" xfId="14" applyFont="1"/>
    <xf numFmtId="0" fontId="15" fillId="0" borderId="0" xfId="14" applyFont="1" applyAlignment="1">
      <alignment horizontal="right"/>
    </xf>
    <xf numFmtId="0" fontId="31" fillId="0" borderId="0" xfId="14"/>
    <xf numFmtId="0" fontId="22" fillId="0" borderId="252" xfId="14" applyFont="1" applyBorder="1" applyAlignment="1">
      <alignment horizontal="center" vertical="center"/>
    </xf>
    <xf numFmtId="0" fontId="22" fillId="0" borderId="149" xfId="14" applyFont="1" applyBorder="1" applyAlignment="1">
      <alignment horizontal="center" vertical="center"/>
    </xf>
    <xf numFmtId="0" fontId="0" fillId="0" borderId="158" xfId="0" applyBorder="1" applyAlignment="1">
      <alignment horizontal="center" vertical="center"/>
    </xf>
    <xf numFmtId="0" fontId="22" fillId="0" borderId="139" xfId="14" applyFont="1" applyFill="1" applyBorder="1" applyAlignment="1">
      <alignment horizontal="center" vertical="center"/>
    </xf>
    <xf numFmtId="0" fontId="22" fillId="0" borderId="137" xfId="14" applyFont="1" applyFill="1" applyBorder="1" applyAlignment="1">
      <alignment horizontal="center" vertical="center"/>
    </xf>
    <xf numFmtId="0" fontId="12" fillId="16" borderId="178" xfId="14" applyFont="1" applyFill="1" applyBorder="1" applyAlignment="1">
      <alignment horizontal="center" vertical="center" wrapText="1"/>
    </xf>
    <xf numFmtId="0" fontId="12" fillId="16" borderId="164" xfId="14" applyFont="1" applyFill="1" applyBorder="1" applyAlignment="1">
      <alignment horizontal="center" vertical="center" wrapText="1"/>
    </xf>
    <xf numFmtId="0" fontId="12" fillId="16" borderId="175" xfId="14" applyFont="1" applyFill="1" applyBorder="1" applyAlignment="1">
      <alignment horizontal="center" vertical="center"/>
    </xf>
    <xf numFmtId="0" fontId="89" fillId="0" borderId="174" xfId="14" applyFont="1" applyBorder="1"/>
    <xf numFmtId="0" fontId="0" fillId="0" borderId="253" xfId="0" applyBorder="1" applyAlignment="1">
      <alignment horizontal="center"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38" xfId="12" applyFont="1" applyFill="1" applyBorder="1" applyAlignment="1">
      <alignment horizontal="center" vertical="center" wrapText="1"/>
    </xf>
    <xf numFmtId="0" fontId="6" fillId="3" borderId="11"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9" xfId="12" applyFont="1" applyFill="1" applyBorder="1" applyAlignment="1">
      <alignment horizontal="center" vertical="center"/>
    </xf>
    <xf numFmtId="0" fontId="6" fillId="3" borderId="7" xfId="12" applyFont="1" applyFill="1" applyBorder="1" applyAlignment="1">
      <alignment horizontal="center" vertical="center" wrapText="1"/>
    </xf>
    <xf numFmtId="0" fontId="6" fillId="3" borderId="28" xfId="12" applyFont="1" applyFill="1" applyBorder="1" applyAlignment="1">
      <alignment horizontal="center" vertical="center" wrapText="1"/>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8" fillId="0" borderId="0" xfId="12" applyFont="1" applyBorder="1" applyAlignment="1">
      <alignment horizontal="left" vertical="center"/>
    </xf>
    <xf numFmtId="0" fontId="4" fillId="0" borderId="24" xfId="12" applyFont="1" applyBorder="1" applyAlignment="1">
      <alignment horizontal="left" vertical="center" wrapText="1"/>
    </xf>
    <xf numFmtId="0" fontId="4"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5"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0" borderId="0" xfId="15" applyFont="1" applyBorder="1" applyAlignment="1">
      <alignment horizontal="center"/>
    </xf>
    <xf numFmtId="0" fontId="59" fillId="0" borderId="25" xfId="15" applyFont="1" applyBorder="1" applyAlignment="1">
      <alignment horizontal="right"/>
    </xf>
    <xf numFmtId="0" fontId="58" fillId="0" borderId="25" xfId="15" applyFont="1" applyBorder="1" applyAlignment="1">
      <alignment horizontal="right"/>
    </xf>
    <xf numFmtId="0" fontId="6" fillId="9" borderId="38" xfId="12" applyFont="1" applyFill="1" applyBorder="1" applyAlignment="1">
      <alignment horizontal="center" vertical="center" wrapText="1"/>
    </xf>
    <xf numFmtId="0" fontId="6" fillId="9" borderId="11" xfId="12" applyFont="1" applyFill="1" applyBorder="1" applyAlignment="1">
      <alignment horizontal="center" vertical="center" wrapText="1"/>
    </xf>
    <xf numFmtId="0" fontId="6" fillId="9" borderId="6" xfId="12" applyFont="1" applyFill="1" applyBorder="1" applyAlignment="1">
      <alignment horizontal="center" vertical="center" wrapText="1"/>
    </xf>
    <xf numFmtId="0" fontId="6" fillId="9" borderId="27" xfId="12" applyFont="1" applyFill="1" applyBorder="1" applyAlignment="1">
      <alignment horizontal="center" vertical="center" wrapText="1"/>
    </xf>
    <xf numFmtId="0" fontId="6" fillId="9" borderId="3" xfId="15" applyFont="1" applyFill="1" applyBorder="1" applyAlignment="1">
      <alignment horizontal="center" vertical="center"/>
    </xf>
    <xf numFmtId="0" fontId="6" fillId="9" borderId="4" xfId="15" applyFont="1" applyFill="1" applyBorder="1" applyAlignment="1">
      <alignment horizontal="center" vertical="center"/>
    </xf>
    <xf numFmtId="0" fontId="6" fillId="9" borderId="5" xfId="15" applyFont="1" applyFill="1" applyBorder="1" applyAlignment="1">
      <alignment horizontal="center" vertical="center"/>
    </xf>
    <xf numFmtId="0" fontId="6" fillId="9" borderId="26" xfId="15" applyFont="1" applyFill="1" applyBorder="1" applyAlignment="1">
      <alignment horizontal="center" vertical="center"/>
    </xf>
    <xf numFmtId="0" fontId="4" fillId="0" borderId="30" xfId="16" applyFont="1" applyBorder="1" applyAlignment="1">
      <alignment horizontal="center" vertical="center"/>
    </xf>
    <xf numFmtId="0" fontId="4" fillId="0" borderId="15" xfId="16" applyFont="1" applyBorder="1" applyAlignment="1">
      <alignment horizontal="center" vertical="center"/>
    </xf>
    <xf numFmtId="0" fontId="4" fillId="0" borderId="8" xfId="16" applyFont="1" applyBorder="1" applyAlignment="1">
      <alignment horizontal="center" vertical="center"/>
    </xf>
    <xf numFmtId="0" fontId="4" fillId="0" borderId="21" xfId="16" applyFont="1" applyBorder="1" applyAlignment="1">
      <alignment horizontal="center" vertical="center"/>
    </xf>
    <xf numFmtId="0" fontId="22" fillId="0" borderId="0" xfId="0" applyFont="1" applyBorder="1" applyAlignment="1">
      <alignment horizontal="right"/>
    </xf>
    <xf numFmtId="0" fontId="6" fillId="3" borderId="46" xfId="16" applyFont="1" applyFill="1" applyBorder="1" applyAlignment="1">
      <alignment vertical="center"/>
    </xf>
    <xf numFmtId="0" fontId="6" fillId="3" borderId="45" xfId="16" applyFont="1" applyFill="1" applyBorder="1" applyAlignment="1">
      <alignment vertical="center"/>
    </xf>
    <xf numFmtId="0" fontId="6" fillId="3" borderId="2" xfId="16" applyFont="1" applyFill="1" applyBorder="1" applyAlignment="1">
      <alignment vertical="center"/>
    </xf>
    <xf numFmtId="0" fontId="6" fillId="3" borderId="9" xfId="16" applyFont="1" applyFill="1" applyBorder="1" applyAlignment="1">
      <alignment vertical="center"/>
    </xf>
    <xf numFmtId="0" fontId="6" fillId="3" borderId="2" xfId="16" applyFont="1" applyFill="1" applyBorder="1" applyAlignment="1">
      <alignment horizontal="center" vertical="center"/>
    </xf>
    <xf numFmtId="0" fontId="6" fillId="3" borderId="9" xfId="16" applyFont="1" applyFill="1" applyBorder="1" applyAlignment="1">
      <alignment horizontal="center" vertical="center"/>
    </xf>
    <xf numFmtId="0" fontId="6" fillId="3" borderId="35" xfId="16" applyFont="1" applyFill="1" applyBorder="1" applyAlignment="1">
      <alignment horizontal="center" vertical="center"/>
    </xf>
    <xf numFmtId="0" fontId="6" fillId="3" borderId="10" xfId="16" applyFont="1" applyFill="1" applyBorder="1" applyAlignment="1">
      <alignment horizontal="center" vertical="center"/>
    </xf>
    <xf numFmtId="0" fontId="21" fillId="0" borderId="25" xfId="0" applyFont="1" applyBorder="1" applyAlignment="1">
      <alignment horizontal="right" vertical="center"/>
    </xf>
    <xf numFmtId="0" fontId="40" fillId="3" borderId="53" xfId="0" applyFont="1" applyFill="1" applyBorder="1" applyAlignment="1">
      <alignment horizontal="center" vertical="center" wrapText="1"/>
    </xf>
    <xf numFmtId="0" fontId="40" fillId="3" borderId="50" xfId="0" applyFont="1" applyFill="1" applyBorder="1" applyAlignment="1">
      <alignment horizontal="center" vertical="center" wrapText="1"/>
    </xf>
    <xf numFmtId="0" fontId="40" fillId="3" borderId="54" xfId="0" applyFont="1" applyFill="1" applyBorder="1" applyAlignment="1">
      <alignment horizontal="center" vertical="center" wrapText="1"/>
    </xf>
    <xf numFmtId="0" fontId="40" fillId="3" borderId="6" xfId="0" applyFont="1" applyFill="1" applyBorder="1" applyAlignment="1">
      <alignment horizontal="center" vertical="center" wrapText="1"/>
    </xf>
    <xf numFmtId="0" fontId="40" fillId="3" borderId="7" xfId="0" applyFont="1" applyFill="1" applyBorder="1" applyAlignment="1">
      <alignment horizontal="center" vertical="center" wrapText="1"/>
    </xf>
    <xf numFmtId="0" fontId="40" fillId="3" borderId="64" xfId="0" applyFont="1" applyFill="1" applyBorder="1" applyAlignment="1">
      <alignment horizontal="center" vertical="center" wrapText="1"/>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97"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0" fillId="9" borderId="38" xfId="0" applyFont="1" applyFill="1" applyBorder="1" applyAlignment="1">
      <alignment horizontal="center" vertical="center" wrapText="1"/>
    </xf>
    <xf numFmtId="0" fontId="40" fillId="9" borderId="11" xfId="0" applyFont="1" applyFill="1" applyBorder="1" applyAlignment="1">
      <alignment horizontal="center" vertical="center" wrapText="1"/>
    </xf>
    <xf numFmtId="0" fontId="40" fillId="9" borderId="6" xfId="0" applyFont="1" applyFill="1" applyBorder="1" applyAlignment="1">
      <alignment horizontal="center" vertical="center" wrapText="1"/>
    </xf>
    <xf numFmtId="0" fontId="40" fillId="9" borderId="27" xfId="0" applyFont="1" applyFill="1" applyBorder="1" applyAlignment="1">
      <alignment horizontal="center" vertical="center" wrapText="1"/>
    </xf>
    <xf numFmtId="0" fontId="40" fillId="9" borderId="7" xfId="0" applyFont="1" applyFill="1" applyBorder="1" applyAlignment="1">
      <alignment horizontal="center" vertical="center" wrapText="1"/>
    </xf>
    <xf numFmtId="0" fontId="40" fillId="9" borderId="28" xfId="0" applyFont="1" applyFill="1" applyBorder="1" applyAlignment="1">
      <alignment horizontal="center" vertical="center" wrapText="1"/>
    </xf>
    <xf numFmtId="0" fontId="40" fillId="9" borderId="2" xfId="0" applyFont="1" applyFill="1" applyBorder="1" applyAlignment="1">
      <alignment horizontal="center" vertical="center" wrapText="1"/>
    </xf>
    <xf numFmtId="0" fontId="40" fillId="9" borderId="9" xfId="0" applyFont="1" applyFill="1" applyBorder="1" applyAlignment="1">
      <alignment horizontal="center" vertical="center" wrapText="1"/>
    </xf>
    <xf numFmtId="0" fontId="22" fillId="4" borderId="59" xfId="0" applyFont="1" applyFill="1" applyBorder="1" applyAlignment="1">
      <alignment horizontal="center" vertical="center"/>
    </xf>
    <xf numFmtId="0" fontId="22" fillId="4" borderId="0" xfId="0" applyFont="1" applyFill="1" applyBorder="1" applyAlignment="1">
      <alignment horizontal="center" vertical="center"/>
    </xf>
    <xf numFmtId="0" fontId="22" fillId="4" borderId="60" xfId="0" applyFont="1" applyFill="1" applyBorder="1" applyAlignment="1">
      <alignment horizontal="center" vertical="center"/>
    </xf>
    <xf numFmtId="0" fontId="22" fillId="4" borderId="63" xfId="0" applyFont="1" applyFill="1" applyBorder="1" applyAlignment="1">
      <alignment horizontal="center" vertical="center"/>
    </xf>
    <xf numFmtId="0" fontId="22" fillId="4" borderId="42" xfId="0" applyFont="1" applyFill="1" applyBorder="1" applyAlignment="1">
      <alignment horizontal="center" vertical="center"/>
    </xf>
    <xf numFmtId="0" fontId="15" fillId="0" borderId="97"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22" fillId="4" borderId="68" xfId="0" applyFont="1" applyFill="1" applyBorder="1" applyAlignment="1">
      <alignment horizontal="center" vertical="center"/>
    </xf>
    <xf numFmtId="0" fontId="22" fillId="0" borderId="60" xfId="0" applyFont="1" applyBorder="1" applyAlignment="1">
      <alignment horizontal="center" vertical="center"/>
    </xf>
    <xf numFmtId="0" fontId="22" fillId="0" borderId="68" xfId="0" applyFont="1" applyBorder="1" applyAlignment="1">
      <alignment horizontal="center" vertical="center"/>
    </xf>
    <xf numFmtId="0" fontId="22" fillId="0" borderId="60"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42" xfId="0" applyFont="1" applyBorder="1" applyAlignment="1">
      <alignment horizontal="center" vertical="center" wrapText="1"/>
    </xf>
    <xf numFmtId="0" fontId="40" fillId="9" borderId="35" xfId="0" applyFont="1" applyFill="1" applyBorder="1" applyAlignment="1">
      <alignment horizontal="center" vertical="center" wrapText="1"/>
    </xf>
    <xf numFmtId="0" fontId="40" fillId="9" borderId="10" xfId="0" applyFont="1" applyFill="1" applyBorder="1" applyAlignment="1">
      <alignment horizontal="center" vertical="center" wrapText="1"/>
    </xf>
    <xf numFmtId="0" fontId="79" fillId="0" borderId="97" xfId="0" applyFont="1" applyBorder="1" applyAlignment="1">
      <alignment horizontal="right"/>
    </xf>
    <xf numFmtId="0" fontId="79" fillId="0" borderId="0" xfId="0" applyFont="1" applyBorder="1" applyAlignment="1">
      <alignment horizontal="right"/>
    </xf>
    <xf numFmtId="0" fontId="79" fillId="0" borderId="29" xfId="0" applyFont="1" applyBorder="1" applyAlignment="1">
      <alignment horizontal="right"/>
    </xf>
    <xf numFmtId="0" fontId="40" fillId="9" borderId="1" xfId="0" applyFont="1" applyFill="1" applyBorder="1" applyAlignment="1">
      <alignment horizontal="center" vertical="center" wrapText="1"/>
    </xf>
    <xf numFmtId="0" fontId="40" fillId="9" borderId="8" xfId="0" applyFont="1" applyFill="1" applyBorder="1" applyAlignment="1">
      <alignment horizontal="center" vertical="center" wrapText="1"/>
    </xf>
    <xf numFmtId="0" fontId="80" fillId="3" borderId="2" xfId="20" applyFont="1" applyFill="1" applyBorder="1" applyAlignment="1">
      <alignment horizontal="center" vertical="center"/>
    </xf>
    <xf numFmtId="0" fontId="0" fillId="3" borderId="9" xfId="0" applyFill="1" applyBorder="1"/>
    <xf numFmtId="0" fontId="80" fillId="3" borderId="6" xfId="20" applyFont="1" applyFill="1" applyBorder="1" applyAlignment="1">
      <alignment horizontal="center" vertical="center"/>
    </xf>
    <xf numFmtId="0" fontId="0" fillId="3" borderId="6" xfId="0" applyFill="1" applyBorder="1"/>
    <xf numFmtId="0" fontId="0" fillId="3" borderId="7" xfId="0" applyFill="1" applyBorder="1"/>
    <xf numFmtId="0" fontId="80" fillId="0" borderId="0" xfId="20" applyFont="1" applyFill="1" applyAlignment="1">
      <alignment horizontal="center"/>
    </xf>
    <xf numFmtId="0" fontId="12" fillId="0" borderId="0" xfId="20" applyFont="1" applyFill="1" applyAlignment="1">
      <alignment horizontal="center"/>
    </xf>
    <xf numFmtId="0" fontId="13" fillId="0" borderId="25" xfId="20" applyFont="1" applyFill="1" applyBorder="1" applyAlignment="1">
      <alignment horizontal="center"/>
    </xf>
    <xf numFmtId="0" fontId="17" fillId="3" borderId="1" xfId="60" applyFont="1" applyFill="1" applyBorder="1" applyAlignment="1">
      <alignment horizontal="center" vertical="center" wrapText="1"/>
    </xf>
    <xf numFmtId="0" fontId="0" fillId="3" borderId="8" xfId="0" applyFill="1" applyBorder="1"/>
    <xf numFmtId="0" fontId="80" fillId="3" borderId="2" xfId="20" applyFont="1" applyFill="1" applyBorder="1" applyAlignment="1">
      <alignment horizontal="center" vertical="center" wrapText="1"/>
    </xf>
    <xf numFmtId="0" fontId="40" fillId="0" borderId="0" xfId="20" applyFont="1" applyAlignment="1">
      <alignment horizontal="center"/>
    </xf>
    <xf numFmtId="0" fontId="12" fillId="0" borderId="0" xfId="20" applyFont="1" applyAlignment="1">
      <alignment horizontal="center"/>
    </xf>
    <xf numFmtId="0" fontId="13" fillId="0" borderId="0" xfId="20" applyFont="1" applyBorder="1" applyAlignment="1">
      <alignment horizontal="center"/>
    </xf>
    <xf numFmtId="0" fontId="81" fillId="0" borderId="24" xfId="20" applyFont="1" applyFill="1" applyBorder="1" applyAlignment="1">
      <alignment horizontal="left"/>
    </xf>
    <xf numFmtId="0" fontId="81" fillId="0" borderId="0" xfId="20" applyFont="1" applyFill="1" applyAlignment="1">
      <alignment horizontal="left" wrapText="1"/>
    </xf>
  </cellXfs>
  <cellStyles count="301">
    <cellStyle name="Comma" xfId="1" builtinId="3"/>
    <cellStyle name="Comma 10" xfId="6"/>
    <cellStyle name="Comma 10 2" xfId="68"/>
    <cellStyle name="Comma 10 3" xfId="67"/>
    <cellStyle name="Comma 11" xfId="40"/>
    <cellStyle name="Comma 11 2" xfId="69"/>
    <cellStyle name="Comma 12" xfId="70"/>
    <cellStyle name="Comma 13" xfId="71"/>
    <cellStyle name="Comma 14" xfId="72"/>
    <cellStyle name="Comma 15" xfId="73"/>
    <cellStyle name="Comma 16" xfId="74"/>
    <cellStyle name="Comma 17" xfId="75"/>
    <cellStyle name="Comma 17 2" xfId="76"/>
    <cellStyle name="Comma 18" xfId="77"/>
    <cellStyle name="Comma 18 2" xfId="78"/>
    <cellStyle name="Comma 19" xfId="79"/>
    <cellStyle name="Comma 19 2" xfId="80"/>
    <cellStyle name="Comma 2" xfId="59"/>
    <cellStyle name="Comma 2 10" xfId="82"/>
    <cellStyle name="Comma 2 11" xfId="83"/>
    <cellStyle name="Comma 2 12" xfId="84"/>
    <cellStyle name="Comma 2 13" xfId="85"/>
    <cellStyle name="Comma 2 14" xfId="86"/>
    <cellStyle name="Comma 2 15" xfId="87"/>
    <cellStyle name="Comma 2 16" xfId="88"/>
    <cellStyle name="Comma 2 17" xfId="89"/>
    <cellStyle name="Comma 2 18" xfId="90"/>
    <cellStyle name="Comma 2 19" xfId="91"/>
    <cellStyle name="Comma 2 2" xfId="92"/>
    <cellStyle name="Comma 2 2 2" xfId="93"/>
    <cellStyle name="Comma 2 2 2 2" xfId="94"/>
    <cellStyle name="Comma 2 2 2 2 2" xfId="95"/>
    <cellStyle name="Comma 2 2 2 2 3" xfId="96"/>
    <cellStyle name="Comma 2 2 2 2 3 2" xfId="97"/>
    <cellStyle name="Comma 2 2 2 2 3 2 2" xfId="98"/>
    <cellStyle name="Comma 2 2 2 2 3 3" xfId="99"/>
    <cellStyle name="Comma 2 2 2 2 3 3 2" xfId="100"/>
    <cellStyle name="Comma 2 2 2 2 3 4" xfId="101"/>
    <cellStyle name="Comma 2 2 2 2 3 4 2" xfId="102"/>
    <cellStyle name="Comma 2 2 2 2 3 4 2 2" xfId="103"/>
    <cellStyle name="Comma 2 2 2 2 3 4 3" xfId="104"/>
    <cellStyle name="Comma 2 2 2 2 3 4 4" xfId="105"/>
    <cellStyle name="Comma 2 2 2 2 3 5" xfId="106"/>
    <cellStyle name="Comma 2 2 2 2 4" xfId="107"/>
    <cellStyle name="Comma 2 2 2 2 4 2" xfId="108"/>
    <cellStyle name="Comma 2 2 2 2 4 2 2" xfId="109"/>
    <cellStyle name="Comma 2 2 2 2 4 2 3" xfId="110"/>
    <cellStyle name="Comma 2 2 2 2 4 3" xfId="111"/>
    <cellStyle name="Comma 2 2 2 2 5" xfId="112"/>
    <cellStyle name="Comma 2 2 2 3" xfId="113"/>
    <cellStyle name="Comma 2 2 3" xfId="114"/>
    <cellStyle name="Comma 2 2 3 2" xfId="115"/>
    <cellStyle name="Comma 2 2 3 2 2" xfId="116"/>
    <cellStyle name="Comma 2 2 3 3" xfId="117"/>
    <cellStyle name="Comma 2 20" xfId="118"/>
    <cellStyle name="Comma 2 21" xfId="119"/>
    <cellStyle name="Comma 2 22" xfId="120"/>
    <cellStyle name="Comma 2 23" xfId="121"/>
    <cellStyle name="Comma 2 24" xfId="122"/>
    <cellStyle name="Comma 2 25" xfId="123"/>
    <cellStyle name="Comma 2 26" xfId="124"/>
    <cellStyle name="Comma 2 27" xfId="81"/>
    <cellStyle name="Comma 2 29" xfId="34"/>
    <cellStyle name="Comma 2 3" xfId="125"/>
    <cellStyle name="Comma 2 4" xfId="126"/>
    <cellStyle name="Comma 2 5" xfId="127"/>
    <cellStyle name="Comma 2 6" xfId="128"/>
    <cellStyle name="Comma 2 7" xfId="129"/>
    <cellStyle name="Comma 2 8" xfId="130"/>
    <cellStyle name="Comma 2 9" xfId="131"/>
    <cellStyle name="Comma 20" xfId="38"/>
    <cellStyle name="Comma 20 2" xfId="133"/>
    <cellStyle name="Comma 20 3" xfId="132"/>
    <cellStyle name="Comma 21" xfId="66"/>
    <cellStyle name="Comma 21 2 2" xfId="22"/>
    <cellStyle name="Comma 22 4" xfId="18"/>
    <cellStyle name="Comma 25" xfId="134"/>
    <cellStyle name="Comma 27" xfId="52"/>
    <cellStyle name="Comma 27 2" xfId="136"/>
    <cellStyle name="Comma 27 3" xfId="135"/>
    <cellStyle name="Comma 29" xfId="49"/>
    <cellStyle name="Comma 29 2" xfId="138"/>
    <cellStyle name="Comma 29 3" xfId="137"/>
    <cellStyle name="Comma 3" xfId="139"/>
    <cellStyle name="Comma 3 2" xfId="140"/>
    <cellStyle name="Comma 3 3" xfId="141"/>
    <cellStyle name="Comma 3 39" xfId="142"/>
    <cellStyle name="Comma 3 4" xfId="143"/>
    <cellStyle name="Comma 3 4 2" xfId="144"/>
    <cellStyle name="Comma 3 4 2 2" xfId="145"/>
    <cellStyle name="Comma 3 4 2 3" xfId="146"/>
    <cellStyle name="Comma 3 4 3" xfId="147"/>
    <cellStyle name="Comma 30" xfId="48"/>
    <cellStyle name="Comma 30 2" xfId="149"/>
    <cellStyle name="Comma 30 3" xfId="148"/>
    <cellStyle name="Comma 4" xfId="150"/>
    <cellStyle name="Comma 4 2" xfId="151"/>
    <cellStyle name="Comma 4 2 2" xfId="152"/>
    <cellStyle name="Comma 4 3" xfId="153"/>
    <cellStyle name="Comma 4 3 2" xfId="154"/>
    <cellStyle name="Comma 4 4" xfId="155"/>
    <cellStyle name="Comma 5" xfId="156"/>
    <cellStyle name="Comma 5 2" xfId="157"/>
    <cellStyle name="Comma 6" xfId="158"/>
    <cellStyle name="Comma 67 2" xfId="159"/>
    <cellStyle name="Comma 7" xfId="160"/>
    <cellStyle name="Comma 70" xfId="161"/>
    <cellStyle name="Comma 8" xfId="162"/>
    <cellStyle name="Comma 9" xfId="163"/>
    <cellStyle name="Currency 2" xfId="164"/>
    <cellStyle name="Excel Built-in Comma 2" xfId="165"/>
    <cellStyle name="Excel Built-in Normal" xfId="166"/>
    <cellStyle name="Excel Built-in Normal 2" xfId="167"/>
    <cellStyle name="Excel Built-in Normal 2 2" xfId="168"/>
    <cellStyle name="Excel Built-in Normal 3" xfId="169"/>
    <cellStyle name="Excel Built-in Normal_50. Bishwo" xfId="170"/>
    <cellStyle name="Hyperlink" xfId="292" builtinId="8"/>
    <cellStyle name="Hyperlink 2" xfId="64"/>
    <cellStyle name="Hyperlink 3" xfId="171"/>
    <cellStyle name="Normal" xfId="0" builtinId="0"/>
    <cellStyle name="Normal 10" xfId="4"/>
    <cellStyle name="Normal 10 2" xfId="172"/>
    <cellStyle name="Normal 10 3 2" xfId="16"/>
    <cellStyle name="Normal 10 5" xfId="9"/>
    <cellStyle name="Normal 11" xfId="173"/>
    <cellStyle name="Normal 12" xfId="174"/>
    <cellStyle name="Normal 13" xfId="175"/>
    <cellStyle name="Normal 14" xfId="176"/>
    <cellStyle name="Normal 15" xfId="177"/>
    <cellStyle name="Normal 16" xfId="178"/>
    <cellStyle name="Normal 17" xfId="179"/>
    <cellStyle name="Normal 18" xfId="180"/>
    <cellStyle name="Normal 19" xfId="181"/>
    <cellStyle name="Normal 2" xfId="53"/>
    <cellStyle name="Normal 2 10" xfId="5"/>
    <cellStyle name="Normal 2 11" xfId="182"/>
    <cellStyle name="Normal 2 12" xfId="183"/>
    <cellStyle name="Normal 2 13" xfId="184"/>
    <cellStyle name="Normal 2 14" xfId="56"/>
    <cellStyle name="Normal 2 15" xfId="185"/>
    <cellStyle name="Normal 2 16" xfId="186"/>
    <cellStyle name="Normal 2 19" xfId="26"/>
    <cellStyle name="Normal 2 2" xfId="187"/>
    <cellStyle name="Normal 2 2 2" xfId="188"/>
    <cellStyle name="Normal 2 2 2 2 4 2" xfId="189"/>
    <cellStyle name="Normal 2 2 2 4" xfId="14"/>
    <cellStyle name="Normal 2 2 3" xfId="190"/>
    <cellStyle name="Normal 2 2 4" xfId="191"/>
    <cellStyle name="Normal 2 2 5" xfId="192"/>
    <cellStyle name="Normal 2 2 6" xfId="193"/>
    <cellStyle name="Normal 2 2 7" xfId="194"/>
    <cellStyle name="Normal 2 2_50. Bishwo" xfId="195"/>
    <cellStyle name="Normal 2 3" xfId="21"/>
    <cellStyle name="Normal 2 3 2" xfId="196"/>
    <cellStyle name="Normal 2 4" xfId="28"/>
    <cellStyle name="Normal 2 5" xfId="60"/>
    <cellStyle name="Normal 2 5 2" xfId="61"/>
    <cellStyle name="Normal 2 6" xfId="197"/>
    <cellStyle name="Normal 2 7" xfId="198"/>
    <cellStyle name="Normal 2 8" xfId="199"/>
    <cellStyle name="Normal 2 9" xfId="200"/>
    <cellStyle name="Normal 2_50. Bishwo" xfId="201"/>
    <cellStyle name="Normal 20" xfId="36"/>
    <cellStyle name="Normal 20 2" xfId="202"/>
    <cellStyle name="Normal 21" xfId="37"/>
    <cellStyle name="Normal 21 2" xfId="203"/>
    <cellStyle name="Normal 22" xfId="39"/>
    <cellStyle name="Normal 22 2" xfId="204"/>
    <cellStyle name="Normal 23" xfId="41"/>
    <cellStyle name="Normal 24" xfId="42"/>
    <cellStyle name="Normal 24 2" xfId="205"/>
    <cellStyle name="Normal 25" xfId="44"/>
    <cellStyle name="Normal 25 2" xfId="206"/>
    <cellStyle name="Normal 26" xfId="43"/>
    <cellStyle name="Normal 26 2" xfId="207"/>
    <cellStyle name="Normal 27" xfId="208"/>
    <cellStyle name="Normal 27 2" xfId="209"/>
    <cellStyle name="Normal 28" xfId="51"/>
    <cellStyle name="Normal 28 2" xfId="210"/>
    <cellStyle name="Normal 29" xfId="211"/>
    <cellStyle name="Normal 29 3 2" xfId="35"/>
    <cellStyle name="Normal 3" xfId="62"/>
    <cellStyle name="Normal 3 10" xfId="212"/>
    <cellStyle name="Normal 3 16 2" xfId="27"/>
    <cellStyle name="Normal 3 2" xfId="2"/>
    <cellStyle name="Normal 3 2 2" xfId="213"/>
    <cellStyle name="Normal 3 2 3" xfId="3"/>
    <cellStyle name="Normal 3 3" xfId="214"/>
    <cellStyle name="Normal 3 4" xfId="215"/>
    <cellStyle name="Normal 3 5" xfId="216"/>
    <cellStyle name="Normal 3 6" xfId="10"/>
    <cellStyle name="Normal 3 7" xfId="217"/>
    <cellStyle name="Normal 3 8 2" xfId="218"/>
    <cellStyle name="Normal 3_9.1 &amp; 9.2" xfId="219"/>
    <cellStyle name="Normal 30" xfId="47"/>
    <cellStyle name="Normal 30 2" xfId="220"/>
    <cellStyle name="Normal 31" xfId="46"/>
    <cellStyle name="Normal 32" xfId="221"/>
    <cellStyle name="Normal 32 2" xfId="8"/>
    <cellStyle name="Normal 33" xfId="222"/>
    <cellStyle name="Normal 33 2" xfId="223"/>
    <cellStyle name="Normal 34" xfId="224"/>
    <cellStyle name="Normal 34 2" xfId="225"/>
    <cellStyle name="Normal 34 3" xfId="226"/>
    <cellStyle name="Normal 34 4" xfId="227"/>
    <cellStyle name="Normal 35" xfId="228"/>
    <cellStyle name="Normal 36" xfId="229"/>
    <cellStyle name="Normal 37" xfId="230"/>
    <cellStyle name="Normal 38" xfId="231"/>
    <cellStyle name="Normal 39" xfId="232"/>
    <cellStyle name="Normal 4" xfId="233"/>
    <cellStyle name="Normal 4 10" xfId="19"/>
    <cellStyle name="Normal 4 11" xfId="234"/>
    <cellStyle name="Normal 4 12" xfId="235"/>
    <cellStyle name="Normal 4 13" xfId="236"/>
    <cellStyle name="Normal 4 14" xfId="237"/>
    <cellStyle name="Normal 4 15" xfId="238"/>
    <cellStyle name="Normal 4 16" xfId="239"/>
    <cellStyle name="Normal 4 17" xfId="240"/>
    <cellStyle name="Normal 4 18" xfId="241"/>
    <cellStyle name="Normal 4 19" xfId="242"/>
    <cellStyle name="Normal 4 2" xfId="243"/>
    <cellStyle name="Normal 4 20" xfId="244"/>
    <cellStyle name="Normal 4 21" xfId="245"/>
    <cellStyle name="Normal 4 22" xfId="246"/>
    <cellStyle name="Normal 4 23" xfId="247"/>
    <cellStyle name="Normal 4 24" xfId="248"/>
    <cellStyle name="Normal 4 25" xfId="249"/>
    <cellStyle name="Normal 4 26" xfId="250"/>
    <cellStyle name="Normal 4 28" xfId="24"/>
    <cellStyle name="Normal 4 3" xfId="251"/>
    <cellStyle name="Normal 4 4" xfId="252"/>
    <cellStyle name="Normal 4 5" xfId="253"/>
    <cellStyle name="Normal 4 6" xfId="254"/>
    <cellStyle name="Normal 4 7" xfId="255"/>
    <cellStyle name="Normal 4 8" xfId="256"/>
    <cellStyle name="Normal 4 9" xfId="257"/>
    <cellStyle name="Normal 4_50. Bishwo" xfId="258"/>
    <cellStyle name="Normal 40" xfId="259"/>
    <cellStyle name="Normal 41" xfId="260"/>
    <cellStyle name="Normal 42" xfId="261"/>
    <cellStyle name="Normal 43" xfId="262"/>
    <cellStyle name="Normal 44" xfId="263"/>
    <cellStyle name="Normal 45" xfId="264"/>
    <cellStyle name="Normal 46" xfId="65"/>
    <cellStyle name="Normal 47" xfId="269"/>
    <cellStyle name="Normal 48" xfId="291"/>
    <cellStyle name="Normal 49" xfId="265"/>
    <cellStyle name="Normal 5" xfId="266"/>
    <cellStyle name="Normal 5 16" xfId="25"/>
    <cellStyle name="Normal 5 2" xfId="267"/>
    <cellStyle name="Normal 52" xfId="268"/>
    <cellStyle name="Normal 53" xfId="63"/>
    <cellStyle name="Normal 54" xfId="50"/>
    <cellStyle name="Normal 54 4" xfId="13"/>
    <cellStyle name="Normal 55 2" xfId="20"/>
    <cellStyle name="Normal 57 2" xfId="17"/>
    <cellStyle name="Normal 59" xfId="12"/>
    <cellStyle name="Normal 6" xfId="30"/>
    <cellStyle name="Normal 6 2" xfId="45"/>
    <cellStyle name="Normal 6 3" xfId="270"/>
    <cellStyle name="Normal 67" xfId="271"/>
    <cellStyle name="Normal 68" xfId="11"/>
    <cellStyle name="Normal 69" xfId="23"/>
    <cellStyle name="Normal 69 2" xfId="57"/>
    <cellStyle name="Normal 7" xfId="272"/>
    <cellStyle name="Normal 7 10" xfId="29"/>
    <cellStyle name="Normal 70" xfId="32"/>
    <cellStyle name="Normal 70 2" xfId="58"/>
    <cellStyle name="Normal 71" xfId="31"/>
    <cellStyle name="Normal 71 2" xfId="54"/>
    <cellStyle name="Normal 8" xfId="273"/>
    <cellStyle name="Normal 8 2" xfId="274"/>
    <cellStyle name="Normal 9" xfId="275"/>
    <cellStyle name="Normal_064-03-32" xfId="7"/>
    <cellStyle name="Normal_bartaman point 2 2" xfId="295"/>
    <cellStyle name="Normal_bartaman point 3 2 3" xfId="298"/>
    <cellStyle name="Normal_bartaman point 3 3" xfId="294"/>
    <cellStyle name="Normal_bartaman point 3 4" xfId="296"/>
    <cellStyle name="Normal_Bartamane_Book1" xfId="293"/>
    <cellStyle name="Normal_Comm_wt" xfId="299"/>
    <cellStyle name="Normal_CPI" xfId="297"/>
    <cellStyle name="Normal_IndexSeries" xfId="300"/>
    <cellStyle name="Normal_MonthlyExchangeRate" xfId="15"/>
    <cellStyle name="Percent" xfId="55" builtinId="5"/>
    <cellStyle name="Percent 2" xfId="276"/>
    <cellStyle name="Percent 2 2" xfId="277"/>
    <cellStyle name="Percent 2 2 2" xfId="278"/>
    <cellStyle name="Percent 2 2 2 2" xfId="279"/>
    <cellStyle name="Percent 2 2 3" xfId="280"/>
    <cellStyle name="Percent 2 3" xfId="281"/>
    <cellStyle name="Percent 2 3 2" xfId="282"/>
    <cellStyle name="Percent 2 4" xfId="283"/>
    <cellStyle name="Percent 2 4 2" xfId="284"/>
    <cellStyle name="Percent 2 5" xfId="285"/>
    <cellStyle name="Percent 3" xfId="286"/>
    <cellStyle name="Percent 3 2" xfId="287"/>
    <cellStyle name="Percent 3 4" xfId="33"/>
    <cellStyle name="Percent 4" xfId="288"/>
    <cellStyle name="Percent 67 2" xfId="289"/>
    <cellStyle name="SHEET" xfId="2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110" zoomScaleNormal="110"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2998" t="s">
        <v>398</v>
      </c>
      <c r="C4" s="2998"/>
      <c r="D4" s="2998"/>
    </row>
    <row r="5" spans="2:10">
      <c r="B5" s="3000" t="s">
        <v>399</v>
      </c>
      <c r="C5" s="3000"/>
      <c r="D5" s="3000"/>
    </row>
    <row r="6" spans="2:10" ht="20.399999999999999">
      <c r="B6" s="2998" t="s">
        <v>0</v>
      </c>
      <c r="C6" s="2998"/>
      <c r="D6" s="2998"/>
      <c r="E6" s="1"/>
      <c r="F6" s="1"/>
      <c r="G6" s="2"/>
      <c r="H6" s="2"/>
      <c r="I6" s="2"/>
      <c r="J6" s="2"/>
    </row>
    <row r="7" spans="2:10" s="6" customFormat="1" ht="16.2">
      <c r="B7" s="2999" t="s">
        <v>499</v>
      </c>
      <c r="C7" s="2999"/>
      <c r="D7" s="2999"/>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402</v>
      </c>
      <c r="C16" s="9" t="s">
        <v>10</v>
      </c>
      <c r="D16" s="9"/>
      <c r="E16" s="10"/>
    </row>
    <row r="17" spans="2:12">
      <c r="B17" s="10" t="s">
        <v>403</v>
      </c>
      <c r="C17" s="9" t="s">
        <v>401</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394</v>
      </c>
      <c r="C28" s="3" t="s">
        <v>396</v>
      </c>
      <c r="D28" s="9"/>
      <c r="E28" s="9"/>
      <c r="F28" s="9"/>
      <c r="H28" s="10"/>
      <c r="I28" s="9"/>
      <c r="J28" s="9"/>
      <c r="K28" s="9"/>
      <c r="L28" s="9"/>
    </row>
    <row r="29" spans="2:12">
      <c r="B29" s="10" t="s">
        <v>395</v>
      </c>
      <c r="C29" s="3" t="s">
        <v>397</v>
      </c>
      <c r="D29" s="9"/>
      <c r="E29" s="9"/>
      <c r="F29" s="9"/>
      <c r="H29" s="10"/>
      <c r="I29" s="9"/>
      <c r="J29" s="9"/>
      <c r="K29" s="9"/>
      <c r="L29" s="9"/>
    </row>
    <row r="30" spans="2:12">
      <c r="B30" s="10">
        <v>18</v>
      </c>
      <c r="C30" s="3" t="s">
        <v>21</v>
      </c>
      <c r="D30" s="9"/>
      <c r="E30" s="9"/>
      <c r="F30" s="9"/>
      <c r="H30" s="10"/>
      <c r="I30" s="11"/>
      <c r="J30" s="9"/>
      <c r="K30" s="9"/>
      <c r="L30" s="9"/>
    </row>
    <row r="31" spans="2:12">
      <c r="B31" s="10">
        <v>19</v>
      </c>
      <c r="C31" s="3" t="s">
        <v>400</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173</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417</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174</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175</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424</v>
      </c>
      <c r="D77" s="9"/>
      <c r="E77" s="9"/>
      <c r="F77" s="9"/>
    </row>
    <row r="78" spans="2:11">
      <c r="B78" s="10">
        <v>59</v>
      </c>
      <c r="C78" s="9" t="s">
        <v>169</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Print_Area" display="National Consumer Price Index (Monthly Series)"/>
    <hyperlink ref="C13" location="'4.CPI_NEP &amp; INDIA'!A1" display="Consumer Price Inflation in Nepal and India (Monthly Series)"/>
    <hyperlink ref="C14" location="'5.WPI_Bhadra'!A1"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Bhadra'!A1" display="National Consumer Price Index "/>
    <hyperlink ref="C16" location="'7(b).SWRI (Y-O-Y)'!A1" display="National Salary and Wage Rate Index "/>
  </hyperlinks>
  <printOptions horizontalCentered="1"/>
  <pageMargins left="0.39370078740157483" right="0.19685039370078741" top="0.43307086614173229" bottom="0.31496062992125984" header="0.19685039370078741" footer="0"/>
  <pageSetup paperSize="9" scale="64"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topLeftCell="A4" workbookViewId="0">
      <selection activeCell="A4" sqref="A4"/>
    </sheetView>
  </sheetViews>
  <sheetFormatPr defaultColWidth="9.109375" defaultRowHeight="15" customHeight="1"/>
  <cols>
    <col min="1" max="1" width="10.109375" style="1896" customWidth="1"/>
    <col min="2" max="2" width="33" style="1896" customWidth="1"/>
    <col min="3" max="3" width="16.44140625" style="1896" customWidth="1"/>
    <col min="4" max="4" width="20" style="1896" customWidth="1"/>
    <col min="5" max="5" width="16.6640625" style="1896" customWidth="1"/>
    <col min="6" max="6" width="18.88671875" style="1896" customWidth="1"/>
    <col min="7" max="7" width="17.6640625" style="1896" customWidth="1"/>
    <col min="8" max="8" width="11.88671875" style="1896" customWidth="1"/>
    <col min="9" max="9" width="12.109375" style="1896" customWidth="1"/>
    <col min="10" max="16384" width="9.109375" style="1896"/>
  </cols>
  <sheetData>
    <row r="1" spans="1:11" ht="15.75" customHeight="1">
      <c r="A1" s="1898"/>
      <c r="B1" s="3111" t="s">
        <v>1454</v>
      </c>
      <c r="C1" s="3112"/>
      <c r="D1" s="3112"/>
      <c r="E1" s="3112"/>
      <c r="F1" s="3112"/>
      <c r="G1" s="3112"/>
      <c r="H1" s="3112"/>
      <c r="I1" s="3112"/>
    </row>
    <row r="2" spans="1:11" ht="15.75" customHeight="1">
      <c r="A2" s="1898"/>
      <c r="B2" s="3111" t="s">
        <v>1453</v>
      </c>
      <c r="C2" s="3112"/>
      <c r="D2" s="3112"/>
      <c r="E2" s="3112"/>
      <c r="F2" s="3112"/>
      <c r="G2" s="3112"/>
      <c r="H2" s="3112"/>
      <c r="I2" s="3112"/>
    </row>
    <row r="3" spans="1:11" ht="15.75" customHeight="1">
      <c r="A3" s="1898"/>
      <c r="B3" s="3113"/>
      <c r="C3" s="3112"/>
      <c r="D3" s="3112"/>
      <c r="E3" s="3112"/>
      <c r="F3" s="3112"/>
      <c r="G3" s="3112"/>
      <c r="H3" s="3112"/>
      <c r="I3" s="3112"/>
    </row>
    <row r="4" spans="1:11" ht="17.25" customHeight="1" thickBot="1">
      <c r="A4" s="1898"/>
      <c r="B4" s="1898" t="s">
        <v>45</v>
      </c>
      <c r="C4" s="1898"/>
      <c r="D4" s="1898"/>
      <c r="E4" s="1898"/>
      <c r="F4" s="1899"/>
      <c r="G4" s="1899"/>
      <c r="H4" s="3114" t="s">
        <v>123</v>
      </c>
      <c r="I4" s="3115"/>
    </row>
    <row r="5" spans="1:11" ht="21" customHeight="1" thickTop="1">
      <c r="A5" s="1898"/>
      <c r="B5" s="3116" t="s">
        <v>65</v>
      </c>
      <c r="C5" s="3118" t="s">
        <v>1452</v>
      </c>
      <c r="D5" s="3119"/>
      <c r="E5" s="3120" t="s">
        <v>1451</v>
      </c>
      <c r="F5" s="3119"/>
      <c r="G5" s="1951" t="s">
        <v>460</v>
      </c>
      <c r="H5" s="3120" t="s">
        <v>1450</v>
      </c>
      <c r="I5" s="3121"/>
    </row>
    <row r="6" spans="1:11" ht="15.6">
      <c r="A6" s="1898"/>
      <c r="B6" s="3117"/>
      <c r="C6" s="1950" t="s">
        <v>1449</v>
      </c>
      <c r="D6" s="1949" t="s">
        <v>501</v>
      </c>
      <c r="E6" s="1950" t="s">
        <v>66</v>
      </c>
      <c r="F6" s="1949" t="s">
        <v>501</v>
      </c>
      <c r="G6" s="1949" t="s">
        <v>501</v>
      </c>
      <c r="H6" s="1948" t="s">
        <v>418</v>
      </c>
      <c r="I6" s="1947" t="s">
        <v>458</v>
      </c>
    </row>
    <row r="7" spans="1:11" ht="19.5" customHeight="1">
      <c r="A7" s="1898"/>
      <c r="B7" s="1941" t="s">
        <v>1448</v>
      </c>
      <c r="C7" s="1940">
        <v>200030.96201839999</v>
      </c>
      <c r="D7" s="1940">
        <v>44039.591081099999</v>
      </c>
      <c r="E7" s="1945">
        <v>157140.6956762</v>
      </c>
      <c r="F7" s="1940">
        <v>28680.4372506</v>
      </c>
      <c r="G7" s="1940">
        <v>26447.033095700001</v>
      </c>
      <c r="H7" s="1939">
        <v>-34.875786657999932</v>
      </c>
      <c r="I7" s="1938">
        <v>-7.7872039933884807</v>
      </c>
      <c r="K7" s="1900"/>
    </row>
    <row r="8" spans="1:11" ht="19.5" customHeight="1">
      <c r="A8" s="1898"/>
      <c r="B8" s="1937" t="s">
        <v>1447</v>
      </c>
      <c r="C8" s="1936">
        <v>155222.30445920001</v>
      </c>
      <c r="D8" s="1936">
        <v>36174.389663099995</v>
      </c>
      <c r="E8" s="1944">
        <v>106686.40436299999</v>
      </c>
      <c r="F8" s="1936">
        <v>19835.031039500001</v>
      </c>
      <c r="G8" s="1936">
        <v>16735.0783534</v>
      </c>
      <c r="H8" s="1935">
        <v>-45.168304913426361</v>
      </c>
      <c r="I8" s="1934">
        <v>-15.628675750124488</v>
      </c>
      <c r="K8" s="1900"/>
    </row>
    <row r="9" spans="1:11" ht="19.5" customHeight="1">
      <c r="A9" s="1898"/>
      <c r="B9" s="1937" t="s">
        <v>1446</v>
      </c>
      <c r="C9" s="1936">
        <v>808.75407760000007</v>
      </c>
      <c r="D9" s="1936">
        <v>158.0286811</v>
      </c>
      <c r="E9" s="1944">
        <v>1765.7863367</v>
      </c>
      <c r="F9" s="1936">
        <v>123.9238074</v>
      </c>
      <c r="G9" s="1936">
        <v>543.37440839999999</v>
      </c>
      <c r="H9" s="1935">
        <v>-21.581445508881103</v>
      </c>
      <c r="I9" s="1934">
        <v>338.4745916061969</v>
      </c>
      <c r="K9" s="1900"/>
    </row>
    <row r="10" spans="1:11" ht="19.5" customHeight="1">
      <c r="A10" s="1898"/>
      <c r="B10" s="1943" t="s">
        <v>1445</v>
      </c>
      <c r="C10" s="1942">
        <v>43999.903481699999</v>
      </c>
      <c r="D10" s="1942">
        <v>7707.1727369999999</v>
      </c>
      <c r="E10" s="1946">
        <v>48688.5049764</v>
      </c>
      <c r="F10" s="1942">
        <v>8721.4824037000017</v>
      </c>
      <c r="G10" s="1942">
        <v>9168.5803338999995</v>
      </c>
      <c r="H10" s="1935">
        <v>13.160593401917442</v>
      </c>
      <c r="I10" s="1934">
        <v>5.1263983518480938</v>
      </c>
      <c r="K10" s="1900"/>
    </row>
    <row r="11" spans="1:11" ht="19.5" customHeight="1">
      <c r="A11" s="1898"/>
      <c r="B11" s="1941" t="s">
        <v>1444</v>
      </c>
      <c r="C11" s="1940">
        <v>1920448.3528256002</v>
      </c>
      <c r="D11" s="1940">
        <v>314517.10973870003</v>
      </c>
      <c r="E11" s="1945">
        <v>1611731.7722593001</v>
      </c>
      <c r="F11" s="1940">
        <v>273599.65247229999</v>
      </c>
      <c r="G11" s="1940">
        <v>259749.89865120003</v>
      </c>
      <c r="H11" s="1939">
        <v>-13.009612513733881</v>
      </c>
      <c r="I11" s="1938">
        <v>-5.0620509550910908</v>
      </c>
      <c r="K11" s="1900"/>
    </row>
    <row r="12" spans="1:11" ht="19.5" customHeight="1">
      <c r="A12" s="1898"/>
      <c r="B12" s="1937" t="s">
        <v>1443</v>
      </c>
      <c r="C12" s="1936">
        <v>1200152.7304628999</v>
      </c>
      <c r="D12" s="1936">
        <v>187418.04560060002</v>
      </c>
      <c r="E12" s="1944">
        <v>1027847.5427481</v>
      </c>
      <c r="F12" s="1936">
        <v>169651.84121720001</v>
      </c>
      <c r="G12" s="1936">
        <v>160757.98332829998</v>
      </c>
      <c r="H12" s="1935">
        <v>-9.4794523795541767</v>
      </c>
      <c r="I12" s="1934">
        <v>-5.2424175447135291</v>
      </c>
      <c r="K12" s="1900"/>
    </row>
    <row r="13" spans="1:11" ht="19.5" customHeight="1">
      <c r="A13" s="1898"/>
      <c r="B13" s="1937" t="s">
        <v>1442</v>
      </c>
      <c r="C13" s="1936">
        <v>264783.71379179996</v>
      </c>
      <c r="D13" s="1936">
        <v>42847.5912733</v>
      </c>
      <c r="E13" s="1944">
        <v>222715.93298070002</v>
      </c>
      <c r="F13" s="1936">
        <v>37129.778122199998</v>
      </c>
      <c r="G13" s="1936">
        <v>46543.258178300006</v>
      </c>
      <c r="H13" s="1935">
        <v>-13.344538120309679</v>
      </c>
      <c r="I13" s="1934">
        <v>25.352912223495515</v>
      </c>
      <c r="K13" s="1900"/>
    </row>
    <row r="14" spans="1:11" ht="19.5" customHeight="1">
      <c r="A14" s="1898"/>
      <c r="B14" s="1943" t="s">
        <v>1441</v>
      </c>
      <c r="C14" s="1942">
        <v>455511.90857090004</v>
      </c>
      <c r="D14" s="1942">
        <v>84251.472864800002</v>
      </c>
      <c r="E14" s="1942">
        <v>361168.2965305</v>
      </c>
      <c r="F14" s="1942">
        <v>66818.033132800003</v>
      </c>
      <c r="G14" s="1942">
        <v>52448.657144699995</v>
      </c>
      <c r="H14" s="1935">
        <v>-20.692148325971448</v>
      </c>
      <c r="I14" s="1934">
        <v>-21.505236407574369</v>
      </c>
      <c r="K14" s="1900"/>
    </row>
    <row r="15" spans="1:11" ht="19.5" customHeight="1">
      <c r="A15" s="1898"/>
      <c r="B15" s="1941" t="s">
        <v>1440</v>
      </c>
      <c r="C15" s="1940">
        <v>-1720417.3908072</v>
      </c>
      <c r="D15" s="1940">
        <v>-270477.51865759998</v>
      </c>
      <c r="E15" s="1940">
        <v>-1454591.0765831999</v>
      </c>
      <c r="F15" s="1940">
        <v>-244919.2152216</v>
      </c>
      <c r="G15" s="1940">
        <v>-233302.8655555</v>
      </c>
      <c r="H15" s="1939">
        <v>-9.4493263480261653</v>
      </c>
      <c r="I15" s="1938">
        <v>-4.7429311153025182</v>
      </c>
      <c r="K15" s="1900"/>
    </row>
    <row r="16" spans="1:11" ht="19.5" customHeight="1">
      <c r="A16" s="1898"/>
      <c r="B16" s="1937" t="s">
        <v>1438</v>
      </c>
      <c r="C16" s="1936">
        <v>-1044930.4260037</v>
      </c>
      <c r="D16" s="1936">
        <v>-151243.65593750001</v>
      </c>
      <c r="E16" s="1936">
        <v>-921161.13838509994</v>
      </c>
      <c r="F16" s="1936">
        <v>-149816.81017770001</v>
      </c>
      <c r="G16" s="1936">
        <v>-144022.90497489998</v>
      </c>
      <c r="H16" s="1935">
        <v>-0.94340866792430589</v>
      </c>
      <c r="I16" s="1934">
        <v>-3.8673265008965174</v>
      </c>
      <c r="K16" s="1900"/>
    </row>
    <row r="17" spans="1:11" ht="19.5" customHeight="1">
      <c r="A17" s="1898"/>
      <c r="B17" s="1937" t="s">
        <v>1437</v>
      </c>
      <c r="C17" s="1936">
        <v>-263974.9597143</v>
      </c>
      <c r="D17" s="1936">
        <v>-42689.562592300004</v>
      </c>
      <c r="E17" s="1936">
        <v>-220950.14664399999</v>
      </c>
      <c r="F17" s="1936">
        <v>-37005.854314699995</v>
      </c>
      <c r="G17" s="1936">
        <v>-45999.8837699</v>
      </c>
      <c r="H17" s="1935">
        <v>-13.314046648548217</v>
      </c>
      <c r="I17" s="1934">
        <v>24.304342168982895</v>
      </c>
      <c r="K17" s="1900"/>
    </row>
    <row r="18" spans="1:11" ht="19.5" customHeight="1">
      <c r="A18" s="1898"/>
      <c r="B18" s="1943" t="s">
        <v>1436</v>
      </c>
      <c r="C18" s="1942">
        <v>-411512.00508919999</v>
      </c>
      <c r="D18" s="1942">
        <v>-76544.300127800001</v>
      </c>
      <c r="E18" s="1942">
        <v>-312479.7915541</v>
      </c>
      <c r="F18" s="1942">
        <v>-58096.550729199997</v>
      </c>
      <c r="G18" s="1942">
        <v>-43280.076810800005</v>
      </c>
      <c r="H18" s="1935">
        <v>-24.100748674688056</v>
      </c>
      <c r="I18" s="1934">
        <v>-25.503190348533135</v>
      </c>
      <c r="K18" s="1900"/>
    </row>
    <row r="19" spans="1:11" ht="19.5" customHeight="1">
      <c r="A19" s="1898"/>
      <c r="B19" s="1941" t="s">
        <v>1439</v>
      </c>
      <c r="C19" s="1940">
        <v>2120479.3148440002</v>
      </c>
      <c r="D19" s="1940">
        <v>358556.70081979997</v>
      </c>
      <c r="E19" s="1940">
        <v>1768872.4679355</v>
      </c>
      <c r="F19" s="1940">
        <v>302280.08972290001</v>
      </c>
      <c r="G19" s="1940">
        <v>286196.93174690002</v>
      </c>
      <c r="H19" s="1939">
        <v>-15.695317077669934</v>
      </c>
      <c r="I19" s="1938">
        <v>-5.3206143979722231</v>
      </c>
      <c r="K19" s="1900"/>
    </row>
    <row r="20" spans="1:11" ht="19.5" customHeight="1">
      <c r="A20" s="1898"/>
      <c r="B20" s="1937" t="s">
        <v>1438</v>
      </c>
      <c r="C20" s="1936">
        <v>1355375.0349221001</v>
      </c>
      <c r="D20" s="1936">
        <v>223592.43526370003</v>
      </c>
      <c r="E20" s="1936">
        <v>1134533.9471111002</v>
      </c>
      <c r="F20" s="1936">
        <v>189486.87225670001</v>
      </c>
      <c r="G20" s="1936">
        <v>177493.06168170003</v>
      </c>
      <c r="H20" s="1935">
        <v>-15.253451203202228</v>
      </c>
      <c r="I20" s="1934">
        <v>-6.3296261277413617</v>
      </c>
      <c r="K20" s="1900"/>
    </row>
    <row r="21" spans="1:11" ht="19.5" customHeight="1">
      <c r="A21" s="1898"/>
      <c r="B21" s="1937" t="s">
        <v>1437</v>
      </c>
      <c r="C21" s="1936">
        <v>265592.46786939999</v>
      </c>
      <c r="D21" s="1936">
        <v>43005.619954400005</v>
      </c>
      <c r="E21" s="1936">
        <v>224481.71931739998</v>
      </c>
      <c r="F21" s="1936">
        <v>37253.7019296</v>
      </c>
      <c r="G21" s="1936">
        <v>47086.632586699998</v>
      </c>
      <c r="H21" s="1935">
        <v>-13.374805504254827</v>
      </c>
      <c r="I21" s="1934">
        <v>26.394506177350465</v>
      </c>
      <c r="K21" s="1900"/>
    </row>
    <row r="22" spans="1:11" ht="19.5" customHeight="1" thickBot="1">
      <c r="A22" s="1898"/>
      <c r="B22" s="1933" t="s">
        <v>1436</v>
      </c>
      <c r="C22" s="1932">
        <v>499511.81205250003</v>
      </c>
      <c r="D22" s="1932">
        <v>91958.645601800003</v>
      </c>
      <c r="E22" s="1932">
        <v>409856.8015069</v>
      </c>
      <c r="F22" s="1932">
        <v>75539.515536499996</v>
      </c>
      <c r="G22" s="1932">
        <v>61617.2374786</v>
      </c>
      <c r="H22" s="1931">
        <v>-17.854906363451938</v>
      </c>
      <c r="I22" s="1930">
        <v>-18.430457170688207</v>
      </c>
      <c r="K22" s="1900"/>
    </row>
    <row r="23" spans="1:11" ht="15.75" customHeight="1" thickTop="1" thickBot="1">
      <c r="A23" s="1898"/>
      <c r="B23" s="1898"/>
      <c r="C23" s="1928"/>
      <c r="D23" s="1928"/>
      <c r="E23" s="1929"/>
      <c r="F23" s="1928"/>
      <c r="G23" s="1928"/>
      <c r="H23" s="1901"/>
      <c r="I23" s="1901"/>
    </row>
    <row r="24" spans="1:11" ht="15" customHeight="1" thickTop="1">
      <c r="A24" s="1898"/>
      <c r="B24" s="1927" t="s">
        <v>1435</v>
      </c>
      <c r="C24" s="1926">
        <v>10.415846993442432</v>
      </c>
      <c r="D24" s="1926">
        <v>14.002287862077829</v>
      </c>
      <c r="E24" s="1926">
        <v>9.7498044265717159</v>
      </c>
      <c r="F24" s="1926">
        <v>10.482629269239913</v>
      </c>
      <c r="G24" s="1925">
        <v>10.181729899811771</v>
      </c>
      <c r="H24" s="1901"/>
      <c r="I24" s="1900"/>
      <c r="J24" s="1900"/>
      <c r="K24" s="1900"/>
    </row>
    <row r="25" spans="1:11" ht="15" customHeight="1">
      <c r="A25" s="1898"/>
      <c r="B25" s="1924" t="s">
        <v>1339</v>
      </c>
      <c r="C25" s="1918">
        <v>12.933545916221066</v>
      </c>
      <c r="D25" s="1918">
        <v>19.301444291116962</v>
      </c>
      <c r="E25" s="1918">
        <v>10.379594241939651</v>
      </c>
      <c r="F25" s="1918">
        <v>11.691609650204635</v>
      </c>
      <c r="G25" s="1905">
        <v>10.41010717285724</v>
      </c>
      <c r="H25" s="1901"/>
      <c r="I25" s="1900"/>
      <c r="J25" s="1900"/>
      <c r="K25" s="1900"/>
    </row>
    <row r="26" spans="1:11" ht="15" customHeight="1">
      <c r="A26" s="1898"/>
      <c r="B26" s="1907" t="s">
        <v>1430</v>
      </c>
      <c r="C26" s="1916">
        <v>0.30543950986197177</v>
      </c>
      <c r="D26" s="1916">
        <v>0.36881578731468578</v>
      </c>
      <c r="E26" s="1916">
        <v>0.79284239482454022</v>
      </c>
      <c r="F26" s="1916">
        <v>0.33375854547836797</v>
      </c>
      <c r="G26" s="1915">
        <v>1.1674610452031891</v>
      </c>
      <c r="I26" s="1900"/>
      <c r="J26" s="1900"/>
      <c r="K26" s="1900"/>
    </row>
    <row r="27" spans="1:11" ht="15" customHeight="1">
      <c r="A27" s="1898"/>
      <c r="B27" s="1923" t="s">
        <v>1429</v>
      </c>
      <c r="C27" s="1913">
        <v>9.659440873838637</v>
      </c>
      <c r="D27" s="1913">
        <v>9.1478195869262144</v>
      </c>
      <c r="E27" s="1913">
        <v>13.480835788777032</v>
      </c>
      <c r="F27" s="1913">
        <v>13.052587744338664</v>
      </c>
      <c r="G27" s="1912">
        <v>17.48105830165472</v>
      </c>
      <c r="H27" s="1901"/>
      <c r="I27" s="1900"/>
      <c r="J27" s="1900"/>
      <c r="K27" s="1900"/>
    </row>
    <row r="28" spans="1:11" ht="15" customHeight="1">
      <c r="A28" s="1898"/>
      <c r="B28" s="1922" t="s">
        <v>1434</v>
      </c>
      <c r="C28" s="1921"/>
      <c r="D28" s="1921"/>
      <c r="E28" s="1921"/>
      <c r="F28" s="1921"/>
      <c r="G28" s="1920"/>
      <c r="H28" s="1901"/>
      <c r="I28" s="1908"/>
      <c r="J28" s="1900"/>
      <c r="K28" s="1900"/>
    </row>
    <row r="29" spans="1:11" ht="15" customHeight="1">
      <c r="A29" s="1898"/>
      <c r="B29" s="1919" t="s">
        <v>1339</v>
      </c>
      <c r="C29" s="1918">
        <v>77.59913909973686</v>
      </c>
      <c r="D29" s="1918">
        <v>82.140612060824907</v>
      </c>
      <c r="E29" s="1918">
        <v>67.892282074934428</v>
      </c>
      <c r="F29" s="1918">
        <v>69.158747009985177</v>
      </c>
      <c r="G29" s="1905">
        <v>63.277715473199684</v>
      </c>
      <c r="H29" s="1901"/>
      <c r="I29" s="1900"/>
      <c r="J29" s="1900"/>
      <c r="K29" s="1900"/>
    </row>
    <row r="30" spans="1:11" ht="15" customHeight="1">
      <c r="A30" s="1898"/>
      <c r="B30" s="1907" t="s">
        <v>1430</v>
      </c>
      <c r="C30" s="1916">
        <v>0.40431444684328732</v>
      </c>
      <c r="D30" s="1916">
        <v>0.35883321625077363</v>
      </c>
      <c r="E30" s="1916">
        <v>1.1236976704866657</v>
      </c>
      <c r="F30" s="1916">
        <v>0.43208479116686932</v>
      </c>
      <c r="G30" s="1915">
        <v>2.0545760518156073</v>
      </c>
      <c r="H30" s="1901"/>
      <c r="I30" s="1900"/>
      <c r="J30" s="1900"/>
      <c r="K30" s="1900"/>
    </row>
    <row r="31" spans="1:11" ht="15" customHeight="1">
      <c r="A31" s="1898"/>
      <c r="B31" s="1914" t="s">
        <v>1429</v>
      </c>
      <c r="C31" s="1913">
        <v>21.996546453469858</v>
      </c>
      <c r="D31" s="1913">
        <v>17.500554723151378</v>
      </c>
      <c r="E31" s="1913">
        <v>30.984020254515265</v>
      </c>
      <c r="F31" s="1913">
        <v>30.409168198847969</v>
      </c>
      <c r="G31" s="1912">
        <v>34.667708474984707</v>
      </c>
      <c r="H31" s="1901"/>
      <c r="I31" s="1900"/>
      <c r="J31" s="1900"/>
      <c r="K31" s="1900"/>
    </row>
    <row r="32" spans="1:11" ht="15" customHeight="1">
      <c r="A32" s="1898"/>
      <c r="B32" s="1922" t="s">
        <v>1433</v>
      </c>
      <c r="C32" s="1921"/>
      <c r="D32" s="1921"/>
      <c r="E32" s="1921"/>
      <c r="F32" s="1921"/>
      <c r="G32" s="1920"/>
      <c r="H32" s="1901"/>
      <c r="I32" s="1908"/>
      <c r="J32" s="1900"/>
      <c r="K32" s="1900"/>
    </row>
    <row r="33" spans="1:11" ht="15" customHeight="1">
      <c r="A33" s="1898"/>
      <c r="B33" s="1919" t="s">
        <v>1339</v>
      </c>
      <c r="C33" s="1918">
        <v>62.493361443284186</v>
      </c>
      <c r="D33" s="1918">
        <v>59.589141511667336</v>
      </c>
      <c r="E33" s="1918">
        <v>63.772865959407099</v>
      </c>
      <c r="F33" s="1918">
        <v>62.007330668804869</v>
      </c>
      <c r="G33" s="1905">
        <v>61.88952687299048</v>
      </c>
      <c r="H33" s="1901"/>
      <c r="I33" s="1900"/>
      <c r="J33" s="1900"/>
      <c r="K33" s="1900"/>
    </row>
    <row r="34" spans="1:11" ht="15" customHeight="1">
      <c r="A34" s="1898"/>
      <c r="B34" s="1917" t="s">
        <v>1430</v>
      </c>
      <c r="C34" s="1916">
        <v>13.787598786617592</v>
      </c>
      <c r="D34" s="1916">
        <v>13.623294233149243</v>
      </c>
      <c r="E34" s="1916">
        <v>13.818424182858935</v>
      </c>
      <c r="F34" s="1916">
        <v>13.570842574794252</v>
      </c>
      <c r="G34" s="1915">
        <v>17.918489446958244</v>
      </c>
      <c r="H34" s="1901"/>
      <c r="I34" s="1900"/>
      <c r="J34" s="1900"/>
      <c r="K34" s="1900"/>
    </row>
    <row r="35" spans="1:11" ht="15" customHeight="1">
      <c r="A35" s="1898"/>
      <c r="B35" s="1914" t="s">
        <v>1429</v>
      </c>
      <c r="C35" s="1913">
        <v>23.719039770098206</v>
      </c>
      <c r="D35" s="1913">
        <v>26.787564255183412</v>
      </c>
      <c r="E35" s="1913">
        <v>22.408709857733957</v>
      </c>
      <c r="F35" s="1913">
        <v>24.421826756364339</v>
      </c>
      <c r="G35" s="1912">
        <v>20.191983680089759</v>
      </c>
      <c r="H35" s="1901"/>
      <c r="I35" s="1900"/>
      <c r="J35" s="1900"/>
      <c r="K35" s="1900"/>
    </row>
    <row r="36" spans="1:11" ht="15" customHeight="1">
      <c r="A36" s="1898"/>
      <c r="B36" s="1922" t="s">
        <v>1432</v>
      </c>
      <c r="C36" s="1921"/>
      <c r="D36" s="1921"/>
      <c r="E36" s="1921"/>
      <c r="F36" s="1921"/>
      <c r="G36" s="1920"/>
      <c r="H36" s="1901"/>
      <c r="I36" s="1908"/>
      <c r="J36" s="1900"/>
      <c r="K36" s="1900"/>
    </row>
    <row r="37" spans="1:11" ht="15" customHeight="1">
      <c r="A37" s="1898"/>
      <c r="B37" s="1919" t="s">
        <v>1339</v>
      </c>
      <c r="C37" s="1918">
        <v>60.73702995488965</v>
      </c>
      <c r="D37" s="1918">
        <v>55.917274266687123</v>
      </c>
      <c r="E37" s="1918">
        <v>63.327841976652692</v>
      </c>
      <c r="F37" s="1918">
        <v>61.169888218916405</v>
      </c>
      <c r="G37" s="1905">
        <v>61.732162882773778</v>
      </c>
      <c r="H37" s="1901"/>
      <c r="I37" s="1900"/>
      <c r="J37" s="1900"/>
      <c r="K37" s="1900"/>
    </row>
    <row r="38" spans="1:11" ht="15" customHeight="1">
      <c r="A38" s="1898"/>
      <c r="B38" s="1917" t="s">
        <v>1430</v>
      </c>
      <c r="C38" s="1916">
        <v>15.343657947473199</v>
      </c>
      <c r="D38" s="1916">
        <v>15.78303542718503</v>
      </c>
      <c r="E38" s="1916">
        <v>15.189846149957599</v>
      </c>
      <c r="F38" s="1916">
        <v>15.109412416342073</v>
      </c>
      <c r="G38" s="1915">
        <v>19.716810447386969</v>
      </c>
      <c r="H38" s="1901"/>
      <c r="I38" s="1900"/>
      <c r="J38" s="1900"/>
      <c r="K38" s="1900"/>
    </row>
    <row r="39" spans="1:11" ht="15" customHeight="1">
      <c r="A39" s="1898"/>
      <c r="B39" s="1914" t="s">
        <v>1429</v>
      </c>
      <c r="C39" s="1913">
        <v>23.91931209763715</v>
      </c>
      <c r="D39" s="1913">
        <v>28.299690306127864</v>
      </c>
      <c r="E39" s="1913">
        <v>21.482311873389712</v>
      </c>
      <c r="F39" s="1913">
        <v>23.720699364741524</v>
      </c>
      <c r="G39" s="1912">
        <v>18.551026669882109</v>
      </c>
      <c r="H39" s="1901"/>
      <c r="I39" s="1900"/>
      <c r="J39" s="1900"/>
      <c r="K39" s="1900"/>
    </row>
    <row r="40" spans="1:11" ht="15" customHeight="1">
      <c r="A40" s="1898"/>
      <c r="B40" s="1922" t="s">
        <v>1431</v>
      </c>
      <c r="C40" s="1921"/>
      <c r="D40" s="1921"/>
      <c r="E40" s="1921"/>
      <c r="F40" s="1921"/>
      <c r="G40" s="1920"/>
      <c r="H40" s="1901"/>
      <c r="I40" s="1908"/>
      <c r="J40" s="1900"/>
      <c r="K40" s="1900"/>
    </row>
    <row r="41" spans="1:11" ht="15" customHeight="1">
      <c r="A41" s="1898"/>
      <c r="B41" s="1919" t="s">
        <v>1339</v>
      </c>
      <c r="C41" s="1918">
        <v>63.91833324824546</v>
      </c>
      <c r="D41" s="1918">
        <v>62.3590173471813</v>
      </c>
      <c r="E41" s="1918">
        <v>64.138821066916492</v>
      </c>
      <c r="F41" s="1918">
        <v>62.685859472386198</v>
      </c>
      <c r="G41" s="1905">
        <v>62.017807318307341</v>
      </c>
      <c r="H41" s="1901"/>
      <c r="I41" s="1900"/>
      <c r="J41" s="1900"/>
      <c r="K41" s="1900"/>
    </row>
    <row r="42" spans="1:11" ht="15" customHeight="1">
      <c r="A42" s="1898"/>
      <c r="B42" s="1917" t="s">
        <v>1430</v>
      </c>
      <c r="C42" s="1916">
        <v>12.525114770522491</v>
      </c>
      <c r="D42" s="1916">
        <v>11.994091828732371</v>
      </c>
      <c r="E42" s="1916">
        <v>12.690667268929728</v>
      </c>
      <c r="F42" s="1916">
        <v>12.324232788123906</v>
      </c>
      <c r="G42" s="1915">
        <v>16.452528788233604</v>
      </c>
      <c r="H42" s="1901"/>
      <c r="I42" s="1900"/>
      <c r="J42" s="1900"/>
      <c r="K42" s="1900"/>
    </row>
    <row r="43" spans="1:11" ht="15" customHeight="1">
      <c r="A43" s="1898"/>
      <c r="B43" s="1914" t="s">
        <v>1429</v>
      </c>
      <c r="C43" s="1913">
        <v>23.556551981232044</v>
      </c>
      <c r="D43" s="1913">
        <v>25.646890824114234</v>
      </c>
      <c r="E43" s="1913">
        <v>23.170511664148133</v>
      </c>
      <c r="F43" s="1913">
        <v>24.989907739456818</v>
      </c>
      <c r="G43" s="1912">
        <v>21.529663893494</v>
      </c>
      <c r="H43" s="1901"/>
      <c r="I43" s="1900"/>
      <c r="J43" s="1900"/>
      <c r="K43" s="1900"/>
    </row>
    <row r="44" spans="1:11" ht="15" customHeight="1">
      <c r="A44" s="1898"/>
      <c r="B44" s="1911" t="s">
        <v>1428</v>
      </c>
      <c r="C44" s="1910"/>
      <c r="D44" s="1910"/>
      <c r="E44" s="1910"/>
      <c r="F44" s="1910"/>
      <c r="G44" s="1909"/>
      <c r="H44" s="1901"/>
      <c r="I44" s="1908"/>
      <c r="J44" s="1900"/>
      <c r="K44" s="1900"/>
    </row>
    <row r="45" spans="1:11" ht="15" customHeight="1">
      <c r="A45" s="1898"/>
      <c r="B45" s="1907" t="s">
        <v>1427</v>
      </c>
      <c r="C45" s="1906">
        <v>9.4332899461985971</v>
      </c>
      <c r="D45" s="1906">
        <v>12.282462154635063</v>
      </c>
      <c r="E45" s="1906">
        <v>8.883664510850986</v>
      </c>
      <c r="F45" s="1906">
        <v>9.4880338552536969</v>
      </c>
      <c r="G45" s="1905">
        <v>9.24085137260961</v>
      </c>
      <c r="H45" s="1901"/>
      <c r="I45" s="1900"/>
      <c r="J45" s="1900"/>
      <c r="K45" s="1900"/>
    </row>
    <row r="46" spans="1:11" ht="15" customHeight="1" thickBot="1">
      <c r="A46" s="1898"/>
      <c r="B46" s="1904" t="s">
        <v>1426</v>
      </c>
      <c r="C46" s="1903">
        <v>90.566710053801401</v>
      </c>
      <c r="D46" s="1903">
        <v>87.717537845364959</v>
      </c>
      <c r="E46" s="1903">
        <v>91.116335489149023</v>
      </c>
      <c r="F46" s="1903">
        <v>90.511966144746296</v>
      </c>
      <c r="G46" s="1902">
        <v>90.759148627390402</v>
      </c>
      <c r="H46" s="1901"/>
      <c r="I46" s="1900"/>
      <c r="J46" s="1900"/>
      <c r="K46" s="1900"/>
    </row>
    <row r="47" spans="1:11" ht="15.75" customHeight="1" thickTop="1">
      <c r="A47" s="1898"/>
      <c r="B47" s="1898" t="s">
        <v>1425</v>
      </c>
      <c r="C47" s="1898"/>
      <c r="D47" s="1898"/>
      <c r="E47" s="1898"/>
      <c r="F47" s="1898"/>
      <c r="G47" s="1898"/>
      <c r="H47" s="1898"/>
      <c r="I47" s="1898"/>
    </row>
    <row r="48" spans="1:11" ht="15.75" customHeight="1">
      <c r="A48" s="1898"/>
      <c r="B48" s="1898" t="s">
        <v>1424</v>
      </c>
      <c r="C48" s="1898"/>
      <c r="D48" s="1898"/>
      <c r="E48" s="1898"/>
      <c r="F48" s="1898"/>
      <c r="G48" s="1898"/>
      <c r="H48" s="1898"/>
      <c r="I48" s="1898"/>
    </row>
    <row r="49" spans="1:9" ht="15.75" customHeight="1">
      <c r="A49" s="1898"/>
      <c r="B49" s="1898" t="s">
        <v>1423</v>
      </c>
      <c r="C49" s="1898"/>
      <c r="D49" s="1898"/>
      <c r="E49" s="1898"/>
      <c r="F49" s="1898"/>
      <c r="H49" s="1898"/>
      <c r="I49" s="1898"/>
    </row>
    <row r="50" spans="1:9" ht="15.75" customHeight="1">
      <c r="A50" s="1898"/>
      <c r="B50" s="1898"/>
      <c r="C50" s="1898"/>
      <c r="D50" s="1898"/>
      <c r="E50" s="1898"/>
      <c r="F50" s="1898"/>
      <c r="G50" s="1898"/>
      <c r="H50" s="1898"/>
      <c r="I50" s="1898"/>
    </row>
    <row r="51" spans="1:9" ht="15.75" customHeight="1">
      <c r="A51" s="1898"/>
      <c r="B51" s="1898"/>
      <c r="C51" s="1898"/>
      <c r="D51" s="1898"/>
      <c r="E51" s="1898"/>
      <c r="F51" s="1898"/>
      <c r="G51" s="1898"/>
      <c r="H51" s="1898"/>
      <c r="I51" s="1898"/>
    </row>
    <row r="52" spans="1:9" ht="15.75" customHeight="1">
      <c r="A52" s="1898"/>
      <c r="B52" s="1898"/>
      <c r="C52" s="1898"/>
      <c r="D52" s="1898"/>
      <c r="E52" s="1898"/>
      <c r="F52" s="1898"/>
      <c r="G52" s="1898"/>
      <c r="H52" s="1898"/>
      <c r="I52" s="1898"/>
    </row>
    <row r="53" spans="1:9" ht="15.75" customHeight="1">
      <c r="A53" s="1898"/>
      <c r="B53" s="1898"/>
      <c r="C53" s="1898"/>
      <c r="D53" s="1898"/>
      <c r="E53" s="1898"/>
      <c r="F53" s="1898"/>
      <c r="G53" s="1898"/>
      <c r="H53" s="1898"/>
      <c r="I53" s="1898"/>
    </row>
    <row r="54" spans="1:9" ht="15.75" customHeight="1">
      <c r="A54" s="1898"/>
      <c r="B54" s="1898"/>
      <c r="C54" s="1898"/>
      <c r="D54" s="1898"/>
      <c r="E54" s="1898"/>
      <c r="F54" s="1898"/>
      <c r="G54" s="1898"/>
      <c r="H54" s="1898"/>
      <c r="I54" s="1898"/>
    </row>
    <row r="55" spans="1:9" ht="15.75" customHeight="1">
      <c r="A55" s="1898"/>
      <c r="B55" s="1898"/>
      <c r="C55" s="1898"/>
      <c r="D55" s="1898"/>
      <c r="E55" s="1898"/>
      <c r="F55" s="1898"/>
      <c r="G55" s="1898"/>
      <c r="H55" s="1898"/>
      <c r="I55" s="1898"/>
    </row>
    <row r="56" spans="1:9" ht="15.75" customHeight="1">
      <c r="A56" s="1898"/>
      <c r="B56" s="1898"/>
      <c r="C56" s="1898"/>
      <c r="D56" s="1898"/>
      <c r="E56" s="1898"/>
      <c r="F56" s="1898"/>
      <c r="G56" s="1898"/>
      <c r="H56" s="1898"/>
      <c r="I56" s="1898"/>
    </row>
    <row r="57" spans="1:9" ht="15.75" customHeight="1">
      <c r="A57" s="1898"/>
      <c r="B57" s="1898"/>
      <c r="C57" s="1898"/>
      <c r="D57" s="1898"/>
      <c r="E57" s="1898"/>
      <c r="F57" s="1898"/>
      <c r="G57" s="1898"/>
      <c r="H57" s="1898"/>
      <c r="I57" s="1898"/>
    </row>
    <row r="58" spans="1:9" ht="15.75" customHeight="1">
      <c r="A58" s="1898"/>
      <c r="B58" s="1898"/>
      <c r="C58" s="1898"/>
      <c r="D58" s="1898"/>
      <c r="E58" s="1898"/>
      <c r="F58" s="1898"/>
      <c r="G58" s="1898"/>
      <c r="H58" s="1898"/>
      <c r="I58" s="1898"/>
    </row>
    <row r="59" spans="1:9" ht="15.75" customHeight="1">
      <c r="A59" s="1898"/>
      <c r="B59" s="1898"/>
      <c r="C59" s="1898"/>
      <c r="D59" s="1898"/>
      <c r="E59" s="1898"/>
      <c r="F59" s="1898"/>
      <c r="G59" s="1898"/>
      <c r="H59" s="1898"/>
      <c r="I59" s="1898"/>
    </row>
    <row r="60" spans="1:9" ht="15.75" customHeight="1">
      <c r="A60" s="1898"/>
      <c r="B60" s="1898"/>
      <c r="C60" s="1898"/>
      <c r="D60" s="1898"/>
      <c r="E60" s="1898"/>
      <c r="F60" s="1899"/>
      <c r="G60" s="1899"/>
      <c r="H60" s="1898"/>
      <c r="I60" s="1898"/>
    </row>
    <row r="61" spans="1:9" ht="15.75" customHeight="1">
      <c r="A61" s="1898"/>
      <c r="B61" s="1898"/>
      <c r="C61" s="1898"/>
      <c r="D61" s="1898"/>
      <c r="E61" s="1898"/>
      <c r="F61" s="1898"/>
      <c r="G61" s="1898"/>
      <c r="H61" s="1898"/>
      <c r="I61" s="1899"/>
    </row>
    <row r="62" spans="1:9" ht="15.75" customHeight="1">
      <c r="A62" s="1898"/>
      <c r="B62" s="1898"/>
      <c r="C62" s="1898"/>
      <c r="D62" s="1898"/>
      <c r="E62" s="1898"/>
      <c r="F62" s="1898"/>
      <c r="G62" s="1898"/>
      <c r="H62" s="1898"/>
      <c r="I62" s="1898"/>
    </row>
    <row r="63" spans="1:9" ht="15.75" customHeight="1">
      <c r="A63" s="1898"/>
      <c r="B63" s="1898"/>
      <c r="C63" s="1898"/>
      <c r="D63" s="1898"/>
      <c r="E63" s="1898"/>
      <c r="F63" s="1898"/>
      <c r="G63" s="1899"/>
      <c r="H63" s="1898"/>
      <c r="I63" s="1898"/>
    </row>
    <row r="64" spans="1:9" ht="15.75" customHeight="1">
      <c r="A64" s="1898"/>
      <c r="B64" s="1898"/>
      <c r="C64" s="1898"/>
      <c r="D64" s="1898"/>
      <c r="E64" s="1898"/>
      <c r="F64" s="1898"/>
      <c r="G64" s="1898"/>
      <c r="H64" s="1898"/>
      <c r="I64" s="1898"/>
    </row>
    <row r="65" spans="1:9" ht="15.75" customHeight="1">
      <c r="A65" s="1898"/>
      <c r="B65" s="1898"/>
      <c r="C65" s="1898"/>
      <c r="D65" s="1898"/>
      <c r="E65" s="1898"/>
      <c r="F65" s="1898"/>
      <c r="G65" s="1898"/>
      <c r="H65" s="1898"/>
      <c r="I65" s="1898"/>
    </row>
    <row r="66" spans="1:9" ht="15.75" customHeight="1">
      <c r="A66" s="1898"/>
      <c r="B66" s="1898"/>
      <c r="C66" s="1898"/>
      <c r="D66" s="1898"/>
      <c r="E66" s="1898"/>
      <c r="F66" s="1898"/>
      <c r="G66" s="1898"/>
      <c r="H66" s="1898"/>
      <c r="I66" s="1898"/>
    </row>
    <row r="67" spans="1:9" ht="15.75" customHeight="1">
      <c r="A67" s="1898"/>
      <c r="B67" s="1898"/>
      <c r="C67" s="1898"/>
      <c r="D67" s="1898"/>
      <c r="E67" s="1898"/>
      <c r="F67" s="1898"/>
      <c r="G67" s="1898"/>
      <c r="H67" s="1898"/>
      <c r="I67" s="1898"/>
    </row>
    <row r="68" spans="1:9" ht="15.75" customHeight="1">
      <c r="A68" s="1898"/>
      <c r="B68" s="1898"/>
      <c r="C68" s="1898"/>
      <c r="D68" s="1898"/>
      <c r="E68" s="1898"/>
      <c r="F68" s="1898"/>
      <c r="G68" s="1898"/>
      <c r="H68" s="1898"/>
      <c r="I68" s="1898"/>
    </row>
    <row r="69" spans="1:9" ht="15.75" customHeight="1">
      <c r="A69" s="1898"/>
      <c r="B69" s="1898"/>
      <c r="C69" s="1898"/>
      <c r="D69" s="1898"/>
      <c r="E69" s="1898"/>
      <c r="F69" s="1898"/>
      <c r="G69" s="1898"/>
      <c r="H69" s="1898"/>
      <c r="I69" s="1898"/>
    </row>
    <row r="70" spans="1:9" ht="15.75" customHeight="1">
      <c r="A70" s="1898"/>
      <c r="B70" s="1898"/>
      <c r="C70" s="1898"/>
      <c r="D70" s="1898"/>
      <c r="E70" s="1898"/>
      <c r="F70" s="1898"/>
      <c r="G70" s="1898"/>
      <c r="H70" s="1898"/>
      <c r="I70" s="1898"/>
    </row>
    <row r="71" spans="1:9" ht="15.75" customHeight="1">
      <c r="A71" s="1898"/>
      <c r="B71" s="1898"/>
      <c r="C71" s="1898"/>
      <c r="D71" s="1898"/>
      <c r="E71" s="1898"/>
      <c r="F71" s="1898"/>
      <c r="G71" s="1898"/>
      <c r="H71" s="1898"/>
      <c r="I71" s="1898"/>
    </row>
    <row r="72" spans="1:9" ht="15.75" customHeight="1">
      <c r="A72" s="1898"/>
      <c r="B72" s="1898"/>
      <c r="C72" s="1898"/>
      <c r="D72" s="1898"/>
      <c r="E72" s="1898"/>
      <c r="F72" s="1898"/>
      <c r="G72" s="1898"/>
      <c r="H72" s="1898"/>
      <c r="I72" s="1898"/>
    </row>
    <row r="73" spans="1:9" ht="15.75" customHeight="1">
      <c r="A73" s="1898"/>
      <c r="B73" s="1898"/>
      <c r="C73" s="1898"/>
      <c r="D73" s="1898"/>
      <c r="E73" s="1898"/>
      <c r="F73" s="1898"/>
      <c r="G73" s="1898"/>
      <c r="H73" s="1898"/>
      <c r="I73" s="1898"/>
    </row>
    <row r="74" spans="1:9" ht="15.75" customHeight="1">
      <c r="A74" s="1898"/>
      <c r="B74" s="1898"/>
      <c r="C74" s="1898"/>
      <c r="D74" s="1898"/>
      <c r="E74" s="1898"/>
      <c r="F74" s="1898"/>
      <c r="G74" s="1898"/>
      <c r="H74" s="1898"/>
      <c r="I74" s="1898"/>
    </row>
    <row r="75" spans="1:9" ht="15.75" customHeight="1">
      <c r="A75" s="1898"/>
      <c r="B75" s="1898"/>
      <c r="C75" s="1898"/>
      <c r="D75" s="1898"/>
      <c r="E75" s="1898"/>
      <c r="F75" s="1898"/>
      <c r="G75" s="1898"/>
      <c r="H75" s="1898"/>
      <c r="I75" s="1898"/>
    </row>
    <row r="76" spans="1:9" ht="15.75" customHeight="1">
      <c r="A76" s="1898"/>
      <c r="B76" s="1898"/>
      <c r="C76" s="1898"/>
      <c r="D76" s="1898"/>
      <c r="E76" s="1898"/>
      <c r="F76" s="1898"/>
      <c r="G76" s="1898"/>
      <c r="H76" s="1898"/>
      <c r="I76" s="1898"/>
    </row>
    <row r="77" spans="1:9" ht="15.75" customHeight="1">
      <c r="A77" s="1898"/>
      <c r="B77" s="1898"/>
      <c r="C77" s="1898"/>
      <c r="D77" s="1898"/>
      <c r="E77" s="1898"/>
      <c r="F77" s="1898"/>
      <c r="G77" s="1898"/>
      <c r="H77" s="1898"/>
      <c r="I77" s="1898"/>
    </row>
    <row r="78" spans="1:9" ht="15.75" customHeight="1">
      <c r="A78" s="1898"/>
      <c r="B78" s="1898"/>
      <c r="C78" s="1898"/>
      <c r="D78" s="1898"/>
      <c r="E78" s="1898"/>
      <c r="F78" s="1898"/>
      <c r="G78" s="1898"/>
      <c r="H78" s="1898"/>
      <c r="I78" s="1898"/>
    </row>
    <row r="79" spans="1:9" ht="15.75" customHeight="1">
      <c r="A79" s="1898"/>
      <c r="B79" s="1898"/>
      <c r="C79" s="1898"/>
      <c r="D79" s="1898"/>
      <c r="E79" s="1898"/>
      <c r="F79" s="1898"/>
      <c r="G79" s="1898"/>
      <c r="H79" s="1898"/>
      <c r="I79" s="1898"/>
    </row>
    <row r="80" spans="1:9" ht="15.75" customHeight="1">
      <c r="A80" s="1898"/>
      <c r="B80" s="1898"/>
      <c r="C80" s="1898"/>
      <c r="D80" s="1898"/>
      <c r="E80" s="1898"/>
      <c r="F80" s="1898"/>
      <c r="G80" s="1898"/>
      <c r="H80" s="1898"/>
      <c r="I80" s="1898"/>
    </row>
    <row r="81" spans="1:9" ht="15.75" customHeight="1">
      <c r="A81" s="1898"/>
      <c r="B81" s="1898"/>
      <c r="C81" s="1898"/>
      <c r="D81" s="1898"/>
      <c r="E81" s="1898"/>
      <c r="F81" s="1898"/>
      <c r="G81" s="1898"/>
      <c r="H81" s="1898"/>
      <c r="I81" s="1898"/>
    </row>
    <row r="82" spans="1:9" ht="15.75" customHeight="1">
      <c r="A82" s="1898"/>
      <c r="B82" s="1898"/>
      <c r="C82" s="1898"/>
      <c r="D82" s="1898"/>
      <c r="E82" s="1898"/>
      <c r="F82" s="1898"/>
      <c r="G82" s="1898"/>
      <c r="H82" s="1898"/>
      <c r="I82" s="1898"/>
    </row>
    <row r="83" spans="1:9" ht="15.75" customHeight="1">
      <c r="A83" s="1898"/>
      <c r="B83" s="1898"/>
      <c r="C83" s="1898"/>
      <c r="D83" s="1898"/>
      <c r="E83" s="1898"/>
      <c r="F83" s="1898"/>
      <c r="G83" s="1898"/>
      <c r="H83" s="1898"/>
      <c r="I83" s="1898"/>
    </row>
    <row r="84" spans="1:9" ht="15.75" customHeight="1">
      <c r="A84" s="1898"/>
      <c r="B84" s="1898"/>
      <c r="C84" s="1898"/>
      <c r="D84" s="1898"/>
      <c r="E84" s="1898"/>
      <c r="F84" s="1898"/>
      <c r="G84" s="1898"/>
      <c r="H84" s="1898"/>
      <c r="I84" s="1898"/>
    </row>
    <row r="85" spans="1:9" ht="15.75" customHeight="1">
      <c r="A85" s="1898"/>
      <c r="B85" s="1898"/>
      <c r="C85" s="1898"/>
      <c r="D85" s="1898"/>
      <c r="E85" s="1898"/>
      <c r="F85" s="1898"/>
      <c r="G85" s="1898"/>
      <c r="H85" s="1898"/>
      <c r="I85" s="1898"/>
    </row>
    <row r="86" spans="1:9" ht="15.75" customHeight="1">
      <c r="A86" s="1898"/>
      <c r="B86" s="1898"/>
      <c r="C86" s="1898"/>
      <c r="D86" s="1898"/>
      <c r="E86" s="1898"/>
      <c r="F86" s="1898"/>
      <c r="G86" s="1898"/>
      <c r="H86" s="1898"/>
      <c r="I86" s="1898"/>
    </row>
    <row r="87" spans="1:9" ht="15.75" customHeight="1">
      <c r="A87" s="1898"/>
      <c r="B87" s="1898"/>
      <c r="C87" s="1898"/>
      <c r="D87" s="1898"/>
      <c r="E87" s="1898"/>
      <c r="F87" s="1898"/>
      <c r="G87" s="1898"/>
      <c r="H87" s="1898"/>
      <c r="I87" s="1898"/>
    </row>
    <row r="88" spans="1:9" ht="15.75" customHeight="1">
      <c r="A88" s="1898"/>
      <c r="B88" s="1898"/>
      <c r="C88" s="1898"/>
      <c r="D88" s="1898"/>
      <c r="E88" s="1898"/>
      <c r="F88" s="1898"/>
      <c r="G88" s="1898"/>
      <c r="H88" s="1898"/>
      <c r="I88" s="1898"/>
    </row>
    <row r="89" spans="1:9" ht="15.75" customHeight="1">
      <c r="A89" s="1898"/>
      <c r="B89" s="1898"/>
      <c r="C89" s="1898"/>
      <c r="D89" s="1898"/>
      <c r="E89" s="1898"/>
      <c r="F89" s="1898"/>
      <c r="G89" s="1898"/>
      <c r="H89" s="1898"/>
      <c r="I89" s="1898"/>
    </row>
    <row r="90" spans="1:9" ht="15.75" customHeight="1">
      <c r="A90" s="1898"/>
      <c r="B90" s="1898"/>
      <c r="C90" s="1898"/>
      <c r="D90" s="1898"/>
      <c r="E90" s="1898"/>
      <c r="F90" s="1898"/>
      <c r="G90" s="1898"/>
      <c r="H90" s="1898"/>
      <c r="I90" s="1898"/>
    </row>
    <row r="91" spans="1:9" ht="15.75" customHeight="1">
      <c r="A91" s="1898"/>
      <c r="B91" s="1898"/>
      <c r="C91" s="1898"/>
      <c r="D91" s="1898"/>
      <c r="E91" s="1898"/>
      <c r="F91" s="1898"/>
      <c r="G91" s="1898"/>
      <c r="H91" s="1898"/>
      <c r="I91" s="1898"/>
    </row>
    <row r="92" spans="1:9" ht="15.75" customHeight="1">
      <c r="A92" s="1898"/>
      <c r="B92" s="1898"/>
      <c r="C92" s="1898"/>
      <c r="D92" s="1898"/>
      <c r="E92" s="1898"/>
      <c r="F92" s="1898"/>
      <c r="G92" s="1898"/>
      <c r="H92" s="1898"/>
      <c r="I92" s="1898"/>
    </row>
    <row r="93" spans="1:9" ht="15.75" customHeight="1">
      <c r="A93" s="1898"/>
      <c r="B93" s="1898"/>
      <c r="C93" s="1898"/>
      <c r="D93" s="1898"/>
      <c r="E93" s="1898"/>
      <c r="F93" s="1898"/>
      <c r="G93" s="1898"/>
      <c r="H93" s="1898"/>
      <c r="I93" s="1898"/>
    </row>
    <row r="94" spans="1:9" ht="15.75" customHeight="1">
      <c r="A94" s="1898"/>
      <c r="B94" s="1898"/>
      <c r="C94" s="1898"/>
      <c r="D94" s="1898"/>
      <c r="E94" s="1898"/>
      <c r="F94" s="1898"/>
      <c r="G94" s="1898"/>
      <c r="H94" s="1898"/>
      <c r="I94" s="1898"/>
    </row>
    <row r="95" spans="1:9" ht="15.75" customHeight="1">
      <c r="A95" s="1898"/>
      <c r="B95" s="1898"/>
      <c r="C95" s="1898"/>
      <c r="D95" s="1898"/>
      <c r="E95" s="1898"/>
      <c r="F95" s="1898"/>
      <c r="G95" s="1898"/>
      <c r="H95" s="1898"/>
      <c r="I95" s="1898"/>
    </row>
    <row r="96" spans="1:9" ht="15.75" customHeight="1">
      <c r="A96" s="1898"/>
      <c r="B96" s="1898"/>
      <c r="C96" s="1898"/>
      <c r="D96" s="1898"/>
      <c r="E96" s="1898"/>
      <c r="F96" s="1898"/>
      <c r="G96" s="1898"/>
      <c r="H96" s="1898"/>
      <c r="I96" s="1898"/>
    </row>
    <row r="97" spans="1:9" ht="15.75" customHeight="1">
      <c r="A97" s="1898"/>
      <c r="B97" s="1898"/>
      <c r="C97" s="1898"/>
      <c r="D97" s="1898"/>
      <c r="E97" s="1898"/>
      <c r="F97" s="1898"/>
      <c r="G97" s="1898"/>
      <c r="H97" s="1898"/>
      <c r="I97" s="1898"/>
    </row>
    <row r="98" spans="1:9" ht="15.75" customHeight="1">
      <c r="A98" s="1898"/>
      <c r="B98" s="1898"/>
      <c r="C98" s="1898"/>
      <c r="D98" s="1898"/>
      <c r="E98" s="1898"/>
      <c r="F98" s="1898"/>
      <c r="G98" s="1898"/>
      <c r="H98" s="1898"/>
      <c r="I98" s="1898"/>
    </row>
    <row r="99" spans="1:9" ht="15.75" customHeight="1">
      <c r="A99" s="1898"/>
      <c r="B99" s="1898"/>
      <c r="C99" s="1898"/>
      <c r="D99" s="1898"/>
      <c r="E99" s="1898"/>
      <c r="F99" s="1898"/>
      <c r="G99" s="1898"/>
      <c r="H99" s="1898"/>
      <c r="I99" s="1898"/>
    </row>
    <row r="100" spans="1:9" ht="15.75" customHeight="1">
      <c r="A100" s="1898"/>
      <c r="B100" s="1898"/>
      <c r="C100" s="1898"/>
      <c r="D100" s="1898"/>
      <c r="E100" s="1898"/>
      <c r="F100" s="1898"/>
      <c r="G100" s="1898"/>
      <c r="H100" s="1898"/>
      <c r="I100" s="1898"/>
    </row>
    <row r="101" spans="1:9" ht="15.75" customHeight="1">
      <c r="A101" s="1898"/>
      <c r="B101" s="1898"/>
      <c r="C101" s="1898"/>
      <c r="D101" s="1898"/>
      <c r="E101" s="1898"/>
      <c r="F101" s="1898"/>
      <c r="G101" s="1898"/>
      <c r="H101" s="1898"/>
      <c r="I101" s="1898"/>
    </row>
    <row r="102" spans="1:9" ht="15.75" customHeight="1">
      <c r="A102" s="1898"/>
      <c r="B102" s="1898"/>
      <c r="C102" s="1898"/>
      <c r="D102" s="1898"/>
      <c r="E102" s="1898"/>
      <c r="F102" s="1898"/>
      <c r="G102" s="1898"/>
      <c r="H102" s="1898"/>
      <c r="I102" s="1898"/>
    </row>
    <row r="103" spans="1:9" ht="15.75" customHeight="1">
      <c r="A103" s="1898"/>
      <c r="B103" s="1898"/>
      <c r="C103" s="1898"/>
      <c r="D103" s="1898"/>
      <c r="E103" s="1898"/>
      <c r="F103" s="1898"/>
      <c r="G103" s="1898"/>
      <c r="H103" s="1898"/>
      <c r="I103" s="1898"/>
    </row>
    <row r="104" spans="1:9" ht="15.75" customHeight="1">
      <c r="A104" s="1898"/>
      <c r="B104" s="1898"/>
      <c r="C104" s="1898"/>
      <c r="D104" s="1898"/>
      <c r="E104" s="1898"/>
      <c r="F104" s="1898"/>
      <c r="G104" s="1898"/>
      <c r="H104" s="1898"/>
      <c r="I104" s="1898"/>
    </row>
    <row r="105" spans="1:9" ht="15.75" customHeight="1">
      <c r="A105" s="1898"/>
      <c r="B105" s="1898"/>
      <c r="C105" s="1898"/>
      <c r="D105" s="1898"/>
      <c r="E105" s="1898"/>
      <c r="F105" s="1898"/>
      <c r="G105" s="1898"/>
      <c r="H105" s="1898"/>
      <c r="I105" s="1898"/>
    </row>
    <row r="106" spans="1:9" ht="15.75" customHeight="1">
      <c r="A106" s="1898"/>
      <c r="B106" s="1898"/>
      <c r="C106" s="1898"/>
      <c r="D106" s="1898"/>
      <c r="E106" s="1898"/>
      <c r="F106" s="1898"/>
      <c r="G106" s="1898"/>
      <c r="H106" s="1898"/>
      <c r="I106" s="1898"/>
    </row>
    <row r="107" spans="1:9" ht="15.75" customHeight="1">
      <c r="A107" s="1898"/>
      <c r="B107" s="1898"/>
      <c r="C107" s="1898"/>
      <c r="D107" s="1898"/>
      <c r="E107" s="1898"/>
      <c r="F107" s="1898"/>
      <c r="G107" s="1898"/>
      <c r="H107" s="1898"/>
      <c r="I107" s="1898"/>
    </row>
    <row r="108" spans="1:9" ht="15.75" customHeight="1">
      <c r="A108" s="1898"/>
      <c r="B108" s="1898"/>
      <c r="C108" s="1898"/>
      <c r="D108" s="1898"/>
      <c r="E108" s="1898"/>
      <c r="F108" s="1898"/>
      <c r="G108" s="1898"/>
      <c r="H108" s="1898"/>
      <c r="I108" s="1898"/>
    </row>
    <row r="109" spans="1:9" ht="15.75" customHeight="1">
      <c r="A109" s="1898"/>
      <c r="B109" s="1898"/>
      <c r="C109" s="1898"/>
      <c r="D109" s="1898"/>
      <c r="E109" s="1898"/>
      <c r="F109" s="1898"/>
      <c r="G109" s="1898"/>
      <c r="H109" s="1898"/>
      <c r="I109" s="1898"/>
    </row>
    <row r="110" spans="1:9" ht="15.75" customHeight="1">
      <c r="A110" s="1898"/>
      <c r="B110" s="1898"/>
      <c r="C110" s="1898"/>
      <c r="D110" s="1898"/>
      <c r="E110" s="1898"/>
      <c r="F110" s="1898"/>
      <c r="G110" s="1898"/>
      <c r="H110" s="1898"/>
      <c r="I110" s="1898"/>
    </row>
    <row r="111" spans="1:9" ht="15.75" customHeight="1">
      <c r="A111" s="1898"/>
      <c r="B111" s="1898"/>
      <c r="C111" s="1898"/>
      <c r="D111" s="1898"/>
      <c r="E111" s="1898"/>
      <c r="F111" s="1898"/>
      <c r="G111" s="1898"/>
      <c r="H111" s="1898"/>
      <c r="I111" s="1898"/>
    </row>
    <row r="112" spans="1:9" ht="15.75" customHeight="1">
      <c r="A112" s="1898"/>
      <c r="B112" s="1898"/>
      <c r="C112" s="1898"/>
      <c r="D112" s="1898"/>
      <c r="E112" s="1898"/>
      <c r="F112" s="1898"/>
      <c r="G112" s="1898"/>
      <c r="H112" s="1898"/>
      <c r="I112" s="1898"/>
    </row>
    <row r="113" spans="1:9" ht="15.75" customHeight="1">
      <c r="A113" s="1898"/>
      <c r="B113" s="1898"/>
      <c r="C113" s="1898"/>
      <c r="D113" s="1898"/>
      <c r="E113" s="1898"/>
      <c r="F113" s="1898"/>
      <c r="G113" s="1898"/>
      <c r="H113" s="1898"/>
      <c r="I113" s="1898"/>
    </row>
    <row r="114" spans="1:9" ht="15.75" customHeight="1">
      <c r="A114" s="1898"/>
      <c r="B114" s="1898"/>
      <c r="C114" s="1898"/>
      <c r="D114" s="1898"/>
      <c r="E114" s="1898"/>
      <c r="F114" s="1898"/>
      <c r="G114" s="1898"/>
      <c r="H114" s="1898"/>
      <c r="I114" s="1898"/>
    </row>
    <row r="115" spans="1:9" ht="15.75" customHeight="1">
      <c r="A115" s="1898"/>
      <c r="B115" s="1898"/>
      <c r="C115" s="1898"/>
      <c r="D115" s="1898"/>
      <c r="E115" s="1898"/>
      <c r="F115" s="1898"/>
      <c r="G115" s="1898"/>
      <c r="H115" s="1898"/>
      <c r="I115" s="1898"/>
    </row>
    <row r="116" spans="1:9" ht="15.75" customHeight="1">
      <c r="A116" s="1898"/>
      <c r="B116" s="1898"/>
      <c r="C116" s="1898"/>
      <c r="D116" s="1898"/>
      <c r="E116" s="1898"/>
      <c r="F116" s="1898"/>
      <c r="G116" s="1898"/>
      <c r="H116" s="1898"/>
      <c r="I116" s="1898"/>
    </row>
    <row r="117" spans="1:9" ht="15.75" customHeight="1">
      <c r="A117" s="1898"/>
      <c r="B117" s="1898"/>
      <c r="C117" s="1898"/>
      <c r="D117" s="1898"/>
      <c r="E117" s="1898"/>
      <c r="F117" s="1898"/>
      <c r="G117" s="1898"/>
      <c r="H117" s="1898"/>
      <c r="I117" s="1898"/>
    </row>
    <row r="118" spans="1:9" ht="15.75" customHeight="1">
      <c r="A118" s="1898"/>
      <c r="B118" s="1898"/>
      <c r="C118" s="1898"/>
      <c r="D118" s="1898"/>
      <c r="E118" s="1898"/>
      <c r="F118" s="1898"/>
      <c r="G118" s="1898"/>
      <c r="H118" s="1898"/>
      <c r="I118" s="1898"/>
    </row>
    <row r="119" spans="1:9" ht="15.75" customHeight="1">
      <c r="A119" s="1898"/>
      <c r="B119" s="1898"/>
      <c r="C119" s="1898"/>
      <c r="D119" s="1898"/>
      <c r="E119" s="1898"/>
      <c r="F119" s="1898"/>
      <c r="G119" s="1898"/>
      <c r="H119" s="1898"/>
      <c r="I119" s="1898"/>
    </row>
    <row r="120" spans="1:9" ht="15.75" customHeight="1">
      <c r="A120" s="1898"/>
      <c r="B120" s="1898"/>
      <c r="C120" s="1898"/>
      <c r="D120" s="1898"/>
      <c r="E120" s="1898"/>
      <c r="F120" s="1898"/>
      <c r="G120" s="1898"/>
      <c r="H120" s="1898"/>
      <c r="I120" s="1898"/>
    </row>
    <row r="121" spans="1:9" ht="15.75" customHeight="1">
      <c r="A121" s="1898"/>
      <c r="B121" s="1898"/>
      <c r="C121" s="1898"/>
      <c r="D121" s="1898"/>
      <c r="E121" s="1898"/>
      <c r="F121" s="1898"/>
      <c r="G121" s="1898"/>
      <c r="H121" s="1898"/>
      <c r="I121" s="1898"/>
    </row>
    <row r="122" spans="1:9" ht="15.75" customHeight="1">
      <c r="A122" s="1898"/>
      <c r="B122" s="1898"/>
      <c r="C122" s="1898"/>
      <c r="D122" s="1898"/>
      <c r="E122" s="1898"/>
      <c r="F122" s="1898"/>
      <c r="G122" s="1898"/>
      <c r="H122" s="1898"/>
      <c r="I122" s="1898"/>
    </row>
    <row r="123" spans="1:9" ht="15.75" customHeight="1">
      <c r="A123" s="1898"/>
      <c r="B123" s="1898"/>
      <c r="C123" s="1898"/>
      <c r="D123" s="1898"/>
      <c r="E123" s="1898"/>
      <c r="F123" s="1898"/>
      <c r="G123" s="1898"/>
      <c r="H123" s="1898"/>
      <c r="I123" s="1898"/>
    </row>
    <row r="124" spans="1:9" ht="15.75" customHeight="1">
      <c r="A124" s="1898"/>
      <c r="B124" s="1898"/>
      <c r="C124" s="1898"/>
      <c r="D124" s="1898"/>
      <c r="E124" s="1898"/>
      <c r="F124" s="1898"/>
      <c r="G124" s="1898"/>
      <c r="H124" s="1898"/>
      <c r="I124" s="1898"/>
    </row>
    <row r="125" spans="1:9" ht="15.75" customHeight="1">
      <c r="A125" s="1898"/>
      <c r="B125" s="1898"/>
      <c r="C125" s="1898"/>
      <c r="D125" s="1898"/>
      <c r="E125" s="1898"/>
      <c r="F125" s="1898"/>
      <c r="G125" s="1898"/>
      <c r="H125" s="1898"/>
      <c r="I125" s="1898"/>
    </row>
    <row r="126" spans="1:9" ht="15.75" customHeight="1">
      <c r="A126" s="1898"/>
      <c r="B126" s="1898"/>
      <c r="C126" s="1898"/>
      <c r="D126" s="1898"/>
      <c r="E126" s="1898"/>
      <c r="F126" s="1898"/>
      <c r="G126" s="1898"/>
      <c r="H126" s="1898"/>
      <c r="I126" s="1898"/>
    </row>
    <row r="127" spans="1:9" ht="15.75" customHeight="1">
      <c r="A127" s="1898"/>
      <c r="B127" s="1898"/>
      <c r="C127" s="1898"/>
      <c r="D127" s="1898"/>
      <c r="E127" s="1898"/>
      <c r="F127" s="1898"/>
      <c r="G127" s="1898"/>
      <c r="H127" s="1898"/>
      <c r="I127" s="1898"/>
    </row>
    <row r="128" spans="1:9" ht="15.75" customHeight="1">
      <c r="A128" s="1898"/>
      <c r="B128" s="1898"/>
      <c r="C128" s="1898"/>
      <c r="D128" s="1898"/>
      <c r="E128" s="1898"/>
      <c r="F128" s="1898"/>
      <c r="G128" s="1898"/>
      <c r="H128" s="1898"/>
      <c r="I128" s="1898"/>
    </row>
    <row r="129" spans="1:9" ht="15.75" customHeight="1">
      <c r="A129" s="1898"/>
      <c r="B129" s="1898"/>
      <c r="C129" s="1898"/>
      <c r="D129" s="1898"/>
      <c r="E129" s="1898"/>
      <c r="F129" s="1898"/>
      <c r="G129" s="1898"/>
      <c r="H129" s="1898"/>
      <c r="I129" s="1898"/>
    </row>
    <row r="130" spans="1:9" ht="15.75" customHeight="1">
      <c r="A130" s="1898"/>
      <c r="B130" s="1898"/>
      <c r="C130" s="1898"/>
      <c r="D130" s="1898"/>
      <c r="E130" s="1898"/>
      <c r="F130" s="1898"/>
      <c r="G130" s="1898"/>
      <c r="H130" s="1898"/>
      <c r="I130" s="1898"/>
    </row>
    <row r="131" spans="1:9" ht="15.75" customHeight="1">
      <c r="A131" s="1898"/>
      <c r="B131" s="1898"/>
      <c r="C131" s="1898"/>
      <c r="D131" s="1898"/>
      <c r="E131" s="1898"/>
      <c r="F131" s="1898"/>
      <c r="G131" s="1898"/>
      <c r="H131" s="1898"/>
      <c r="I131" s="1898"/>
    </row>
    <row r="132" spans="1:9" ht="15.75" customHeight="1">
      <c r="A132" s="1898"/>
      <c r="B132" s="1898"/>
      <c r="C132" s="1898"/>
      <c r="D132" s="1898"/>
      <c r="E132" s="1898"/>
      <c r="F132" s="1898"/>
      <c r="G132" s="1898"/>
      <c r="H132" s="1898"/>
      <c r="I132" s="1898"/>
    </row>
    <row r="133" spans="1:9" ht="15.75" customHeight="1">
      <c r="A133" s="1898"/>
      <c r="B133" s="1898"/>
      <c r="C133" s="1898"/>
      <c r="D133" s="1898"/>
      <c r="E133" s="1898"/>
      <c r="F133" s="1898"/>
      <c r="G133" s="1898"/>
      <c r="H133" s="1898"/>
      <c r="I133" s="1898"/>
    </row>
    <row r="134" spans="1:9" ht="15.75" customHeight="1">
      <c r="A134" s="1898"/>
      <c r="B134" s="1898"/>
      <c r="C134" s="1898"/>
      <c r="D134" s="1898"/>
      <c r="E134" s="1898"/>
      <c r="F134" s="1898"/>
      <c r="G134" s="1898"/>
      <c r="H134" s="1898"/>
      <c r="I134" s="1898"/>
    </row>
    <row r="135" spans="1:9" ht="15.75" customHeight="1">
      <c r="A135" s="1898"/>
      <c r="B135" s="1898"/>
      <c r="C135" s="1898"/>
      <c r="D135" s="1898"/>
      <c r="E135" s="1898"/>
      <c r="F135" s="1898"/>
      <c r="G135" s="1898"/>
      <c r="H135" s="1898"/>
      <c r="I135" s="1898"/>
    </row>
    <row r="136" spans="1:9" ht="15.75" customHeight="1">
      <c r="A136" s="1898"/>
      <c r="B136" s="1898"/>
      <c r="C136" s="1898"/>
      <c r="D136" s="1898"/>
      <c r="E136" s="1898"/>
      <c r="F136" s="1898"/>
      <c r="G136" s="1898"/>
      <c r="H136" s="1898"/>
      <c r="I136" s="1898"/>
    </row>
    <row r="137" spans="1:9" ht="15.75" customHeight="1">
      <c r="A137" s="1898"/>
      <c r="B137" s="1898"/>
      <c r="C137" s="1898"/>
      <c r="D137" s="1898"/>
      <c r="E137" s="1898"/>
      <c r="F137" s="1898"/>
      <c r="G137" s="1898"/>
      <c r="H137" s="1898"/>
      <c r="I137" s="1898"/>
    </row>
    <row r="138" spans="1:9" ht="15.75" customHeight="1">
      <c r="A138" s="1898"/>
      <c r="B138" s="1898"/>
      <c r="C138" s="1898"/>
      <c r="D138" s="1898"/>
      <c r="E138" s="1898"/>
      <c r="F138" s="1898"/>
      <c r="G138" s="1898"/>
      <c r="H138" s="1898"/>
      <c r="I138" s="1898"/>
    </row>
    <row r="139" spans="1:9" ht="15.75" customHeight="1">
      <c r="A139" s="1898"/>
      <c r="B139" s="1898"/>
      <c r="C139" s="1898"/>
      <c r="D139" s="1898"/>
      <c r="E139" s="1898"/>
      <c r="F139" s="1898"/>
      <c r="G139" s="1898"/>
      <c r="H139" s="1898"/>
      <c r="I139" s="1898"/>
    </row>
    <row r="140" spans="1:9" ht="15.75" customHeight="1">
      <c r="A140" s="1898"/>
      <c r="B140" s="1898"/>
      <c r="C140" s="1898"/>
      <c r="D140" s="1898"/>
      <c r="E140" s="1898"/>
      <c r="F140" s="1898"/>
      <c r="G140" s="1898"/>
      <c r="H140" s="1898"/>
      <c r="I140" s="1898"/>
    </row>
    <row r="141" spans="1:9" ht="15.75" customHeight="1">
      <c r="A141" s="1898"/>
      <c r="B141" s="1898"/>
      <c r="C141" s="1898"/>
      <c r="D141" s="1898"/>
      <c r="E141" s="1898"/>
      <c r="F141" s="1898"/>
      <c r="G141" s="1898"/>
      <c r="H141" s="1898"/>
      <c r="I141" s="1898"/>
    </row>
    <row r="142" spans="1:9" ht="15.75" customHeight="1">
      <c r="A142" s="1898"/>
      <c r="B142" s="1898"/>
      <c r="C142" s="1898"/>
      <c r="D142" s="1898"/>
      <c r="E142" s="1898"/>
      <c r="F142" s="1898"/>
      <c r="G142" s="1898"/>
      <c r="H142" s="1898"/>
      <c r="I142" s="1898"/>
    </row>
    <row r="143" spans="1:9" ht="15.75" customHeight="1">
      <c r="A143" s="1898"/>
      <c r="B143" s="1898"/>
      <c r="C143" s="1898"/>
      <c r="D143" s="1898"/>
      <c r="E143" s="1898"/>
      <c r="F143" s="1898"/>
      <c r="G143" s="1898"/>
      <c r="H143" s="1898"/>
      <c r="I143" s="1898"/>
    </row>
    <row r="144" spans="1:9" ht="15.75" customHeight="1">
      <c r="A144" s="1898"/>
      <c r="B144" s="1898"/>
      <c r="C144" s="1898"/>
      <c r="D144" s="1898"/>
      <c r="E144" s="1898"/>
      <c r="F144" s="1898"/>
      <c r="G144" s="1898"/>
      <c r="H144" s="1898"/>
      <c r="I144" s="1898"/>
    </row>
    <row r="145" spans="1:9" ht="15.75" customHeight="1">
      <c r="A145" s="1898"/>
      <c r="B145" s="1898"/>
      <c r="C145" s="1898"/>
      <c r="D145" s="1898"/>
      <c r="E145" s="1898"/>
      <c r="F145" s="1898"/>
      <c r="G145" s="1898"/>
      <c r="H145" s="1898"/>
      <c r="I145" s="1898"/>
    </row>
    <row r="146" spans="1:9" ht="15.75" customHeight="1">
      <c r="A146" s="1898"/>
      <c r="B146" s="1898"/>
      <c r="C146" s="1898"/>
      <c r="D146" s="1898"/>
      <c r="E146" s="1898"/>
      <c r="F146" s="1898"/>
      <c r="G146" s="1898"/>
      <c r="H146" s="1898"/>
      <c r="I146" s="1898"/>
    </row>
    <row r="147" spans="1:9" ht="15.75" customHeight="1">
      <c r="A147" s="1898"/>
      <c r="B147" s="1898"/>
      <c r="C147" s="1898"/>
      <c r="D147" s="1898"/>
      <c r="E147" s="1898"/>
      <c r="F147" s="1898"/>
      <c r="G147" s="1898"/>
      <c r="H147" s="1898"/>
      <c r="I147" s="1898"/>
    </row>
    <row r="148" spans="1:9" ht="15.75" customHeight="1">
      <c r="A148" s="1898"/>
      <c r="B148" s="1898"/>
      <c r="C148" s="1898"/>
      <c r="D148" s="1898"/>
      <c r="E148" s="1898"/>
      <c r="F148" s="1898"/>
      <c r="G148" s="1898"/>
      <c r="H148" s="1898"/>
      <c r="I148" s="1898"/>
    </row>
    <row r="149" spans="1:9" ht="15.75" customHeight="1">
      <c r="A149" s="1898"/>
      <c r="B149" s="1898"/>
      <c r="C149" s="1898"/>
      <c r="D149" s="1898"/>
      <c r="E149" s="1898"/>
      <c r="F149" s="1898"/>
      <c r="G149" s="1898"/>
      <c r="H149" s="1898"/>
      <c r="I149" s="1898"/>
    </row>
    <row r="150" spans="1:9" ht="15.75" customHeight="1">
      <c r="A150" s="1898"/>
      <c r="B150" s="1898"/>
      <c r="C150" s="1898"/>
      <c r="D150" s="1898"/>
      <c r="E150" s="1898"/>
      <c r="F150" s="1898"/>
      <c r="G150" s="1898"/>
      <c r="H150" s="1898"/>
      <c r="I150" s="1898"/>
    </row>
    <row r="151" spans="1:9" ht="15.75" customHeight="1">
      <c r="A151" s="1898"/>
      <c r="B151" s="1898"/>
      <c r="C151" s="1898"/>
      <c r="D151" s="1898"/>
      <c r="E151" s="1898"/>
      <c r="F151" s="1898"/>
      <c r="G151" s="1898"/>
      <c r="H151" s="1898"/>
      <c r="I151" s="1898"/>
    </row>
    <row r="152" spans="1:9" ht="15.75" customHeight="1">
      <c r="A152" s="1898"/>
      <c r="B152" s="1898"/>
      <c r="C152" s="1898"/>
      <c r="D152" s="1898"/>
      <c r="E152" s="1898"/>
      <c r="F152" s="1898"/>
      <c r="G152" s="1898"/>
      <c r="H152" s="1898"/>
      <c r="I152" s="1898"/>
    </row>
    <row r="153" spans="1:9" ht="15.75" customHeight="1">
      <c r="A153" s="1898"/>
      <c r="B153" s="1898"/>
      <c r="C153" s="1898"/>
      <c r="D153" s="1898"/>
      <c r="E153" s="1898"/>
      <c r="F153" s="1898"/>
      <c r="G153" s="1898"/>
      <c r="H153" s="1898"/>
      <c r="I153" s="1898"/>
    </row>
    <row r="154" spans="1:9" ht="15.75" customHeight="1">
      <c r="A154" s="1898"/>
      <c r="B154" s="1898"/>
      <c r="C154" s="1898"/>
      <c r="D154" s="1898"/>
      <c r="E154" s="1898"/>
      <c r="F154" s="1898"/>
      <c r="G154" s="1898"/>
      <c r="H154" s="1898"/>
      <c r="I154" s="1898"/>
    </row>
    <row r="155" spans="1:9" ht="15.75" customHeight="1">
      <c r="A155" s="1898"/>
      <c r="B155" s="1898"/>
      <c r="C155" s="1898"/>
      <c r="D155" s="1898"/>
      <c r="E155" s="1898"/>
      <c r="F155" s="1898"/>
      <c r="G155" s="1898"/>
      <c r="H155" s="1898"/>
      <c r="I155" s="1898"/>
    </row>
    <row r="156" spans="1:9" ht="15.75" customHeight="1">
      <c r="A156" s="1898"/>
      <c r="B156" s="1898"/>
      <c r="C156" s="1898"/>
      <c r="D156" s="1898"/>
      <c r="E156" s="1898"/>
      <c r="F156" s="1898"/>
      <c r="G156" s="1898"/>
      <c r="H156" s="1898"/>
      <c r="I156" s="1898"/>
    </row>
    <row r="157" spans="1:9" ht="15.75" customHeight="1">
      <c r="A157" s="1898"/>
      <c r="B157" s="1898"/>
      <c r="C157" s="1898"/>
      <c r="D157" s="1898"/>
      <c r="E157" s="1898"/>
      <c r="F157" s="1898"/>
      <c r="G157" s="1898"/>
      <c r="H157" s="1898"/>
      <c r="I157" s="1898"/>
    </row>
    <row r="158" spans="1:9" ht="15.75" customHeight="1">
      <c r="A158" s="1898"/>
      <c r="B158" s="1898"/>
      <c r="C158" s="1898"/>
      <c r="D158" s="1898"/>
      <c r="E158" s="1898"/>
      <c r="F158" s="1898"/>
      <c r="G158" s="1898"/>
      <c r="H158" s="1898"/>
      <c r="I158" s="1898"/>
    </row>
    <row r="159" spans="1:9" ht="15.75" customHeight="1">
      <c r="A159" s="1898"/>
      <c r="B159" s="1898"/>
      <c r="C159" s="1898"/>
      <c r="D159" s="1898"/>
      <c r="E159" s="1898"/>
      <c r="F159" s="1898"/>
      <c r="G159" s="1898"/>
      <c r="H159" s="1898"/>
      <c r="I159" s="1898"/>
    </row>
    <row r="160" spans="1:9" ht="15.75" customHeight="1">
      <c r="A160" s="1898"/>
      <c r="B160" s="1898"/>
      <c r="C160" s="1898"/>
      <c r="D160" s="1898"/>
      <c r="E160" s="1898"/>
      <c r="F160" s="1898"/>
      <c r="G160" s="1898"/>
      <c r="H160" s="1898"/>
      <c r="I160" s="1898"/>
    </row>
    <row r="161" spans="1:9" ht="15.75" customHeight="1">
      <c r="A161" s="1898"/>
      <c r="B161" s="1898"/>
      <c r="C161" s="1898"/>
      <c r="D161" s="1898"/>
      <c r="E161" s="1898"/>
      <c r="F161" s="1898"/>
      <c r="G161" s="1898"/>
      <c r="H161" s="1898"/>
      <c r="I161" s="1898"/>
    </row>
    <row r="162" spans="1:9" ht="15.75" customHeight="1">
      <c r="A162" s="1898"/>
      <c r="B162" s="1898"/>
      <c r="C162" s="1898"/>
      <c r="D162" s="1898"/>
      <c r="E162" s="1898"/>
      <c r="F162" s="1898"/>
      <c r="G162" s="1898"/>
      <c r="H162" s="1898"/>
      <c r="I162" s="1898"/>
    </row>
    <row r="163" spans="1:9" ht="15.75" customHeight="1">
      <c r="A163" s="1898"/>
      <c r="B163" s="1898"/>
      <c r="C163" s="1898"/>
      <c r="D163" s="1898"/>
      <c r="E163" s="1898"/>
      <c r="F163" s="1898"/>
      <c r="G163" s="1898"/>
      <c r="H163" s="1898"/>
      <c r="I163" s="1898"/>
    </row>
    <row r="164" spans="1:9" ht="15.75" customHeight="1">
      <c r="A164" s="1898"/>
      <c r="B164" s="1898"/>
      <c r="C164" s="1898"/>
      <c r="D164" s="1898"/>
      <c r="E164" s="1898"/>
      <c r="F164" s="1898"/>
      <c r="G164" s="1898"/>
      <c r="H164" s="1898"/>
      <c r="I164" s="1898"/>
    </row>
    <row r="165" spans="1:9" ht="15.75" customHeight="1">
      <c r="A165" s="1898"/>
      <c r="B165" s="1898"/>
      <c r="C165" s="1898"/>
      <c r="D165" s="1898"/>
      <c r="E165" s="1898"/>
      <c r="F165" s="1898"/>
      <c r="G165" s="1898"/>
      <c r="H165" s="1898"/>
      <c r="I165" s="1898"/>
    </row>
    <row r="166" spans="1:9" ht="15.75" customHeight="1">
      <c r="A166" s="1898"/>
      <c r="B166" s="1898"/>
      <c r="C166" s="1898"/>
      <c r="D166" s="1898"/>
      <c r="E166" s="1898"/>
      <c r="F166" s="1898"/>
      <c r="G166" s="1898"/>
      <c r="H166" s="1898"/>
      <c r="I166" s="1898"/>
    </row>
    <row r="167" spans="1:9" ht="15.75" customHeight="1">
      <c r="A167" s="1898"/>
      <c r="B167" s="1898"/>
      <c r="C167" s="1898"/>
      <c r="D167" s="1898"/>
      <c r="E167" s="1898"/>
      <c r="F167" s="1898"/>
      <c r="G167" s="1898"/>
      <c r="H167" s="1898"/>
      <c r="I167" s="1898"/>
    </row>
    <row r="168" spans="1:9" ht="15.75" customHeight="1">
      <c r="A168" s="1898"/>
      <c r="B168" s="1898"/>
      <c r="C168" s="1898"/>
      <c r="D168" s="1898"/>
      <c r="E168" s="1898"/>
      <c r="F168" s="1898"/>
      <c r="G168" s="1898"/>
      <c r="H168" s="1898"/>
      <c r="I168" s="1898"/>
    </row>
    <row r="169" spans="1:9" ht="15.75" customHeight="1">
      <c r="A169" s="1898"/>
      <c r="B169" s="1898"/>
      <c r="C169" s="1898"/>
      <c r="D169" s="1898"/>
      <c r="E169" s="1898"/>
      <c r="F169" s="1898"/>
      <c r="G169" s="1898"/>
      <c r="H169" s="1898"/>
      <c r="I169" s="1898"/>
    </row>
    <row r="170" spans="1:9" ht="15.75" customHeight="1">
      <c r="A170" s="1898"/>
      <c r="B170" s="1898"/>
      <c r="C170" s="1898"/>
      <c r="D170" s="1898"/>
      <c r="E170" s="1898"/>
      <c r="F170" s="1898"/>
      <c r="G170" s="1898"/>
      <c r="H170" s="1898"/>
      <c r="I170" s="1898"/>
    </row>
    <row r="171" spans="1:9" ht="15.75" customHeight="1">
      <c r="A171" s="1898"/>
      <c r="B171" s="1898"/>
      <c r="C171" s="1898"/>
      <c r="D171" s="1898"/>
      <c r="E171" s="1898"/>
      <c r="F171" s="1898"/>
      <c r="G171" s="1898"/>
      <c r="H171" s="1898"/>
      <c r="I171" s="1898"/>
    </row>
    <row r="172" spans="1:9" ht="15.75" customHeight="1">
      <c r="A172" s="1898"/>
      <c r="B172" s="1898"/>
      <c r="C172" s="1898"/>
      <c r="D172" s="1898"/>
      <c r="E172" s="1898"/>
      <c r="F172" s="1898"/>
      <c r="G172" s="1898"/>
      <c r="H172" s="1898"/>
      <c r="I172" s="1898"/>
    </row>
    <row r="173" spans="1:9" ht="15.75" customHeight="1">
      <c r="A173" s="1898"/>
      <c r="B173" s="1898"/>
      <c r="C173" s="1898"/>
      <c r="D173" s="1898"/>
      <c r="E173" s="1898"/>
      <c r="F173" s="1898"/>
      <c r="G173" s="1898"/>
      <c r="H173" s="1898"/>
      <c r="I173" s="1898"/>
    </row>
    <row r="174" spans="1:9" ht="15.75" customHeight="1">
      <c r="A174" s="1898"/>
      <c r="B174" s="1898"/>
      <c r="C174" s="1898"/>
      <c r="D174" s="1898"/>
      <c r="E174" s="1898"/>
      <c r="F174" s="1898"/>
      <c r="G174" s="1898"/>
      <c r="H174" s="1898"/>
      <c r="I174" s="1898"/>
    </row>
    <row r="175" spans="1:9" ht="15.75" customHeight="1">
      <c r="A175" s="1898"/>
      <c r="B175" s="1898"/>
      <c r="C175" s="1898"/>
      <c r="D175" s="1898"/>
      <c r="E175" s="1898"/>
      <c r="F175" s="1898"/>
      <c r="G175" s="1898"/>
      <c r="H175" s="1898"/>
      <c r="I175" s="1898"/>
    </row>
    <row r="176" spans="1:9" ht="15.75" customHeight="1">
      <c r="A176" s="1898"/>
      <c r="B176" s="1898"/>
      <c r="C176" s="1898"/>
      <c r="D176" s="1898"/>
      <c r="E176" s="1898"/>
      <c r="F176" s="1898"/>
      <c r="G176" s="1898"/>
      <c r="H176" s="1898"/>
      <c r="I176" s="1898"/>
    </row>
    <row r="177" spans="1:9" ht="15.75" customHeight="1">
      <c r="A177" s="1898"/>
      <c r="B177" s="1898"/>
      <c r="C177" s="1898"/>
      <c r="D177" s="1898"/>
      <c r="E177" s="1898"/>
      <c r="F177" s="1898"/>
      <c r="G177" s="1898"/>
      <c r="H177" s="1898"/>
      <c r="I177" s="1898"/>
    </row>
    <row r="178" spans="1:9" ht="15.75" customHeight="1">
      <c r="A178" s="1898"/>
      <c r="B178" s="1898"/>
      <c r="C178" s="1898"/>
      <c r="D178" s="1898"/>
      <c r="E178" s="1898"/>
      <c r="F178" s="1898"/>
      <c r="G178" s="1898"/>
      <c r="H178" s="1898"/>
      <c r="I178" s="1898"/>
    </row>
    <row r="179" spans="1:9" ht="15.75" customHeight="1">
      <c r="A179" s="1898"/>
      <c r="B179" s="1898"/>
      <c r="C179" s="1898"/>
      <c r="D179" s="1898"/>
      <c r="E179" s="1898"/>
      <c r="F179" s="1898"/>
      <c r="G179" s="1898"/>
      <c r="H179" s="1898"/>
      <c r="I179" s="1898"/>
    </row>
    <row r="180" spans="1:9" ht="15.75" customHeight="1">
      <c r="A180" s="1898"/>
      <c r="B180" s="1898"/>
      <c r="C180" s="1898"/>
      <c r="D180" s="1898"/>
      <c r="E180" s="1898"/>
      <c r="F180" s="1898"/>
      <c r="G180" s="1898"/>
      <c r="H180" s="1898"/>
      <c r="I180" s="1898"/>
    </row>
    <row r="181" spans="1:9" ht="15.75" customHeight="1">
      <c r="A181" s="1898"/>
      <c r="B181" s="1898"/>
      <c r="C181" s="1898"/>
      <c r="D181" s="1898"/>
      <c r="E181" s="1898"/>
      <c r="F181" s="1898"/>
      <c r="G181" s="1898"/>
      <c r="H181" s="1898"/>
      <c r="I181" s="1898"/>
    </row>
    <row r="182" spans="1:9" ht="15.75" customHeight="1">
      <c r="A182" s="1898"/>
      <c r="B182" s="1898"/>
      <c r="C182" s="1898"/>
      <c r="D182" s="1898"/>
      <c r="E182" s="1898"/>
      <c r="F182" s="1898"/>
      <c r="G182" s="1898"/>
      <c r="H182" s="1898"/>
      <c r="I182" s="1898"/>
    </row>
    <row r="183" spans="1:9" ht="15.75" customHeight="1">
      <c r="A183" s="1898"/>
      <c r="B183" s="1898"/>
      <c r="C183" s="1898"/>
      <c r="D183" s="1898"/>
      <c r="E183" s="1898"/>
      <c r="F183" s="1898"/>
      <c r="G183" s="1898"/>
      <c r="H183" s="1898"/>
      <c r="I183" s="1898"/>
    </row>
    <row r="184" spans="1:9" ht="15.75" customHeight="1">
      <c r="A184" s="1898"/>
      <c r="B184" s="1898"/>
      <c r="C184" s="1898"/>
      <c r="D184" s="1898"/>
      <c r="E184" s="1898"/>
      <c r="F184" s="1898"/>
      <c r="G184" s="1898"/>
      <c r="H184" s="1898"/>
      <c r="I184" s="1898"/>
    </row>
    <row r="185" spans="1:9" ht="15.75" customHeight="1">
      <c r="A185" s="1898"/>
      <c r="B185" s="1898"/>
      <c r="C185" s="1898"/>
      <c r="D185" s="1898"/>
      <c r="E185" s="1898"/>
      <c r="F185" s="1898"/>
      <c r="G185" s="1898"/>
      <c r="H185" s="1898"/>
      <c r="I185" s="1898"/>
    </row>
    <row r="186" spans="1:9" ht="15.75" customHeight="1">
      <c r="A186" s="1898"/>
      <c r="B186" s="1898"/>
      <c r="C186" s="1898"/>
      <c r="D186" s="1898"/>
      <c r="E186" s="1898"/>
      <c r="F186" s="1898"/>
      <c r="G186" s="1898"/>
      <c r="H186" s="1898"/>
      <c r="I186" s="1898"/>
    </row>
    <row r="187" spans="1:9" ht="15.75" customHeight="1">
      <c r="A187" s="1898"/>
      <c r="B187" s="1898"/>
      <c r="C187" s="1898"/>
      <c r="D187" s="1898"/>
      <c r="E187" s="1898"/>
      <c r="F187" s="1898"/>
      <c r="G187" s="1898"/>
      <c r="H187" s="1898"/>
      <c r="I187" s="1898"/>
    </row>
    <row r="188" spans="1:9" ht="15.75" customHeight="1">
      <c r="A188" s="1898"/>
      <c r="B188" s="1898"/>
      <c r="C188" s="1898"/>
      <c r="D188" s="1898"/>
      <c r="E188" s="1898"/>
      <c r="F188" s="1898"/>
      <c r="G188" s="1898"/>
      <c r="H188" s="1898"/>
      <c r="I188" s="1898"/>
    </row>
    <row r="189" spans="1:9" ht="15.75" customHeight="1">
      <c r="A189" s="1898"/>
      <c r="B189" s="1898"/>
      <c r="C189" s="1898"/>
      <c r="D189" s="1898"/>
      <c r="E189" s="1898"/>
      <c r="F189" s="1898"/>
      <c r="G189" s="1898"/>
      <c r="H189" s="1898"/>
      <c r="I189" s="1898"/>
    </row>
    <row r="190" spans="1:9" ht="15.75" customHeight="1">
      <c r="A190" s="1898"/>
      <c r="B190" s="1898"/>
      <c r="C190" s="1898"/>
      <c r="D190" s="1898"/>
      <c r="E190" s="1898"/>
      <c r="F190" s="1898"/>
      <c r="G190" s="1898"/>
      <c r="H190" s="1898"/>
      <c r="I190" s="1898"/>
    </row>
    <row r="191" spans="1:9" ht="15.75" customHeight="1">
      <c r="A191" s="1898"/>
      <c r="B191" s="1898"/>
      <c r="C191" s="1898"/>
      <c r="D191" s="1898"/>
      <c r="E191" s="1898"/>
      <c r="F191" s="1898"/>
      <c r="G191" s="1898"/>
      <c r="H191" s="1898"/>
      <c r="I191" s="1898"/>
    </row>
    <row r="192" spans="1:9" ht="15.75" customHeight="1">
      <c r="A192" s="1898"/>
      <c r="B192" s="1898"/>
      <c r="C192" s="1898"/>
      <c r="D192" s="1898"/>
      <c r="E192" s="1898"/>
      <c r="F192" s="1898"/>
      <c r="G192" s="1898"/>
      <c r="H192" s="1898"/>
      <c r="I192" s="1898"/>
    </row>
    <row r="193" spans="1:9" ht="15.75" customHeight="1">
      <c r="A193" s="1898"/>
      <c r="B193" s="1898"/>
      <c r="C193" s="1898"/>
      <c r="D193" s="1898"/>
      <c r="E193" s="1898"/>
      <c r="F193" s="1898"/>
      <c r="G193" s="1898"/>
      <c r="H193" s="1898"/>
      <c r="I193" s="1898"/>
    </row>
    <row r="194" spans="1:9" ht="15.75" customHeight="1">
      <c r="A194" s="1898"/>
      <c r="B194" s="1898"/>
      <c r="C194" s="1898"/>
      <c r="D194" s="1898"/>
      <c r="E194" s="1898"/>
      <c r="F194" s="1898"/>
      <c r="G194" s="1898"/>
      <c r="H194" s="1898"/>
      <c r="I194" s="1898"/>
    </row>
    <row r="195" spans="1:9" ht="15.75" customHeight="1">
      <c r="A195" s="1898"/>
      <c r="B195" s="1898"/>
      <c r="C195" s="1898"/>
      <c r="D195" s="1898"/>
      <c r="E195" s="1898"/>
      <c r="F195" s="1898"/>
      <c r="G195" s="1898"/>
      <c r="H195" s="1898"/>
      <c r="I195" s="1898"/>
    </row>
    <row r="196" spans="1:9" ht="15.75" customHeight="1">
      <c r="A196" s="1898"/>
      <c r="B196" s="1898"/>
      <c r="C196" s="1898"/>
      <c r="D196" s="1898"/>
      <c r="E196" s="1898"/>
      <c r="F196" s="1898"/>
      <c r="G196" s="1898"/>
      <c r="H196" s="1898"/>
      <c r="I196" s="1898"/>
    </row>
    <row r="197" spans="1:9" ht="15.75" customHeight="1">
      <c r="A197" s="1898"/>
      <c r="B197" s="1898"/>
      <c r="C197" s="1898"/>
      <c r="D197" s="1898"/>
      <c r="E197" s="1898"/>
      <c r="F197" s="1898"/>
      <c r="G197" s="1898"/>
      <c r="H197" s="1898"/>
      <c r="I197" s="1898"/>
    </row>
    <row r="198" spans="1:9" ht="15.75" customHeight="1">
      <c r="A198" s="1898"/>
      <c r="B198" s="1898"/>
      <c r="C198" s="1898"/>
      <c r="D198" s="1898"/>
      <c r="E198" s="1898"/>
      <c r="F198" s="1898"/>
      <c r="G198" s="1898"/>
      <c r="H198" s="1898"/>
      <c r="I198" s="1898"/>
    </row>
    <row r="199" spans="1:9" ht="15.75" customHeight="1">
      <c r="A199" s="1898"/>
      <c r="B199" s="1898"/>
      <c r="C199" s="1898"/>
      <c r="D199" s="1898"/>
      <c r="E199" s="1898"/>
      <c r="F199" s="1898"/>
      <c r="G199" s="1898"/>
      <c r="H199" s="1898"/>
      <c r="I199" s="1898"/>
    </row>
    <row r="200" spans="1:9" ht="15.75" customHeight="1">
      <c r="A200" s="1898"/>
      <c r="B200" s="1898"/>
      <c r="C200" s="1898"/>
      <c r="D200" s="1898"/>
      <c r="E200" s="1898"/>
      <c r="F200" s="1898"/>
      <c r="G200" s="1898"/>
      <c r="H200" s="1898"/>
      <c r="I200" s="1898"/>
    </row>
    <row r="201" spans="1:9" ht="15.75" customHeight="1">
      <c r="A201" s="1898"/>
      <c r="B201" s="1898"/>
      <c r="C201" s="1898"/>
      <c r="D201" s="1898"/>
      <c r="E201" s="1898"/>
      <c r="F201" s="1898"/>
      <c r="G201" s="1898"/>
      <c r="H201" s="1898"/>
      <c r="I201" s="1898"/>
    </row>
    <row r="202" spans="1:9" ht="15.75" customHeight="1">
      <c r="A202" s="1898"/>
      <c r="B202" s="1898"/>
      <c r="C202" s="1898"/>
      <c r="D202" s="1898"/>
      <c r="E202" s="1898"/>
      <c r="F202" s="1898"/>
      <c r="G202" s="1898"/>
      <c r="H202" s="1898"/>
      <c r="I202" s="1898"/>
    </row>
    <row r="203" spans="1:9" ht="15.75" customHeight="1">
      <c r="A203" s="1898"/>
      <c r="B203" s="1898"/>
      <c r="C203" s="1898"/>
      <c r="D203" s="1898"/>
      <c r="E203" s="1898"/>
      <c r="F203" s="1898"/>
      <c r="G203" s="1898"/>
      <c r="H203" s="1898"/>
      <c r="I203" s="1898"/>
    </row>
    <row r="204" spans="1:9" ht="15.75" customHeight="1">
      <c r="A204" s="1898"/>
      <c r="B204" s="1898"/>
      <c r="C204" s="1898"/>
      <c r="D204" s="1898"/>
      <c r="E204" s="1898"/>
      <c r="F204" s="1898"/>
      <c r="G204" s="1898"/>
      <c r="H204" s="1898"/>
      <c r="I204" s="1898"/>
    </row>
    <row r="205" spans="1:9" ht="15.75" customHeight="1">
      <c r="A205" s="1898"/>
      <c r="B205" s="1898"/>
      <c r="C205" s="1898"/>
      <c r="D205" s="1898"/>
      <c r="E205" s="1898"/>
      <c r="F205" s="1898"/>
      <c r="G205" s="1898"/>
      <c r="H205" s="1898"/>
      <c r="I205" s="1898"/>
    </row>
    <row r="206" spans="1:9" ht="15.75" customHeight="1">
      <c r="A206" s="1898"/>
      <c r="B206" s="1898"/>
      <c r="C206" s="1898"/>
      <c r="D206" s="1898"/>
      <c r="E206" s="1898"/>
      <c r="F206" s="1898"/>
      <c r="G206" s="1898"/>
      <c r="H206" s="1898"/>
      <c r="I206" s="1898"/>
    </row>
    <row r="207" spans="1:9" ht="15.75" customHeight="1">
      <c r="A207" s="1898"/>
      <c r="B207" s="1898"/>
      <c r="C207" s="1898"/>
      <c r="D207" s="1898"/>
      <c r="E207" s="1898"/>
      <c r="F207" s="1898"/>
      <c r="G207" s="1898"/>
      <c r="H207" s="1898"/>
      <c r="I207" s="1898"/>
    </row>
    <row r="208" spans="1:9" ht="15.75" customHeight="1">
      <c r="A208" s="1898"/>
      <c r="B208" s="1898"/>
      <c r="C208" s="1898"/>
      <c r="D208" s="1898"/>
      <c r="E208" s="1898"/>
      <c r="F208" s="1898"/>
      <c r="G208" s="1898"/>
      <c r="H208" s="1898"/>
      <c r="I208" s="1898"/>
    </row>
    <row r="209" spans="1:9" ht="15.75" customHeight="1">
      <c r="A209" s="1898"/>
      <c r="B209" s="1898"/>
      <c r="C209" s="1898"/>
      <c r="D209" s="1898"/>
      <c r="E209" s="1898"/>
      <c r="F209" s="1898"/>
      <c r="G209" s="1898"/>
      <c r="H209" s="1898"/>
      <c r="I209" s="1898"/>
    </row>
    <row r="210" spans="1:9" ht="15.75" customHeight="1">
      <c r="A210" s="1898"/>
      <c r="B210" s="1898"/>
      <c r="C210" s="1898"/>
      <c r="D210" s="1898"/>
      <c r="E210" s="1898"/>
      <c r="F210" s="1898"/>
      <c r="G210" s="1898"/>
      <c r="H210" s="1898"/>
      <c r="I210" s="1898"/>
    </row>
    <row r="211" spans="1:9" ht="15.75" customHeight="1">
      <c r="A211" s="1898"/>
      <c r="B211" s="1898"/>
      <c r="C211" s="1898"/>
      <c r="D211" s="1898"/>
      <c r="E211" s="1898"/>
      <c r="F211" s="1898"/>
      <c r="G211" s="1898"/>
      <c r="H211" s="1898"/>
      <c r="I211" s="1898"/>
    </row>
    <row r="212" spans="1:9" ht="15.75" customHeight="1">
      <c r="A212" s="1898"/>
      <c r="B212" s="1898"/>
      <c r="C212" s="1898"/>
      <c r="D212" s="1898"/>
      <c r="E212" s="1898"/>
      <c r="F212" s="1898"/>
      <c r="G212" s="1898"/>
      <c r="H212" s="1898"/>
      <c r="I212" s="1898"/>
    </row>
    <row r="213" spans="1:9" ht="15.75" customHeight="1">
      <c r="A213" s="1898"/>
      <c r="B213" s="1898"/>
      <c r="C213" s="1898"/>
      <c r="D213" s="1898"/>
      <c r="E213" s="1898"/>
      <c r="F213" s="1898"/>
      <c r="G213" s="1898"/>
      <c r="H213" s="1898"/>
      <c r="I213" s="1898"/>
    </row>
    <row r="214" spans="1:9" ht="15.75" customHeight="1">
      <c r="A214" s="1898"/>
      <c r="B214" s="1898"/>
      <c r="C214" s="1898"/>
      <c r="D214" s="1898"/>
      <c r="E214" s="1898"/>
      <c r="F214" s="1898"/>
      <c r="G214" s="1898"/>
      <c r="H214" s="1898"/>
      <c r="I214" s="1898"/>
    </row>
    <row r="215" spans="1:9" ht="15.75" customHeight="1">
      <c r="A215" s="1898"/>
      <c r="B215" s="1898"/>
      <c r="C215" s="1898"/>
      <c r="D215" s="1898"/>
      <c r="E215" s="1898"/>
      <c r="F215" s="1898"/>
      <c r="G215" s="1898"/>
      <c r="H215" s="1898"/>
      <c r="I215" s="1898"/>
    </row>
    <row r="216" spans="1:9" ht="15.75" customHeight="1">
      <c r="A216" s="1898"/>
      <c r="B216" s="1898"/>
      <c r="C216" s="1898"/>
      <c r="D216" s="1898"/>
      <c r="E216" s="1898"/>
      <c r="F216" s="1898"/>
      <c r="G216" s="1898"/>
      <c r="H216" s="1898"/>
      <c r="I216" s="1898"/>
    </row>
    <row r="217" spans="1:9" ht="15.75" customHeight="1">
      <c r="A217" s="1898"/>
      <c r="B217" s="1898"/>
      <c r="C217" s="1898"/>
      <c r="D217" s="1898"/>
      <c r="E217" s="1898"/>
      <c r="F217" s="1898"/>
      <c r="G217" s="1898"/>
      <c r="H217" s="1898"/>
      <c r="I217" s="1898"/>
    </row>
    <row r="218" spans="1:9" ht="15.75" customHeight="1">
      <c r="A218" s="1898"/>
      <c r="B218" s="1898"/>
      <c r="C218" s="1898"/>
      <c r="D218" s="1898"/>
      <c r="E218" s="1898"/>
      <c r="F218" s="1898"/>
      <c r="G218" s="1898"/>
      <c r="H218" s="1898"/>
      <c r="I218" s="1898"/>
    </row>
    <row r="219" spans="1:9" ht="15.75" customHeight="1">
      <c r="A219" s="1898"/>
      <c r="B219" s="1898"/>
      <c r="C219" s="1898"/>
      <c r="D219" s="1898"/>
      <c r="E219" s="1898"/>
      <c r="F219" s="1898"/>
      <c r="G219" s="1898"/>
      <c r="H219" s="1898"/>
      <c r="I219" s="1898"/>
    </row>
    <row r="220" spans="1:9" ht="15.75" customHeight="1">
      <c r="A220" s="1898"/>
      <c r="B220" s="1898"/>
      <c r="C220" s="1898"/>
      <c r="D220" s="1898"/>
      <c r="E220" s="1898"/>
      <c r="F220" s="1898"/>
      <c r="G220" s="1898"/>
      <c r="H220" s="1898"/>
      <c r="I220" s="1898"/>
    </row>
    <row r="221" spans="1:9" ht="15.75" customHeight="1">
      <c r="A221" s="1898"/>
      <c r="B221" s="1898"/>
      <c r="C221" s="1898"/>
      <c r="D221" s="1898"/>
      <c r="E221" s="1898"/>
      <c r="F221" s="1898"/>
      <c r="G221" s="1898"/>
      <c r="H221" s="1898"/>
      <c r="I221" s="1898"/>
    </row>
    <row r="222" spans="1:9" ht="15.75" customHeight="1">
      <c r="A222" s="1898"/>
      <c r="B222" s="1898"/>
      <c r="C222" s="1898"/>
      <c r="D222" s="1898"/>
      <c r="E222" s="1898"/>
      <c r="F222" s="1898"/>
      <c r="G222" s="1898"/>
      <c r="H222" s="1898"/>
      <c r="I222" s="1898"/>
    </row>
    <row r="223" spans="1:9" ht="15.75" customHeight="1">
      <c r="A223" s="1898"/>
      <c r="B223" s="1898"/>
      <c r="C223" s="1898"/>
      <c r="D223" s="1898"/>
      <c r="E223" s="1898"/>
      <c r="F223" s="1898"/>
      <c r="G223" s="1898"/>
      <c r="H223" s="1898"/>
      <c r="I223" s="1898"/>
    </row>
    <row r="224" spans="1:9" ht="15.75" customHeight="1">
      <c r="A224" s="1898"/>
      <c r="B224" s="1898"/>
      <c r="C224" s="1898"/>
      <c r="D224" s="1898"/>
      <c r="E224" s="1898"/>
      <c r="F224" s="1898"/>
      <c r="G224" s="1898"/>
      <c r="H224" s="1898"/>
      <c r="I224" s="1898"/>
    </row>
    <row r="225" spans="1:9" ht="15.75" customHeight="1">
      <c r="A225" s="1898"/>
      <c r="B225" s="1898"/>
      <c r="C225" s="1898"/>
      <c r="D225" s="1898"/>
      <c r="E225" s="1898"/>
      <c r="F225" s="1898"/>
      <c r="G225" s="1898"/>
      <c r="H225" s="1898"/>
      <c r="I225" s="1898"/>
    </row>
    <row r="226" spans="1:9" ht="15.75" customHeight="1">
      <c r="A226" s="1898"/>
      <c r="B226" s="1898"/>
      <c r="C226" s="1898"/>
      <c r="D226" s="1898"/>
      <c r="E226" s="1898"/>
      <c r="F226" s="1898"/>
      <c r="G226" s="1898"/>
      <c r="H226" s="1898"/>
      <c r="I226" s="1898"/>
    </row>
    <row r="227" spans="1:9" ht="15.75" customHeight="1">
      <c r="A227" s="1898"/>
      <c r="B227" s="1898"/>
      <c r="C227" s="1898"/>
      <c r="D227" s="1898"/>
      <c r="E227" s="1898"/>
      <c r="F227" s="1898"/>
      <c r="G227" s="1898"/>
      <c r="H227" s="1898"/>
      <c r="I227" s="1898"/>
    </row>
    <row r="228" spans="1:9" ht="15.75" customHeight="1">
      <c r="A228" s="1898"/>
      <c r="B228" s="1898"/>
      <c r="C228" s="1898"/>
      <c r="D228" s="1898"/>
      <c r="E228" s="1898"/>
      <c r="F228" s="1898"/>
      <c r="G228" s="1898"/>
      <c r="H228" s="1898"/>
      <c r="I228" s="1898"/>
    </row>
    <row r="229" spans="1:9" ht="15.75" customHeight="1">
      <c r="A229" s="1898"/>
      <c r="B229" s="1898"/>
      <c r="C229" s="1898"/>
      <c r="D229" s="1898"/>
      <c r="E229" s="1898"/>
      <c r="F229" s="1898"/>
      <c r="G229" s="1898"/>
      <c r="H229" s="1898"/>
      <c r="I229" s="1898"/>
    </row>
    <row r="230" spans="1:9" ht="15.75" customHeight="1">
      <c r="A230" s="1898"/>
      <c r="B230" s="1898"/>
      <c r="C230" s="1898"/>
      <c r="D230" s="1898"/>
      <c r="E230" s="1898"/>
      <c r="F230" s="1898"/>
      <c r="G230" s="1898"/>
      <c r="H230" s="1898"/>
      <c r="I230" s="1898"/>
    </row>
    <row r="231" spans="1:9" ht="15.75" customHeight="1">
      <c r="A231" s="1898"/>
      <c r="B231" s="1898"/>
      <c r="C231" s="1898"/>
      <c r="D231" s="1898"/>
      <c r="E231" s="1898"/>
      <c r="F231" s="1898"/>
      <c r="G231" s="1898"/>
      <c r="H231" s="1898"/>
      <c r="I231" s="1898"/>
    </row>
    <row r="232" spans="1:9" ht="15.75" customHeight="1">
      <c r="A232" s="1898"/>
      <c r="B232" s="1898"/>
      <c r="C232" s="1898"/>
      <c r="D232" s="1898"/>
      <c r="E232" s="1898"/>
      <c r="F232" s="1898"/>
      <c r="G232" s="1898"/>
      <c r="H232" s="1898"/>
      <c r="I232" s="1898"/>
    </row>
    <row r="233" spans="1:9" ht="15.75" customHeight="1">
      <c r="A233" s="1898"/>
      <c r="B233" s="1898"/>
      <c r="C233" s="1898"/>
      <c r="D233" s="1898"/>
      <c r="E233" s="1898"/>
      <c r="F233" s="1898"/>
      <c r="G233" s="1898"/>
      <c r="H233" s="1898"/>
      <c r="I233" s="1898"/>
    </row>
    <row r="234" spans="1:9" ht="15.75" customHeight="1">
      <c r="A234" s="1898"/>
      <c r="B234" s="1898"/>
      <c r="C234" s="1898"/>
      <c r="D234" s="1898"/>
      <c r="E234" s="1898"/>
      <c r="F234" s="1898"/>
      <c r="G234" s="1898"/>
      <c r="H234" s="1898"/>
      <c r="I234" s="1898"/>
    </row>
    <row r="235" spans="1:9" ht="15.75" customHeight="1">
      <c r="A235" s="1898"/>
      <c r="B235" s="1898"/>
      <c r="C235" s="1898"/>
      <c r="D235" s="1898"/>
      <c r="E235" s="1898"/>
      <c r="F235" s="1898"/>
      <c r="G235" s="1898"/>
      <c r="H235" s="1898"/>
      <c r="I235" s="1898"/>
    </row>
    <row r="236" spans="1:9" ht="15.75" customHeight="1">
      <c r="A236" s="1898"/>
      <c r="B236" s="1898"/>
      <c r="C236" s="1898"/>
      <c r="D236" s="1898"/>
      <c r="E236" s="1898"/>
      <c r="F236" s="1898"/>
      <c r="G236" s="1898"/>
      <c r="H236" s="1898"/>
      <c r="I236" s="1898"/>
    </row>
    <row r="237" spans="1:9" ht="15.75" customHeight="1">
      <c r="A237" s="1898"/>
      <c r="B237" s="1898"/>
      <c r="C237" s="1898"/>
      <c r="D237" s="1898"/>
      <c r="E237" s="1898"/>
      <c r="F237" s="1898"/>
      <c r="G237" s="1898"/>
      <c r="H237" s="1898"/>
      <c r="I237" s="1898"/>
    </row>
    <row r="238" spans="1:9" ht="15.75" customHeight="1">
      <c r="A238" s="1898"/>
      <c r="B238" s="1898"/>
      <c r="C238" s="1898"/>
      <c r="D238" s="1898"/>
      <c r="E238" s="1898"/>
      <c r="F238" s="1898"/>
      <c r="G238" s="1898"/>
      <c r="H238" s="1898"/>
      <c r="I238" s="1898"/>
    </row>
    <row r="239" spans="1:9" ht="15.75" customHeight="1">
      <c r="A239" s="1898"/>
      <c r="B239" s="1898"/>
      <c r="C239" s="1898"/>
      <c r="D239" s="1898"/>
      <c r="E239" s="1898"/>
      <c r="F239" s="1898"/>
      <c r="G239" s="1898"/>
      <c r="H239" s="1898"/>
      <c r="I239" s="1898"/>
    </row>
    <row r="240" spans="1:9" ht="15.75" customHeight="1">
      <c r="A240" s="1898"/>
      <c r="B240" s="1898"/>
      <c r="C240" s="1898"/>
      <c r="D240" s="1898"/>
      <c r="E240" s="1898"/>
      <c r="F240" s="1898"/>
      <c r="G240" s="1898"/>
      <c r="H240" s="1898"/>
      <c r="I240" s="1898"/>
    </row>
    <row r="241" spans="1:9" ht="15.75" customHeight="1">
      <c r="A241" s="1898"/>
      <c r="B241" s="1898"/>
      <c r="C241" s="1898"/>
      <c r="D241" s="1898"/>
      <c r="E241" s="1898"/>
      <c r="F241" s="1898"/>
      <c r="G241" s="1898"/>
      <c r="H241" s="1898"/>
      <c r="I241" s="1898"/>
    </row>
    <row r="242" spans="1:9" ht="15.75" customHeight="1">
      <c r="A242" s="1898"/>
      <c r="B242" s="1898"/>
      <c r="C242" s="1898"/>
      <c r="D242" s="1898"/>
      <c r="E242" s="1898"/>
      <c r="F242" s="1898"/>
      <c r="G242" s="1898"/>
      <c r="H242" s="1898"/>
      <c r="I242" s="1898"/>
    </row>
    <row r="243" spans="1:9" ht="15.75" customHeight="1">
      <c r="A243" s="1898"/>
      <c r="B243" s="1898"/>
      <c r="C243" s="1898"/>
      <c r="D243" s="1898"/>
      <c r="E243" s="1898"/>
      <c r="F243" s="1898"/>
      <c r="G243" s="1898"/>
      <c r="H243" s="1898"/>
      <c r="I243" s="1898"/>
    </row>
    <row r="244" spans="1:9" ht="15.75" customHeight="1">
      <c r="A244" s="1898"/>
      <c r="B244" s="1898"/>
      <c r="C244" s="1898"/>
      <c r="D244" s="1898"/>
      <c r="E244" s="1898"/>
      <c r="F244" s="1898"/>
      <c r="G244" s="1898"/>
      <c r="H244" s="1898"/>
      <c r="I244" s="1898"/>
    </row>
    <row r="245" spans="1:9" ht="15.75" customHeight="1">
      <c r="A245" s="1898"/>
      <c r="B245" s="1898"/>
      <c r="C245" s="1898"/>
      <c r="D245" s="1898"/>
      <c r="E245" s="1898"/>
      <c r="F245" s="1898"/>
      <c r="G245" s="1898"/>
      <c r="H245" s="1898"/>
      <c r="I245" s="1898"/>
    </row>
    <row r="246" spans="1:9" ht="15.75" customHeight="1">
      <c r="A246" s="1898"/>
      <c r="B246" s="1898"/>
      <c r="C246" s="1898"/>
      <c r="D246" s="1898"/>
      <c r="E246" s="1898"/>
      <c r="F246" s="1898"/>
      <c r="G246" s="1898"/>
      <c r="H246" s="1898"/>
      <c r="I246" s="1898"/>
    </row>
    <row r="247" spans="1:9" ht="15.75" customHeight="1">
      <c r="A247" s="1898"/>
      <c r="B247" s="1898"/>
      <c r="C247" s="1898"/>
      <c r="D247" s="1898"/>
      <c r="E247" s="1898"/>
      <c r="F247" s="1898"/>
      <c r="G247" s="1898"/>
      <c r="H247" s="1898"/>
      <c r="I247" s="1898"/>
    </row>
    <row r="248" spans="1:9" ht="15.75" customHeight="1">
      <c r="A248" s="1898"/>
      <c r="B248" s="1898"/>
      <c r="C248" s="1898"/>
      <c r="D248" s="1898"/>
      <c r="E248" s="1898"/>
      <c r="F248" s="1898"/>
      <c r="G248" s="1898"/>
      <c r="H248" s="1898"/>
      <c r="I248" s="1898"/>
    </row>
    <row r="249" spans="1:9" ht="15.75" customHeight="1">
      <c r="A249" s="1898"/>
      <c r="B249" s="1898"/>
      <c r="C249" s="1898"/>
      <c r="D249" s="1898"/>
      <c r="E249" s="1898"/>
      <c r="F249" s="1898"/>
      <c r="G249" s="1898"/>
      <c r="H249" s="1898"/>
      <c r="I249" s="1898"/>
    </row>
    <row r="250" spans="1:9" ht="15.75" customHeight="1">
      <c r="A250" s="1897"/>
      <c r="B250" s="1897"/>
      <c r="C250" s="1897"/>
      <c r="D250" s="1897"/>
      <c r="E250" s="1897"/>
      <c r="F250" s="1897"/>
      <c r="G250" s="1897"/>
      <c r="H250" s="1897"/>
      <c r="I250" s="1897"/>
    </row>
    <row r="251" spans="1:9" ht="15.75" customHeight="1">
      <c r="A251" s="1897"/>
      <c r="B251" s="1897"/>
      <c r="C251" s="1897"/>
      <c r="D251" s="1897"/>
      <c r="E251" s="1897"/>
      <c r="F251" s="1897"/>
      <c r="G251" s="1897"/>
      <c r="H251" s="1897"/>
      <c r="I251" s="1897"/>
    </row>
    <row r="252" spans="1:9" ht="15.75" customHeight="1">
      <c r="A252" s="1897"/>
      <c r="B252" s="1897"/>
      <c r="C252" s="1897"/>
      <c r="D252" s="1897"/>
      <c r="E252" s="1897"/>
      <c r="F252" s="1897"/>
      <c r="G252" s="1897"/>
      <c r="H252" s="1897"/>
      <c r="I252" s="1897"/>
    </row>
    <row r="253" spans="1:9" ht="15.75" customHeight="1">
      <c r="A253" s="1897"/>
      <c r="B253" s="1897"/>
      <c r="C253" s="1897"/>
      <c r="D253" s="1897"/>
      <c r="E253" s="1897"/>
      <c r="F253" s="1897"/>
      <c r="G253" s="1897"/>
      <c r="H253" s="1897"/>
      <c r="I253" s="1897"/>
    </row>
    <row r="254" spans="1:9" ht="15.75" customHeight="1">
      <c r="A254" s="1897"/>
      <c r="B254" s="1897"/>
      <c r="C254" s="1897"/>
      <c r="D254" s="1897"/>
      <c r="E254" s="1897"/>
      <c r="F254" s="1897"/>
      <c r="G254" s="1897"/>
      <c r="H254" s="1897"/>
      <c r="I254" s="1897"/>
    </row>
    <row r="255" spans="1:9" ht="15.75" customHeight="1">
      <c r="A255" s="1897"/>
      <c r="B255" s="1897"/>
      <c r="C255" s="1897"/>
      <c r="D255" s="1897"/>
      <c r="E255" s="1897"/>
      <c r="F255" s="1897"/>
      <c r="G255" s="1897"/>
      <c r="H255" s="1897"/>
      <c r="I255" s="1897"/>
    </row>
    <row r="256" spans="1:9" ht="15.75" customHeight="1">
      <c r="A256" s="1897"/>
      <c r="B256" s="1897"/>
      <c r="C256" s="1897"/>
      <c r="D256" s="1897"/>
      <c r="E256" s="1897"/>
      <c r="F256" s="1897"/>
      <c r="G256" s="1897"/>
      <c r="H256" s="1897"/>
      <c r="I256" s="1897"/>
    </row>
    <row r="257" spans="1:9" ht="15.75" customHeight="1">
      <c r="A257" s="1897"/>
      <c r="B257" s="1897"/>
      <c r="C257" s="1897"/>
      <c r="D257" s="1897"/>
      <c r="E257" s="1897"/>
      <c r="F257" s="1897"/>
      <c r="G257" s="1897"/>
      <c r="H257" s="1897"/>
      <c r="I257" s="1897"/>
    </row>
    <row r="258" spans="1:9" ht="15.75" customHeight="1">
      <c r="A258" s="1897"/>
      <c r="B258" s="1897"/>
      <c r="C258" s="1897"/>
      <c r="D258" s="1897"/>
      <c r="E258" s="1897"/>
      <c r="F258" s="1897"/>
      <c r="G258" s="1897"/>
      <c r="H258" s="1897"/>
      <c r="I258" s="1897"/>
    </row>
    <row r="259" spans="1:9" ht="15.75" customHeight="1">
      <c r="A259" s="1897"/>
      <c r="B259" s="1897"/>
      <c r="C259" s="1897"/>
      <c r="D259" s="1897"/>
      <c r="E259" s="1897"/>
      <c r="F259" s="1897"/>
      <c r="G259" s="1897"/>
      <c r="H259" s="1897"/>
      <c r="I259" s="1897"/>
    </row>
    <row r="260" spans="1:9" ht="15.75" customHeight="1">
      <c r="A260" s="1897"/>
      <c r="B260" s="1897"/>
      <c r="C260" s="1897"/>
      <c r="D260" s="1897"/>
      <c r="E260" s="1897"/>
      <c r="F260" s="1897"/>
      <c r="G260" s="1897"/>
      <c r="H260" s="1897"/>
      <c r="I260" s="1897"/>
    </row>
    <row r="261" spans="1:9" ht="15.75" customHeight="1">
      <c r="A261" s="1897"/>
      <c r="B261" s="1897"/>
      <c r="C261" s="1897"/>
      <c r="D261" s="1897"/>
      <c r="E261" s="1897"/>
      <c r="F261" s="1897"/>
      <c r="G261" s="1897"/>
      <c r="H261" s="1897"/>
      <c r="I261" s="1897"/>
    </row>
    <row r="262" spans="1:9" ht="15.75" customHeight="1">
      <c r="A262" s="1897"/>
      <c r="B262" s="1897"/>
      <c r="C262" s="1897"/>
      <c r="D262" s="1897"/>
      <c r="E262" s="1897"/>
      <c r="F262" s="1897"/>
      <c r="G262" s="1897"/>
      <c r="H262" s="1897"/>
      <c r="I262" s="1897"/>
    </row>
    <row r="263" spans="1:9" ht="15.75" customHeight="1">
      <c r="A263" s="1897"/>
      <c r="B263" s="1897"/>
      <c r="C263" s="1897"/>
      <c r="D263" s="1897"/>
      <c r="E263" s="1897"/>
      <c r="F263" s="1897"/>
      <c r="G263" s="1897"/>
      <c r="H263" s="1897"/>
      <c r="I263" s="1897"/>
    </row>
    <row r="264" spans="1:9" ht="15.75" customHeight="1">
      <c r="A264" s="1897"/>
      <c r="B264" s="1897"/>
      <c r="C264" s="1897"/>
      <c r="D264" s="1897"/>
      <c r="E264" s="1897"/>
      <c r="F264" s="1897"/>
      <c r="G264" s="1897"/>
      <c r="H264" s="1897"/>
      <c r="I264" s="1897"/>
    </row>
    <row r="265" spans="1:9" ht="15.75" customHeight="1">
      <c r="A265" s="1897"/>
      <c r="B265" s="1897"/>
      <c r="C265" s="1897"/>
      <c r="D265" s="1897"/>
      <c r="E265" s="1897"/>
      <c r="F265" s="1897"/>
      <c r="G265" s="1897"/>
      <c r="H265" s="1897"/>
      <c r="I265" s="1897"/>
    </row>
    <row r="266" spans="1:9" ht="15.75" customHeight="1">
      <c r="A266" s="1897"/>
      <c r="B266" s="1897"/>
      <c r="C266" s="1897"/>
      <c r="D266" s="1897"/>
      <c r="E266" s="1897"/>
      <c r="F266" s="1897"/>
      <c r="G266" s="1897"/>
      <c r="H266" s="1897"/>
      <c r="I266" s="1897"/>
    </row>
    <row r="267" spans="1:9" ht="15.75" customHeight="1">
      <c r="A267" s="1897"/>
      <c r="B267" s="1897"/>
      <c r="C267" s="1897"/>
      <c r="D267" s="1897"/>
      <c r="E267" s="1897"/>
      <c r="F267" s="1897"/>
      <c r="G267" s="1897"/>
      <c r="H267" s="1897"/>
      <c r="I267" s="1897"/>
    </row>
    <row r="268" spans="1:9" ht="15.75" customHeight="1">
      <c r="A268" s="1897"/>
      <c r="B268" s="1897"/>
      <c r="C268" s="1897"/>
      <c r="D268" s="1897"/>
      <c r="E268" s="1897"/>
      <c r="F268" s="1897"/>
      <c r="G268" s="1897"/>
      <c r="H268" s="1897"/>
      <c r="I268" s="1897"/>
    </row>
    <row r="269" spans="1:9" ht="15.75" customHeight="1">
      <c r="A269" s="1897"/>
      <c r="B269" s="1897"/>
      <c r="C269" s="1897"/>
      <c r="D269" s="1897"/>
      <c r="E269" s="1897"/>
      <c r="F269" s="1897"/>
      <c r="G269" s="1897"/>
      <c r="H269" s="1897"/>
      <c r="I269" s="1897"/>
    </row>
    <row r="270" spans="1:9" ht="15.75" customHeight="1">
      <c r="A270" s="1897"/>
      <c r="B270" s="1897"/>
      <c r="C270" s="1897"/>
      <c r="D270" s="1897"/>
      <c r="E270" s="1897"/>
      <c r="F270" s="1897"/>
      <c r="G270" s="1897"/>
      <c r="H270" s="1897"/>
      <c r="I270" s="1897"/>
    </row>
    <row r="271" spans="1:9" ht="15.75" customHeight="1">
      <c r="A271" s="1897"/>
      <c r="B271" s="1897"/>
      <c r="C271" s="1897"/>
      <c r="D271" s="1897"/>
      <c r="E271" s="1897"/>
      <c r="F271" s="1897"/>
      <c r="G271" s="1897"/>
      <c r="H271" s="1897"/>
      <c r="I271" s="1897"/>
    </row>
    <row r="272" spans="1:9" ht="15.75" customHeight="1">
      <c r="A272" s="1897"/>
      <c r="B272" s="1897"/>
      <c r="C272" s="1897"/>
      <c r="D272" s="1897"/>
      <c r="E272" s="1897"/>
      <c r="F272" s="1897"/>
      <c r="G272" s="1897"/>
      <c r="H272" s="1897"/>
      <c r="I272" s="1897"/>
    </row>
    <row r="273" spans="1:9" ht="15.75" customHeight="1">
      <c r="A273" s="1897"/>
      <c r="B273" s="1897"/>
      <c r="C273" s="1897"/>
      <c r="D273" s="1897"/>
      <c r="E273" s="1897"/>
      <c r="F273" s="1897"/>
      <c r="G273" s="1897"/>
      <c r="H273" s="1897"/>
      <c r="I273" s="1897"/>
    </row>
    <row r="274" spans="1:9" ht="15.75" customHeight="1">
      <c r="A274" s="1897"/>
      <c r="B274" s="1897"/>
      <c r="C274" s="1897"/>
      <c r="D274" s="1897"/>
      <c r="E274" s="1897"/>
      <c r="F274" s="1897"/>
      <c r="G274" s="1897"/>
      <c r="H274" s="1897"/>
      <c r="I274" s="1897"/>
    </row>
    <row r="275" spans="1:9" ht="15.75" customHeight="1">
      <c r="A275" s="1897"/>
      <c r="B275" s="1897"/>
      <c r="C275" s="1897"/>
      <c r="D275" s="1897"/>
      <c r="E275" s="1897"/>
      <c r="F275" s="1897"/>
      <c r="G275" s="1897"/>
      <c r="H275" s="1897"/>
      <c r="I275" s="1897"/>
    </row>
    <row r="276" spans="1:9" ht="15.75" customHeight="1">
      <c r="A276" s="1897"/>
      <c r="B276" s="1897"/>
      <c r="C276" s="1897"/>
      <c r="D276" s="1897"/>
      <c r="E276" s="1897"/>
      <c r="F276" s="1897"/>
      <c r="G276" s="1897"/>
      <c r="H276" s="1897"/>
      <c r="I276" s="1897"/>
    </row>
    <row r="277" spans="1:9" ht="15.75" customHeight="1">
      <c r="A277" s="1897"/>
      <c r="B277" s="1897"/>
      <c r="C277" s="1897"/>
      <c r="D277" s="1897"/>
      <c r="E277" s="1897"/>
      <c r="F277" s="1897"/>
      <c r="G277" s="1897"/>
      <c r="H277" s="1897"/>
      <c r="I277" s="1897"/>
    </row>
    <row r="278" spans="1:9" ht="15.75" customHeight="1">
      <c r="A278" s="1897"/>
      <c r="B278" s="1897"/>
      <c r="C278" s="1897"/>
      <c r="D278" s="1897"/>
      <c r="E278" s="1897"/>
      <c r="F278" s="1897"/>
      <c r="G278" s="1897"/>
      <c r="H278" s="1897"/>
      <c r="I278" s="1897"/>
    </row>
    <row r="279" spans="1:9" ht="15.75" customHeight="1">
      <c r="A279" s="1897"/>
      <c r="B279" s="1897"/>
      <c r="C279" s="1897"/>
      <c r="D279" s="1897"/>
      <c r="E279" s="1897"/>
      <c r="F279" s="1897"/>
      <c r="G279" s="1897"/>
      <c r="H279" s="1897"/>
      <c r="I279" s="1897"/>
    </row>
    <row r="280" spans="1:9" ht="15.75" customHeight="1">
      <c r="A280" s="1897"/>
      <c r="B280" s="1897"/>
      <c r="C280" s="1897"/>
      <c r="D280" s="1897"/>
      <c r="E280" s="1897"/>
      <c r="F280" s="1897"/>
      <c r="G280" s="1897"/>
      <c r="H280" s="1897"/>
      <c r="I280" s="1897"/>
    </row>
    <row r="281" spans="1:9" ht="15.75" customHeight="1">
      <c r="A281" s="1897"/>
      <c r="B281" s="1897"/>
      <c r="C281" s="1897"/>
      <c r="D281" s="1897"/>
      <c r="E281" s="1897"/>
      <c r="F281" s="1897"/>
      <c r="G281" s="1897"/>
      <c r="H281" s="1897"/>
      <c r="I281" s="1897"/>
    </row>
    <row r="282" spans="1:9" ht="15.75" customHeight="1">
      <c r="A282" s="1897"/>
      <c r="B282" s="1897"/>
      <c r="C282" s="1897"/>
      <c r="D282" s="1897"/>
      <c r="E282" s="1897"/>
      <c r="F282" s="1897"/>
      <c r="G282" s="1897"/>
      <c r="H282" s="1897"/>
      <c r="I282" s="1897"/>
    </row>
    <row r="283" spans="1:9" ht="15.75" customHeight="1">
      <c r="A283" s="1897"/>
      <c r="B283" s="1897"/>
      <c r="C283" s="1897"/>
      <c r="D283" s="1897"/>
      <c r="E283" s="1897"/>
      <c r="F283" s="1897"/>
      <c r="G283" s="1897"/>
      <c r="H283" s="1897"/>
      <c r="I283" s="1897"/>
    </row>
    <row r="284" spans="1:9" ht="15.75" customHeight="1">
      <c r="A284" s="1897"/>
      <c r="B284" s="1897"/>
      <c r="C284" s="1897"/>
      <c r="D284" s="1897"/>
      <c r="E284" s="1897"/>
      <c r="F284" s="1897"/>
      <c r="G284" s="1897"/>
      <c r="H284" s="1897"/>
      <c r="I284" s="1897"/>
    </row>
    <row r="285" spans="1:9" ht="15.75" customHeight="1">
      <c r="A285" s="1897"/>
      <c r="B285" s="1897"/>
      <c r="C285" s="1897"/>
      <c r="D285" s="1897"/>
      <c r="E285" s="1897"/>
      <c r="F285" s="1897"/>
      <c r="G285" s="1897"/>
      <c r="H285" s="1897"/>
      <c r="I285" s="1897"/>
    </row>
    <row r="286" spans="1:9" ht="15.75" customHeight="1">
      <c r="A286" s="1897"/>
      <c r="B286" s="1897"/>
      <c r="C286" s="1897"/>
      <c r="D286" s="1897"/>
      <c r="E286" s="1897"/>
      <c r="F286" s="1897"/>
      <c r="G286" s="1897"/>
      <c r="H286" s="1897"/>
      <c r="I286" s="1897"/>
    </row>
    <row r="287" spans="1:9" ht="15.75" customHeight="1">
      <c r="A287" s="1897"/>
      <c r="B287" s="1897"/>
      <c r="C287" s="1897"/>
      <c r="D287" s="1897"/>
      <c r="E287" s="1897"/>
      <c r="F287" s="1897"/>
      <c r="G287" s="1897"/>
      <c r="H287" s="1897"/>
      <c r="I287" s="1897"/>
    </row>
    <row r="288" spans="1:9" ht="15.75" customHeight="1">
      <c r="A288" s="1897"/>
      <c r="B288" s="1897"/>
      <c r="C288" s="1897"/>
      <c r="D288" s="1897"/>
      <c r="E288" s="1897"/>
      <c r="F288" s="1897"/>
      <c r="G288" s="1897"/>
      <c r="H288" s="1897"/>
      <c r="I288" s="1897"/>
    </row>
    <row r="289" spans="1:9" ht="15.75" customHeight="1">
      <c r="A289" s="1897"/>
      <c r="B289" s="1897"/>
      <c r="C289" s="1897"/>
      <c r="D289" s="1897"/>
      <c r="E289" s="1897"/>
      <c r="F289" s="1897"/>
      <c r="G289" s="1897"/>
      <c r="H289" s="1897"/>
      <c r="I289" s="1897"/>
    </row>
    <row r="290" spans="1:9" ht="15.75" customHeight="1">
      <c r="A290" s="1897"/>
      <c r="B290" s="1897"/>
      <c r="C290" s="1897"/>
      <c r="D290" s="1897"/>
      <c r="E290" s="1897"/>
      <c r="F290" s="1897"/>
      <c r="G290" s="1897"/>
      <c r="H290" s="1897"/>
      <c r="I290" s="1897"/>
    </row>
    <row r="291" spans="1:9" ht="15.75" customHeight="1">
      <c r="A291" s="1897"/>
      <c r="B291" s="1897"/>
      <c r="C291" s="1897"/>
      <c r="D291" s="1897"/>
      <c r="E291" s="1897"/>
      <c r="F291" s="1897"/>
      <c r="G291" s="1897"/>
      <c r="H291" s="1897"/>
      <c r="I291" s="1897"/>
    </row>
    <row r="292" spans="1:9" ht="15.75" customHeight="1">
      <c r="A292" s="1897"/>
      <c r="B292" s="1897"/>
      <c r="C292" s="1897"/>
      <c r="D292" s="1897"/>
      <c r="E292" s="1897"/>
      <c r="F292" s="1897"/>
      <c r="G292" s="1897"/>
      <c r="H292" s="1897"/>
      <c r="I292" s="1897"/>
    </row>
    <row r="293" spans="1:9" ht="15.75" customHeight="1">
      <c r="A293" s="1897"/>
      <c r="B293" s="1897"/>
      <c r="C293" s="1897"/>
      <c r="D293" s="1897"/>
      <c r="E293" s="1897"/>
      <c r="F293" s="1897"/>
      <c r="G293" s="1897"/>
      <c r="H293" s="1897"/>
      <c r="I293" s="1897"/>
    </row>
    <row r="294" spans="1:9" ht="15.75" customHeight="1">
      <c r="A294" s="1897"/>
      <c r="B294" s="1897"/>
      <c r="C294" s="1897"/>
      <c r="D294" s="1897"/>
      <c r="E294" s="1897"/>
      <c r="F294" s="1897"/>
      <c r="G294" s="1897"/>
      <c r="H294" s="1897"/>
      <c r="I294" s="1897"/>
    </row>
    <row r="295" spans="1:9" ht="15.75" customHeight="1">
      <c r="A295" s="1897"/>
      <c r="B295" s="1897"/>
      <c r="C295" s="1897"/>
      <c r="D295" s="1897"/>
      <c r="E295" s="1897"/>
      <c r="F295" s="1897"/>
      <c r="G295" s="1897"/>
      <c r="H295" s="1897"/>
      <c r="I295" s="1897"/>
    </row>
    <row r="296" spans="1:9" ht="15.75" customHeight="1">
      <c r="A296" s="1897"/>
      <c r="B296" s="1897"/>
      <c r="C296" s="1897"/>
      <c r="D296" s="1897"/>
      <c r="E296" s="1897"/>
      <c r="F296" s="1897"/>
      <c r="G296" s="1897"/>
      <c r="H296" s="1897"/>
      <c r="I296" s="1897"/>
    </row>
    <row r="297" spans="1:9" ht="15.75" customHeight="1">
      <c r="A297" s="1897"/>
      <c r="B297" s="1897"/>
      <c r="C297" s="1897"/>
      <c r="D297" s="1897"/>
      <c r="E297" s="1897"/>
      <c r="F297" s="1897"/>
      <c r="G297" s="1897"/>
      <c r="H297" s="1897"/>
      <c r="I297" s="1897"/>
    </row>
    <row r="298" spans="1:9" ht="15.75" customHeight="1">
      <c r="A298" s="1897"/>
      <c r="B298" s="1897"/>
      <c r="C298" s="1897"/>
      <c r="D298" s="1897"/>
      <c r="E298" s="1897"/>
      <c r="F298" s="1897"/>
      <c r="G298" s="1897"/>
      <c r="H298" s="1897"/>
      <c r="I298" s="1897"/>
    </row>
    <row r="299" spans="1:9" ht="15.75" customHeight="1">
      <c r="A299" s="1897"/>
      <c r="B299" s="1897"/>
      <c r="C299" s="1897"/>
      <c r="D299" s="1897"/>
      <c r="E299" s="1897"/>
      <c r="F299" s="1897"/>
      <c r="G299" s="1897"/>
      <c r="H299" s="1897"/>
      <c r="I299" s="1897"/>
    </row>
    <row r="300" spans="1:9" ht="15.75" customHeight="1">
      <c r="A300" s="1897"/>
      <c r="B300" s="1897"/>
      <c r="C300" s="1897"/>
      <c r="D300" s="1897"/>
      <c r="E300" s="1897"/>
      <c r="F300" s="1897"/>
      <c r="G300" s="1897"/>
      <c r="H300" s="1897"/>
      <c r="I300" s="1897"/>
    </row>
    <row r="301" spans="1:9" ht="15.75" customHeight="1">
      <c r="A301" s="1897"/>
      <c r="B301" s="1897"/>
      <c r="C301" s="1897"/>
      <c r="D301" s="1897"/>
      <c r="E301" s="1897"/>
      <c r="F301" s="1897"/>
      <c r="G301" s="1897"/>
      <c r="H301" s="1897"/>
      <c r="I301" s="1897"/>
    </row>
    <row r="302" spans="1:9" ht="15.75" customHeight="1">
      <c r="A302" s="1897"/>
      <c r="B302" s="1897"/>
      <c r="C302" s="1897"/>
      <c r="D302" s="1897"/>
      <c r="E302" s="1897"/>
      <c r="F302" s="1897"/>
      <c r="G302" s="1897"/>
      <c r="H302" s="1897"/>
      <c r="I302" s="1897"/>
    </row>
    <row r="303" spans="1:9" ht="15.75" customHeight="1">
      <c r="A303" s="1897"/>
      <c r="B303" s="1897"/>
      <c r="C303" s="1897"/>
      <c r="D303" s="1897"/>
      <c r="E303" s="1897"/>
      <c r="F303" s="1897"/>
      <c r="G303" s="1897"/>
      <c r="H303" s="1897"/>
      <c r="I303" s="1897"/>
    </row>
    <row r="304" spans="1:9" ht="15.75" customHeight="1">
      <c r="A304" s="1897"/>
      <c r="B304" s="1897"/>
      <c r="C304" s="1897"/>
      <c r="D304" s="1897"/>
      <c r="E304" s="1897"/>
      <c r="F304" s="1897"/>
      <c r="G304" s="1897"/>
      <c r="H304" s="1897"/>
      <c r="I304" s="1897"/>
    </row>
    <row r="305" spans="1:9" ht="15.75" customHeight="1">
      <c r="A305" s="1897"/>
      <c r="B305" s="1897"/>
      <c r="C305" s="1897"/>
      <c r="D305" s="1897"/>
      <c r="E305" s="1897"/>
      <c r="F305" s="1897"/>
      <c r="G305" s="1897"/>
      <c r="H305" s="1897"/>
      <c r="I305" s="1897"/>
    </row>
    <row r="306" spans="1:9" ht="15.75" customHeight="1">
      <c r="A306" s="1897"/>
      <c r="B306" s="1897"/>
      <c r="C306" s="1897"/>
      <c r="D306" s="1897"/>
      <c r="E306" s="1897"/>
      <c r="F306" s="1897"/>
      <c r="G306" s="1897"/>
      <c r="H306" s="1897"/>
      <c r="I306" s="1897"/>
    </row>
    <row r="307" spans="1:9" ht="15.75" customHeight="1">
      <c r="A307" s="1897"/>
      <c r="B307" s="1897"/>
      <c r="C307" s="1897"/>
      <c r="D307" s="1897"/>
      <c r="E307" s="1897"/>
      <c r="F307" s="1897"/>
      <c r="G307" s="1897"/>
      <c r="H307" s="1897"/>
      <c r="I307" s="1897"/>
    </row>
    <row r="308" spans="1:9" ht="15.75" customHeight="1">
      <c r="A308" s="1897"/>
      <c r="B308" s="1897"/>
      <c r="C308" s="1897"/>
      <c r="D308" s="1897"/>
      <c r="E308" s="1897"/>
      <c r="F308" s="1897"/>
      <c r="G308" s="1897"/>
      <c r="H308" s="1897"/>
      <c r="I308" s="1897"/>
    </row>
    <row r="309" spans="1:9" ht="15.75" customHeight="1">
      <c r="A309" s="1897"/>
      <c r="B309" s="1897"/>
      <c r="C309" s="1897"/>
      <c r="D309" s="1897"/>
      <c r="E309" s="1897"/>
      <c r="F309" s="1897"/>
      <c r="G309" s="1897"/>
      <c r="H309" s="1897"/>
      <c r="I309" s="1897"/>
    </row>
    <row r="310" spans="1:9" ht="15.75" customHeight="1">
      <c r="A310" s="1897"/>
      <c r="B310" s="1897"/>
      <c r="C310" s="1897"/>
      <c r="D310" s="1897"/>
      <c r="E310" s="1897"/>
      <c r="F310" s="1897"/>
      <c r="G310" s="1897"/>
      <c r="H310" s="1897"/>
      <c r="I310" s="1897"/>
    </row>
    <row r="311" spans="1:9" ht="15.75" customHeight="1">
      <c r="A311" s="1897"/>
      <c r="B311" s="1897"/>
      <c r="C311" s="1897"/>
      <c r="D311" s="1897"/>
      <c r="E311" s="1897"/>
      <c r="F311" s="1897"/>
      <c r="G311" s="1897"/>
      <c r="H311" s="1897"/>
      <c r="I311" s="1897"/>
    </row>
    <row r="312" spans="1:9" ht="15.75" customHeight="1">
      <c r="A312" s="1897"/>
      <c r="B312" s="1897"/>
      <c r="C312" s="1897"/>
      <c r="D312" s="1897"/>
      <c r="E312" s="1897"/>
      <c r="F312" s="1897"/>
      <c r="G312" s="1897"/>
      <c r="H312" s="1897"/>
      <c r="I312" s="1897"/>
    </row>
    <row r="313" spans="1:9" ht="15.75" customHeight="1">
      <c r="A313" s="1897"/>
      <c r="B313" s="1897"/>
      <c r="C313" s="1897"/>
      <c r="D313" s="1897"/>
      <c r="E313" s="1897"/>
      <c r="F313" s="1897"/>
      <c r="G313" s="1897"/>
      <c r="H313" s="1897"/>
      <c r="I313" s="1897"/>
    </row>
    <row r="314" spans="1:9" ht="15.75" customHeight="1">
      <c r="A314" s="1897"/>
      <c r="B314" s="1897"/>
      <c r="C314" s="1897"/>
      <c r="D314" s="1897"/>
      <c r="E314" s="1897"/>
      <c r="F314" s="1897"/>
      <c r="G314" s="1897"/>
      <c r="H314" s="1897"/>
      <c r="I314" s="1897"/>
    </row>
    <row r="315" spans="1:9" ht="15.75" customHeight="1">
      <c r="A315" s="1897"/>
      <c r="B315" s="1897"/>
      <c r="C315" s="1897"/>
      <c r="D315" s="1897"/>
      <c r="E315" s="1897"/>
      <c r="F315" s="1897"/>
      <c r="G315" s="1897"/>
      <c r="H315" s="1897"/>
      <c r="I315" s="1897"/>
    </row>
    <row r="316" spans="1:9" ht="15.75" customHeight="1">
      <c r="A316" s="1897"/>
      <c r="B316" s="1897"/>
      <c r="C316" s="1897"/>
      <c r="D316" s="1897"/>
      <c r="E316" s="1897"/>
      <c r="F316" s="1897"/>
      <c r="G316" s="1897"/>
      <c r="H316" s="1897"/>
      <c r="I316" s="1897"/>
    </row>
    <row r="317" spans="1:9" ht="15.75" customHeight="1">
      <c r="A317" s="1897"/>
      <c r="B317" s="1897"/>
      <c r="C317" s="1897"/>
      <c r="D317" s="1897"/>
      <c r="E317" s="1897"/>
      <c r="F317" s="1897"/>
      <c r="G317" s="1897"/>
      <c r="H317" s="1897"/>
      <c r="I317" s="1897"/>
    </row>
    <row r="318" spans="1:9" ht="15.75" customHeight="1">
      <c r="A318" s="1897"/>
      <c r="B318" s="1897"/>
      <c r="C318" s="1897"/>
      <c r="D318" s="1897"/>
      <c r="E318" s="1897"/>
      <c r="F318" s="1897"/>
      <c r="G318" s="1897"/>
      <c r="H318" s="1897"/>
      <c r="I318" s="1897"/>
    </row>
    <row r="319" spans="1:9" ht="15.75" customHeight="1">
      <c r="A319" s="1897"/>
      <c r="B319" s="1897"/>
      <c r="C319" s="1897"/>
      <c r="D319" s="1897"/>
      <c r="E319" s="1897"/>
      <c r="F319" s="1897"/>
      <c r="G319" s="1897"/>
      <c r="H319" s="1897"/>
      <c r="I319" s="1897"/>
    </row>
    <row r="320" spans="1:9" ht="15.75" customHeight="1">
      <c r="A320" s="1897"/>
      <c r="B320" s="1897"/>
      <c r="C320" s="1897"/>
      <c r="D320" s="1897"/>
      <c r="E320" s="1897"/>
      <c r="F320" s="1897"/>
      <c r="G320" s="1897"/>
      <c r="H320" s="1897"/>
      <c r="I320" s="1897"/>
    </row>
    <row r="321" spans="1:9" ht="15.75" customHeight="1">
      <c r="A321" s="1897"/>
      <c r="B321" s="1897"/>
      <c r="C321" s="1897"/>
      <c r="D321" s="1897"/>
      <c r="E321" s="1897"/>
      <c r="F321" s="1897"/>
      <c r="G321" s="1897"/>
      <c r="H321" s="1897"/>
      <c r="I321" s="1897"/>
    </row>
    <row r="322" spans="1:9" ht="15.75" customHeight="1">
      <c r="A322" s="1897"/>
      <c r="B322" s="1897"/>
      <c r="C322" s="1897"/>
      <c r="D322" s="1897"/>
      <c r="E322" s="1897"/>
      <c r="F322" s="1897"/>
      <c r="G322" s="1897"/>
      <c r="H322" s="1897"/>
      <c r="I322" s="1897"/>
    </row>
    <row r="323" spans="1:9" ht="15.75" customHeight="1">
      <c r="A323" s="1897"/>
      <c r="B323" s="1897"/>
      <c r="C323" s="1897"/>
      <c r="D323" s="1897"/>
      <c r="E323" s="1897"/>
      <c r="F323" s="1897"/>
      <c r="G323" s="1897"/>
      <c r="H323" s="1897"/>
      <c r="I323" s="1897"/>
    </row>
    <row r="324" spans="1:9" ht="15.75" customHeight="1">
      <c r="A324" s="1897"/>
      <c r="B324" s="1897"/>
      <c r="C324" s="1897"/>
      <c r="D324" s="1897"/>
      <c r="E324" s="1897"/>
      <c r="F324" s="1897"/>
      <c r="G324" s="1897"/>
      <c r="H324" s="1897"/>
      <c r="I324" s="1897"/>
    </row>
    <row r="325" spans="1:9" ht="15.75" customHeight="1">
      <c r="A325" s="1897"/>
      <c r="B325" s="1897"/>
      <c r="C325" s="1897"/>
      <c r="D325" s="1897"/>
      <c r="E325" s="1897"/>
      <c r="F325" s="1897"/>
      <c r="G325" s="1897"/>
      <c r="H325" s="1897"/>
      <c r="I325" s="1897"/>
    </row>
    <row r="326" spans="1:9" ht="15.75" customHeight="1">
      <c r="A326" s="1897"/>
      <c r="B326" s="1897"/>
      <c r="C326" s="1897"/>
      <c r="D326" s="1897"/>
      <c r="E326" s="1897"/>
      <c r="F326" s="1897"/>
      <c r="G326" s="1897"/>
      <c r="H326" s="1897"/>
      <c r="I326" s="1897"/>
    </row>
    <row r="327" spans="1:9" ht="15.75" customHeight="1">
      <c r="A327" s="1897"/>
      <c r="B327" s="1897"/>
      <c r="C327" s="1897"/>
      <c r="D327" s="1897"/>
      <c r="E327" s="1897"/>
      <c r="F327" s="1897"/>
      <c r="G327" s="1897"/>
      <c r="H327" s="1897"/>
      <c r="I327" s="1897"/>
    </row>
    <row r="328" spans="1:9" ht="15.75" customHeight="1">
      <c r="A328" s="1897"/>
      <c r="B328" s="1897"/>
      <c r="C328" s="1897"/>
      <c r="D328" s="1897"/>
      <c r="E328" s="1897"/>
      <c r="F328" s="1897"/>
      <c r="G328" s="1897"/>
      <c r="H328" s="1897"/>
      <c r="I328" s="1897"/>
    </row>
    <row r="329" spans="1:9" ht="15.75" customHeight="1">
      <c r="A329" s="1897"/>
      <c r="B329" s="1897"/>
      <c r="C329" s="1897"/>
      <c r="D329" s="1897"/>
      <c r="E329" s="1897"/>
      <c r="F329" s="1897"/>
      <c r="G329" s="1897"/>
      <c r="H329" s="1897"/>
      <c r="I329" s="1897"/>
    </row>
    <row r="330" spans="1:9" ht="15.75" customHeight="1">
      <c r="A330" s="1897"/>
      <c r="B330" s="1897"/>
      <c r="C330" s="1897"/>
      <c r="D330" s="1897"/>
      <c r="E330" s="1897"/>
      <c r="F330" s="1897"/>
      <c r="G330" s="1897"/>
      <c r="H330" s="1897"/>
      <c r="I330" s="1897"/>
    </row>
    <row r="331" spans="1:9" ht="15.75" customHeight="1">
      <c r="A331" s="1897"/>
      <c r="B331" s="1897"/>
      <c r="C331" s="1897"/>
      <c r="D331" s="1897"/>
      <c r="E331" s="1897"/>
      <c r="F331" s="1897"/>
      <c r="G331" s="1897"/>
      <c r="H331" s="1897"/>
      <c r="I331" s="1897"/>
    </row>
    <row r="332" spans="1:9" ht="15.75" customHeight="1">
      <c r="A332" s="1897"/>
      <c r="B332" s="1897"/>
      <c r="C332" s="1897"/>
      <c r="D332" s="1897"/>
      <c r="E332" s="1897"/>
      <c r="F332" s="1897"/>
      <c r="G332" s="1897"/>
      <c r="H332" s="1897"/>
      <c r="I332" s="1897"/>
    </row>
    <row r="333" spans="1:9" ht="15.75" customHeight="1">
      <c r="A333" s="1897"/>
      <c r="B333" s="1897"/>
      <c r="C333" s="1897"/>
      <c r="D333" s="1897"/>
      <c r="E333" s="1897"/>
      <c r="F333" s="1897"/>
      <c r="G333" s="1897"/>
      <c r="H333" s="1897"/>
      <c r="I333" s="1897"/>
    </row>
    <row r="334" spans="1:9" ht="15.75" customHeight="1">
      <c r="A334" s="1897"/>
      <c r="B334" s="1897"/>
      <c r="C334" s="1897"/>
      <c r="D334" s="1897"/>
      <c r="E334" s="1897"/>
      <c r="F334" s="1897"/>
      <c r="G334" s="1897"/>
      <c r="H334" s="1897"/>
      <c r="I334" s="1897"/>
    </row>
    <row r="335" spans="1:9" ht="15.75" customHeight="1">
      <c r="A335" s="1897"/>
      <c r="B335" s="1897"/>
      <c r="C335" s="1897"/>
      <c r="D335" s="1897"/>
      <c r="E335" s="1897"/>
      <c r="F335" s="1897"/>
      <c r="G335" s="1897"/>
      <c r="H335" s="1897"/>
      <c r="I335" s="1897"/>
    </row>
    <row r="336" spans="1:9" ht="15.75" customHeight="1">
      <c r="A336" s="1897"/>
      <c r="B336" s="1897"/>
      <c r="C336" s="1897"/>
      <c r="D336" s="1897"/>
      <c r="E336" s="1897"/>
      <c r="F336" s="1897"/>
      <c r="G336" s="1897"/>
      <c r="H336" s="1897"/>
      <c r="I336" s="1897"/>
    </row>
    <row r="337" spans="1:9" ht="15.75" customHeight="1">
      <c r="A337" s="1897"/>
      <c r="B337" s="1897"/>
      <c r="C337" s="1897"/>
      <c r="D337" s="1897"/>
      <c r="E337" s="1897"/>
      <c r="F337" s="1897"/>
      <c r="G337" s="1897"/>
      <c r="H337" s="1897"/>
      <c r="I337" s="1897"/>
    </row>
    <row r="338" spans="1:9" ht="15.75" customHeight="1">
      <c r="A338" s="1897"/>
      <c r="B338" s="1897"/>
      <c r="C338" s="1897"/>
      <c r="D338" s="1897"/>
      <c r="E338" s="1897"/>
      <c r="F338" s="1897"/>
      <c r="G338" s="1897"/>
      <c r="H338" s="1897"/>
      <c r="I338" s="1897"/>
    </row>
    <row r="339" spans="1:9" ht="15.75" customHeight="1">
      <c r="A339" s="1897"/>
      <c r="B339" s="1897"/>
      <c r="C339" s="1897"/>
      <c r="D339" s="1897"/>
      <c r="E339" s="1897"/>
      <c r="F339" s="1897"/>
      <c r="G339" s="1897"/>
      <c r="H339" s="1897"/>
      <c r="I339" s="1897"/>
    </row>
    <row r="340" spans="1:9" ht="15.75" customHeight="1">
      <c r="A340" s="1897"/>
      <c r="B340" s="1897"/>
      <c r="C340" s="1897"/>
      <c r="D340" s="1897"/>
      <c r="E340" s="1897"/>
      <c r="F340" s="1897"/>
      <c r="G340" s="1897"/>
      <c r="H340" s="1897"/>
      <c r="I340" s="1897"/>
    </row>
    <row r="341" spans="1:9" ht="15.75" customHeight="1">
      <c r="A341" s="1897"/>
      <c r="B341" s="1897"/>
      <c r="C341" s="1897"/>
      <c r="D341" s="1897"/>
      <c r="E341" s="1897"/>
      <c r="F341" s="1897"/>
      <c r="G341" s="1897"/>
      <c r="H341" s="1897"/>
      <c r="I341" s="1897"/>
    </row>
    <row r="342" spans="1:9" ht="15.75" customHeight="1">
      <c r="A342" s="1897"/>
      <c r="B342" s="1897"/>
      <c r="C342" s="1897"/>
      <c r="D342" s="1897"/>
      <c r="E342" s="1897"/>
      <c r="F342" s="1897"/>
      <c r="G342" s="1897"/>
      <c r="H342" s="1897"/>
      <c r="I342" s="1897"/>
    </row>
    <row r="343" spans="1:9" ht="15.75" customHeight="1">
      <c r="A343" s="1897"/>
      <c r="B343" s="1897"/>
      <c r="C343" s="1897"/>
      <c r="D343" s="1897"/>
      <c r="E343" s="1897"/>
      <c r="F343" s="1897"/>
      <c r="G343" s="1897"/>
      <c r="H343" s="1897"/>
      <c r="I343" s="1897"/>
    </row>
    <row r="344" spans="1:9" ht="15.75" customHeight="1">
      <c r="A344" s="1897"/>
      <c r="B344" s="1897"/>
      <c r="C344" s="1897"/>
      <c r="D344" s="1897"/>
      <c r="E344" s="1897"/>
      <c r="F344" s="1897"/>
      <c r="G344" s="1897"/>
      <c r="H344" s="1897"/>
      <c r="I344" s="1897"/>
    </row>
    <row r="345" spans="1:9" ht="15.75" customHeight="1">
      <c r="A345" s="1897"/>
      <c r="B345" s="1897"/>
      <c r="C345" s="1897"/>
      <c r="D345" s="1897"/>
      <c r="E345" s="1897"/>
      <c r="F345" s="1897"/>
      <c r="G345" s="1897"/>
      <c r="H345" s="1897"/>
      <c r="I345" s="1897"/>
    </row>
    <row r="346" spans="1:9" ht="15.75" customHeight="1">
      <c r="A346" s="1897"/>
      <c r="B346" s="1897"/>
      <c r="C346" s="1897"/>
      <c r="D346" s="1897"/>
      <c r="E346" s="1897"/>
      <c r="F346" s="1897"/>
      <c r="G346" s="1897"/>
      <c r="H346" s="1897"/>
      <c r="I346" s="1897"/>
    </row>
    <row r="347" spans="1:9" ht="15.75" customHeight="1">
      <c r="A347" s="1897"/>
      <c r="B347" s="1897"/>
      <c r="C347" s="1897"/>
      <c r="D347" s="1897"/>
      <c r="E347" s="1897"/>
      <c r="F347" s="1897"/>
      <c r="G347" s="1897"/>
      <c r="H347" s="1897"/>
      <c r="I347" s="1897"/>
    </row>
    <row r="348" spans="1:9" ht="15.75" customHeight="1">
      <c r="A348" s="1897"/>
      <c r="B348" s="1897"/>
      <c r="C348" s="1897"/>
      <c r="D348" s="1897"/>
      <c r="E348" s="1897"/>
      <c r="F348" s="1897"/>
      <c r="G348" s="1897"/>
      <c r="H348" s="1897"/>
      <c r="I348" s="1897"/>
    </row>
    <row r="349" spans="1:9" ht="15.75" customHeight="1">
      <c r="A349" s="1897"/>
      <c r="B349" s="1897"/>
      <c r="C349" s="1897"/>
      <c r="D349" s="1897"/>
      <c r="E349" s="1897"/>
      <c r="F349" s="1897"/>
      <c r="G349" s="1897"/>
      <c r="H349" s="1897"/>
      <c r="I349" s="1897"/>
    </row>
    <row r="350" spans="1:9" ht="15.75" customHeight="1">
      <c r="A350" s="1897"/>
      <c r="B350" s="1897"/>
      <c r="C350" s="1897"/>
      <c r="D350" s="1897"/>
      <c r="E350" s="1897"/>
      <c r="F350" s="1897"/>
      <c r="G350" s="1897"/>
      <c r="H350" s="1897"/>
      <c r="I350" s="1897"/>
    </row>
    <row r="351" spans="1:9" ht="15.75" customHeight="1">
      <c r="A351" s="1897"/>
      <c r="B351" s="1897"/>
      <c r="C351" s="1897"/>
      <c r="D351" s="1897"/>
      <c r="E351" s="1897"/>
      <c r="F351" s="1897"/>
      <c r="G351" s="1897"/>
      <c r="H351" s="1897"/>
      <c r="I351" s="1897"/>
    </row>
    <row r="352" spans="1:9" ht="15.75" customHeight="1">
      <c r="A352" s="1897"/>
      <c r="B352" s="1897"/>
      <c r="C352" s="1897"/>
      <c r="D352" s="1897"/>
      <c r="E352" s="1897"/>
      <c r="F352" s="1897"/>
      <c r="G352" s="1897"/>
      <c r="H352" s="1897"/>
      <c r="I352" s="1897"/>
    </row>
    <row r="353" spans="1:9" ht="15.75" customHeight="1">
      <c r="A353" s="1897"/>
      <c r="B353" s="1897"/>
      <c r="C353" s="1897"/>
      <c r="D353" s="1897"/>
      <c r="E353" s="1897"/>
      <c r="F353" s="1897"/>
      <c r="G353" s="1897"/>
      <c r="H353" s="1897"/>
      <c r="I353" s="1897"/>
    </row>
    <row r="354" spans="1:9" ht="15.75" customHeight="1">
      <c r="A354" s="1897"/>
      <c r="B354" s="1897"/>
      <c r="C354" s="1897"/>
      <c r="D354" s="1897"/>
      <c r="E354" s="1897"/>
      <c r="F354" s="1897"/>
      <c r="G354" s="1897"/>
      <c r="H354" s="1897"/>
      <c r="I354" s="1897"/>
    </row>
    <row r="355" spans="1:9" ht="15.75" customHeight="1">
      <c r="A355" s="1897"/>
      <c r="B355" s="1897"/>
      <c r="C355" s="1897"/>
      <c r="D355" s="1897"/>
      <c r="E355" s="1897"/>
      <c r="F355" s="1897"/>
      <c r="G355" s="1897"/>
      <c r="H355" s="1897"/>
      <c r="I355" s="1897"/>
    </row>
    <row r="356" spans="1:9" ht="15.75" customHeight="1">
      <c r="A356" s="1897"/>
      <c r="B356" s="1897"/>
      <c r="C356" s="1897"/>
      <c r="D356" s="1897"/>
      <c r="E356" s="1897"/>
      <c r="F356" s="1897"/>
      <c r="G356" s="1897"/>
      <c r="H356" s="1897"/>
      <c r="I356" s="1897"/>
    </row>
    <row r="357" spans="1:9" ht="15.75" customHeight="1">
      <c r="A357" s="1897"/>
      <c r="B357" s="1897"/>
      <c r="C357" s="1897"/>
      <c r="D357" s="1897"/>
      <c r="E357" s="1897"/>
      <c r="F357" s="1897"/>
      <c r="G357" s="1897"/>
      <c r="H357" s="1897"/>
      <c r="I357" s="1897"/>
    </row>
    <row r="358" spans="1:9" ht="15.75" customHeight="1">
      <c r="A358" s="1897"/>
      <c r="B358" s="1897"/>
      <c r="C358" s="1897"/>
      <c r="D358" s="1897"/>
      <c r="E358" s="1897"/>
      <c r="F358" s="1897"/>
      <c r="G358" s="1897"/>
      <c r="H358" s="1897"/>
      <c r="I358" s="1897"/>
    </row>
    <row r="359" spans="1:9" ht="15.75" customHeight="1">
      <c r="A359" s="1897"/>
      <c r="B359" s="1897"/>
      <c r="C359" s="1897"/>
      <c r="D359" s="1897"/>
      <c r="E359" s="1897"/>
      <c r="F359" s="1897"/>
      <c r="G359" s="1897"/>
      <c r="H359" s="1897"/>
      <c r="I359" s="1897"/>
    </row>
    <row r="360" spans="1:9" ht="15.75" customHeight="1">
      <c r="A360" s="1897"/>
      <c r="B360" s="1897"/>
      <c r="C360" s="1897"/>
      <c r="D360" s="1897"/>
      <c r="E360" s="1897"/>
      <c r="F360" s="1897"/>
      <c r="G360" s="1897"/>
      <c r="H360" s="1897"/>
      <c r="I360" s="1897"/>
    </row>
    <row r="361" spans="1:9" ht="15.75" customHeight="1">
      <c r="A361" s="1897"/>
      <c r="B361" s="1897"/>
      <c r="C361" s="1897"/>
      <c r="D361" s="1897"/>
      <c r="E361" s="1897"/>
      <c r="F361" s="1897"/>
      <c r="G361" s="1897"/>
      <c r="H361" s="1897"/>
      <c r="I361" s="1897"/>
    </row>
    <row r="362" spans="1:9" ht="15.75" customHeight="1">
      <c r="A362" s="1897"/>
      <c r="B362" s="1897"/>
      <c r="C362" s="1897"/>
      <c r="D362" s="1897"/>
      <c r="E362" s="1897"/>
      <c r="F362" s="1897"/>
      <c r="G362" s="1897"/>
      <c r="H362" s="1897"/>
      <c r="I362" s="1897"/>
    </row>
    <row r="363" spans="1:9" ht="15.75" customHeight="1">
      <c r="A363" s="1897"/>
      <c r="B363" s="1897"/>
      <c r="C363" s="1897"/>
      <c r="D363" s="1897"/>
      <c r="E363" s="1897"/>
      <c r="F363" s="1897"/>
      <c r="G363" s="1897"/>
      <c r="H363" s="1897"/>
      <c r="I363" s="1897"/>
    </row>
    <row r="364" spans="1:9" ht="15.75" customHeight="1">
      <c r="A364" s="1897"/>
      <c r="B364" s="1897"/>
      <c r="C364" s="1897"/>
      <c r="D364" s="1897"/>
      <c r="E364" s="1897"/>
      <c r="F364" s="1897"/>
      <c r="G364" s="1897"/>
      <c r="H364" s="1897"/>
      <c r="I364" s="1897"/>
    </row>
    <row r="365" spans="1:9" ht="15.75" customHeight="1">
      <c r="A365" s="1897"/>
      <c r="B365" s="1897"/>
      <c r="C365" s="1897"/>
      <c r="D365" s="1897"/>
      <c r="E365" s="1897"/>
      <c r="F365" s="1897"/>
      <c r="G365" s="1897"/>
      <c r="H365" s="1897"/>
      <c r="I365" s="1897"/>
    </row>
    <row r="366" spans="1:9" ht="15.75" customHeight="1">
      <c r="A366" s="1897"/>
      <c r="B366" s="1897"/>
      <c r="C366" s="1897"/>
      <c r="D366" s="1897"/>
      <c r="E366" s="1897"/>
      <c r="F366" s="1897"/>
      <c r="G366" s="1897"/>
      <c r="H366" s="1897"/>
      <c r="I366" s="1897"/>
    </row>
    <row r="367" spans="1:9" ht="15.75" customHeight="1">
      <c r="A367" s="1897"/>
      <c r="B367" s="1897"/>
      <c r="C367" s="1897"/>
      <c r="D367" s="1897"/>
      <c r="E367" s="1897"/>
      <c r="F367" s="1897"/>
      <c r="G367" s="1897"/>
      <c r="H367" s="1897"/>
      <c r="I367" s="1897"/>
    </row>
    <row r="368" spans="1:9" ht="15.75" customHeight="1">
      <c r="A368" s="1897"/>
      <c r="B368" s="1897"/>
      <c r="C368" s="1897"/>
      <c r="D368" s="1897"/>
      <c r="E368" s="1897"/>
      <c r="F368" s="1897"/>
      <c r="G368" s="1897"/>
      <c r="H368" s="1897"/>
      <c r="I368" s="1897"/>
    </row>
    <row r="369" spans="1:9" ht="15.75" customHeight="1">
      <c r="A369" s="1897"/>
      <c r="B369" s="1897"/>
      <c r="C369" s="1897"/>
      <c r="D369" s="1897"/>
      <c r="E369" s="1897"/>
      <c r="F369" s="1897"/>
      <c r="G369" s="1897"/>
      <c r="H369" s="1897"/>
      <c r="I369" s="1897"/>
    </row>
    <row r="370" spans="1:9" ht="15.75" customHeight="1">
      <c r="A370" s="1897"/>
      <c r="B370" s="1897"/>
      <c r="C370" s="1897"/>
      <c r="D370" s="1897"/>
      <c r="E370" s="1897"/>
      <c r="F370" s="1897"/>
      <c r="G370" s="1897"/>
      <c r="H370" s="1897"/>
      <c r="I370" s="1897"/>
    </row>
    <row r="371" spans="1:9" ht="15.75" customHeight="1">
      <c r="A371" s="1897"/>
      <c r="B371" s="1897"/>
      <c r="C371" s="1897"/>
      <c r="D371" s="1897"/>
      <c r="E371" s="1897"/>
      <c r="F371" s="1897"/>
      <c r="G371" s="1897"/>
      <c r="H371" s="1897"/>
      <c r="I371" s="1897"/>
    </row>
    <row r="372" spans="1:9" ht="15.75" customHeight="1">
      <c r="A372" s="1897"/>
      <c r="B372" s="1897"/>
      <c r="C372" s="1897"/>
      <c r="D372" s="1897"/>
      <c r="E372" s="1897"/>
      <c r="F372" s="1897"/>
      <c r="G372" s="1897"/>
      <c r="H372" s="1897"/>
      <c r="I372" s="1897"/>
    </row>
    <row r="373" spans="1:9" ht="15.75" customHeight="1">
      <c r="A373" s="1897"/>
      <c r="B373" s="1897"/>
      <c r="C373" s="1897"/>
      <c r="D373" s="1897"/>
      <c r="E373" s="1897"/>
      <c r="F373" s="1897"/>
      <c r="G373" s="1897"/>
      <c r="H373" s="1897"/>
      <c r="I373" s="1897"/>
    </row>
    <row r="374" spans="1:9" ht="15.75" customHeight="1">
      <c r="A374" s="1897"/>
      <c r="B374" s="1897"/>
      <c r="C374" s="1897"/>
      <c r="D374" s="1897"/>
      <c r="E374" s="1897"/>
      <c r="F374" s="1897"/>
      <c r="G374" s="1897"/>
      <c r="H374" s="1897"/>
      <c r="I374" s="1897"/>
    </row>
    <row r="375" spans="1:9" ht="15.75" customHeight="1">
      <c r="A375" s="1897"/>
      <c r="B375" s="1897"/>
      <c r="C375" s="1897"/>
      <c r="D375" s="1897"/>
      <c r="E375" s="1897"/>
      <c r="F375" s="1897"/>
      <c r="G375" s="1897"/>
      <c r="H375" s="1897"/>
      <c r="I375" s="1897"/>
    </row>
    <row r="376" spans="1:9" ht="15.75" customHeight="1">
      <c r="A376" s="1897"/>
      <c r="B376" s="1897"/>
      <c r="C376" s="1897"/>
      <c r="D376" s="1897"/>
      <c r="E376" s="1897"/>
      <c r="F376" s="1897"/>
      <c r="G376" s="1897"/>
      <c r="H376" s="1897"/>
      <c r="I376" s="1897"/>
    </row>
    <row r="377" spans="1:9" ht="15.75" customHeight="1">
      <c r="A377" s="1897"/>
      <c r="B377" s="1897"/>
      <c r="C377" s="1897"/>
      <c r="D377" s="1897"/>
      <c r="E377" s="1897"/>
      <c r="F377" s="1897"/>
      <c r="G377" s="1897"/>
      <c r="H377" s="1897"/>
      <c r="I377" s="1897"/>
    </row>
    <row r="378" spans="1:9" ht="15.75" customHeight="1">
      <c r="A378" s="1897"/>
      <c r="B378" s="1897"/>
      <c r="C378" s="1897"/>
      <c r="D378" s="1897"/>
      <c r="E378" s="1897"/>
      <c r="F378" s="1897"/>
      <c r="G378" s="1897"/>
      <c r="H378" s="1897"/>
      <c r="I378" s="1897"/>
    </row>
    <row r="379" spans="1:9" ht="15.75" customHeight="1">
      <c r="A379" s="1897"/>
      <c r="B379" s="1897"/>
      <c r="C379" s="1897"/>
      <c r="D379" s="1897"/>
      <c r="E379" s="1897"/>
      <c r="F379" s="1897"/>
      <c r="G379" s="1897"/>
      <c r="H379" s="1897"/>
      <c r="I379" s="1897"/>
    </row>
    <row r="380" spans="1:9" ht="15.75" customHeight="1">
      <c r="A380" s="1897"/>
      <c r="B380" s="1897"/>
      <c r="C380" s="1897"/>
      <c r="D380" s="1897"/>
      <c r="E380" s="1897"/>
      <c r="F380" s="1897"/>
      <c r="G380" s="1897"/>
      <c r="H380" s="1897"/>
      <c r="I380" s="1897"/>
    </row>
    <row r="381" spans="1:9" ht="15.75" customHeight="1">
      <c r="A381" s="1897"/>
      <c r="B381" s="1897"/>
      <c r="C381" s="1897"/>
      <c r="D381" s="1897"/>
      <c r="E381" s="1897"/>
      <c r="F381" s="1897"/>
      <c r="G381" s="1897"/>
      <c r="H381" s="1897"/>
      <c r="I381" s="1897"/>
    </row>
    <row r="382" spans="1:9" ht="15.75" customHeight="1">
      <c r="A382" s="1897"/>
      <c r="B382" s="1897"/>
      <c r="C382" s="1897"/>
      <c r="D382" s="1897"/>
      <c r="E382" s="1897"/>
      <c r="F382" s="1897"/>
      <c r="G382" s="1897"/>
      <c r="H382" s="1897"/>
      <c r="I382" s="1897"/>
    </row>
    <row r="383" spans="1:9" ht="15.75" customHeight="1">
      <c r="A383" s="1897"/>
      <c r="B383" s="1897"/>
      <c r="C383" s="1897"/>
      <c r="D383" s="1897"/>
      <c r="E383" s="1897"/>
      <c r="F383" s="1897"/>
      <c r="G383" s="1897"/>
      <c r="H383" s="1897"/>
      <c r="I383" s="1897"/>
    </row>
    <row r="384" spans="1:9" ht="15.75" customHeight="1">
      <c r="A384" s="1897"/>
      <c r="B384" s="1897"/>
      <c r="C384" s="1897"/>
      <c r="D384" s="1897"/>
      <c r="E384" s="1897"/>
      <c r="F384" s="1897"/>
      <c r="G384" s="1897"/>
      <c r="H384" s="1897"/>
      <c r="I384" s="1897"/>
    </row>
    <row r="385" spans="1:9" ht="15.75" customHeight="1">
      <c r="A385" s="1897"/>
      <c r="B385" s="1897"/>
      <c r="C385" s="1897"/>
      <c r="D385" s="1897"/>
      <c r="E385" s="1897"/>
      <c r="F385" s="1897"/>
      <c r="G385" s="1897"/>
      <c r="H385" s="1897"/>
      <c r="I385" s="1897"/>
    </row>
    <row r="386" spans="1:9" ht="15.75" customHeight="1">
      <c r="A386" s="1897"/>
      <c r="B386" s="1897"/>
      <c r="C386" s="1897"/>
      <c r="D386" s="1897"/>
      <c r="E386" s="1897"/>
      <c r="F386" s="1897"/>
      <c r="G386" s="1897"/>
      <c r="H386" s="1897"/>
      <c r="I386" s="1897"/>
    </row>
    <row r="387" spans="1:9" ht="15.75" customHeight="1">
      <c r="A387" s="1897"/>
      <c r="B387" s="1897"/>
      <c r="C387" s="1897"/>
      <c r="D387" s="1897"/>
      <c r="E387" s="1897"/>
      <c r="F387" s="1897"/>
      <c r="G387" s="1897"/>
      <c r="H387" s="1897"/>
      <c r="I387" s="1897"/>
    </row>
    <row r="388" spans="1:9" ht="15.75" customHeight="1">
      <c r="A388" s="1897"/>
      <c r="B388" s="1897"/>
      <c r="C388" s="1897"/>
      <c r="D388" s="1897"/>
      <c r="E388" s="1897"/>
      <c r="F388" s="1897"/>
      <c r="G388" s="1897"/>
      <c r="H388" s="1897"/>
      <c r="I388" s="1897"/>
    </row>
    <row r="389" spans="1:9" ht="15.75" customHeight="1">
      <c r="A389" s="1897"/>
      <c r="B389" s="1897"/>
      <c r="C389" s="1897"/>
      <c r="D389" s="1897"/>
      <c r="E389" s="1897"/>
      <c r="F389" s="1897"/>
      <c r="G389" s="1897"/>
      <c r="H389" s="1897"/>
      <c r="I389" s="1897"/>
    </row>
    <row r="390" spans="1:9" ht="15.75" customHeight="1">
      <c r="A390" s="1897"/>
      <c r="B390" s="1897"/>
      <c r="C390" s="1897"/>
      <c r="D390" s="1897"/>
      <c r="E390" s="1897"/>
      <c r="F390" s="1897"/>
      <c r="G390" s="1897"/>
      <c r="H390" s="1897"/>
      <c r="I390" s="1897"/>
    </row>
    <row r="391" spans="1:9" ht="15.75" customHeight="1">
      <c r="A391" s="1897"/>
      <c r="B391" s="1897"/>
      <c r="C391" s="1897"/>
      <c r="D391" s="1897"/>
      <c r="E391" s="1897"/>
      <c r="F391" s="1897"/>
      <c r="G391" s="1897"/>
      <c r="H391" s="1897"/>
      <c r="I391" s="1897"/>
    </row>
    <row r="392" spans="1:9" ht="15.75" customHeight="1">
      <c r="A392" s="1897"/>
      <c r="B392" s="1897"/>
      <c r="C392" s="1897"/>
      <c r="D392" s="1897"/>
      <c r="E392" s="1897"/>
      <c r="F392" s="1897"/>
      <c r="G392" s="1897"/>
      <c r="H392" s="1897"/>
      <c r="I392" s="1897"/>
    </row>
    <row r="393" spans="1:9" ht="15.75" customHeight="1">
      <c r="A393" s="1897"/>
      <c r="B393" s="1897"/>
      <c r="C393" s="1897"/>
      <c r="D393" s="1897"/>
      <c r="E393" s="1897"/>
      <c r="F393" s="1897"/>
      <c r="G393" s="1897"/>
      <c r="H393" s="1897"/>
      <c r="I393" s="1897"/>
    </row>
    <row r="394" spans="1:9" ht="15.75" customHeight="1">
      <c r="A394" s="1897"/>
      <c r="B394" s="1897"/>
      <c r="C394" s="1897"/>
      <c r="D394" s="1897"/>
      <c r="E394" s="1897"/>
      <c r="F394" s="1897"/>
      <c r="G394" s="1897"/>
      <c r="H394" s="1897"/>
      <c r="I394" s="1897"/>
    </row>
    <row r="395" spans="1:9" ht="15.75" customHeight="1">
      <c r="A395" s="1897"/>
      <c r="B395" s="1897"/>
      <c r="C395" s="1897"/>
      <c r="D395" s="1897"/>
      <c r="E395" s="1897"/>
      <c r="F395" s="1897"/>
      <c r="G395" s="1897"/>
      <c r="H395" s="1897"/>
      <c r="I395" s="1897"/>
    </row>
    <row r="396" spans="1:9" ht="15.75" customHeight="1">
      <c r="A396" s="1897"/>
      <c r="B396" s="1897"/>
      <c r="C396" s="1897"/>
      <c r="D396" s="1897"/>
      <c r="E396" s="1897"/>
      <c r="F396" s="1897"/>
      <c r="G396" s="1897"/>
      <c r="H396" s="1897"/>
      <c r="I396" s="1897"/>
    </row>
    <row r="397" spans="1:9" ht="15.75" customHeight="1">
      <c r="A397" s="1897"/>
      <c r="B397" s="1897"/>
      <c r="C397" s="1897"/>
      <c r="D397" s="1897"/>
      <c r="E397" s="1897"/>
      <c r="F397" s="1897"/>
      <c r="G397" s="1897"/>
      <c r="H397" s="1897"/>
      <c r="I397" s="1897"/>
    </row>
    <row r="398" spans="1:9" ht="15.75" customHeight="1">
      <c r="A398" s="1897"/>
      <c r="B398" s="1897"/>
      <c r="C398" s="1897"/>
      <c r="D398" s="1897"/>
      <c r="E398" s="1897"/>
      <c r="F398" s="1897"/>
      <c r="G398" s="1897"/>
      <c r="H398" s="1897"/>
      <c r="I398" s="1897"/>
    </row>
    <row r="399" spans="1:9" ht="15.75" customHeight="1">
      <c r="A399" s="1897"/>
      <c r="B399" s="1897"/>
      <c r="C399" s="1897"/>
      <c r="D399" s="1897"/>
      <c r="E399" s="1897"/>
      <c r="F399" s="1897"/>
      <c r="G399" s="1897"/>
      <c r="H399" s="1897"/>
      <c r="I399" s="1897"/>
    </row>
    <row r="400" spans="1:9" ht="15.75" customHeight="1">
      <c r="A400" s="1897"/>
      <c r="B400" s="1897"/>
      <c r="C400" s="1897"/>
      <c r="D400" s="1897"/>
      <c r="E400" s="1897"/>
      <c r="F400" s="1897"/>
      <c r="G400" s="1897"/>
      <c r="H400" s="1897"/>
      <c r="I400" s="1897"/>
    </row>
    <row r="401" spans="1:9" ht="15.75" customHeight="1">
      <c r="A401" s="1897"/>
      <c r="B401" s="1897"/>
      <c r="C401" s="1897"/>
      <c r="D401" s="1897"/>
      <c r="E401" s="1897"/>
      <c r="F401" s="1897"/>
      <c r="G401" s="1897"/>
      <c r="H401" s="1897"/>
      <c r="I401" s="1897"/>
    </row>
    <row r="402" spans="1:9" ht="15.75" customHeight="1">
      <c r="A402" s="1897"/>
      <c r="B402" s="1897"/>
      <c r="C402" s="1897"/>
      <c r="D402" s="1897"/>
      <c r="E402" s="1897"/>
      <c r="F402" s="1897"/>
      <c r="G402" s="1897"/>
      <c r="H402" s="1897"/>
      <c r="I402" s="1897"/>
    </row>
    <row r="403" spans="1:9" ht="15.75" customHeight="1">
      <c r="A403" s="1897"/>
      <c r="B403" s="1897"/>
      <c r="C403" s="1897"/>
      <c r="D403" s="1897"/>
      <c r="E403" s="1897"/>
      <c r="F403" s="1897"/>
      <c r="G403" s="1897"/>
      <c r="H403" s="1897"/>
      <c r="I403" s="1897"/>
    </row>
    <row r="404" spans="1:9" ht="15.75" customHeight="1">
      <c r="A404" s="1897"/>
      <c r="B404" s="1897"/>
      <c r="C404" s="1897"/>
      <c r="D404" s="1897"/>
      <c r="E404" s="1897"/>
      <c r="F404" s="1897"/>
      <c r="G404" s="1897"/>
      <c r="H404" s="1897"/>
      <c r="I404" s="1897"/>
    </row>
    <row r="405" spans="1:9" ht="15.75" customHeight="1">
      <c r="A405" s="1897"/>
      <c r="B405" s="1897"/>
      <c r="C405" s="1897"/>
      <c r="D405" s="1897"/>
      <c r="E405" s="1897"/>
      <c r="F405" s="1897"/>
      <c r="G405" s="1897"/>
      <c r="H405" s="1897"/>
      <c r="I405" s="1897"/>
    </row>
    <row r="406" spans="1:9" ht="15.75" customHeight="1">
      <c r="A406" s="1897"/>
      <c r="B406" s="1897"/>
      <c r="C406" s="1897"/>
      <c r="D406" s="1897"/>
      <c r="E406" s="1897"/>
      <c r="F406" s="1897"/>
      <c r="G406" s="1897"/>
      <c r="H406" s="1897"/>
      <c r="I406" s="1897"/>
    </row>
    <row r="407" spans="1:9" ht="15.75" customHeight="1">
      <c r="A407" s="1897"/>
      <c r="B407" s="1897"/>
      <c r="C407" s="1897"/>
      <c r="D407" s="1897"/>
      <c r="E407" s="1897"/>
      <c r="F407" s="1897"/>
      <c r="G407" s="1897"/>
      <c r="H407" s="1897"/>
      <c r="I407" s="1897"/>
    </row>
    <row r="408" spans="1:9" ht="15.75" customHeight="1">
      <c r="A408" s="1897"/>
      <c r="B408" s="1897"/>
      <c r="C408" s="1897"/>
      <c r="D408" s="1897"/>
      <c r="E408" s="1897"/>
      <c r="F408" s="1897"/>
      <c r="G408" s="1897"/>
      <c r="H408" s="1897"/>
      <c r="I408" s="1897"/>
    </row>
    <row r="409" spans="1:9" ht="15.75" customHeight="1">
      <c r="A409" s="1897"/>
      <c r="B409" s="1897"/>
      <c r="C409" s="1897"/>
      <c r="D409" s="1897"/>
      <c r="E409" s="1897"/>
      <c r="F409" s="1897"/>
      <c r="G409" s="1897"/>
      <c r="H409" s="1897"/>
      <c r="I409" s="1897"/>
    </row>
    <row r="410" spans="1:9" ht="15.75" customHeight="1">
      <c r="A410" s="1897"/>
      <c r="B410" s="1897"/>
      <c r="C410" s="1897"/>
      <c r="D410" s="1897"/>
      <c r="E410" s="1897"/>
      <c r="F410" s="1897"/>
      <c r="G410" s="1897"/>
      <c r="H410" s="1897"/>
      <c r="I410" s="1897"/>
    </row>
    <row r="411" spans="1:9" ht="15.75" customHeight="1">
      <c r="A411" s="1897"/>
      <c r="B411" s="1897"/>
      <c r="C411" s="1897"/>
      <c r="D411" s="1897"/>
      <c r="E411" s="1897"/>
      <c r="F411" s="1897"/>
      <c r="G411" s="1897"/>
      <c r="H411" s="1897"/>
      <c r="I411" s="1897"/>
    </row>
    <row r="412" spans="1:9" ht="15.75" customHeight="1">
      <c r="A412" s="1897"/>
      <c r="B412" s="1897"/>
      <c r="C412" s="1897"/>
      <c r="D412" s="1897"/>
      <c r="E412" s="1897"/>
      <c r="F412" s="1897"/>
      <c r="G412" s="1897"/>
      <c r="H412" s="1897"/>
      <c r="I412" s="1897"/>
    </row>
    <row r="413" spans="1:9" ht="15.75" customHeight="1">
      <c r="A413" s="1897"/>
      <c r="B413" s="1897"/>
      <c r="C413" s="1897"/>
      <c r="D413" s="1897"/>
      <c r="E413" s="1897"/>
      <c r="F413" s="1897"/>
      <c r="G413" s="1897"/>
      <c r="H413" s="1897"/>
      <c r="I413" s="1897"/>
    </row>
    <row r="414" spans="1:9" ht="15.75" customHeight="1">
      <c r="A414" s="1897"/>
      <c r="B414" s="1897"/>
      <c r="C414" s="1897"/>
      <c r="D414" s="1897"/>
      <c r="E414" s="1897"/>
      <c r="F414" s="1897"/>
      <c r="G414" s="1897"/>
      <c r="H414" s="1897"/>
      <c r="I414" s="1897"/>
    </row>
    <row r="415" spans="1:9" ht="15.75" customHeight="1">
      <c r="A415" s="1897"/>
      <c r="B415" s="1897"/>
      <c r="C415" s="1897"/>
      <c r="D415" s="1897"/>
      <c r="E415" s="1897"/>
      <c r="F415" s="1897"/>
      <c r="G415" s="1897"/>
      <c r="H415" s="1897"/>
      <c r="I415" s="1897"/>
    </row>
    <row r="416" spans="1:9" ht="15.75" customHeight="1">
      <c r="A416" s="1897"/>
      <c r="B416" s="1897"/>
      <c r="C416" s="1897"/>
      <c r="D416" s="1897"/>
      <c r="E416" s="1897"/>
      <c r="F416" s="1897"/>
      <c r="G416" s="1897"/>
      <c r="H416" s="1897"/>
      <c r="I416" s="1897"/>
    </row>
    <row r="417" spans="1:9" ht="15.75" customHeight="1">
      <c r="A417" s="1897"/>
      <c r="B417" s="1897"/>
      <c r="C417" s="1897"/>
      <c r="D417" s="1897"/>
      <c r="E417" s="1897"/>
      <c r="F417" s="1897"/>
      <c r="G417" s="1897"/>
      <c r="H417" s="1897"/>
      <c r="I417" s="1897"/>
    </row>
    <row r="418" spans="1:9" ht="15.75" customHeight="1">
      <c r="A418" s="1897"/>
      <c r="B418" s="1897"/>
      <c r="C418" s="1897"/>
      <c r="D418" s="1897"/>
      <c r="E418" s="1897"/>
      <c r="F418" s="1897"/>
      <c r="G418" s="1897"/>
      <c r="H418" s="1897"/>
      <c r="I418" s="1897"/>
    </row>
    <row r="419" spans="1:9" ht="15.75" customHeight="1">
      <c r="A419" s="1897"/>
      <c r="B419" s="1897"/>
      <c r="C419" s="1897"/>
      <c r="D419" s="1897"/>
      <c r="E419" s="1897"/>
      <c r="F419" s="1897"/>
      <c r="G419" s="1897"/>
      <c r="H419" s="1897"/>
      <c r="I419" s="1897"/>
    </row>
    <row r="420" spans="1:9" ht="15.75" customHeight="1">
      <c r="A420" s="1897"/>
      <c r="B420" s="1897"/>
      <c r="C420" s="1897"/>
      <c r="D420" s="1897"/>
      <c r="E420" s="1897"/>
      <c r="F420" s="1897"/>
      <c r="G420" s="1897"/>
      <c r="H420" s="1897"/>
      <c r="I420" s="1897"/>
    </row>
    <row r="421" spans="1:9" ht="15.75" customHeight="1">
      <c r="A421" s="1897"/>
      <c r="B421" s="1897"/>
      <c r="C421" s="1897"/>
      <c r="D421" s="1897"/>
      <c r="E421" s="1897"/>
      <c r="F421" s="1897"/>
      <c r="G421" s="1897"/>
      <c r="H421" s="1897"/>
      <c r="I421" s="1897"/>
    </row>
    <row r="422" spans="1:9" ht="15.75" customHeight="1">
      <c r="A422" s="1897"/>
      <c r="B422" s="1897"/>
      <c r="C422" s="1897"/>
      <c r="D422" s="1897"/>
      <c r="E422" s="1897"/>
      <c r="F422" s="1897"/>
      <c r="G422" s="1897"/>
      <c r="H422" s="1897"/>
      <c r="I422" s="1897"/>
    </row>
    <row r="423" spans="1:9" ht="15.75" customHeight="1">
      <c r="A423" s="1897"/>
      <c r="B423" s="1897"/>
      <c r="C423" s="1897"/>
      <c r="D423" s="1897"/>
      <c r="E423" s="1897"/>
      <c r="F423" s="1897"/>
      <c r="G423" s="1897"/>
      <c r="H423" s="1897"/>
      <c r="I423" s="1897"/>
    </row>
    <row r="424" spans="1:9" ht="15.75" customHeight="1">
      <c r="A424" s="1897"/>
      <c r="B424" s="1897"/>
      <c r="C424" s="1897"/>
      <c r="D424" s="1897"/>
      <c r="E424" s="1897"/>
      <c r="F424" s="1897"/>
      <c r="G424" s="1897"/>
      <c r="H424" s="1897"/>
      <c r="I424" s="1897"/>
    </row>
    <row r="425" spans="1:9" ht="15.75" customHeight="1">
      <c r="A425" s="1897"/>
      <c r="B425" s="1897"/>
      <c r="C425" s="1897"/>
      <c r="D425" s="1897"/>
      <c r="E425" s="1897"/>
      <c r="F425" s="1897"/>
      <c r="G425" s="1897"/>
      <c r="H425" s="1897"/>
      <c r="I425" s="1897"/>
    </row>
    <row r="426" spans="1:9" ht="15.75" customHeight="1">
      <c r="A426" s="1897"/>
      <c r="B426" s="1897"/>
      <c r="C426" s="1897"/>
      <c r="D426" s="1897"/>
      <c r="E426" s="1897"/>
      <c r="F426" s="1897"/>
      <c r="G426" s="1897"/>
      <c r="H426" s="1897"/>
      <c r="I426" s="1897"/>
    </row>
    <row r="427" spans="1:9" ht="15.75" customHeight="1">
      <c r="A427" s="1897"/>
      <c r="B427" s="1897"/>
      <c r="C427" s="1897"/>
      <c r="D427" s="1897"/>
      <c r="E427" s="1897"/>
      <c r="F427" s="1897"/>
      <c r="G427" s="1897"/>
      <c r="H427" s="1897"/>
      <c r="I427" s="1897"/>
    </row>
    <row r="428" spans="1:9" ht="15.75" customHeight="1">
      <c r="A428" s="1897"/>
      <c r="B428" s="1897"/>
      <c r="C428" s="1897"/>
      <c r="D428" s="1897"/>
      <c r="E428" s="1897"/>
      <c r="F428" s="1897"/>
      <c r="G428" s="1897"/>
      <c r="H428" s="1897"/>
      <c r="I428" s="1897"/>
    </row>
    <row r="429" spans="1:9" ht="15.75" customHeight="1">
      <c r="A429" s="1897"/>
      <c r="B429" s="1897"/>
      <c r="C429" s="1897"/>
      <c r="D429" s="1897"/>
      <c r="E429" s="1897"/>
      <c r="F429" s="1897"/>
      <c r="G429" s="1897"/>
      <c r="H429" s="1897"/>
      <c r="I429" s="1897"/>
    </row>
    <row r="430" spans="1:9" ht="15.75" customHeight="1">
      <c r="A430" s="1897"/>
      <c r="B430" s="1897"/>
      <c r="C430" s="1897"/>
      <c r="D430" s="1897"/>
      <c r="E430" s="1897"/>
      <c r="F430" s="1897"/>
      <c r="G430" s="1897"/>
      <c r="H430" s="1897"/>
      <c r="I430" s="1897"/>
    </row>
    <row r="431" spans="1:9" ht="15.75" customHeight="1">
      <c r="A431" s="1897"/>
      <c r="B431" s="1897"/>
      <c r="C431" s="1897"/>
      <c r="D431" s="1897"/>
      <c r="E431" s="1897"/>
      <c r="F431" s="1897"/>
      <c r="G431" s="1897"/>
      <c r="H431" s="1897"/>
      <c r="I431" s="1897"/>
    </row>
    <row r="432" spans="1:9" ht="15.75" customHeight="1">
      <c r="A432" s="1897"/>
      <c r="B432" s="1897"/>
      <c r="C432" s="1897"/>
      <c r="D432" s="1897"/>
      <c r="E432" s="1897"/>
      <c r="F432" s="1897"/>
      <c r="G432" s="1897"/>
      <c r="H432" s="1897"/>
      <c r="I432" s="1897"/>
    </row>
    <row r="433" spans="1:9" ht="15.75" customHeight="1">
      <c r="A433" s="1897"/>
      <c r="B433" s="1897"/>
      <c r="C433" s="1897"/>
      <c r="D433" s="1897"/>
      <c r="E433" s="1897"/>
      <c r="F433" s="1897"/>
      <c r="G433" s="1897"/>
      <c r="H433" s="1897"/>
      <c r="I433" s="1897"/>
    </row>
    <row r="434" spans="1:9" ht="15.75" customHeight="1">
      <c r="A434" s="1897"/>
      <c r="B434" s="1897"/>
      <c r="C434" s="1897"/>
      <c r="D434" s="1897"/>
      <c r="E434" s="1897"/>
      <c r="F434" s="1897"/>
      <c r="G434" s="1897"/>
      <c r="H434" s="1897"/>
      <c r="I434" s="1897"/>
    </row>
    <row r="435" spans="1:9" ht="15.75" customHeight="1">
      <c r="A435" s="1897"/>
      <c r="B435" s="1897"/>
      <c r="C435" s="1897"/>
      <c r="D435" s="1897"/>
      <c r="E435" s="1897"/>
      <c r="F435" s="1897"/>
      <c r="G435" s="1897"/>
      <c r="H435" s="1897"/>
      <c r="I435" s="1897"/>
    </row>
    <row r="436" spans="1:9" ht="15.75" customHeight="1">
      <c r="A436" s="1897"/>
      <c r="B436" s="1897"/>
      <c r="C436" s="1897"/>
      <c r="D436" s="1897"/>
      <c r="E436" s="1897"/>
      <c r="F436" s="1897"/>
      <c r="G436" s="1897"/>
      <c r="H436" s="1897"/>
      <c r="I436" s="1897"/>
    </row>
    <row r="437" spans="1:9" ht="15.75" customHeight="1">
      <c r="A437" s="1897"/>
      <c r="B437" s="1897"/>
      <c r="C437" s="1897"/>
      <c r="D437" s="1897"/>
      <c r="E437" s="1897"/>
      <c r="F437" s="1897"/>
      <c r="G437" s="1897"/>
      <c r="H437" s="1897"/>
      <c r="I437" s="1897"/>
    </row>
    <row r="438" spans="1:9" ht="15.75" customHeight="1">
      <c r="A438" s="1897"/>
      <c r="B438" s="1897"/>
      <c r="C438" s="1897"/>
      <c r="D438" s="1897"/>
      <c r="E438" s="1897"/>
      <c r="F438" s="1897"/>
      <c r="G438" s="1897"/>
      <c r="H438" s="1897"/>
      <c r="I438" s="1897"/>
    </row>
    <row r="439" spans="1:9" ht="15.75" customHeight="1">
      <c r="A439" s="1897"/>
      <c r="B439" s="1897"/>
      <c r="C439" s="1897"/>
      <c r="D439" s="1897"/>
      <c r="E439" s="1897"/>
      <c r="F439" s="1897"/>
      <c r="G439" s="1897"/>
      <c r="H439" s="1897"/>
      <c r="I439" s="1897"/>
    </row>
    <row r="440" spans="1:9" ht="15.75" customHeight="1">
      <c r="A440" s="1897"/>
      <c r="B440" s="1897"/>
      <c r="C440" s="1897"/>
      <c r="D440" s="1897"/>
      <c r="E440" s="1897"/>
      <c r="F440" s="1897"/>
      <c r="G440" s="1897"/>
      <c r="H440" s="1897"/>
      <c r="I440" s="1897"/>
    </row>
    <row r="441" spans="1:9" ht="15.75" customHeight="1">
      <c r="A441" s="1897"/>
      <c r="B441" s="1897"/>
      <c r="C441" s="1897"/>
      <c r="D441" s="1897"/>
      <c r="E441" s="1897"/>
      <c r="F441" s="1897"/>
      <c r="G441" s="1897"/>
      <c r="H441" s="1897"/>
      <c r="I441" s="1897"/>
    </row>
    <row r="442" spans="1:9" ht="15.75" customHeight="1">
      <c r="A442" s="1897"/>
      <c r="B442" s="1897"/>
      <c r="C442" s="1897"/>
      <c r="D442" s="1897"/>
      <c r="E442" s="1897"/>
      <c r="F442" s="1897"/>
      <c r="G442" s="1897"/>
      <c r="H442" s="1897"/>
      <c r="I442" s="1897"/>
    </row>
    <row r="443" spans="1:9" ht="15.75" customHeight="1">
      <c r="A443" s="1897"/>
      <c r="B443" s="1897"/>
      <c r="C443" s="1897"/>
      <c r="D443" s="1897"/>
      <c r="E443" s="1897"/>
      <c r="F443" s="1897"/>
      <c r="G443" s="1897"/>
      <c r="H443" s="1897"/>
      <c r="I443" s="1897"/>
    </row>
    <row r="444" spans="1:9" ht="15.75" customHeight="1">
      <c r="A444" s="1897"/>
      <c r="B444" s="1897"/>
      <c r="C444" s="1897"/>
      <c r="D444" s="1897"/>
      <c r="E444" s="1897"/>
      <c r="F444" s="1897"/>
      <c r="G444" s="1897"/>
      <c r="H444" s="1897"/>
      <c r="I444" s="1897"/>
    </row>
    <row r="445" spans="1:9" ht="15.75" customHeight="1">
      <c r="A445" s="1897"/>
      <c r="B445" s="1897"/>
      <c r="C445" s="1897"/>
      <c r="D445" s="1897"/>
      <c r="E445" s="1897"/>
      <c r="F445" s="1897"/>
      <c r="G445" s="1897"/>
      <c r="H445" s="1897"/>
      <c r="I445" s="1897"/>
    </row>
    <row r="446" spans="1:9" ht="15.75" customHeight="1">
      <c r="A446" s="1897"/>
      <c r="B446" s="1897"/>
      <c r="C446" s="1897"/>
      <c r="D446" s="1897"/>
      <c r="E446" s="1897"/>
      <c r="F446" s="1897"/>
      <c r="G446" s="1897"/>
      <c r="H446" s="1897"/>
      <c r="I446" s="1897"/>
    </row>
    <row r="447" spans="1:9" ht="15.75" customHeight="1">
      <c r="A447" s="1897"/>
      <c r="B447" s="1897"/>
      <c r="C447" s="1897"/>
      <c r="D447" s="1897"/>
      <c r="E447" s="1897"/>
      <c r="F447" s="1897"/>
      <c r="G447" s="1897"/>
      <c r="H447" s="1897"/>
      <c r="I447" s="1897"/>
    </row>
    <row r="448" spans="1:9" ht="15.75" customHeight="1">
      <c r="A448" s="1897"/>
      <c r="B448" s="1897"/>
      <c r="C448" s="1897"/>
      <c r="D448" s="1897"/>
      <c r="E448" s="1897"/>
      <c r="F448" s="1897"/>
      <c r="G448" s="1897"/>
      <c r="H448" s="1897"/>
      <c r="I448" s="1897"/>
    </row>
    <row r="449" spans="1:9" ht="15.75" customHeight="1">
      <c r="A449" s="1897"/>
      <c r="B449" s="1897"/>
      <c r="C449" s="1897"/>
      <c r="D449" s="1897"/>
      <c r="E449" s="1897"/>
      <c r="F449" s="1897"/>
      <c r="G449" s="1897"/>
      <c r="H449" s="1897"/>
      <c r="I449" s="1897"/>
    </row>
    <row r="450" spans="1:9" ht="15.75" customHeight="1">
      <c r="A450" s="1897"/>
      <c r="B450" s="1897"/>
      <c r="C450" s="1897"/>
      <c r="D450" s="1897"/>
      <c r="E450" s="1897"/>
      <c r="F450" s="1897"/>
      <c r="G450" s="1897"/>
      <c r="H450" s="1897"/>
      <c r="I450" s="1897"/>
    </row>
    <row r="451" spans="1:9" ht="15.75" customHeight="1">
      <c r="A451" s="1897"/>
      <c r="B451" s="1897"/>
      <c r="C451" s="1897"/>
      <c r="D451" s="1897"/>
      <c r="E451" s="1897"/>
      <c r="F451" s="1897"/>
      <c r="G451" s="1897"/>
      <c r="H451" s="1897"/>
      <c r="I451" s="1897"/>
    </row>
    <row r="452" spans="1:9" ht="15.75" customHeight="1">
      <c r="A452" s="1897"/>
      <c r="B452" s="1897"/>
      <c r="C452" s="1897"/>
      <c r="D452" s="1897"/>
      <c r="E452" s="1897"/>
      <c r="F452" s="1897"/>
      <c r="G452" s="1897"/>
      <c r="H452" s="1897"/>
      <c r="I452" s="1897"/>
    </row>
    <row r="453" spans="1:9" ht="15.75" customHeight="1">
      <c r="A453" s="1897"/>
      <c r="B453" s="1897"/>
      <c r="C453" s="1897"/>
      <c r="D453" s="1897"/>
      <c r="E453" s="1897"/>
      <c r="F453" s="1897"/>
      <c r="G453" s="1897"/>
      <c r="H453" s="1897"/>
      <c r="I453" s="1897"/>
    </row>
    <row r="454" spans="1:9" ht="15.75" customHeight="1">
      <c r="A454" s="1897"/>
      <c r="B454" s="1897"/>
      <c r="C454" s="1897"/>
      <c r="D454" s="1897"/>
      <c r="E454" s="1897"/>
      <c r="F454" s="1897"/>
      <c r="G454" s="1897"/>
      <c r="H454" s="1897"/>
      <c r="I454" s="1897"/>
    </row>
    <row r="455" spans="1:9" ht="15.75" customHeight="1">
      <c r="A455" s="1897"/>
      <c r="B455" s="1897"/>
      <c r="C455" s="1897"/>
      <c r="D455" s="1897"/>
      <c r="E455" s="1897"/>
      <c r="F455" s="1897"/>
      <c r="G455" s="1897"/>
      <c r="H455" s="1897"/>
      <c r="I455" s="1897"/>
    </row>
    <row r="456" spans="1:9" ht="15.75" customHeight="1">
      <c r="A456" s="1897"/>
      <c r="B456" s="1897"/>
      <c r="C456" s="1897"/>
      <c r="D456" s="1897"/>
      <c r="E456" s="1897"/>
      <c r="F456" s="1897"/>
      <c r="G456" s="1897"/>
      <c r="H456" s="1897"/>
      <c r="I456" s="1897"/>
    </row>
    <row r="457" spans="1:9" ht="15.75" customHeight="1">
      <c r="A457" s="1897"/>
      <c r="B457" s="1897"/>
      <c r="C457" s="1897"/>
      <c r="D457" s="1897"/>
      <c r="E457" s="1897"/>
      <c r="F457" s="1897"/>
      <c r="G457" s="1897"/>
      <c r="H457" s="1897"/>
      <c r="I457" s="1897"/>
    </row>
    <row r="458" spans="1:9" ht="15.75" customHeight="1">
      <c r="A458" s="1897"/>
      <c r="B458" s="1897"/>
      <c r="C458" s="1897"/>
      <c r="D458" s="1897"/>
      <c r="E458" s="1897"/>
      <c r="F458" s="1897"/>
      <c r="G458" s="1897"/>
      <c r="H458" s="1897"/>
      <c r="I458" s="1897"/>
    </row>
    <row r="459" spans="1:9" ht="15.75" customHeight="1">
      <c r="A459" s="1897"/>
      <c r="B459" s="1897"/>
      <c r="C459" s="1897"/>
      <c r="D459" s="1897"/>
      <c r="E459" s="1897"/>
      <c r="F459" s="1897"/>
      <c r="G459" s="1897"/>
      <c r="H459" s="1897"/>
      <c r="I459" s="1897"/>
    </row>
    <row r="460" spans="1:9" ht="15.75" customHeight="1">
      <c r="A460" s="1897"/>
      <c r="B460" s="1897"/>
      <c r="C460" s="1897"/>
      <c r="D460" s="1897"/>
      <c r="E460" s="1897"/>
      <c r="F460" s="1897"/>
      <c r="G460" s="1897"/>
      <c r="H460" s="1897"/>
      <c r="I460" s="1897"/>
    </row>
    <row r="461" spans="1:9" ht="15.75" customHeight="1">
      <c r="A461" s="1897"/>
      <c r="B461" s="1897"/>
      <c r="C461" s="1897"/>
      <c r="D461" s="1897"/>
      <c r="E461" s="1897"/>
      <c r="F461" s="1897"/>
      <c r="G461" s="1897"/>
      <c r="H461" s="1897"/>
      <c r="I461" s="1897"/>
    </row>
    <row r="462" spans="1:9" ht="15.75" customHeight="1">
      <c r="A462" s="1897"/>
      <c r="B462" s="1897"/>
      <c r="C462" s="1897"/>
      <c r="D462" s="1897"/>
      <c r="E462" s="1897"/>
      <c r="F462" s="1897"/>
      <c r="G462" s="1897"/>
      <c r="H462" s="1897"/>
      <c r="I462" s="1897"/>
    </row>
    <row r="463" spans="1:9" ht="15.75" customHeight="1">
      <c r="A463" s="1897"/>
      <c r="B463" s="1897"/>
      <c r="C463" s="1897"/>
      <c r="D463" s="1897"/>
      <c r="E463" s="1897"/>
      <c r="F463" s="1897"/>
      <c r="G463" s="1897"/>
      <c r="H463" s="1897"/>
      <c r="I463" s="1897"/>
    </row>
    <row r="464" spans="1:9" ht="15.75" customHeight="1">
      <c r="A464" s="1897"/>
      <c r="B464" s="1897"/>
      <c r="C464" s="1897"/>
      <c r="D464" s="1897"/>
      <c r="E464" s="1897"/>
      <c r="F464" s="1897"/>
      <c r="G464" s="1897"/>
      <c r="H464" s="1897"/>
      <c r="I464" s="1897"/>
    </row>
    <row r="465" spans="1:9" ht="15.75" customHeight="1">
      <c r="A465" s="1897"/>
      <c r="B465" s="1897"/>
      <c r="C465" s="1897"/>
      <c r="D465" s="1897"/>
      <c r="E465" s="1897"/>
      <c r="F465" s="1897"/>
      <c r="G465" s="1897"/>
      <c r="H465" s="1897"/>
      <c r="I465" s="1897"/>
    </row>
    <row r="466" spans="1:9" ht="15.75" customHeight="1">
      <c r="A466" s="1897"/>
      <c r="B466" s="1897"/>
      <c r="C466" s="1897"/>
      <c r="D466" s="1897"/>
      <c r="E466" s="1897"/>
      <c r="F466" s="1897"/>
      <c r="G466" s="1897"/>
      <c r="H466" s="1897"/>
      <c r="I466" s="1897"/>
    </row>
    <row r="467" spans="1:9" ht="15.75" customHeight="1">
      <c r="A467" s="1897"/>
      <c r="B467" s="1897"/>
      <c r="C467" s="1897"/>
      <c r="D467" s="1897"/>
      <c r="E467" s="1897"/>
      <c r="F467" s="1897"/>
      <c r="G467" s="1897"/>
      <c r="H467" s="1897"/>
      <c r="I467" s="1897"/>
    </row>
    <row r="468" spans="1:9" ht="15.75" customHeight="1">
      <c r="A468" s="1897"/>
      <c r="B468" s="1897"/>
      <c r="C468" s="1897"/>
      <c r="D468" s="1897"/>
      <c r="E468" s="1897"/>
      <c r="F468" s="1897"/>
      <c r="G468" s="1897"/>
      <c r="H468" s="1897"/>
      <c r="I468" s="1897"/>
    </row>
    <row r="469" spans="1:9" ht="15.75" customHeight="1">
      <c r="A469" s="1897"/>
      <c r="B469" s="1897"/>
      <c r="C469" s="1897"/>
      <c r="D469" s="1897"/>
      <c r="E469" s="1897"/>
      <c r="F469" s="1897"/>
      <c r="G469" s="1897"/>
      <c r="H469" s="1897"/>
      <c r="I469" s="1897"/>
    </row>
    <row r="470" spans="1:9" ht="15.75" customHeight="1">
      <c r="A470" s="1897"/>
      <c r="B470" s="1897"/>
      <c r="C470" s="1897"/>
      <c r="D470" s="1897"/>
      <c r="E470" s="1897"/>
      <c r="F470" s="1897"/>
      <c r="G470" s="1897"/>
      <c r="H470" s="1897"/>
      <c r="I470" s="1897"/>
    </row>
    <row r="471" spans="1:9" ht="15.75" customHeight="1">
      <c r="A471" s="1897"/>
      <c r="B471" s="1897"/>
      <c r="C471" s="1897"/>
      <c r="D471" s="1897"/>
      <c r="E471" s="1897"/>
      <c r="F471" s="1897"/>
      <c r="G471" s="1897"/>
      <c r="H471" s="1897"/>
      <c r="I471" s="1897"/>
    </row>
    <row r="472" spans="1:9" ht="15.75" customHeight="1">
      <c r="A472" s="1897"/>
      <c r="B472" s="1897"/>
      <c r="C472" s="1897"/>
      <c r="D472" s="1897"/>
      <c r="E472" s="1897"/>
      <c r="F472" s="1897"/>
      <c r="G472" s="1897"/>
      <c r="H472" s="1897"/>
      <c r="I472" s="1897"/>
    </row>
    <row r="473" spans="1:9" ht="15.75" customHeight="1">
      <c r="A473" s="1897"/>
      <c r="B473" s="1897"/>
      <c r="C473" s="1897"/>
      <c r="D473" s="1897"/>
      <c r="E473" s="1897"/>
      <c r="F473" s="1897"/>
      <c r="G473" s="1897"/>
      <c r="H473" s="1897"/>
      <c r="I473" s="1897"/>
    </row>
    <row r="474" spans="1:9" ht="15.75" customHeight="1">
      <c r="A474" s="1897"/>
      <c r="B474" s="1897"/>
      <c r="C474" s="1897"/>
      <c r="D474" s="1897"/>
      <c r="E474" s="1897"/>
      <c r="F474" s="1897"/>
      <c r="G474" s="1897"/>
      <c r="H474" s="1897"/>
      <c r="I474" s="1897"/>
    </row>
    <row r="475" spans="1:9" ht="15.75" customHeight="1">
      <c r="A475" s="1897"/>
      <c r="B475" s="1897"/>
      <c r="C475" s="1897"/>
      <c r="D475" s="1897"/>
      <c r="E475" s="1897"/>
      <c r="F475" s="1897"/>
      <c r="G475" s="1897"/>
      <c r="H475" s="1897"/>
      <c r="I475" s="1897"/>
    </row>
    <row r="476" spans="1:9" ht="15.75" customHeight="1">
      <c r="A476" s="1897"/>
      <c r="B476" s="1897"/>
      <c r="C476" s="1897"/>
      <c r="D476" s="1897"/>
      <c r="E476" s="1897"/>
      <c r="F476" s="1897"/>
      <c r="G476" s="1897"/>
      <c r="H476" s="1897"/>
      <c r="I476" s="1897"/>
    </row>
    <row r="477" spans="1:9" ht="15.75" customHeight="1">
      <c r="A477" s="1897"/>
      <c r="B477" s="1897"/>
      <c r="C477" s="1897"/>
      <c r="D477" s="1897"/>
      <c r="E477" s="1897"/>
      <c r="F477" s="1897"/>
      <c r="G477" s="1897"/>
      <c r="H477" s="1897"/>
      <c r="I477" s="1897"/>
    </row>
    <row r="478" spans="1:9" ht="15.75" customHeight="1">
      <c r="A478" s="1897"/>
      <c r="B478" s="1897"/>
      <c r="C478" s="1897"/>
      <c r="D478" s="1897"/>
      <c r="E478" s="1897"/>
      <c r="F478" s="1897"/>
      <c r="G478" s="1897"/>
      <c r="H478" s="1897"/>
      <c r="I478" s="1897"/>
    </row>
    <row r="479" spans="1:9" ht="15.75" customHeight="1">
      <c r="A479" s="1897"/>
      <c r="B479" s="1897"/>
      <c r="C479" s="1897"/>
      <c r="D479" s="1897"/>
      <c r="E479" s="1897"/>
      <c r="F479" s="1897"/>
      <c r="G479" s="1897"/>
      <c r="H479" s="1897"/>
      <c r="I479" s="1897"/>
    </row>
    <row r="480" spans="1:9" ht="15.75" customHeight="1">
      <c r="A480" s="1897"/>
      <c r="B480" s="1897"/>
      <c r="C480" s="1897"/>
      <c r="D480" s="1897"/>
      <c r="E480" s="1897"/>
      <c r="F480" s="1897"/>
      <c r="G480" s="1897"/>
      <c r="H480" s="1897"/>
      <c r="I480" s="1897"/>
    </row>
    <row r="481" spans="1:9" ht="15.75" customHeight="1">
      <c r="A481" s="1897"/>
      <c r="B481" s="1897"/>
      <c r="C481" s="1897"/>
      <c r="D481" s="1897"/>
      <c r="E481" s="1897"/>
      <c r="F481" s="1897"/>
      <c r="G481" s="1897"/>
      <c r="H481" s="1897"/>
      <c r="I481" s="1897"/>
    </row>
    <row r="482" spans="1:9" ht="15.75" customHeight="1">
      <c r="A482" s="1897"/>
      <c r="B482" s="1897"/>
      <c r="C482" s="1897"/>
      <c r="D482" s="1897"/>
      <c r="E482" s="1897"/>
      <c r="F482" s="1897"/>
      <c r="G482" s="1897"/>
      <c r="H482" s="1897"/>
      <c r="I482" s="1897"/>
    </row>
    <row r="483" spans="1:9" ht="15.75" customHeight="1">
      <c r="A483" s="1897"/>
      <c r="B483" s="1897"/>
      <c r="C483" s="1897"/>
      <c r="D483" s="1897"/>
      <c r="E483" s="1897"/>
      <c r="F483" s="1897"/>
      <c r="G483" s="1897"/>
      <c r="H483" s="1897"/>
      <c r="I483" s="1897"/>
    </row>
    <row r="484" spans="1:9" ht="15.75" customHeight="1">
      <c r="A484" s="1897"/>
      <c r="B484" s="1897"/>
      <c r="C484" s="1897"/>
      <c r="D484" s="1897"/>
      <c r="E484" s="1897"/>
      <c r="F484" s="1897"/>
      <c r="G484" s="1897"/>
      <c r="H484" s="1897"/>
      <c r="I484" s="1897"/>
    </row>
    <row r="485" spans="1:9" ht="15.75" customHeight="1">
      <c r="A485" s="1897"/>
      <c r="B485" s="1897"/>
      <c r="C485" s="1897"/>
      <c r="D485" s="1897"/>
      <c r="E485" s="1897"/>
      <c r="F485" s="1897"/>
      <c r="G485" s="1897"/>
      <c r="H485" s="1897"/>
      <c r="I485" s="1897"/>
    </row>
    <row r="486" spans="1:9" ht="15.75" customHeight="1">
      <c r="A486" s="1897"/>
      <c r="B486" s="1897"/>
      <c r="C486" s="1897"/>
      <c r="D486" s="1897"/>
      <c r="E486" s="1897"/>
      <c r="F486" s="1897"/>
      <c r="G486" s="1897"/>
      <c r="H486" s="1897"/>
      <c r="I486" s="1897"/>
    </row>
    <row r="487" spans="1:9" ht="15.75" customHeight="1">
      <c r="A487" s="1897"/>
      <c r="B487" s="1897"/>
      <c r="C487" s="1897"/>
      <c r="D487" s="1897"/>
      <c r="E487" s="1897"/>
      <c r="F487" s="1897"/>
      <c r="G487" s="1897"/>
      <c r="H487" s="1897"/>
      <c r="I487" s="1897"/>
    </row>
    <row r="488" spans="1:9" ht="15.75" customHeight="1">
      <c r="A488" s="1897"/>
      <c r="B488" s="1897"/>
      <c r="C488" s="1897"/>
      <c r="D488" s="1897"/>
      <c r="E488" s="1897"/>
      <c r="F488" s="1897"/>
      <c r="G488" s="1897"/>
      <c r="H488" s="1897"/>
      <c r="I488" s="1897"/>
    </row>
    <row r="489" spans="1:9" ht="15.75" customHeight="1">
      <c r="A489" s="1897"/>
      <c r="B489" s="1897"/>
      <c r="C489" s="1897"/>
      <c r="D489" s="1897"/>
      <c r="E489" s="1897"/>
      <c r="F489" s="1897"/>
      <c r="G489" s="1897"/>
      <c r="H489" s="1897"/>
      <c r="I489" s="1897"/>
    </row>
    <row r="490" spans="1:9" ht="15.75" customHeight="1">
      <c r="A490" s="1897"/>
      <c r="B490" s="1897"/>
      <c r="C490" s="1897"/>
      <c r="D490" s="1897"/>
      <c r="E490" s="1897"/>
      <c r="F490" s="1897"/>
      <c r="G490" s="1897"/>
      <c r="H490" s="1897"/>
      <c r="I490" s="1897"/>
    </row>
    <row r="491" spans="1:9" ht="15.75" customHeight="1">
      <c r="A491" s="1897"/>
      <c r="B491" s="1897"/>
      <c r="C491" s="1897"/>
      <c r="D491" s="1897"/>
      <c r="E491" s="1897"/>
      <c r="F491" s="1897"/>
      <c r="G491" s="1897"/>
      <c r="H491" s="1897"/>
      <c r="I491" s="1897"/>
    </row>
    <row r="492" spans="1:9" ht="15.75" customHeight="1">
      <c r="A492" s="1897"/>
      <c r="B492" s="1897"/>
      <c r="C492" s="1897"/>
      <c r="D492" s="1897"/>
      <c r="E492" s="1897"/>
      <c r="F492" s="1897"/>
      <c r="G492" s="1897"/>
      <c r="H492" s="1897"/>
      <c r="I492" s="1897"/>
    </row>
    <row r="493" spans="1:9" ht="15.75" customHeight="1">
      <c r="A493" s="1897"/>
      <c r="B493" s="1897"/>
      <c r="C493" s="1897"/>
      <c r="D493" s="1897"/>
      <c r="E493" s="1897"/>
      <c r="F493" s="1897"/>
      <c r="G493" s="1897"/>
      <c r="H493" s="1897"/>
      <c r="I493" s="1897"/>
    </row>
    <row r="494" spans="1:9" ht="15.75" customHeight="1">
      <c r="A494" s="1897"/>
      <c r="B494" s="1897"/>
      <c r="C494" s="1897"/>
      <c r="D494" s="1897"/>
      <c r="E494" s="1897"/>
      <c r="F494" s="1897"/>
      <c r="G494" s="1897"/>
      <c r="H494" s="1897"/>
      <c r="I494" s="1897"/>
    </row>
    <row r="495" spans="1:9" ht="15.75" customHeight="1">
      <c r="A495" s="1897"/>
      <c r="B495" s="1897"/>
      <c r="C495" s="1897"/>
      <c r="D495" s="1897"/>
      <c r="E495" s="1897"/>
      <c r="F495" s="1897"/>
      <c r="G495" s="1897"/>
      <c r="H495" s="1897"/>
      <c r="I495" s="1897"/>
    </row>
    <row r="496" spans="1:9" ht="15.75" customHeight="1">
      <c r="A496" s="1897"/>
      <c r="B496" s="1897"/>
      <c r="C496" s="1897"/>
      <c r="D496" s="1897"/>
      <c r="E496" s="1897"/>
      <c r="F496" s="1897"/>
      <c r="G496" s="1897"/>
      <c r="H496" s="1897"/>
      <c r="I496" s="1897"/>
    </row>
    <row r="497" spans="1:9" ht="15.75" customHeight="1">
      <c r="A497" s="1897"/>
      <c r="B497" s="1897"/>
      <c r="C497" s="1897"/>
      <c r="D497" s="1897"/>
      <c r="E497" s="1897"/>
      <c r="F497" s="1897"/>
      <c r="G497" s="1897"/>
      <c r="H497" s="1897"/>
      <c r="I497" s="1897"/>
    </row>
    <row r="498" spans="1:9" ht="15.75" customHeight="1">
      <c r="A498" s="1897"/>
      <c r="B498" s="1897"/>
      <c r="C498" s="1897"/>
      <c r="D498" s="1897"/>
      <c r="E498" s="1897"/>
      <c r="F498" s="1897"/>
      <c r="G498" s="1897"/>
      <c r="H498" s="1897"/>
      <c r="I498" s="1897"/>
    </row>
    <row r="499" spans="1:9" ht="15.75" customHeight="1">
      <c r="A499" s="1897"/>
      <c r="B499" s="1897"/>
      <c r="C499" s="1897"/>
      <c r="D499" s="1897"/>
      <c r="E499" s="1897"/>
      <c r="F499" s="1897"/>
      <c r="G499" s="1897"/>
      <c r="H499" s="1897"/>
      <c r="I499" s="1897"/>
    </row>
    <row r="500" spans="1:9" ht="15.75" customHeight="1">
      <c r="A500" s="1897"/>
      <c r="B500" s="1897"/>
      <c r="C500" s="1897"/>
      <c r="D500" s="1897"/>
      <c r="E500" s="1897"/>
      <c r="F500" s="1897"/>
      <c r="G500" s="1897"/>
      <c r="H500" s="1897"/>
      <c r="I500" s="1897"/>
    </row>
    <row r="501" spans="1:9" ht="15.75" customHeight="1">
      <c r="A501" s="1897"/>
      <c r="B501" s="1897"/>
      <c r="C501" s="1897"/>
      <c r="D501" s="1897"/>
      <c r="E501" s="1897"/>
      <c r="F501" s="1897"/>
      <c r="G501" s="1897"/>
      <c r="H501" s="1897"/>
      <c r="I501" s="1897"/>
    </row>
    <row r="502" spans="1:9" ht="15.75" customHeight="1">
      <c r="A502" s="1897"/>
      <c r="B502" s="1897"/>
      <c r="C502" s="1897"/>
      <c r="D502" s="1897"/>
      <c r="E502" s="1897"/>
      <c r="F502" s="1897"/>
      <c r="G502" s="1897"/>
      <c r="H502" s="1897"/>
      <c r="I502" s="1897"/>
    </row>
    <row r="503" spans="1:9" ht="15.75" customHeight="1">
      <c r="A503" s="1897"/>
      <c r="B503" s="1897"/>
      <c r="C503" s="1897"/>
      <c r="D503" s="1897"/>
      <c r="E503" s="1897"/>
      <c r="F503" s="1897"/>
      <c r="G503" s="1897"/>
      <c r="H503" s="1897"/>
      <c r="I503" s="1897"/>
    </row>
    <row r="504" spans="1:9" ht="15.75" customHeight="1">
      <c r="A504" s="1897"/>
      <c r="B504" s="1897"/>
      <c r="C504" s="1897"/>
      <c r="D504" s="1897"/>
      <c r="E504" s="1897"/>
      <c r="F504" s="1897"/>
      <c r="G504" s="1897"/>
      <c r="H504" s="1897"/>
      <c r="I504" s="1897"/>
    </row>
    <row r="505" spans="1:9" ht="15.75" customHeight="1">
      <c r="A505" s="1897"/>
      <c r="B505" s="1897"/>
      <c r="C505" s="1897"/>
      <c r="D505" s="1897"/>
      <c r="E505" s="1897"/>
      <c r="F505" s="1897"/>
      <c r="G505" s="1897"/>
      <c r="H505" s="1897"/>
      <c r="I505" s="1897"/>
    </row>
    <row r="506" spans="1:9" ht="15.75" customHeight="1">
      <c r="A506" s="1897"/>
      <c r="B506" s="1897"/>
      <c r="C506" s="1897"/>
      <c r="D506" s="1897"/>
      <c r="E506" s="1897"/>
      <c r="F506" s="1897"/>
      <c r="G506" s="1897"/>
      <c r="H506" s="1897"/>
      <c r="I506" s="1897"/>
    </row>
    <row r="507" spans="1:9" ht="15.75" customHeight="1">
      <c r="A507" s="1897"/>
      <c r="B507" s="1897"/>
      <c r="C507" s="1897"/>
      <c r="D507" s="1897"/>
      <c r="E507" s="1897"/>
      <c r="F507" s="1897"/>
      <c r="G507" s="1897"/>
      <c r="H507" s="1897"/>
      <c r="I507" s="1897"/>
    </row>
    <row r="508" spans="1:9" ht="15.75" customHeight="1">
      <c r="A508" s="1897"/>
      <c r="B508" s="1897"/>
      <c r="C508" s="1897"/>
      <c r="D508" s="1897"/>
      <c r="E508" s="1897"/>
      <c r="F508" s="1897"/>
      <c r="G508" s="1897"/>
      <c r="H508" s="1897"/>
      <c r="I508" s="1897"/>
    </row>
    <row r="509" spans="1:9" ht="15.75" customHeight="1">
      <c r="A509" s="1897"/>
      <c r="B509" s="1897"/>
      <c r="C509" s="1897"/>
      <c r="D509" s="1897"/>
      <c r="E509" s="1897"/>
      <c r="F509" s="1897"/>
      <c r="G509" s="1897"/>
      <c r="H509" s="1897"/>
      <c r="I509" s="1897"/>
    </row>
    <row r="510" spans="1:9" ht="15.75" customHeight="1">
      <c r="A510" s="1897"/>
      <c r="B510" s="1897"/>
      <c r="C510" s="1897"/>
      <c r="D510" s="1897"/>
      <c r="E510" s="1897"/>
      <c r="F510" s="1897"/>
      <c r="G510" s="1897"/>
      <c r="H510" s="1897"/>
      <c r="I510" s="1897"/>
    </row>
    <row r="511" spans="1:9" ht="15.75" customHeight="1">
      <c r="A511" s="1897"/>
      <c r="B511" s="1897"/>
      <c r="C511" s="1897"/>
      <c r="D511" s="1897"/>
      <c r="E511" s="1897"/>
      <c r="F511" s="1897"/>
      <c r="G511" s="1897"/>
      <c r="H511" s="1897"/>
      <c r="I511" s="1897"/>
    </row>
    <row r="512" spans="1:9" ht="15.75" customHeight="1">
      <c r="A512" s="1897"/>
      <c r="B512" s="1897"/>
      <c r="C512" s="1897"/>
      <c r="D512" s="1897"/>
      <c r="E512" s="1897"/>
      <c r="F512" s="1897"/>
      <c r="G512" s="1897"/>
      <c r="H512" s="1897"/>
      <c r="I512" s="1897"/>
    </row>
    <row r="513" spans="1:9" ht="15.75" customHeight="1">
      <c r="A513" s="1897"/>
      <c r="B513" s="1897"/>
      <c r="C513" s="1897"/>
      <c r="D513" s="1897"/>
      <c r="E513" s="1897"/>
      <c r="F513" s="1897"/>
      <c r="G513" s="1897"/>
      <c r="H513" s="1897"/>
      <c r="I513" s="1897"/>
    </row>
    <row r="514" spans="1:9" ht="15.75" customHeight="1">
      <c r="A514" s="1897"/>
      <c r="B514" s="1897"/>
      <c r="C514" s="1897"/>
      <c r="D514" s="1897"/>
      <c r="E514" s="1897"/>
      <c r="F514" s="1897"/>
      <c r="G514" s="1897"/>
      <c r="H514" s="1897"/>
      <c r="I514" s="1897"/>
    </row>
    <row r="515" spans="1:9" ht="15.75" customHeight="1">
      <c r="A515" s="1897"/>
      <c r="B515" s="1897"/>
      <c r="C515" s="1897"/>
      <c r="D515" s="1897"/>
      <c r="E515" s="1897"/>
      <c r="F515" s="1897"/>
      <c r="G515" s="1897"/>
      <c r="H515" s="1897"/>
      <c r="I515" s="1897"/>
    </row>
    <row r="516" spans="1:9" ht="15.75" customHeight="1">
      <c r="A516" s="1897"/>
      <c r="B516" s="1897"/>
      <c r="C516" s="1897"/>
      <c r="D516" s="1897"/>
      <c r="E516" s="1897"/>
      <c r="F516" s="1897"/>
      <c r="G516" s="1897"/>
      <c r="H516" s="1897"/>
      <c r="I516" s="1897"/>
    </row>
    <row r="517" spans="1:9" ht="15.75" customHeight="1">
      <c r="A517" s="1897"/>
      <c r="B517" s="1897"/>
      <c r="C517" s="1897"/>
      <c r="D517" s="1897"/>
      <c r="E517" s="1897"/>
      <c r="F517" s="1897"/>
      <c r="G517" s="1897"/>
      <c r="H517" s="1897"/>
      <c r="I517" s="1897"/>
    </row>
    <row r="518" spans="1:9" ht="15.75" customHeight="1">
      <c r="A518" s="1897"/>
      <c r="B518" s="1897"/>
      <c r="C518" s="1897"/>
      <c r="D518" s="1897"/>
      <c r="E518" s="1897"/>
      <c r="F518" s="1897"/>
      <c r="G518" s="1897"/>
      <c r="H518" s="1897"/>
      <c r="I518" s="1897"/>
    </row>
    <row r="519" spans="1:9" ht="15.75" customHeight="1">
      <c r="A519" s="1897"/>
      <c r="B519" s="1897"/>
      <c r="C519" s="1897"/>
      <c r="D519" s="1897"/>
      <c r="E519" s="1897"/>
      <c r="F519" s="1897"/>
      <c r="G519" s="1897"/>
      <c r="H519" s="1897"/>
      <c r="I519" s="1897"/>
    </row>
    <row r="520" spans="1:9" ht="15.75" customHeight="1">
      <c r="A520" s="1897"/>
      <c r="B520" s="1897"/>
      <c r="C520" s="1897"/>
      <c r="D520" s="1897"/>
      <c r="E520" s="1897"/>
      <c r="F520" s="1897"/>
      <c r="G520" s="1897"/>
      <c r="H520" s="1897"/>
      <c r="I520" s="1897"/>
    </row>
    <row r="521" spans="1:9" ht="15.75" customHeight="1">
      <c r="A521" s="1897"/>
      <c r="B521" s="1897"/>
      <c r="C521" s="1897"/>
      <c r="D521" s="1897"/>
      <c r="E521" s="1897"/>
      <c r="F521" s="1897"/>
      <c r="G521" s="1897"/>
      <c r="H521" s="1897"/>
      <c r="I521" s="1897"/>
    </row>
    <row r="522" spans="1:9" ht="15.75" customHeight="1">
      <c r="A522" s="1897"/>
      <c r="B522" s="1897"/>
      <c r="C522" s="1897"/>
      <c r="D522" s="1897"/>
      <c r="E522" s="1897"/>
      <c r="F522" s="1897"/>
      <c r="G522" s="1897"/>
      <c r="H522" s="1897"/>
      <c r="I522" s="1897"/>
    </row>
    <row r="523" spans="1:9" ht="15.75" customHeight="1">
      <c r="A523" s="1897"/>
      <c r="B523" s="1897"/>
      <c r="C523" s="1897"/>
      <c r="D523" s="1897"/>
      <c r="E523" s="1897"/>
      <c r="F523" s="1897"/>
      <c r="G523" s="1897"/>
      <c r="H523" s="1897"/>
      <c r="I523" s="1897"/>
    </row>
    <row r="524" spans="1:9" ht="15.75" customHeight="1">
      <c r="A524" s="1897"/>
      <c r="B524" s="1897"/>
      <c r="C524" s="1897"/>
      <c r="D524" s="1897"/>
      <c r="E524" s="1897"/>
      <c r="F524" s="1897"/>
      <c r="G524" s="1897"/>
      <c r="H524" s="1897"/>
      <c r="I524" s="1897"/>
    </row>
    <row r="525" spans="1:9" ht="15.75" customHeight="1">
      <c r="A525" s="1897"/>
      <c r="B525" s="1897"/>
      <c r="C525" s="1897"/>
      <c r="D525" s="1897"/>
      <c r="E525" s="1897"/>
      <c r="F525" s="1897"/>
      <c r="G525" s="1897"/>
      <c r="H525" s="1897"/>
      <c r="I525" s="1897"/>
    </row>
    <row r="526" spans="1:9" ht="15.75" customHeight="1">
      <c r="A526" s="1897"/>
      <c r="B526" s="1897"/>
      <c r="C526" s="1897"/>
      <c r="D526" s="1897"/>
      <c r="E526" s="1897"/>
      <c r="F526" s="1897"/>
      <c r="G526" s="1897"/>
      <c r="H526" s="1897"/>
      <c r="I526" s="1897"/>
    </row>
    <row r="527" spans="1:9" ht="15.75" customHeight="1">
      <c r="A527" s="1897"/>
      <c r="B527" s="1897"/>
      <c r="C527" s="1897"/>
      <c r="D527" s="1897"/>
      <c r="E527" s="1897"/>
      <c r="F527" s="1897"/>
      <c r="G527" s="1897"/>
      <c r="H527" s="1897"/>
      <c r="I527" s="1897"/>
    </row>
    <row r="528" spans="1:9" ht="15.75" customHeight="1">
      <c r="A528" s="1897"/>
      <c r="B528" s="1897"/>
      <c r="C528" s="1897"/>
      <c r="D528" s="1897"/>
      <c r="E528" s="1897"/>
      <c r="F528" s="1897"/>
      <c r="G528" s="1897"/>
      <c r="H528" s="1897"/>
      <c r="I528" s="1897"/>
    </row>
    <row r="529" spans="1:9" ht="15.75" customHeight="1">
      <c r="A529" s="1897"/>
      <c r="B529" s="1897"/>
      <c r="C529" s="1897"/>
      <c r="D529" s="1897"/>
      <c r="E529" s="1897"/>
      <c r="F529" s="1897"/>
      <c r="G529" s="1897"/>
      <c r="H529" s="1897"/>
      <c r="I529" s="1897"/>
    </row>
    <row r="530" spans="1:9" ht="15.75" customHeight="1">
      <c r="A530" s="1897"/>
      <c r="B530" s="1897"/>
      <c r="C530" s="1897"/>
      <c r="D530" s="1897"/>
      <c r="E530" s="1897"/>
      <c r="F530" s="1897"/>
      <c r="G530" s="1897"/>
      <c r="H530" s="1897"/>
      <c r="I530" s="1897"/>
    </row>
    <row r="531" spans="1:9" ht="15.75" customHeight="1">
      <c r="A531" s="1897"/>
      <c r="B531" s="1897"/>
      <c r="C531" s="1897"/>
      <c r="D531" s="1897"/>
      <c r="E531" s="1897"/>
      <c r="F531" s="1897"/>
      <c r="G531" s="1897"/>
      <c r="H531" s="1897"/>
      <c r="I531" s="1897"/>
    </row>
    <row r="532" spans="1:9" ht="15.75" customHeight="1">
      <c r="A532" s="1897"/>
      <c r="B532" s="1897"/>
      <c r="C532" s="1897"/>
      <c r="D532" s="1897"/>
      <c r="E532" s="1897"/>
      <c r="F532" s="1897"/>
      <c r="G532" s="1897"/>
      <c r="H532" s="1897"/>
      <c r="I532" s="1897"/>
    </row>
    <row r="533" spans="1:9" ht="15.75" customHeight="1">
      <c r="A533" s="1897"/>
      <c r="B533" s="1897"/>
      <c r="C533" s="1897"/>
      <c r="D533" s="1897"/>
      <c r="E533" s="1897"/>
      <c r="F533" s="1897"/>
      <c r="G533" s="1897"/>
      <c r="H533" s="1897"/>
      <c r="I533" s="1897"/>
    </row>
    <row r="534" spans="1:9" ht="15.75" customHeight="1">
      <c r="A534" s="1897"/>
      <c r="B534" s="1897"/>
      <c r="C534" s="1897"/>
      <c r="D534" s="1897"/>
      <c r="E534" s="1897"/>
      <c r="F534" s="1897"/>
      <c r="G534" s="1897"/>
      <c r="H534" s="1897"/>
      <c r="I534" s="1897"/>
    </row>
    <row r="535" spans="1:9" ht="15.75" customHeight="1">
      <c r="A535" s="1897"/>
      <c r="B535" s="1897"/>
      <c r="C535" s="1897"/>
      <c r="D535" s="1897"/>
      <c r="E535" s="1897"/>
      <c r="F535" s="1897"/>
      <c r="G535" s="1897"/>
      <c r="H535" s="1897"/>
      <c r="I535" s="1897"/>
    </row>
    <row r="536" spans="1:9" ht="15.75" customHeight="1">
      <c r="A536" s="1897"/>
      <c r="B536" s="1897"/>
      <c r="C536" s="1897"/>
      <c r="D536" s="1897"/>
      <c r="E536" s="1897"/>
      <c r="F536" s="1897"/>
      <c r="G536" s="1897"/>
      <c r="H536" s="1897"/>
      <c r="I536" s="1897"/>
    </row>
    <row r="537" spans="1:9" ht="15.75" customHeight="1">
      <c r="A537" s="1897"/>
      <c r="B537" s="1897"/>
      <c r="C537" s="1897"/>
      <c r="D537" s="1897"/>
      <c r="E537" s="1897"/>
      <c r="F537" s="1897"/>
      <c r="G537" s="1897"/>
      <c r="H537" s="1897"/>
      <c r="I537" s="1897"/>
    </row>
    <row r="538" spans="1:9" ht="15.75" customHeight="1">
      <c r="A538" s="1897"/>
      <c r="B538" s="1897"/>
      <c r="C538" s="1897"/>
      <c r="D538" s="1897"/>
      <c r="E538" s="1897"/>
      <c r="F538" s="1897"/>
      <c r="G538" s="1897"/>
      <c r="H538" s="1897"/>
      <c r="I538" s="1897"/>
    </row>
    <row r="539" spans="1:9" ht="15.75" customHeight="1">
      <c r="A539" s="1897"/>
      <c r="B539" s="1897"/>
      <c r="C539" s="1897"/>
      <c r="D539" s="1897"/>
      <c r="E539" s="1897"/>
      <c r="F539" s="1897"/>
      <c r="G539" s="1897"/>
      <c r="H539" s="1897"/>
      <c r="I539" s="1897"/>
    </row>
    <row r="540" spans="1:9" ht="15.75" customHeight="1">
      <c r="A540" s="1897"/>
      <c r="B540" s="1897"/>
      <c r="C540" s="1897"/>
      <c r="D540" s="1897"/>
      <c r="E540" s="1897"/>
      <c r="F540" s="1897"/>
      <c r="G540" s="1897"/>
      <c r="H540" s="1897"/>
      <c r="I540" s="1897"/>
    </row>
    <row r="541" spans="1:9" ht="15.75" customHeight="1">
      <c r="A541" s="1897"/>
      <c r="B541" s="1897"/>
      <c r="C541" s="1897"/>
      <c r="D541" s="1897"/>
      <c r="E541" s="1897"/>
      <c r="F541" s="1897"/>
      <c r="G541" s="1897"/>
      <c r="H541" s="1897"/>
      <c r="I541" s="1897"/>
    </row>
    <row r="542" spans="1:9" ht="15.75" customHeight="1">
      <c r="A542" s="1897"/>
      <c r="B542" s="1897"/>
      <c r="C542" s="1897"/>
      <c r="D542" s="1897"/>
      <c r="E542" s="1897"/>
      <c r="F542" s="1897"/>
      <c r="G542" s="1897"/>
      <c r="H542" s="1897"/>
      <c r="I542" s="1897"/>
    </row>
    <row r="543" spans="1:9" ht="15.75" customHeight="1">
      <c r="A543" s="1897"/>
      <c r="B543" s="1897"/>
      <c r="C543" s="1897"/>
      <c r="D543" s="1897"/>
      <c r="E543" s="1897"/>
      <c r="F543" s="1897"/>
      <c r="G543" s="1897"/>
      <c r="H543" s="1897"/>
      <c r="I543" s="1897"/>
    </row>
    <row r="544" spans="1:9" ht="15.75" customHeight="1">
      <c r="A544" s="1897"/>
      <c r="B544" s="1897"/>
      <c r="C544" s="1897"/>
      <c r="D544" s="1897"/>
      <c r="E544" s="1897"/>
      <c r="F544" s="1897"/>
      <c r="G544" s="1897"/>
      <c r="H544" s="1897"/>
      <c r="I544" s="1897"/>
    </row>
    <row r="545" spans="1:9" ht="15.75" customHeight="1">
      <c r="A545" s="1897"/>
      <c r="B545" s="1897"/>
      <c r="C545" s="1897"/>
      <c r="D545" s="1897"/>
      <c r="E545" s="1897"/>
      <c r="F545" s="1897"/>
      <c r="G545" s="1897"/>
      <c r="H545" s="1897"/>
      <c r="I545" s="1897"/>
    </row>
    <row r="546" spans="1:9" ht="15.75" customHeight="1">
      <c r="A546" s="1897"/>
      <c r="B546" s="1897"/>
      <c r="C546" s="1897"/>
      <c r="D546" s="1897"/>
      <c r="E546" s="1897"/>
      <c r="F546" s="1897"/>
      <c r="G546" s="1897"/>
      <c r="H546" s="1897"/>
      <c r="I546" s="1897"/>
    </row>
    <row r="547" spans="1:9" ht="15.75" customHeight="1">
      <c r="A547" s="1897"/>
      <c r="B547" s="1897"/>
      <c r="C547" s="1897"/>
      <c r="D547" s="1897"/>
      <c r="E547" s="1897"/>
      <c r="F547" s="1897"/>
      <c r="G547" s="1897"/>
      <c r="H547" s="1897"/>
      <c r="I547" s="1897"/>
    </row>
    <row r="548" spans="1:9" ht="15.75" customHeight="1">
      <c r="A548" s="1897"/>
      <c r="B548" s="1897"/>
      <c r="C548" s="1897"/>
      <c r="D548" s="1897"/>
      <c r="E548" s="1897"/>
      <c r="F548" s="1897"/>
      <c r="G548" s="1897"/>
      <c r="H548" s="1897"/>
      <c r="I548" s="1897"/>
    </row>
    <row r="549" spans="1:9" ht="15.75" customHeight="1">
      <c r="A549" s="1897"/>
      <c r="B549" s="1897"/>
      <c r="C549" s="1897"/>
      <c r="D549" s="1897"/>
      <c r="E549" s="1897"/>
      <c r="F549" s="1897"/>
      <c r="G549" s="1897"/>
      <c r="H549" s="1897"/>
      <c r="I549" s="1897"/>
    </row>
    <row r="550" spans="1:9" ht="15.75" customHeight="1">
      <c r="A550" s="1897"/>
      <c r="B550" s="1897"/>
      <c r="C550" s="1897"/>
      <c r="D550" s="1897"/>
      <c r="E550" s="1897"/>
      <c r="F550" s="1897"/>
      <c r="G550" s="1897"/>
      <c r="H550" s="1897"/>
      <c r="I550" s="1897"/>
    </row>
    <row r="551" spans="1:9" ht="15.75" customHeight="1">
      <c r="A551" s="1897"/>
      <c r="B551" s="1897"/>
      <c r="C551" s="1897"/>
      <c r="D551" s="1897"/>
      <c r="E551" s="1897"/>
      <c r="F551" s="1897"/>
      <c r="G551" s="1897"/>
      <c r="H551" s="1897"/>
      <c r="I551" s="1897"/>
    </row>
    <row r="552" spans="1:9" ht="15.75" customHeight="1">
      <c r="A552" s="1897"/>
      <c r="B552" s="1897"/>
      <c r="C552" s="1897"/>
      <c r="D552" s="1897"/>
      <c r="E552" s="1897"/>
      <c r="F552" s="1897"/>
      <c r="G552" s="1897"/>
      <c r="H552" s="1897"/>
      <c r="I552" s="1897"/>
    </row>
    <row r="553" spans="1:9" ht="15.75" customHeight="1">
      <c r="A553" s="1897"/>
      <c r="B553" s="1897"/>
      <c r="C553" s="1897"/>
      <c r="D553" s="1897"/>
      <c r="E553" s="1897"/>
      <c r="F553" s="1897"/>
      <c r="G553" s="1897"/>
      <c r="H553" s="1897"/>
      <c r="I553" s="1897"/>
    </row>
    <row r="554" spans="1:9" ht="15.75" customHeight="1">
      <c r="A554" s="1897"/>
      <c r="B554" s="1897"/>
      <c r="C554" s="1897"/>
      <c r="D554" s="1897"/>
      <c r="E554" s="1897"/>
      <c r="F554" s="1897"/>
      <c r="G554" s="1897"/>
      <c r="H554" s="1897"/>
      <c r="I554" s="1897"/>
    </row>
    <row r="555" spans="1:9" ht="15.75" customHeight="1">
      <c r="A555" s="1897"/>
      <c r="B555" s="1897"/>
      <c r="C555" s="1897"/>
      <c r="D555" s="1897"/>
      <c r="E555" s="1897"/>
      <c r="F555" s="1897"/>
      <c r="G555" s="1897"/>
      <c r="H555" s="1897"/>
      <c r="I555" s="1897"/>
    </row>
    <row r="556" spans="1:9" ht="15.75" customHeight="1">
      <c r="A556" s="1897"/>
      <c r="B556" s="1897"/>
      <c r="C556" s="1897"/>
      <c r="D556" s="1897"/>
      <c r="E556" s="1897"/>
      <c r="F556" s="1897"/>
      <c r="G556" s="1897"/>
      <c r="H556" s="1897"/>
      <c r="I556" s="1897"/>
    </row>
    <row r="557" spans="1:9" ht="15.75" customHeight="1">
      <c r="A557" s="1897"/>
      <c r="B557" s="1897"/>
      <c r="C557" s="1897"/>
      <c r="D557" s="1897"/>
      <c r="E557" s="1897"/>
      <c r="F557" s="1897"/>
      <c r="G557" s="1897"/>
      <c r="H557" s="1897"/>
      <c r="I557" s="1897"/>
    </row>
    <row r="558" spans="1:9" ht="15.75" customHeight="1">
      <c r="A558" s="1897"/>
      <c r="B558" s="1897"/>
      <c r="C558" s="1897"/>
      <c r="D558" s="1897"/>
      <c r="E558" s="1897"/>
      <c r="F558" s="1897"/>
      <c r="G558" s="1897"/>
      <c r="H558" s="1897"/>
      <c r="I558" s="1897"/>
    </row>
    <row r="559" spans="1:9" ht="15.75" customHeight="1">
      <c r="A559" s="1897"/>
      <c r="B559" s="1897"/>
      <c r="C559" s="1897"/>
      <c r="D559" s="1897"/>
      <c r="E559" s="1897"/>
      <c r="F559" s="1897"/>
      <c r="G559" s="1897"/>
      <c r="H559" s="1897"/>
      <c r="I559" s="1897"/>
    </row>
    <row r="560" spans="1:9" ht="15.75" customHeight="1">
      <c r="A560" s="1897"/>
      <c r="B560" s="1897"/>
      <c r="C560" s="1897"/>
      <c r="D560" s="1897"/>
      <c r="E560" s="1897"/>
      <c r="F560" s="1897"/>
      <c r="G560" s="1897"/>
      <c r="H560" s="1897"/>
      <c r="I560" s="1897"/>
    </row>
    <row r="561" spans="1:9" ht="15.75" customHeight="1">
      <c r="A561" s="1897"/>
      <c r="B561" s="1897"/>
      <c r="C561" s="1897"/>
      <c r="D561" s="1897"/>
      <c r="E561" s="1897"/>
      <c r="F561" s="1897"/>
      <c r="G561" s="1897"/>
      <c r="H561" s="1897"/>
      <c r="I561" s="1897"/>
    </row>
    <row r="562" spans="1:9" ht="15.75" customHeight="1">
      <c r="A562" s="1897"/>
      <c r="B562" s="1897"/>
      <c r="C562" s="1897"/>
      <c r="D562" s="1897"/>
      <c r="E562" s="1897"/>
      <c r="F562" s="1897"/>
      <c r="G562" s="1897"/>
      <c r="H562" s="1897"/>
      <c r="I562" s="1897"/>
    </row>
    <row r="563" spans="1:9" ht="15.75" customHeight="1">
      <c r="A563" s="1897"/>
      <c r="B563" s="1897"/>
      <c r="C563" s="1897"/>
      <c r="D563" s="1897"/>
      <c r="E563" s="1897"/>
      <c r="F563" s="1897"/>
      <c r="G563" s="1897"/>
      <c r="H563" s="1897"/>
      <c r="I563" s="1897"/>
    </row>
    <row r="564" spans="1:9" ht="15.75" customHeight="1">
      <c r="A564" s="1897"/>
      <c r="B564" s="1897"/>
      <c r="C564" s="1897"/>
      <c r="D564" s="1897"/>
      <c r="E564" s="1897"/>
      <c r="F564" s="1897"/>
      <c r="G564" s="1897"/>
      <c r="H564" s="1897"/>
      <c r="I564" s="1897"/>
    </row>
    <row r="565" spans="1:9" ht="15.75" customHeight="1">
      <c r="A565" s="1897"/>
      <c r="B565" s="1897"/>
      <c r="C565" s="1897"/>
      <c r="D565" s="1897"/>
      <c r="E565" s="1897"/>
      <c r="F565" s="1897"/>
      <c r="G565" s="1897"/>
      <c r="H565" s="1897"/>
      <c r="I565" s="1897"/>
    </row>
    <row r="566" spans="1:9" ht="15.75" customHeight="1">
      <c r="A566" s="1897"/>
      <c r="B566" s="1897"/>
      <c r="C566" s="1897"/>
      <c r="D566" s="1897"/>
      <c r="E566" s="1897"/>
      <c r="F566" s="1897"/>
      <c r="G566" s="1897"/>
      <c r="H566" s="1897"/>
      <c r="I566" s="1897"/>
    </row>
    <row r="567" spans="1:9" ht="15.75" customHeight="1">
      <c r="A567" s="1897"/>
      <c r="B567" s="1897"/>
      <c r="C567" s="1897"/>
      <c r="D567" s="1897"/>
      <c r="E567" s="1897"/>
      <c r="F567" s="1897"/>
      <c r="G567" s="1897"/>
      <c r="H567" s="1897"/>
      <c r="I567" s="1897"/>
    </row>
    <row r="568" spans="1:9" ht="15.75" customHeight="1">
      <c r="A568" s="1897"/>
      <c r="B568" s="1897"/>
      <c r="C568" s="1897"/>
      <c r="D568" s="1897"/>
      <c r="E568" s="1897"/>
      <c r="F568" s="1897"/>
      <c r="G568" s="1897"/>
      <c r="H568" s="1897"/>
      <c r="I568" s="1897"/>
    </row>
    <row r="569" spans="1:9" ht="15.75" customHeight="1">
      <c r="A569" s="1897"/>
      <c r="B569" s="1897"/>
      <c r="C569" s="1897"/>
      <c r="D569" s="1897"/>
      <c r="E569" s="1897"/>
      <c r="F569" s="1897"/>
      <c r="G569" s="1897"/>
      <c r="H569" s="1897"/>
      <c r="I569" s="1897"/>
    </row>
    <row r="570" spans="1:9" ht="15.75" customHeight="1">
      <c r="A570" s="1897"/>
      <c r="B570" s="1897"/>
      <c r="C570" s="1897"/>
      <c r="D570" s="1897"/>
      <c r="E570" s="1897"/>
      <c r="F570" s="1897"/>
      <c r="G570" s="1897"/>
      <c r="H570" s="1897"/>
      <c r="I570" s="1897"/>
    </row>
    <row r="571" spans="1:9" ht="15.75" customHeight="1">
      <c r="A571" s="1897"/>
      <c r="B571" s="1897"/>
      <c r="C571" s="1897"/>
      <c r="D571" s="1897"/>
      <c r="E571" s="1897"/>
      <c r="F571" s="1897"/>
      <c r="G571" s="1897"/>
      <c r="H571" s="1897"/>
      <c r="I571" s="1897"/>
    </row>
    <row r="572" spans="1:9" ht="15.75" customHeight="1">
      <c r="A572" s="1897"/>
      <c r="B572" s="1897"/>
      <c r="C572" s="1897"/>
      <c r="D572" s="1897"/>
      <c r="E572" s="1897"/>
      <c r="F572" s="1897"/>
      <c r="G572" s="1897"/>
      <c r="H572" s="1897"/>
      <c r="I572" s="1897"/>
    </row>
    <row r="573" spans="1:9" ht="15.75" customHeight="1">
      <c r="A573" s="1897"/>
      <c r="B573" s="1897"/>
      <c r="C573" s="1897"/>
      <c r="D573" s="1897"/>
      <c r="E573" s="1897"/>
      <c r="F573" s="1897"/>
      <c r="G573" s="1897"/>
      <c r="H573" s="1897"/>
      <c r="I573" s="1897"/>
    </row>
    <row r="574" spans="1:9" ht="15.75" customHeight="1">
      <c r="A574" s="1897"/>
      <c r="B574" s="1897"/>
      <c r="C574" s="1897"/>
      <c r="D574" s="1897"/>
      <c r="E574" s="1897"/>
      <c r="F574" s="1897"/>
      <c r="G574" s="1897"/>
      <c r="H574" s="1897"/>
      <c r="I574" s="1897"/>
    </row>
    <row r="575" spans="1:9" ht="15.75" customHeight="1">
      <c r="A575" s="1897"/>
      <c r="B575" s="1897"/>
      <c r="C575" s="1897"/>
      <c r="D575" s="1897"/>
      <c r="E575" s="1897"/>
      <c r="F575" s="1897"/>
      <c r="G575" s="1897"/>
      <c r="H575" s="1897"/>
      <c r="I575" s="1897"/>
    </row>
    <row r="576" spans="1:9" ht="15.75" customHeight="1">
      <c r="A576" s="1897"/>
      <c r="B576" s="1897"/>
      <c r="C576" s="1897"/>
      <c r="D576" s="1897"/>
      <c r="E576" s="1897"/>
      <c r="F576" s="1897"/>
      <c r="G576" s="1897"/>
      <c r="H576" s="1897"/>
      <c r="I576" s="1897"/>
    </row>
    <row r="577" spans="1:9" ht="15.75" customHeight="1">
      <c r="A577" s="1897"/>
      <c r="B577" s="1897"/>
      <c r="C577" s="1897"/>
      <c r="D577" s="1897"/>
      <c r="E577" s="1897"/>
      <c r="F577" s="1897"/>
      <c r="G577" s="1897"/>
      <c r="H577" s="1897"/>
      <c r="I577" s="1897"/>
    </row>
    <row r="578" spans="1:9" ht="15.75" customHeight="1">
      <c r="A578" s="1897"/>
      <c r="B578" s="1897"/>
      <c r="C578" s="1897"/>
      <c r="D578" s="1897"/>
      <c r="E578" s="1897"/>
      <c r="F578" s="1897"/>
      <c r="G578" s="1897"/>
      <c r="H578" s="1897"/>
      <c r="I578" s="1897"/>
    </row>
    <row r="579" spans="1:9" ht="15.75" customHeight="1">
      <c r="A579" s="1897"/>
      <c r="B579" s="1897"/>
      <c r="C579" s="1897"/>
      <c r="D579" s="1897"/>
      <c r="E579" s="1897"/>
      <c r="F579" s="1897"/>
      <c r="G579" s="1897"/>
      <c r="H579" s="1897"/>
      <c r="I579" s="1897"/>
    </row>
    <row r="580" spans="1:9" ht="15.75" customHeight="1">
      <c r="A580" s="1897"/>
      <c r="B580" s="1897"/>
      <c r="C580" s="1897"/>
      <c r="D580" s="1897"/>
      <c r="E580" s="1897"/>
      <c r="F580" s="1897"/>
      <c r="G580" s="1897"/>
      <c r="H580" s="1897"/>
      <c r="I580" s="1897"/>
    </row>
    <row r="581" spans="1:9" ht="15.75" customHeight="1">
      <c r="A581" s="1897"/>
      <c r="B581" s="1897"/>
      <c r="C581" s="1897"/>
      <c r="D581" s="1897"/>
      <c r="E581" s="1897"/>
      <c r="F581" s="1897"/>
      <c r="G581" s="1897"/>
      <c r="H581" s="1897"/>
      <c r="I581" s="1897"/>
    </row>
    <row r="582" spans="1:9" ht="15.75" customHeight="1">
      <c r="A582" s="1897"/>
      <c r="B582" s="1897"/>
      <c r="C582" s="1897"/>
      <c r="D582" s="1897"/>
      <c r="E582" s="1897"/>
      <c r="F582" s="1897"/>
      <c r="G582" s="1897"/>
      <c r="H582" s="1897"/>
      <c r="I582" s="1897"/>
    </row>
    <row r="583" spans="1:9" ht="15.75" customHeight="1">
      <c r="A583" s="1897"/>
      <c r="B583" s="1897"/>
      <c r="C583" s="1897"/>
      <c r="D583" s="1897"/>
      <c r="E583" s="1897"/>
      <c r="F583" s="1897"/>
      <c r="G583" s="1897"/>
      <c r="H583" s="1897"/>
      <c r="I583" s="1897"/>
    </row>
    <row r="584" spans="1:9" ht="15.75" customHeight="1">
      <c r="A584" s="1897"/>
      <c r="B584" s="1897"/>
      <c r="C584" s="1897"/>
      <c r="D584" s="1897"/>
      <c r="E584" s="1897"/>
      <c r="F584" s="1897"/>
      <c r="G584" s="1897"/>
      <c r="H584" s="1897"/>
      <c r="I584" s="1897"/>
    </row>
    <row r="585" spans="1:9" ht="15.75" customHeight="1">
      <c r="A585" s="1897"/>
      <c r="B585" s="1897"/>
      <c r="C585" s="1897"/>
      <c r="D585" s="1897"/>
      <c r="E585" s="1897"/>
      <c r="F585" s="1897"/>
      <c r="G585" s="1897"/>
      <c r="H585" s="1897"/>
      <c r="I585" s="1897"/>
    </row>
    <row r="586" spans="1:9" ht="15.75" customHeight="1">
      <c r="A586" s="1897"/>
      <c r="B586" s="1897"/>
      <c r="C586" s="1897"/>
      <c r="D586" s="1897"/>
      <c r="E586" s="1897"/>
      <c r="F586" s="1897"/>
      <c r="G586" s="1897"/>
      <c r="H586" s="1897"/>
      <c r="I586" s="1897"/>
    </row>
    <row r="587" spans="1:9" ht="15.75" customHeight="1">
      <c r="A587" s="1897"/>
      <c r="B587" s="1897"/>
      <c r="C587" s="1897"/>
      <c r="D587" s="1897"/>
      <c r="E587" s="1897"/>
      <c r="F587" s="1897"/>
      <c r="G587" s="1897"/>
      <c r="H587" s="1897"/>
      <c r="I587" s="1897"/>
    </row>
    <row r="588" spans="1:9" ht="15.75" customHeight="1">
      <c r="A588" s="1897"/>
      <c r="B588" s="1897"/>
      <c r="C588" s="1897"/>
      <c r="D588" s="1897"/>
      <c r="E588" s="1897"/>
      <c r="F588" s="1897"/>
      <c r="G588" s="1897"/>
      <c r="H588" s="1897"/>
      <c r="I588" s="1897"/>
    </row>
    <row r="589" spans="1:9" ht="15.75" customHeight="1">
      <c r="A589" s="1897"/>
      <c r="B589" s="1897"/>
      <c r="C589" s="1897"/>
      <c r="D589" s="1897"/>
      <c r="E589" s="1897"/>
      <c r="F589" s="1897"/>
      <c r="G589" s="1897"/>
      <c r="H589" s="1897"/>
      <c r="I589" s="1897"/>
    </row>
    <row r="590" spans="1:9" ht="15.75" customHeight="1">
      <c r="A590" s="1897"/>
      <c r="B590" s="1897"/>
      <c r="C590" s="1897"/>
      <c r="D590" s="1897"/>
      <c r="E590" s="1897"/>
      <c r="F590" s="1897"/>
      <c r="G590" s="1897"/>
      <c r="H590" s="1897"/>
      <c r="I590" s="1897"/>
    </row>
    <row r="591" spans="1:9" ht="15.75" customHeight="1">
      <c r="A591" s="1897"/>
      <c r="B591" s="1897"/>
      <c r="C591" s="1897"/>
      <c r="D591" s="1897"/>
      <c r="E591" s="1897"/>
      <c r="F591" s="1897"/>
      <c r="G591" s="1897"/>
      <c r="H591" s="1897"/>
      <c r="I591" s="1897"/>
    </row>
    <row r="592" spans="1:9" ht="15.75" customHeight="1">
      <c r="A592" s="1897"/>
      <c r="B592" s="1897"/>
      <c r="C592" s="1897"/>
      <c r="D592" s="1897"/>
      <c r="E592" s="1897"/>
      <c r="F592" s="1897"/>
      <c r="G592" s="1897"/>
      <c r="H592" s="1897"/>
      <c r="I592" s="1897"/>
    </row>
    <row r="593" spans="1:9" ht="15.75" customHeight="1">
      <c r="A593" s="1897"/>
      <c r="B593" s="1897"/>
      <c r="C593" s="1897"/>
      <c r="D593" s="1897"/>
      <c r="E593" s="1897"/>
      <c r="F593" s="1897"/>
      <c r="G593" s="1897"/>
      <c r="H593" s="1897"/>
      <c r="I593" s="1897"/>
    </row>
    <row r="594" spans="1:9" ht="15.75" customHeight="1">
      <c r="A594" s="1897"/>
      <c r="B594" s="1897"/>
      <c r="C594" s="1897"/>
      <c r="D594" s="1897"/>
      <c r="E594" s="1897"/>
      <c r="F594" s="1897"/>
      <c r="G594" s="1897"/>
      <c r="H594" s="1897"/>
      <c r="I594" s="1897"/>
    </row>
    <row r="595" spans="1:9" ht="15.75" customHeight="1">
      <c r="A595" s="1897"/>
      <c r="B595" s="1897"/>
      <c r="C595" s="1897"/>
      <c r="D595" s="1897"/>
      <c r="E595" s="1897"/>
      <c r="F595" s="1897"/>
      <c r="G595" s="1897"/>
      <c r="H595" s="1897"/>
      <c r="I595" s="1897"/>
    </row>
    <row r="596" spans="1:9" ht="15.75" customHeight="1">
      <c r="A596" s="1897"/>
      <c r="B596" s="1897"/>
      <c r="C596" s="1897"/>
      <c r="D596" s="1897"/>
      <c r="E596" s="1897"/>
      <c r="F596" s="1897"/>
      <c r="G596" s="1897"/>
      <c r="H596" s="1897"/>
      <c r="I596" s="1897"/>
    </row>
    <row r="597" spans="1:9" ht="15.75" customHeight="1">
      <c r="A597" s="1897"/>
      <c r="B597" s="1897"/>
      <c r="C597" s="1897"/>
      <c r="D597" s="1897"/>
      <c r="E597" s="1897"/>
      <c r="F597" s="1897"/>
      <c r="G597" s="1897"/>
      <c r="H597" s="1897"/>
      <c r="I597" s="1897"/>
    </row>
    <row r="598" spans="1:9" ht="15.75" customHeight="1">
      <c r="A598" s="1897"/>
      <c r="B598" s="1897"/>
      <c r="C598" s="1897"/>
      <c r="D598" s="1897"/>
      <c r="E598" s="1897"/>
      <c r="F598" s="1897"/>
      <c r="G598" s="1897"/>
      <c r="H598" s="1897"/>
      <c r="I598" s="1897"/>
    </row>
    <row r="599" spans="1:9" ht="15.75" customHeight="1">
      <c r="A599" s="1897"/>
      <c r="B599" s="1897"/>
      <c r="C599" s="1897"/>
      <c r="D599" s="1897"/>
      <c r="E599" s="1897"/>
      <c r="F599" s="1897"/>
      <c r="G599" s="1897"/>
      <c r="H599" s="1897"/>
      <c r="I599" s="1897"/>
    </row>
    <row r="600" spans="1:9" ht="15.75" customHeight="1">
      <c r="A600" s="1897"/>
      <c r="B600" s="1897"/>
      <c r="C600" s="1897"/>
      <c r="D600" s="1897"/>
      <c r="E600" s="1897"/>
      <c r="F600" s="1897"/>
      <c r="G600" s="1897"/>
      <c r="H600" s="1897"/>
      <c r="I600" s="1897"/>
    </row>
    <row r="601" spans="1:9" ht="15.75" customHeight="1">
      <c r="A601" s="1897"/>
      <c r="B601" s="1897"/>
      <c r="C601" s="1897"/>
      <c r="D601" s="1897"/>
      <c r="E601" s="1897"/>
      <c r="F601" s="1897"/>
      <c r="G601" s="1897"/>
      <c r="H601" s="1897"/>
      <c r="I601" s="1897"/>
    </row>
    <row r="602" spans="1:9" ht="15.75" customHeight="1">
      <c r="A602" s="1897"/>
      <c r="B602" s="1897"/>
      <c r="C602" s="1897"/>
      <c r="D602" s="1897"/>
      <c r="E602" s="1897"/>
      <c r="F602" s="1897"/>
      <c r="G602" s="1897"/>
      <c r="H602" s="1897"/>
      <c r="I602" s="1897"/>
    </row>
    <row r="603" spans="1:9" ht="15.75" customHeight="1">
      <c r="A603" s="1897"/>
      <c r="B603" s="1897"/>
      <c r="C603" s="1897"/>
      <c r="D603" s="1897"/>
      <c r="E603" s="1897"/>
      <c r="F603" s="1897"/>
      <c r="G603" s="1897"/>
      <c r="H603" s="1897"/>
      <c r="I603" s="1897"/>
    </row>
    <row r="604" spans="1:9" ht="15.75" customHeight="1">
      <c r="A604" s="1897"/>
      <c r="B604" s="1897"/>
      <c r="C604" s="1897"/>
      <c r="D604" s="1897"/>
      <c r="E604" s="1897"/>
      <c r="F604" s="1897"/>
      <c r="G604" s="1897"/>
      <c r="H604" s="1897"/>
      <c r="I604" s="1897"/>
    </row>
    <row r="605" spans="1:9" ht="15.75" customHeight="1">
      <c r="A605" s="1897"/>
      <c r="B605" s="1897"/>
      <c r="C605" s="1897"/>
      <c r="D605" s="1897"/>
      <c r="E605" s="1897"/>
      <c r="F605" s="1897"/>
      <c r="G605" s="1897"/>
      <c r="H605" s="1897"/>
      <c r="I605" s="1897"/>
    </row>
    <row r="606" spans="1:9" ht="15.75" customHeight="1">
      <c r="A606" s="1897"/>
      <c r="B606" s="1897"/>
      <c r="C606" s="1897"/>
      <c r="D606" s="1897"/>
      <c r="E606" s="1897"/>
      <c r="F606" s="1897"/>
      <c r="G606" s="1897"/>
      <c r="H606" s="1897"/>
      <c r="I606" s="1897"/>
    </row>
    <row r="607" spans="1:9" ht="15.75" customHeight="1">
      <c r="A607" s="1897"/>
      <c r="B607" s="1897"/>
      <c r="C607" s="1897"/>
      <c r="D607" s="1897"/>
      <c r="E607" s="1897"/>
      <c r="F607" s="1897"/>
      <c r="G607" s="1897"/>
      <c r="H607" s="1897"/>
      <c r="I607" s="1897"/>
    </row>
    <row r="608" spans="1:9" ht="15.75" customHeight="1">
      <c r="A608" s="1897"/>
      <c r="B608" s="1897"/>
      <c r="C608" s="1897"/>
      <c r="D608" s="1897"/>
      <c r="E608" s="1897"/>
      <c r="F608" s="1897"/>
      <c r="G608" s="1897"/>
      <c r="H608" s="1897"/>
      <c r="I608" s="1897"/>
    </row>
    <row r="609" spans="1:9" ht="15.75" customHeight="1">
      <c r="A609" s="1897"/>
      <c r="B609" s="1897"/>
      <c r="C609" s="1897"/>
      <c r="D609" s="1897"/>
      <c r="E609" s="1897"/>
      <c r="F609" s="1897"/>
      <c r="G609" s="1897"/>
      <c r="H609" s="1897"/>
      <c r="I609" s="1897"/>
    </row>
    <row r="610" spans="1:9" ht="15.75" customHeight="1">
      <c r="A610" s="1897"/>
      <c r="B610" s="1897"/>
      <c r="C610" s="1897"/>
      <c r="D610" s="1897"/>
      <c r="E610" s="1897"/>
      <c r="F610" s="1897"/>
      <c r="G610" s="1897"/>
      <c r="H610" s="1897"/>
      <c r="I610" s="1897"/>
    </row>
    <row r="611" spans="1:9" ht="15.75" customHeight="1">
      <c r="A611" s="1897"/>
      <c r="B611" s="1897"/>
      <c r="C611" s="1897"/>
      <c r="D611" s="1897"/>
      <c r="E611" s="1897"/>
      <c r="F611" s="1897"/>
      <c r="G611" s="1897"/>
      <c r="H611" s="1897"/>
      <c r="I611" s="1897"/>
    </row>
    <row r="612" spans="1:9" ht="15.75" customHeight="1">
      <c r="A612" s="1897"/>
      <c r="B612" s="1897"/>
      <c r="C612" s="1897"/>
      <c r="D612" s="1897"/>
      <c r="E612" s="1897"/>
      <c r="F612" s="1897"/>
      <c r="G612" s="1897"/>
      <c r="H612" s="1897"/>
      <c r="I612" s="1897"/>
    </row>
    <row r="613" spans="1:9" ht="15.75" customHeight="1">
      <c r="A613" s="1897"/>
      <c r="B613" s="1897"/>
      <c r="C613" s="1897"/>
      <c r="D613" s="1897"/>
      <c r="E613" s="1897"/>
      <c r="F613" s="1897"/>
      <c r="G613" s="1897"/>
      <c r="H613" s="1897"/>
      <c r="I613" s="1897"/>
    </row>
    <row r="614" spans="1:9" ht="15.75" customHeight="1">
      <c r="A614" s="1897"/>
      <c r="B614" s="1897"/>
      <c r="C614" s="1897"/>
      <c r="D614" s="1897"/>
      <c r="E614" s="1897"/>
      <c r="F614" s="1897"/>
      <c r="G614" s="1897"/>
      <c r="H614" s="1897"/>
      <c r="I614" s="1897"/>
    </row>
    <row r="615" spans="1:9" ht="15.75" customHeight="1">
      <c r="A615" s="1897"/>
      <c r="B615" s="1897"/>
      <c r="C615" s="1897"/>
      <c r="D615" s="1897"/>
      <c r="E615" s="1897"/>
      <c r="F615" s="1897"/>
      <c r="G615" s="1897"/>
      <c r="H615" s="1897"/>
      <c r="I615" s="1897"/>
    </row>
    <row r="616" spans="1:9" ht="15.75" customHeight="1">
      <c r="A616" s="1897"/>
      <c r="B616" s="1897"/>
      <c r="C616" s="1897"/>
      <c r="D616" s="1897"/>
      <c r="E616" s="1897"/>
      <c r="F616" s="1897"/>
      <c r="G616" s="1897"/>
      <c r="H616" s="1897"/>
      <c r="I616" s="1897"/>
    </row>
    <row r="617" spans="1:9" ht="15.75" customHeight="1">
      <c r="A617" s="1897"/>
      <c r="B617" s="1897"/>
      <c r="C617" s="1897"/>
      <c r="D617" s="1897"/>
      <c r="E617" s="1897"/>
      <c r="F617" s="1897"/>
      <c r="G617" s="1897"/>
      <c r="H617" s="1897"/>
      <c r="I617" s="1897"/>
    </row>
    <row r="618" spans="1:9" ht="15.75" customHeight="1">
      <c r="A618" s="1897"/>
      <c r="B618" s="1897"/>
      <c r="C618" s="1897"/>
      <c r="D618" s="1897"/>
      <c r="E618" s="1897"/>
      <c r="F618" s="1897"/>
      <c r="G618" s="1897"/>
      <c r="H618" s="1897"/>
      <c r="I618" s="1897"/>
    </row>
    <row r="619" spans="1:9" ht="15.75" customHeight="1">
      <c r="A619" s="1897"/>
      <c r="B619" s="1897"/>
      <c r="C619" s="1897"/>
      <c r="D619" s="1897"/>
      <c r="E619" s="1897"/>
      <c r="F619" s="1897"/>
      <c r="G619" s="1897"/>
      <c r="H619" s="1897"/>
      <c r="I619" s="1897"/>
    </row>
    <row r="620" spans="1:9" ht="15.75" customHeight="1">
      <c r="A620" s="1897"/>
      <c r="B620" s="1897"/>
      <c r="C620" s="1897"/>
      <c r="D620" s="1897"/>
      <c r="E620" s="1897"/>
      <c r="F620" s="1897"/>
      <c r="G620" s="1897"/>
      <c r="H620" s="1897"/>
      <c r="I620" s="1897"/>
    </row>
    <row r="621" spans="1:9" ht="15.75" customHeight="1">
      <c r="A621" s="1897"/>
      <c r="B621" s="1897"/>
      <c r="C621" s="1897"/>
      <c r="D621" s="1897"/>
      <c r="E621" s="1897"/>
      <c r="F621" s="1897"/>
      <c r="G621" s="1897"/>
      <c r="H621" s="1897"/>
      <c r="I621" s="1897"/>
    </row>
    <row r="622" spans="1:9" ht="15.75" customHeight="1">
      <c r="A622" s="1897"/>
      <c r="B622" s="1897"/>
      <c r="C622" s="1897"/>
      <c r="D622" s="1897"/>
      <c r="E622" s="1897"/>
      <c r="F622" s="1897"/>
      <c r="G622" s="1897"/>
      <c r="H622" s="1897"/>
      <c r="I622" s="1897"/>
    </row>
    <row r="623" spans="1:9" ht="15.75" customHeight="1">
      <c r="A623" s="1897"/>
      <c r="B623" s="1897"/>
      <c r="C623" s="1897"/>
      <c r="D623" s="1897"/>
      <c r="E623" s="1897"/>
      <c r="F623" s="1897"/>
      <c r="G623" s="1897"/>
      <c r="H623" s="1897"/>
      <c r="I623" s="1897"/>
    </row>
    <row r="624" spans="1:9" ht="15.75" customHeight="1">
      <c r="A624" s="1897"/>
      <c r="B624" s="1897"/>
      <c r="C624" s="1897"/>
      <c r="D624" s="1897"/>
      <c r="E624" s="1897"/>
      <c r="F624" s="1897"/>
      <c r="G624" s="1897"/>
      <c r="H624" s="1897"/>
      <c r="I624" s="1897"/>
    </row>
    <row r="625" spans="1:9" ht="15.75" customHeight="1">
      <c r="A625" s="1897"/>
      <c r="B625" s="1897"/>
      <c r="C625" s="1897"/>
      <c r="D625" s="1897"/>
      <c r="E625" s="1897"/>
      <c r="F625" s="1897"/>
      <c r="G625" s="1897"/>
      <c r="H625" s="1897"/>
      <c r="I625" s="1897"/>
    </row>
    <row r="626" spans="1:9" ht="15.75" customHeight="1">
      <c r="A626" s="1897"/>
      <c r="B626" s="1897"/>
      <c r="C626" s="1897"/>
      <c r="D626" s="1897"/>
      <c r="E626" s="1897"/>
      <c r="F626" s="1897"/>
      <c r="G626" s="1897"/>
      <c r="H626" s="1897"/>
      <c r="I626" s="1897"/>
    </row>
    <row r="627" spans="1:9" ht="15.75" customHeight="1">
      <c r="A627" s="1897"/>
      <c r="B627" s="1897"/>
      <c r="C627" s="1897"/>
      <c r="D627" s="1897"/>
      <c r="E627" s="1897"/>
      <c r="F627" s="1897"/>
      <c r="G627" s="1897"/>
      <c r="H627" s="1897"/>
      <c r="I627" s="1897"/>
    </row>
    <row r="628" spans="1:9" ht="15.75" customHeight="1">
      <c r="A628" s="1897"/>
      <c r="B628" s="1897"/>
      <c r="C628" s="1897"/>
      <c r="D628" s="1897"/>
      <c r="E628" s="1897"/>
      <c r="F628" s="1897"/>
      <c r="G628" s="1897"/>
      <c r="H628" s="1897"/>
      <c r="I628" s="1897"/>
    </row>
    <row r="629" spans="1:9" ht="15.75" customHeight="1">
      <c r="A629" s="1897"/>
      <c r="B629" s="1897"/>
      <c r="C629" s="1897"/>
      <c r="D629" s="1897"/>
      <c r="E629" s="1897"/>
      <c r="F629" s="1897"/>
      <c r="G629" s="1897"/>
      <c r="H629" s="1897"/>
      <c r="I629" s="1897"/>
    </row>
    <row r="630" spans="1:9" ht="15.75" customHeight="1">
      <c r="A630" s="1897"/>
      <c r="B630" s="1897"/>
      <c r="C630" s="1897"/>
      <c r="D630" s="1897"/>
      <c r="E630" s="1897"/>
      <c r="F630" s="1897"/>
      <c r="G630" s="1897"/>
      <c r="H630" s="1897"/>
      <c r="I630" s="1897"/>
    </row>
    <row r="631" spans="1:9" ht="15.75" customHeight="1">
      <c r="A631" s="1897"/>
      <c r="B631" s="1897"/>
      <c r="C631" s="1897"/>
      <c r="D631" s="1897"/>
      <c r="E631" s="1897"/>
      <c r="F631" s="1897"/>
      <c r="G631" s="1897"/>
      <c r="H631" s="1897"/>
      <c r="I631" s="1897"/>
    </row>
    <row r="632" spans="1:9" ht="15.75" customHeight="1">
      <c r="A632" s="1897"/>
      <c r="B632" s="1897"/>
      <c r="C632" s="1897"/>
      <c r="D632" s="1897"/>
      <c r="E632" s="1897"/>
      <c r="F632" s="1897"/>
      <c r="G632" s="1897"/>
      <c r="H632" s="1897"/>
      <c r="I632" s="1897"/>
    </row>
    <row r="633" spans="1:9" ht="15.75" customHeight="1">
      <c r="A633" s="1897"/>
      <c r="B633" s="1897"/>
      <c r="C633" s="1897"/>
      <c r="D633" s="1897"/>
      <c r="E633" s="1897"/>
      <c r="F633" s="1897"/>
      <c r="G633" s="1897"/>
      <c r="H633" s="1897"/>
      <c r="I633" s="1897"/>
    </row>
    <row r="634" spans="1:9" ht="15.75" customHeight="1">
      <c r="A634" s="1897"/>
      <c r="B634" s="1897"/>
      <c r="C634" s="1897"/>
      <c r="D634" s="1897"/>
      <c r="E634" s="1897"/>
      <c r="F634" s="1897"/>
      <c r="G634" s="1897"/>
      <c r="H634" s="1897"/>
      <c r="I634" s="1897"/>
    </row>
    <row r="635" spans="1:9" ht="15.75" customHeight="1">
      <c r="A635" s="1897"/>
      <c r="B635" s="1897"/>
      <c r="C635" s="1897"/>
      <c r="D635" s="1897"/>
      <c r="E635" s="1897"/>
      <c r="F635" s="1897"/>
      <c r="G635" s="1897"/>
      <c r="H635" s="1897"/>
      <c r="I635" s="1897"/>
    </row>
    <row r="636" spans="1:9" ht="15.75" customHeight="1">
      <c r="A636" s="1897"/>
      <c r="B636" s="1897"/>
      <c r="C636" s="1897"/>
      <c r="D636" s="1897"/>
      <c r="E636" s="1897"/>
      <c r="F636" s="1897"/>
      <c r="G636" s="1897"/>
      <c r="H636" s="1897"/>
      <c r="I636" s="1897"/>
    </row>
    <row r="637" spans="1:9" ht="15.75" customHeight="1">
      <c r="A637" s="1897"/>
      <c r="B637" s="1897"/>
      <c r="C637" s="1897"/>
      <c r="D637" s="1897"/>
      <c r="E637" s="1897"/>
      <c r="F637" s="1897"/>
      <c r="G637" s="1897"/>
      <c r="H637" s="1897"/>
      <c r="I637" s="1897"/>
    </row>
    <row r="638" spans="1:9" ht="15.75" customHeight="1">
      <c r="A638" s="1897"/>
      <c r="B638" s="1897"/>
      <c r="C638" s="1897"/>
      <c r="D638" s="1897"/>
      <c r="E638" s="1897"/>
      <c r="F638" s="1897"/>
      <c r="G638" s="1897"/>
      <c r="H638" s="1897"/>
      <c r="I638" s="1897"/>
    </row>
    <row r="639" spans="1:9" ht="15.75" customHeight="1">
      <c r="A639" s="1897"/>
      <c r="B639" s="1897"/>
      <c r="C639" s="1897"/>
      <c r="D639" s="1897"/>
      <c r="E639" s="1897"/>
      <c r="F639" s="1897"/>
      <c r="G639" s="1897"/>
      <c r="H639" s="1897"/>
      <c r="I639" s="1897"/>
    </row>
    <row r="640" spans="1:9" ht="15.75" customHeight="1">
      <c r="A640" s="1897"/>
      <c r="B640" s="1897"/>
      <c r="C640" s="1897"/>
      <c r="D640" s="1897"/>
      <c r="E640" s="1897"/>
      <c r="F640" s="1897"/>
      <c r="G640" s="1897"/>
      <c r="H640" s="1897"/>
      <c r="I640" s="1897"/>
    </row>
    <row r="641" spans="1:9" ht="15.75" customHeight="1">
      <c r="A641" s="1897"/>
      <c r="B641" s="1897"/>
      <c r="C641" s="1897"/>
      <c r="D641" s="1897"/>
      <c r="E641" s="1897"/>
      <c r="F641" s="1897"/>
      <c r="G641" s="1897"/>
      <c r="H641" s="1897"/>
      <c r="I641" s="1897"/>
    </row>
    <row r="642" spans="1:9" ht="15.75" customHeight="1">
      <c r="A642" s="1897"/>
      <c r="B642" s="1897"/>
      <c r="C642" s="1897"/>
      <c r="D642" s="1897"/>
      <c r="E642" s="1897"/>
      <c r="F642" s="1897"/>
      <c r="G642" s="1897"/>
      <c r="H642" s="1897"/>
      <c r="I642" s="1897"/>
    </row>
    <row r="643" spans="1:9" ht="15.75" customHeight="1">
      <c r="A643" s="1897"/>
      <c r="B643" s="1897"/>
      <c r="C643" s="1897"/>
      <c r="D643" s="1897"/>
      <c r="E643" s="1897"/>
      <c r="F643" s="1897"/>
      <c r="G643" s="1897"/>
      <c r="H643" s="1897"/>
      <c r="I643" s="1897"/>
    </row>
    <row r="644" spans="1:9" ht="15.75" customHeight="1">
      <c r="A644" s="1897"/>
      <c r="B644" s="1897"/>
      <c r="C644" s="1897"/>
      <c r="D644" s="1897"/>
      <c r="E644" s="1897"/>
      <c r="F644" s="1897"/>
      <c r="G644" s="1897"/>
      <c r="H644" s="1897"/>
      <c r="I644" s="1897"/>
    </row>
    <row r="645" spans="1:9" ht="15.75" customHeight="1">
      <c r="A645" s="1897"/>
      <c r="B645" s="1897"/>
      <c r="C645" s="1897"/>
      <c r="D645" s="1897"/>
      <c r="E645" s="1897"/>
      <c r="F645" s="1897"/>
      <c r="G645" s="1897"/>
      <c r="H645" s="1897"/>
      <c r="I645" s="1897"/>
    </row>
    <row r="646" spans="1:9" ht="15.75" customHeight="1">
      <c r="A646" s="1897"/>
      <c r="B646" s="1897"/>
      <c r="C646" s="1897"/>
      <c r="D646" s="1897"/>
      <c r="E646" s="1897"/>
      <c r="F646" s="1897"/>
      <c r="G646" s="1897"/>
      <c r="H646" s="1897"/>
      <c r="I646" s="1897"/>
    </row>
    <row r="647" spans="1:9" ht="15.75" customHeight="1">
      <c r="A647" s="1897"/>
      <c r="B647" s="1897"/>
      <c r="C647" s="1897"/>
      <c r="D647" s="1897"/>
      <c r="E647" s="1897"/>
      <c r="F647" s="1897"/>
      <c r="G647" s="1897"/>
      <c r="H647" s="1897"/>
      <c r="I647" s="1897"/>
    </row>
    <row r="648" spans="1:9" ht="15.75" customHeight="1">
      <c r="A648" s="1897"/>
      <c r="B648" s="1897"/>
      <c r="C648" s="1897"/>
      <c r="D648" s="1897"/>
      <c r="E648" s="1897"/>
      <c r="F648" s="1897"/>
      <c r="G648" s="1897"/>
      <c r="H648" s="1897"/>
      <c r="I648" s="1897"/>
    </row>
    <row r="649" spans="1:9" ht="15.75" customHeight="1">
      <c r="A649" s="1897"/>
      <c r="B649" s="1897"/>
      <c r="C649" s="1897"/>
      <c r="D649" s="1897"/>
      <c r="E649" s="1897"/>
      <c r="F649" s="1897"/>
      <c r="G649" s="1897"/>
      <c r="H649" s="1897"/>
      <c r="I649" s="1897"/>
    </row>
    <row r="650" spans="1:9" ht="15.75" customHeight="1">
      <c r="A650" s="1897"/>
      <c r="B650" s="1897"/>
      <c r="C650" s="1897"/>
      <c r="D650" s="1897"/>
      <c r="E650" s="1897"/>
      <c r="F650" s="1897"/>
      <c r="G650" s="1897"/>
      <c r="H650" s="1897"/>
      <c r="I650" s="1897"/>
    </row>
    <row r="651" spans="1:9" ht="15.75" customHeight="1">
      <c r="A651" s="1897"/>
      <c r="B651" s="1897"/>
      <c r="C651" s="1897"/>
      <c r="D651" s="1897"/>
      <c r="E651" s="1897"/>
      <c r="F651" s="1897"/>
      <c r="G651" s="1897"/>
      <c r="H651" s="1897"/>
      <c r="I651" s="1897"/>
    </row>
    <row r="652" spans="1:9" ht="15.75" customHeight="1">
      <c r="A652" s="1897"/>
      <c r="B652" s="1897"/>
      <c r="C652" s="1897"/>
      <c r="D652" s="1897"/>
      <c r="E652" s="1897"/>
      <c r="F652" s="1897"/>
      <c r="G652" s="1897"/>
      <c r="H652" s="1897"/>
      <c r="I652" s="1897"/>
    </row>
    <row r="653" spans="1:9" ht="15.75" customHeight="1">
      <c r="A653" s="1897"/>
      <c r="B653" s="1897"/>
      <c r="C653" s="1897"/>
      <c r="D653" s="1897"/>
      <c r="E653" s="1897"/>
      <c r="F653" s="1897"/>
      <c r="G653" s="1897"/>
      <c r="H653" s="1897"/>
      <c r="I653" s="1897"/>
    </row>
    <row r="654" spans="1:9" ht="15.75" customHeight="1">
      <c r="A654" s="1897"/>
      <c r="B654" s="1897"/>
      <c r="C654" s="1897"/>
      <c r="D654" s="1897"/>
      <c r="E654" s="1897"/>
      <c r="F654" s="1897"/>
      <c r="G654" s="1897"/>
      <c r="H654" s="1897"/>
      <c r="I654" s="1897"/>
    </row>
    <row r="655" spans="1:9" ht="15.75" customHeight="1">
      <c r="A655" s="1897"/>
      <c r="B655" s="1897"/>
      <c r="C655" s="1897"/>
      <c r="D655" s="1897"/>
      <c r="E655" s="1897"/>
      <c r="F655" s="1897"/>
      <c r="G655" s="1897"/>
      <c r="H655" s="1897"/>
      <c r="I655" s="1897"/>
    </row>
    <row r="656" spans="1:9" ht="15.75" customHeight="1">
      <c r="A656" s="1897"/>
      <c r="B656" s="1897"/>
      <c r="C656" s="1897"/>
      <c r="D656" s="1897"/>
      <c r="E656" s="1897"/>
      <c r="F656" s="1897"/>
      <c r="G656" s="1897"/>
      <c r="H656" s="1897"/>
      <c r="I656" s="1897"/>
    </row>
    <row r="657" spans="1:9" ht="15.75" customHeight="1">
      <c r="A657" s="1897"/>
      <c r="B657" s="1897"/>
      <c r="C657" s="1897"/>
      <c r="D657" s="1897"/>
      <c r="E657" s="1897"/>
      <c r="F657" s="1897"/>
      <c r="G657" s="1897"/>
      <c r="H657" s="1897"/>
      <c r="I657" s="1897"/>
    </row>
    <row r="658" spans="1:9" ht="15.75" customHeight="1">
      <c r="A658" s="1897"/>
      <c r="B658" s="1897"/>
      <c r="C658" s="1897"/>
      <c r="D658" s="1897"/>
      <c r="E658" s="1897"/>
      <c r="F658" s="1897"/>
      <c r="G658" s="1897"/>
      <c r="H658" s="1897"/>
      <c r="I658" s="1897"/>
    </row>
    <row r="659" spans="1:9" ht="15.75" customHeight="1">
      <c r="A659" s="1897"/>
      <c r="B659" s="1897"/>
      <c r="C659" s="1897"/>
      <c r="D659" s="1897"/>
      <c r="E659" s="1897"/>
      <c r="F659" s="1897"/>
      <c r="G659" s="1897"/>
      <c r="H659" s="1897"/>
      <c r="I659" s="1897"/>
    </row>
    <row r="660" spans="1:9" ht="15.75" customHeight="1">
      <c r="A660" s="1897"/>
      <c r="B660" s="1897"/>
      <c r="C660" s="1897"/>
      <c r="D660" s="1897"/>
      <c r="E660" s="1897"/>
      <c r="F660" s="1897"/>
      <c r="G660" s="1897"/>
      <c r="H660" s="1897"/>
      <c r="I660" s="1897"/>
    </row>
    <row r="661" spans="1:9" ht="15.75" customHeight="1">
      <c r="A661" s="1897"/>
      <c r="B661" s="1897"/>
      <c r="C661" s="1897"/>
      <c r="D661" s="1897"/>
      <c r="E661" s="1897"/>
      <c r="F661" s="1897"/>
      <c r="G661" s="1897"/>
      <c r="H661" s="1897"/>
      <c r="I661" s="1897"/>
    </row>
    <row r="662" spans="1:9" ht="15.75" customHeight="1">
      <c r="A662" s="1897"/>
      <c r="B662" s="1897"/>
      <c r="C662" s="1897"/>
      <c r="D662" s="1897"/>
      <c r="E662" s="1897"/>
      <c r="F662" s="1897"/>
      <c r="G662" s="1897"/>
      <c r="H662" s="1897"/>
      <c r="I662" s="1897"/>
    </row>
    <row r="663" spans="1:9" ht="15.75" customHeight="1">
      <c r="A663" s="1897"/>
      <c r="B663" s="1897"/>
      <c r="C663" s="1897"/>
      <c r="D663" s="1897"/>
      <c r="E663" s="1897"/>
      <c r="F663" s="1897"/>
      <c r="G663" s="1897"/>
      <c r="H663" s="1897"/>
      <c r="I663" s="1897"/>
    </row>
    <row r="664" spans="1:9" ht="15.75" customHeight="1">
      <c r="A664" s="1897"/>
      <c r="B664" s="1897"/>
      <c r="C664" s="1897"/>
      <c r="D664" s="1897"/>
      <c r="E664" s="1897"/>
      <c r="F664" s="1897"/>
      <c r="G664" s="1897"/>
      <c r="H664" s="1897"/>
      <c r="I664" s="1897"/>
    </row>
    <row r="665" spans="1:9" ht="15.75" customHeight="1">
      <c r="A665" s="1897"/>
      <c r="B665" s="1897"/>
      <c r="C665" s="1897"/>
      <c r="D665" s="1897"/>
      <c r="E665" s="1897"/>
      <c r="F665" s="1897"/>
      <c r="G665" s="1897"/>
      <c r="H665" s="1897"/>
      <c r="I665" s="1897"/>
    </row>
    <row r="666" spans="1:9" ht="15.75" customHeight="1">
      <c r="A666" s="1897"/>
      <c r="B666" s="1897"/>
      <c r="C666" s="1897"/>
      <c r="D666" s="1897"/>
      <c r="E666" s="1897"/>
      <c r="F666" s="1897"/>
      <c r="G666" s="1897"/>
      <c r="H666" s="1897"/>
      <c r="I666" s="1897"/>
    </row>
    <row r="667" spans="1:9" ht="15.75" customHeight="1">
      <c r="A667" s="1897"/>
      <c r="B667" s="1897"/>
      <c r="C667" s="1897"/>
      <c r="D667" s="1897"/>
      <c r="E667" s="1897"/>
      <c r="F667" s="1897"/>
      <c r="G667" s="1897"/>
      <c r="H667" s="1897"/>
      <c r="I667" s="1897"/>
    </row>
    <row r="668" spans="1:9" ht="15.75" customHeight="1">
      <c r="A668" s="1897"/>
      <c r="B668" s="1897"/>
      <c r="C668" s="1897"/>
      <c r="D668" s="1897"/>
      <c r="E668" s="1897"/>
      <c r="F668" s="1897"/>
      <c r="G668" s="1897"/>
      <c r="H668" s="1897"/>
      <c r="I668" s="1897"/>
    </row>
    <row r="669" spans="1:9" ht="15.75" customHeight="1">
      <c r="A669" s="1897"/>
      <c r="B669" s="1897"/>
      <c r="C669" s="1897"/>
      <c r="D669" s="1897"/>
      <c r="E669" s="1897"/>
      <c r="F669" s="1897"/>
      <c r="G669" s="1897"/>
      <c r="H669" s="1897"/>
      <c r="I669" s="1897"/>
    </row>
    <row r="670" spans="1:9" ht="15.75" customHeight="1">
      <c r="A670" s="1897"/>
      <c r="B670" s="1897"/>
      <c r="C670" s="1897"/>
      <c r="D670" s="1897"/>
      <c r="E670" s="1897"/>
      <c r="F670" s="1897"/>
      <c r="G670" s="1897"/>
      <c r="H670" s="1897"/>
      <c r="I670" s="1897"/>
    </row>
    <row r="671" spans="1:9" ht="15.75" customHeight="1">
      <c r="A671" s="1897"/>
      <c r="B671" s="1897"/>
      <c r="C671" s="1897"/>
      <c r="D671" s="1897"/>
      <c r="E671" s="1897"/>
      <c r="F671" s="1897"/>
      <c r="G671" s="1897"/>
      <c r="H671" s="1897"/>
      <c r="I671" s="1897"/>
    </row>
    <row r="672" spans="1:9" ht="15.75" customHeight="1">
      <c r="A672" s="1897"/>
      <c r="B672" s="1897"/>
      <c r="C672" s="1897"/>
      <c r="D672" s="1897"/>
      <c r="E672" s="1897"/>
      <c r="F672" s="1897"/>
      <c r="G672" s="1897"/>
      <c r="H672" s="1897"/>
      <c r="I672" s="1897"/>
    </row>
    <row r="673" spans="1:9" ht="15.75" customHeight="1">
      <c r="A673" s="1897"/>
      <c r="B673" s="1897"/>
      <c r="C673" s="1897"/>
      <c r="D673" s="1897"/>
      <c r="E673" s="1897"/>
      <c r="F673" s="1897"/>
      <c r="G673" s="1897"/>
      <c r="H673" s="1897"/>
      <c r="I673" s="1897"/>
    </row>
    <row r="674" spans="1:9" ht="15.75" customHeight="1">
      <c r="A674" s="1897"/>
      <c r="B674" s="1897"/>
      <c r="C674" s="1897"/>
      <c r="D674" s="1897"/>
      <c r="E674" s="1897"/>
      <c r="F674" s="1897"/>
      <c r="G674" s="1897"/>
      <c r="H674" s="1897"/>
      <c r="I674" s="1897"/>
    </row>
    <row r="675" spans="1:9" ht="15.75" customHeight="1">
      <c r="A675" s="1897"/>
      <c r="B675" s="1897"/>
      <c r="C675" s="1897"/>
      <c r="D675" s="1897"/>
      <c r="E675" s="1897"/>
      <c r="F675" s="1897"/>
      <c r="G675" s="1897"/>
      <c r="H675" s="1897"/>
      <c r="I675" s="1897"/>
    </row>
    <row r="676" spans="1:9" ht="15.75" customHeight="1">
      <c r="A676" s="1897"/>
      <c r="B676" s="1897"/>
      <c r="C676" s="1897"/>
      <c r="D676" s="1897"/>
      <c r="E676" s="1897"/>
      <c r="F676" s="1897"/>
      <c r="G676" s="1897"/>
      <c r="H676" s="1897"/>
      <c r="I676" s="1897"/>
    </row>
    <row r="677" spans="1:9" ht="15.75" customHeight="1">
      <c r="A677" s="1897"/>
      <c r="B677" s="1897"/>
      <c r="C677" s="1897"/>
      <c r="D677" s="1897"/>
      <c r="E677" s="1897"/>
      <c r="F677" s="1897"/>
      <c r="G677" s="1897"/>
      <c r="H677" s="1897"/>
      <c r="I677" s="1897"/>
    </row>
    <row r="678" spans="1:9" ht="15.75" customHeight="1">
      <c r="A678" s="1897"/>
      <c r="B678" s="1897"/>
      <c r="C678" s="1897"/>
      <c r="D678" s="1897"/>
      <c r="E678" s="1897"/>
      <c r="F678" s="1897"/>
      <c r="G678" s="1897"/>
      <c r="H678" s="1897"/>
      <c r="I678" s="1897"/>
    </row>
    <row r="679" spans="1:9" ht="15.75" customHeight="1">
      <c r="A679" s="1897"/>
      <c r="B679" s="1897"/>
      <c r="C679" s="1897"/>
      <c r="D679" s="1897"/>
      <c r="E679" s="1897"/>
      <c r="F679" s="1897"/>
      <c r="G679" s="1897"/>
      <c r="H679" s="1897"/>
      <c r="I679" s="1897"/>
    </row>
    <row r="680" spans="1:9" ht="15.75" customHeight="1">
      <c r="A680" s="1897"/>
      <c r="B680" s="1897"/>
      <c r="C680" s="1897"/>
      <c r="D680" s="1897"/>
      <c r="E680" s="1897"/>
      <c r="F680" s="1897"/>
      <c r="G680" s="1897"/>
      <c r="H680" s="1897"/>
      <c r="I680" s="1897"/>
    </row>
    <row r="681" spans="1:9" ht="15.75" customHeight="1">
      <c r="A681" s="1897"/>
      <c r="B681" s="1897"/>
      <c r="C681" s="1897"/>
      <c r="D681" s="1897"/>
      <c r="E681" s="1897"/>
      <c r="F681" s="1897"/>
      <c r="G681" s="1897"/>
      <c r="H681" s="1897"/>
      <c r="I681" s="1897"/>
    </row>
    <row r="682" spans="1:9" ht="15.75" customHeight="1">
      <c r="A682" s="1897"/>
      <c r="B682" s="1897"/>
      <c r="C682" s="1897"/>
      <c r="D682" s="1897"/>
      <c r="E682" s="1897"/>
      <c r="F682" s="1897"/>
      <c r="G682" s="1897"/>
      <c r="H682" s="1897"/>
      <c r="I682" s="1897"/>
    </row>
    <row r="683" spans="1:9" ht="15.75" customHeight="1">
      <c r="A683" s="1897"/>
      <c r="B683" s="1897"/>
      <c r="C683" s="1897"/>
      <c r="D683" s="1897"/>
      <c r="E683" s="1897"/>
      <c r="F683" s="1897"/>
      <c r="G683" s="1897"/>
      <c r="H683" s="1897"/>
      <c r="I683" s="1897"/>
    </row>
    <row r="684" spans="1:9" ht="15.75" customHeight="1">
      <c r="A684" s="1897"/>
      <c r="B684" s="1897"/>
      <c r="C684" s="1897"/>
      <c r="D684" s="1897"/>
      <c r="E684" s="1897"/>
      <c r="F684" s="1897"/>
      <c r="G684" s="1897"/>
      <c r="H684" s="1897"/>
      <c r="I684" s="1897"/>
    </row>
    <row r="685" spans="1:9" ht="15.75" customHeight="1">
      <c r="A685" s="1897"/>
      <c r="B685" s="1897"/>
      <c r="C685" s="1897"/>
      <c r="D685" s="1897"/>
      <c r="E685" s="1897"/>
      <c r="F685" s="1897"/>
      <c r="G685" s="1897"/>
      <c r="H685" s="1897"/>
      <c r="I685" s="1897"/>
    </row>
    <row r="686" spans="1:9" ht="15.75" customHeight="1">
      <c r="A686" s="1897"/>
      <c r="B686" s="1897"/>
      <c r="C686" s="1897"/>
      <c r="D686" s="1897"/>
      <c r="E686" s="1897"/>
      <c r="F686" s="1897"/>
      <c r="G686" s="1897"/>
      <c r="H686" s="1897"/>
      <c r="I686" s="1897"/>
    </row>
    <row r="687" spans="1:9" ht="15.75" customHeight="1">
      <c r="A687" s="1897"/>
      <c r="B687" s="1897"/>
      <c r="C687" s="1897"/>
      <c r="D687" s="1897"/>
      <c r="E687" s="1897"/>
      <c r="F687" s="1897"/>
      <c r="G687" s="1897"/>
      <c r="H687" s="1897"/>
      <c r="I687" s="1897"/>
    </row>
    <row r="688" spans="1:9" ht="15.75" customHeight="1">
      <c r="A688" s="1897"/>
      <c r="B688" s="1897"/>
      <c r="C688" s="1897"/>
      <c r="D688" s="1897"/>
      <c r="E688" s="1897"/>
      <c r="F688" s="1897"/>
      <c r="G688" s="1897"/>
      <c r="H688" s="1897"/>
      <c r="I688" s="1897"/>
    </row>
    <row r="689" spans="1:9" ht="15.75" customHeight="1">
      <c r="A689" s="1897"/>
      <c r="B689" s="1897"/>
      <c r="C689" s="1897"/>
      <c r="D689" s="1897"/>
      <c r="E689" s="1897"/>
      <c r="F689" s="1897"/>
      <c r="G689" s="1897"/>
      <c r="H689" s="1897"/>
      <c r="I689" s="1897"/>
    </row>
    <row r="690" spans="1:9" ht="15.75" customHeight="1">
      <c r="A690" s="1897"/>
      <c r="B690" s="1897"/>
      <c r="C690" s="1897"/>
      <c r="D690" s="1897"/>
      <c r="E690" s="1897"/>
      <c r="F690" s="1897"/>
      <c r="G690" s="1897"/>
      <c r="H690" s="1897"/>
      <c r="I690" s="1897"/>
    </row>
    <row r="691" spans="1:9" ht="15.75" customHeight="1">
      <c r="A691" s="1897"/>
      <c r="B691" s="1897"/>
      <c r="C691" s="1897"/>
      <c r="D691" s="1897"/>
      <c r="E691" s="1897"/>
      <c r="F691" s="1897"/>
      <c r="G691" s="1897"/>
      <c r="H691" s="1897"/>
      <c r="I691" s="1897"/>
    </row>
    <row r="692" spans="1:9" ht="15.75" customHeight="1">
      <c r="A692" s="1897"/>
      <c r="B692" s="1897"/>
      <c r="C692" s="1897"/>
      <c r="D692" s="1897"/>
      <c r="E692" s="1897"/>
      <c r="F692" s="1897"/>
      <c r="G692" s="1897"/>
      <c r="H692" s="1897"/>
      <c r="I692" s="1897"/>
    </row>
    <row r="693" spans="1:9" ht="15.75" customHeight="1">
      <c r="A693" s="1897"/>
      <c r="B693" s="1897"/>
      <c r="C693" s="1897"/>
      <c r="D693" s="1897"/>
      <c r="E693" s="1897"/>
      <c r="F693" s="1897"/>
      <c r="G693" s="1897"/>
      <c r="H693" s="1897"/>
      <c r="I693" s="1897"/>
    </row>
    <row r="694" spans="1:9" ht="15.75" customHeight="1">
      <c r="A694" s="1897"/>
      <c r="B694" s="1897"/>
      <c r="C694" s="1897"/>
      <c r="D694" s="1897"/>
      <c r="E694" s="1897"/>
      <c r="F694" s="1897"/>
      <c r="G694" s="1897"/>
      <c r="H694" s="1897"/>
      <c r="I694" s="1897"/>
    </row>
    <row r="695" spans="1:9" ht="15.75" customHeight="1">
      <c r="A695" s="1897"/>
      <c r="B695" s="1897"/>
      <c r="C695" s="1897"/>
      <c r="D695" s="1897"/>
      <c r="E695" s="1897"/>
      <c r="F695" s="1897"/>
      <c r="G695" s="1897"/>
      <c r="H695" s="1897"/>
      <c r="I695" s="1897"/>
    </row>
    <row r="696" spans="1:9" ht="15.75" customHeight="1">
      <c r="A696" s="1897"/>
      <c r="B696" s="1897"/>
      <c r="C696" s="1897"/>
      <c r="D696" s="1897"/>
      <c r="E696" s="1897"/>
      <c r="F696" s="1897"/>
      <c r="G696" s="1897"/>
      <c r="H696" s="1897"/>
      <c r="I696" s="1897"/>
    </row>
    <row r="697" spans="1:9" ht="15.75" customHeight="1">
      <c r="A697" s="1897"/>
      <c r="B697" s="1897"/>
      <c r="C697" s="1897"/>
      <c r="D697" s="1897"/>
      <c r="E697" s="1897"/>
      <c r="F697" s="1897"/>
      <c r="G697" s="1897"/>
      <c r="H697" s="1897"/>
      <c r="I697" s="1897"/>
    </row>
    <row r="698" spans="1:9" ht="15.75" customHeight="1">
      <c r="A698" s="1897"/>
      <c r="B698" s="1897"/>
      <c r="C698" s="1897"/>
      <c r="D698" s="1897"/>
      <c r="E698" s="1897"/>
      <c r="F698" s="1897"/>
      <c r="G698" s="1897"/>
      <c r="H698" s="1897"/>
      <c r="I698" s="1897"/>
    </row>
    <row r="699" spans="1:9" ht="15.75" customHeight="1">
      <c r="A699" s="1897"/>
      <c r="B699" s="1897"/>
      <c r="C699" s="1897"/>
      <c r="D699" s="1897"/>
      <c r="E699" s="1897"/>
      <c r="F699" s="1897"/>
      <c r="G699" s="1897"/>
      <c r="H699" s="1897"/>
      <c r="I699" s="1897"/>
    </row>
    <row r="700" spans="1:9" ht="15.75" customHeight="1">
      <c r="A700" s="1897"/>
      <c r="B700" s="1897"/>
      <c r="C700" s="1897"/>
      <c r="D700" s="1897"/>
      <c r="E700" s="1897"/>
      <c r="F700" s="1897"/>
      <c r="G700" s="1897"/>
      <c r="H700" s="1897"/>
      <c r="I700" s="1897"/>
    </row>
    <row r="701" spans="1:9" ht="15.75" customHeight="1">
      <c r="A701" s="1897"/>
      <c r="B701" s="1897"/>
      <c r="C701" s="1897"/>
      <c r="D701" s="1897"/>
      <c r="E701" s="1897"/>
      <c r="F701" s="1897"/>
      <c r="G701" s="1897"/>
      <c r="H701" s="1897"/>
      <c r="I701" s="1897"/>
    </row>
    <row r="702" spans="1:9" ht="15.75" customHeight="1">
      <c r="A702" s="1897"/>
      <c r="B702" s="1897"/>
      <c r="C702" s="1897"/>
      <c r="D702" s="1897"/>
      <c r="E702" s="1897"/>
      <c r="F702" s="1897"/>
      <c r="G702" s="1897"/>
      <c r="H702" s="1897"/>
      <c r="I702" s="1897"/>
    </row>
    <row r="703" spans="1:9" ht="15.75" customHeight="1">
      <c r="A703" s="1897"/>
      <c r="B703" s="1897"/>
      <c r="C703" s="1897"/>
      <c r="D703" s="1897"/>
      <c r="E703" s="1897"/>
      <c r="F703" s="1897"/>
      <c r="G703" s="1897"/>
      <c r="H703" s="1897"/>
      <c r="I703" s="1897"/>
    </row>
    <row r="704" spans="1:9" ht="15.75" customHeight="1">
      <c r="A704" s="1897"/>
      <c r="B704" s="1897"/>
      <c r="C704" s="1897"/>
      <c r="D704" s="1897"/>
      <c r="E704" s="1897"/>
      <c r="F704" s="1897"/>
      <c r="G704" s="1897"/>
      <c r="H704" s="1897"/>
      <c r="I704" s="1897"/>
    </row>
    <row r="705" spans="1:9" ht="15.75" customHeight="1">
      <c r="A705" s="1897"/>
      <c r="B705" s="1897"/>
      <c r="C705" s="1897"/>
      <c r="D705" s="1897"/>
      <c r="E705" s="1897"/>
      <c r="F705" s="1897"/>
      <c r="G705" s="1897"/>
      <c r="H705" s="1897"/>
      <c r="I705" s="1897"/>
    </row>
    <row r="706" spans="1:9" ht="15.75" customHeight="1">
      <c r="A706" s="1897"/>
      <c r="B706" s="1897"/>
      <c r="C706" s="1897"/>
      <c r="D706" s="1897"/>
      <c r="E706" s="1897"/>
      <c r="F706" s="1897"/>
      <c r="G706" s="1897"/>
      <c r="H706" s="1897"/>
      <c r="I706" s="1897"/>
    </row>
    <row r="707" spans="1:9" ht="15.75" customHeight="1">
      <c r="A707" s="1897"/>
      <c r="B707" s="1897"/>
      <c r="C707" s="1897"/>
      <c r="D707" s="1897"/>
      <c r="E707" s="1897"/>
      <c r="F707" s="1897"/>
      <c r="G707" s="1897"/>
      <c r="H707" s="1897"/>
      <c r="I707" s="1897"/>
    </row>
    <row r="708" spans="1:9" ht="15.75" customHeight="1">
      <c r="A708" s="1897"/>
      <c r="B708" s="1897"/>
      <c r="C708" s="1897"/>
      <c r="D708" s="1897"/>
      <c r="E708" s="1897"/>
      <c r="F708" s="1897"/>
      <c r="G708" s="1897"/>
      <c r="H708" s="1897"/>
      <c r="I708" s="1897"/>
    </row>
    <row r="709" spans="1:9" ht="15.75" customHeight="1">
      <c r="A709" s="1897"/>
      <c r="B709" s="1897"/>
      <c r="C709" s="1897"/>
      <c r="D709" s="1897"/>
      <c r="E709" s="1897"/>
      <c r="F709" s="1897"/>
      <c r="G709" s="1897"/>
      <c r="H709" s="1897"/>
      <c r="I709" s="1897"/>
    </row>
    <row r="710" spans="1:9" ht="15.75" customHeight="1">
      <c r="A710" s="1897"/>
      <c r="B710" s="1897"/>
      <c r="C710" s="1897"/>
      <c r="D710" s="1897"/>
      <c r="E710" s="1897"/>
      <c r="F710" s="1897"/>
      <c r="G710" s="1897"/>
      <c r="H710" s="1897"/>
      <c r="I710" s="1897"/>
    </row>
    <row r="711" spans="1:9" ht="15.75" customHeight="1">
      <c r="A711" s="1897"/>
      <c r="B711" s="1897"/>
      <c r="C711" s="1897"/>
      <c r="D711" s="1897"/>
      <c r="E711" s="1897"/>
      <c r="F711" s="1897"/>
      <c r="G711" s="1897"/>
      <c r="H711" s="1897"/>
      <c r="I711" s="1897"/>
    </row>
    <row r="712" spans="1:9" ht="15.75" customHeight="1">
      <c r="A712" s="1897"/>
      <c r="B712" s="1897"/>
      <c r="C712" s="1897"/>
      <c r="D712" s="1897"/>
      <c r="E712" s="1897"/>
      <c r="F712" s="1897"/>
      <c r="G712" s="1897"/>
      <c r="H712" s="1897"/>
      <c r="I712" s="1897"/>
    </row>
    <row r="713" spans="1:9" ht="15.75" customHeight="1">
      <c r="A713" s="1897"/>
      <c r="B713" s="1897"/>
      <c r="C713" s="1897"/>
      <c r="D713" s="1897"/>
      <c r="E713" s="1897"/>
      <c r="F713" s="1897"/>
      <c r="G713" s="1897"/>
      <c r="H713" s="1897"/>
      <c r="I713" s="1897"/>
    </row>
    <row r="714" spans="1:9" ht="15.75" customHeight="1">
      <c r="A714" s="1897"/>
      <c r="B714" s="1897"/>
      <c r="C714" s="1897"/>
      <c r="D714" s="1897"/>
      <c r="E714" s="1897"/>
      <c r="F714" s="1897"/>
      <c r="G714" s="1897"/>
      <c r="H714" s="1897"/>
      <c r="I714" s="1897"/>
    </row>
    <row r="715" spans="1:9" ht="15.75" customHeight="1">
      <c r="A715" s="1897"/>
      <c r="B715" s="1897"/>
      <c r="C715" s="1897"/>
      <c r="D715" s="1897"/>
      <c r="E715" s="1897"/>
      <c r="F715" s="1897"/>
      <c r="G715" s="1897"/>
      <c r="H715" s="1897"/>
      <c r="I715" s="1897"/>
    </row>
    <row r="716" spans="1:9" ht="15.75" customHeight="1">
      <c r="A716" s="1897"/>
      <c r="B716" s="1897"/>
      <c r="C716" s="1897"/>
      <c r="D716" s="1897"/>
      <c r="E716" s="1897"/>
      <c r="F716" s="1897"/>
      <c r="G716" s="1897"/>
      <c r="H716" s="1897"/>
      <c r="I716" s="1897"/>
    </row>
    <row r="717" spans="1:9" ht="15.75" customHeight="1">
      <c r="A717" s="1897"/>
      <c r="B717" s="1897"/>
      <c r="C717" s="1897"/>
      <c r="D717" s="1897"/>
      <c r="E717" s="1897"/>
      <c r="F717" s="1897"/>
      <c r="G717" s="1897"/>
      <c r="H717" s="1897"/>
      <c r="I717" s="1897"/>
    </row>
    <row r="718" spans="1:9" ht="15.75" customHeight="1">
      <c r="A718" s="1897"/>
      <c r="B718" s="1897"/>
      <c r="C718" s="1897"/>
      <c r="D718" s="1897"/>
      <c r="E718" s="1897"/>
      <c r="F718" s="1897"/>
      <c r="G718" s="1897"/>
      <c r="H718" s="1897"/>
      <c r="I718" s="1897"/>
    </row>
    <row r="719" spans="1:9" ht="15.75" customHeight="1">
      <c r="A719" s="1897"/>
      <c r="B719" s="1897"/>
      <c r="C719" s="1897"/>
      <c r="D719" s="1897"/>
      <c r="E719" s="1897"/>
      <c r="F719" s="1897"/>
      <c r="G719" s="1897"/>
      <c r="H719" s="1897"/>
      <c r="I719" s="1897"/>
    </row>
    <row r="720" spans="1:9" ht="15.75" customHeight="1">
      <c r="A720" s="1897"/>
      <c r="B720" s="1897"/>
      <c r="C720" s="1897"/>
      <c r="D720" s="1897"/>
      <c r="E720" s="1897"/>
      <c r="F720" s="1897"/>
      <c r="G720" s="1897"/>
      <c r="H720" s="1897"/>
      <c r="I720" s="1897"/>
    </row>
    <row r="721" spans="1:9" ht="15.75" customHeight="1">
      <c r="A721" s="1897"/>
      <c r="B721" s="1897"/>
      <c r="C721" s="1897"/>
      <c r="D721" s="1897"/>
      <c r="E721" s="1897"/>
      <c r="F721" s="1897"/>
      <c r="G721" s="1897"/>
      <c r="H721" s="1897"/>
      <c r="I721" s="1897"/>
    </row>
    <row r="722" spans="1:9" ht="15.75" customHeight="1">
      <c r="A722" s="1897"/>
      <c r="B722" s="1897"/>
      <c r="C722" s="1897"/>
      <c r="D722" s="1897"/>
      <c r="E722" s="1897"/>
      <c r="F722" s="1897"/>
      <c r="G722" s="1897"/>
      <c r="H722" s="1897"/>
      <c r="I722" s="1897"/>
    </row>
    <row r="723" spans="1:9" ht="15.75" customHeight="1">
      <c r="A723" s="1897"/>
      <c r="B723" s="1897"/>
      <c r="C723" s="1897"/>
      <c r="D723" s="1897"/>
      <c r="E723" s="1897"/>
      <c r="F723" s="1897"/>
      <c r="G723" s="1897"/>
      <c r="H723" s="1897"/>
      <c r="I723" s="1897"/>
    </row>
    <row r="724" spans="1:9" ht="15.75" customHeight="1">
      <c r="A724" s="1897"/>
      <c r="B724" s="1897"/>
      <c r="C724" s="1897"/>
      <c r="D724" s="1897"/>
      <c r="E724" s="1897"/>
      <c r="F724" s="1897"/>
      <c r="G724" s="1897"/>
      <c r="H724" s="1897"/>
      <c r="I724" s="1897"/>
    </row>
    <row r="725" spans="1:9" ht="15.75" customHeight="1">
      <c r="A725" s="1897"/>
      <c r="B725" s="1897"/>
      <c r="C725" s="1897"/>
      <c r="D725" s="1897"/>
      <c r="E725" s="1897"/>
      <c r="F725" s="1897"/>
      <c r="G725" s="1897"/>
      <c r="H725" s="1897"/>
      <c r="I725" s="1897"/>
    </row>
    <row r="726" spans="1:9" ht="15.75" customHeight="1">
      <c r="A726" s="1897"/>
      <c r="B726" s="1897"/>
      <c r="C726" s="1897"/>
      <c r="D726" s="1897"/>
      <c r="E726" s="1897"/>
      <c r="F726" s="1897"/>
      <c r="G726" s="1897"/>
      <c r="H726" s="1897"/>
      <c r="I726" s="1897"/>
    </row>
    <row r="727" spans="1:9" ht="15.75" customHeight="1">
      <c r="A727" s="1897"/>
      <c r="B727" s="1897"/>
      <c r="C727" s="1897"/>
      <c r="D727" s="1897"/>
      <c r="E727" s="1897"/>
      <c r="F727" s="1897"/>
      <c r="G727" s="1897"/>
      <c r="H727" s="1897"/>
      <c r="I727" s="1897"/>
    </row>
    <row r="728" spans="1:9" ht="15.75" customHeight="1">
      <c r="A728" s="1897"/>
      <c r="B728" s="1897"/>
      <c r="C728" s="1897"/>
      <c r="D728" s="1897"/>
      <c r="E728" s="1897"/>
      <c r="F728" s="1897"/>
      <c r="G728" s="1897"/>
      <c r="H728" s="1897"/>
      <c r="I728" s="1897"/>
    </row>
    <row r="729" spans="1:9" ht="15.75" customHeight="1">
      <c r="A729" s="1897"/>
      <c r="B729" s="1897"/>
      <c r="C729" s="1897"/>
      <c r="D729" s="1897"/>
      <c r="E729" s="1897"/>
      <c r="F729" s="1897"/>
      <c r="G729" s="1897"/>
      <c r="H729" s="1897"/>
      <c r="I729" s="1897"/>
    </row>
    <row r="730" spans="1:9" ht="15.75" customHeight="1">
      <c r="A730" s="1897"/>
      <c r="B730" s="1897"/>
      <c r="C730" s="1897"/>
      <c r="D730" s="1897"/>
      <c r="E730" s="1897"/>
      <c r="F730" s="1897"/>
      <c r="G730" s="1897"/>
      <c r="H730" s="1897"/>
      <c r="I730" s="1897"/>
    </row>
    <row r="731" spans="1:9" ht="15.75" customHeight="1">
      <c r="A731" s="1897"/>
      <c r="B731" s="1897"/>
      <c r="C731" s="1897"/>
      <c r="D731" s="1897"/>
      <c r="E731" s="1897"/>
      <c r="F731" s="1897"/>
      <c r="G731" s="1897"/>
      <c r="H731" s="1897"/>
      <c r="I731" s="1897"/>
    </row>
    <row r="732" spans="1:9" ht="15.75" customHeight="1">
      <c r="A732" s="1897"/>
      <c r="B732" s="1897"/>
      <c r="C732" s="1897"/>
      <c r="D732" s="1897"/>
      <c r="E732" s="1897"/>
      <c r="F732" s="1897"/>
      <c r="G732" s="1897"/>
      <c r="H732" s="1897"/>
      <c r="I732" s="1897"/>
    </row>
    <row r="733" spans="1:9" ht="15.75" customHeight="1">
      <c r="A733" s="1897"/>
      <c r="B733" s="1897"/>
      <c r="C733" s="1897"/>
      <c r="D733" s="1897"/>
      <c r="E733" s="1897"/>
      <c r="F733" s="1897"/>
      <c r="G733" s="1897"/>
      <c r="H733" s="1897"/>
      <c r="I733" s="1897"/>
    </row>
    <row r="734" spans="1:9" ht="15.75" customHeight="1">
      <c r="A734" s="1897"/>
      <c r="B734" s="1897"/>
      <c r="C734" s="1897"/>
      <c r="D734" s="1897"/>
      <c r="E734" s="1897"/>
      <c r="F734" s="1897"/>
      <c r="G734" s="1897"/>
      <c r="H734" s="1897"/>
      <c r="I734" s="1897"/>
    </row>
    <row r="735" spans="1:9" ht="15.75" customHeight="1">
      <c r="A735" s="1897"/>
      <c r="B735" s="1897"/>
      <c r="C735" s="1897"/>
      <c r="D735" s="1897"/>
      <c r="E735" s="1897"/>
      <c r="F735" s="1897"/>
      <c r="G735" s="1897"/>
      <c r="H735" s="1897"/>
      <c r="I735" s="1897"/>
    </row>
    <row r="736" spans="1:9" ht="15.75" customHeight="1">
      <c r="A736" s="1897"/>
      <c r="B736" s="1897"/>
      <c r="C736" s="1897"/>
      <c r="D736" s="1897"/>
      <c r="E736" s="1897"/>
      <c r="F736" s="1897"/>
      <c r="G736" s="1897"/>
      <c r="H736" s="1897"/>
      <c r="I736" s="1897"/>
    </row>
    <row r="737" spans="1:9" ht="15.75" customHeight="1">
      <c r="A737" s="1897"/>
      <c r="B737" s="1897"/>
      <c r="C737" s="1897"/>
      <c r="D737" s="1897"/>
      <c r="E737" s="1897"/>
      <c r="F737" s="1897"/>
      <c r="G737" s="1897"/>
      <c r="H737" s="1897"/>
      <c r="I737" s="1897"/>
    </row>
    <row r="738" spans="1:9" ht="15.75" customHeight="1">
      <c r="A738" s="1897"/>
      <c r="B738" s="1897"/>
      <c r="C738" s="1897"/>
      <c r="D738" s="1897"/>
      <c r="E738" s="1897"/>
      <c r="F738" s="1897"/>
      <c r="G738" s="1897"/>
      <c r="H738" s="1897"/>
      <c r="I738" s="1897"/>
    </row>
    <row r="739" spans="1:9" ht="15.75" customHeight="1">
      <c r="A739" s="1897"/>
      <c r="B739" s="1897"/>
      <c r="C739" s="1897"/>
      <c r="D739" s="1897"/>
      <c r="E739" s="1897"/>
      <c r="F739" s="1897"/>
      <c r="G739" s="1897"/>
      <c r="H739" s="1897"/>
      <c r="I739" s="1897"/>
    </row>
    <row r="740" spans="1:9" ht="15.75" customHeight="1">
      <c r="A740" s="1897"/>
      <c r="B740" s="1897"/>
      <c r="C740" s="1897"/>
      <c r="D740" s="1897"/>
      <c r="E740" s="1897"/>
      <c r="F740" s="1897"/>
      <c r="G740" s="1897"/>
      <c r="H740" s="1897"/>
      <c r="I740" s="1897"/>
    </row>
    <row r="741" spans="1:9" ht="15.75" customHeight="1">
      <c r="A741" s="1897"/>
      <c r="B741" s="1897"/>
      <c r="C741" s="1897"/>
      <c r="D741" s="1897"/>
      <c r="E741" s="1897"/>
      <c r="F741" s="1897"/>
      <c r="G741" s="1897"/>
      <c r="H741" s="1897"/>
      <c r="I741" s="1897"/>
    </row>
    <row r="742" spans="1:9" ht="15.75" customHeight="1">
      <c r="A742" s="1897"/>
      <c r="B742" s="1897"/>
      <c r="C742" s="1897"/>
      <c r="D742" s="1897"/>
      <c r="E742" s="1897"/>
      <c r="F742" s="1897"/>
      <c r="G742" s="1897"/>
      <c r="H742" s="1897"/>
      <c r="I742" s="1897"/>
    </row>
    <row r="743" spans="1:9" ht="15.75" customHeight="1">
      <c r="A743" s="1897"/>
      <c r="B743" s="1897"/>
      <c r="C743" s="1897"/>
      <c r="D743" s="1897"/>
      <c r="E743" s="1897"/>
      <c r="F743" s="1897"/>
      <c r="G743" s="1897"/>
      <c r="H743" s="1897"/>
      <c r="I743" s="1897"/>
    </row>
    <row r="744" spans="1:9" ht="15.75" customHeight="1">
      <c r="A744" s="1897"/>
      <c r="B744" s="1897"/>
      <c r="C744" s="1897"/>
      <c r="D744" s="1897"/>
      <c r="E744" s="1897"/>
      <c r="F744" s="1897"/>
      <c r="G744" s="1897"/>
      <c r="H744" s="1897"/>
      <c r="I744" s="1897"/>
    </row>
    <row r="745" spans="1:9" ht="15.75" customHeight="1">
      <c r="A745" s="1897"/>
      <c r="B745" s="1897"/>
      <c r="C745" s="1897"/>
      <c r="D745" s="1897"/>
      <c r="E745" s="1897"/>
      <c r="F745" s="1897"/>
      <c r="G745" s="1897"/>
      <c r="H745" s="1897"/>
      <c r="I745" s="1897"/>
    </row>
    <row r="746" spans="1:9" ht="15.75" customHeight="1">
      <c r="A746" s="1897"/>
      <c r="B746" s="1897"/>
      <c r="C746" s="1897"/>
      <c r="D746" s="1897"/>
      <c r="E746" s="1897"/>
      <c r="F746" s="1897"/>
      <c r="G746" s="1897"/>
      <c r="H746" s="1897"/>
      <c r="I746" s="1897"/>
    </row>
    <row r="747" spans="1:9" ht="15.75" customHeight="1">
      <c r="A747" s="1897"/>
      <c r="B747" s="1897"/>
      <c r="C747" s="1897"/>
      <c r="D747" s="1897"/>
      <c r="E747" s="1897"/>
      <c r="F747" s="1897"/>
      <c r="G747" s="1897"/>
      <c r="H747" s="1897"/>
      <c r="I747" s="1897"/>
    </row>
    <row r="748" spans="1:9" ht="15.75" customHeight="1">
      <c r="A748" s="1897"/>
      <c r="B748" s="1897"/>
      <c r="C748" s="1897"/>
      <c r="D748" s="1897"/>
      <c r="E748" s="1897"/>
      <c r="F748" s="1897"/>
      <c r="G748" s="1897"/>
      <c r="H748" s="1897"/>
      <c r="I748" s="1897"/>
    </row>
    <row r="749" spans="1:9" ht="15.75" customHeight="1">
      <c r="A749" s="1897"/>
      <c r="B749" s="1897"/>
      <c r="C749" s="1897"/>
      <c r="D749" s="1897"/>
      <c r="E749" s="1897"/>
      <c r="F749" s="1897"/>
      <c r="G749" s="1897"/>
      <c r="H749" s="1897"/>
      <c r="I749" s="1897"/>
    </row>
    <row r="750" spans="1:9" ht="15.75" customHeight="1">
      <c r="A750" s="1897"/>
      <c r="B750" s="1897"/>
      <c r="C750" s="1897"/>
      <c r="D750" s="1897"/>
      <c r="E750" s="1897"/>
      <c r="F750" s="1897"/>
      <c r="G750" s="1897"/>
      <c r="H750" s="1897"/>
      <c r="I750" s="1897"/>
    </row>
    <row r="751" spans="1:9" ht="15.75" customHeight="1">
      <c r="A751" s="1897"/>
      <c r="B751" s="1897"/>
      <c r="C751" s="1897"/>
      <c r="D751" s="1897"/>
      <c r="E751" s="1897"/>
      <c r="F751" s="1897"/>
      <c r="G751" s="1897"/>
      <c r="H751" s="1897"/>
      <c r="I751" s="1897"/>
    </row>
    <row r="752" spans="1:9" ht="15.75" customHeight="1">
      <c r="A752" s="1897"/>
      <c r="B752" s="1897"/>
      <c r="C752" s="1897"/>
      <c r="D752" s="1897"/>
      <c r="E752" s="1897"/>
      <c r="F752" s="1897"/>
      <c r="G752" s="1897"/>
      <c r="H752" s="1897"/>
      <c r="I752" s="1897"/>
    </row>
    <row r="753" spans="1:9" ht="15.75" customHeight="1">
      <c r="A753" s="1897"/>
      <c r="B753" s="1897"/>
      <c r="C753" s="1897"/>
      <c r="D753" s="1897"/>
      <c r="E753" s="1897"/>
      <c r="F753" s="1897"/>
      <c r="G753" s="1897"/>
      <c r="H753" s="1897"/>
      <c r="I753" s="1897"/>
    </row>
    <row r="754" spans="1:9" ht="15.75" customHeight="1">
      <c r="A754" s="1897"/>
      <c r="B754" s="1897"/>
      <c r="C754" s="1897"/>
      <c r="D754" s="1897"/>
      <c r="E754" s="1897"/>
      <c r="F754" s="1897"/>
      <c r="G754" s="1897"/>
      <c r="H754" s="1897"/>
      <c r="I754" s="1897"/>
    </row>
    <row r="755" spans="1:9" ht="15.75" customHeight="1">
      <c r="A755" s="1897"/>
      <c r="B755" s="1897"/>
      <c r="C755" s="1897"/>
      <c r="D755" s="1897"/>
      <c r="E755" s="1897"/>
      <c r="F755" s="1897"/>
      <c r="G755" s="1897"/>
      <c r="H755" s="1897"/>
      <c r="I755" s="1897"/>
    </row>
    <row r="756" spans="1:9" ht="15.75" customHeight="1">
      <c r="A756" s="1897"/>
      <c r="B756" s="1897"/>
      <c r="C756" s="1897"/>
      <c r="D756" s="1897"/>
      <c r="E756" s="1897"/>
      <c r="F756" s="1897"/>
      <c r="G756" s="1897"/>
      <c r="H756" s="1897"/>
      <c r="I756" s="1897"/>
    </row>
    <row r="757" spans="1:9" ht="15.75" customHeight="1">
      <c r="A757" s="1897"/>
      <c r="B757" s="1897"/>
      <c r="C757" s="1897"/>
      <c r="D757" s="1897"/>
      <c r="E757" s="1897"/>
      <c r="F757" s="1897"/>
      <c r="G757" s="1897"/>
      <c r="H757" s="1897"/>
      <c r="I757" s="1897"/>
    </row>
    <row r="758" spans="1:9" ht="15.75" customHeight="1">
      <c r="A758" s="1897"/>
      <c r="B758" s="1897"/>
      <c r="C758" s="1897"/>
      <c r="D758" s="1897"/>
      <c r="E758" s="1897"/>
      <c r="F758" s="1897"/>
      <c r="G758" s="1897"/>
      <c r="H758" s="1897"/>
      <c r="I758" s="1897"/>
    </row>
    <row r="759" spans="1:9" ht="15.75" customHeight="1">
      <c r="A759" s="1897"/>
      <c r="B759" s="1897"/>
      <c r="C759" s="1897"/>
      <c r="D759" s="1897"/>
      <c r="E759" s="1897"/>
      <c r="F759" s="1897"/>
      <c r="G759" s="1897"/>
      <c r="H759" s="1897"/>
      <c r="I759" s="1897"/>
    </row>
    <row r="760" spans="1:9" ht="15.75" customHeight="1">
      <c r="A760" s="1897"/>
      <c r="B760" s="1897"/>
      <c r="C760" s="1897"/>
      <c r="D760" s="1897"/>
      <c r="E760" s="1897"/>
      <c r="F760" s="1897"/>
      <c r="G760" s="1897"/>
      <c r="H760" s="1897"/>
      <c r="I760" s="1897"/>
    </row>
    <row r="761" spans="1:9" ht="15.75" customHeight="1">
      <c r="A761" s="1897"/>
      <c r="B761" s="1897"/>
      <c r="C761" s="1897"/>
      <c r="D761" s="1897"/>
      <c r="E761" s="1897"/>
      <c r="F761" s="1897"/>
      <c r="G761" s="1897"/>
      <c r="H761" s="1897"/>
      <c r="I761" s="1897"/>
    </row>
    <row r="762" spans="1:9" ht="15.75" customHeight="1">
      <c r="A762" s="1897"/>
      <c r="B762" s="1897"/>
      <c r="C762" s="1897"/>
      <c r="D762" s="1897"/>
      <c r="E762" s="1897"/>
      <c r="F762" s="1897"/>
      <c r="G762" s="1897"/>
      <c r="H762" s="1897"/>
      <c r="I762" s="1897"/>
    </row>
    <row r="763" spans="1:9" ht="15.75" customHeight="1">
      <c r="A763" s="1897"/>
      <c r="B763" s="1897"/>
      <c r="C763" s="1897"/>
      <c r="D763" s="1897"/>
      <c r="E763" s="1897"/>
      <c r="F763" s="1897"/>
      <c r="G763" s="1897"/>
      <c r="H763" s="1897"/>
      <c r="I763" s="1897"/>
    </row>
    <row r="764" spans="1:9" ht="15.75" customHeight="1">
      <c r="A764" s="1897"/>
      <c r="B764" s="1897"/>
      <c r="C764" s="1897"/>
      <c r="D764" s="1897"/>
      <c r="E764" s="1897"/>
      <c r="F764" s="1897"/>
      <c r="G764" s="1897"/>
      <c r="H764" s="1897"/>
      <c r="I764" s="1897"/>
    </row>
    <row r="765" spans="1:9" ht="15.75" customHeight="1">
      <c r="A765" s="1897"/>
      <c r="B765" s="1897"/>
      <c r="C765" s="1897"/>
      <c r="D765" s="1897"/>
      <c r="E765" s="1897"/>
      <c r="F765" s="1897"/>
      <c r="G765" s="1897"/>
      <c r="H765" s="1897"/>
      <c r="I765" s="1897"/>
    </row>
    <row r="766" spans="1:9" ht="15.75" customHeight="1">
      <c r="A766" s="1897"/>
      <c r="B766" s="1897"/>
      <c r="C766" s="1897"/>
      <c r="D766" s="1897"/>
      <c r="E766" s="1897"/>
      <c r="F766" s="1897"/>
      <c r="G766" s="1897"/>
      <c r="H766" s="1897"/>
      <c r="I766" s="1897"/>
    </row>
    <row r="767" spans="1:9" ht="15.75" customHeight="1">
      <c r="A767" s="1897"/>
      <c r="B767" s="1897"/>
      <c r="C767" s="1897"/>
      <c r="D767" s="1897"/>
      <c r="E767" s="1897"/>
      <c r="F767" s="1897"/>
      <c r="G767" s="1897"/>
      <c r="H767" s="1897"/>
      <c r="I767" s="1897"/>
    </row>
    <row r="768" spans="1:9" ht="15.75" customHeight="1">
      <c r="A768" s="1897"/>
      <c r="B768" s="1897"/>
      <c r="C768" s="1897"/>
      <c r="D768" s="1897"/>
      <c r="E768" s="1897"/>
      <c r="F768" s="1897"/>
      <c r="G768" s="1897"/>
      <c r="H768" s="1897"/>
      <c r="I768" s="1897"/>
    </row>
    <row r="769" spans="1:9" ht="15.75" customHeight="1">
      <c r="A769" s="1897"/>
      <c r="B769" s="1897"/>
      <c r="C769" s="1897"/>
      <c r="D769" s="1897"/>
      <c r="E769" s="1897"/>
      <c r="F769" s="1897"/>
      <c r="G769" s="1897"/>
      <c r="H769" s="1897"/>
      <c r="I769" s="1897"/>
    </row>
    <row r="770" spans="1:9" ht="15.75" customHeight="1">
      <c r="A770" s="1897"/>
      <c r="B770" s="1897"/>
      <c r="C770" s="1897"/>
      <c r="D770" s="1897"/>
      <c r="E770" s="1897"/>
      <c r="F770" s="1897"/>
      <c r="G770" s="1897"/>
      <c r="H770" s="1897"/>
      <c r="I770" s="1897"/>
    </row>
    <row r="771" spans="1:9" ht="15.75" customHeight="1">
      <c r="A771" s="1897"/>
      <c r="B771" s="1897"/>
      <c r="C771" s="1897"/>
      <c r="D771" s="1897"/>
      <c r="E771" s="1897"/>
      <c r="F771" s="1897"/>
      <c r="G771" s="1897"/>
      <c r="H771" s="1897"/>
      <c r="I771" s="1897"/>
    </row>
    <row r="772" spans="1:9" ht="15.75" customHeight="1">
      <c r="A772" s="1897"/>
      <c r="B772" s="1897"/>
      <c r="C772" s="1897"/>
      <c r="D772" s="1897"/>
      <c r="E772" s="1897"/>
      <c r="F772" s="1897"/>
      <c r="G772" s="1897"/>
      <c r="H772" s="1897"/>
      <c r="I772" s="1897"/>
    </row>
    <row r="773" spans="1:9" ht="15.75" customHeight="1">
      <c r="A773" s="1897"/>
      <c r="B773" s="1897"/>
      <c r="C773" s="1897"/>
      <c r="D773" s="1897"/>
      <c r="E773" s="1897"/>
      <c r="F773" s="1897"/>
      <c r="G773" s="1897"/>
      <c r="H773" s="1897"/>
      <c r="I773" s="1897"/>
    </row>
    <row r="774" spans="1:9" ht="15.75" customHeight="1">
      <c r="A774" s="1897"/>
      <c r="B774" s="1897"/>
      <c r="C774" s="1897"/>
      <c r="D774" s="1897"/>
      <c r="E774" s="1897"/>
      <c r="F774" s="1897"/>
      <c r="G774" s="1897"/>
      <c r="H774" s="1897"/>
      <c r="I774" s="1897"/>
    </row>
    <row r="775" spans="1:9" ht="15.75" customHeight="1">
      <c r="A775" s="1897"/>
      <c r="B775" s="1897"/>
      <c r="C775" s="1897"/>
      <c r="D775" s="1897"/>
      <c r="E775" s="1897"/>
      <c r="F775" s="1897"/>
      <c r="G775" s="1897"/>
      <c r="H775" s="1897"/>
      <c r="I775" s="1897"/>
    </row>
    <row r="776" spans="1:9" ht="15.75" customHeight="1">
      <c r="A776" s="1897"/>
      <c r="B776" s="1897"/>
      <c r="C776" s="1897"/>
      <c r="D776" s="1897"/>
      <c r="E776" s="1897"/>
      <c r="F776" s="1897"/>
      <c r="G776" s="1897"/>
      <c r="H776" s="1897"/>
      <c r="I776" s="1897"/>
    </row>
    <row r="777" spans="1:9" ht="15.75" customHeight="1">
      <c r="A777" s="1897"/>
      <c r="B777" s="1897"/>
      <c r="C777" s="1897"/>
      <c r="D777" s="1897"/>
      <c r="E777" s="1897"/>
      <c r="F777" s="1897"/>
      <c r="G777" s="1897"/>
      <c r="H777" s="1897"/>
      <c r="I777" s="1897"/>
    </row>
    <row r="778" spans="1:9" ht="15.75" customHeight="1">
      <c r="A778" s="1897"/>
      <c r="B778" s="1897"/>
      <c r="C778" s="1897"/>
      <c r="D778" s="1897"/>
      <c r="E778" s="1897"/>
      <c r="F778" s="1897"/>
      <c r="G778" s="1897"/>
      <c r="H778" s="1897"/>
      <c r="I778" s="1897"/>
    </row>
    <row r="779" spans="1:9" ht="15.75" customHeight="1">
      <c r="A779" s="1897"/>
      <c r="B779" s="1897"/>
      <c r="C779" s="1897"/>
      <c r="D779" s="1897"/>
      <c r="E779" s="1897"/>
      <c r="F779" s="1897"/>
      <c r="G779" s="1897"/>
      <c r="H779" s="1897"/>
      <c r="I779" s="1897"/>
    </row>
    <row r="780" spans="1:9" ht="15.75" customHeight="1">
      <c r="A780" s="1897"/>
      <c r="B780" s="1897"/>
      <c r="C780" s="1897"/>
      <c r="D780" s="1897"/>
      <c r="E780" s="1897"/>
      <c r="F780" s="1897"/>
      <c r="G780" s="1897"/>
      <c r="H780" s="1897"/>
      <c r="I780" s="1897"/>
    </row>
    <row r="781" spans="1:9" ht="15.75" customHeight="1">
      <c r="A781" s="1897"/>
      <c r="B781" s="1897"/>
      <c r="C781" s="1897"/>
      <c r="D781" s="1897"/>
      <c r="E781" s="1897"/>
      <c r="F781" s="1897"/>
      <c r="G781" s="1897"/>
      <c r="H781" s="1897"/>
      <c r="I781" s="1897"/>
    </row>
    <row r="782" spans="1:9" ht="15.75" customHeight="1">
      <c r="A782" s="1897"/>
      <c r="B782" s="1897"/>
      <c r="C782" s="1897"/>
      <c r="D782" s="1897"/>
      <c r="E782" s="1897"/>
      <c r="F782" s="1897"/>
      <c r="G782" s="1897"/>
      <c r="H782" s="1897"/>
      <c r="I782" s="1897"/>
    </row>
    <row r="783" spans="1:9" ht="15.75" customHeight="1">
      <c r="A783" s="1897"/>
      <c r="B783" s="1897"/>
      <c r="C783" s="1897"/>
      <c r="D783" s="1897"/>
      <c r="E783" s="1897"/>
      <c r="F783" s="1897"/>
      <c r="G783" s="1897"/>
      <c r="H783" s="1897"/>
      <c r="I783" s="1897"/>
    </row>
    <row r="784" spans="1:9" ht="15.75" customHeight="1">
      <c r="A784" s="1897"/>
      <c r="B784" s="1897"/>
      <c r="C784" s="1897"/>
      <c r="D784" s="1897"/>
      <c r="E784" s="1897"/>
      <c r="F784" s="1897"/>
      <c r="G784" s="1897"/>
      <c r="H784" s="1897"/>
      <c r="I784" s="1897"/>
    </row>
    <row r="785" spans="1:9" ht="15.75" customHeight="1">
      <c r="A785" s="1897"/>
      <c r="B785" s="1897"/>
      <c r="C785" s="1897"/>
      <c r="D785" s="1897"/>
      <c r="E785" s="1897"/>
      <c r="F785" s="1897"/>
      <c r="G785" s="1897"/>
      <c r="H785" s="1897"/>
      <c r="I785" s="1897"/>
    </row>
    <row r="786" spans="1:9" ht="15.75" customHeight="1">
      <c r="A786" s="1897"/>
      <c r="B786" s="1897"/>
      <c r="C786" s="1897"/>
      <c r="D786" s="1897"/>
      <c r="E786" s="1897"/>
      <c r="F786" s="1897"/>
      <c r="G786" s="1897"/>
      <c r="H786" s="1897"/>
      <c r="I786" s="1897"/>
    </row>
    <row r="787" spans="1:9" ht="15.75" customHeight="1">
      <c r="A787" s="1897"/>
      <c r="B787" s="1897"/>
      <c r="C787" s="1897"/>
      <c r="D787" s="1897"/>
      <c r="E787" s="1897"/>
      <c r="F787" s="1897"/>
      <c r="G787" s="1897"/>
      <c r="H787" s="1897"/>
      <c r="I787" s="1897"/>
    </row>
    <row r="788" spans="1:9" ht="15.75" customHeight="1">
      <c r="A788" s="1897"/>
      <c r="B788" s="1897"/>
      <c r="C788" s="1897"/>
      <c r="D788" s="1897"/>
      <c r="E788" s="1897"/>
      <c r="F788" s="1897"/>
      <c r="G788" s="1897"/>
      <c r="H788" s="1897"/>
      <c r="I788" s="1897"/>
    </row>
    <row r="789" spans="1:9" ht="15.75" customHeight="1">
      <c r="A789" s="1897"/>
      <c r="B789" s="1897"/>
      <c r="C789" s="1897"/>
      <c r="D789" s="1897"/>
      <c r="E789" s="1897"/>
      <c r="F789" s="1897"/>
      <c r="G789" s="1897"/>
      <c r="H789" s="1897"/>
      <c r="I789" s="1897"/>
    </row>
    <row r="790" spans="1:9" ht="15.75" customHeight="1">
      <c r="A790" s="1897"/>
      <c r="B790" s="1897"/>
      <c r="C790" s="1897"/>
      <c r="D790" s="1897"/>
      <c r="E790" s="1897"/>
      <c r="F790" s="1897"/>
      <c r="G790" s="1897"/>
      <c r="H790" s="1897"/>
      <c r="I790" s="1897"/>
    </row>
    <row r="791" spans="1:9" ht="15.75" customHeight="1">
      <c r="A791" s="1897"/>
      <c r="B791" s="1897"/>
      <c r="C791" s="1897"/>
      <c r="D791" s="1897"/>
      <c r="E791" s="1897"/>
      <c r="F791" s="1897"/>
      <c r="G791" s="1897"/>
      <c r="H791" s="1897"/>
      <c r="I791" s="1897"/>
    </row>
    <row r="792" spans="1:9" ht="15.75" customHeight="1">
      <c r="A792" s="1897"/>
      <c r="B792" s="1897"/>
      <c r="C792" s="1897"/>
      <c r="D792" s="1897"/>
      <c r="E792" s="1897"/>
      <c r="F792" s="1897"/>
      <c r="G792" s="1897"/>
      <c r="H792" s="1897"/>
      <c r="I792" s="1897"/>
    </row>
    <row r="793" spans="1:9" ht="15.75" customHeight="1">
      <c r="A793" s="1897"/>
      <c r="B793" s="1897"/>
      <c r="C793" s="1897"/>
      <c r="D793" s="1897"/>
      <c r="E793" s="1897"/>
      <c r="F793" s="1897"/>
      <c r="G793" s="1897"/>
      <c r="H793" s="1897"/>
      <c r="I793" s="1897"/>
    </row>
    <row r="794" spans="1:9" ht="15.75" customHeight="1">
      <c r="A794" s="1897"/>
      <c r="B794" s="1897"/>
      <c r="C794" s="1897"/>
      <c r="D794" s="1897"/>
      <c r="E794" s="1897"/>
      <c r="F794" s="1897"/>
      <c r="G794" s="1897"/>
      <c r="H794" s="1897"/>
      <c r="I794" s="1897"/>
    </row>
    <row r="795" spans="1:9" ht="15.75" customHeight="1">
      <c r="A795" s="1897"/>
      <c r="B795" s="1897"/>
      <c r="C795" s="1897"/>
      <c r="D795" s="1897"/>
      <c r="E795" s="1897"/>
      <c r="F795" s="1897"/>
      <c r="G795" s="1897"/>
      <c r="H795" s="1897"/>
      <c r="I795" s="1897"/>
    </row>
    <row r="796" spans="1:9" ht="15.75" customHeight="1">
      <c r="A796" s="1897"/>
      <c r="B796" s="1897"/>
      <c r="C796" s="1897"/>
      <c r="D796" s="1897"/>
      <c r="E796" s="1897"/>
      <c r="F796" s="1897"/>
      <c r="G796" s="1897"/>
      <c r="H796" s="1897"/>
      <c r="I796" s="1897"/>
    </row>
    <row r="797" spans="1:9" ht="15.75" customHeight="1">
      <c r="A797" s="1897"/>
      <c r="B797" s="1897"/>
      <c r="C797" s="1897"/>
      <c r="D797" s="1897"/>
      <c r="E797" s="1897"/>
      <c r="F797" s="1897"/>
      <c r="G797" s="1897"/>
      <c r="H797" s="1897"/>
      <c r="I797" s="1897"/>
    </row>
    <row r="798" spans="1:9" ht="15.75" customHeight="1">
      <c r="A798" s="1897"/>
      <c r="B798" s="1897"/>
      <c r="C798" s="1897"/>
      <c r="D798" s="1897"/>
      <c r="E798" s="1897"/>
      <c r="F798" s="1897"/>
      <c r="G798" s="1897"/>
      <c r="H798" s="1897"/>
      <c r="I798" s="1897"/>
    </row>
    <row r="799" spans="1:9" ht="15.75" customHeight="1">
      <c r="A799" s="1897"/>
      <c r="B799" s="1897"/>
      <c r="C799" s="1897"/>
      <c r="D799" s="1897"/>
      <c r="E799" s="1897"/>
      <c r="F799" s="1897"/>
      <c r="G799" s="1897"/>
      <c r="H799" s="1897"/>
      <c r="I799" s="1897"/>
    </row>
    <row r="800" spans="1:9" ht="15.75" customHeight="1">
      <c r="A800" s="1897"/>
      <c r="B800" s="1897"/>
      <c r="C800" s="1897"/>
      <c r="D800" s="1897"/>
      <c r="E800" s="1897"/>
      <c r="F800" s="1897"/>
      <c r="G800" s="1897"/>
      <c r="H800" s="1897"/>
      <c r="I800" s="1897"/>
    </row>
    <row r="801" spans="1:9" ht="15.75" customHeight="1">
      <c r="A801" s="1897"/>
      <c r="B801" s="1897"/>
      <c r="C801" s="1897"/>
      <c r="D801" s="1897"/>
      <c r="E801" s="1897"/>
      <c r="F801" s="1897"/>
      <c r="G801" s="1897"/>
      <c r="H801" s="1897"/>
      <c r="I801" s="1897"/>
    </row>
    <row r="802" spans="1:9" ht="15.75" customHeight="1">
      <c r="A802" s="1897"/>
      <c r="B802" s="1897"/>
      <c r="C802" s="1897"/>
      <c r="D802" s="1897"/>
      <c r="E802" s="1897"/>
      <c r="F802" s="1897"/>
      <c r="G802" s="1897"/>
      <c r="H802" s="1897"/>
      <c r="I802" s="1897"/>
    </row>
    <row r="803" spans="1:9" ht="15.75" customHeight="1">
      <c r="A803" s="1897"/>
      <c r="B803" s="1897"/>
      <c r="C803" s="1897"/>
      <c r="D803" s="1897"/>
      <c r="E803" s="1897"/>
      <c r="F803" s="1897"/>
      <c r="G803" s="1897"/>
      <c r="H803" s="1897"/>
      <c r="I803" s="1897"/>
    </row>
    <row r="804" spans="1:9" ht="15.75" customHeight="1">
      <c r="A804" s="1897"/>
      <c r="B804" s="1897"/>
      <c r="C804" s="1897"/>
      <c r="D804" s="1897"/>
      <c r="E804" s="1897"/>
      <c r="F804" s="1897"/>
      <c r="G804" s="1897"/>
      <c r="H804" s="1897"/>
      <c r="I804" s="1897"/>
    </row>
    <row r="805" spans="1:9" ht="15.75" customHeight="1">
      <c r="A805" s="1897"/>
      <c r="B805" s="1897"/>
      <c r="C805" s="1897"/>
      <c r="D805" s="1897"/>
      <c r="E805" s="1897"/>
      <c r="F805" s="1897"/>
      <c r="G805" s="1897"/>
      <c r="H805" s="1897"/>
      <c r="I805" s="1897"/>
    </row>
    <row r="806" spans="1:9" ht="15.75" customHeight="1">
      <c r="A806" s="1897"/>
      <c r="B806" s="1897"/>
      <c r="C806" s="1897"/>
      <c r="D806" s="1897"/>
      <c r="E806" s="1897"/>
      <c r="F806" s="1897"/>
      <c r="G806" s="1897"/>
      <c r="H806" s="1897"/>
      <c r="I806" s="1897"/>
    </row>
    <row r="807" spans="1:9" ht="15.75" customHeight="1">
      <c r="A807" s="1897"/>
      <c r="B807" s="1897"/>
      <c r="C807" s="1897"/>
      <c r="D807" s="1897"/>
      <c r="E807" s="1897"/>
      <c r="F807" s="1897"/>
      <c r="G807" s="1897"/>
      <c r="H807" s="1897"/>
      <c r="I807" s="1897"/>
    </row>
    <row r="808" spans="1:9" ht="15.75" customHeight="1">
      <c r="A808" s="1897"/>
      <c r="B808" s="1897"/>
      <c r="C808" s="1897"/>
      <c r="D808" s="1897"/>
      <c r="E808" s="1897"/>
      <c r="F808" s="1897"/>
      <c r="G808" s="1897"/>
      <c r="H808" s="1897"/>
      <c r="I808" s="1897"/>
    </row>
    <row r="809" spans="1:9" ht="15.75" customHeight="1">
      <c r="A809" s="1897"/>
      <c r="B809" s="1897"/>
      <c r="C809" s="1897"/>
      <c r="D809" s="1897"/>
      <c r="E809" s="1897"/>
      <c r="F809" s="1897"/>
      <c r="G809" s="1897"/>
      <c r="H809" s="1897"/>
      <c r="I809" s="1897"/>
    </row>
    <row r="810" spans="1:9" ht="15.75" customHeight="1">
      <c r="A810" s="1897"/>
      <c r="B810" s="1897"/>
      <c r="C810" s="1897"/>
      <c r="D810" s="1897"/>
      <c r="E810" s="1897"/>
      <c r="F810" s="1897"/>
      <c r="G810" s="1897"/>
      <c r="H810" s="1897"/>
      <c r="I810" s="1897"/>
    </row>
    <row r="811" spans="1:9" ht="15.75" customHeight="1">
      <c r="A811" s="1897"/>
      <c r="B811" s="1897"/>
      <c r="C811" s="1897"/>
      <c r="D811" s="1897"/>
      <c r="E811" s="1897"/>
      <c r="F811" s="1897"/>
      <c r="G811" s="1897"/>
      <c r="H811" s="1897"/>
      <c r="I811" s="1897"/>
    </row>
    <row r="812" spans="1:9" ht="15.75" customHeight="1">
      <c r="A812" s="1897"/>
      <c r="B812" s="1897"/>
      <c r="C812" s="1897"/>
      <c r="D812" s="1897"/>
      <c r="E812" s="1897"/>
      <c r="F812" s="1897"/>
      <c r="G812" s="1897"/>
      <c r="H812" s="1897"/>
      <c r="I812" s="1897"/>
    </row>
    <row r="813" spans="1:9" ht="15.75" customHeight="1">
      <c r="A813" s="1897"/>
      <c r="B813" s="1897"/>
      <c r="C813" s="1897"/>
      <c r="D813" s="1897"/>
      <c r="E813" s="1897"/>
      <c r="F813" s="1897"/>
      <c r="G813" s="1897"/>
      <c r="H813" s="1897"/>
      <c r="I813" s="1897"/>
    </row>
    <row r="814" spans="1:9" ht="15.75" customHeight="1">
      <c r="A814" s="1897"/>
      <c r="B814" s="1897"/>
      <c r="C814" s="1897"/>
      <c r="D814" s="1897"/>
      <c r="E814" s="1897"/>
      <c r="F814" s="1897"/>
      <c r="G814" s="1897"/>
      <c r="H814" s="1897"/>
      <c r="I814" s="1897"/>
    </row>
    <row r="815" spans="1:9" ht="15.75" customHeight="1">
      <c r="A815" s="1897"/>
      <c r="B815" s="1897"/>
      <c r="C815" s="1897"/>
      <c r="D815" s="1897"/>
      <c r="E815" s="1897"/>
      <c r="F815" s="1897"/>
      <c r="G815" s="1897"/>
      <c r="H815" s="1897"/>
      <c r="I815" s="1897"/>
    </row>
    <row r="816" spans="1:9" ht="15.75" customHeight="1">
      <c r="A816" s="1897"/>
      <c r="B816" s="1897"/>
      <c r="C816" s="1897"/>
      <c r="D816" s="1897"/>
      <c r="E816" s="1897"/>
      <c r="F816" s="1897"/>
      <c r="G816" s="1897"/>
      <c r="H816" s="1897"/>
      <c r="I816" s="1897"/>
    </row>
    <row r="817" spans="1:9" ht="15.75" customHeight="1">
      <c r="A817" s="1897"/>
      <c r="B817" s="1897"/>
      <c r="C817" s="1897"/>
      <c r="D817" s="1897"/>
      <c r="E817" s="1897"/>
      <c r="F817" s="1897"/>
      <c r="G817" s="1897"/>
      <c r="H817" s="1897"/>
      <c r="I817" s="1897"/>
    </row>
    <row r="818" spans="1:9" ht="15.75" customHeight="1">
      <c r="A818" s="1897"/>
      <c r="B818" s="1897"/>
      <c r="C818" s="1897"/>
      <c r="D818" s="1897"/>
      <c r="E818" s="1897"/>
      <c r="F818" s="1897"/>
      <c r="G818" s="1897"/>
      <c r="H818" s="1897"/>
      <c r="I818" s="1897"/>
    </row>
    <row r="819" spans="1:9" ht="15.75" customHeight="1">
      <c r="A819" s="1897"/>
      <c r="B819" s="1897"/>
      <c r="C819" s="1897"/>
      <c r="D819" s="1897"/>
      <c r="E819" s="1897"/>
      <c r="F819" s="1897"/>
      <c r="G819" s="1897"/>
      <c r="H819" s="1897"/>
      <c r="I819" s="1897"/>
    </row>
    <row r="820" spans="1:9" ht="15.75" customHeight="1">
      <c r="A820" s="1897"/>
      <c r="B820" s="1897"/>
      <c r="C820" s="1897"/>
      <c r="D820" s="1897"/>
      <c r="E820" s="1897"/>
      <c r="F820" s="1897"/>
      <c r="G820" s="1897"/>
      <c r="H820" s="1897"/>
      <c r="I820" s="1897"/>
    </row>
    <row r="821" spans="1:9" ht="15.75" customHeight="1">
      <c r="A821" s="1897"/>
      <c r="B821" s="1897"/>
      <c r="C821" s="1897"/>
      <c r="D821" s="1897"/>
      <c r="E821" s="1897"/>
      <c r="F821" s="1897"/>
      <c r="G821" s="1897"/>
      <c r="H821" s="1897"/>
      <c r="I821" s="1897"/>
    </row>
    <row r="822" spans="1:9" ht="15.75" customHeight="1">
      <c r="A822" s="1897"/>
      <c r="B822" s="1897"/>
      <c r="C822" s="1897"/>
      <c r="D822" s="1897"/>
      <c r="E822" s="1897"/>
      <c r="F822" s="1897"/>
      <c r="G822" s="1897"/>
      <c r="H822" s="1897"/>
      <c r="I822" s="1897"/>
    </row>
    <row r="823" spans="1:9" ht="15.75" customHeight="1">
      <c r="A823" s="1897"/>
      <c r="B823" s="1897"/>
      <c r="C823" s="1897"/>
      <c r="D823" s="1897"/>
      <c r="E823" s="1897"/>
      <c r="F823" s="1897"/>
      <c r="G823" s="1897"/>
      <c r="H823" s="1897"/>
      <c r="I823" s="1897"/>
    </row>
    <row r="824" spans="1:9" ht="15.75" customHeight="1">
      <c r="A824" s="1897"/>
      <c r="B824" s="1897"/>
      <c r="C824" s="1897"/>
      <c r="D824" s="1897"/>
      <c r="E824" s="1897"/>
      <c r="F824" s="1897"/>
      <c r="G824" s="1897"/>
      <c r="H824" s="1897"/>
      <c r="I824" s="1897"/>
    </row>
    <row r="825" spans="1:9" ht="15.75" customHeight="1">
      <c r="A825" s="1897"/>
      <c r="B825" s="1897"/>
      <c r="C825" s="1897"/>
      <c r="D825" s="1897"/>
      <c r="E825" s="1897"/>
      <c r="F825" s="1897"/>
      <c r="G825" s="1897"/>
      <c r="H825" s="1897"/>
      <c r="I825" s="1897"/>
    </row>
    <row r="826" spans="1:9" ht="15.75" customHeight="1">
      <c r="A826" s="1897"/>
      <c r="B826" s="1897"/>
      <c r="C826" s="1897"/>
      <c r="D826" s="1897"/>
      <c r="E826" s="1897"/>
      <c r="F826" s="1897"/>
      <c r="G826" s="1897"/>
      <c r="H826" s="1897"/>
      <c r="I826" s="1897"/>
    </row>
    <row r="827" spans="1:9" ht="15.75" customHeight="1">
      <c r="A827" s="1897"/>
      <c r="B827" s="1897"/>
      <c r="C827" s="1897"/>
      <c r="D827" s="1897"/>
      <c r="E827" s="1897"/>
      <c r="F827" s="1897"/>
      <c r="G827" s="1897"/>
      <c r="H827" s="1897"/>
      <c r="I827" s="1897"/>
    </row>
    <row r="828" spans="1:9" ht="15.75" customHeight="1">
      <c r="A828" s="1897"/>
      <c r="B828" s="1897"/>
      <c r="C828" s="1897"/>
      <c r="D828" s="1897"/>
      <c r="E828" s="1897"/>
      <c r="F828" s="1897"/>
      <c r="G828" s="1897"/>
      <c r="H828" s="1897"/>
      <c r="I828" s="1897"/>
    </row>
    <row r="829" spans="1:9" ht="15.75" customHeight="1">
      <c r="A829" s="1897"/>
      <c r="B829" s="1897"/>
      <c r="C829" s="1897"/>
      <c r="D829" s="1897"/>
      <c r="E829" s="1897"/>
      <c r="F829" s="1897"/>
      <c r="G829" s="1897"/>
      <c r="H829" s="1897"/>
      <c r="I829" s="1897"/>
    </row>
    <row r="830" spans="1:9" ht="15.75" customHeight="1">
      <c r="A830" s="1897"/>
      <c r="B830" s="1897"/>
      <c r="C830" s="1897"/>
      <c r="D830" s="1897"/>
      <c r="E830" s="1897"/>
      <c r="F830" s="1897"/>
      <c r="G830" s="1897"/>
      <c r="H830" s="1897"/>
      <c r="I830" s="1897"/>
    </row>
    <row r="831" spans="1:9" ht="15.75" customHeight="1">
      <c r="A831" s="1897"/>
      <c r="B831" s="1897"/>
      <c r="C831" s="1897"/>
      <c r="D831" s="1897"/>
      <c r="E831" s="1897"/>
      <c r="F831" s="1897"/>
      <c r="G831" s="1897"/>
      <c r="H831" s="1897"/>
      <c r="I831" s="1897"/>
    </row>
    <row r="832" spans="1:9" ht="15.75" customHeight="1">
      <c r="A832" s="1897"/>
      <c r="B832" s="1897"/>
      <c r="C832" s="1897"/>
      <c r="D832" s="1897"/>
      <c r="E832" s="1897"/>
      <c r="F832" s="1897"/>
      <c r="G832" s="1897"/>
      <c r="H832" s="1897"/>
      <c r="I832" s="1897"/>
    </row>
    <row r="833" spans="1:9" ht="15.75" customHeight="1">
      <c r="A833" s="1897"/>
      <c r="B833" s="1897"/>
      <c r="C833" s="1897"/>
      <c r="D833" s="1897"/>
      <c r="E833" s="1897"/>
      <c r="F833" s="1897"/>
      <c r="G833" s="1897"/>
      <c r="H833" s="1897"/>
      <c r="I833" s="1897"/>
    </row>
    <row r="834" spans="1:9" ht="15.75" customHeight="1">
      <c r="A834" s="1897"/>
      <c r="B834" s="1897"/>
      <c r="C834" s="1897"/>
      <c r="D834" s="1897"/>
      <c r="E834" s="1897"/>
      <c r="F834" s="1897"/>
      <c r="G834" s="1897"/>
      <c r="H834" s="1897"/>
      <c r="I834" s="1897"/>
    </row>
    <row r="835" spans="1:9" ht="15.75" customHeight="1">
      <c r="A835" s="1897"/>
      <c r="B835" s="1897"/>
      <c r="C835" s="1897"/>
      <c r="D835" s="1897"/>
      <c r="E835" s="1897"/>
      <c r="F835" s="1897"/>
      <c r="G835" s="1897"/>
      <c r="H835" s="1897"/>
      <c r="I835" s="1897"/>
    </row>
    <row r="836" spans="1:9" ht="15.75" customHeight="1">
      <c r="A836" s="1897"/>
      <c r="B836" s="1897"/>
      <c r="C836" s="1897"/>
      <c r="D836" s="1897"/>
      <c r="E836" s="1897"/>
      <c r="F836" s="1897"/>
      <c r="G836" s="1897"/>
      <c r="H836" s="1897"/>
      <c r="I836" s="1897"/>
    </row>
    <row r="837" spans="1:9" ht="15.75" customHeight="1">
      <c r="A837" s="1897"/>
      <c r="B837" s="1897"/>
      <c r="C837" s="1897"/>
      <c r="D837" s="1897"/>
      <c r="E837" s="1897"/>
      <c r="F837" s="1897"/>
      <c r="G837" s="1897"/>
      <c r="H837" s="1897"/>
      <c r="I837" s="1897"/>
    </row>
    <row r="838" spans="1:9" ht="15.75" customHeight="1">
      <c r="A838" s="1897"/>
      <c r="B838" s="1897"/>
      <c r="C838" s="1897"/>
      <c r="D838" s="1897"/>
      <c r="E838" s="1897"/>
      <c r="F838" s="1897"/>
      <c r="G838" s="1897"/>
      <c r="H838" s="1897"/>
      <c r="I838" s="1897"/>
    </row>
    <row r="839" spans="1:9" ht="15.75" customHeight="1">
      <c r="A839" s="1897"/>
      <c r="B839" s="1897"/>
      <c r="C839" s="1897"/>
      <c r="D839" s="1897"/>
      <c r="E839" s="1897"/>
      <c r="F839" s="1897"/>
      <c r="G839" s="1897"/>
      <c r="H839" s="1897"/>
      <c r="I839" s="1897"/>
    </row>
    <row r="840" spans="1:9" ht="15.75" customHeight="1">
      <c r="A840" s="1897"/>
      <c r="B840" s="1897"/>
      <c r="C840" s="1897"/>
      <c r="D840" s="1897"/>
      <c r="E840" s="1897"/>
      <c r="F840" s="1897"/>
      <c r="G840" s="1897"/>
      <c r="H840" s="1897"/>
      <c r="I840" s="1897"/>
    </row>
    <row r="841" spans="1:9" ht="15.75" customHeight="1">
      <c r="A841" s="1897"/>
      <c r="B841" s="1897"/>
      <c r="C841" s="1897"/>
      <c r="D841" s="1897"/>
      <c r="E841" s="1897"/>
      <c r="F841" s="1897"/>
      <c r="G841" s="1897"/>
      <c r="H841" s="1897"/>
      <c r="I841" s="1897"/>
    </row>
    <row r="842" spans="1:9" ht="15.75" customHeight="1">
      <c r="A842" s="1897"/>
      <c r="B842" s="1897"/>
      <c r="C842" s="1897"/>
      <c r="D842" s="1897"/>
      <c r="E842" s="1897"/>
      <c r="F842" s="1897"/>
      <c r="G842" s="1897"/>
      <c r="H842" s="1897"/>
      <c r="I842" s="1897"/>
    </row>
    <row r="843" spans="1:9" ht="15.75" customHeight="1">
      <c r="A843" s="1897"/>
      <c r="B843" s="1897"/>
      <c r="C843" s="1897"/>
      <c r="D843" s="1897"/>
      <c r="E843" s="1897"/>
      <c r="F843" s="1897"/>
      <c r="G843" s="1897"/>
      <c r="H843" s="1897"/>
      <c r="I843" s="1897"/>
    </row>
    <row r="844" spans="1:9" ht="15.75" customHeight="1">
      <c r="A844" s="1897"/>
      <c r="B844" s="1897"/>
      <c r="C844" s="1897"/>
      <c r="D844" s="1897"/>
      <c r="E844" s="1897"/>
      <c r="F844" s="1897"/>
      <c r="G844" s="1897"/>
      <c r="H844" s="1897"/>
      <c r="I844" s="1897"/>
    </row>
    <row r="845" spans="1:9" ht="15.75" customHeight="1">
      <c r="A845" s="1897"/>
      <c r="B845" s="1897"/>
      <c r="C845" s="1897"/>
      <c r="D845" s="1897"/>
      <c r="E845" s="1897"/>
      <c r="F845" s="1897"/>
      <c r="G845" s="1897"/>
      <c r="H845" s="1897"/>
      <c r="I845" s="1897"/>
    </row>
    <row r="846" spans="1:9" ht="15.75" customHeight="1">
      <c r="A846" s="1897"/>
      <c r="B846" s="1897"/>
      <c r="C846" s="1897"/>
      <c r="D846" s="1897"/>
      <c r="E846" s="1897"/>
      <c r="F846" s="1897"/>
      <c r="G846" s="1897"/>
      <c r="H846" s="1897"/>
      <c r="I846" s="1897"/>
    </row>
    <row r="847" spans="1:9" ht="15.75" customHeight="1">
      <c r="A847" s="1897"/>
      <c r="B847" s="1897"/>
      <c r="C847" s="1897"/>
      <c r="D847" s="1897"/>
      <c r="E847" s="1897"/>
      <c r="F847" s="1897"/>
      <c r="G847" s="1897"/>
      <c r="H847" s="1897"/>
      <c r="I847" s="1897"/>
    </row>
    <row r="848" spans="1:9" ht="15.75" customHeight="1">
      <c r="A848" s="1897"/>
      <c r="B848" s="1897"/>
      <c r="C848" s="1897"/>
      <c r="D848" s="1897"/>
      <c r="E848" s="1897"/>
      <c r="F848" s="1897"/>
      <c r="G848" s="1897"/>
      <c r="H848" s="1897"/>
      <c r="I848" s="1897"/>
    </row>
    <row r="849" spans="1:9" ht="15.75" customHeight="1">
      <c r="A849" s="1897"/>
      <c r="B849" s="1897"/>
      <c r="C849" s="1897"/>
      <c r="D849" s="1897"/>
      <c r="E849" s="1897"/>
      <c r="F849" s="1897"/>
      <c r="G849" s="1897"/>
      <c r="H849" s="1897"/>
      <c r="I849" s="1897"/>
    </row>
    <row r="850" spans="1:9" ht="15.75" customHeight="1">
      <c r="A850" s="1897"/>
      <c r="B850" s="1897"/>
      <c r="C850" s="1897"/>
      <c r="D850" s="1897"/>
      <c r="E850" s="1897"/>
      <c r="F850" s="1897"/>
      <c r="G850" s="1897"/>
      <c r="H850" s="1897"/>
      <c r="I850" s="1897"/>
    </row>
    <row r="851" spans="1:9" ht="15.75" customHeight="1">
      <c r="A851" s="1897"/>
      <c r="B851" s="1897"/>
      <c r="C851" s="1897"/>
      <c r="D851" s="1897"/>
      <c r="E851" s="1897"/>
      <c r="F851" s="1897"/>
      <c r="G851" s="1897"/>
      <c r="H851" s="1897"/>
      <c r="I851" s="1897"/>
    </row>
    <row r="852" spans="1:9" ht="15.75" customHeight="1">
      <c r="A852" s="1897"/>
      <c r="B852" s="1897"/>
      <c r="C852" s="1897"/>
      <c r="D852" s="1897"/>
      <c r="E852" s="1897"/>
      <c r="F852" s="1897"/>
      <c r="G852" s="1897"/>
      <c r="H852" s="1897"/>
      <c r="I852" s="1897"/>
    </row>
    <row r="853" spans="1:9" ht="15.75" customHeight="1">
      <c r="A853" s="1897"/>
      <c r="B853" s="1897"/>
      <c r="C853" s="1897"/>
      <c r="D853" s="1897"/>
      <c r="E853" s="1897"/>
      <c r="F853" s="1897"/>
      <c r="G853" s="1897"/>
      <c r="H853" s="1897"/>
      <c r="I853" s="1897"/>
    </row>
    <row r="854" spans="1:9" ht="15.75" customHeight="1">
      <c r="A854" s="1897"/>
      <c r="B854" s="1897"/>
      <c r="C854" s="1897"/>
      <c r="D854" s="1897"/>
      <c r="E854" s="1897"/>
      <c r="F854" s="1897"/>
      <c r="G854" s="1897"/>
      <c r="H854" s="1897"/>
      <c r="I854" s="1897"/>
    </row>
    <row r="855" spans="1:9" ht="15.75" customHeight="1">
      <c r="A855" s="1897"/>
      <c r="B855" s="1897"/>
      <c r="C855" s="1897"/>
      <c r="D855" s="1897"/>
      <c r="E855" s="1897"/>
      <c r="F855" s="1897"/>
      <c r="G855" s="1897"/>
      <c r="H855" s="1897"/>
      <c r="I855" s="1897"/>
    </row>
    <row r="856" spans="1:9" ht="15.75" customHeight="1">
      <c r="A856" s="1897"/>
      <c r="B856" s="1897"/>
      <c r="C856" s="1897"/>
      <c r="D856" s="1897"/>
      <c r="E856" s="1897"/>
      <c r="F856" s="1897"/>
      <c r="G856" s="1897"/>
      <c r="H856" s="1897"/>
      <c r="I856" s="1897"/>
    </row>
    <row r="857" spans="1:9" ht="15.75" customHeight="1">
      <c r="A857" s="1897"/>
      <c r="B857" s="1897"/>
      <c r="C857" s="1897"/>
      <c r="D857" s="1897"/>
      <c r="E857" s="1897"/>
      <c r="F857" s="1897"/>
      <c r="G857" s="1897"/>
      <c r="H857" s="1897"/>
      <c r="I857" s="1897"/>
    </row>
    <row r="858" spans="1:9" ht="15.75" customHeight="1">
      <c r="A858" s="1897"/>
      <c r="B858" s="1897"/>
      <c r="C858" s="1897"/>
      <c r="D858" s="1897"/>
      <c r="E858" s="1897"/>
      <c r="F858" s="1897"/>
      <c r="G858" s="1897"/>
      <c r="H858" s="1897"/>
      <c r="I858" s="1897"/>
    </row>
    <row r="859" spans="1:9" ht="15.75" customHeight="1">
      <c r="A859" s="1897"/>
      <c r="B859" s="1897"/>
      <c r="C859" s="1897"/>
      <c r="D859" s="1897"/>
      <c r="E859" s="1897"/>
      <c r="F859" s="1897"/>
      <c r="G859" s="1897"/>
      <c r="H859" s="1897"/>
      <c r="I859" s="1897"/>
    </row>
    <row r="860" spans="1:9" ht="15.75" customHeight="1">
      <c r="A860" s="1897"/>
      <c r="B860" s="1897"/>
      <c r="C860" s="1897"/>
      <c r="D860" s="1897"/>
      <c r="E860" s="1897"/>
      <c r="F860" s="1897"/>
      <c r="G860" s="1897"/>
      <c r="H860" s="1897"/>
      <c r="I860" s="1897"/>
    </row>
    <row r="861" spans="1:9" ht="15.75" customHeight="1">
      <c r="A861" s="1897"/>
      <c r="B861" s="1897"/>
      <c r="C861" s="1897"/>
      <c r="D861" s="1897"/>
      <c r="E861" s="1897"/>
      <c r="F861" s="1897"/>
      <c r="G861" s="1897"/>
      <c r="H861" s="1897"/>
      <c r="I861" s="1897"/>
    </row>
    <row r="862" spans="1:9" ht="15.75" customHeight="1">
      <c r="A862" s="1897"/>
      <c r="B862" s="1897"/>
      <c r="C862" s="1897"/>
      <c r="D862" s="1897"/>
      <c r="E862" s="1897"/>
      <c r="F862" s="1897"/>
      <c r="G862" s="1897"/>
      <c r="H862" s="1897"/>
      <c r="I862" s="1897"/>
    </row>
    <row r="863" spans="1:9" ht="15.75" customHeight="1">
      <c r="A863" s="1897"/>
      <c r="B863" s="1897"/>
      <c r="C863" s="1897"/>
      <c r="D863" s="1897"/>
      <c r="E863" s="1897"/>
      <c r="F863" s="1897"/>
      <c r="G863" s="1897"/>
      <c r="H863" s="1897"/>
      <c r="I863" s="1897"/>
    </row>
    <row r="864" spans="1:9" ht="15.75" customHeight="1">
      <c r="A864" s="1897"/>
      <c r="B864" s="1897"/>
      <c r="C864" s="1897"/>
      <c r="D864" s="1897"/>
      <c r="E864" s="1897"/>
      <c r="F864" s="1897"/>
      <c r="G864" s="1897"/>
      <c r="H864" s="1897"/>
      <c r="I864" s="1897"/>
    </row>
    <row r="865" spans="1:9" ht="15.75" customHeight="1">
      <c r="A865" s="1897"/>
      <c r="B865" s="1897"/>
      <c r="C865" s="1897"/>
      <c r="D865" s="1897"/>
      <c r="E865" s="1897"/>
      <c r="F865" s="1897"/>
      <c r="G865" s="1897"/>
      <c r="H865" s="1897"/>
      <c r="I865" s="1897"/>
    </row>
    <row r="866" spans="1:9" ht="15.75" customHeight="1">
      <c r="A866" s="1897"/>
      <c r="B866" s="1897"/>
      <c r="C866" s="1897"/>
      <c r="D866" s="1897"/>
      <c r="E866" s="1897"/>
      <c r="F866" s="1897"/>
      <c r="G866" s="1897"/>
      <c r="H866" s="1897"/>
      <c r="I866" s="1897"/>
    </row>
    <row r="867" spans="1:9" ht="15.75" customHeight="1">
      <c r="A867" s="1897"/>
      <c r="B867" s="1897"/>
      <c r="C867" s="1897"/>
      <c r="D867" s="1897"/>
      <c r="E867" s="1897"/>
      <c r="F867" s="1897"/>
      <c r="G867" s="1897"/>
      <c r="H867" s="1897"/>
      <c r="I867" s="1897"/>
    </row>
    <row r="868" spans="1:9" ht="15.75" customHeight="1">
      <c r="A868" s="1897"/>
      <c r="B868" s="1897"/>
      <c r="C868" s="1897"/>
      <c r="D868" s="1897"/>
      <c r="E868" s="1897"/>
      <c r="F868" s="1897"/>
      <c r="G868" s="1897"/>
      <c r="H868" s="1897"/>
      <c r="I868" s="1897"/>
    </row>
    <row r="869" spans="1:9" ht="15.75" customHeight="1">
      <c r="A869" s="1897"/>
      <c r="B869" s="1897"/>
      <c r="C869" s="1897"/>
      <c r="D869" s="1897"/>
      <c r="E869" s="1897"/>
      <c r="F869" s="1897"/>
      <c r="G869" s="1897"/>
      <c r="H869" s="1897"/>
      <c r="I869" s="1897"/>
    </row>
    <row r="870" spans="1:9" ht="15.75" customHeight="1">
      <c r="A870" s="1897"/>
      <c r="B870" s="1897"/>
      <c r="C870" s="1897"/>
      <c r="D870" s="1897"/>
      <c r="E870" s="1897"/>
      <c r="F870" s="1897"/>
      <c r="G870" s="1897"/>
      <c r="H870" s="1897"/>
      <c r="I870" s="1897"/>
    </row>
    <row r="871" spans="1:9" ht="15.75" customHeight="1">
      <c r="A871" s="1897"/>
      <c r="B871" s="1897"/>
      <c r="C871" s="1897"/>
      <c r="D871" s="1897"/>
      <c r="E871" s="1897"/>
      <c r="F871" s="1897"/>
      <c r="G871" s="1897"/>
      <c r="H871" s="1897"/>
      <c r="I871" s="1897"/>
    </row>
    <row r="872" spans="1:9" ht="15.75" customHeight="1">
      <c r="A872" s="1897"/>
      <c r="B872" s="1897"/>
      <c r="C872" s="1897"/>
      <c r="D872" s="1897"/>
      <c r="E872" s="1897"/>
      <c r="F872" s="1897"/>
      <c r="G872" s="1897"/>
      <c r="H872" s="1897"/>
      <c r="I872" s="1897"/>
    </row>
    <row r="873" spans="1:9" ht="15.75" customHeight="1">
      <c r="A873" s="1897"/>
      <c r="B873" s="1897"/>
      <c r="C873" s="1897"/>
      <c r="D873" s="1897"/>
      <c r="E873" s="1897"/>
      <c r="F873" s="1897"/>
      <c r="G873" s="1897"/>
      <c r="H873" s="1897"/>
      <c r="I873" s="1897"/>
    </row>
    <row r="874" spans="1:9" ht="15.75" customHeight="1">
      <c r="A874" s="1897"/>
      <c r="B874" s="1897"/>
      <c r="C874" s="1897"/>
      <c r="D874" s="1897"/>
      <c r="E874" s="1897"/>
      <c r="F874" s="1897"/>
      <c r="G874" s="1897"/>
      <c r="H874" s="1897"/>
      <c r="I874" s="1897"/>
    </row>
    <row r="875" spans="1:9" ht="15.75" customHeight="1">
      <c r="A875" s="1897"/>
      <c r="B875" s="1897"/>
      <c r="C875" s="1897"/>
      <c r="D875" s="1897"/>
      <c r="E875" s="1897"/>
      <c r="F875" s="1897"/>
      <c r="G875" s="1897"/>
      <c r="H875" s="1897"/>
      <c r="I875" s="1897"/>
    </row>
    <row r="876" spans="1:9" ht="15.75" customHeight="1">
      <c r="A876" s="1897"/>
      <c r="B876" s="1897"/>
      <c r="C876" s="1897"/>
      <c r="D876" s="1897"/>
      <c r="E876" s="1897"/>
      <c r="F876" s="1897"/>
      <c r="G876" s="1897"/>
      <c r="H876" s="1897"/>
      <c r="I876" s="1897"/>
    </row>
    <row r="877" spans="1:9" ht="15.75" customHeight="1">
      <c r="A877" s="1897"/>
      <c r="B877" s="1897"/>
      <c r="C877" s="1897"/>
      <c r="D877" s="1897"/>
      <c r="E877" s="1897"/>
      <c r="F877" s="1897"/>
      <c r="G877" s="1897"/>
      <c r="H877" s="1897"/>
      <c r="I877" s="1897"/>
    </row>
    <row r="878" spans="1:9" ht="15.75" customHeight="1">
      <c r="A878" s="1897"/>
      <c r="B878" s="1897"/>
      <c r="C878" s="1897"/>
      <c r="D878" s="1897"/>
      <c r="E878" s="1897"/>
      <c r="F878" s="1897"/>
      <c r="G878" s="1897"/>
      <c r="H878" s="1897"/>
      <c r="I878" s="1897"/>
    </row>
    <row r="879" spans="1:9" ht="15.75" customHeight="1">
      <c r="A879" s="1897"/>
      <c r="B879" s="1897"/>
      <c r="C879" s="1897"/>
      <c r="D879" s="1897"/>
      <c r="E879" s="1897"/>
      <c r="F879" s="1897"/>
      <c r="G879" s="1897"/>
      <c r="H879" s="1897"/>
      <c r="I879" s="1897"/>
    </row>
    <row r="880" spans="1:9" ht="15.75" customHeight="1">
      <c r="A880" s="1897"/>
      <c r="B880" s="1897"/>
      <c r="C880" s="1897"/>
      <c r="D880" s="1897"/>
      <c r="E880" s="1897"/>
      <c r="F880" s="1897"/>
      <c r="G880" s="1897"/>
      <c r="H880" s="1897"/>
      <c r="I880" s="1897"/>
    </row>
    <row r="881" spans="1:9" ht="15.75" customHeight="1">
      <c r="A881" s="1897"/>
      <c r="B881" s="1897"/>
      <c r="C881" s="1897"/>
      <c r="D881" s="1897"/>
      <c r="E881" s="1897"/>
      <c r="F881" s="1897"/>
      <c r="G881" s="1897"/>
      <c r="H881" s="1897"/>
      <c r="I881" s="1897"/>
    </row>
    <row r="882" spans="1:9" ht="15.75" customHeight="1">
      <c r="A882" s="1897"/>
      <c r="B882" s="1897"/>
      <c r="C882" s="1897"/>
      <c r="D882" s="1897"/>
      <c r="E882" s="1897"/>
      <c r="F882" s="1897"/>
      <c r="G882" s="1897"/>
      <c r="H882" s="1897"/>
      <c r="I882" s="1897"/>
    </row>
    <row r="883" spans="1:9" ht="15.75" customHeight="1">
      <c r="A883" s="1897"/>
      <c r="B883" s="1897"/>
      <c r="C883" s="1897"/>
      <c r="D883" s="1897"/>
      <c r="E883" s="1897"/>
      <c r="F883" s="1897"/>
      <c r="G883" s="1897"/>
      <c r="H883" s="1897"/>
      <c r="I883" s="1897"/>
    </row>
    <row r="884" spans="1:9" ht="15.75" customHeight="1">
      <c r="A884" s="1897"/>
      <c r="B884" s="1897"/>
      <c r="C884" s="1897"/>
      <c r="D884" s="1897"/>
      <c r="E884" s="1897"/>
      <c r="F884" s="1897"/>
      <c r="G884" s="1897"/>
      <c r="H884" s="1897"/>
      <c r="I884" s="1897"/>
    </row>
    <row r="885" spans="1:9" ht="15.75" customHeight="1">
      <c r="A885" s="1897"/>
      <c r="B885" s="1897"/>
      <c r="C885" s="1897"/>
      <c r="D885" s="1897"/>
      <c r="E885" s="1897"/>
      <c r="F885" s="1897"/>
      <c r="G885" s="1897"/>
      <c r="H885" s="1897"/>
      <c r="I885" s="1897"/>
    </row>
    <row r="886" spans="1:9" ht="15.75" customHeight="1">
      <c r="A886" s="1897"/>
      <c r="B886" s="1897"/>
      <c r="C886" s="1897"/>
      <c r="D886" s="1897"/>
      <c r="E886" s="1897"/>
      <c r="F886" s="1897"/>
      <c r="G886" s="1897"/>
      <c r="H886" s="1897"/>
      <c r="I886" s="1897"/>
    </row>
    <row r="887" spans="1:9" ht="15.75" customHeight="1">
      <c r="A887" s="1897"/>
      <c r="B887" s="1897"/>
      <c r="C887" s="1897"/>
      <c r="D887" s="1897"/>
      <c r="E887" s="1897"/>
      <c r="F887" s="1897"/>
      <c r="G887" s="1897"/>
      <c r="H887" s="1897"/>
      <c r="I887" s="1897"/>
    </row>
    <row r="888" spans="1:9" ht="15.75" customHeight="1">
      <c r="A888" s="1897"/>
      <c r="B888" s="1897"/>
      <c r="C888" s="1897"/>
      <c r="D888" s="1897"/>
      <c r="E888" s="1897"/>
      <c r="F888" s="1897"/>
      <c r="G888" s="1897"/>
      <c r="H888" s="1897"/>
      <c r="I888" s="1897"/>
    </row>
    <row r="889" spans="1:9" ht="15.75" customHeight="1">
      <c r="A889" s="1897"/>
      <c r="B889" s="1897"/>
      <c r="C889" s="1897"/>
      <c r="D889" s="1897"/>
      <c r="E889" s="1897"/>
      <c r="F889" s="1897"/>
      <c r="G889" s="1897"/>
      <c r="H889" s="1897"/>
      <c r="I889" s="1897"/>
    </row>
    <row r="890" spans="1:9" ht="15.75" customHeight="1">
      <c r="A890" s="1897"/>
      <c r="B890" s="1897"/>
      <c r="C890" s="1897"/>
      <c r="D890" s="1897"/>
      <c r="E890" s="1897"/>
      <c r="F890" s="1897"/>
      <c r="G890" s="1897"/>
      <c r="H890" s="1897"/>
      <c r="I890" s="1897"/>
    </row>
    <row r="891" spans="1:9" ht="15.75" customHeight="1">
      <c r="A891" s="1897"/>
      <c r="B891" s="1897"/>
      <c r="C891" s="1897"/>
      <c r="D891" s="1897"/>
      <c r="E891" s="1897"/>
      <c r="F891" s="1897"/>
      <c r="G891" s="1897"/>
      <c r="H891" s="1897"/>
      <c r="I891" s="1897"/>
    </row>
    <row r="892" spans="1:9" ht="15.75" customHeight="1">
      <c r="A892" s="1897"/>
      <c r="B892" s="1897"/>
      <c r="C892" s="1897"/>
      <c r="D892" s="1897"/>
      <c r="E892" s="1897"/>
      <c r="F892" s="1897"/>
      <c r="G892" s="1897"/>
      <c r="H892" s="1897"/>
      <c r="I892" s="1897"/>
    </row>
    <row r="893" spans="1:9" ht="15.75" customHeight="1">
      <c r="A893" s="1897"/>
      <c r="B893" s="1897"/>
      <c r="C893" s="1897"/>
      <c r="D893" s="1897"/>
      <c r="E893" s="1897"/>
      <c r="F893" s="1897"/>
      <c r="G893" s="1897"/>
      <c r="H893" s="1897"/>
      <c r="I893" s="1897"/>
    </row>
    <row r="894" spans="1:9" ht="15.75" customHeight="1">
      <c r="A894" s="1897"/>
      <c r="B894" s="1897"/>
      <c r="C894" s="1897"/>
      <c r="D894" s="1897"/>
      <c r="E894" s="1897"/>
      <c r="F894" s="1897"/>
      <c r="G894" s="1897"/>
      <c r="H894" s="1897"/>
      <c r="I894" s="1897"/>
    </row>
    <row r="895" spans="1:9" ht="15.75" customHeight="1">
      <c r="A895" s="1897"/>
      <c r="B895" s="1897"/>
      <c r="C895" s="1897"/>
      <c r="D895" s="1897"/>
      <c r="E895" s="1897"/>
      <c r="F895" s="1897"/>
      <c r="G895" s="1897"/>
      <c r="H895" s="1897"/>
      <c r="I895" s="1897"/>
    </row>
    <row r="896" spans="1:9" ht="15.75" customHeight="1">
      <c r="A896" s="1897"/>
      <c r="B896" s="1897"/>
      <c r="C896" s="1897"/>
      <c r="D896" s="1897"/>
      <c r="E896" s="1897"/>
      <c r="F896" s="1897"/>
      <c r="G896" s="1897"/>
      <c r="H896" s="1897"/>
      <c r="I896" s="1897"/>
    </row>
    <row r="897" spans="1:9" ht="15.75" customHeight="1">
      <c r="A897" s="1897"/>
      <c r="B897" s="1897"/>
      <c r="C897" s="1897"/>
      <c r="D897" s="1897"/>
      <c r="E897" s="1897"/>
      <c r="F897" s="1897"/>
      <c r="G897" s="1897"/>
      <c r="H897" s="1897"/>
      <c r="I897" s="1897"/>
    </row>
    <row r="898" spans="1:9" ht="15.75" customHeight="1">
      <c r="A898" s="1897"/>
      <c r="B898" s="1897"/>
      <c r="C898" s="1897"/>
      <c r="D898" s="1897"/>
      <c r="E898" s="1897"/>
      <c r="F898" s="1897"/>
      <c r="G898" s="1897"/>
      <c r="H898" s="1897"/>
      <c r="I898" s="1897"/>
    </row>
    <row r="899" spans="1:9" ht="15.75" customHeight="1">
      <c r="A899" s="1897"/>
      <c r="B899" s="1897"/>
      <c r="C899" s="1897"/>
      <c r="D899" s="1897"/>
      <c r="E899" s="1897"/>
      <c r="F899" s="1897"/>
      <c r="G899" s="1897"/>
      <c r="H899" s="1897"/>
      <c r="I899" s="1897"/>
    </row>
    <row r="900" spans="1:9" ht="15.75" customHeight="1">
      <c r="A900" s="1897"/>
      <c r="B900" s="1897"/>
      <c r="C900" s="1897"/>
      <c r="D900" s="1897"/>
      <c r="E900" s="1897"/>
      <c r="F900" s="1897"/>
      <c r="G900" s="1897"/>
      <c r="H900" s="1897"/>
      <c r="I900" s="1897"/>
    </row>
    <row r="901" spans="1:9" ht="15.75" customHeight="1">
      <c r="A901" s="1897"/>
      <c r="B901" s="1897"/>
      <c r="C901" s="1897"/>
      <c r="D901" s="1897"/>
      <c r="E901" s="1897"/>
      <c r="F901" s="1897"/>
      <c r="G901" s="1897"/>
      <c r="H901" s="1897"/>
      <c r="I901" s="1897"/>
    </row>
    <row r="902" spans="1:9" ht="15.75" customHeight="1">
      <c r="A902" s="1897"/>
      <c r="B902" s="1897"/>
      <c r="C902" s="1897"/>
      <c r="D902" s="1897"/>
      <c r="E902" s="1897"/>
      <c r="F902" s="1897"/>
      <c r="G902" s="1897"/>
      <c r="H902" s="1897"/>
      <c r="I902" s="1897"/>
    </row>
    <row r="903" spans="1:9" ht="15.75" customHeight="1">
      <c r="A903" s="1897"/>
      <c r="B903" s="1897"/>
      <c r="C903" s="1897"/>
      <c r="D903" s="1897"/>
      <c r="E903" s="1897"/>
      <c r="F903" s="1897"/>
      <c r="G903" s="1897"/>
      <c r="H903" s="1897"/>
      <c r="I903" s="1897"/>
    </row>
    <row r="904" spans="1:9" ht="15.75" customHeight="1">
      <c r="A904" s="1897"/>
      <c r="B904" s="1897"/>
      <c r="C904" s="1897"/>
      <c r="D904" s="1897"/>
      <c r="E904" s="1897"/>
      <c r="F904" s="1897"/>
      <c r="G904" s="1897"/>
      <c r="H904" s="1897"/>
      <c r="I904" s="1897"/>
    </row>
    <row r="905" spans="1:9" ht="15.75" customHeight="1">
      <c r="A905" s="1897"/>
      <c r="B905" s="1897"/>
      <c r="C905" s="1897"/>
      <c r="D905" s="1897"/>
      <c r="E905" s="1897"/>
      <c r="F905" s="1897"/>
      <c r="G905" s="1897"/>
      <c r="H905" s="1897"/>
      <c r="I905" s="1897"/>
    </row>
    <row r="906" spans="1:9" ht="15.75" customHeight="1">
      <c r="A906" s="1897"/>
      <c r="B906" s="1897"/>
      <c r="C906" s="1897"/>
      <c r="D906" s="1897"/>
      <c r="E906" s="1897"/>
      <c r="F906" s="1897"/>
      <c r="G906" s="1897"/>
      <c r="H906" s="1897"/>
      <c r="I906" s="1897"/>
    </row>
    <row r="907" spans="1:9" ht="15.75" customHeight="1">
      <c r="A907" s="1897"/>
      <c r="B907" s="1897"/>
      <c r="C907" s="1897"/>
      <c r="D907" s="1897"/>
      <c r="E907" s="1897"/>
      <c r="F907" s="1897"/>
      <c r="G907" s="1897"/>
      <c r="H907" s="1897"/>
      <c r="I907" s="1897"/>
    </row>
    <row r="908" spans="1:9" ht="15.75" customHeight="1">
      <c r="A908" s="1897"/>
      <c r="B908" s="1897"/>
      <c r="C908" s="1897"/>
      <c r="D908" s="1897"/>
      <c r="E908" s="1897"/>
      <c r="F908" s="1897"/>
      <c r="G908" s="1897"/>
      <c r="H908" s="1897"/>
      <c r="I908" s="1897"/>
    </row>
    <row r="909" spans="1:9" ht="15.75" customHeight="1">
      <c r="A909" s="1897"/>
      <c r="B909" s="1897"/>
      <c r="C909" s="1897"/>
      <c r="D909" s="1897"/>
      <c r="E909" s="1897"/>
      <c r="F909" s="1897"/>
      <c r="G909" s="1897"/>
      <c r="H909" s="1897"/>
      <c r="I909" s="1897"/>
    </row>
    <row r="910" spans="1:9" ht="15.75" customHeight="1">
      <c r="A910" s="1897"/>
      <c r="B910" s="1897"/>
      <c r="C910" s="1897"/>
      <c r="D910" s="1897"/>
      <c r="E910" s="1897"/>
      <c r="F910" s="1897"/>
      <c r="G910" s="1897"/>
      <c r="H910" s="1897"/>
      <c r="I910" s="1897"/>
    </row>
    <row r="911" spans="1:9" ht="15.75" customHeight="1">
      <c r="A911" s="1897"/>
      <c r="B911" s="1897"/>
      <c r="C911" s="1897"/>
      <c r="D911" s="1897"/>
      <c r="E911" s="1897"/>
      <c r="F911" s="1897"/>
      <c r="G911" s="1897"/>
      <c r="H911" s="1897"/>
      <c r="I911" s="1897"/>
    </row>
    <row r="912" spans="1:9" ht="15.75" customHeight="1">
      <c r="A912" s="1897"/>
      <c r="B912" s="1897"/>
      <c r="C912" s="1897"/>
      <c r="D912" s="1897"/>
      <c r="E912" s="1897"/>
      <c r="F912" s="1897"/>
      <c r="G912" s="1897"/>
      <c r="H912" s="1897"/>
      <c r="I912" s="1897"/>
    </row>
    <row r="913" spans="1:9" ht="15.75" customHeight="1">
      <c r="A913" s="1897"/>
      <c r="B913" s="1897"/>
      <c r="C913" s="1897"/>
      <c r="D913" s="1897"/>
      <c r="E913" s="1897"/>
      <c r="F913" s="1897"/>
      <c r="G913" s="1897"/>
      <c r="H913" s="1897"/>
      <c r="I913" s="1897"/>
    </row>
    <row r="914" spans="1:9" ht="15.75" customHeight="1">
      <c r="A914" s="1897"/>
      <c r="B914" s="1897"/>
      <c r="C914" s="1897"/>
      <c r="D914" s="1897"/>
      <c r="E914" s="1897"/>
      <c r="F914" s="1897"/>
      <c r="G914" s="1897"/>
      <c r="H914" s="1897"/>
      <c r="I914" s="1897"/>
    </row>
    <row r="915" spans="1:9" ht="15.75" customHeight="1">
      <c r="A915" s="1897"/>
      <c r="B915" s="1897"/>
      <c r="C915" s="1897"/>
      <c r="D915" s="1897"/>
      <c r="E915" s="1897"/>
      <c r="F915" s="1897"/>
      <c r="G915" s="1897"/>
      <c r="H915" s="1897"/>
      <c r="I915" s="1897"/>
    </row>
    <row r="916" spans="1:9" ht="15.75" customHeight="1">
      <c r="A916" s="1897"/>
      <c r="B916" s="1897"/>
      <c r="C916" s="1897"/>
      <c r="D916" s="1897"/>
      <c r="E916" s="1897"/>
      <c r="F916" s="1897"/>
      <c r="G916" s="1897"/>
      <c r="H916" s="1897"/>
      <c r="I916" s="1897"/>
    </row>
    <row r="917" spans="1:9" ht="15.75" customHeight="1">
      <c r="A917" s="1897"/>
      <c r="B917" s="1897"/>
      <c r="C917" s="1897"/>
      <c r="D917" s="1897"/>
      <c r="E917" s="1897"/>
      <c r="F917" s="1897"/>
      <c r="G917" s="1897"/>
      <c r="H917" s="1897"/>
      <c r="I917" s="1897"/>
    </row>
    <row r="918" spans="1:9" ht="15.75" customHeight="1">
      <c r="A918" s="1897"/>
      <c r="B918" s="1897"/>
      <c r="C918" s="1897"/>
      <c r="D918" s="1897"/>
      <c r="E918" s="1897"/>
      <c r="F918" s="1897"/>
      <c r="G918" s="1897"/>
      <c r="H918" s="1897"/>
      <c r="I918" s="1897"/>
    </row>
    <row r="919" spans="1:9" ht="15.75" customHeight="1">
      <c r="A919" s="1897"/>
      <c r="B919" s="1897"/>
      <c r="C919" s="1897"/>
      <c r="D919" s="1897"/>
      <c r="E919" s="1897"/>
      <c r="F919" s="1897"/>
      <c r="G919" s="1897"/>
      <c r="H919" s="1897"/>
      <c r="I919" s="1897"/>
    </row>
    <row r="920" spans="1:9" ht="15.75" customHeight="1">
      <c r="A920" s="1897"/>
      <c r="B920" s="1897"/>
      <c r="C920" s="1897"/>
      <c r="D920" s="1897"/>
      <c r="E920" s="1897"/>
      <c r="F920" s="1897"/>
      <c r="G920" s="1897"/>
      <c r="H920" s="1897"/>
      <c r="I920" s="1897"/>
    </row>
    <row r="921" spans="1:9" ht="15.75" customHeight="1">
      <c r="A921" s="1897"/>
      <c r="B921" s="1897"/>
      <c r="C921" s="1897"/>
      <c r="D921" s="1897"/>
      <c r="E921" s="1897"/>
      <c r="F921" s="1897"/>
      <c r="G921" s="1897"/>
      <c r="H921" s="1897"/>
      <c r="I921" s="1897"/>
    </row>
    <row r="922" spans="1:9" ht="15.75" customHeight="1">
      <c r="A922" s="1897"/>
      <c r="B922" s="1897"/>
      <c r="C922" s="1897"/>
      <c r="D922" s="1897"/>
      <c r="E922" s="1897"/>
      <c r="F922" s="1897"/>
      <c r="G922" s="1897"/>
      <c r="H922" s="1897"/>
      <c r="I922" s="1897"/>
    </row>
    <row r="923" spans="1:9" ht="15.75" customHeight="1">
      <c r="A923" s="1897"/>
      <c r="B923" s="1897"/>
      <c r="C923" s="1897"/>
      <c r="D923" s="1897"/>
      <c r="E923" s="1897"/>
      <c r="F923" s="1897"/>
      <c r="G923" s="1897"/>
      <c r="H923" s="1897"/>
      <c r="I923" s="1897"/>
    </row>
    <row r="924" spans="1:9" ht="15.75" customHeight="1">
      <c r="A924" s="1897"/>
      <c r="B924" s="1897"/>
      <c r="C924" s="1897"/>
      <c r="D924" s="1897"/>
      <c r="E924" s="1897"/>
      <c r="F924" s="1897"/>
      <c r="G924" s="1897"/>
      <c r="H924" s="1897"/>
      <c r="I924" s="1897"/>
    </row>
    <row r="925" spans="1:9" ht="15.75" customHeight="1">
      <c r="A925" s="1897"/>
      <c r="B925" s="1897"/>
      <c r="C925" s="1897"/>
      <c r="D925" s="1897"/>
      <c r="E925" s="1897"/>
      <c r="F925" s="1897"/>
      <c r="G925" s="1897"/>
      <c r="H925" s="1897"/>
      <c r="I925" s="1897"/>
    </row>
    <row r="926" spans="1:9" ht="15.75" customHeight="1">
      <c r="A926" s="1897"/>
      <c r="B926" s="1897"/>
      <c r="C926" s="1897"/>
      <c r="D926" s="1897"/>
      <c r="E926" s="1897"/>
      <c r="F926" s="1897"/>
      <c r="G926" s="1897"/>
      <c r="H926" s="1897"/>
      <c r="I926" s="1897"/>
    </row>
    <row r="927" spans="1:9" ht="15.75" customHeight="1">
      <c r="A927" s="1897"/>
      <c r="B927" s="1897"/>
      <c r="C927" s="1897"/>
      <c r="D927" s="1897"/>
      <c r="E927" s="1897"/>
      <c r="F927" s="1897"/>
      <c r="G927" s="1897"/>
      <c r="H927" s="1897"/>
      <c r="I927" s="1897"/>
    </row>
    <row r="928" spans="1:9" ht="15.75" customHeight="1">
      <c r="A928" s="1897"/>
      <c r="B928" s="1897"/>
      <c r="C928" s="1897"/>
      <c r="D928" s="1897"/>
      <c r="E928" s="1897"/>
      <c r="F928" s="1897"/>
      <c r="G928" s="1897"/>
      <c r="H928" s="1897"/>
      <c r="I928" s="1897"/>
    </row>
    <row r="929" spans="1:9" ht="15.75" customHeight="1">
      <c r="A929" s="1897"/>
      <c r="B929" s="1897"/>
      <c r="C929" s="1897"/>
      <c r="D929" s="1897"/>
      <c r="E929" s="1897"/>
      <c r="F929" s="1897"/>
      <c r="G929" s="1897"/>
      <c r="H929" s="1897"/>
      <c r="I929" s="1897"/>
    </row>
    <row r="930" spans="1:9" ht="15.75" customHeight="1">
      <c r="A930" s="1897"/>
      <c r="B930" s="1897"/>
      <c r="C930" s="1897"/>
      <c r="D930" s="1897"/>
      <c r="E930" s="1897"/>
      <c r="F930" s="1897"/>
      <c r="G930" s="1897"/>
      <c r="H930" s="1897"/>
      <c r="I930" s="1897"/>
    </row>
    <row r="931" spans="1:9" ht="15.75" customHeight="1">
      <c r="A931" s="1897"/>
      <c r="B931" s="1897"/>
      <c r="C931" s="1897"/>
      <c r="D931" s="1897"/>
      <c r="E931" s="1897"/>
      <c r="F931" s="1897"/>
      <c r="G931" s="1897"/>
      <c r="H931" s="1897"/>
      <c r="I931" s="1897"/>
    </row>
    <row r="932" spans="1:9" ht="15.75" customHeight="1">
      <c r="A932" s="1897"/>
      <c r="B932" s="1897"/>
      <c r="C932" s="1897"/>
      <c r="D932" s="1897"/>
      <c r="E932" s="1897"/>
      <c r="F932" s="1897"/>
      <c r="G932" s="1897"/>
      <c r="H932" s="1897"/>
      <c r="I932" s="1897"/>
    </row>
    <row r="933" spans="1:9" ht="15.75" customHeight="1">
      <c r="A933" s="1897"/>
      <c r="B933" s="1897"/>
      <c r="C933" s="1897"/>
      <c r="D933" s="1897"/>
      <c r="E933" s="1897"/>
      <c r="F933" s="1897"/>
      <c r="G933" s="1897"/>
      <c r="H933" s="1897"/>
      <c r="I933" s="1897"/>
    </row>
    <row r="934" spans="1:9" ht="15.75" customHeight="1">
      <c r="A934" s="1897"/>
      <c r="B934" s="1897"/>
      <c r="C934" s="1897"/>
      <c r="D934" s="1897"/>
      <c r="E934" s="1897"/>
      <c r="F934" s="1897"/>
      <c r="G934" s="1897"/>
      <c r="H934" s="1897"/>
      <c r="I934" s="1897"/>
    </row>
    <row r="935" spans="1:9" ht="15.75" customHeight="1">
      <c r="A935" s="1897"/>
      <c r="B935" s="1897"/>
      <c r="C935" s="1897"/>
      <c r="D935" s="1897"/>
      <c r="E935" s="1897"/>
      <c r="F935" s="1897"/>
      <c r="G935" s="1897"/>
      <c r="H935" s="1897"/>
      <c r="I935" s="1897"/>
    </row>
    <row r="936" spans="1:9" ht="15.75" customHeight="1">
      <c r="A936" s="1897"/>
      <c r="B936" s="1897"/>
      <c r="C936" s="1897"/>
      <c r="D936" s="1897"/>
      <c r="E936" s="1897"/>
      <c r="F936" s="1897"/>
      <c r="G936" s="1897"/>
      <c r="H936" s="1897"/>
      <c r="I936" s="1897"/>
    </row>
    <row r="937" spans="1:9" ht="15.75" customHeight="1">
      <c r="A937" s="1897"/>
      <c r="B937" s="1897"/>
      <c r="C937" s="1897"/>
      <c r="D937" s="1897"/>
      <c r="E937" s="1897"/>
      <c r="F937" s="1897"/>
      <c r="G937" s="1897"/>
      <c r="H937" s="1897"/>
      <c r="I937" s="1897"/>
    </row>
    <row r="938" spans="1:9" ht="15.75" customHeight="1">
      <c r="A938" s="1897"/>
      <c r="B938" s="1897"/>
      <c r="C938" s="1897"/>
      <c r="D938" s="1897"/>
      <c r="E938" s="1897"/>
      <c r="F938" s="1897"/>
      <c r="G938" s="1897"/>
      <c r="H938" s="1897"/>
      <c r="I938" s="1897"/>
    </row>
    <row r="939" spans="1:9" ht="15.75" customHeight="1">
      <c r="A939" s="1897"/>
      <c r="B939" s="1897"/>
      <c r="C939" s="1897"/>
      <c r="D939" s="1897"/>
      <c r="E939" s="1897"/>
      <c r="F939" s="1897"/>
      <c r="G939" s="1897"/>
      <c r="H939" s="1897"/>
      <c r="I939" s="1897"/>
    </row>
    <row r="940" spans="1:9" ht="15.75" customHeight="1">
      <c r="A940" s="1897"/>
      <c r="B940" s="1897"/>
      <c r="C940" s="1897"/>
      <c r="D940" s="1897"/>
      <c r="E940" s="1897"/>
      <c r="F940" s="1897"/>
      <c r="G940" s="1897"/>
      <c r="H940" s="1897"/>
      <c r="I940" s="1897"/>
    </row>
    <row r="941" spans="1:9" ht="15.75" customHeight="1">
      <c r="A941" s="1897"/>
      <c r="B941" s="1897"/>
      <c r="C941" s="1897"/>
      <c r="D941" s="1897"/>
      <c r="E941" s="1897"/>
      <c r="F941" s="1897"/>
      <c r="G941" s="1897"/>
      <c r="H941" s="1897"/>
      <c r="I941" s="1897"/>
    </row>
    <row r="942" spans="1:9" ht="15.75" customHeight="1">
      <c r="A942" s="1897"/>
      <c r="B942" s="1897"/>
      <c r="C942" s="1897"/>
      <c r="D942" s="1897"/>
      <c r="E942" s="1897"/>
      <c r="F942" s="1897"/>
      <c r="G942" s="1897"/>
      <c r="H942" s="1897"/>
      <c r="I942" s="1897"/>
    </row>
    <row r="943" spans="1:9" ht="15.75" customHeight="1">
      <c r="A943" s="1897"/>
      <c r="B943" s="1897"/>
      <c r="C943" s="1897"/>
      <c r="D943" s="1897"/>
      <c r="E943" s="1897"/>
      <c r="F943" s="1897"/>
      <c r="G943" s="1897"/>
      <c r="H943" s="1897"/>
      <c r="I943" s="1897"/>
    </row>
    <row r="944" spans="1:9" ht="15.75" customHeight="1">
      <c r="A944" s="1897"/>
      <c r="B944" s="1897"/>
      <c r="C944" s="1897"/>
      <c r="D944" s="1897"/>
      <c r="E944" s="1897"/>
      <c r="F944" s="1897"/>
      <c r="G944" s="1897"/>
      <c r="H944" s="1897"/>
      <c r="I944" s="1897"/>
    </row>
    <row r="945" spans="1:9" ht="15.75" customHeight="1">
      <c r="A945" s="1897"/>
      <c r="B945" s="1897"/>
      <c r="C945" s="1897"/>
      <c r="D945" s="1897"/>
      <c r="E945" s="1897"/>
      <c r="F945" s="1897"/>
      <c r="G945" s="1897"/>
      <c r="H945" s="1897"/>
      <c r="I945" s="1897"/>
    </row>
    <row r="946" spans="1:9" ht="15.75" customHeight="1">
      <c r="A946" s="1897"/>
      <c r="B946" s="1897"/>
      <c r="C946" s="1897"/>
      <c r="D946" s="1897"/>
      <c r="E946" s="1897"/>
      <c r="F946" s="1897"/>
      <c r="G946" s="1897"/>
      <c r="H946" s="1897"/>
      <c r="I946" s="1897"/>
    </row>
    <row r="947" spans="1:9" ht="15.75" customHeight="1">
      <c r="A947" s="1897"/>
      <c r="B947" s="1897"/>
      <c r="C947" s="1897"/>
      <c r="D947" s="1897"/>
      <c r="E947" s="1897"/>
      <c r="F947" s="1897"/>
      <c r="G947" s="1897"/>
      <c r="H947" s="1897"/>
      <c r="I947" s="1897"/>
    </row>
    <row r="948" spans="1:9" ht="15.75" customHeight="1">
      <c r="A948" s="1897"/>
      <c r="B948" s="1897"/>
      <c r="C948" s="1897"/>
      <c r="D948" s="1897"/>
      <c r="E948" s="1897"/>
      <c r="F948" s="1897"/>
      <c r="G948" s="1897"/>
      <c r="H948" s="1897"/>
      <c r="I948" s="1897"/>
    </row>
    <row r="949" spans="1:9" ht="15.75" customHeight="1">
      <c r="A949" s="1897"/>
      <c r="B949" s="1897"/>
      <c r="C949" s="1897"/>
      <c r="D949" s="1897"/>
      <c r="E949" s="1897"/>
      <c r="F949" s="1897"/>
      <c r="G949" s="1897"/>
      <c r="H949" s="1897"/>
      <c r="I949" s="1897"/>
    </row>
    <row r="950" spans="1:9" ht="15.75" customHeight="1">
      <c r="A950" s="1897"/>
      <c r="B950" s="1897"/>
      <c r="C950" s="1897"/>
      <c r="D950" s="1897"/>
      <c r="E950" s="1897"/>
      <c r="F950" s="1897"/>
      <c r="G950" s="1897"/>
      <c r="H950" s="1897"/>
      <c r="I950" s="1897"/>
    </row>
    <row r="951" spans="1:9" ht="15.75" customHeight="1">
      <c r="A951" s="1897"/>
      <c r="B951" s="1897"/>
      <c r="C951" s="1897"/>
      <c r="D951" s="1897"/>
      <c r="E951" s="1897"/>
      <c r="F951" s="1897"/>
      <c r="G951" s="1897"/>
      <c r="H951" s="1897"/>
      <c r="I951" s="1897"/>
    </row>
    <row r="952" spans="1:9" ht="15.75" customHeight="1">
      <c r="A952" s="1897"/>
      <c r="B952" s="1897"/>
      <c r="C952" s="1897"/>
      <c r="D952" s="1897"/>
      <c r="E952" s="1897"/>
      <c r="F952" s="1897"/>
      <c r="G952" s="1897"/>
      <c r="H952" s="1897"/>
      <c r="I952" s="1897"/>
    </row>
    <row r="953" spans="1:9" ht="15.75" customHeight="1">
      <c r="A953" s="1897"/>
      <c r="B953" s="1897"/>
      <c r="C953" s="1897"/>
      <c r="D953" s="1897"/>
      <c r="E953" s="1897"/>
      <c r="F953" s="1897"/>
      <c r="G953" s="1897"/>
      <c r="H953" s="1897"/>
      <c r="I953" s="1897"/>
    </row>
    <row r="954" spans="1:9" ht="15.75" customHeight="1">
      <c r="A954" s="1897"/>
      <c r="B954" s="1897"/>
      <c r="C954" s="1897"/>
      <c r="D954" s="1897"/>
      <c r="E954" s="1897"/>
      <c r="F954" s="1897"/>
      <c r="G954" s="1897"/>
      <c r="H954" s="1897"/>
      <c r="I954" s="1897"/>
    </row>
    <row r="955" spans="1:9" ht="15.75" customHeight="1">
      <c r="A955" s="1897"/>
      <c r="B955" s="1897"/>
      <c r="C955" s="1897"/>
      <c r="D955" s="1897"/>
      <c r="E955" s="1897"/>
      <c r="F955" s="1897"/>
      <c r="G955" s="1897"/>
      <c r="H955" s="1897"/>
      <c r="I955" s="1897"/>
    </row>
    <row r="956" spans="1:9" ht="15.75" customHeight="1">
      <c r="A956" s="1897"/>
      <c r="B956" s="1897"/>
      <c r="C956" s="1897"/>
      <c r="D956" s="1897"/>
      <c r="E956" s="1897"/>
      <c r="F956" s="1897"/>
      <c r="G956" s="1897"/>
      <c r="H956" s="1897"/>
      <c r="I956" s="1897"/>
    </row>
    <row r="957" spans="1:9" ht="15.75" customHeight="1">
      <c r="A957" s="1897"/>
      <c r="B957" s="1897"/>
      <c r="C957" s="1897"/>
      <c r="D957" s="1897"/>
      <c r="E957" s="1897"/>
      <c r="F957" s="1897"/>
      <c r="G957" s="1897"/>
      <c r="H957" s="1897"/>
      <c r="I957" s="1897"/>
    </row>
    <row r="958" spans="1:9" ht="15.75" customHeight="1">
      <c r="A958" s="1897"/>
      <c r="B958" s="1897"/>
      <c r="C958" s="1897"/>
      <c r="D958" s="1897"/>
      <c r="E958" s="1897"/>
      <c r="F958" s="1897"/>
      <c r="G958" s="1897"/>
      <c r="H958" s="1897"/>
      <c r="I958" s="1897"/>
    </row>
    <row r="959" spans="1:9" ht="15.75" customHeight="1">
      <c r="A959" s="1897"/>
      <c r="B959" s="1897"/>
      <c r="C959" s="1897"/>
      <c r="D959" s="1897"/>
      <c r="E959" s="1897"/>
      <c r="F959" s="1897"/>
      <c r="G959" s="1897"/>
      <c r="H959" s="1897"/>
      <c r="I959" s="1897"/>
    </row>
    <row r="960" spans="1:9" ht="15.75" customHeight="1">
      <c r="A960" s="1897"/>
      <c r="B960" s="1897"/>
      <c r="C960" s="1897"/>
      <c r="D960" s="1897"/>
      <c r="E960" s="1897"/>
      <c r="F960" s="1897"/>
      <c r="G960" s="1897"/>
      <c r="H960" s="1897"/>
      <c r="I960" s="1897"/>
    </row>
    <row r="961" spans="1:9" ht="15.75" customHeight="1">
      <c r="A961" s="1897"/>
      <c r="B961" s="1897"/>
      <c r="C961" s="1897"/>
      <c r="D961" s="1897"/>
      <c r="E961" s="1897"/>
      <c r="F961" s="1897"/>
      <c r="G961" s="1897"/>
      <c r="H961" s="1897"/>
      <c r="I961" s="1897"/>
    </row>
    <row r="962" spans="1:9" ht="15.75" customHeight="1">
      <c r="A962" s="1897"/>
      <c r="B962" s="1897"/>
      <c r="C962" s="1897"/>
      <c r="D962" s="1897"/>
      <c r="E962" s="1897"/>
      <c r="F962" s="1897"/>
      <c r="G962" s="1897"/>
      <c r="H962" s="1897"/>
      <c r="I962" s="1897"/>
    </row>
    <row r="963" spans="1:9" ht="15.75" customHeight="1">
      <c r="A963" s="1897"/>
      <c r="B963" s="1897"/>
      <c r="C963" s="1897"/>
      <c r="D963" s="1897"/>
      <c r="E963" s="1897"/>
      <c r="F963" s="1897"/>
      <c r="G963" s="1897"/>
      <c r="H963" s="1897"/>
      <c r="I963" s="1897"/>
    </row>
    <row r="964" spans="1:9" ht="15.75" customHeight="1">
      <c r="A964" s="1897"/>
      <c r="B964" s="1897"/>
      <c r="C964" s="1897"/>
      <c r="D964" s="1897"/>
      <c r="E964" s="1897"/>
      <c r="F964" s="1897"/>
      <c r="G964" s="1897"/>
      <c r="H964" s="1897"/>
      <c r="I964" s="1897"/>
    </row>
    <row r="965" spans="1:9" ht="15.75" customHeight="1">
      <c r="A965" s="1897"/>
      <c r="B965" s="1897"/>
      <c r="C965" s="1897"/>
      <c r="D965" s="1897"/>
      <c r="E965" s="1897"/>
      <c r="F965" s="1897"/>
      <c r="G965" s="1897"/>
      <c r="H965" s="1897"/>
      <c r="I965" s="1897"/>
    </row>
    <row r="966" spans="1:9" ht="15.75" customHeight="1">
      <c r="A966" s="1897"/>
      <c r="B966" s="1897"/>
      <c r="C966" s="1897"/>
      <c r="D966" s="1897"/>
      <c r="E966" s="1897"/>
      <c r="F966" s="1897"/>
      <c r="G966" s="1897"/>
      <c r="H966" s="1897"/>
      <c r="I966" s="1897"/>
    </row>
    <row r="967" spans="1:9" ht="15.75" customHeight="1">
      <c r="A967" s="1897"/>
      <c r="B967" s="1897"/>
      <c r="C967" s="1897"/>
      <c r="D967" s="1897"/>
      <c r="E967" s="1897"/>
      <c r="F967" s="1897"/>
      <c r="G967" s="1897"/>
      <c r="H967" s="1897"/>
      <c r="I967" s="1897"/>
    </row>
    <row r="968" spans="1:9" ht="15.75" customHeight="1">
      <c r="A968" s="1897"/>
      <c r="B968" s="1897"/>
      <c r="C968" s="1897"/>
      <c r="D968" s="1897"/>
      <c r="E968" s="1897"/>
      <c r="F968" s="1897"/>
      <c r="G968" s="1897"/>
      <c r="H968" s="1897"/>
      <c r="I968" s="1897"/>
    </row>
    <row r="969" spans="1:9" ht="15.75" customHeight="1">
      <c r="A969" s="1897"/>
      <c r="B969" s="1897"/>
      <c r="C969" s="1897"/>
      <c r="D969" s="1897"/>
      <c r="E969" s="1897"/>
      <c r="F969" s="1897"/>
      <c r="G969" s="1897"/>
      <c r="H969" s="1897"/>
      <c r="I969" s="1897"/>
    </row>
    <row r="970" spans="1:9" ht="15.75" customHeight="1">
      <c r="A970" s="1897"/>
      <c r="B970" s="1897"/>
      <c r="C970" s="1897"/>
      <c r="D970" s="1897"/>
      <c r="E970" s="1897"/>
      <c r="F970" s="1897"/>
      <c r="G970" s="1897"/>
      <c r="H970" s="1897"/>
      <c r="I970" s="1897"/>
    </row>
    <row r="971" spans="1:9" ht="15.75" customHeight="1">
      <c r="A971" s="1897"/>
      <c r="B971" s="1897"/>
      <c r="C971" s="1897"/>
      <c r="D971" s="1897"/>
      <c r="E971" s="1897"/>
      <c r="F971" s="1897"/>
      <c r="G971" s="1897"/>
      <c r="H971" s="1897"/>
      <c r="I971" s="1897"/>
    </row>
    <row r="972" spans="1:9" ht="15.75" customHeight="1">
      <c r="A972" s="1897"/>
      <c r="B972" s="1897"/>
      <c r="C972" s="1897"/>
      <c r="D972" s="1897"/>
      <c r="E972" s="1897"/>
      <c r="F972" s="1897"/>
      <c r="G972" s="1897"/>
      <c r="H972" s="1897"/>
      <c r="I972" s="1897"/>
    </row>
    <row r="973" spans="1:9" ht="15.75" customHeight="1">
      <c r="A973" s="1897"/>
      <c r="B973" s="1897"/>
      <c r="C973" s="1897"/>
      <c r="D973" s="1897"/>
      <c r="E973" s="1897"/>
      <c r="F973" s="1897"/>
      <c r="G973" s="1897"/>
      <c r="H973" s="1897"/>
      <c r="I973" s="1897"/>
    </row>
    <row r="974" spans="1:9" ht="15.75" customHeight="1">
      <c r="A974" s="1897"/>
      <c r="B974" s="1897"/>
      <c r="C974" s="1897"/>
      <c r="D974" s="1897"/>
      <c r="E974" s="1897"/>
      <c r="F974" s="1897"/>
      <c r="G974" s="1897"/>
      <c r="H974" s="1897"/>
      <c r="I974" s="1897"/>
    </row>
    <row r="975" spans="1:9" ht="15.75" customHeight="1">
      <c r="A975" s="1897"/>
      <c r="B975" s="1897"/>
      <c r="C975" s="1897"/>
      <c r="D975" s="1897"/>
      <c r="E975" s="1897"/>
      <c r="F975" s="1897"/>
      <c r="G975" s="1897"/>
      <c r="H975" s="1897"/>
      <c r="I975" s="1897"/>
    </row>
    <row r="976" spans="1:9" ht="15.75" customHeight="1">
      <c r="A976" s="1897"/>
      <c r="B976" s="1897"/>
      <c r="C976" s="1897"/>
      <c r="D976" s="1897"/>
      <c r="E976" s="1897"/>
      <c r="F976" s="1897"/>
      <c r="G976" s="1897"/>
      <c r="H976" s="1897"/>
      <c r="I976" s="1897"/>
    </row>
    <row r="977" spans="1:9" ht="15.75" customHeight="1">
      <c r="A977" s="1897"/>
      <c r="B977" s="1897"/>
      <c r="C977" s="1897"/>
      <c r="D977" s="1897"/>
      <c r="E977" s="1897"/>
      <c r="F977" s="1897"/>
      <c r="G977" s="1897"/>
      <c r="H977" s="1897"/>
      <c r="I977" s="1897"/>
    </row>
    <row r="978" spans="1:9" ht="15.75" customHeight="1">
      <c r="A978" s="1897"/>
      <c r="B978" s="1897"/>
      <c r="C978" s="1897"/>
      <c r="D978" s="1897"/>
      <c r="E978" s="1897"/>
      <c r="F978" s="1897"/>
      <c r="G978" s="1897"/>
      <c r="H978" s="1897"/>
      <c r="I978" s="1897"/>
    </row>
    <row r="979" spans="1:9" ht="15.75" customHeight="1">
      <c r="A979" s="1897"/>
      <c r="B979" s="1897"/>
      <c r="C979" s="1897"/>
      <c r="D979" s="1897"/>
      <c r="E979" s="1897"/>
      <c r="F979" s="1897"/>
      <c r="G979" s="1897"/>
      <c r="H979" s="1897"/>
      <c r="I979" s="1897"/>
    </row>
    <row r="980" spans="1:9" ht="15.75" customHeight="1">
      <c r="A980" s="1897"/>
      <c r="B980" s="1897"/>
      <c r="C980" s="1897"/>
      <c r="D980" s="1897"/>
      <c r="E980" s="1897"/>
      <c r="F980" s="1897"/>
      <c r="G980" s="1897"/>
      <c r="H980" s="1897"/>
      <c r="I980" s="1897"/>
    </row>
    <row r="981" spans="1:9" ht="15.75" customHeight="1">
      <c r="A981" s="1897"/>
      <c r="B981" s="1897"/>
      <c r="C981" s="1897"/>
      <c r="D981" s="1897"/>
      <c r="E981" s="1897"/>
      <c r="F981" s="1897"/>
      <c r="G981" s="1897"/>
      <c r="H981" s="1897"/>
      <c r="I981" s="1897"/>
    </row>
    <row r="982" spans="1:9" ht="15.75" customHeight="1">
      <c r="A982" s="1897"/>
      <c r="B982" s="1897"/>
      <c r="C982" s="1897"/>
      <c r="D982" s="1897"/>
      <c r="E982" s="1897"/>
      <c r="F982" s="1897"/>
      <c r="G982" s="1897"/>
      <c r="H982" s="1897"/>
      <c r="I982" s="1897"/>
    </row>
    <row r="983" spans="1:9" ht="15.75" customHeight="1">
      <c r="A983" s="1897"/>
      <c r="B983" s="1897"/>
      <c r="C983" s="1897"/>
      <c r="D983" s="1897"/>
      <c r="E983" s="1897"/>
      <c r="F983" s="1897"/>
      <c r="G983" s="1897"/>
      <c r="H983" s="1897"/>
      <c r="I983" s="1897"/>
    </row>
    <row r="984" spans="1:9" ht="15.75" customHeight="1">
      <c r="A984" s="1897"/>
      <c r="B984" s="1897"/>
      <c r="C984" s="1897"/>
      <c r="D984" s="1897"/>
      <c r="E984" s="1897"/>
      <c r="F984" s="1897"/>
      <c r="G984" s="1897"/>
      <c r="H984" s="1897"/>
      <c r="I984" s="1897"/>
    </row>
    <row r="985" spans="1:9" ht="15.75" customHeight="1">
      <c r="A985" s="1897"/>
      <c r="B985" s="1897"/>
      <c r="C985" s="1897"/>
      <c r="D985" s="1897"/>
      <c r="E985" s="1897"/>
      <c r="F985" s="1897"/>
      <c r="G985" s="1897"/>
      <c r="H985" s="1897"/>
      <c r="I985" s="1897"/>
    </row>
    <row r="986" spans="1:9" ht="15.75" customHeight="1">
      <c r="A986" s="1897"/>
      <c r="B986" s="1897"/>
      <c r="C986" s="1897"/>
      <c r="D986" s="1897"/>
      <c r="E986" s="1897"/>
      <c r="F986" s="1897"/>
      <c r="G986" s="1897"/>
      <c r="H986" s="1897"/>
      <c r="I986" s="1897"/>
    </row>
    <row r="987" spans="1:9" ht="15.75" customHeight="1">
      <c r="A987" s="1897"/>
      <c r="B987" s="1897"/>
      <c r="C987" s="1897"/>
      <c r="D987" s="1897"/>
      <c r="E987" s="1897"/>
      <c r="F987" s="1897"/>
      <c r="G987" s="1897"/>
      <c r="H987" s="1897"/>
      <c r="I987" s="1897"/>
    </row>
    <row r="988" spans="1:9" ht="15.75" customHeight="1">
      <c r="A988" s="1897"/>
      <c r="B988" s="1897"/>
      <c r="C988" s="1897"/>
      <c r="D988" s="1897"/>
      <c r="E988" s="1897"/>
      <c r="F988" s="1897"/>
      <c r="G988" s="1897"/>
      <c r="H988" s="1897"/>
      <c r="I988" s="1897"/>
    </row>
    <row r="989" spans="1:9" ht="15.75" customHeight="1">
      <c r="A989" s="1897"/>
      <c r="B989" s="1897"/>
      <c r="C989" s="1897"/>
      <c r="D989" s="1897"/>
      <c r="E989" s="1897"/>
      <c r="F989" s="1897"/>
      <c r="G989" s="1897"/>
      <c r="H989" s="1897"/>
      <c r="I989" s="1897"/>
    </row>
    <row r="990" spans="1:9" ht="15.75" customHeight="1">
      <c r="A990" s="1897"/>
      <c r="B990" s="1897"/>
      <c r="C990" s="1897"/>
      <c r="D990" s="1897"/>
      <c r="E990" s="1897"/>
      <c r="F990" s="1897"/>
      <c r="G990" s="1897"/>
      <c r="H990" s="1897"/>
      <c r="I990" s="1897"/>
    </row>
    <row r="991" spans="1:9" ht="15.75" customHeight="1">
      <c r="A991" s="1897"/>
      <c r="B991" s="1897"/>
      <c r="C991" s="1897"/>
      <c r="D991" s="1897"/>
      <c r="E991" s="1897"/>
      <c r="F991" s="1897"/>
      <c r="G991" s="1897"/>
      <c r="H991" s="1897"/>
      <c r="I991" s="1897"/>
    </row>
    <row r="992" spans="1:9" ht="15.75" customHeight="1">
      <c r="A992" s="1897"/>
      <c r="B992" s="1897"/>
      <c r="C992" s="1897"/>
      <c r="D992" s="1897"/>
      <c r="E992" s="1897"/>
      <c r="F992" s="1897"/>
      <c r="G992" s="1897"/>
      <c r="H992" s="1897"/>
      <c r="I992" s="1897"/>
    </row>
    <row r="993" spans="1:9" ht="15.75" customHeight="1">
      <c r="A993" s="1897"/>
      <c r="B993" s="1897"/>
      <c r="C993" s="1897"/>
      <c r="D993" s="1897"/>
      <c r="E993" s="1897"/>
      <c r="F993" s="1897"/>
      <c r="G993" s="1897"/>
      <c r="H993" s="1897"/>
      <c r="I993" s="1897"/>
    </row>
    <row r="994" spans="1:9" ht="15.75" customHeight="1">
      <c r="A994" s="1897"/>
      <c r="B994" s="1897"/>
      <c r="C994" s="1897"/>
      <c r="D994" s="1897"/>
      <c r="E994" s="1897"/>
      <c r="F994" s="1897"/>
      <c r="G994" s="1897"/>
      <c r="H994" s="1897"/>
      <c r="I994" s="1897"/>
    </row>
    <row r="995" spans="1:9" ht="15.75" customHeight="1">
      <c r="A995" s="1897"/>
      <c r="B995" s="1897"/>
      <c r="C995" s="1897"/>
      <c r="D995" s="1897"/>
      <c r="E995" s="1897"/>
      <c r="F995" s="1897"/>
      <c r="G995" s="1897"/>
      <c r="H995" s="1897"/>
      <c r="I995" s="1897"/>
    </row>
    <row r="996" spans="1:9" ht="15.75" customHeight="1">
      <c r="A996" s="1897"/>
      <c r="B996" s="1897"/>
      <c r="C996" s="1897"/>
      <c r="D996" s="1897"/>
      <c r="E996" s="1897"/>
      <c r="F996" s="1897"/>
      <c r="G996" s="1897"/>
      <c r="H996" s="1897"/>
      <c r="I996" s="1897"/>
    </row>
    <row r="997" spans="1:9" ht="15.75" customHeight="1">
      <c r="A997" s="1897"/>
      <c r="B997" s="1897"/>
      <c r="C997" s="1897"/>
      <c r="D997" s="1897"/>
      <c r="E997" s="1897"/>
      <c r="F997" s="1897"/>
      <c r="G997" s="1897"/>
      <c r="H997" s="1897"/>
      <c r="I997" s="1897"/>
    </row>
    <row r="998" spans="1:9" ht="15.75" customHeight="1">
      <c r="A998" s="1897"/>
      <c r="B998" s="1897"/>
      <c r="C998" s="1897"/>
      <c r="D998" s="1897"/>
      <c r="E998" s="1897"/>
      <c r="F998" s="1897"/>
      <c r="G998" s="1897"/>
      <c r="H998" s="1897"/>
      <c r="I998" s="1897"/>
    </row>
    <row r="999" spans="1:9" ht="15.75" customHeight="1">
      <c r="A999" s="1897"/>
      <c r="B999" s="1897"/>
      <c r="C999" s="1897"/>
      <c r="D999" s="1897"/>
      <c r="E999" s="1897"/>
      <c r="F999" s="1897"/>
      <c r="G999" s="1897"/>
      <c r="H999" s="1897"/>
      <c r="I999" s="1897"/>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9"/>
  <sheetViews>
    <sheetView showGridLines="0" zoomScale="80" zoomScaleNormal="80" workbookViewId="0">
      <selection activeCell="F34" sqref="F34"/>
    </sheetView>
  </sheetViews>
  <sheetFormatPr defaultColWidth="16.5546875" defaultRowHeight="15" customHeight="1"/>
  <cols>
    <col min="1" max="1" width="7.44140625" style="1952" customWidth="1"/>
    <col min="2" max="2" width="6.33203125" style="1952" customWidth="1"/>
    <col min="3" max="3" width="41.109375" style="1952" customWidth="1"/>
    <col min="4" max="4" width="12.6640625" style="1952" customWidth="1"/>
    <col min="5" max="5" width="16.109375" style="1952" customWidth="1"/>
    <col min="6" max="6" width="12.5546875" style="1952" customWidth="1"/>
    <col min="7" max="7" width="16.44140625" style="1952" customWidth="1"/>
    <col min="8" max="8" width="18.33203125" style="1952" customWidth="1"/>
    <col min="9" max="9" width="23.77734375" style="1952" customWidth="1"/>
    <col min="10" max="10" width="18.88671875" style="1952" customWidth="1"/>
    <col min="11" max="11" width="16.5546875" style="1952" customWidth="1"/>
    <col min="12" max="16384" width="16.5546875" style="1952"/>
  </cols>
  <sheetData>
    <row r="1" spans="1:12" ht="21" customHeight="1">
      <c r="A1" s="1955"/>
      <c r="B1" s="3129" t="s">
        <v>1486</v>
      </c>
      <c r="C1" s="3130"/>
      <c r="D1" s="3130"/>
      <c r="E1" s="3130"/>
      <c r="F1" s="3130"/>
      <c r="G1" s="3130"/>
      <c r="H1" s="3130"/>
      <c r="I1" s="3130"/>
      <c r="J1" s="3130"/>
    </row>
    <row r="2" spans="1:12" ht="21" customHeight="1">
      <c r="A2" s="1955"/>
      <c r="B2" s="3129" t="s">
        <v>1485</v>
      </c>
      <c r="C2" s="3130"/>
      <c r="D2" s="3130"/>
      <c r="E2" s="3130"/>
      <c r="F2" s="3130"/>
      <c r="G2" s="3130"/>
      <c r="H2" s="3130"/>
      <c r="I2" s="3130"/>
      <c r="J2" s="3130"/>
    </row>
    <row r="3" spans="1:12" ht="15.75" customHeight="1" thickBot="1">
      <c r="A3" s="1955"/>
      <c r="B3" s="3131" t="s">
        <v>123</v>
      </c>
      <c r="C3" s="3132"/>
      <c r="D3" s="3132"/>
      <c r="E3" s="3132"/>
      <c r="F3" s="3132"/>
      <c r="G3" s="3132"/>
      <c r="H3" s="3132"/>
      <c r="I3" s="3132"/>
      <c r="J3" s="3132"/>
    </row>
    <row r="4" spans="1:12" ht="20.100000000000001" customHeight="1" thickTop="1">
      <c r="A4" s="1955"/>
      <c r="B4" s="3133" t="s">
        <v>124</v>
      </c>
      <c r="C4" s="3135" t="s">
        <v>65</v>
      </c>
      <c r="D4" s="3118" t="s">
        <v>1452</v>
      </c>
      <c r="E4" s="3119"/>
      <c r="F4" s="3120" t="s">
        <v>1451</v>
      </c>
      <c r="G4" s="3119"/>
      <c r="H4" s="3120" t="s">
        <v>460</v>
      </c>
      <c r="I4" s="3137"/>
      <c r="J4" s="3138"/>
    </row>
    <row r="5" spans="1:12" ht="30" customHeight="1">
      <c r="A5" s="1955"/>
      <c r="B5" s="3134"/>
      <c r="C5" s="3136"/>
      <c r="D5" s="2007" t="s">
        <v>1449</v>
      </c>
      <c r="E5" s="2007" t="s">
        <v>501</v>
      </c>
      <c r="F5" s="2007" t="s">
        <v>66</v>
      </c>
      <c r="G5" s="2006" t="s">
        <v>501</v>
      </c>
      <c r="H5" s="2006" t="s">
        <v>501</v>
      </c>
      <c r="I5" s="2995" t="s">
        <v>2035</v>
      </c>
      <c r="J5" s="2996" t="s">
        <v>1450</v>
      </c>
    </row>
    <row r="6" spans="1:12" s="1998" customFormat="1" ht="21" customHeight="1">
      <c r="A6" s="1999"/>
      <c r="B6" s="2003">
        <v>1</v>
      </c>
      <c r="C6" s="1995" t="s">
        <v>1484</v>
      </c>
      <c r="D6" s="1994">
        <v>2841.7415144499996</v>
      </c>
      <c r="E6" s="1994">
        <v>77.882300000000001</v>
      </c>
      <c r="F6" s="1994">
        <v>7705.7491392399997</v>
      </c>
      <c r="G6" s="1994">
        <v>1101.4636972999999</v>
      </c>
      <c r="H6" s="1994">
        <v>2039.14988346</v>
      </c>
      <c r="I6" s="1993">
        <v>7.7103162236808469</v>
      </c>
      <c r="J6" s="2002">
        <v>85.130920652086402</v>
      </c>
      <c r="K6" s="1962"/>
    </row>
    <row r="7" spans="1:12" s="1998" customFormat="1" ht="23.1" customHeight="1">
      <c r="A7" s="1999"/>
      <c r="B7" s="1996">
        <v>2</v>
      </c>
      <c r="C7" s="1995" t="s">
        <v>1483</v>
      </c>
      <c r="D7" s="1994">
        <v>9515.9377002399997</v>
      </c>
      <c r="E7" s="1994">
        <v>1770.6920620599999</v>
      </c>
      <c r="F7" s="1994">
        <v>10550.167964570001</v>
      </c>
      <c r="G7" s="1994">
        <v>1653.2305756800001</v>
      </c>
      <c r="H7" s="1994">
        <v>1936.1858124800001</v>
      </c>
      <c r="I7" s="1993">
        <v>7.3209944021842013</v>
      </c>
      <c r="J7" s="1992">
        <v>17.115291778560039</v>
      </c>
      <c r="K7" s="1962"/>
    </row>
    <row r="8" spans="1:12" s="1998" customFormat="1" ht="20.100000000000001" customHeight="1">
      <c r="A8" s="1999"/>
      <c r="B8" s="1996">
        <v>3</v>
      </c>
      <c r="C8" s="2001" t="s">
        <v>1482</v>
      </c>
      <c r="D8" s="1994">
        <v>9565.0113307000011</v>
      </c>
      <c r="E8" s="1994">
        <v>1502.48666327</v>
      </c>
      <c r="F8" s="1994">
        <v>11503.49183004</v>
      </c>
      <c r="G8" s="1994">
        <v>2135.5032914899998</v>
      </c>
      <c r="H8" s="1994">
        <v>1896.43042077</v>
      </c>
      <c r="I8" s="1993">
        <v>7.1706736022436441</v>
      </c>
      <c r="J8" s="1992">
        <v>-11.195153464417851</v>
      </c>
      <c r="K8" s="1962"/>
    </row>
    <row r="9" spans="1:12" s="1953" customFormat="1" ht="24.9" customHeight="1">
      <c r="A9" s="1964"/>
      <c r="B9" s="1996">
        <v>4</v>
      </c>
      <c r="C9" s="1995" t="s">
        <v>1481</v>
      </c>
      <c r="D9" s="1994">
        <v>4778.9893599999996</v>
      </c>
      <c r="E9" s="1994">
        <v>916.74760000000003</v>
      </c>
      <c r="F9" s="1994">
        <v>8255.9797107499999</v>
      </c>
      <c r="G9" s="1994">
        <v>680.94128000000001</v>
      </c>
      <c r="H9" s="1994">
        <v>1500.5856000000001</v>
      </c>
      <c r="I9" s="1993">
        <v>5.6739279395539421</v>
      </c>
      <c r="J9" s="1992">
        <v>120.36930996458315</v>
      </c>
      <c r="K9" s="1962"/>
      <c r="L9" s="2000"/>
    </row>
    <row r="10" spans="1:12" s="1998" customFormat="1" ht="24" customHeight="1">
      <c r="A10" s="1999"/>
      <c r="B10" s="1996">
        <v>5</v>
      </c>
      <c r="C10" s="1995" t="s">
        <v>1480</v>
      </c>
      <c r="D10" s="1994">
        <v>4881.9760231700002</v>
      </c>
      <c r="E10" s="1994">
        <v>812.00477994000005</v>
      </c>
      <c r="F10" s="1994">
        <v>5839.1113352399998</v>
      </c>
      <c r="G10" s="1994">
        <v>1234.72755781</v>
      </c>
      <c r="H10" s="1994">
        <v>1390.41121447</v>
      </c>
      <c r="I10" s="1993">
        <v>5.2573428915021312</v>
      </c>
      <c r="J10" s="1992">
        <v>12.60874560345373</v>
      </c>
      <c r="K10" s="1962"/>
    </row>
    <row r="11" spans="1:12" ht="21.75" customHeight="1">
      <c r="A11" s="1955"/>
      <c r="B11" s="1996">
        <v>6</v>
      </c>
      <c r="C11" s="1995" t="s">
        <v>1479</v>
      </c>
      <c r="D11" s="1994">
        <v>6074.7944518100003</v>
      </c>
      <c r="E11" s="1994">
        <v>941.17308549999996</v>
      </c>
      <c r="F11" s="1994">
        <v>6629.7992219500002</v>
      </c>
      <c r="G11" s="1994">
        <v>1039.7145742499999</v>
      </c>
      <c r="H11" s="1994">
        <v>1296.3414188800002</v>
      </c>
      <c r="I11" s="1993">
        <v>4.9016515924078128</v>
      </c>
      <c r="J11" s="1992">
        <v>24.68243217761168</v>
      </c>
      <c r="K11" s="1962"/>
    </row>
    <row r="12" spans="1:12" s="1991" customFormat="1" ht="21.75" customHeight="1">
      <c r="A12" s="1997"/>
      <c r="B12" s="1996">
        <v>7</v>
      </c>
      <c r="C12" s="1995" t="s">
        <v>1478</v>
      </c>
      <c r="D12" s="1994">
        <v>352.01490992999999</v>
      </c>
      <c r="E12" s="1994">
        <v>14.161422269999999</v>
      </c>
      <c r="F12" s="1994">
        <v>4704.1306070500004</v>
      </c>
      <c r="G12" s="1994">
        <v>444.21833267</v>
      </c>
      <c r="H12" s="1994">
        <v>1224.62880924</v>
      </c>
      <c r="I12" s="1993">
        <v>4.6304959985818277</v>
      </c>
      <c r="J12" s="1992">
        <v>175.68173557342797</v>
      </c>
      <c r="K12" s="1962"/>
    </row>
    <row r="13" spans="1:12" ht="21.75" customHeight="1">
      <c r="A13" s="1955"/>
      <c r="B13" s="1996">
        <v>8</v>
      </c>
      <c r="C13" s="1995" t="s">
        <v>1477</v>
      </c>
      <c r="D13" s="1994">
        <v>7496.77442952</v>
      </c>
      <c r="E13" s="1994">
        <v>1574.1149891199998</v>
      </c>
      <c r="F13" s="1994">
        <v>7241.0988350299995</v>
      </c>
      <c r="G13" s="1994">
        <v>1455.7504845899998</v>
      </c>
      <c r="H13" s="1994">
        <v>1177.3220932899999</v>
      </c>
      <c r="I13" s="1993">
        <v>4.4516225658651276</v>
      </c>
      <c r="J13" s="1992">
        <v>-19.126106722775159</v>
      </c>
      <c r="K13" s="1962"/>
    </row>
    <row r="14" spans="1:12" s="1998" customFormat="1" ht="21.75" customHeight="1">
      <c r="A14" s="1999"/>
      <c r="B14" s="1996">
        <v>9</v>
      </c>
      <c r="C14" s="1995" t="s">
        <v>1476</v>
      </c>
      <c r="D14" s="1994">
        <v>3427.1979840500003</v>
      </c>
      <c r="E14" s="1994">
        <v>725.76235678</v>
      </c>
      <c r="F14" s="1994">
        <v>3930.1838661699999</v>
      </c>
      <c r="G14" s="1994">
        <v>944.03783727999996</v>
      </c>
      <c r="H14" s="1994">
        <v>793.51043794000009</v>
      </c>
      <c r="I14" s="1993">
        <v>3.0003760159736643</v>
      </c>
      <c r="J14" s="1992">
        <v>-15.945059974895237</v>
      </c>
      <c r="K14" s="1962"/>
    </row>
    <row r="15" spans="1:12" ht="21.75" customHeight="1">
      <c r="A15" s="1955"/>
      <c r="B15" s="1996">
        <v>10</v>
      </c>
      <c r="C15" s="1995" t="s">
        <v>1475</v>
      </c>
      <c r="D15" s="1994">
        <v>41064.728764860003</v>
      </c>
      <c r="E15" s="1994">
        <v>7506.1037629599996</v>
      </c>
      <c r="F15" s="1994">
        <v>20509.121659110002</v>
      </c>
      <c r="G15" s="1994">
        <v>5694.5991761800005</v>
      </c>
      <c r="H15" s="1994">
        <v>752.68198452000001</v>
      </c>
      <c r="I15" s="1993">
        <v>2.8459978168302666</v>
      </c>
      <c r="J15" s="1992" t="s">
        <v>73</v>
      </c>
      <c r="K15" s="1962"/>
    </row>
    <row r="16" spans="1:12" ht="21.75" customHeight="1">
      <c r="A16" s="1955"/>
      <c r="B16" s="1996">
        <v>11</v>
      </c>
      <c r="C16" s="1995" t="s">
        <v>1474</v>
      </c>
      <c r="D16" s="1994">
        <v>2758.2364886</v>
      </c>
      <c r="E16" s="1994">
        <v>477.15409657999999</v>
      </c>
      <c r="F16" s="1994">
        <v>3194.1001690500002</v>
      </c>
      <c r="G16" s="1994">
        <v>588.37408535999998</v>
      </c>
      <c r="H16" s="1994">
        <v>522.31956525999999</v>
      </c>
      <c r="I16" s="1993">
        <v>1.9749646902545128</v>
      </c>
      <c r="J16" s="1992">
        <v>-11.226619550992655</v>
      </c>
      <c r="K16" s="1962"/>
    </row>
    <row r="17" spans="1:11" ht="21.75" customHeight="1">
      <c r="A17" s="1955"/>
      <c r="B17" s="1996">
        <v>12</v>
      </c>
      <c r="C17" s="1995" t="s">
        <v>1473</v>
      </c>
      <c r="D17" s="1994">
        <v>3492.2053888999999</v>
      </c>
      <c r="E17" s="1994">
        <v>1244.2080816</v>
      </c>
      <c r="F17" s="1994">
        <v>2302.2662834799999</v>
      </c>
      <c r="G17" s="1994">
        <v>403.12941289999998</v>
      </c>
      <c r="H17" s="1994">
        <v>473.90013900000002</v>
      </c>
      <c r="I17" s="1993">
        <v>1.7918839413297027</v>
      </c>
      <c r="J17" s="1992">
        <v>17.555336781530094</v>
      </c>
      <c r="K17" s="1962"/>
    </row>
    <row r="18" spans="1:11" ht="21.75" customHeight="1">
      <c r="A18" s="1955"/>
      <c r="B18" s="1996">
        <v>13</v>
      </c>
      <c r="C18" s="1995" t="s">
        <v>1472</v>
      </c>
      <c r="D18" s="1994">
        <v>1629.3374021700001</v>
      </c>
      <c r="E18" s="1994">
        <v>204.45075917</v>
      </c>
      <c r="F18" s="1994">
        <v>1844.0502654200002</v>
      </c>
      <c r="G18" s="1994">
        <v>340.45239907000001</v>
      </c>
      <c r="H18" s="1994">
        <v>423.95669493000003</v>
      </c>
      <c r="I18" s="1993">
        <v>1.6030406639409802</v>
      </c>
      <c r="J18" s="1992">
        <v>24.527451146799173</v>
      </c>
      <c r="K18" s="1962"/>
    </row>
    <row r="19" spans="1:11" ht="21.75" customHeight="1">
      <c r="A19" s="1955"/>
      <c r="B19" s="1996">
        <v>14</v>
      </c>
      <c r="C19" s="1995" t="s">
        <v>1471</v>
      </c>
      <c r="D19" s="1994">
        <v>3277.8621460900004</v>
      </c>
      <c r="E19" s="1994">
        <v>603.80981960999998</v>
      </c>
      <c r="F19" s="1994">
        <v>2377.8295469099999</v>
      </c>
      <c r="G19" s="1994">
        <v>439.89147367999999</v>
      </c>
      <c r="H19" s="1994">
        <v>413.95714522000003</v>
      </c>
      <c r="I19" s="1993">
        <v>1.5652309418681258</v>
      </c>
      <c r="J19" s="1992">
        <v>-5.8956197179820595</v>
      </c>
      <c r="K19" s="1962"/>
    </row>
    <row r="20" spans="1:11" s="1991" customFormat="1" ht="21.75" customHeight="1">
      <c r="A20" s="1997"/>
      <c r="B20" s="1996">
        <v>15</v>
      </c>
      <c r="C20" s="1995" t="s">
        <v>1358</v>
      </c>
      <c r="D20" s="1994">
        <v>1279.0843876500001</v>
      </c>
      <c r="E20" s="1994">
        <v>306.77549722000003</v>
      </c>
      <c r="F20" s="1994">
        <v>1287.8286953099998</v>
      </c>
      <c r="G20" s="1994">
        <v>632.43802169000003</v>
      </c>
      <c r="H20" s="1994">
        <v>400.66964014999996</v>
      </c>
      <c r="I20" s="1993">
        <v>1.5149889921495372</v>
      </c>
      <c r="J20" s="1992">
        <v>-36.646813377960562</v>
      </c>
      <c r="K20" s="1962"/>
    </row>
    <row r="21" spans="1:11" ht="21.75" customHeight="1">
      <c r="A21" s="1955"/>
      <c r="B21" s="1996">
        <v>16</v>
      </c>
      <c r="C21" s="1995" t="s">
        <v>1470</v>
      </c>
      <c r="D21" s="1994">
        <v>465.36275039999998</v>
      </c>
      <c r="E21" s="1994">
        <v>103.14919999999999</v>
      </c>
      <c r="F21" s="1994">
        <v>1072.363171</v>
      </c>
      <c r="G21" s="1994">
        <v>118.80956</v>
      </c>
      <c r="H21" s="1994">
        <v>324.79713199999998</v>
      </c>
      <c r="I21" s="1993">
        <v>1.2281042294033673</v>
      </c>
      <c r="J21" s="1992">
        <v>173.37626029420522</v>
      </c>
      <c r="K21" s="1962"/>
    </row>
    <row r="22" spans="1:11" ht="21.75" customHeight="1">
      <c r="A22" s="1955"/>
      <c r="B22" s="1996">
        <v>17</v>
      </c>
      <c r="C22" s="1995" t="s">
        <v>1469</v>
      </c>
      <c r="D22" s="1994">
        <v>1834.1297032499999</v>
      </c>
      <c r="E22" s="1994">
        <v>367.83077170999996</v>
      </c>
      <c r="F22" s="1994">
        <v>2296.0933011399998</v>
      </c>
      <c r="G22" s="1994">
        <v>392.9757457</v>
      </c>
      <c r="H22" s="1994">
        <v>296.30134579000003</v>
      </c>
      <c r="I22" s="1993">
        <v>1.1203576019957242</v>
      </c>
      <c r="J22" s="1992">
        <v>-24.600602191821221</v>
      </c>
      <c r="K22" s="1962"/>
    </row>
    <row r="23" spans="1:11" ht="21.75" customHeight="1">
      <c r="A23" s="1955"/>
      <c r="B23" s="1996">
        <v>18</v>
      </c>
      <c r="C23" s="1995" t="s">
        <v>1468</v>
      </c>
      <c r="D23" s="1994">
        <v>1120.6978757699999</v>
      </c>
      <c r="E23" s="1994">
        <v>189.52641015</v>
      </c>
      <c r="F23" s="1994">
        <v>1335.8680045999999</v>
      </c>
      <c r="G23" s="1994">
        <v>246.17636524</v>
      </c>
      <c r="H23" s="1994">
        <v>212.80922344999999</v>
      </c>
      <c r="I23" s="1993">
        <v>0.80466199244330538</v>
      </c>
      <c r="J23" s="1992">
        <v>-13.554161366169337</v>
      </c>
      <c r="K23" s="1962"/>
    </row>
    <row r="24" spans="1:11" ht="20.25" customHeight="1">
      <c r="A24" s="1955"/>
      <c r="B24" s="1996">
        <v>19</v>
      </c>
      <c r="C24" s="1995" t="s">
        <v>1467</v>
      </c>
      <c r="D24" s="1994">
        <v>436.24997050000002</v>
      </c>
      <c r="E24" s="1994">
        <v>38.9960545</v>
      </c>
      <c r="F24" s="1994">
        <v>462.92280577999998</v>
      </c>
      <c r="G24" s="1994">
        <v>105.22960379999999</v>
      </c>
      <c r="H24" s="1994">
        <v>193.69462799999999</v>
      </c>
      <c r="I24" s="1993">
        <v>0.73238698382198741</v>
      </c>
      <c r="J24" s="1992">
        <v>84.068571015564359</v>
      </c>
      <c r="K24" s="1962"/>
    </row>
    <row r="25" spans="1:11" s="1991" customFormat="1" ht="20.25" customHeight="1">
      <c r="A25" s="1997"/>
      <c r="B25" s="1996">
        <v>20</v>
      </c>
      <c r="C25" s="1995" t="s">
        <v>1466</v>
      </c>
      <c r="D25" s="1994">
        <v>561.7126677</v>
      </c>
      <c r="E25" s="1994">
        <v>105.21103584000001</v>
      </c>
      <c r="F25" s="1994">
        <v>683.78946360999998</v>
      </c>
      <c r="G25" s="1994">
        <v>155.9274656</v>
      </c>
      <c r="H25" s="1994">
        <v>177.38978094000001</v>
      </c>
      <c r="I25" s="1993">
        <v>0.67073603416347549</v>
      </c>
      <c r="J25" s="1992">
        <v>13.764294351488516</v>
      </c>
      <c r="K25" s="1962"/>
    </row>
    <row r="26" spans="1:11" ht="22.5" customHeight="1">
      <c r="A26" s="1955"/>
      <c r="B26" s="1990" t="s">
        <v>1465</v>
      </c>
      <c r="C26" s="1989" t="s">
        <v>1464</v>
      </c>
      <c r="D26" s="1988">
        <v>106854.04524976001</v>
      </c>
      <c r="E26" s="1988">
        <v>19482.240748279997</v>
      </c>
      <c r="F26" s="1988">
        <v>103725.94587545001</v>
      </c>
      <c r="G26" s="1988">
        <v>19807.590940290003</v>
      </c>
      <c r="H26" s="1988">
        <v>17447.042969790004</v>
      </c>
      <c r="I26" s="1987">
        <v>65.969755120194193</v>
      </c>
      <c r="J26" s="1982">
        <v>-11.917390547976648</v>
      </c>
      <c r="K26" s="1962"/>
    </row>
    <row r="27" spans="1:11" ht="21.75" customHeight="1">
      <c r="A27" s="1955"/>
      <c r="B27" s="1986" t="s">
        <v>1463</v>
      </c>
      <c r="C27" s="1985" t="s">
        <v>1462</v>
      </c>
      <c r="D27" s="1984">
        <v>93176.916768639989</v>
      </c>
      <c r="E27" s="1984">
        <v>24557.350332820002</v>
      </c>
      <c r="F27" s="1984">
        <v>53414.749800749996</v>
      </c>
      <c r="G27" s="1984">
        <v>8872.8463103099966</v>
      </c>
      <c r="H27" s="1984">
        <v>8999.990125909997</v>
      </c>
      <c r="I27" s="1983">
        <v>34.030244879805814</v>
      </c>
      <c r="J27" s="1982">
        <v>1.4329541068716978</v>
      </c>
      <c r="K27" s="1962"/>
    </row>
    <row r="28" spans="1:11" ht="21.75" customHeight="1">
      <c r="A28" s="1957"/>
      <c r="B28" s="1986" t="s">
        <v>1461</v>
      </c>
      <c r="C28" s="1985" t="s">
        <v>1460</v>
      </c>
      <c r="D28" s="1984">
        <v>200030.96201839999</v>
      </c>
      <c r="E28" s="1984">
        <v>44039.591081099999</v>
      </c>
      <c r="F28" s="1984">
        <v>157140.6956762</v>
      </c>
      <c r="G28" s="1984">
        <v>28680.4372506</v>
      </c>
      <c r="H28" s="1984">
        <v>26447.033095700001</v>
      </c>
      <c r="I28" s="1983">
        <v>100</v>
      </c>
      <c r="J28" s="1982">
        <v>-7.7872039933884807</v>
      </c>
      <c r="K28" s="1962"/>
    </row>
    <row r="29" spans="1:11" s="1968" customFormat="1" ht="21" customHeight="1">
      <c r="A29" s="1973"/>
      <c r="B29" s="3122" t="s">
        <v>1459</v>
      </c>
      <c r="C29" s="1981" t="s">
        <v>1458</v>
      </c>
      <c r="D29" s="1980"/>
      <c r="E29" s="1980"/>
      <c r="F29" s="1980"/>
      <c r="G29" s="1980"/>
      <c r="H29" s="1980"/>
      <c r="I29" s="1979"/>
      <c r="J29" s="1978"/>
      <c r="K29" s="1962"/>
    </row>
    <row r="30" spans="1:11" s="1968" customFormat="1" ht="21" customHeight="1">
      <c r="A30" s="1973"/>
      <c r="B30" s="3123"/>
      <c r="C30" s="1977" t="s">
        <v>1361</v>
      </c>
      <c r="D30" s="1976">
        <v>3328.2439616314296</v>
      </c>
      <c r="E30" s="1976">
        <v>162.64349706399997</v>
      </c>
      <c r="F30" s="1976">
        <v>10429.457357181309</v>
      </c>
      <c r="G30" s="1976">
        <v>4146.9709324478063</v>
      </c>
      <c r="H30" s="1976">
        <v>4544.73198426</v>
      </c>
      <c r="I30" s="1975"/>
      <c r="J30" s="1974"/>
      <c r="K30" s="1962"/>
    </row>
    <row r="31" spans="1:11" s="1968" customFormat="1" ht="21" customHeight="1" thickBot="1">
      <c r="A31" s="1973"/>
      <c r="B31" s="3124"/>
      <c r="C31" s="1972" t="s">
        <v>1457</v>
      </c>
      <c r="D31" s="1971">
        <v>8068.5209847085316</v>
      </c>
      <c r="E31" s="1971">
        <v>342.67215634389993</v>
      </c>
      <c r="F31" s="1971">
        <v>16019.505632796501</v>
      </c>
      <c r="G31" s="1971">
        <v>2159.0997601404583</v>
      </c>
      <c r="H31" s="1971">
        <v>1691.1855641192894</v>
      </c>
      <c r="I31" s="1970"/>
      <c r="J31" s="1969"/>
      <c r="K31" s="1962"/>
    </row>
    <row r="32" spans="1:11" s="1953" customFormat="1" ht="20.25" customHeight="1" thickTop="1">
      <c r="A32" s="1955"/>
      <c r="B32" s="3125" t="s">
        <v>2037</v>
      </c>
      <c r="C32" s="3126"/>
      <c r="D32" s="3126"/>
      <c r="E32" s="3126"/>
      <c r="F32" s="3126"/>
      <c r="G32" s="3126"/>
      <c r="H32" s="3126"/>
      <c r="I32" s="1967"/>
      <c r="J32" s="1966"/>
      <c r="K32" s="1962"/>
    </row>
    <row r="33" spans="1:11" s="1953" customFormat="1" ht="15" customHeight="1">
      <c r="A33" s="1955"/>
      <c r="B33" s="3127" t="s">
        <v>1456</v>
      </c>
      <c r="C33" s="3128"/>
      <c r="D33" s="3128"/>
      <c r="E33" s="3128"/>
      <c r="F33" s="3128"/>
      <c r="G33" s="3128"/>
      <c r="H33" s="3128"/>
      <c r="I33" s="1963"/>
      <c r="J33" s="1964"/>
      <c r="K33" s="1962"/>
    </row>
    <row r="34" spans="1:11" s="1953" customFormat="1" ht="15" customHeight="1">
      <c r="A34" s="1955"/>
      <c r="B34" s="1965" t="s">
        <v>1455</v>
      </c>
      <c r="I34" s="1963"/>
      <c r="J34" s="1964"/>
      <c r="K34" s="1962"/>
    </row>
    <row r="35" spans="1:11" s="1953" customFormat="1" ht="12.75" customHeight="1">
      <c r="A35" s="1955"/>
      <c r="J35" s="1963"/>
      <c r="K35" s="1962"/>
    </row>
    <row r="36" spans="1:11" s="1953" customFormat="1" ht="13.5" customHeight="1">
      <c r="A36" s="1955"/>
      <c r="B36" s="1956"/>
      <c r="D36" s="1960"/>
      <c r="E36" s="1960"/>
      <c r="F36" s="1961"/>
      <c r="G36" s="1960"/>
      <c r="H36" s="1960"/>
      <c r="I36" s="1959"/>
      <c r="J36" s="1959"/>
    </row>
    <row r="37" spans="1:11" s="1953" customFormat="1" ht="21" customHeight="1">
      <c r="A37" s="1955"/>
      <c r="B37" s="1956"/>
      <c r="C37" s="1955"/>
      <c r="D37" s="1958"/>
      <c r="E37" s="1958"/>
      <c r="F37" s="1958"/>
      <c r="G37" s="1958"/>
      <c r="H37" s="1958"/>
      <c r="I37" s="1958"/>
      <c r="J37" s="1958"/>
    </row>
    <row r="38" spans="1:11" s="1953" customFormat="1" ht="21" customHeight="1">
      <c r="A38" s="1955"/>
      <c r="B38" s="1956"/>
      <c r="C38" s="1955"/>
      <c r="D38" s="1955"/>
      <c r="E38" s="1955"/>
      <c r="F38" s="1955"/>
      <c r="G38" s="1957"/>
      <c r="H38" s="1956"/>
      <c r="I38" s="1956"/>
      <c r="J38" s="1955"/>
    </row>
    <row r="39" spans="1:11" s="1953" customFormat="1" ht="21" customHeight="1">
      <c r="A39" s="1955"/>
      <c r="B39" s="1956"/>
      <c r="C39" s="1955"/>
      <c r="D39" s="1955"/>
      <c r="E39" s="1955"/>
      <c r="F39" s="1955"/>
      <c r="G39" s="1957"/>
      <c r="H39" s="1956"/>
      <c r="I39" s="1956"/>
      <c r="J39" s="1955"/>
    </row>
    <row r="40" spans="1:11" s="1953" customFormat="1" ht="21" customHeight="1">
      <c r="A40" s="1955"/>
      <c r="B40" s="1956"/>
      <c r="C40" s="1955"/>
      <c r="D40" s="1955"/>
      <c r="E40" s="1955"/>
      <c r="F40" s="1955"/>
      <c r="G40" s="1957"/>
      <c r="H40" s="1956"/>
      <c r="I40" s="1956"/>
      <c r="J40" s="1955"/>
    </row>
    <row r="41" spans="1:11" s="1953" customFormat="1" ht="21" customHeight="1">
      <c r="A41" s="1955"/>
      <c r="B41" s="1956"/>
      <c r="C41" s="1955"/>
      <c r="D41" s="1955"/>
      <c r="E41" s="1955"/>
      <c r="F41" s="1955"/>
      <c r="G41" s="1957"/>
      <c r="H41" s="1956"/>
      <c r="I41" s="1956"/>
      <c r="J41" s="1955"/>
    </row>
    <row r="42" spans="1:11" s="1953" customFormat="1" ht="21" customHeight="1">
      <c r="A42" s="1955"/>
      <c r="B42" s="1956"/>
      <c r="C42" s="1955"/>
      <c r="D42" s="1955"/>
      <c r="E42" s="1955"/>
      <c r="F42" s="1955"/>
      <c r="G42" s="1957"/>
      <c r="H42" s="1956"/>
      <c r="I42" s="1956"/>
      <c r="J42" s="1955"/>
    </row>
    <row r="43" spans="1:11" s="1953" customFormat="1" ht="21" customHeight="1">
      <c r="A43" s="1955"/>
      <c r="B43" s="1956"/>
      <c r="C43" s="1955"/>
      <c r="D43" s="1955"/>
      <c r="E43" s="1955"/>
      <c r="F43" s="1955"/>
      <c r="G43" s="1957"/>
      <c r="H43" s="1956"/>
      <c r="I43" s="1956"/>
      <c r="J43" s="1955"/>
    </row>
    <row r="44" spans="1:11" s="1953" customFormat="1" ht="21" customHeight="1">
      <c r="A44" s="1955"/>
      <c r="B44" s="1956"/>
      <c r="C44" s="1955"/>
      <c r="D44" s="1955"/>
      <c r="E44" s="1955"/>
      <c r="F44" s="1955"/>
      <c r="G44" s="1957"/>
      <c r="H44" s="1956"/>
      <c r="I44" s="1956"/>
      <c r="J44" s="1955"/>
    </row>
    <row r="45" spans="1:11" s="1953" customFormat="1" ht="21" customHeight="1">
      <c r="A45" s="1955"/>
      <c r="B45" s="1956"/>
      <c r="C45" s="1955"/>
      <c r="D45" s="1955"/>
      <c r="E45" s="1955"/>
      <c r="F45" s="1955"/>
      <c r="G45" s="1957"/>
      <c r="H45" s="1956"/>
      <c r="I45" s="1956"/>
      <c r="J45" s="1955"/>
    </row>
    <row r="46" spans="1:11" s="1953" customFormat="1" ht="21" customHeight="1">
      <c r="A46" s="1955"/>
      <c r="B46" s="1956"/>
      <c r="C46" s="1955"/>
      <c r="D46" s="1955"/>
      <c r="E46" s="1955"/>
      <c r="F46" s="1955"/>
      <c r="G46" s="1957"/>
      <c r="H46" s="1956"/>
      <c r="I46" s="1956"/>
      <c r="J46" s="1955"/>
    </row>
    <row r="47" spans="1:11" s="1953" customFormat="1" ht="21" customHeight="1">
      <c r="A47" s="1955"/>
      <c r="B47" s="1956"/>
      <c r="C47" s="1955"/>
      <c r="D47" s="1955"/>
      <c r="E47" s="1955"/>
      <c r="F47" s="1955"/>
      <c r="G47" s="1957"/>
      <c r="H47" s="1956"/>
      <c r="I47" s="1956"/>
      <c r="J47" s="1955"/>
    </row>
    <row r="48" spans="1:11" s="1953" customFormat="1" ht="21" customHeight="1">
      <c r="A48" s="1955"/>
      <c r="B48" s="1956"/>
      <c r="C48" s="1955"/>
      <c r="D48" s="1955"/>
      <c r="E48" s="1955"/>
      <c r="F48" s="1955"/>
      <c r="G48" s="1957"/>
      <c r="H48" s="1956"/>
      <c r="I48" s="1956"/>
      <c r="J48" s="1955"/>
    </row>
    <row r="49" spans="1:10" s="1953" customFormat="1" ht="21" customHeight="1">
      <c r="A49" s="1955"/>
      <c r="B49" s="1956"/>
      <c r="C49" s="1955"/>
      <c r="D49" s="1955"/>
      <c r="E49" s="1955"/>
      <c r="F49" s="1955"/>
      <c r="G49" s="1957"/>
      <c r="H49" s="1956"/>
      <c r="I49" s="1956"/>
      <c r="J49" s="1955"/>
    </row>
    <row r="50" spans="1:10" s="1953" customFormat="1" ht="21" customHeight="1">
      <c r="A50" s="1955"/>
      <c r="B50" s="1956"/>
      <c r="C50" s="1955"/>
      <c r="D50" s="1955"/>
      <c r="E50" s="1955"/>
      <c r="F50" s="1955"/>
      <c r="G50" s="1957"/>
      <c r="H50" s="1956"/>
      <c r="I50" s="1956"/>
      <c r="J50" s="1955"/>
    </row>
    <row r="51" spans="1:10" s="1953" customFormat="1" ht="21" customHeight="1">
      <c r="A51" s="1955"/>
      <c r="B51" s="1956"/>
      <c r="C51" s="1955"/>
      <c r="D51" s="1955"/>
      <c r="E51" s="1955"/>
      <c r="F51" s="1955"/>
      <c r="G51" s="1957"/>
      <c r="H51" s="1956"/>
      <c r="I51" s="1956"/>
      <c r="J51" s="1955"/>
    </row>
    <row r="52" spans="1:10" s="1953" customFormat="1" ht="21" customHeight="1">
      <c r="A52" s="1955"/>
      <c r="B52" s="1956"/>
      <c r="C52" s="1955"/>
      <c r="D52" s="1955"/>
      <c r="E52" s="1955"/>
      <c r="F52" s="1955"/>
      <c r="G52" s="1957"/>
      <c r="H52" s="1956"/>
      <c r="I52" s="1956"/>
      <c r="J52" s="1955"/>
    </row>
    <row r="53" spans="1:10" s="1953" customFormat="1" ht="21" customHeight="1">
      <c r="A53" s="1955"/>
      <c r="B53" s="1956"/>
      <c r="C53" s="1955"/>
      <c r="D53" s="1955"/>
      <c r="E53" s="1955"/>
      <c r="F53" s="1955"/>
      <c r="G53" s="1957"/>
      <c r="H53" s="1956"/>
      <c r="I53" s="1956"/>
      <c r="J53" s="1955"/>
    </row>
    <row r="54" spans="1:10" s="1953" customFormat="1" ht="21" customHeight="1">
      <c r="A54" s="1955"/>
      <c r="B54" s="1956"/>
      <c r="C54" s="1955"/>
      <c r="D54" s="1955"/>
      <c r="E54" s="1955"/>
      <c r="F54" s="1955"/>
      <c r="G54" s="1957"/>
      <c r="H54" s="1956"/>
      <c r="I54" s="1956"/>
      <c r="J54" s="1955"/>
    </row>
    <row r="55" spans="1:10" s="1953" customFormat="1" ht="21" customHeight="1">
      <c r="A55" s="1955"/>
      <c r="B55" s="1956"/>
      <c r="C55" s="1955"/>
      <c r="D55" s="1955"/>
      <c r="E55" s="1955"/>
      <c r="F55" s="1955"/>
      <c r="G55" s="1957"/>
      <c r="H55" s="1956"/>
      <c r="I55" s="1956"/>
      <c r="J55" s="1955"/>
    </row>
    <row r="56" spans="1:10" s="1953" customFormat="1" ht="21" customHeight="1">
      <c r="A56" s="1955"/>
      <c r="B56" s="1956"/>
      <c r="C56" s="1955"/>
      <c r="D56" s="1955"/>
      <c r="E56" s="1955"/>
      <c r="F56" s="1955"/>
      <c r="G56" s="1957"/>
      <c r="H56" s="1956"/>
      <c r="I56" s="1956"/>
      <c r="J56" s="1955"/>
    </row>
    <row r="57" spans="1:10" s="1953" customFormat="1" ht="21" customHeight="1">
      <c r="A57" s="1955"/>
      <c r="B57" s="1956"/>
      <c r="C57" s="1955"/>
      <c r="D57" s="1955"/>
      <c r="E57" s="1955"/>
      <c r="F57" s="1955"/>
      <c r="G57" s="1957"/>
      <c r="H57" s="1956"/>
      <c r="I57" s="1956"/>
      <c r="J57" s="1955"/>
    </row>
    <row r="58" spans="1:10" s="1953" customFormat="1" ht="21" customHeight="1">
      <c r="A58" s="1955"/>
      <c r="B58" s="1956"/>
      <c r="C58" s="1955"/>
      <c r="D58" s="1955"/>
      <c r="E58" s="1955"/>
      <c r="F58" s="1955"/>
      <c r="G58" s="1957"/>
      <c r="H58" s="1956"/>
      <c r="I58" s="1956"/>
      <c r="J58" s="1955"/>
    </row>
    <row r="59" spans="1:10" s="1953" customFormat="1" ht="21" customHeight="1">
      <c r="A59" s="1955"/>
      <c r="B59" s="1956"/>
      <c r="C59" s="1955"/>
      <c r="D59" s="1955"/>
      <c r="E59" s="1955"/>
      <c r="F59" s="1955"/>
      <c r="G59" s="1957"/>
      <c r="H59" s="1956"/>
      <c r="I59" s="1956"/>
      <c r="J59" s="1955"/>
    </row>
    <row r="60" spans="1:10" s="1953" customFormat="1" ht="21" customHeight="1">
      <c r="A60" s="1955"/>
      <c r="B60" s="1956"/>
      <c r="C60" s="1955"/>
      <c r="D60" s="1955"/>
      <c r="E60" s="1955"/>
      <c r="F60" s="1955"/>
      <c r="G60" s="1957"/>
      <c r="H60" s="1956"/>
      <c r="I60" s="1956"/>
      <c r="J60" s="1955"/>
    </row>
    <row r="61" spans="1:10" s="1953" customFormat="1" ht="21" customHeight="1">
      <c r="A61" s="1955"/>
      <c r="B61" s="1956"/>
      <c r="C61" s="1955"/>
      <c r="D61" s="1955"/>
      <c r="E61" s="1955"/>
      <c r="F61" s="1955"/>
      <c r="G61" s="1957"/>
      <c r="H61" s="1956"/>
      <c r="I61" s="1956"/>
      <c r="J61" s="1955"/>
    </row>
    <row r="62" spans="1:10" s="1953" customFormat="1" ht="21" customHeight="1">
      <c r="A62" s="1955"/>
      <c r="B62" s="1956"/>
      <c r="C62" s="1955"/>
      <c r="D62" s="1955"/>
      <c r="E62" s="1955"/>
      <c r="F62" s="1955"/>
      <c r="G62" s="1957"/>
      <c r="H62" s="1956"/>
      <c r="I62" s="1956"/>
      <c r="J62" s="1955"/>
    </row>
    <row r="63" spans="1:10" s="1953" customFormat="1" ht="21" customHeight="1">
      <c r="A63" s="1955"/>
      <c r="B63" s="1956"/>
      <c r="C63" s="1955"/>
      <c r="D63" s="1955"/>
      <c r="E63" s="1955"/>
      <c r="F63" s="1955"/>
      <c r="G63" s="1957"/>
      <c r="H63" s="1956"/>
      <c r="I63" s="1956"/>
      <c r="J63" s="1955"/>
    </row>
    <row r="64" spans="1:10" s="1953" customFormat="1" ht="21" customHeight="1">
      <c r="A64" s="1955"/>
      <c r="B64" s="1956"/>
      <c r="C64" s="1955"/>
      <c r="D64" s="1955"/>
      <c r="E64" s="1955"/>
      <c r="F64" s="1955"/>
      <c r="G64" s="1957"/>
      <c r="H64" s="1956"/>
      <c r="I64" s="1956"/>
      <c r="J64" s="1955"/>
    </row>
    <row r="65" spans="1:10" s="1953" customFormat="1" ht="21" customHeight="1">
      <c r="A65" s="1955"/>
      <c r="B65" s="1956"/>
      <c r="C65" s="1955"/>
      <c r="D65" s="1955"/>
      <c r="E65" s="1955"/>
      <c r="F65" s="1955"/>
      <c r="G65" s="1957"/>
      <c r="H65" s="1956"/>
      <c r="I65" s="1956"/>
      <c r="J65" s="1955"/>
    </row>
    <row r="66" spans="1:10" s="1953" customFormat="1" ht="21" customHeight="1">
      <c r="A66" s="1955"/>
      <c r="B66" s="1956"/>
      <c r="C66" s="1955"/>
      <c r="D66" s="1955"/>
      <c r="E66" s="1955"/>
      <c r="F66" s="1955"/>
      <c r="G66" s="1957"/>
      <c r="H66" s="1956"/>
      <c r="I66" s="1956"/>
      <c r="J66" s="1955"/>
    </row>
    <row r="67" spans="1:10" s="1953" customFormat="1" ht="21" customHeight="1">
      <c r="A67" s="1955"/>
      <c r="B67" s="1956"/>
      <c r="C67" s="1955"/>
      <c r="D67" s="1955"/>
      <c r="E67" s="1955"/>
      <c r="F67" s="1955"/>
      <c r="G67" s="1957"/>
      <c r="H67" s="1956"/>
      <c r="I67" s="1956"/>
      <c r="J67" s="1955"/>
    </row>
    <row r="68" spans="1:10" s="1953" customFormat="1" ht="21" customHeight="1">
      <c r="A68" s="1955"/>
      <c r="B68" s="1956"/>
      <c r="C68" s="1955"/>
      <c r="D68" s="1955"/>
      <c r="E68" s="1955"/>
      <c r="F68" s="1955"/>
      <c r="G68" s="1957"/>
      <c r="H68" s="1956"/>
      <c r="I68" s="1956"/>
      <c r="J68" s="1955"/>
    </row>
    <row r="69" spans="1:10" s="1953" customFormat="1" ht="21" customHeight="1">
      <c r="A69" s="1955"/>
      <c r="B69" s="1956"/>
      <c r="C69" s="1955"/>
      <c r="D69" s="1955"/>
      <c r="E69" s="1955"/>
      <c r="F69" s="1955"/>
      <c r="G69" s="1957"/>
      <c r="H69" s="1956"/>
      <c r="I69" s="1956"/>
      <c r="J69" s="1955"/>
    </row>
    <row r="70" spans="1:10" s="1953" customFormat="1" ht="21" customHeight="1">
      <c r="A70" s="1955"/>
      <c r="B70" s="1956"/>
      <c r="C70" s="1955"/>
      <c r="D70" s="1955"/>
      <c r="E70" s="1955"/>
      <c r="F70" s="1955"/>
      <c r="G70" s="1957"/>
      <c r="H70" s="1956"/>
      <c r="I70" s="1956"/>
      <c r="J70" s="1955"/>
    </row>
    <row r="71" spans="1:10" s="1953" customFormat="1" ht="21" customHeight="1">
      <c r="A71" s="1955"/>
      <c r="B71" s="1956"/>
      <c r="C71" s="1955"/>
      <c r="D71" s="1955"/>
      <c r="E71" s="1955"/>
      <c r="F71" s="1955"/>
      <c r="G71" s="1957"/>
      <c r="H71" s="1956"/>
      <c r="I71" s="1956"/>
      <c r="J71" s="1955"/>
    </row>
    <row r="72" spans="1:10" s="1953" customFormat="1" ht="21" customHeight="1">
      <c r="A72" s="1955"/>
      <c r="B72" s="1956"/>
      <c r="C72" s="1955"/>
      <c r="D72" s="1955"/>
      <c r="E72" s="1955"/>
      <c r="F72" s="1955"/>
      <c r="G72" s="1957"/>
      <c r="H72" s="1956"/>
      <c r="I72" s="1956"/>
      <c r="J72" s="1955"/>
    </row>
    <row r="73" spans="1:10" s="1953" customFormat="1" ht="21" customHeight="1">
      <c r="A73" s="1955"/>
      <c r="B73" s="1956"/>
      <c r="C73" s="1955"/>
      <c r="D73" s="1955"/>
      <c r="E73" s="1955"/>
      <c r="F73" s="1955"/>
      <c r="G73" s="1957"/>
      <c r="H73" s="1956"/>
      <c r="I73" s="1956"/>
      <c r="J73" s="1955"/>
    </row>
    <row r="74" spans="1:10" s="1953" customFormat="1" ht="21" customHeight="1">
      <c r="A74" s="1955"/>
      <c r="B74" s="1956"/>
      <c r="C74" s="1955"/>
      <c r="D74" s="1955"/>
      <c r="E74" s="1955"/>
      <c r="F74" s="1955"/>
      <c r="G74" s="1957"/>
      <c r="H74" s="1956"/>
      <c r="I74" s="1956"/>
      <c r="J74" s="1955"/>
    </row>
    <row r="75" spans="1:10" s="1953" customFormat="1" ht="21" customHeight="1">
      <c r="A75" s="1955"/>
      <c r="B75" s="1956"/>
      <c r="C75" s="1955"/>
      <c r="D75" s="1955"/>
      <c r="E75" s="1955"/>
      <c r="F75" s="1955"/>
      <c r="G75" s="1957"/>
      <c r="H75" s="1956"/>
      <c r="I75" s="1956"/>
      <c r="J75" s="1955"/>
    </row>
    <row r="76" spans="1:10" s="1953" customFormat="1" ht="21" customHeight="1">
      <c r="A76" s="1955"/>
      <c r="B76" s="1956"/>
      <c r="C76" s="1955"/>
      <c r="D76" s="1955"/>
      <c r="E76" s="1955"/>
      <c r="F76" s="1955"/>
      <c r="G76" s="1957"/>
      <c r="H76" s="1956"/>
      <c r="I76" s="1956"/>
      <c r="J76" s="1955"/>
    </row>
    <row r="77" spans="1:10" s="1953" customFormat="1" ht="21" customHeight="1">
      <c r="A77" s="1955"/>
      <c r="B77" s="1956"/>
      <c r="C77" s="1955"/>
      <c r="D77" s="1955"/>
      <c r="E77" s="1955"/>
      <c r="F77" s="1955"/>
      <c r="G77" s="1957"/>
      <c r="H77" s="1956"/>
      <c r="I77" s="1956"/>
      <c r="J77" s="1955"/>
    </row>
    <row r="78" spans="1:10" s="1953" customFormat="1" ht="21" customHeight="1">
      <c r="A78" s="1955"/>
      <c r="B78" s="1956"/>
      <c r="C78" s="1955"/>
      <c r="D78" s="1955"/>
      <c r="E78" s="1955"/>
      <c r="F78" s="1955"/>
      <c r="G78" s="1957"/>
      <c r="H78" s="1956"/>
      <c r="I78" s="1956"/>
      <c r="J78" s="1955"/>
    </row>
    <row r="79" spans="1:10" s="1953" customFormat="1" ht="21" customHeight="1">
      <c r="A79" s="1955"/>
      <c r="B79" s="1956"/>
      <c r="C79" s="1955"/>
      <c r="D79" s="1955"/>
      <c r="E79" s="1955"/>
      <c r="F79" s="1955"/>
      <c r="G79" s="1957"/>
      <c r="H79" s="1956"/>
      <c r="I79" s="1956"/>
      <c r="J79" s="1955"/>
    </row>
    <row r="80" spans="1:10" s="1953" customFormat="1" ht="21" customHeight="1">
      <c r="A80" s="1955"/>
      <c r="B80" s="1956"/>
      <c r="C80" s="1955"/>
      <c r="D80" s="1955"/>
      <c r="E80" s="1955"/>
      <c r="F80" s="1955"/>
      <c r="G80" s="1957"/>
      <c r="H80" s="1956"/>
      <c r="I80" s="1956"/>
      <c r="J80" s="1955"/>
    </row>
    <row r="81" spans="1:10" s="1953" customFormat="1" ht="21" customHeight="1">
      <c r="A81" s="1955"/>
      <c r="B81" s="1956"/>
      <c r="C81" s="1955"/>
      <c r="D81" s="1955"/>
      <c r="E81" s="1955"/>
      <c r="F81" s="1955"/>
      <c r="G81" s="1957"/>
      <c r="H81" s="1956"/>
      <c r="I81" s="1956"/>
      <c r="J81" s="1955"/>
    </row>
    <row r="82" spans="1:10" s="1953" customFormat="1" ht="21" customHeight="1">
      <c r="A82" s="1955"/>
      <c r="B82" s="1956"/>
      <c r="C82" s="1955"/>
      <c r="D82" s="1955"/>
      <c r="E82" s="1955"/>
      <c r="F82" s="1955"/>
      <c r="G82" s="1957"/>
      <c r="H82" s="1956"/>
      <c r="I82" s="1956"/>
      <c r="J82" s="1955"/>
    </row>
    <row r="83" spans="1:10" s="1953" customFormat="1" ht="21" customHeight="1">
      <c r="A83" s="1955"/>
      <c r="B83" s="1956"/>
      <c r="C83" s="1955"/>
      <c r="D83" s="1955"/>
      <c r="E83" s="1955"/>
      <c r="F83" s="1955"/>
      <c r="G83" s="1957"/>
      <c r="H83" s="1956"/>
      <c r="I83" s="1956"/>
      <c r="J83" s="1955"/>
    </row>
    <row r="84" spans="1:10" s="1953" customFormat="1" ht="21" customHeight="1">
      <c r="A84" s="1955"/>
      <c r="B84" s="1956"/>
      <c r="C84" s="1955"/>
      <c r="D84" s="1955"/>
      <c r="E84" s="1955"/>
      <c r="F84" s="1955"/>
      <c r="G84" s="1957"/>
      <c r="H84" s="1956"/>
      <c r="I84" s="1956"/>
      <c r="J84" s="1955"/>
    </row>
    <row r="85" spans="1:10" s="1953" customFormat="1" ht="21" customHeight="1">
      <c r="A85" s="1955"/>
      <c r="B85" s="1956"/>
      <c r="C85" s="1955"/>
      <c r="D85" s="1955"/>
      <c r="E85" s="1955"/>
      <c r="F85" s="1955"/>
      <c r="G85" s="1957"/>
      <c r="H85" s="1956"/>
      <c r="I85" s="1956"/>
      <c r="J85" s="1955"/>
    </row>
    <row r="86" spans="1:10" s="1953" customFormat="1" ht="21" customHeight="1">
      <c r="A86" s="1955"/>
      <c r="B86" s="1956"/>
      <c r="C86" s="1955"/>
      <c r="D86" s="1955"/>
      <c r="E86" s="1955"/>
      <c r="F86" s="1955"/>
      <c r="G86" s="1957"/>
      <c r="H86" s="1956"/>
      <c r="I86" s="1956"/>
      <c r="J86" s="1955"/>
    </row>
    <row r="87" spans="1:10" s="1953" customFormat="1" ht="21" customHeight="1">
      <c r="A87" s="1955"/>
      <c r="B87" s="1956"/>
      <c r="C87" s="1955"/>
      <c r="D87" s="1955"/>
      <c r="E87" s="1955"/>
      <c r="F87" s="1955"/>
      <c r="G87" s="1957"/>
      <c r="H87" s="1956"/>
      <c r="I87" s="1956"/>
      <c r="J87" s="1955"/>
    </row>
    <row r="88" spans="1:10" s="1953" customFormat="1" ht="21" customHeight="1">
      <c r="A88" s="1955"/>
      <c r="B88" s="1956"/>
      <c r="C88" s="1955"/>
      <c r="D88" s="1955"/>
      <c r="E88" s="1955"/>
      <c r="F88" s="1955"/>
      <c r="G88" s="1957"/>
      <c r="H88" s="1956"/>
      <c r="I88" s="1956"/>
      <c r="J88" s="1955"/>
    </row>
    <row r="89" spans="1:10" s="1953" customFormat="1" ht="21" customHeight="1">
      <c r="A89" s="1955"/>
      <c r="B89" s="1956"/>
      <c r="C89" s="1955"/>
      <c r="D89" s="1955"/>
      <c r="E89" s="1955"/>
      <c r="F89" s="1955"/>
      <c r="G89" s="1957"/>
      <c r="H89" s="1956"/>
      <c r="I89" s="1956"/>
      <c r="J89" s="1955"/>
    </row>
    <row r="90" spans="1:10" s="1953" customFormat="1" ht="21" customHeight="1">
      <c r="A90" s="1955"/>
      <c r="B90" s="1956"/>
      <c r="C90" s="1955"/>
      <c r="D90" s="1955"/>
      <c r="E90" s="1955"/>
      <c r="F90" s="1955"/>
      <c r="G90" s="1957"/>
      <c r="H90" s="1956"/>
      <c r="I90" s="1956"/>
      <c r="J90" s="1955"/>
    </row>
    <row r="91" spans="1:10" s="1953" customFormat="1" ht="21" customHeight="1">
      <c r="A91" s="1955"/>
      <c r="B91" s="1956"/>
      <c r="C91" s="1955"/>
      <c r="D91" s="1955"/>
      <c r="E91" s="1955"/>
      <c r="F91" s="1955"/>
      <c r="G91" s="1957"/>
      <c r="H91" s="1956"/>
      <c r="I91" s="1956"/>
      <c r="J91" s="1955"/>
    </row>
    <row r="92" spans="1:10" s="1953" customFormat="1" ht="21" customHeight="1">
      <c r="A92" s="1955"/>
      <c r="B92" s="1956"/>
      <c r="C92" s="1955"/>
      <c r="D92" s="1955"/>
      <c r="E92" s="1955"/>
      <c r="F92" s="1955"/>
      <c r="G92" s="1957"/>
      <c r="H92" s="1956"/>
      <c r="I92" s="1956"/>
      <c r="J92" s="1955"/>
    </row>
    <row r="93" spans="1:10" s="1953" customFormat="1" ht="21" customHeight="1">
      <c r="A93" s="1955"/>
      <c r="B93" s="1956"/>
      <c r="C93" s="1955"/>
      <c r="D93" s="1955"/>
      <c r="E93" s="1955"/>
      <c r="F93" s="1955"/>
      <c r="G93" s="1957"/>
      <c r="H93" s="1956"/>
      <c r="I93" s="1956"/>
      <c r="J93" s="1955"/>
    </row>
    <row r="94" spans="1:10" s="1953" customFormat="1" ht="21" customHeight="1">
      <c r="A94" s="1955"/>
      <c r="B94" s="1956"/>
      <c r="C94" s="1955"/>
      <c r="D94" s="1955"/>
      <c r="E94" s="1955"/>
      <c r="F94" s="1955"/>
      <c r="G94" s="1957"/>
      <c r="H94" s="1956"/>
      <c r="I94" s="1956"/>
      <c r="J94" s="1955"/>
    </row>
    <row r="95" spans="1:10" s="1953" customFormat="1" ht="21" customHeight="1">
      <c r="A95" s="1955"/>
      <c r="B95" s="1956"/>
      <c r="C95" s="1955"/>
      <c r="D95" s="1955"/>
      <c r="E95" s="1955"/>
      <c r="F95" s="1955"/>
      <c r="G95" s="1957"/>
      <c r="H95" s="1956"/>
      <c r="I95" s="1956"/>
      <c r="J95" s="1955"/>
    </row>
    <row r="96" spans="1:10" s="1953" customFormat="1" ht="21" customHeight="1">
      <c r="A96" s="1955"/>
      <c r="B96" s="1956"/>
      <c r="C96" s="1955"/>
      <c r="D96" s="1955"/>
      <c r="E96" s="1955"/>
      <c r="F96" s="1955"/>
      <c r="G96" s="1957"/>
      <c r="H96" s="1956"/>
      <c r="I96" s="1956"/>
      <c r="J96" s="1955"/>
    </row>
    <row r="97" spans="1:10" s="1953" customFormat="1" ht="21" customHeight="1">
      <c r="A97" s="1955"/>
      <c r="B97" s="1956"/>
      <c r="C97" s="1955"/>
      <c r="D97" s="1955"/>
      <c r="E97" s="1955"/>
      <c r="F97" s="1955"/>
      <c r="G97" s="1957"/>
      <c r="H97" s="1956"/>
      <c r="I97" s="1956"/>
      <c r="J97" s="1955"/>
    </row>
    <row r="98" spans="1:10" s="1953" customFormat="1" ht="21" customHeight="1">
      <c r="A98" s="1955"/>
      <c r="B98" s="1956"/>
      <c r="C98" s="1955"/>
      <c r="D98" s="1955"/>
      <c r="E98" s="1955"/>
      <c r="F98" s="1955"/>
      <c r="G98" s="1957"/>
      <c r="H98" s="1956"/>
      <c r="I98" s="1956"/>
      <c r="J98" s="1955"/>
    </row>
    <row r="99" spans="1:10" s="1953" customFormat="1" ht="21" customHeight="1">
      <c r="A99" s="1955"/>
      <c r="B99" s="1956"/>
      <c r="C99" s="1955"/>
      <c r="D99" s="1955"/>
      <c r="E99" s="1955"/>
      <c r="F99" s="1955"/>
      <c r="G99" s="1957"/>
      <c r="H99" s="1956"/>
      <c r="I99" s="1956"/>
      <c r="J99" s="1955"/>
    </row>
    <row r="100" spans="1:10" s="1953" customFormat="1" ht="21" customHeight="1">
      <c r="A100" s="1955"/>
      <c r="B100" s="1956"/>
      <c r="C100" s="1955"/>
      <c r="D100" s="1955"/>
      <c r="E100" s="1955"/>
      <c r="F100" s="1955"/>
      <c r="G100" s="1957"/>
      <c r="H100" s="1956"/>
      <c r="I100" s="1956"/>
      <c r="J100" s="1955"/>
    </row>
    <row r="101" spans="1:10" s="1953" customFormat="1" ht="21" customHeight="1">
      <c r="A101" s="1955"/>
      <c r="B101" s="1956"/>
      <c r="C101" s="1955"/>
      <c r="D101" s="1955"/>
      <c r="E101" s="1955"/>
      <c r="F101" s="1955"/>
      <c r="G101" s="1957"/>
      <c r="H101" s="1956"/>
      <c r="I101" s="1956"/>
      <c r="J101" s="1955"/>
    </row>
    <row r="102" spans="1:10" s="1953" customFormat="1" ht="21" customHeight="1">
      <c r="A102" s="1955"/>
      <c r="B102" s="1956"/>
      <c r="C102" s="1955"/>
      <c r="D102" s="1955"/>
      <c r="E102" s="1955"/>
      <c r="F102" s="1955"/>
      <c r="G102" s="1957"/>
      <c r="H102" s="1956"/>
      <c r="I102" s="1956"/>
      <c r="J102" s="1955"/>
    </row>
    <row r="103" spans="1:10" s="1953" customFormat="1" ht="21" customHeight="1">
      <c r="A103" s="1955"/>
      <c r="B103" s="1956"/>
      <c r="C103" s="1955"/>
      <c r="D103" s="1955"/>
      <c r="E103" s="1955"/>
      <c r="F103" s="1955"/>
      <c r="G103" s="1957"/>
      <c r="H103" s="1956"/>
      <c r="I103" s="1956"/>
      <c r="J103" s="1955"/>
    </row>
    <row r="104" spans="1:10" s="1953" customFormat="1" ht="21" customHeight="1">
      <c r="A104" s="1955"/>
      <c r="B104" s="1956"/>
      <c r="C104" s="1955"/>
      <c r="D104" s="1955"/>
      <c r="E104" s="1955"/>
      <c r="F104" s="1955"/>
      <c r="G104" s="1957"/>
      <c r="H104" s="1956"/>
      <c r="I104" s="1956"/>
      <c r="J104" s="1955"/>
    </row>
    <row r="105" spans="1:10" s="1953" customFormat="1" ht="21" customHeight="1">
      <c r="A105" s="1955"/>
      <c r="B105" s="1956"/>
      <c r="C105" s="1955"/>
      <c r="D105" s="1955"/>
      <c r="E105" s="1955"/>
      <c r="F105" s="1955"/>
      <c r="G105" s="1957"/>
      <c r="H105" s="1956"/>
      <c r="I105" s="1956"/>
      <c r="J105" s="1955"/>
    </row>
    <row r="106" spans="1:10" s="1953" customFormat="1" ht="21" customHeight="1">
      <c r="A106" s="1955"/>
      <c r="B106" s="1956"/>
      <c r="C106" s="1955"/>
      <c r="D106" s="1955"/>
      <c r="E106" s="1955"/>
      <c r="F106" s="1955"/>
      <c r="G106" s="1957"/>
      <c r="H106" s="1956"/>
      <c r="I106" s="1956"/>
      <c r="J106" s="1955"/>
    </row>
    <row r="107" spans="1:10" s="1953" customFormat="1" ht="21" customHeight="1">
      <c r="A107" s="1955"/>
      <c r="B107" s="1956"/>
      <c r="C107" s="1955"/>
      <c r="D107" s="1955"/>
      <c r="E107" s="1955"/>
      <c r="F107" s="1955"/>
      <c r="G107" s="1957"/>
      <c r="H107" s="1956"/>
      <c r="I107" s="1956"/>
      <c r="J107" s="1955"/>
    </row>
    <row r="108" spans="1:10" s="1953" customFormat="1" ht="21" customHeight="1">
      <c r="A108" s="1955"/>
      <c r="B108" s="1956"/>
      <c r="C108" s="1955"/>
      <c r="D108" s="1955"/>
      <c r="E108" s="1955"/>
      <c r="F108" s="1955"/>
      <c r="G108" s="1957"/>
      <c r="H108" s="1956"/>
      <c r="I108" s="1956"/>
      <c r="J108" s="1955"/>
    </row>
    <row r="109" spans="1:10" s="1953" customFormat="1" ht="21" customHeight="1">
      <c r="A109" s="1955"/>
      <c r="B109" s="1956"/>
      <c r="C109" s="1955"/>
      <c r="D109" s="1955"/>
      <c r="E109" s="1955"/>
      <c r="F109" s="1955"/>
      <c r="G109" s="1957"/>
      <c r="H109" s="1956"/>
      <c r="I109" s="1956"/>
      <c r="J109" s="1955"/>
    </row>
    <row r="110" spans="1:10" s="1953" customFormat="1" ht="21" customHeight="1">
      <c r="A110" s="1955"/>
      <c r="B110" s="1956"/>
      <c r="C110" s="1955"/>
      <c r="D110" s="1955"/>
      <c r="E110" s="1955"/>
      <c r="F110" s="1955"/>
      <c r="G110" s="1957"/>
      <c r="H110" s="1956"/>
      <c r="I110" s="1956"/>
      <c r="J110" s="1955"/>
    </row>
    <row r="111" spans="1:10" s="1953" customFormat="1" ht="21" customHeight="1">
      <c r="A111" s="1955"/>
      <c r="B111" s="1956"/>
      <c r="C111" s="1955"/>
      <c r="D111" s="1955"/>
      <c r="E111" s="1955"/>
      <c r="F111" s="1955"/>
      <c r="G111" s="1957"/>
      <c r="H111" s="1956"/>
      <c r="I111" s="1956"/>
      <c r="J111" s="1955"/>
    </row>
    <row r="112" spans="1:10" s="1953" customFormat="1" ht="21" customHeight="1">
      <c r="A112" s="1955"/>
      <c r="B112" s="1956"/>
      <c r="C112" s="1955"/>
      <c r="D112" s="1955"/>
      <c r="E112" s="1955"/>
      <c r="F112" s="1955"/>
      <c r="G112" s="1957"/>
      <c r="H112" s="1956"/>
      <c r="I112" s="1956"/>
      <c r="J112" s="1955"/>
    </row>
    <row r="113" spans="1:10" s="1953" customFormat="1" ht="21" customHeight="1">
      <c r="A113" s="1955"/>
      <c r="B113" s="1956"/>
      <c r="C113" s="1955"/>
      <c r="D113" s="1955"/>
      <c r="E113" s="1955"/>
      <c r="F113" s="1955"/>
      <c r="G113" s="1957"/>
      <c r="H113" s="1956"/>
      <c r="I113" s="1956"/>
      <c r="J113" s="1955"/>
    </row>
    <row r="114" spans="1:10" s="1953" customFormat="1" ht="21" customHeight="1">
      <c r="A114" s="1955"/>
      <c r="B114" s="1956"/>
      <c r="C114" s="1955"/>
      <c r="D114" s="1955"/>
      <c r="E114" s="1955"/>
      <c r="F114" s="1955"/>
      <c r="G114" s="1957"/>
      <c r="H114" s="1956"/>
      <c r="I114" s="1956"/>
      <c r="J114" s="1955"/>
    </row>
    <row r="115" spans="1:10" s="1953" customFormat="1" ht="21" customHeight="1">
      <c r="A115" s="1955"/>
      <c r="B115" s="1956"/>
      <c r="C115" s="1955"/>
      <c r="D115" s="1955"/>
      <c r="E115" s="1955"/>
      <c r="F115" s="1955"/>
      <c r="G115" s="1957"/>
      <c r="H115" s="1956"/>
      <c r="I115" s="1956"/>
      <c r="J115" s="1955"/>
    </row>
    <row r="116" spans="1:10" s="1953" customFormat="1" ht="21" customHeight="1">
      <c r="A116" s="1955"/>
      <c r="B116" s="1956"/>
      <c r="C116" s="1955"/>
      <c r="D116" s="1955"/>
      <c r="E116" s="1955"/>
      <c r="F116" s="1955"/>
      <c r="G116" s="1957"/>
      <c r="H116" s="1956"/>
      <c r="I116" s="1956"/>
      <c r="J116" s="1955"/>
    </row>
    <row r="117" spans="1:10" s="1953" customFormat="1" ht="21" customHeight="1">
      <c r="A117" s="1955"/>
      <c r="B117" s="1956"/>
      <c r="C117" s="1955"/>
      <c r="D117" s="1955"/>
      <c r="E117" s="1955"/>
      <c r="F117" s="1955"/>
      <c r="G117" s="1957"/>
      <c r="H117" s="1956"/>
      <c r="I117" s="1956"/>
      <c r="J117" s="1955"/>
    </row>
    <row r="118" spans="1:10" s="1953" customFormat="1" ht="21" customHeight="1">
      <c r="A118" s="1955"/>
      <c r="B118" s="1956"/>
      <c r="C118" s="1955"/>
      <c r="D118" s="1955"/>
      <c r="E118" s="1955"/>
      <c r="F118" s="1955"/>
      <c r="G118" s="1957"/>
      <c r="H118" s="1956"/>
      <c r="I118" s="1956"/>
      <c r="J118" s="1955"/>
    </row>
    <row r="119" spans="1:10" s="1953" customFormat="1" ht="21" customHeight="1">
      <c r="A119" s="1955"/>
      <c r="B119" s="1956"/>
      <c r="C119" s="1955"/>
      <c r="D119" s="1955"/>
      <c r="E119" s="1955"/>
      <c r="F119" s="1955"/>
      <c r="G119" s="1957"/>
      <c r="H119" s="1956"/>
      <c r="I119" s="1956"/>
      <c r="J119" s="1955"/>
    </row>
    <row r="120" spans="1:10" s="1953" customFormat="1" ht="21" customHeight="1">
      <c r="A120" s="1955"/>
      <c r="B120" s="1956"/>
      <c r="C120" s="1955"/>
      <c r="D120" s="1955"/>
      <c r="E120" s="1955"/>
      <c r="F120" s="1955"/>
      <c r="G120" s="1957"/>
      <c r="H120" s="1956"/>
      <c r="I120" s="1956"/>
      <c r="J120" s="1955"/>
    </row>
    <row r="121" spans="1:10" s="1953" customFormat="1" ht="21" customHeight="1">
      <c r="A121" s="1955"/>
      <c r="B121" s="1956"/>
      <c r="C121" s="1955"/>
      <c r="D121" s="1955"/>
      <c r="E121" s="1955"/>
      <c r="F121" s="1955"/>
      <c r="G121" s="1957"/>
      <c r="H121" s="1956"/>
      <c r="I121" s="1956"/>
      <c r="J121" s="1955"/>
    </row>
    <row r="122" spans="1:10" s="1953" customFormat="1" ht="21" customHeight="1">
      <c r="A122" s="1955"/>
      <c r="B122" s="1956"/>
      <c r="C122" s="1955"/>
      <c r="D122" s="1955"/>
      <c r="E122" s="1955"/>
      <c r="F122" s="1955"/>
      <c r="G122" s="1957"/>
      <c r="H122" s="1956"/>
      <c r="I122" s="1956"/>
      <c r="J122" s="1955"/>
    </row>
    <row r="123" spans="1:10" s="1953" customFormat="1" ht="21" customHeight="1">
      <c r="A123" s="1955"/>
      <c r="B123" s="1956"/>
      <c r="C123" s="1955"/>
      <c r="D123" s="1955"/>
      <c r="E123" s="1955"/>
      <c r="F123" s="1955"/>
      <c r="G123" s="1957"/>
      <c r="H123" s="1956"/>
      <c r="I123" s="1956"/>
      <c r="J123" s="1955"/>
    </row>
    <row r="124" spans="1:10" s="1953" customFormat="1" ht="21" customHeight="1">
      <c r="A124" s="1955"/>
      <c r="B124" s="1956"/>
      <c r="C124" s="1955"/>
      <c r="D124" s="1955"/>
      <c r="E124" s="1955"/>
      <c r="F124" s="1955"/>
      <c r="G124" s="1957"/>
      <c r="H124" s="1956"/>
      <c r="I124" s="1956"/>
      <c r="J124" s="1955"/>
    </row>
    <row r="125" spans="1:10" s="1953" customFormat="1" ht="21" customHeight="1">
      <c r="A125" s="1955"/>
      <c r="B125" s="1956"/>
      <c r="C125" s="1955"/>
      <c r="D125" s="1955"/>
      <c r="E125" s="1955"/>
      <c r="F125" s="1955"/>
      <c r="G125" s="1957"/>
      <c r="H125" s="1956"/>
      <c r="I125" s="1956"/>
      <c r="J125" s="1955"/>
    </row>
    <row r="126" spans="1:10" s="1953" customFormat="1" ht="21" customHeight="1">
      <c r="A126" s="1955"/>
      <c r="B126" s="1956"/>
      <c r="C126" s="1955"/>
      <c r="D126" s="1955"/>
      <c r="E126" s="1955"/>
      <c r="F126" s="1955"/>
      <c r="G126" s="1957"/>
      <c r="H126" s="1956"/>
      <c r="I126" s="1956"/>
      <c r="J126" s="1955"/>
    </row>
    <row r="127" spans="1:10" s="1953" customFormat="1" ht="21" customHeight="1">
      <c r="A127" s="1955"/>
      <c r="B127" s="1956"/>
      <c r="C127" s="1955"/>
      <c r="D127" s="1955"/>
      <c r="E127" s="1955"/>
      <c r="F127" s="1955"/>
      <c r="G127" s="1957"/>
      <c r="H127" s="1956"/>
      <c r="I127" s="1956"/>
      <c r="J127" s="1955"/>
    </row>
    <row r="128" spans="1:10" s="1953" customFormat="1" ht="21" customHeight="1">
      <c r="A128" s="1955"/>
      <c r="B128" s="1956"/>
      <c r="C128" s="1955"/>
      <c r="D128" s="1955"/>
      <c r="E128" s="1955"/>
      <c r="F128" s="1955"/>
      <c r="G128" s="1957"/>
      <c r="H128" s="1956"/>
      <c r="I128" s="1956"/>
      <c r="J128" s="1955"/>
    </row>
    <row r="129" spans="1:10" s="1953" customFormat="1" ht="21" customHeight="1">
      <c r="A129" s="1955"/>
      <c r="B129" s="1956"/>
      <c r="C129" s="1955"/>
      <c r="D129" s="1955"/>
      <c r="E129" s="1955"/>
      <c r="F129" s="1955"/>
      <c r="G129" s="1957"/>
      <c r="H129" s="1956"/>
      <c r="I129" s="1956"/>
      <c r="J129" s="1955"/>
    </row>
    <row r="130" spans="1:10" s="1953" customFormat="1" ht="21" customHeight="1">
      <c r="A130" s="1955"/>
      <c r="B130" s="1956"/>
      <c r="C130" s="1955"/>
      <c r="D130" s="1955"/>
      <c r="E130" s="1955"/>
      <c r="F130" s="1955"/>
      <c r="G130" s="1957"/>
      <c r="H130" s="1956"/>
      <c r="I130" s="1956"/>
      <c r="J130" s="1955"/>
    </row>
    <row r="131" spans="1:10" s="1953" customFormat="1" ht="21" customHeight="1">
      <c r="A131" s="1955"/>
      <c r="B131" s="1956"/>
      <c r="C131" s="1955"/>
      <c r="D131" s="1955"/>
      <c r="E131" s="1955"/>
      <c r="F131" s="1955"/>
      <c r="G131" s="1957"/>
      <c r="H131" s="1956"/>
      <c r="I131" s="1956"/>
      <c r="J131" s="1955"/>
    </row>
    <row r="132" spans="1:10" s="1953" customFormat="1" ht="21" customHeight="1">
      <c r="A132" s="1955"/>
      <c r="B132" s="1956"/>
      <c r="C132" s="1955"/>
      <c r="D132" s="1955"/>
      <c r="E132" s="1955"/>
      <c r="F132" s="1955"/>
      <c r="G132" s="1957"/>
      <c r="H132" s="1956"/>
      <c r="I132" s="1956"/>
      <c r="J132" s="1955"/>
    </row>
    <row r="133" spans="1:10" s="1953" customFormat="1" ht="21" customHeight="1">
      <c r="A133" s="1955"/>
      <c r="B133" s="1956"/>
      <c r="C133" s="1955"/>
      <c r="D133" s="1955"/>
      <c r="E133" s="1955"/>
      <c r="F133" s="1955"/>
      <c r="G133" s="1957"/>
      <c r="H133" s="1956"/>
      <c r="I133" s="1956"/>
      <c r="J133" s="1955"/>
    </row>
    <row r="134" spans="1:10" s="1953" customFormat="1" ht="21" customHeight="1">
      <c r="A134" s="1955"/>
      <c r="B134" s="1956"/>
      <c r="C134" s="1955"/>
      <c r="D134" s="1955"/>
      <c r="E134" s="1955"/>
      <c r="F134" s="1955"/>
      <c r="G134" s="1957"/>
      <c r="H134" s="1956"/>
      <c r="I134" s="1956"/>
      <c r="J134" s="1955"/>
    </row>
    <row r="135" spans="1:10" s="1953" customFormat="1" ht="21" customHeight="1">
      <c r="A135" s="1955"/>
      <c r="B135" s="1956"/>
      <c r="C135" s="1955"/>
      <c r="D135" s="1955"/>
      <c r="E135" s="1955"/>
      <c r="F135" s="1955"/>
      <c r="G135" s="1957"/>
      <c r="H135" s="1956"/>
      <c r="I135" s="1956"/>
      <c r="J135" s="1955"/>
    </row>
    <row r="136" spans="1:10" s="1953" customFormat="1" ht="21" customHeight="1">
      <c r="A136" s="1955"/>
      <c r="B136" s="1956"/>
      <c r="C136" s="1955"/>
      <c r="D136" s="1955"/>
      <c r="E136" s="1955"/>
      <c r="F136" s="1955"/>
      <c r="G136" s="1957"/>
      <c r="H136" s="1956"/>
      <c r="I136" s="1956"/>
      <c r="J136" s="1955"/>
    </row>
    <row r="137" spans="1:10" s="1953" customFormat="1" ht="21" customHeight="1">
      <c r="A137" s="1955"/>
      <c r="B137" s="1956"/>
      <c r="C137" s="1955"/>
      <c r="D137" s="1955"/>
      <c r="E137" s="1955"/>
      <c r="F137" s="1955"/>
      <c r="G137" s="1957"/>
      <c r="H137" s="1956"/>
      <c r="I137" s="1956"/>
      <c r="J137" s="1955"/>
    </row>
    <row r="138" spans="1:10" s="1953" customFormat="1" ht="21" customHeight="1">
      <c r="A138" s="1955"/>
      <c r="B138" s="1956"/>
      <c r="C138" s="1955"/>
      <c r="D138" s="1955"/>
      <c r="E138" s="1955"/>
      <c r="F138" s="1955"/>
      <c r="G138" s="1957"/>
      <c r="H138" s="1956"/>
      <c r="I138" s="1956"/>
      <c r="J138" s="1955"/>
    </row>
    <row r="139" spans="1:10" s="1953" customFormat="1" ht="21" customHeight="1">
      <c r="A139" s="1955"/>
      <c r="B139" s="1956"/>
      <c r="C139" s="1955"/>
      <c r="D139" s="1955"/>
      <c r="E139" s="1955"/>
      <c r="F139" s="1955"/>
      <c r="G139" s="1957"/>
      <c r="H139" s="1956"/>
      <c r="I139" s="1956"/>
      <c r="J139" s="1955"/>
    </row>
    <row r="140" spans="1:10" s="1953" customFormat="1" ht="21" customHeight="1">
      <c r="A140" s="1955"/>
      <c r="B140" s="1956"/>
      <c r="C140" s="1955"/>
      <c r="D140" s="1955"/>
      <c r="E140" s="1955"/>
      <c r="F140" s="1955"/>
      <c r="G140" s="1957"/>
      <c r="H140" s="1956"/>
      <c r="I140" s="1956"/>
      <c r="J140" s="1955"/>
    </row>
    <row r="141" spans="1:10" s="1953" customFormat="1" ht="21" customHeight="1">
      <c r="A141" s="1955"/>
      <c r="B141" s="1956"/>
      <c r="C141" s="1955"/>
      <c r="D141" s="1955"/>
      <c r="E141" s="1955"/>
      <c r="F141" s="1955"/>
      <c r="G141" s="1957"/>
      <c r="H141" s="1956"/>
      <c r="I141" s="1956"/>
      <c r="J141" s="1955"/>
    </row>
    <row r="142" spans="1:10" s="1953" customFormat="1" ht="21" customHeight="1">
      <c r="A142" s="1955"/>
      <c r="B142" s="1956"/>
      <c r="C142" s="1955"/>
      <c r="D142" s="1955"/>
      <c r="E142" s="1955"/>
      <c r="F142" s="1955"/>
      <c r="G142" s="1957"/>
      <c r="H142" s="1956"/>
      <c r="I142" s="1956"/>
      <c r="J142" s="1955"/>
    </row>
    <row r="143" spans="1:10" s="1953" customFormat="1" ht="21" customHeight="1">
      <c r="A143" s="1955"/>
      <c r="B143" s="1956"/>
      <c r="C143" s="1955"/>
      <c r="D143" s="1955"/>
      <c r="E143" s="1955"/>
      <c r="F143" s="1955"/>
      <c r="G143" s="1957"/>
      <c r="H143" s="1956"/>
      <c r="I143" s="1956"/>
      <c r="J143" s="1955"/>
    </row>
    <row r="144" spans="1:10" s="1953" customFormat="1" ht="21" customHeight="1">
      <c r="A144" s="1955"/>
      <c r="B144" s="1956"/>
      <c r="C144" s="1955"/>
      <c r="D144" s="1955"/>
      <c r="E144" s="1955"/>
      <c r="F144" s="1955"/>
      <c r="G144" s="1957"/>
      <c r="H144" s="1956"/>
      <c r="I144" s="1956"/>
      <c r="J144" s="1955"/>
    </row>
    <row r="145" spans="1:10" s="1953" customFormat="1" ht="21" customHeight="1">
      <c r="A145" s="1955"/>
      <c r="B145" s="1956"/>
      <c r="C145" s="1955"/>
      <c r="D145" s="1955"/>
      <c r="E145" s="1955"/>
      <c r="F145" s="1955"/>
      <c r="G145" s="1957"/>
      <c r="H145" s="1956"/>
      <c r="I145" s="1956"/>
      <c r="J145" s="1955"/>
    </row>
    <row r="146" spans="1:10" s="1953" customFormat="1" ht="21" customHeight="1">
      <c r="A146" s="1955"/>
      <c r="B146" s="1956"/>
      <c r="C146" s="1955"/>
      <c r="D146" s="1955"/>
      <c r="E146" s="1955"/>
      <c r="F146" s="1955"/>
      <c r="G146" s="1957"/>
      <c r="H146" s="1956"/>
      <c r="I146" s="1956"/>
      <c r="J146" s="1955"/>
    </row>
    <row r="147" spans="1:10" s="1953" customFormat="1" ht="21" customHeight="1">
      <c r="A147" s="1955"/>
      <c r="B147" s="1956"/>
      <c r="C147" s="1955"/>
      <c r="D147" s="1955"/>
      <c r="E147" s="1955"/>
      <c r="F147" s="1955"/>
      <c r="G147" s="1957"/>
      <c r="H147" s="1956"/>
      <c r="I147" s="1956"/>
      <c r="J147" s="1955"/>
    </row>
    <row r="148" spans="1:10" s="1953" customFormat="1" ht="21" customHeight="1">
      <c r="A148" s="1955"/>
      <c r="B148" s="1956"/>
      <c r="C148" s="1955"/>
      <c r="D148" s="1955"/>
      <c r="E148" s="1955"/>
      <c r="F148" s="1955"/>
      <c r="G148" s="1957"/>
      <c r="H148" s="1956"/>
      <c r="I148" s="1956"/>
      <c r="J148" s="1955"/>
    </row>
    <row r="149" spans="1:10" s="1953" customFormat="1" ht="21" customHeight="1">
      <c r="A149" s="1955"/>
      <c r="B149" s="1956"/>
      <c r="C149" s="1955"/>
      <c r="D149" s="1955"/>
      <c r="E149" s="1955"/>
      <c r="F149" s="1955"/>
      <c r="G149" s="1957"/>
      <c r="H149" s="1956"/>
      <c r="I149" s="1956"/>
      <c r="J149" s="1955"/>
    </row>
    <row r="150" spans="1:10" s="1953" customFormat="1" ht="21" customHeight="1">
      <c r="A150" s="1955"/>
      <c r="B150" s="1956"/>
      <c r="C150" s="1955"/>
      <c r="D150" s="1955"/>
      <c r="E150" s="1955"/>
      <c r="F150" s="1955"/>
      <c r="G150" s="1957"/>
      <c r="H150" s="1956"/>
      <c r="I150" s="1956"/>
      <c r="J150" s="1955"/>
    </row>
    <row r="151" spans="1:10" s="1953" customFormat="1" ht="21" customHeight="1">
      <c r="A151" s="1955"/>
      <c r="B151" s="1956"/>
      <c r="C151" s="1955"/>
      <c r="D151" s="1955"/>
      <c r="E151" s="1955"/>
      <c r="F151" s="1955"/>
      <c r="G151" s="1957"/>
      <c r="H151" s="1956"/>
      <c r="I151" s="1956"/>
      <c r="J151" s="1955"/>
    </row>
    <row r="152" spans="1:10" s="1953" customFormat="1" ht="21" customHeight="1">
      <c r="A152" s="1955"/>
      <c r="B152" s="1956"/>
      <c r="C152" s="1955"/>
      <c r="D152" s="1955"/>
      <c r="E152" s="1955"/>
      <c r="F152" s="1955"/>
      <c r="G152" s="1957"/>
      <c r="H152" s="1956"/>
      <c r="I152" s="1956"/>
      <c r="J152" s="1955"/>
    </row>
    <row r="153" spans="1:10" s="1953" customFormat="1" ht="21" customHeight="1">
      <c r="A153" s="1955"/>
      <c r="B153" s="1956"/>
      <c r="C153" s="1955"/>
      <c r="D153" s="1955"/>
      <c r="E153" s="1955"/>
      <c r="F153" s="1955"/>
      <c r="G153" s="1957"/>
      <c r="H153" s="1956"/>
      <c r="I153" s="1956"/>
      <c r="J153" s="1955"/>
    </row>
    <row r="154" spans="1:10" s="1953" customFormat="1" ht="21" customHeight="1">
      <c r="A154" s="1955"/>
      <c r="B154" s="1956"/>
      <c r="C154" s="1955"/>
      <c r="D154" s="1955"/>
      <c r="E154" s="1955"/>
      <c r="F154" s="1955"/>
      <c r="G154" s="1957"/>
      <c r="H154" s="1956"/>
      <c r="I154" s="1956"/>
      <c r="J154" s="1955"/>
    </row>
    <row r="155" spans="1:10" s="1953" customFormat="1" ht="21" customHeight="1">
      <c r="A155" s="1955"/>
      <c r="B155" s="1956"/>
      <c r="C155" s="1955"/>
      <c r="D155" s="1955"/>
      <c r="E155" s="1955"/>
      <c r="F155" s="1955"/>
      <c r="G155" s="1957"/>
      <c r="H155" s="1956"/>
      <c r="I155" s="1956"/>
      <c r="J155" s="1955"/>
    </row>
    <row r="156" spans="1:10" s="1953" customFormat="1" ht="21" customHeight="1">
      <c r="A156" s="1955"/>
      <c r="B156" s="1956"/>
      <c r="C156" s="1955"/>
      <c r="D156" s="1955"/>
      <c r="E156" s="1955"/>
      <c r="F156" s="1955"/>
      <c r="G156" s="1957"/>
      <c r="H156" s="1956"/>
      <c r="I156" s="1956"/>
      <c r="J156" s="1955"/>
    </row>
    <row r="157" spans="1:10" s="1953" customFormat="1" ht="21" customHeight="1">
      <c r="A157" s="1955"/>
      <c r="B157" s="1956"/>
      <c r="C157" s="1955"/>
      <c r="D157" s="1955"/>
      <c r="E157" s="1955"/>
      <c r="F157" s="1955"/>
      <c r="G157" s="1957"/>
      <c r="H157" s="1956"/>
      <c r="I157" s="1956"/>
      <c r="J157" s="1955"/>
    </row>
    <row r="158" spans="1:10" s="1953" customFormat="1" ht="21" customHeight="1">
      <c r="A158" s="1955"/>
      <c r="B158" s="1956"/>
      <c r="C158" s="1955"/>
      <c r="D158" s="1955"/>
      <c r="E158" s="1955"/>
      <c r="F158" s="1955"/>
      <c r="G158" s="1957"/>
      <c r="H158" s="1956"/>
      <c r="I158" s="1956"/>
      <c r="J158" s="1955"/>
    </row>
    <row r="159" spans="1:10" s="1953" customFormat="1" ht="21" customHeight="1">
      <c r="A159" s="1955"/>
      <c r="B159" s="1956"/>
      <c r="C159" s="1955"/>
      <c r="D159" s="1955"/>
      <c r="E159" s="1955"/>
      <c r="F159" s="1955"/>
      <c r="G159" s="1957"/>
      <c r="H159" s="1956"/>
      <c r="I159" s="1956"/>
      <c r="J159" s="1955"/>
    </row>
    <row r="160" spans="1:10" s="1953" customFormat="1" ht="21" customHeight="1">
      <c r="A160" s="1955"/>
      <c r="B160" s="1956"/>
      <c r="C160" s="1955"/>
      <c r="D160" s="1955"/>
      <c r="E160" s="1955"/>
      <c r="F160" s="1955"/>
      <c r="G160" s="1957"/>
      <c r="H160" s="1956"/>
      <c r="I160" s="1956"/>
      <c r="J160" s="1955"/>
    </row>
    <row r="161" spans="1:10" s="1953" customFormat="1" ht="21" customHeight="1">
      <c r="A161" s="1955"/>
      <c r="B161" s="1956"/>
      <c r="C161" s="1955"/>
      <c r="D161" s="1955"/>
      <c r="E161" s="1955"/>
      <c r="F161" s="1955"/>
      <c r="G161" s="1957"/>
      <c r="H161" s="1956"/>
      <c r="I161" s="1956"/>
      <c r="J161" s="1955"/>
    </row>
    <row r="162" spans="1:10" s="1953" customFormat="1" ht="21" customHeight="1">
      <c r="A162" s="1955"/>
      <c r="B162" s="1956"/>
      <c r="C162" s="1955"/>
      <c r="D162" s="1955"/>
      <c r="E162" s="1955"/>
      <c r="F162" s="1955"/>
      <c r="G162" s="1957"/>
      <c r="H162" s="1956"/>
      <c r="I162" s="1956"/>
      <c r="J162" s="1955"/>
    </row>
    <row r="163" spans="1:10" s="1953" customFormat="1" ht="21" customHeight="1">
      <c r="A163" s="1955"/>
      <c r="B163" s="1956"/>
      <c r="C163" s="1955"/>
      <c r="D163" s="1955"/>
      <c r="E163" s="1955"/>
      <c r="F163" s="1955"/>
      <c r="G163" s="1957"/>
      <c r="H163" s="1956"/>
      <c r="I163" s="1956"/>
      <c r="J163" s="1955"/>
    </row>
    <row r="164" spans="1:10" s="1953" customFormat="1" ht="21" customHeight="1">
      <c r="A164" s="1955"/>
      <c r="B164" s="1956"/>
      <c r="C164" s="1955"/>
      <c r="D164" s="1955"/>
      <c r="E164" s="1955"/>
      <c r="F164" s="1955"/>
      <c r="G164" s="1957"/>
      <c r="H164" s="1956"/>
      <c r="I164" s="1956"/>
      <c r="J164" s="1955"/>
    </row>
    <row r="165" spans="1:10" s="1953" customFormat="1" ht="21" customHeight="1">
      <c r="A165" s="1955"/>
      <c r="B165" s="1956"/>
      <c r="C165" s="1955"/>
      <c r="D165" s="1955"/>
      <c r="E165" s="1955"/>
      <c r="F165" s="1955"/>
      <c r="G165" s="1957"/>
      <c r="H165" s="1956"/>
      <c r="I165" s="1956"/>
      <c r="J165" s="1955"/>
    </row>
    <row r="166" spans="1:10" s="1953" customFormat="1" ht="21" customHeight="1">
      <c r="A166" s="1955"/>
      <c r="B166" s="1956"/>
      <c r="C166" s="1955"/>
      <c r="D166" s="1955"/>
      <c r="E166" s="1955"/>
      <c r="F166" s="1955"/>
      <c r="G166" s="1957"/>
      <c r="H166" s="1956"/>
      <c r="I166" s="1956"/>
      <c r="J166" s="1955"/>
    </row>
    <row r="167" spans="1:10" s="1953" customFormat="1" ht="21" customHeight="1">
      <c r="A167" s="1955"/>
      <c r="B167" s="1956"/>
      <c r="C167" s="1955"/>
      <c r="D167" s="1955"/>
      <c r="E167" s="1955"/>
      <c r="F167" s="1955"/>
      <c r="G167" s="1957"/>
      <c r="H167" s="1956"/>
      <c r="I167" s="1956"/>
      <c r="J167" s="1955"/>
    </row>
    <row r="168" spans="1:10" s="1953" customFormat="1" ht="21" customHeight="1">
      <c r="A168" s="1955"/>
      <c r="B168" s="1956"/>
      <c r="C168" s="1955"/>
      <c r="D168" s="1955"/>
      <c r="E168" s="1955"/>
      <c r="F168" s="1955"/>
      <c r="G168" s="1957"/>
      <c r="H168" s="1956"/>
      <c r="I168" s="1956"/>
      <c r="J168" s="1955"/>
    </row>
    <row r="169" spans="1:10" s="1953" customFormat="1" ht="21" customHeight="1">
      <c r="A169" s="1955"/>
      <c r="B169" s="1956"/>
      <c r="C169" s="1955"/>
      <c r="D169" s="1955"/>
      <c r="E169" s="1955"/>
      <c r="F169" s="1955"/>
      <c r="G169" s="1957"/>
      <c r="H169" s="1956"/>
      <c r="I169" s="1956"/>
      <c r="J169" s="1955"/>
    </row>
    <row r="170" spans="1:10" s="1953" customFormat="1" ht="21" customHeight="1">
      <c r="A170" s="1955"/>
      <c r="B170" s="1956"/>
      <c r="C170" s="1955"/>
      <c r="D170" s="1955"/>
      <c r="E170" s="1955"/>
      <c r="F170" s="1955"/>
      <c r="G170" s="1957"/>
      <c r="H170" s="1956"/>
      <c r="I170" s="1956"/>
      <c r="J170" s="1955"/>
    </row>
    <row r="171" spans="1:10" s="1953" customFormat="1" ht="21" customHeight="1">
      <c r="A171" s="1955"/>
      <c r="B171" s="1956"/>
      <c r="C171" s="1955"/>
      <c r="D171" s="1955"/>
      <c r="E171" s="1955"/>
      <c r="F171" s="1955"/>
      <c r="G171" s="1957"/>
      <c r="H171" s="1956"/>
      <c r="I171" s="1956"/>
      <c r="J171" s="1955"/>
    </row>
    <row r="172" spans="1:10" s="1953" customFormat="1" ht="21" customHeight="1">
      <c r="A172" s="1955"/>
      <c r="B172" s="1956"/>
      <c r="C172" s="1955"/>
      <c r="D172" s="1955"/>
      <c r="E172" s="1955"/>
      <c r="F172" s="1955"/>
      <c r="G172" s="1957"/>
      <c r="H172" s="1956"/>
      <c r="I172" s="1956"/>
      <c r="J172" s="1955"/>
    </row>
    <row r="173" spans="1:10" s="1953" customFormat="1" ht="21" customHeight="1">
      <c r="A173" s="1955"/>
      <c r="B173" s="1956"/>
      <c r="C173" s="1955"/>
      <c r="D173" s="1955"/>
      <c r="E173" s="1955"/>
      <c r="F173" s="1955"/>
      <c r="G173" s="1957"/>
      <c r="H173" s="1956"/>
      <c r="I173" s="1956"/>
      <c r="J173" s="1955"/>
    </row>
    <row r="174" spans="1:10" s="1953" customFormat="1" ht="21" customHeight="1">
      <c r="A174" s="1955"/>
      <c r="B174" s="1956"/>
      <c r="C174" s="1955"/>
      <c r="D174" s="1955"/>
      <c r="E174" s="1955"/>
      <c r="F174" s="1955"/>
      <c r="G174" s="1957"/>
      <c r="H174" s="1956"/>
      <c r="I174" s="1956"/>
      <c r="J174" s="1955"/>
    </row>
    <row r="175" spans="1:10" s="1953" customFormat="1" ht="21" customHeight="1">
      <c r="A175" s="1955"/>
      <c r="B175" s="1956"/>
      <c r="C175" s="1955"/>
      <c r="D175" s="1955"/>
      <c r="E175" s="1955"/>
      <c r="F175" s="1955"/>
      <c r="G175" s="1957"/>
      <c r="H175" s="1956"/>
      <c r="I175" s="1956"/>
      <c r="J175" s="1955"/>
    </row>
    <row r="176" spans="1:10" s="1953" customFormat="1" ht="21" customHeight="1">
      <c r="A176" s="1955"/>
      <c r="B176" s="1956"/>
      <c r="C176" s="1955"/>
      <c r="D176" s="1955"/>
      <c r="E176" s="1955"/>
      <c r="F176" s="1955"/>
      <c r="G176" s="1957"/>
      <c r="H176" s="1956"/>
      <c r="I176" s="1956"/>
      <c r="J176" s="1955"/>
    </row>
    <row r="177" spans="1:10" s="1953" customFormat="1" ht="21" customHeight="1">
      <c r="A177" s="1955"/>
      <c r="B177" s="1956"/>
      <c r="C177" s="1955"/>
      <c r="D177" s="1955"/>
      <c r="E177" s="1955"/>
      <c r="F177" s="1955"/>
      <c r="G177" s="1957"/>
      <c r="H177" s="1956"/>
      <c r="I177" s="1956"/>
      <c r="J177" s="1955"/>
    </row>
    <row r="178" spans="1:10" s="1953" customFormat="1" ht="21" customHeight="1">
      <c r="A178" s="1955"/>
      <c r="B178" s="1956"/>
      <c r="C178" s="1955"/>
      <c r="D178" s="1955"/>
      <c r="E178" s="1955"/>
      <c r="F178" s="1955"/>
      <c r="G178" s="1957"/>
      <c r="H178" s="1956"/>
      <c r="I178" s="1956"/>
      <c r="J178" s="1955"/>
    </row>
    <row r="179" spans="1:10" s="1953" customFormat="1" ht="21" customHeight="1">
      <c r="A179" s="1955"/>
      <c r="B179" s="1956"/>
      <c r="C179" s="1955"/>
      <c r="D179" s="1955"/>
      <c r="E179" s="1955"/>
      <c r="F179" s="1955"/>
      <c r="G179" s="1957"/>
      <c r="H179" s="1956"/>
      <c r="I179" s="1956"/>
      <c r="J179" s="1955"/>
    </row>
    <row r="180" spans="1:10" s="1953" customFormat="1" ht="21" customHeight="1">
      <c r="A180" s="1955"/>
      <c r="B180" s="1956"/>
      <c r="C180" s="1955"/>
      <c r="D180" s="1955"/>
      <c r="E180" s="1955"/>
      <c r="F180" s="1955"/>
      <c r="G180" s="1957"/>
      <c r="H180" s="1956"/>
      <c r="I180" s="1956"/>
      <c r="J180" s="1955"/>
    </row>
    <row r="181" spans="1:10" s="1953" customFormat="1" ht="21" customHeight="1">
      <c r="A181" s="1955"/>
      <c r="B181" s="1956"/>
      <c r="C181" s="1955"/>
      <c r="D181" s="1955"/>
      <c r="E181" s="1955"/>
      <c r="F181" s="1955"/>
      <c r="G181" s="1957"/>
      <c r="H181" s="1956"/>
      <c r="I181" s="1956"/>
      <c r="J181" s="1955"/>
    </row>
    <row r="182" spans="1:10" s="1953" customFormat="1" ht="21" customHeight="1">
      <c r="A182" s="1955"/>
      <c r="B182" s="1956"/>
      <c r="C182" s="1955"/>
      <c r="D182" s="1955"/>
      <c r="E182" s="1955"/>
      <c r="F182" s="1955"/>
      <c r="G182" s="1957"/>
      <c r="H182" s="1956"/>
      <c r="I182" s="1956"/>
      <c r="J182" s="1955"/>
    </row>
    <row r="183" spans="1:10" s="1953" customFormat="1" ht="21" customHeight="1">
      <c r="A183" s="1955"/>
      <c r="B183" s="1956"/>
      <c r="C183" s="1955"/>
      <c r="D183" s="1955"/>
      <c r="E183" s="1955"/>
      <c r="F183" s="1955"/>
      <c r="G183" s="1957"/>
      <c r="H183" s="1956"/>
      <c r="I183" s="1956"/>
      <c r="J183" s="1955"/>
    </row>
    <row r="184" spans="1:10" s="1953" customFormat="1" ht="21" customHeight="1">
      <c r="A184" s="1955"/>
      <c r="B184" s="1956"/>
      <c r="C184" s="1955"/>
      <c r="D184" s="1955"/>
      <c r="E184" s="1955"/>
      <c r="F184" s="1955"/>
      <c r="G184" s="1957"/>
      <c r="H184" s="1956"/>
      <c r="I184" s="1956"/>
      <c r="J184" s="1955"/>
    </row>
    <row r="185" spans="1:10" s="1953" customFormat="1" ht="21" customHeight="1">
      <c r="A185" s="1955"/>
      <c r="B185" s="1956"/>
      <c r="C185" s="1955"/>
      <c r="D185" s="1955"/>
      <c r="E185" s="1955"/>
      <c r="F185" s="1955"/>
      <c r="G185" s="1957"/>
      <c r="H185" s="1956"/>
      <c r="I185" s="1956"/>
      <c r="J185" s="1955"/>
    </row>
    <row r="186" spans="1:10" s="1953" customFormat="1" ht="21" customHeight="1">
      <c r="A186" s="1955"/>
      <c r="B186" s="1956"/>
      <c r="C186" s="1955"/>
      <c r="D186" s="1955"/>
      <c r="E186" s="1955"/>
      <c r="F186" s="1955"/>
      <c r="G186" s="1957"/>
      <c r="H186" s="1956"/>
      <c r="I186" s="1956"/>
      <c r="J186" s="1955"/>
    </row>
    <row r="187" spans="1:10" s="1953" customFormat="1" ht="21" customHeight="1">
      <c r="A187" s="1955"/>
      <c r="B187" s="1956"/>
      <c r="C187" s="1955"/>
      <c r="D187" s="1955"/>
      <c r="E187" s="1955"/>
      <c r="F187" s="1955"/>
      <c r="G187" s="1957"/>
      <c r="H187" s="1956"/>
      <c r="I187" s="1956"/>
      <c r="J187" s="1955"/>
    </row>
    <row r="188" spans="1:10" s="1953" customFormat="1" ht="21" customHeight="1">
      <c r="A188" s="1955"/>
      <c r="B188" s="1956"/>
      <c r="C188" s="1955"/>
      <c r="D188" s="1955"/>
      <c r="E188" s="1955"/>
      <c r="F188" s="1955"/>
      <c r="G188" s="1957"/>
      <c r="H188" s="1956"/>
      <c r="I188" s="1956"/>
      <c r="J188" s="1955"/>
    </row>
    <row r="189" spans="1:10" s="1953" customFormat="1" ht="21" customHeight="1">
      <c r="A189" s="1955"/>
      <c r="B189" s="1956"/>
      <c r="C189" s="1955"/>
      <c r="D189" s="1955"/>
      <c r="E189" s="1955"/>
      <c r="F189" s="1955"/>
      <c r="G189" s="1957"/>
      <c r="H189" s="1956"/>
      <c r="I189" s="1956"/>
      <c r="J189" s="1955"/>
    </row>
    <row r="190" spans="1:10" s="1953" customFormat="1" ht="21" customHeight="1">
      <c r="A190" s="1955"/>
      <c r="B190" s="1956"/>
      <c r="C190" s="1955"/>
      <c r="D190" s="1955"/>
      <c r="E190" s="1955"/>
      <c r="F190" s="1955"/>
      <c r="G190" s="1957"/>
      <c r="H190" s="1956"/>
      <c r="I190" s="1956"/>
      <c r="J190" s="1955"/>
    </row>
    <row r="191" spans="1:10" s="1953" customFormat="1" ht="21" customHeight="1">
      <c r="A191" s="1955"/>
      <c r="B191" s="1956"/>
      <c r="C191" s="1955"/>
      <c r="D191" s="1955"/>
      <c r="E191" s="1955"/>
      <c r="F191" s="1955"/>
      <c r="G191" s="1957"/>
      <c r="H191" s="1956"/>
      <c r="I191" s="1956"/>
      <c r="J191" s="1955"/>
    </row>
    <row r="192" spans="1:10" s="1953" customFormat="1" ht="21" customHeight="1">
      <c r="A192" s="1955"/>
      <c r="B192" s="1956"/>
      <c r="C192" s="1955"/>
      <c r="D192" s="1955"/>
      <c r="E192" s="1955"/>
      <c r="F192" s="1955"/>
      <c r="G192" s="1957"/>
      <c r="H192" s="1956"/>
      <c r="I192" s="1956"/>
      <c r="J192" s="1955"/>
    </row>
    <row r="193" spans="1:10" s="1953" customFormat="1" ht="21" customHeight="1">
      <c r="A193" s="1955"/>
      <c r="B193" s="1956"/>
      <c r="C193" s="1955"/>
      <c r="D193" s="1955"/>
      <c r="E193" s="1955"/>
      <c r="F193" s="1955"/>
      <c r="G193" s="1957"/>
      <c r="H193" s="1956"/>
      <c r="I193" s="1956"/>
      <c r="J193" s="1955"/>
    </row>
    <row r="194" spans="1:10" s="1953" customFormat="1" ht="21" customHeight="1">
      <c r="A194" s="1955"/>
      <c r="B194" s="1956"/>
      <c r="C194" s="1955"/>
      <c r="D194" s="1955"/>
      <c r="E194" s="1955"/>
      <c r="F194" s="1955"/>
      <c r="G194" s="1957"/>
      <c r="H194" s="1956"/>
      <c r="I194" s="1956"/>
      <c r="J194" s="1955"/>
    </row>
    <row r="195" spans="1:10" s="1953" customFormat="1" ht="21" customHeight="1">
      <c r="A195" s="1955"/>
      <c r="B195" s="1956"/>
      <c r="C195" s="1955"/>
      <c r="D195" s="1955"/>
      <c r="E195" s="1955"/>
      <c r="F195" s="1955"/>
      <c r="G195" s="1957"/>
      <c r="H195" s="1956"/>
      <c r="I195" s="1956"/>
      <c r="J195" s="1955"/>
    </row>
    <row r="196" spans="1:10" s="1953" customFormat="1" ht="21" customHeight="1">
      <c r="A196" s="1955"/>
      <c r="B196" s="1956"/>
      <c r="C196" s="1955"/>
      <c r="D196" s="1955"/>
      <c r="E196" s="1955"/>
      <c r="F196" s="1955"/>
      <c r="G196" s="1957"/>
      <c r="H196" s="1956"/>
      <c r="I196" s="1956"/>
      <c r="J196" s="1955"/>
    </row>
    <row r="197" spans="1:10" s="1953" customFormat="1" ht="21" customHeight="1">
      <c r="A197" s="1955"/>
      <c r="B197" s="1956"/>
      <c r="C197" s="1955"/>
      <c r="D197" s="1955"/>
      <c r="E197" s="1955"/>
      <c r="F197" s="1955"/>
      <c r="G197" s="1957"/>
      <c r="H197" s="1956"/>
      <c r="I197" s="1956"/>
      <c r="J197" s="1955"/>
    </row>
    <row r="198" spans="1:10" s="1953" customFormat="1" ht="21" customHeight="1">
      <c r="A198" s="1955"/>
      <c r="B198" s="1956"/>
      <c r="C198" s="1955"/>
      <c r="D198" s="1955"/>
      <c r="E198" s="1955"/>
      <c r="F198" s="1955"/>
      <c r="G198" s="1957"/>
      <c r="H198" s="1956"/>
      <c r="I198" s="1956"/>
      <c r="J198" s="1955"/>
    </row>
    <row r="199" spans="1:10" s="1953" customFormat="1" ht="21" customHeight="1">
      <c r="A199" s="1955"/>
      <c r="B199" s="1956"/>
      <c r="C199" s="1955"/>
      <c r="D199" s="1955"/>
      <c r="E199" s="1955"/>
      <c r="F199" s="1955"/>
      <c r="G199" s="1957"/>
      <c r="H199" s="1956"/>
      <c r="I199" s="1956"/>
      <c r="J199" s="1955"/>
    </row>
    <row r="200" spans="1:10" s="1953" customFormat="1" ht="21" customHeight="1">
      <c r="A200" s="1955"/>
      <c r="B200" s="1956"/>
      <c r="C200" s="1955"/>
      <c r="D200" s="1955"/>
      <c r="E200" s="1955"/>
      <c r="F200" s="1955"/>
      <c r="G200" s="1957"/>
      <c r="H200" s="1956"/>
      <c r="I200" s="1956"/>
      <c r="J200" s="1955"/>
    </row>
    <row r="201" spans="1:10" s="1953" customFormat="1" ht="21" customHeight="1">
      <c r="A201" s="1955"/>
      <c r="B201" s="1956"/>
      <c r="C201" s="1955"/>
      <c r="D201" s="1955"/>
      <c r="E201" s="1955"/>
      <c r="F201" s="1955"/>
      <c r="G201" s="1957"/>
      <c r="H201" s="1956"/>
      <c r="I201" s="1956"/>
      <c r="J201" s="1955"/>
    </row>
    <row r="202" spans="1:10" s="1953" customFormat="1" ht="21" customHeight="1">
      <c r="A202" s="1955"/>
      <c r="B202" s="1956"/>
      <c r="C202" s="1955"/>
      <c r="D202" s="1955"/>
      <c r="E202" s="1955"/>
      <c r="F202" s="1955"/>
      <c r="G202" s="1957"/>
      <c r="H202" s="1956"/>
      <c r="I202" s="1956"/>
      <c r="J202" s="1955"/>
    </row>
    <row r="203" spans="1:10" s="1953" customFormat="1" ht="21" customHeight="1">
      <c r="A203" s="1955"/>
      <c r="B203" s="1956"/>
      <c r="C203" s="1955"/>
      <c r="D203" s="1955"/>
      <c r="E203" s="1955"/>
      <c r="F203" s="1955"/>
      <c r="G203" s="1957"/>
      <c r="H203" s="1956"/>
      <c r="I203" s="1956"/>
      <c r="J203" s="1955"/>
    </row>
    <row r="204" spans="1:10" s="1953" customFormat="1" ht="21" customHeight="1">
      <c r="A204" s="1955"/>
      <c r="B204" s="1956"/>
      <c r="C204" s="1955"/>
      <c r="D204" s="1955"/>
      <c r="E204" s="1955"/>
      <c r="F204" s="1955"/>
      <c r="G204" s="1957"/>
      <c r="H204" s="1956"/>
      <c r="I204" s="1956"/>
      <c r="J204" s="1955"/>
    </row>
    <row r="205" spans="1:10" s="1953" customFormat="1" ht="21" customHeight="1">
      <c r="A205" s="1955"/>
      <c r="B205" s="1956"/>
      <c r="C205" s="1955"/>
      <c r="D205" s="1955"/>
      <c r="E205" s="1955"/>
      <c r="F205" s="1955"/>
      <c r="G205" s="1957"/>
      <c r="H205" s="1956"/>
      <c r="I205" s="1956"/>
      <c r="J205" s="1955"/>
    </row>
    <row r="206" spans="1:10" s="1953" customFormat="1" ht="21" customHeight="1">
      <c r="A206" s="1955"/>
      <c r="B206" s="1956"/>
      <c r="C206" s="1955"/>
      <c r="D206" s="1955"/>
      <c r="E206" s="1955"/>
      <c r="F206" s="1955"/>
      <c r="G206" s="1957"/>
      <c r="H206" s="1956"/>
      <c r="I206" s="1956"/>
      <c r="J206" s="1955"/>
    </row>
    <row r="207" spans="1:10" s="1953" customFormat="1" ht="21" customHeight="1">
      <c r="A207" s="1955"/>
      <c r="B207" s="1956"/>
      <c r="C207" s="1955"/>
      <c r="D207" s="1955"/>
      <c r="E207" s="1955"/>
      <c r="F207" s="1955"/>
      <c r="G207" s="1957"/>
      <c r="H207" s="1956"/>
      <c r="I207" s="1956"/>
      <c r="J207" s="1955"/>
    </row>
    <row r="208" spans="1:10" s="1953" customFormat="1" ht="21" customHeight="1">
      <c r="A208" s="1955"/>
      <c r="B208" s="1956"/>
      <c r="C208" s="1955"/>
      <c r="D208" s="1955"/>
      <c r="E208" s="1955"/>
      <c r="F208" s="1955"/>
      <c r="G208" s="1957"/>
      <c r="H208" s="1956"/>
      <c r="I208" s="1956"/>
      <c r="J208" s="1955"/>
    </row>
    <row r="209" spans="1:10" s="1953" customFormat="1" ht="21" customHeight="1">
      <c r="A209" s="1955"/>
      <c r="B209" s="1956"/>
      <c r="C209" s="1955"/>
      <c r="D209" s="1955"/>
      <c r="E209" s="1955"/>
      <c r="F209" s="1955"/>
      <c r="G209" s="1957"/>
      <c r="H209" s="1956"/>
      <c r="I209" s="1956"/>
      <c r="J209" s="1955"/>
    </row>
    <row r="210" spans="1:10" s="1953" customFormat="1" ht="21" customHeight="1">
      <c r="A210" s="1955"/>
      <c r="B210" s="1956"/>
      <c r="C210" s="1955"/>
      <c r="D210" s="1955"/>
      <c r="E210" s="1955"/>
      <c r="F210" s="1955"/>
      <c r="G210" s="1957"/>
      <c r="H210" s="1956"/>
      <c r="I210" s="1956"/>
      <c r="J210" s="1955"/>
    </row>
    <row r="211" spans="1:10" s="1953" customFormat="1" ht="21" customHeight="1">
      <c r="A211" s="1955"/>
      <c r="B211" s="1956"/>
      <c r="C211" s="1955"/>
      <c r="D211" s="1955"/>
      <c r="E211" s="1955"/>
      <c r="F211" s="1955"/>
      <c r="G211" s="1957"/>
      <c r="H211" s="1956"/>
      <c r="I211" s="1956"/>
      <c r="J211" s="1955"/>
    </row>
    <row r="212" spans="1:10" s="1953" customFormat="1" ht="21" customHeight="1">
      <c r="A212" s="1955"/>
      <c r="B212" s="1956"/>
      <c r="C212" s="1955"/>
      <c r="D212" s="1955"/>
      <c r="E212" s="1955"/>
      <c r="F212" s="1955"/>
      <c r="G212" s="1957"/>
      <c r="H212" s="1956"/>
      <c r="I212" s="1956"/>
      <c r="J212" s="1955"/>
    </row>
    <row r="213" spans="1:10" s="1953" customFormat="1" ht="21" customHeight="1">
      <c r="A213" s="1955"/>
      <c r="B213" s="1956"/>
      <c r="C213" s="1955"/>
      <c r="D213" s="1955"/>
      <c r="E213" s="1955"/>
      <c r="F213" s="1955"/>
      <c r="G213" s="1957"/>
      <c r="H213" s="1956"/>
      <c r="I213" s="1956"/>
      <c r="J213" s="1955"/>
    </row>
    <row r="214" spans="1:10" s="1953" customFormat="1" ht="21" customHeight="1">
      <c r="A214" s="1955"/>
      <c r="B214" s="1956"/>
      <c r="C214" s="1955"/>
      <c r="D214" s="1955"/>
      <c r="E214" s="1955"/>
      <c r="F214" s="1955"/>
      <c r="G214" s="1957"/>
      <c r="H214" s="1956"/>
      <c r="I214" s="1956"/>
      <c r="J214" s="1955"/>
    </row>
    <row r="215" spans="1:10" s="1953" customFormat="1" ht="21" customHeight="1">
      <c r="A215" s="1955"/>
      <c r="B215" s="1956"/>
      <c r="C215" s="1955"/>
      <c r="D215" s="1955"/>
      <c r="E215" s="1955"/>
      <c r="F215" s="1955"/>
      <c r="G215" s="1957"/>
      <c r="H215" s="1956"/>
      <c r="I215" s="1956"/>
      <c r="J215" s="1955"/>
    </row>
    <row r="216" spans="1:10" s="1953" customFormat="1" ht="21" customHeight="1">
      <c r="A216" s="1955"/>
      <c r="B216" s="1956"/>
      <c r="C216" s="1955"/>
      <c r="D216" s="1955"/>
      <c r="E216" s="1955"/>
      <c r="F216" s="1955"/>
      <c r="G216" s="1957"/>
      <c r="H216" s="1956"/>
      <c r="I216" s="1956"/>
      <c r="J216" s="1955"/>
    </row>
    <row r="217" spans="1:10" s="1953" customFormat="1" ht="21" customHeight="1">
      <c r="A217" s="1955"/>
      <c r="B217" s="1956"/>
      <c r="C217" s="1955"/>
      <c r="D217" s="1955"/>
      <c r="E217" s="1955"/>
      <c r="F217" s="1955"/>
      <c r="G217" s="1957"/>
      <c r="H217" s="1956"/>
      <c r="I217" s="1956"/>
      <c r="J217" s="1955"/>
    </row>
    <row r="218" spans="1:10" s="1953" customFormat="1" ht="21" customHeight="1">
      <c r="A218" s="1955"/>
      <c r="B218" s="1956"/>
      <c r="C218" s="1955"/>
      <c r="D218" s="1955"/>
      <c r="E218" s="1955"/>
      <c r="F218" s="1955"/>
      <c r="G218" s="1957"/>
      <c r="H218" s="1956"/>
      <c r="I218" s="1956"/>
      <c r="J218" s="1955"/>
    </row>
    <row r="219" spans="1:10" s="1953" customFormat="1" ht="21" customHeight="1">
      <c r="A219" s="1955"/>
      <c r="B219" s="1956"/>
      <c r="C219" s="1955"/>
      <c r="D219" s="1955"/>
      <c r="E219" s="1955"/>
      <c r="F219" s="1955"/>
      <c r="G219" s="1957"/>
      <c r="H219" s="1956"/>
      <c r="I219" s="1956"/>
      <c r="J219" s="1955"/>
    </row>
    <row r="220" spans="1:10" s="1953" customFormat="1" ht="21" customHeight="1">
      <c r="A220" s="1955"/>
      <c r="B220" s="1956"/>
      <c r="C220" s="1955"/>
      <c r="D220" s="1955"/>
      <c r="E220" s="1955"/>
      <c r="F220" s="1955"/>
      <c r="G220" s="1957"/>
      <c r="H220" s="1956"/>
      <c r="I220" s="1956"/>
      <c r="J220" s="1955"/>
    </row>
    <row r="221" spans="1:10" s="1953" customFormat="1" ht="21" customHeight="1">
      <c r="A221" s="1955"/>
      <c r="B221" s="1956"/>
      <c r="C221" s="1955"/>
      <c r="D221" s="1955"/>
      <c r="E221" s="1955"/>
      <c r="F221" s="1955"/>
      <c r="G221" s="1957"/>
      <c r="H221" s="1956"/>
      <c r="I221" s="1956"/>
      <c r="J221" s="1955"/>
    </row>
    <row r="222" spans="1:10" s="1953" customFormat="1" ht="21" customHeight="1">
      <c r="A222" s="1955"/>
      <c r="B222" s="1956"/>
      <c r="C222" s="1955"/>
      <c r="D222" s="1955"/>
      <c r="E222" s="1955"/>
      <c r="F222" s="1955"/>
      <c r="G222" s="1957"/>
      <c r="H222" s="1956"/>
      <c r="I222" s="1956"/>
      <c r="J222" s="1955"/>
    </row>
    <row r="223" spans="1:10" s="1953" customFormat="1" ht="21" customHeight="1">
      <c r="A223" s="1955"/>
      <c r="B223" s="1956"/>
      <c r="C223" s="1955"/>
      <c r="D223" s="1955"/>
      <c r="E223" s="1955"/>
      <c r="F223" s="1955"/>
      <c r="G223" s="1957"/>
      <c r="H223" s="1956"/>
      <c r="I223" s="1956"/>
      <c r="J223" s="1955"/>
    </row>
    <row r="224" spans="1:10" s="1953" customFormat="1" ht="21" customHeight="1">
      <c r="A224" s="1955"/>
      <c r="B224" s="1956"/>
      <c r="C224" s="1955"/>
      <c r="D224" s="1955"/>
      <c r="E224" s="1955"/>
      <c r="F224" s="1955"/>
      <c r="G224" s="1957"/>
      <c r="H224" s="1956"/>
      <c r="I224" s="1956"/>
      <c r="J224" s="1955"/>
    </row>
    <row r="225" spans="1:10" s="1953" customFormat="1" ht="21" customHeight="1">
      <c r="A225" s="1955"/>
      <c r="B225" s="1956"/>
      <c r="C225" s="1955"/>
      <c r="D225" s="1955"/>
      <c r="E225" s="1955"/>
      <c r="F225" s="1955"/>
      <c r="G225" s="1957"/>
      <c r="H225" s="1956"/>
      <c r="I225" s="1956"/>
      <c r="J225" s="1955"/>
    </row>
    <row r="226" spans="1:10" s="1953" customFormat="1" ht="21" customHeight="1">
      <c r="A226" s="1955"/>
      <c r="B226" s="1956"/>
      <c r="C226" s="1955"/>
      <c r="D226" s="1955"/>
      <c r="E226" s="1955"/>
      <c r="F226" s="1955"/>
      <c r="G226" s="1957"/>
      <c r="H226" s="1956"/>
      <c r="I226" s="1956"/>
      <c r="J226" s="1955"/>
    </row>
    <row r="227" spans="1:10" s="1953" customFormat="1" ht="21" customHeight="1">
      <c r="A227" s="1955"/>
      <c r="B227" s="1956"/>
      <c r="C227" s="1955"/>
      <c r="D227" s="1955"/>
      <c r="E227" s="1955"/>
      <c r="F227" s="1955"/>
      <c r="G227" s="1957"/>
      <c r="H227" s="1956"/>
      <c r="I227" s="1956"/>
      <c r="J227" s="1955"/>
    </row>
    <row r="228" spans="1:10" s="1953" customFormat="1" ht="21" customHeight="1">
      <c r="A228" s="1955"/>
      <c r="B228" s="1956"/>
      <c r="C228" s="1955"/>
      <c r="D228" s="1955"/>
      <c r="E228" s="1955"/>
      <c r="F228" s="1955"/>
      <c r="G228" s="1957"/>
      <c r="H228" s="1956"/>
      <c r="I228" s="1956"/>
      <c r="J228" s="1955"/>
    </row>
    <row r="229" spans="1:10" s="1953" customFormat="1" ht="21" customHeight="1">
      <c r="A229" s="1955"/>
      <c r="B229" s="1956"/>
      <c r="C229" s="1955"/>
      <c r="D229" s="1955"/>
      <c r="E229" s="1955"/>
      <c r="F229" s="1955"/>
      <c r="G229" s="1957"/>
      <c r="H229" s="1956"/>
      <c r="I229" s="1956"/>
      <c r="J229" s="1955"/>
    </row>
    <row r="230" spans="1:10" s="1953" customFormat="1" ht="21" customHeight="1">
      <c r="A230" s="1955"/>
      <c r="B230" s="1956"/>
      <c r="C230" s="1955"/>
      <c r="D230" s="1955"/>
      <c r="E230" s="1955"/>
      <c r="F230" s="1955"/>
      <c r="G230" s="1957"/>
      <c r="H230" s="1956"/>
      <c r="I230" s="1956"/>
      <c r="J230" s="1955"/>
    </row>
    <row r="231" spans="1:10" s="1953" customFormat="1" ht="21" customHeight="1">
      <c r="A231" s="1955"/>
      <c r="B231" s="1956"/>
      <c r="C231" s="1955"/>
      <c r="D231" s="1955"/>
      <c r="E231" s="1955"/>
      <c r="F231" s="1955"/>
      <c r="G231" s="1957"/>
      <c r="H231" s="1956"/>
      <c r="I231" s="1956"/>
      <c r="J231" s="1955"/>
    </row>
    <row r="232" spans="1:10" s="1953" customFormat="1" ht="21" customHeight="1">
      <c r="A232" s="1955"/>
      <c r="B232" s="1956"/>
      <c r="C232" s="1955"/>
      <c r="D232" s="1955"/>
      <c r="E232" s="1955"/>
      <c r="F232" s="1955"/>
      <c r="G232" s="1957"/>
      <c r="H232" s="1956"/>
      <c r="I232" s="1956"/>
      <c r="J232" s="1955"/>
    </row>
    <row r="233" spans="1:10" s="1953" customFormat="1" ht="21" customHeight="1">
      <c r="A233" s="1955"/>
      <c r="B233" s="1956"/>
      <c r="C233" s="1955"/>
      <c r="D233" s="1955"/>
      <c r="E233" s="1955"/>
      <c r="F233" s="1955"/>
      <c r="G233" s="1957"/>
      <c r="H233" s="1956"/>
      <c r="I233" s="1956"/>
      <c r="J233" s="1955"/>
    </row>
    <row r="234" spans="1:10" s="1953" customFormat="1" ht="21" customHeight="1">
      <c r="A234" s="1955"/>
      <c r="B234" s="1954"/>
      <c r="C234" s="1955"/>
      <c r="D234" s="1955"/>
      <c r="E234" s="1955"/>
      <c r="F234" s="1955"/>
      <c r="G234" s="1957"/>
      <c r="H234" s="1956"/>
      <c r="I234" s="1956"/>
      <c r="J234" s="1955"/>
    </row>
    <row r="235" spans="1:10" s="1953" customFormat="1" ht="15.75" customHeight="1">
      <c r="A235" s="1954"/>
      <c r="B235" s="1954"/>
      <c r="C235" s="1954"/>
      <c r="D235" s="1954"/>
      <c r="E235" s="1954"/>
      <c r="F235" s="1954"/>
      <c r="G235" s="1954"/>
      <c r="H235" s="1954"/>
      <c r="I235" s="1954"/>
      <c r="J235" s="1954"/>
    </row>
    <row r="236" spans="1:10" s="1953" customFormat="1" ht="15.75" customHeight="1">
      <c r="A236" s="1954"/>
      <c r="B236" s="1954"/>
      <c r="C236" s="1954"/>
      <c r="D236" s="1954"/>
      <c r="E236" s="1954"/>
      <c r="F236" s="1954"/>
      <c r="G236" s="1954"/>
      <c r="H236" s="1954"/>
      <c r="I236" s="1954"/>
      <c r="J236" s="1954"/>
    </row>
    <row r="237" spans="1:10" s="1953" customFormat="1" ht="15.75" customHeight="1">
      <c r="A237" s="1954"/>
      <c r="B237" s="1954"/>
      <c r="C237" s="1954"/>
      <c r="D237" s="1954"/>
      <c r="E237" s="1954"/>
      <c r="F237" s="1954"/>
      <c r="G237" s="1954"/>
      <c r="H237" s="1954"/>
      <c r="I237" s="1954"/>
      <c r="J237" s="1954"/>
    </row>
    <row r="238" spans="1:10" s="1953" customFormat="1" ht="15.75" customHeight="1">
      <c r="A238" s="1954"/>
      <c r="B238" s="1954"/>
      <c r="C238" s="1954"/>
      <c r="D238" s="1954"/>
      <c r="E238" s="1954"/>
      <c r="F238" s="1954"/>
      <c r="G238" s="1954"/>
      <c r="H238" s="1954"/>
      <c r="I238" s="1954"/>
      <c r="J238" s="1954"/>
    </row>
    <row r="239" spans="1:10" s="1953" customFormat="1" ht="15.75" customHeight="1">
      <c r="A239" s="1954"/>
      <c r="B239" s="1954"/>
      <c r="C239" s="1954"/>
      <c r="D239" s="1954"/>
      <c r="E239" s="1954"/>
      <c r="F239" s="1954"/>
      <c r="G239" s="1954"/>
      <c r="H239" s="1954"/>
      <c r="I239" s="1954"/>
      <c r="J239" s="1954"/>
    </row>
    <row r="240" spans="1:10" s="1953" customFormat="1" ht="15.75" customHeight="1">
      <c r="A240" s="1954"/>
      <c r="B240" s="1954"/>
      <c r="C240" s="1954"/>
      <c r="D240" s="1954"/>
      <c r="E240" s="1954"/>
      <c r="F240" s="1954"/>
      <c r="G240" s="1954"/>
      <c r="H240" s="1954"/>
      <c r="I240" s="1954"/>
      <c r="J240" s="1954"/>
    </row>
    <row r="241" spans="1:10" s="1953" customFormat="1" ht="15.75" customHeight="1">
      <c r="A241" s="1954"/>
      <c r="B241" s="1954"/>
      <c r="C241" s="1954"/>
      <c r="D241" s="1954"/>
      <c r="E241" s="1954"/>
      <c r="F241" s="1954"/>
      <c r="G241" s="1954"/>
      <c r="H241" s="1954"/>
      <c r="I241" s="1954"/>
      <c r="J241" s="1954"/>
    </row>
    <row r="242" spans="1:10" s="1953" customFormat="1" ht="15.75" customHeight="1">
      <c r="A242" s="1954"/>
      <c r="B242" s="1954"/>
      <c r="C242" s="1954"/>
      <c r="D242" s="1954"/>
      <c r="E242" s="1954"/>
      <c r="F242" s="1954"/>
      <c r="G242" s="1954"/>
      <c r="H242" s="1954"/>
      <c r="I242" s="1954"/>
      <c r="J242" s="1954"/>
    </row>
    <row r="243" spans="1:10" s="1953" customFormat="1" ht="15.75" customHeight="1">
      <c r="A243" s="1954"/>
      <c r="B243" s="1954"/>
      <c r="C243" s="1954"/>
      <c r="D243" s="1954"/>
      <c r="E243" s="1954"/>
      <c r="F243" s="1954"/>
      <c r="G243" s="1954"/>
      <c r="H243" s="1954"/>
      <c r="I243" s="1954"/>
      <c r="J243" s="1954"/>
    </row>
    <row r="244" spans="1:10" s="1953" customFormat="1" ht="15.75" customHeight="1">
      <c r="A244" s="1954"/>
      <c r="B244" s="1954"/>
      <c r="C244" s="1954"/>
      <c r="D244" s="1954"/>
      <c r="E244" s="1954"/>
      <c r="F244" s="1954"/>
      <c r="G244" s="1954"/>
      <c r="H244" s="1954"/>
      <c r="I244" s="1954"/>
      <c r="J244" s="1954"/>
    </row>
    <row r="245" spans="1:10" s="1953" customFormat="1" ht="15.75" customHeight="1">
      <c r="A245" s="1954"/>
      <c r="B245" s="1954"/>
      <c r="C245" s="1954"/>
      <c r="D245" s="1954"/>
      <c r="E245" s="1954"/>
      <c r="F245" s="1954"/>
      <c r="G245" s="1954"/>
      <c r="H245" s="1954"/>
      <c r="I245" s="1954"/>
      <c r="J245" s="1954"/>
    </row>
    <row r="246" spans="1:10" s="1953" customFormat="1" ht="15.75" customHeight="1">
      <c r="A246" s="1954"/>
      <c r="B246" s="1954"/>
      <c r="C246" s="1954"/>
      <c r="D246" s="1954"/>
      <c r="E246" s="1954"/>
      <c r="F246" s="1954"/>
      <c r="G246" s="1954"/>
      <c r="H246" s="1954"/>
      <c r="I246" s="1954"/>
      <c r="J246" s="1954"/>
    </row>
    <row r="247" spans="1:10" s="1953" customFormat="1" ht="15.75" customHeight="1">
      <c r="A247" s="1954"/>
      <c r="B247" s="1954"/>
      <c r="C247" s="1954"/>
      <c r="D247" s="1954"/>
      <c r="E247" s="1954"/>
      <c r="F247" s="1954"/>
      <c r="G247" s="1954"/>
      <c r="H247" s="1954"/>
      <c r="I247" s="1954"/>
      <c r="J247" s="1954"/>
    </row>
    <row r="248" spans="1:10" s="1953" customFormat="1" ht="15.75" customHeight="1">
      <c r="A248" s="1954"/>
      <c r="B248" s="1954"/>
      <c r="C248" s="1954"/>
      <c r="D248" s="1954"/>
      <c r="E248" s="1954"/>
      <c r="F248" s="1954"/>
      <c r="G248" s="1954"/>
      <c r="H248" s="1954"/>
      <c r="I248" s="1954"/>
      <c r="J248" s="1954"/>
    </row>
    <row r="249" spans="1:10" s="1953" customFormat="1" ht="15.75" customHeight="1">
      <c r="A249" s="1954"/>
      <c r="B249" s="1954"/>
      <c r="C249" s="1954"/>
      <c r="D249" s="1954"/>
      <c r="E249" s="1954"/>
      <c r="F249" s="1954"/>
      <c r="G249" s="1954"/>
      <c r="H249" s="1954"/>
      <c r="I249" s="1954"/>
      <c r="J249" s="1954"/>
    </row>
    <row r="250" spans="1:10" s="1953" customFormat="1" ht="15.75" customHeight="1">
      <c r="A250" s="1954"/>
      <c r="B250" s="1954"/>
      <c r="C250" s="1954"/>
      <c r="D250" s="1954"/>
      <c r="E250" s="1954"/>
      <c r="F250" s="1954"/>
      <c r="G250" s="1954"/>
      <c r="H250" s="1954"/>
      <c r="I250" s="1954"/>
      <c r="J250" s="1954"/>
    </row>
    <row r="251" spans="1:10" s="1953" customFormat="1" ht="15.75" customHeight="1">
      <c r="A251" s="1954"/>
      <c r="B251" s="1954"/>
      <c r="C251" s="1954"/>
      <c r="D251" s="1954"/>
      <c r="E251" s="1954"/>
      <c r="F251" s="1954"/>
      <c r="G251" s="1954"/>
      <c r="H251" s="1954"/>
      <c r="I251" s="1954"/>
      <c r="J251" s="1954"/>
    </row>
    <row r="252" spans="1:10" s="1953" customFormat="1" ht="15.75" customHeight="1">
      <c r="A252" s="1954"/>
      <c r="B252" s="1954"/>
      <c r="C252" s="1954"/>
      <c r="D252" s="1954"/>
      <c r="E252" s="1954"/>
      <c r="F252" s="1954"/>
      <c r="G252" s="1954"/>
      <c r="H252" s="1954"/>
      <c r="I252" s="1954"/>
      <c r="J252" s="1954"/>
    </row>
    <row r="253" spans="1:10" s="1953" customFormat="1" ht="15.75" customHeight="1">
      <c r="A253" s="1954"/>
      <c r="B253" s="1954"/>
      <c r="C253" s="1954"/>
      <c r="D253" s="1954"/>
      <c r="E253" s="1954"/>
      <c r="F253" s="1954"/>
      <c r="G253" s="1954"/>
      <c r="H253" s="1954"/>
      <c r="I253" s="1954"/>
      <c r="J253" s="1954"/>
    </row>
    <row r="254" spans="1:10" s="1953" customFormat="1" ht="15.75" customHeight="1">
      <c r="A254" s="1954"/>
      <c r="B254" s="1954"/>
      <c r="C254" s="1954"/>
      <c r="D254" s="1954"/>
      <c r="E254" s="1954"/>
      <c r="F254" s="1954"/>
      <c r="G254" s="1954"/>
      <c r="H254" s="1954"/>
      <c r="I254" s="1954"/>
      <c r="J254" s="1954"/>
    </row>
    <row r="255" spans="1:10" s="1953" customFormat="1" ht="15.75" customHeight="1">
      <c r="A255" s="1954"/>
      <c r="B255" s="1954"/>
      <c r="C255" s="1954"/>
      <c r="D255" s="1954"/>
      <c r="E255" s="1954"/>
      <c r="F255" s="1954"/>
      <c r="G255" s="1954"/>
      <c r="H255" s="1954"/>
      <c r="I255" s="1954"/>
      <c r="J255" s="1954"/>
    </row>
    <row r="256" spans="1:10" s="1953" customFormat="1" ht="15.75" customHeight="1">
      <c r="A256" s="1954"/>
      <c r="B256" s="1954"/>
      <c r="C256" s="1954"/>
      <c r="D256" s="1954"/>
      <c r="E256" s="1954"/>
      <c r="F256" s="1954"/>
      <c r="G256" s="1954"/>
      <c r="H256" s="1954"/>
      <c r="I256" s="1954"/>
      <c r="J256" s="1954"/>
    </row>
    <row r="257" spans="1:10" s="1953" customFormat="1" ht="15.75" customHeight="1">
      <c r="A257" s="1954"/>
      <c r="B257" s="1954"/>
      <c r="C257" s="1954"/>
      <c r="D257" s="1954"/>
      <c r="E257" s="1954"/>
      <c r="F257" s="1954"/>
      <c r="G257" s="1954"/>
      <c r="H257" s="1954"/>
      <c r="I257" s="1954"/>
      <c r="J257" s="1954"/>
    </row>
    <row r="258" spans="1:10" s="1953" customFormat="1" ht="15.75" customHeight="1">
      <c r="A258" s="1954"/>
      <c r="B258" s="1954"/>
      <c r="C258" s="1954"/>
      <c r="D258" s="1954"/>
      <c r="E258" s="1954"/>
      <c r="F258" s="1954"/>
      <c r="G258" s="1954"/>
      <c r="H258" s="1954"/>
      <c r="I258" s="1954"/>
      <c r="J258" s="1954"/>
    </row>
    <row r="259" spans="1:10" s="1953" customFormat="1" ht="15.75" customHeight="1">
      <c r="A259" s="1954"/>
      <c r="B259" s="1954"/>
      <c r="C259" s="1954"/>
      <c r="D259" s="1954"/>
      <c r="E259" s="1954"/>
      <c r="F259" s="1954"/>
      <c r="G259" s="1954"/>
      <c r="H259" s="1954"/>
      <c r="I259" s="1954"/>
      <c r="J259" s="1954"/>
    </row>
    <row r="260" spans="1:10" s="1953" customFormat="1" ht="15.75" customHeight="1">
      <c r="A260" s="1954"/>
      <c r="B260" s="1954"/>
      <c r="C260" s="1954"/>
      <c r="D260" s="1954"/>
      <c r="E260" s="1954"/>
      <c r="F260" s="1954"/>
      <c r="G260" s="1954"/>
      <c r="H260" s="1954"/>
      <c r="I260" s="1954"/>
      <c r="J260" s="1954"/>
    </row>
    <row r="261" spans="1:10" s="1953" customFormat="1" ht="15.75" customHeight="1">
      <c r="A261" s="1954"/>
      <c r="B261" s="1954"/>
      <c r="C261" s="1954"/>
      <c r="D261" s="1954"/>
      <c r="E261" s="1954"/>
      <c r="F261" s="1954"/>
      <c r="G261" s="1954"/>
      <c r="H261" s="1954"/>
      <c r="I261" s="1954"/>
      <c r="J261" s="1954"/>
    </row>
    <row r="262" spans="1:10" s="1953" customFormat="1" ht="15.75" customHeight="1">
      <c r="A262" s="1954"/>
      <c r="B262" s="1954"/>
      <c r="C262" s="1954"/>
      <c r="D262" s="1954"/>
      <c r="E262" s="1954"/>
      <c r="F262" s="1954"/>
      <c r="G262" s="1954"/>
      <c r="H262" s="1954"/>
      <c r="I262" s="1954"/>
      <c r="J262" s="1954"/>
    </row>
    <row r="263" spans="1:10" s="1953" customFormat="1" ht="15.75" customHeight="1">
      <c r="A263" s="1954"/>
      <c r="B263" s="1954"/>
      <c r="C263" s="1954"/>
      <c r="D263" s="1954"/>
      <c r="E263" s="1954"/>
      <c r="F263" s="1954"/>
      <c r="G263" s="1954"/>
      <c r="H263" s="1954"/>
      <c r="I263" s="1954"/>
      <c r="J263" s="1954"/>
    </row>
    <row r="264" spans="1:10" s="1953" customFormat="1" ht="15.75" customHeight="1">
      <c r="A264" s="1954"/>
      <c r="B264" s="1954"/>
      <c r="C264" s="1954"/>
      <c r="D264" s="1954"/>
      <c r="E264" s="1954"/>
      <c r="F264" s="1954"/>
      <c r="G264" s="1954"/>
      <c r="H264" s="1954"/>
      <c r="I264" s="1954"/>
      <c r="J264" s="1954"/>
    </row>
    <row r="265" spans="1:10" s="1953" customFormat="1" ht="15.75" customHeight="1">
      <c r="A265" s="1954"/>
      <c r="B265" s="1954"/>
      <c r="C265" s="1954"/>
      <c r="D265" s="1954"/>
      <c r="E265" s="1954"/>
      <c r="F265" s="1954"/>
      <c r="G265" s="1954"/>
      <c r="H265" s="1954"/>
      <c r="I265" s="1954"/>
      <c r="J265" s="1954"/>
    </row>
    <row r="266" spans="1:10" s="1953" customFormat="1" ht="15.75" customHeight="1">
      <c r="A266" s="1954"/>
      <c r="B266" s="1954"/>
      <c r="C266" s="1954"/>
      <c r="D266" s="1954"/>
      <c r="E266" s="1954"/>
      <c r="F266" s="1954"/>
      <c r="G266" s="1954"/>
      <c r="H266" s="1954"/>
      <c r="I266" s="1954"/>
      <c r="J266" s="1954"/>
    </row>
    <row r="267" spans="1:10" s="1953" customFormat="1" ht="15.75" customHeight="1">
      <c r="A267" s="1954"/>
      <c r="B267" s="1954"/>
      <c r="C267" s="1954"/>
      <c r="D267" s="1954"/>
      <c r="E267" s="1954"/>
      <c r="F267" s="1954"/>
      <c r="G267" s="1954"/>
      <c r="H267" s="1954"/>
      <c r="I267" s="1954"/>
      <c r="J267" s="1954"/>
    </row>
    <row r="268" spans="1:10" s="1953" customFormat="1" ht="15.75" customHeight="1">
      <c r="A268" s="1954"/>
      <c r="B268" s="1954"/>
      <c r="C268" s="1954"/>
      <c r="D268" s="1954"/>
      <c r="E268" s="1954"/>
      <c r="F268" s="1954"/>
      <c r="G268" s="1954"/>
      <c r="H268" s="1954"/>
      <c r="I268" s="1954"/>
      <c r="J268" s="1954"/>
    </row>
    <row r="269" spans="1:10" s="1953" customFormat="1" ht="15.75" customHeight="1">
      <c r="A269" s="1954"/>
      <c r="B269" s="1954"/>
      <c r="C269" s="1954"/>
      <c r="D269" s="1954"/>
      <c r="E269" s="1954"/>
      <c r="F269" s="1954"/>
      <c r="G269" s="1954"/>
      <c r="H269" s="1954"/>
      <c r="I269" s="1954"/>
      <c r="J269" s="1954"/>
    </row>
    <row r="270" spans="1:10" s="1953" customFormat="1" ht="15.75" customHeight="1">
      <c r="A270" s="1954"/>
      <c r="B270" s="1954"/>
      <c r="C270" s="1954"/>
      <c r="D270" s="1954"/>
      <c r="E270" s="1954"/>
      <c r="F270" s="1954"/>
      <c r="G270" s="1954"/>
      <c r="H270" s="1954"/>
      <c r="I270" s="1954"/>
      <c r="J270" s="1954"/>
    </row>
    <row r="271" spans="1:10" s="1953" customFormat="1" ht="15.75" customHeight="1">
      <c r="A271" s="1954"/>
      <c r="B271" s="1954"/>
      <c r="C271" s="1954"/>
      <c r="D271" s="1954"/>
      <c r="E271" s="1954"/>
      <c r="F271" s="1954"/>
      <c r="G271" s="1954"/>
      <c r="H271" s="1954"/>
      <c r="I271" s="1954"/>
      <c r="J271" s="1954"/>
    </row>
    <row r="272" spans="1:10" s="1953" customFormat="1" ht="15.75" customHeight="1">
      <c r="A272" s="1954"/>
      <c r="B272" s="1954"/>
      <c r="C272" s="1954"/>
      <c r="D272" s="1954"/>
      <c r="E272" s="1954"/>
      <c r="F272" s="1954"/>
      <c r="G272" s="1954"/>
      <c r="H272" s="1954"/>
      <c r="I272" s="1954"/>
      <c r="J272" s="1954"/>
    </row>
    <row r="273" spans="1:10" s="1953" customFormat="1" ht="15.75" customHeight="1">
      <c r="A273" s="1954"/>
      <c r="B273" s="1954"/>
      <c r="C273" s="1954"/>
      <c r="D273" s="1954"/>
      <c r="E273" s="1954"/>
      <c r="F273" s="1954"/>
      <c r="G273" s="1954"/>
      <c r="H273" s="1954"/>
      <c r="I273" s="1954"/>
      <c r="J273" s="1954"/>
    </row>
    <row r="274" spans="1:10" s="1953" customFormat="1" ht="15.75" customHeight="1">
      <c r="A274" s="1954"/>
      <c r="B274" s="1954"/>
      <c r="C274" s="1954"/>
      <c r="D274" s="1954"/>
      <c r="E274" s="1954"/>
      <c r="F274" s="1954"/>
      <c r="G274" s="1954"/>
      <c r="H274" s="1954"/>
      <c r="I274" s="1954"/>
      <c r="J274" s="1954"/>
    </row>
    <row r="275" spans="1:10" s="1953" customFormat="1" ht="15.75" customHeight="1">
      <c r="A275" s="1954"/>
      <c r="B275" s="1954"/>
      <c r="C275" s="1954"/>
      <c r="D275" s="1954"/>
      <c r="E275" s="1954"/>
      <c r="F275" s="1954"/>
      <c r="G275" s="1954"/>
      <c r="H275" s="1954"/>
      <c r="I275" s="1954"/>
      <c r="J275" s="1954"/>
    </row>
    <row r="276" spans="1:10" s="1953" customFormat="1" ht="15.75" customHeight="1">
      <c r="A276" s="1954"/>
      <c r="B276" s="1954"/>
      <c r="C276" s="1954"/>
      <c r="D276" s="1954"/>
      <c r="E276" s="1954"/>
      <c r="F276" s="1954"/>
      <c r="G276" s="1954"/>
      <c r="H276" s="1954"/>
      <c r="I276" s="1954"/>
      <c r="J276" s="1954"/>
    </row>
    <row r="277" spans="1:10" s="1953" customFormat="1" ht="15.75" customHeight="1">
      <c r="A277" s="1954"/>
      <c r="B277" s="1954"/>
      <c r="C277" s="1954"/>
      <c r="D277" s="1954"/>
      <c r="E277" s="1954"/>
      <c r="F277" s="1954"/>
      <c r="G277" s="1954"/>
      <c r="H277" s="1954"/>
      <c r="I277" s="1954"/>
      <c r="J277" s="1954"/>
    </row>
    <row r="278" spans="1:10" s="1953" customFormat="1" ht="15.75" customHeight="1">
      <c r="A278" s="1954"/>
      <c r="B278" s="1954"/>
      <c r="C278" s="1954"/>
      <c r="D278" s="1954"/>
      <c r="E278" s="1954"/>
      <c r="F278" s="1954"/>
      <c r="G278" s="1954"/>
      <c r="H278" s="1954"/>
      <c r="I278" s="1954"/>
      <c r="J278" s="1954"/>
    </row>
    <row r="279" spans="1:10" s="1953" customFormat="1" ht="15.75" customHeight="1">
      <c r="A279" s="1954"/>
      <c r="B279" s="1954"/>
      <c r="C279" s="1954"/>
      <c r="D279" s="1954"/>
      <c r="E279" s="1954"/>
      <c r="F279" s="1954"/>
      <c r="G279" s="1954"/>
      <c r="H279" s="1954"/>
      <c r="I279" s="1954"/>
      <c r="J279" s="1954"/>
    </row>
    <row r="280" spans="1:10" s="1953" customFormat="1" ht="15.75" customHeight="1">
      <c r="A280" s="1954"/>
      <c r="B280" s="1954"/>
      <c r="C280" s="1954"/>
      <c r="D280" s="1954"/>
      <c r="E280" s="1954"/>
      <c r="F280" s="1954"/>
      <c r="G280" s="1954"/>
      <c r="H280" s="1954"/>
      <c r="I280" s="1954"/>
      <c r="J280" s="1954"/>
    </row>
    <row r="281" spans="1:10" s="1953" customFormat="1" ht="15.75" customHeight="1">
      <c r="A281" s="1954"/>
      <c r="B281" s="1954"/>
      <c r="C281" s="1954"/>
      <c r="D281" s="1954"/>
      <c r="E281" s="1954"/>
      <c r="F281" s="1954"/>
      <c r="G281" s="1954"/>
      <c r="H281" s="1954"/>
      <c r="I281" s="1954"/>
      <c r="J281" s="1954"/>
    </row>
    <row r="282" spans="1:10" s="1953" customFormat="1" ht="15.75" customHeight="1">
      <c r="A282" s="1954"/>
      <c r="B282" s="1954"/>
      <c r="C282" s="1954"/>
      <c r="D282" s="1954"/>
      <c r="E282" s="1954"/>
      <c r="F282" s="1954"/>
      <c r="G282" s="1954"/>
      <c r="H282" s="1954"/>
      <c r="I282" s="1954"/>
      <c r="J282" s="1954"/>
    </row>
    <row r="283" spans="1:10" s="1953" customFormat="1" ht="15.75" customHeight="1">
      <c r="A283" s="1954"/>
      <c r="B283" s="1954"/>
      <c r="C283" s="1954"/>
      <c r="D283" s="1954"/>
      <c r="E283" s="1954"/>
      <c r="F283" s="1954"/>
      <c r="G283" s="1954"/>
      <c r="H283" s="1954"/>
      <c r="I283" s="1954"/>
      <c r="J283" s="1954"/>
    </row>
    <row r="284" spans="1:10" s="1953" customFormat="1" ht="15.75" customHeight="1">
      <c r="A284" s="1954"/>
      <c r="B284" s="1954"/>
      <c r="C284" s="1954"/>
      <c r="D284" s="1954"/>
      <c r="E284" s="1954"/>
      <c r="F284" s="1954"/>
      <c r="G284" s="1954"/>
      <c r="H284" s="1954"/>
      <c r="I284" s="1954"/>
      <c r="J284" s="1954"/>
    </row>
    <row r="285" spans="1:10" s="1953" customFormat="1" ht="15.75" customHeight="1">
      <c r="A285" s="1954"/>
      <c r="B285" s="1954"/>
      <c r="C285" s="1954"/>
      <c r="D285" s="1954"/>
      <c r="E285" s="1954"/>
      <c r="F285" s="1954"/>
      <c r="G285" s="1954"/>
      <c r="H285" s="1954"/>
      <c r="I285" s="1954"/>
      <c r="J285" s="1954"/>
    </row>
    <row r="286" spans="1:10" s="1953" customFormat="1" ht="15.75" customHeight="1">
      <c r="A286" s="1954"/>
      <c r="B286" s="1954"/>
      <c r="C286" s="1954"/>
      <c r="D286" s="1954"/>
      <c r="E286" s="1954"/>
      <c r="F286" s="1954"/>
      <c r="G286" s="1954"/>
      <c r="H286" s="1954"/>
      <c r="I286" s="1954"/>
      <c r="J286" s="1954"/>
    </row>
    <row r="287" spans="1:10" s="1953" customFormat="1" ht="15.75" customHeight="1">
      <c r="A287" s="1954"/>
      <c r="B287" s="1954"/>
      <c r="C287" s="1954"/>
      <c r="D287" s="1954"/>
      <c r="E287" s="1954"/>
      <c r="F287" s="1954"/>
      <c r="G287" s="1954"/>
      <c r="H287" s="1954"/>
      <c r="I287" s="1954"/>
      <c r="J287" s="1954"/>
    </row>
    <row r="288" spans="1:10" s="1953" customFormat="1" ht="15.75" customHeight="1">
      <c r="A288" s="1954"/>
      <c r="B288" s="1954"/>
      <c r="C288" s="1954"/>
      <c r="D288" s="1954"/>
      <c r="E288" s="1954"/>
      <c r="F288" s="1954"/>
      <c r="G288" s="1954"/>
      <c r="H288" s="1954"/>
      <c r="I288" s="1954"/>
      <c r="J288" s="1954"/>
    </row>
    <row r="289" spans="1:10" s="1953" customFormat="1" ht="15.75" customHeight="1">
      <c r="A289" s="1954"/>
      <c r="B289" s="1954"/>
      <c r="C289" s="1954"/>
      <c r="D289" s="1954"/>
      <c r="E289" s="1954"/>
      <c r="F289" s="1954"/>
      <c r="G289" s="1954"/>
      <c r="H289" s="1954"/>
      <c r="I289" s="1954"/>
      <c r="J289" s="1954"/>
    </row>
    <row r="290" spans="1:10" s="1953" customFormat="1" ht="15.75" customHeight="1">
      <c r="A290" s="1954"/>
      <c r="B290" s="1954"/>
      <c r="C290" s="1954"/>
      <c r="D290" s="1954"/>
      <c r="E290" s="1954"/>
      <c r="F290" s="1954"/>
      <c r="G290" s="1954"/>
      <c r="H290" s="1954"/>
      <c r="I290" s="1954"/>
      <c r="J290" s="1954"/>
    </row>
    <row r="291" spans="1:10" s="1953" customFormat="1" ht="15.75" customHeight="1">
      <c r="A291" s="1954"/>
      <c r="B291" s="1954"/>
      <c r="C291" s="1954"/>
      <c r="D291" s="1954"/>
      <c r="E291" s="1954"/>
      <c r="F291" s="1954"/>
      <c r="G291" s="1954"/>
      <c r="H291" s="1954"/>
      <c r="I291" s="1954"/>
      <c r="J291" s="1954"/>
    </row>
    <row r="292" spans="1:10" s="1953" customFormat="1" ht="15.75" customHeight="1">
      <c r="A292" s="1954"/>
      <c r="B292" s="1954"/>
      <c r="C292" s="1954"/>
      <c r="D292" s="1954"/>
      <c r="E292" s="1954"/>
      <c r="F292" s="1954"/>
      <c r="G292" s="1954"/>
      <c r="H292" s="1954"/>
      <c r="I292" s="1954"/>
      <c r="J292" s="1954"/>
    </row>
    <row r="293" spans="1:10" s="1953" customFormat="1" ht="15.75" customHeight="1">
      <c r="A293" s="1954"/>
      <c r="B293" s="1954"/>
      <c r="C293" s="1954"/>
      <c r="D293" s="1954"/>
      <c r="E293" s="1954"/>
      <c r="F293" s="1954"/>
      <c r="G293" s="1954"/>
      <c r="H293" s="1954"/>
      <c r="I293" s="1954"/>
      <c r="J293" s="1954"/>
    </row>
    <row r="294" spans="1:10" s="1953" customFormat="1" ht="15.75" customHeight="1">
      <c r="A294" s="1954"/>
      <c r="B294" s="1954"/>
      <c r="C294" s="1954"/>
      <c r="D294" s="1954"/>
      <c r="E294" s="1954"/>
      <c r="F294" s="1954"/>
      <c r="G294" s="1954"/>
      <c r="H294" s="1954"/>
      <c r="I294" s="1954"/>
      <c r="J294" s="1954"/>
    </row>
    <row r="295" spans="1:10" s="1953" customFormat="1" ht="15.75" customHeight="1">
      <c r="A295" s="1954"/>
      <c r="B295" s="1954"/>
      <c r="C295" s="1954"/>
      <c r="D295" s="1954"/>
      <c r="E295" s="1954"/>
      <c r="F295" s="1954"/>
      <c r="G295" s="1954"/>
      <c r="H295" s="1954"/>
      <c r="I295" s="1954"/>
      <c r="J295" s="1954"/>
    </row>
    <row r="296" spans="1:10" s="1953" customFormat="1" ht="15.75" customHeight="1">
      <c r="A296" s="1954"/>
      <c r="B296" s="1954"/>
      <c r="C296" s="1954"/>
      <c r="D296" s="1954"/>
      <c r="E296" s="1954"/>
      <c r="F296" s="1954"/>
      <c r="G296" s="1954"/>
      <c r="H296" s="1954"/>
      <c r="I296" s="1954"/>
      <c r="J296" s="1954"/>
    </row>
    <row r="297" spans="1:10" s="1953" customFormat="1" ht="15.75" customHeight="1">
      <c r="A297" s="1954"/>
      <c r="B297" s="1954"/>
      <c r="C297" s="1954"/>
      <c r="D297" s="1954"/>
      <c r="E297" s="1954"/>
      <c r="F297" s="1954"/>
      <c r="G297" s="1954"/>
      <c r="H297" s="1954"/>
      <c r="I297" s="1954"/>
      <c r="J297" s="1954"/>
    </row>
    <row r="298" spans="1:10" s="1953" customFormat="1" ht="15.75" customHeight="1">
      <c r="A298" s="1954"/>
      <c r="B298" s="1954"/>
      <c r="C298" s="1954"/>
      <c r="D298" s="1954"/>
      <c r="E298" s="1954"/>
      <c r="F298" s="1954"/>
      <c r="G298" s="1954"/>
      <c r="H298" s="1954"/>
      <c r="I298" s="1954"/>
      <c r="J298" s="1954"/>
    </row>
    <row r="299" spans="1:10" s="1953" customFormat="1" ht="15.75" customHeight="1">
      <c r="A299" s="1954"/>
      <c r="B299" s="1954"/>
      <c r="C299" s="1954"/>
      <c r="D299" s="1954"/>
      <c r="E299" s="1954"/>
      <c r="F299" s="1954"/>
      <c r="G299" s="1954"/>
      <c r="H299" s="1954"/>
      <c r="I299" s="1954"/>
      <c r="J299" s="1954"/>
    </row>
    <row r="300" spans="1:10" s="1953" customFormat="1" ht="15.75" customHeight="1">
      <c r="A300" s="1954"/>
      <c r="B300" s="1954"/>
      <c r="C300" s="1954"/>
      <c r="D300" s="1954"/>
      <c r="E300" s="1954"/>
      <c r="F300" s="1954"/>
      <c r="G300" s="1954"/>
      <c r="H300" s="1954"/>
      <c r="I300" s="1954"/>
      <c r="J300" s="1954"/>
    </row>
    <row r="301" spans="1:10" s="1953" customFormat="1" ht="15.75" customHeight="1">
      <c r="A301" s="1954"/>
      <c r="B301" s="1954"/>
      <c r="C301" s="1954"/>
      <c r="D301" s="1954"/>
      <c r="E301" s="1954"/>
      <c r="F301" s="1954"/>
      <c r="G301" s="1954"/>
      <c r="H301" s="1954"/>
      <c r="I301" s="1954"/>
      <c r="J301" s="1954"/>
    </row>
    <row r="302" spans="1:10" s="1953" customFormat="1" ht="15.75" customHeight="1">
      <c r="A302" s="1954"/>
      <c r="B302" s="1954"/>
      <c r="C302" s="1954"/>
      <c r="D302" s="1954"/>
      <c r="E302" s="1954"/>
      <c r="F302" s="1954"/>
      <c r="G302" s="1954"/>
      <c r="H302" s="1954"/>
      <c r="I302" s="1954"/>
      <c r="J302" s="1954"/>
    </row>
    <row r="303" spans="1:10" s="1953" customFormat="1" ht="15.75" customHeight="1">
      <c r="A303" s="1954"/>
      <c r="B303" s="1954"/>
      <c r="C303" s="1954"/>
      <c r="D303" s="1954"/>
      <c r="E303" s="1954"/>
      <c r="F303" s="1954"/>
      <c r="G303" s="1954"/>
      <c r="H303" s="1954"/>
      <c r="I303" s="1954"/>
      <c r="J303" s="1954"/>
    </row>
    <row r="304" spans="1:10" s="1953" customFormat="1" ht="15.75" customHeight="1">
      <c r="A304" s="1954"/>
      <c r="B304" s="1954"/>
      <c r="C304" s="1954"/>
      <c r="D304" s="1954"/>
      <c r="E304" s="1954"/>
      <c r="F304" s="1954"/>
      <c r="G304" s="1954"/>
      <c r="H304" s="1954"/>
      <c r="I304" s="1954"/>
      <c r="J304" s="1954"/>
    </row>
    <row r="305" spans="1:10" s="1953" customFormat="1" ht="15.75" customHeight="1">
      <c r="A305" s="1954"/>
      <c r="B305" s="1954"/>
      <c r="C305" s="1954"/>
      <c r="D305" s="1954"/>
      <c r="E305" s="1954"/>
      <c r="F305" s="1954"/>
      <c r="G305" s="1954"/>
      <c r="H305" s="1954"/>
      <c r="I305" s="1954"/>
      <c r="J305" s="1954"/>
    </row>
    <row r="306" spans="1:10" s="1953" customFormat="1" ht="15.75" customHeight="1">
      <c r="A306" s="1954"/>
      <c r="B306" s="1954"/>
      <c r="C306" s="1954"/>
      <c r="D306" s="1954"/>
      <c r="E306" s="1954"/>
      <c r="F306" s="1954"/>
      <c r="G306" s="1954"/>
      <c r="H306" s="1954"/>
      <c r="I306" s="1954"/>
      <c r="J306" s="1954"/>
    </row>
    <row r="307" spans="1:10" s="1953" customFormat="1" ht="15.75" customHeight="1">
      <c r="A307" s="1954"/>
      <c r="B307" s="1954"/>
      <c r="C307" s="1954"/>
      <c r="D307" s="1954"/>
      <c r="E307" s="1954"/>
      <c r="F307" s="1954"/>
      <c r="G307" s="1954"/>
      <c r="H307" s="1954"/>
      <c r="I307" s="1954"/>
      <c r="J307" s="1954"/>
    </row>
    <row r="308" spans="1:10" s="1953" customFormat="1" ht="15.75" customHeight="1">
      <c r="A308" s="1954"/>
      <c r="B308" s="1954"/>
      <c r="C308" s="1954"/>
      <c r="D308" s="1954"/>
      <c r="E308" s="1954"/>
      <c r="F308" s="1954"/>
      <c r="G308" s="1954"/>
      <c r="H308" s="1954"/>
      <c r="I308" s="1954"/>
      <c r="J308" s="1954"/>
    </row>
    <row r="309" spans="1:10" s="1953" customFormat="1" ht="15.75" customHeight="1">
      <c r="A309" s="1954"/>
      <c r="B309" s="1954"/>
      <c r="C309" s="1954"/>
      <c r="D309" s="1954"/>
      <c r="E309" s="1954"/>
      <c r="F309" s="1954"/>
      <c r="G309" s="1954"/>
      <c r="H309" s="1954"/>
      <c r="I309" s="1954"/>
      <c r="J309" s="1954"/>
    </row>
    <row r="310" spans="1:10" s="1953" customFormat="1" ht="15.75" customHeight="1">
      <c r="A310" s="1954"/>
      <c r="B310" s="1954"/>
      <c r="C310" s="1954"/>
      <c r="D310" s="1954"/>
      <c r="E310" s="1954"/>
      <c r="F310" s="1954"/>
      <c r="G310" s="1954"/>
      <c r="H310" s="1954"/>
      <c r="I310" s="1954"/>
      <c r="J310" s="1954"/>
    </row>
    <row r="311" spans="1:10" s="1953" customFormat="1" ht="15.75" customHeight="1">
      <c r="A311" s="1954"/>
      <c r="B311" s="1954"/>
      <c r="C311" s="1954"/>
      <c r="D311" s="1954"/>
      <c r="E311" s="1954"/>
      <c r="F311" s="1954"/>
      <c r="G311" s="1954"/>
      <c r="H311" s="1954"/>
      <c r="I311" s="1954"/>
      <c r="J311" s="1954"/>
    </row>
    <row r="312" spans="1:10" s="1953" customFormat="1" ht="15.75" customHeight="1">
      <c r="A312" s="1954"/>
      <c r="B312" s="1954"/>
      <c r="C312" s="1954"/>
      <c r="D312" s="1954"/>
      <c r="E312" s="1954"/>
      <c r="F312" s="1954"/>
      <c r="G312" s="1954"/>
      <c r="H312" s="1954"/>
      <c r="I312" s="1954"/>
      <c r="J312" s="1954"/>
    </row>
    <row r="313" spans="1:10" s="1953" customFormat="1" ht="15.75" customHeight="1">
      <c r="A313" s="1954"/>
      <c r="B313" s="1954"/>
      <c r="C313" s="1954"/>
      <c r="D313" s="1954"/>
      <c r="E313" s="1954"/>
      <c r="F313" s="1954"/>
      <c r="G313" s="1954"/>
      <c r="H313" s="1954"/>
      <c r="I313" s="1954"/>
      <c r="J313" s="1954"/>
    </row>
    <row r="314" spans="1:10" s="1953" customFormat="1" ht="15.75" customHeight="1">
      <c r="A314" s="1954"/>
      <c r="B314" s="1954"/>
      <c r="C314" s="1954"/>
      <c r="D314" s="1954"/>
      <c r="E314" s="1954"/>
      <c r="F314" s="1954"/>
      <c r="G314" s="1954"/>
      <c r="H314" s="1954"/>
      <c r="I314" s="1954"/>
      <c r="J314" s="1954"/>
    </row>
    <row r="315" spans="1:10" s="1953" customFormat="1" ht="15.75" customHeight="1">
      <c r="A315" s="1954"/>
      <c r="B315" s="1954"/>
      <c r="C315" s="1954"/>
      <c r="D315" s="1954"/>
      <c r="E315" s="1954"/>
      <c r="F315" s="1954"/>
      <c r="G315" s="1954"/>
      <c r="H315" s="1954"/>
      <c r="I315" s="1954"/>
      <c r="J315" s="1954"/>
    </row>
    <row r="316" spans="1:10" s="1953" customFormat="1" ht="15.75" customHeight="1">
      <c r="A316" s="1954"/>
      <c r="B316" s="1954"/>
      <c r="C316" s="1954"/>
      <c r="D316" s="1954"/>
      <c r="E316" s="1954"/>
      <c r="F316" s="1954"/>
      <c r="G316" s="1954"/>
      <c r="H316" s="1954"/>
      <c r="I316" s="1954"/>
      <c r="J316" s="1954"/>
    </row>
    <row r="317" spans="1:10" s="1953" customFormat="1" ht="15.75" customHeight="1">
      <c r="A317" s="1954"/>
      <c r="B317" s="1954"/>
      <c r="C317" s="1954"/>
      <c r="D317" s="1954"/>
      <c r="E317" s="1954"/>
      <c r="F317" s="1954"/>
      <c r="G317" s="1954"/>
      <c r="H317" s="1954"/>
      <c r="I317" s="1954"/>
      <c r="J317" s="1954"/>
    </row>
    <row r="318" spans="1:10" s="1953" customFormat="1" ht="15.75" customHeight="1">
      <c r="A318" s="1954"/>
      <c r="B318" s="1954"/>
      <c r="C318" s="1954"/>
      <c r="D318" s="1954"/>
      <c r="E318" s="1954"/>
      <c r="F318" s="1954"/>
      <c r="G318" s="1954"/>
      <c r="H318" s="1954"/>
      <c r="I318" s="1954"/>
      <c r="J318" s="1954"/>
    </row>
    <row r="319" spans="1:10" s="1953" customFormat="1" ht="15.75" customHeight="1">
      <c r="A319" s="1954"/>
      <c r="B319" s="1954"/>
      <c r="C319" s="1954"/>
      <c r="D319" s="1954"/>
      <c r="E319" s="1954"/>
      <c r="F319" s="1954"/>
      <c r="G319" s="1954"/>
      <c r="H319" s="1954"/>
      <c r="I319" s="1954"/>
      <c r="J319" s="1954"/>
    </row>
    <row r="320" spans="1:10" s="1953" customFormat="1" ht="15.75" customHeight="1">
      <c r="A320" s="1954"/>
      <c r="B320" s="1954"/>
      <c r="C320" s="1954"/>
      <c r="D320" s="1954"/>
      <c r="E320" s="1954"/>
      <c r="F320" s="1954"/>
      <c r="G320" s="1954"/>
      <c r="H320" s="1954"/>
      <c r="I320" s="1954"/>
      <c r="J320" s="1954"/>
    </row>
    <row r="321" spans="1:10" s="1953" customFormat="1" ht="15.75" customHeight="1">
      <c r="A321" s="1954"/>
      <c r="B321" s="1954"/>
      <c r="C321" s="1954"/>
      <c r="D321" s="1954"/>
      <c r="E321" s="1954"/>
      <c r="F321" s="1954"/>
      <c r="G321" s="1954"/>
      <c r="H321" s="1954"/>
      <c r="I321" s="1954"/>
      <c r="J321" s="1954"/>
    </row>
    <row r="322" spans="1:10" s="1953" customFormat="1" ht="15.75" customHeight="1">
      <c r="A322" s="1954"/>
      <c r="B322" s="1954"/>
      <c r="C322" s="1954"/>
      <c r="D322" s="1954"/>
      <c r="E322" s="1954"/>
      <c r="F322" s="1954"/>
      <c r="G322" s="1954"/>
      <c r="H322" s="1954"/>
      <c r="I322" s="1954"/>
      <c r="J322" s="1954"/>
    </row>
    <row r="323" spans="1:10" s="1953" customFormat="1" ht="15.75" customHeight="1">
      <c r="A323" s="1954"/>
      <c r="B323" s="1954"/>
      <c r="C323" s="1954"/>
      <c r="D323" s="1954"/>
      <c r="E323" s="1954"/>
      <c r="F323" s="1954"/>
      <c r="G323" s="1954"/>
      <c r="H323" s="1954"/>
      <c r="I323" s="1954"/>
      <c r="J323" s="1954"/>
    </row>
    <row r="324" spans="1:10" s="1953" customFormat="1" ht="15.75" customHeight="1">
      <c r="A324" s="1954"/>
      <c r="B324" s="1954"/>
      <c r="C324" s="1954"/>
      <c r="D324" s="1954"/>
      <c r="E324" s="1954"/>
      <c r="F324" s="1954"/>
      <c r="G324" s="1954"/>
      <c r="H324" s="1954"/>
      <c r="I324" s="1954"/>
      <c r="J324" s="1954"/>
    </row>
    <row r="325" spans="1:10" s="1953" customFormat="1" ht="15.75" customHeight="1">
      <c r="A325" s="1954"/>
      <c r="B325" s="1954"/>
      <c r="C325" s="1954"/>
      <c r="D325" s="1954"/>
      <c r="E325" s="1954"/>
      <c r="F325" s="1954"/>
      <c r="G325" s="1954"/>
      <c r="H325" s="1954"/>
      <c r="I325" s="1954"/>
      <c r="J325" s="1954"/>
    </row>
    <row r="326" spans="1:10" s="1953" customFormat="1" ht="15.75" customHeight="1">
      <c r="A326" s="1954"/>
      <c r="B326" s="1954"/>
      <c r="C326" s="1954"/>
      <c r="D326" s="1954"/>
      <c r="E326" s="1954"/>
      <c r="F326" s="1954"/>
      <c r="G326" s="1954"/>
      <c r="H326" s="1954"/>
      <c r="I326" s="1954"/>
      <c r="J326" s="1954"/>
    </row>
    <row r="327" spans="1:10" s="1953" customFormat="1" ht="15.75" customHeight="1">
      <c r="A327" s="1954"/>
      <c r="B327" s="1954"/>
      <c r="C327" s="1954"/>
      <c r="D327" s="1954"/>
      <c r="E327" s="1954"/>
      <c r="F327" s="1954"/>
      <c r="G327" s="1954"/>
      <c r="H327" s="1954"/>
      <c r="I327" s="1954"/>
      <c r="J327" s="1954"/>
    </row>
    <row r="328" spans="1:10" s="1953" customFormat="1" ht="15.75" customHeight="1">
      <c r="A328" s="1954"/>
      <c r="B328" s="1954"/>
      <c r="C328" s="1954"/>
      <c r="D328" s="1954"/>
      <c r="E328" s="1954"/>
      <c r="F328" s="1954"/>
      <c r="G328" s="1954"/>
      <c r="H328" s="1954"/>
      <c r="I328" s="1954"/>
      <c r="J328" s="1954"/>
    </row>
    <row r="329" spans="1:10" s="1953" customFormat="1" ht="15.75" customHeight="1">
      <c r="A329" s="1954"/>
      <c r="B329" s="1954"/>
      <c r="C329" s="1954"/>
      <c r="D329" s="1954"/>
      <c r="E329" s="1954"/>
      <c r="F329" s="1954"/>
      <c r="G329" s="1954"/>
      <c r="H329" s="1954"/>
      <c r="I329" s="1954"/>
      <c r="J329" s="1954"/>
    </row>
    <row r="330" spans="1:10" s="1953" customFormat="1" ht="15.75" customHeight="1">
      <c r="A330" s="1954"/>
      <c r="B330" s="1954"/>
      <c r="C330" s="1954"/>
      <c r="D330" s="1954"/>
      <c r="E330" s="1954"/>
      <c r="F330" s="1954"/>
      <c r="G330" s="1954"/>
      <c r="H330" s="1954"/>
      <c r="I330" s="1954"/>
      <c r="J330" s="1954"/>
    </row>
    <row r="331" spans="1:10" s="1953" customFormat="1" ht="15.75" customHeight="1">
      <c r="A331" s="1954"/>
      <c r="B331" s="1954"/>
      <c r="C331" s="1954"/>
      <c r="D331" s="1954"/>
      <c r="E331" s="1954"/>
      <c r="F331" s="1954"/>
      <c r="G331" s="1954"/>
      <c r="H331" s="1954"/>
      <c r="I331" s="1954"/>
      <c r="J331" s="1954"/>
    </row>
    <row r="332" spans="1:10" s="1953" customFormat="1" ht="15.75" customHeight="1">
      <c r="A332" s="1954"/>
      <c r="B332" s="1954"/>
      <c r="C332" s="1954"/>
      <c r="D332" s="1954"/>
      <c r="E332" s="1954"/>
      <c r="F332" s="1954"/>
      <c r="G332" s="1954"/>
      <c r="H332" s="1954"/>
      <c r="I332" s="1954"/>
      <c r="J332" s="1954"/>
    </row>
    <row r="333" spans="1:10" s="1953" customFormat="1" ht="15.75" customHeight="1">
      <c r="A333" s="1954"/>
      <c r="B333" s="1954"/>
      <c r="C333" s="1954"/>
      <c r="D333" s="1954"/>
      <c r="E333" s="1954"/>
      <c r="F333" s="1954"/>
      <c r="G333" s="1954"/>
      <c r="H333" s="1954"/>
      <c r="I333" s="1954"/>
      <c r="J333" s="1954"/>
    </row>
    <row r="334" spans="1:10" s="1953" customFormat="1" ht="15.75" customHeight="1">
      <c r="A334" s="1954"/>
      <c r="B334" s="1954"/>
      <c r="C334" s="1954"/>
      <c r="D334" s="1954"/>
      <c r="E334" s="1954"/>
      <c r="F334" s="1954"/>
      <c r="G334" s="1954"/>
      <c r="H334" s="1954"/>
      <c r="I334" s="1954"/>
      <c r="J334" s="1954"/>
    </row>
    <row r="335" spans="1:10" s="1953" customFormat="1" ht="15.75" customHeight="1">
      <c r="A335" s="1954"/>
      <c r="B335" s="1954"/>
      <c r="C335" s="1954"/>
      <c r="D335" s="1954"/>
      <c r="E335" s="1954"/>
      <c r="F335" s="1954"/>
      <c r="G335" s="1954"/>
      <c r="H335" s="1954"/>
      <c r="I335" s="1954"/>
      <c r="J335" s="1954"/>
    </row>
    <row r="336" spans="1:10" s="1953" customFormat="1" ht="15.75" customHeight="1">
      <c r="A336" s="1954"/>
      <c r="B336" s="1954"/>
      <c r="C336" s="1954"/>
      <c r="D336" s="1954"/>
      <c r="E336" s="1954"/>
      <c r="F336" s="1954"/>
      <c r="G336" s="1954"/>
      <c r="H336" s="1954"/>
      <c r="I336" s="1954"/>
      <c r="J336" s="1954"/>
    </row>
    <row r="337" spans="1:10" s="1953" customFormat="1" ht="15.75" customHeight="1">
      <c r="A337" s="1954"/>
      <c r="B337" s="1954"/>
      <c r="C337" s="1954"/>
      <c r="D337" s="1954"/>
      <c r="E337" s="1954"/>
      <c r="F337" s="1954"/>
      <c r="G337" s="1954"/>
      <c r="H337" s="1954"/>
      <c r="I337" s="1954"/>
      <c r="J337" s="1954"/>
    </row>
    <row r="338" spans="1:10" s="1953" customFormat="1" ht="15.75" customHeight="1">
      <c r="A338" s="1954"/>
      <c r="B338" s="1954"/>
      <c r="C338" s="1954"/>
      <c r="D338" s="1954"/>
      <c r="E338" s="1954"/>
      <c r="F338" s="1954"/>
      <c r="G338" s="1954"/>
      <c r="H338" s="1954"/>
      <c r="I338" s="1954"/>
      <c r="J338" s="1954"/>
    </row>
    <row r="339" spans="1:10" s="1953" customFormat="1" ht="15.75" customHeight="1">
      <c r="A339" s="1954"/>
      <c r="B339" s="1954"/>
      <c r="C339" s="1954"/>
      <c r="D339" s="1954"/>
      <c r="E339" s="1954"/>
      <c r="F339" s="1954"/>
      <c r="G339" s="1954"/>
      <c r="H339" s="1954"/>
      <c r="I339" s="1954"/>
      <c r="J339" s="1954"/>
    </row>
    <row r="340" spans="1:10" s="1953" customFormat="1" ht="15.75" customHeight="1">
      <c r="A340" s="1954"/>
      <c r="B340" s="1954"/>
      <c r="C340" s="1954"/>
      <c r="D340" s="1954"/>
      <c r="E340" s="1954"/>
      <c r="F340" s="1954"/>
      <c r="G340" s="1954"/>
      <c r="H340" s="1954"/>
      <c r="I340" s="1954"/>
      <c r="J340" s="1954"/>
    </row>
    <row r="341" spans="1:10" s="1953" customFormat="1" ht="15.75" customHeight="1">
      <c r="A341" s="1954"/>
      <c r="B341" s="1954"/>
      <c r="C341" s="1954"/>
      <c r="D341" s="1954"/>
      <c r="E341" s="1954"/>
      <c r="F341" s="1954"/>
      <c r="G341" s="1954"/>
      <c r="H341" s="1954"/>
      <c r="I341" s="1954"/>
      <c r="J341" s="1954"/>
    </row>
    <row r="342" spans="1:10" s="1953" customFormat="1" ht="15.75" customHeight="1">
      <c r="A342" s="1954"/>
      <c r="B342" s="1954"/>
      <c r="C342" s="1954"/>
      <c r="D342" s="1954"/>
      <c r="E342" s="1954"/>
      <c r="F342" s="1954"/>
      <c r="G342" s="1954"/>
      <c r="H342" s="1954"/>
      <c r="I342" s="1954"/>
      <c r="J342" s="1954"/>
    </row>
    <row r="343" spans="1:10" s="1953" customFormat="1" ht="15.75" customHeight="1">
      <c r="A343" s="1954"/>
      <c r="B343" s="1954"/>
      <c r="C343" s="1954"/>
      <c r="D343" s="1954"/>
      <c r="E343" s="1954"/>
      <c r="F343" s="1954"/>
      <c r="G343" s="1954"/>
      <c r="H343" s="1954"/>
      <c r="I343" s="1954"/>
      <c r="J343" s="1954"/>
    </row>
    <row r="344" spans="1:10" s="1953" customFormat="1" ht="15.75" customHeight="1">
      <c r="A344" s="1954"/>
      <c r="B344" s="1954"/>
      <c r="C344" s="1954"/>
      <c r="D344" s="1954"/>
      <c r="E344" s="1954"/>
      <c r="F344" s="1954"/>
      <c r="G344" s="1954"/>
      <c r="H344" s="1954"/>
      <c r="I344" s="1954"/>
      <c r="J344" s="1954"/>
    </row>
    <row r="345" spans="1:10" s="1953" customFormat="1" ht="15.75" customHeight="1">
      <c r="A345" s="1954"/>
      <c r="B345" s="1954"/>
      <c r="C345" s="1954"/>
      <c r="D345" s="1954"/>
      <c r="E345" s="1954"/>
      <c r="F345" s="1954"/>
      <c r="G345" s="1954"/>
      <c r="H345" s="1954"/>
      <c r="I345" s="1954"/>
      <c r="J345" s="1954"/>
    </row>
    <row r="346" spans="1:10" s="1953" customFormat="1" ht="15.75" customHeight="1">
      <c r="A346" s="1954"/>
      <c r="B346" s="1954"/>
      <c r="C346" s="1954"/>
      <c r="D346" s="1954"/>
      <c r="E346" s="1954"/>
      <c r="F346" s="1954"/>
      <c r="G346" s="1954"/>
      <c r="H346" s="1954"/>
      <c r="I346" s="1954"/>
      <c r="J346" s="1954"/>
    </row>
    <row r="347" spans="1:10" s="1953" customFormat="1" ht="15.75" customHeight="1">
      <c r="A347" s="1954"/>
      <c r="B347" s="1954"/>
      <c r="C347" s="1954"/>
      <c r="D347" s="1954"/>
      <c r="E347" s="1954"/>
      <c r="F347" s="1954"/>
      <c r="G347" s="1954"/>
      <c r="H347" s="1954"/>
      <c r="I347" s="1954"/>
      <c r="J347" s="1954"/>
    </row>
    <row r="348" spans="1:10" s="1953" customFormat="1" ht="15.75" customHeight="1">
      <c r="A348" s="1954"/>
      <c r="B348" s="1954"/>
      <c r="C348" s="1954"/>
      <c r="D348" s="1954"/>
      <c r="E348" s="1954"/>
      <c r="F348" s="1954"/>
      <c r="G348" s="1954"/>
      <c r="H348" s="1954"/>
      <c r="I348" s="1954"/>
      <c r="J348" s="1954"/>
    </row>
    <row r="349" spans="1:10" s="1953" customFormat="1" ht="15.75" customHeight="1">
      <c r="A349" s="1954"/>
      <c r="B349" s="1954"/>
      <c r="C349" s="1954"/>
      <c r="D349" s="1954"/>
      <c r="E349" s="1954"/>
      <c r="F349" s="1954"/>
      <c r="G349" s="1954"/>
      <c r="H349" s="1954"/>
      <c r="I349" s="1954"/>
      <c r="J349" s="1954"/>
    </row>
    <row r="350" spans="1:10" s="1953" customFormat="1" ht="15.75" customHeight="1">
      <c r="A350" s="1954"/>
      <c r="B350" s="1954"/>
      <c r="C350" s="1954"/>
      <c r="D350" s="1954"/>
      <c r="E350" s="1954"/>
      <c r="F350" s="1954"/>
      <c r="G350" s="1954"/>
      <c r="H350" s="1954"/>
      <c r="I350" s="1954"/>
      <c r="J350" s="1954"/>
    </row>
    <row r="351" spans="1:10" s="1953" customFormat="1" ht="15.75" customHeight="1">
      <c r="A351" s="1954"/>
      <c r="B351" s="1954"/>
      <c r="C351" s="1954"/>
      <c r="D351" s="1954"/>
      <c r="E351" s="1954"/>
      <c r="F351" s="1954"/>
      <c r="G351" s="1954"/>
      <c r="H351" s="1954"/>
      <c r="I351" s="1954"/>
      <c r="J351" s="1954"/>
    </row>
    <row r="352" spans="1:10" s="1953" customFormat="1" ht="15.75" customHeight="1">
      <c r="A352" s="1954"/>
      <c r="B352" s="1954"/>
      <c r="C352" s="1954"/>
      <c r="D352" s="1954"/>
      <c r="E352" s="1954"/>
      <c r="F352" s="1954"/>
      <c r="G352" s="1954"/>
      <c r="H352" s="1954"/>
      <c r="I352" s="1954"/>
      <c r="J352" s="1954"/>
    </row>
    <row r="353" spans="1:10" s="1953" customFormat="1" ht="15.75" customHeight="1">
      <c r="A353" s="1954"/>
      <c r="B353" s="1954"/>
      <c r="C353" s="1954"/>
      <c r="D353" s="1954"/>
      <c r="E353" s="1954"/>
      <c r="F353" s="1954"/>
      <c r="G353" s="1954"/>
      <c r="H353" s="1954"/>
      <c r="I353" s="1954"/>
      <c r="J353" s="1954"/>
    </row>
    <row r="354" spans="1:10" s="1953" customFormat="1" ht="15.75" customHeight="1">
      <c r="A354" s="1954"/>
      <c r="B354" s="1954"/>
      <c r="C354" s="1954"/>
      <c r="D354" s="1954"/>
      <c r="E354" s="1954"/>
      <c r="F354" s="1954"/>
      <c r="G354" s="1954"/>
      <c r="H354" s="1954"/>
      <c r="I354" s="1954"/>
      <c r="J354" s="1954"/>
    </row>
    <row r="355" spans="1:10" s="1953" customFormat="1" ht="15.75" customHeight="1">
      <c r="A355" s="1954"/>
      <c r="B355" s="1954"/>
      <c r="C355" s="1954"/>
      <c r="D355" s="1954"/>
      <c r="E355" s="1954"/>
      <c r="F355" s="1954"/>
      <c r="G355" s="1954"/>
      <c r="H355" s="1954"/>
      <c r="I355" s="1954"/>
      <c r="J355" s="1954"/>
    </row>
    <row r="356" spans="1:10" s="1953" customFormat="1" ht="15.75" customHeight="1">
      <c r="A356" s="1954"/>
      <c r="B356" s="1954"/>
      <c r="C356" s="1954"/>
      <c r="D356" s="1954"/>
      <c r="E356" s="1954"/>
      <c r="F356" s="1954"/>
      <c r="G356" s="1954"/>
      <c r="H356" s="1954"/>
      <c r="I356" s="1954"/>
      <c r="J356" s="1954"/>
    </row>
    <row r="357" spans="1:10" s="1953" customFormat="1" ht="15.75" customHeight="1">
      <c r="A357" s="1954"/>
      <c r="B357" s="1954"/>
      <c r="C357" s="1954"/>
      <c r="D357" s="1954"/>
      <c r="E357" s="1954"/>
      <c r="F357" s="1954"/>
      <c r="G357" s="1954"/>
      <c r="H357" s="1954"/>
      <c r="I357" s="1954"/>
      <c r="J357" s="1954"/>
    </row>
    <row r="358" spans="1:10" s="1953" customFormat="1" ht="15.75" customHeight="1">
      <c r="A358" s="1954"/>
      <c r="B358" s="1954"/>
      <c r="C358" s="1954"/>
      <c r="D358" s="1954"/>
      <c r="E358" s="1954"/>
      <c r="F358" s="1954"/>
      <c r="G358" s="1954"/>
      <c r="H358" s="1954"/>
      <c r="I358" s="1954"/>
      <c r="J358" s="1954"/>
    </row>
    <row r="359" spans="1:10" s="1953" customFormat="1" ht="15.75" customHeight="1">
      <c r="A359" s="1954"/>
      <c r="B359" s="1954"/>
      <c r="C359" s="1954"/>
      <c r="D359" s="1954"/>
      <c r="E359" s="1954"/>
      <c r="F359" s="1954"/>
      <c r="G359" s="1954"/>
      <c r="H359" s="1954"/>
      <c r="I359" s="1954"/>
      <c r="J359" s="1954"/>
    </row>
    <row r="360" spans="1:10" s="1953" customFormat="1" ht="15.75" customHeight="1">
      <c r="A360" s="1954"/>
      <c r="B360" s="1954"/>
      <c r="C360" s="1954"/>
      <c r="D360" s="1954"/>
      <c r="E360" s="1954"/>
      <c r="F360" s="1954"/>
      <c r="G360" s="1954"/>
      <c r="H360" s="1954"/>
      <c r="I360" s="1954"/>
      <c r="J360" s="1954"/>
    </row>
    <row r="361" spans="1:10" s="1953" customFormat="1" ht="15.75" customHeight="1">
      <c r="A361" s="1954"/>
      <c r="B361" s="1954"/>
      <c r="C361" s="1954"/>
      <c r="D361" s="1954"/>
      <c r="E361" s="1954"/>
      <c r="F361" s="1954"/>
      <c r="G361" s="1954"/>
      <c r="H361" s="1954"/>
      <c r="I361" s="1954"/>
      <c r="J361" s="1954"/>
    </row>
    <row r="362" spans="1:10" s="1953" customFormat="1" ht="15.75" customHeight="1">
      <c r="A362" s="1954"/>
      <c r="B362" s="1954"/>
      <c r="C362" s="1954"/>
      <c r="D362" s="1954"/>
      <c r="E362" s="1954"/>
      <c r="F362" s="1954"/>
      <c r="G362" s="1954"/>
      <c r="H362" s="1954"/>
      <c r="I362" s="1954"/>
      <c r="J362" s="1954"/>
    </row>
    <row r="363" spans="1:10" s="1953" customFormat="1" ht="15.75" customHeight="1">
      <c r="A363" s="1954"/>
      <c r="B363" s="1954"/>
      <c r="C363" s="1954"/>
      <c r="D363" s="1954"/>
      <c r="E363" s="1954"/>
      <c r="F363" s="1954"/>
      <c r="G363" s="1954"/>
      <c r="H363" s="1954"/>
      <c r="I363" s="1954"/>
      <c r="J363" s="1954"/>
    </row>
    <row r="364" spans="1:10" s="1953" customFormat="1" ht="15.75" customHeight="1">
      <c r="A364" s="1954"/>
      <c r="B364" s="1954"/>
      <c r="C364" s="1954"/>
      <c r="D364" s="1954"/>
      <c r="E364" s="1954"/>
      <c r="F364" s="1954"/>
      <c r="G364" s="1954"/>
      <c r="H364" s="1954"/>
      <c r="I364" s="1954"/>
      <c r="J364" s="1954"/>
    </row>
    <row r="365" spans="1:10" s="1953" customFormat="1" ht="15.75" customHeight="1">
      <c r="A365" s="1954"/>
      <c r="B365" s="1954"/>
      <c r="C365" s="1954"/>
      <c r="D365" s="1954"/>
      <c r="E365" s="1954"/>
      <c r="F365" s="1954"/>
      <c r="G365" s="1954"/>
      <c r="H365" s="1954"/>
      <c r="I365" s="1954"/>
      <c r="J365" s="1954"/>
    </row>
    <row r="366" spans="1:10" s="1953" customFormat="1" ht="15.75" customHeight="1">
      <c r="A366" s="1954"/>
      <c r="B366" s="1954"/>
      <c r="C366" s="1954"/>
      <c r="D366" s="1954"/>
      <c r="E366" s="1954"/>
      <c r="F366" s="1954"/>
      <c r="G366" s="1954"/>
      <c r="H366" s="1954"/>
      <c r="I366" s="1954"/>
      <c r="J366" s="1954"/>
    </row>
    <row r="367" spans="1:10" s="1953" customFormat="1" ht="15.75" customHeight="1">
      <c r="A367" s="1954"/>
      <c r="B367" s="1954"/>
      <c r="C367" s="1954"/>
      <c r="D367" s="1954"/>
      <c r="E367" s="1954"/>
      <c r="F367" s="1954"/>
      <c r="G367" s="1954"/>
      <c r="H367" s="1954"/>
      <c r="I367" s="1954"/>
      <c r="J367" s="1954"/>
    </row>
    <row r="368" spans="1:10" s="1953" customFormat="1" ht="15.75" customHeight="1">
      <c r="A368" s="1954"/>
      <c r="B368" s="1954"/>
      <c r="C368" s="1954"/>
      <c r="D368" s="1954"/>
      <c r="E368" s="1954"/>
      <c r="F368" s="1954"/>
      <c r="G368" s="1954"/>
      <c r="H368" s="1954"/>
      <c r="I368" s="1954"/>
      <c r="J368" s="1954"/>
    </row>
    <row r="369" spans="1:10" s="1953" customFormat="1" ht="15.75" customHeight="1">
      <c r="A369" s="1954"/>
      <c r="B369" s="1954"/>
      <c r="C369" s="1954"/>
      <c r="D369" s="1954"/>
      <c r="E369" s="1954"/>
      <c r="F369" s="1954"/>
      <c r="G369" s="1954"/>
      <c r="H369" s="1954"/>
      <c r="I369" s="1954"/>
      <c r="J369" s="1954"/>
    </row>
    <row r="370" spans="1:10" s="1953" customFormat="1" ht="15.75" customHeight="1">
      <c r="A370" s="1954"/>
      <c r="B370" s="1954"/>
      <c r="C370" s="1954"/>
      <c r="D370" s="1954"/>
      <c r="E370" s="1954"/>
      <c r="F370" s="1954"/>
      <c r="G370" s="1954"/>
      <c r="H370" s="1954"/>
      <c r="I370" s="1954"/>
      <c r="J370" s="1954"/>
    </row>
    <row r="371" spans="1:10" s="1953" customFormat="1" ht="15.75" customHeight="1">
      <c r="A371" s="1954"/>
      <c r="B371" s="1954"/>
      <c r="C371" s="1954"/>
      <c r="D371" s="1954"/>
      <c r="E371" s="1954"/>
      <c r="F371" s="1954"/>
      <c r="G371" s="1954"/>
      <c r="H371" s="1954"/>
      <c r="I371" s="1954"/>
      <c r="J371" s="1954"/>
    </row>
    <row r="372" spans="1:10" s="1953" customFormat="1" ht="15.75" customHeight="1">
      <c r="A372" s="1954"/>
      <c r="B372" s="1954"/>
      <c r="C372" s="1954"/>
      <c r="D372" s="1954"/>
      <c r="E372" s="1954"/>
      <c r="F372" s="1954"/>
      <c r="G372" s="1954"/>
      <c r="H372" s="1954"/>
      <c r="I372" s="1954"/>
      <c r="J372" s="1954"/>
    </row>
    <row r="373" spans="1:10" s="1953" customFormat="1" ht="15.75" customHeight="1">
      <c r="A373" s="1954"/>
      <c r="B373" s="1954"/>
      <c r="C373" s="1954"/>
      <c r="D373" s="1954"/>
      <c r="E373" s="1954"/>
      <c r="F373" s="1954"/>
      <c r="G373" s="1954"/>
      <c r="H373" s="1954"/>
      <c r="I373" s="1954"/>
      <c r="J373" s="1954"/>
    </row>
    <row r="374" spans="1:10" s="1953" customFormat="1" ht="15.75" customHeight="1">
      <c r="A374" s="1954"/>
      <c r="B374" s="1954"/>
      <c r="C374" s="1954"/>
      <c r="D374" s="1954"/>
      <c r="E374" s="1954"/>
      <c r="F374" s="1954"/>
      <c r="G374" s="1954"/>
      <c r="H374" s="1954"/>
      <c r="I374" s="1954"/>
      <c r="J374" s="1954"/>
    </row>
    <row r="375" spans="1:10" s="1953" customFormat="1" ht="15.75" customHeight="1">
      <c r="A375" s="1954"/>
      <c r="B375" s="1954"/>
      <c r="C375" s="1954"/>
      <c r="D375" s="1954"/>
      <c r="E375" s="1954"/>
      <c r="F375" s="1954"/>
      <c r="G375" s="1954"/>
      <c r="H375" s="1954"/>
      <c r="I375" s="1954"/>
      <c r="J375" s="1954"/>
    </row>
    <row r="376" spans="1:10" s="1953" customFormat="1" ht="15.75" customHeight="1">
      <c r="A376" s="1954"/>
      <c r="B376" s="1954"/>
      <c r="C376" s="1954"/>
      <c r="D376" s="1954"/>
      <c r="E376" s="1954"/>
      <c r="F376" s="1954"/>
      <c r="G376" s="1954"/>
      <c r="H376" s="1954"/>
      <c r="I376" s="1954"/>
      <c r="J376" s="1954"/>
    </row>
    <row r="377" spans="1:10" s="1953" customFormat="1" ht="15.75" customHeight="1">
      <c r="A377" s="1954"/>
      <c r="B377" s="1954"/>
      <c r="C377" s="1954"/>
      <c r="D377" s="1954"/>
      <c r="E377" s="1954"/>
      <c r="F377" s="1954"/>
      <c r="G377" s="1954"/>
      <c r="H377" s="1954"/>
      <c r="I377" s="1954"/>
      <c r="J377" s="1954"/>
    </row>
    <row r="378" spans="1:10" s="1953" customFormat="1" ht="15.75" customHeight="1">
      <c r="A378" s="1954"/>
      <c r="B378" s="1954"/>
      <c r="C378" s="1954"/>
      <c r="D378" s="1954"/>
      <c r="E378" s="1954"/>
      <c r="F378" s="1954"/>
      <c r="G378" s="1954"/>
      <c r="H378" s="1954"/>
      <c r="I378" s="1954"/>
      <c r="J378" s="1954"/>
    </row>
    <row r="379" spans="1:10" s="1953" customFormat="1" ht="15.75" customHeight="1">
      <c r="A379" s="1954"/>
      <c r="B379" s="1954"/>
      <c r="C379" s="1954"/>
      <c r="D379" s="1954"/>
      <c r="E379" s="1954"/>
      <c r="F379" s="1954"/>
      <c r="G379" s="1954"/>
      <c r="H379" s="1954"/>
      <c r="I379" s="1954"/>
      <c r="J379" s="1954"/>
    </row>
    <row r="380" spans="1:10" s="1953" customFormat="1" ht="15.75" customHeight="1">
      <c r="A380" s="1954"/>
      <c r="B380" s="1954"/>
      <c r="C380" s="1954"/>
      <c r="D380" s="1954"/>
      <c r="E380" s="1954"/>
      <c r="F380" s="1954"/>
      <c r="G380" s="1954"/>
      <c r="H380" s="1954"/>
      <c r="I380" s="1954"/>
      <c r="J380" s="1954"/>
    </row>
    <row r="381" spans="1:10" s="1953" customFormat="1" ht="15.75" customHeight="1">
      <c r="A381" s="1954"/>
      <c r="B381" s="1954"/>
      <c r="C381" s="1954"/>
      <c r="D381" s="1954"/>
      <c r="E381" s="1954"/>
      <c r="F381" s="1954"/>
      <c r="G381" s="1954"/>
      <c r="H381" s="1954"/>
      <c r="I381" s="1954"/>
      <c r="J381" s="1954"/>
    </row>
    <row r="382" spans="1:10" s="1953" customFormat="1" ht="15.75" customHeight="1">
      <c r="A382" s="1954"/>
      <c r="B382" s="1954"/>
      <c r="C382" s="1954"/>
      <c r="D382" s="1954"/>
      <c r="E382" s="1954"/>
      <c r="F382" s="1954"/>
      <c r="G382" s="1954"/>
      <c r="H382" s="1954"/>
      <c r="I382" s="1954"/>
      <c r="J382" s="1954"/>
    </row>
    <row r="383" spans="1:10" s="1953" customFormat="1" ht="15.75" customHeight="1">
      <c r="A383" s="1954"/>
      <c r="B383" s="1954"/>
      <c r="C383" s="1954"/>
      <c r="D383" s="1954"/>
      <c r="E383" s="1954"/>
      <c r="F383" s="1954"/>
      <c r="G383" s="1954"/>
      <c r="H383" s="1954"/>
      <c r="I383" s="1954"/>
      <c r="J383" s="1954"/>
    </row>
    <row r="384" spans="1:10" s="1953" customFormat="1" ht="15.75" customHeight="1">
      <c r="A384" s="1954"/>
      <c r="B384" s="1954"/>
      <c r="C384" s="1954"/>
      <c r="D384" s="1954"/>
      <c r="E384" s="1954"/>
      <c r="F384" s="1954"/>
      <c r="G384" s="1954"/>
      <c r="H384" s="1954"/>
      <c r="I384" s="1954"/>
      <c r="J384" s="1954"/>
    </row>
    <row r="385" spans="1:10" s="1953" customFormat="1" ht="15.75" customHeight="1">
      <c r="A385" s="1954"/>
      <c r="B385" s="1954"/>
      <c r="C385" s="1954"/>
      <c r="D385" s="1954"/>
      <c r="E385" s="1954"/>
      <c r="F385" s="1954"/>
      <c r="G385" s="1954"/>
      <c r="H385" s="1954"/>
      <c r="I385" s="1954"/>
      <c r="J385" s="1954"/>
    </row>
    <row r="386" spans="1:10" s="1953" customFormat="1" ht="15.75" customHeight="1">
      <c r="A386" s="1954"/>
      <c r="B386" s="1954"/>
      <c r="C386" s="1954"/>
      <c r="D386" s="1954"/>
      <c r="E386" s="1954"/>
      <c r="F386" s="1954"/>
      <c r="G386" s="1954"/>
      <c r="H386" s="1954"/>
      <c r="I386" s="1954"/>
      <c r="J386" s="1954"/>
    </row>
    <row r="387" spans="1:10" s="1953" customFormat="1" ht="15.75" customHeight="1">
      <c r="A387" s="1954"/>
      <c r="B387" s="1954"/>
      <c r="C387" s="1954"/>
      <c r="D387" s="1954"/>
      <c r="E387" s="1954"/>
      <c r="F387" s="1954"/>
      <c r="G387" s="1954"/>
      <c r="H387" s="1954"/>
      <c r="I387" s="1954"/>
      <c r="J387" s="1954"/>
    </row>
    <row r="388" spans="1:10" s="1953" customFormat="1" ht="15.75" customHeight="1">
      <c r="A388" s="1954"/>
      <c r="B388" s="1954"/>
      <c r="C388" s="1954"/>
      <c r="D388" s="1954"/>
      <c r="E388" s="1954"/>
      <c r="F388" s="1954"/>
      <c r="G388" s="1954"/>
      <c r="H388" s="1954"/>
      <c r="I388" s="1954"/>
      <c r="J388" s="1954"/>
    </row>
    <row r="389" spans="1:10" s="1953" customFormat="1" ht="15.75" customHeight="1">
      <c r="A389" s="1954"/>
      <c r="B389" s="1954"/>
      <c r="C389" s="1954"/>
      <c r="D389" s="1954"/>
      <c r="E389" s="1954"/>
      <c r="F389" s="1954"/>
      <c r="G389" s="1954"/>
      <c r="H389" s="1954"/>
      <c r="I389" s="1954"/>
      <c r="J389" s="1954"/>
    </row>
    <row r="390" spans="1:10" s="1953" customFormat="1" ht="15.75" customHeight="1">
      <c r="A390" s="1954"/>
      <c r="B390" s="1954"/>
      <c r="C390" s="1954"/>
      <c r="D390" s="1954"/>
      <c r="E390" s="1954"/>
      <c r="F390" s="1954"/>
      <c r="G390" s="1954"/>
      <c r="H390" s="1954"/>
      <c r="I390" s="1954"/>
      <c r="J390" s="1954"/>
    </row>
    <row r="391" spans="1:10" s="1953" customFormat="1" ht="15.75" customHeight="1">
      <c r="A391" s="1954"/>
      <c r="B391" s="1954"/>
      <c r="C391" s="1954"/>
      <c r="D391" s="1954"/>
      <c r="E391" s="1954"/>
      <c r="F391" s="1954"/>
      <c r="G391" s="1954"/>
      <c r="H391" s="1954"/>
      <c r="I391" s="1954"/>
      <c r="J391" s="1954"/>
    </row>
    <row r="392" spans="1:10" s="1953" customFormat="1" ht="15.75" customHeight="1">
      <c r="A392" s="1954"/>
      <c r="B392" s="1954"/>
      <c r="C392" s="1954"/>
      <c r="D392" s="1954"/>
      <c r="E392" s="1954"/>
      <c r="F392" s="1954"/>
      <c r="G392" s="1954"/>
      <c r="H392" s="1954"/>
      <c r="I392" s="1954"/>
      <c r="J392" s="1954"/>
    </row>
    <row r="393" spans="1:10" s="1953" customFormat="1" ht="15.75" customHeight="1">
      <c r="A393" s="1954"/>
      <c r="B393" s="1954"/>
      <c r="C393" s="1954"/>
      <c r="D393" s="1954"/>
      <c r="E393" s="1954"/>
      <c r="F393" s="1954"/>
      <c r="G393" s="1954"/>
      <c r="H393" s="1954"/>
      <c r="I393" s="1954"/>
      <c r="J393" s="1954"/>
    </row>
    <row r="394" spans="1:10" s="1953" customFormat="1" ht="15.75" customHeight="1">
      <c r="A394" s="1954"/>
      <c r="B394" s="1954"/>
      <c r="C394" s="1954"/>
      <c r="D394" s="1954"/>
      <c r="E394" s="1954"/>
      <c r="F394" s="1954"/>
      <c r="G394" s="1954"/>
      <c r="H394" s="1954"/>
      <c r="I394" s="1954"/>
      <c r="J394" s="1954"/>
    </row>
    <row r="395" spans="1:10" s="1953" customFormat="1" ht="15.75" customHeight="1">
      <c r="A395" s="1954"/>
      <c r="B395" s="1954"/>
      <c r="C395" s="1954"/>
      <c r="D395" s="1954"/>
      <c r="E395" s="1954"/>
      <c r="F395" s="1954"/>
      <c r="G395" s="1954"/>
      <c r="H395" s="1954"/>
      <c r="I395" s="1954"/>
      <c r="J395" s="1954"/>
    </row>
    <row r="396" spans="1:10" s="1953" customFormat="1" ht="15.75" customHeight="1">
      <c r="A396" s="1954"/>
      <c r="B396" s="1954"/>
      <c r="C396" s="1954"/>
      <c r="D396" s="1954"/>
      <c r="E396" s="1954"/>
      <c r="F396" s="1954"/>
      <c r="G396" s="1954"/>
      <c r="H396" s="1954"/>
      <c r="I396" s="1954"/>
      <c r="J396" s="1954"/>
    </row>
    <row r="397" spans="1:10" s="1953" customFormat="1" ht="15.75" customHeight="1">
      <c r="A397" s="1954"/>
      <c r="B397" s="1954"/>
      <c r="C397" s="1954"/>
      <c r="D397" s="1954"/>
      <c r="E397" s="1954"/>
      <c r="F397" s="1954"/>
      <c r="G397" s="1954"/>
      <c r="H397" s="1954"/>
      <c r="I397" s="1954"/>
      <c r="J397" s="1954"/>
    </row>
    <row r="398" spans="1:10" s="1953" customFormat="1" ht="15.75" customHeight="1">
      <c r="A398" s="1954"/>
      <c r="B398" s="1954"/>
      <c r="C398" s="1954"/>
      <c r="D398" s="1954"/>
      <c r="E398" s="1954"/>
      <c r="F398" s="1954"/>
      <c r="G398" s="1954"/>
      <c r="H398" s="1954"/>
      <c r="I398" s="1954"/>
      <c r="J398" s="1954"/>
    </row>
    <row r="399" spans="1:10" s="1953" customFormat="1" ht="15.75" customHeight="1">
      <c r="A399" s="1954"/>
      <c r="B399" s="1954"/>
      <c r="C399" s="1954"/>
      <c r="D399" s="1954"/>
      <c r="E399" s="1954"/>
      <c r="F399" s="1954"/>
      <c r="G399" s="1954"/>
      <c r="H399" s="1954"/>
      <c r="I399" s="1954"/>
      <c r="J399" s="1954"/>
    </row>
    <row r="400" spans="1:10" s="1953" customFormat="1" ht="15.75" customHeight="1">
      <c r="A400" s="1954"/>
      <c r="B400" s="1954"/>
      <c r="C400" s="1954"/>
      <c r="D400" s="1954"/>
      <c r="E400" s="1954"/>
      <c r="F400" s="1954"/>
      <c r="G400" s="1954"/>
      <c r="H400" s="1954"/>
      <c r="I400" s="1954"/>
      <c r="J400" s="1954"/>
    </row>
    <row r="401" spans="1:10" s="1953" customFormat="1" ht="15.75" customHeight="1">
      <c r="A401" s="1954"/>
      <c r="B401" s="1954"/>
      <c r="C401" s="1954"/>
      <c r="D401" s="1954"/>
      <c r="E401" s="1954"/>
      <c r="F401" s="1954"/>
      <c r="G401" s="1954"/>
      <c r="H401" s="1954"/>
      <c r="I401" s="1954"/>
      <c r="J401" s="1954"/>
    </row>
    <row r="402" spans="1:10" s="1953" customFormat="1" ht="15.75" customHeight="1">
      <c r="A402" s="1954"/>
      <c r="B402" s="1954"/>
      <c r="C402" s="1954"/>
      <c r="D402" s="1954"/>
      <c r="E402" s="1954"/>
      <c r="F402" s="1954"/>
      <c r="G402" s="1954"/>
      <c r="H402" s="1954"/>
      <c r="I402" s="1954"/>
      <c r="J402" s="1954"/>
    </row>
    <row r="403" spans="1:10" s="1953" customFormat="1" ht="15.75" customHeight="1">
      <c r="A403" s="1954"/>
      <c r="B403" s="1954"/>
      <c r="C403" s="1954"/>
      <c r="D403" s="1954"/>
      <c r="E403" s="1954"/>
      <c r="F403" s="1954"/>
      <c r="G403" s="1954"/>
      <c r="H403" s="1954"/>
      <c r="I403" s="1954"/>
      <c r="J403" s="1954"/>
    </row>
    <row r="404" spans="1:10" s="1953" customFormat="1" ht="15.75" customHeight="1">
      <c r="A404" s="1954"/>
      <c r="B404" s="1954"/>
      <c r="C404" s="1954"/>
      <c r="D404" s="1954"/>
      <c r="E404" s="1954"/>
      <c r="F404" s="1954"/>
      <c r="G404" s="1954"/>
      <c r="H404" s="1954"/>
      <c r="I404" s="1954"/>
      <c r="J404" s="1954"/>
    </row>
    <row r="405" spans="1:10" s="1953" customFormat="1" ht="15.75" customHeight="1">
      <c r="A405" s="1954"/>
      <c r="B405" s="1954"/>
      <c r="C405" s="1954"/>
      <c r="D405" s="1954"/>
      <c r="E405" s="1954"/>
      <c r="F405" s="1954"/>
      <c r="G405" s="1954"/>
      <c r="H405" s="1954"/>
      <c r="I405" s="1954"/>
      <c r="J405" s="1954"/>
    </row>
    <row r="406" spans="1:10" s="1953" customFormat="1" ht="15.75" customHeight="1">
      <c r="A406" s="1954"/>
      <c r="B406" s="1954"/>
      <c r="C406" s="1954"/>
      <c r="D406" s="1954"/>
      <c r="E406" s="1954"/>
      <c r="F406" s="1954"/>
      <c r="G406" s="1954"/>
      <c r="H406" s="1954"/>
      <c r="I406" s="1954"/>
      <c r="J406" s="1954"/>
    </row>
    <row r="407" spans="1:10" s="1953" customFormat="1" ht="15.75" customHeight="1">
      <c r="A407" s="1954"/>
      <c r="B407" s="1954"/>
      <c r="C407" s="1954"/>
      <c r="D407" s="1954"/>
      <c r="E407" s="1954"/>
      <c r="F407" s="1954"/>
      <c r="G407" s="1954"/>
      <c r="H407" s="1954"/>
      <c r="I407" s="1954"/>
      <c r="J407" s="1954"/>
    </row>
    <row r="408" spans="1:10" s="1953" customFormat="1" ht="15.75" customHeight="1">
      <c r="A408" s="1954"/>
      <c r="B408" s="1954"/>
      <c r="C408" s="1954"/>
      <c r="D408" s="1954"/>
      <c r="E408" s="1954"/>
      <c r="F408" s="1954"/>
      <c r="G408" s="1954"/>
      <c r="H408" s="1954"/>
      <c r="I408" s="1954"/>
      <c r="J408" s="1954"/>
    </row>
    <row r="409" spans="1:10" s="1953" customFormat="1" ht="15.75" customHeight="1">
      <c r="A409" s="1954"/>
      <c r="B409" s="1954"/>
      <c r="C409" s="1954"/>
      <c r="D409" s="1954"/>
      <c r="E409" s="1954"/>
      <c r="F409" s="1954"/>
      <c r="G409" s="1954"/>
      <c r="H409" s="1954"/>
      <c r="I409" s="1954"/>
      <c r="J409" s="1954"/>
    </row>
    <row r="410" spans="1:10" s="1953" customFormat="1" ht="15.75" customHeight="1">
      <c r="A410" s="1954"/>
      <c r="B410" s="1954"/>
      <c r="C410" s="1954"/>
      <c r="D410" s="1954"/>
      <c r="E410" s="1954"/>
      <c r="F410" s="1954"/>
      <c r="G410" s="1954"/>
      <c r="H410" s="1954"/>
      <c r="I410" s="1954"/>
      <c r="J410" s="1954"/>
    </row>
    <row r="411" spans="1:10" s="1953" customFormat="1" ht="15.75" customHeight="1">
      <c r="A411" s="1954"/>
      <c r="B411" s="1954"/>
      <c r="C411" s="1954"/>
      <c r="D411" s="1954"/>
      <c r="E411" s="1954"/>
      <c r="F411" s="1954"/>
      <c r="G411" s="1954"/>
      <c r="H411" s="1954"/>
      <c r="I411" s="1954"/>
      <c r="J411" s="1954"/>
    </row>
    <row r="412" spans="1:10" s="1953" customFormat="1" ht="15.75" customHeight="1">
      <c r="A412" s="1954"/>
      <c r="B412" s="1954"/>
      <c r="C412" s="1954"/>
      <c r="D412" s="1954"/>
      <c r="E412" s="1954"/>
      <c r="F412" s="1954"/>
      <c r="G412" s="1954"/>
      <c r="H412" s="1954"/>
      <c r="I412" s="1954"/>
      <c r="J412" s="1954"/>
    </row>
    <row r="413" spans="1:10" s="1953" customFormat="1" ht="15.75" customHeight="1">
      <c r="A413" s="1954"/>
      <c r="B413" s="1954"/>
      <c r="C413" s="1954"/>
      <c r="D413" s="1954"/>
      <c r="E413" s="1954"/>
      <c r="F413" s="1954"/>
      <c r="G413" s="1954"/>
      <c r="H413" s="1954"/>
      <c r="I413" s="1954"/>
      <c r="J413" s="1954"/>
    </row>
    <row r="414" spans="1:10" s="1953" customFormat="1" ht="15.75" customHeight="1">
      <c r="A414" s="1954"/>
      <c r="B414" s="1954"/>
      <c r="C414" s="1954"/>
      <c r="D414" s="1954"/>
      <c r="E414" s="1954"/>
      <c r="F414" s="1954"/>
      <c r="G414" s="1954"/>
      <c r="H414" s="1954"/>
      <c r="I414" s="1954"/>
      <c r="J414" s="1954"/>
    </row>
    <row r="415" spans="1:10" s="1953" customFormat="1" ht="15.75" customHeight="1">
      <c r="A415" s="1954"/>
      <c r="B415" s="1954"/>
      <c r="C415" s="1954"/>
      <c r="D415" s="1954"/>
      <c r="E415" s="1954"/>
      <c r="F415" s="1954"/>
      <c r="G415" s="1954"/>
      <c r="H415" s="1954"/>
      <c r="I415" s="1954"/>
      <c r="J415" s="1954"/>
    </row>
    <row r="416" spans="1:10" s="1953" customFormat="1" ht="15.75" customHeight="1">
      <c r="A416" s="1954"/>
      <c r="B416" s="1954"/>
      <c r="C416" s="1954"/>
      <c r="D416" s="1954"/>
      <c r="E416" s="1954"/>
      <c r="F416" s="1954"/>
      <c r="G416" s="1954"/>
      <c r="H416" s="1954"/>
      <c r="I416" s="1954"/>
      <c r="J416" s="1954"/>
    </row>
    <row r="417" spans="1:10" s="1953" customFormat="1" ht="15.75" customHeight="1">
      <c r="A417" s="1954"/>
      <c r="B417" s="1954"/>
      <c r="C417" s="1954"/>
      <c r="D417" s="1954"/>
      <c r="E417" s="1954"/>
      <c r="F417" s="1954"/>
      <c r="G417" s="1954"/>
      <c r="H417" s="1954"/>
      <c r="I417" s="1954"/>
      <c r="J417" s="1954"/>
    </row>
    <row r="418" spans="1:10" s="1953" customFormat="1" ht="15.75" customHeight="1">
      <c r="A418" s="1954"/>
      <c r="B418" s="1954"/>
      <c r="C418" s="1954"/>
      <c r="D418" s="1954"/>
      <c r="E418" s="1954"/>
      <c r="F418" s="1954"/>
      <c r="G418" s="1954"/>
      <c r="H418" s="1954"/>
      <c r="I418" s="1954"/>
      <c r="J418" s="1954"/>
    </row>
    <row r="419" spans="1:10" s="1953" customFormat="1" ht="15.75" customHeight="1">
      <c r="A419" s="1954"/>
      <c r="B419" s="1954"/>
      <c r="C419" s="1954"/>
      <c r="D419" s="1954"/>
      <c r="E419" s="1954"/>
      <c r="F419" s="1954"/>
      <c r="G419" s="1954"/>
      <c r="H419" s="1954"/>
      <c r="I419" s="1954"/>
      <c r="J419" s="1954"/>
    </row>
    <row r="420" spans="1:10" s="1953" customFormat="1" ht="15.75" customHeight="1">
      <c r="A420" s="1954"/>
      <c r="B420" s="1954"/>
      <c r="C420" s="1954"/>
      <c r="D420" s="1954"/>
      <c r="E420" s="1954"/>
      <c r="F420" s="1954"/>
      <c r="G420" s="1954"/>
      <c r="H420" s="1954"/>
      <c r="I420" s="1954"/>
      <c r="J420" s="1954"/>
    </row>
    <row r="421" spans="1:10" s="1953" customFormat="1" ht="15.75" customHeight="1">
      <c r="A421" s="1954"/>
      <c r="B421" s="1954"/>
      <c r="C421" s="1954"/>
      <c r="D421" s="1954"/>
      <c r="E421" s="1954"/>
      <c r="F421" s="1954"/>
      <c r="G421" s="1954"/>
      <c r="H421" s="1954"/>
      <c r="I421" s="1954"/>
      <c r="J421" s="1954"/>
    </row>
    <row r="422" spans="1:10" s="1953" customFormat="1" ht="15.75" customHeight="1">
      <c r="A422" s="1954"/>
      <c r="B422" s="1954"/>
      <c r="C422" s="1954"/>
      <c r="D422" s="1954"/>
      <c r="E422" s="1954"/>
      <c r="F422" s="1954"/>
      <c r="G422" s="1954"/>
      <c r="H422" s="1954"/>
      <c r="I422" s="1954"/>
      <c r="J422" s="1954"/>
    </row>
    <row r="423" spans="1:10" s="1953" customFormat="1" ht="15.75" customHeight="1">
      <c r="A423" s="1954"/>
      <c r="B423" s="1954"/>
      <c r="C423" s="1954"/>
      <c r="D423" s="1954"/>
      <c r="E423" s="1954"/>
      <c r="F423" s="1954"/>
      <c r="G423" s="1954"/>
      <c r="H423" s="1954"/>
      <c r="I423" s="1954"/>
      <c r="J423" s="1954"/>
    </row>
    <row r="424" spans="1:10" s="1953" customFormat="1" ht="15.75" customHeight="1">
      <c r="A424" s="1954"/>
      <c r="B424" s="1954"/>
      <c r="C424" s="1954"/>
      <c r="D424" s="1954"/>
      <c r="E424" s="1954"/>
      <c r="F424" s="1954"/>
      <c r="G424" s="1954"/>
      <c r="H424" s="1954"/>
      <c r="I424" s="1954"/>
      <c r="J424" s="1954"/>
    </row>
    <row r="425" spans="1:10" s="1953" customFormat="1" ht="15.75" customHeight="1">
      <c r="A425" s="1954"/>
      <c r="B425" s="1954"/>
      <c r="C425" s="1954"/>
      <c r="D425" s="1954"/>
      <c r="E425" s="1954"/>
      <c r="F425" s="1954"/>
      <c r="G425" s="1954"/>
      <c r="H425" s="1954"/>
      <c r="I425" s="1954"/>
      <c r="J425" s="1954"/>
    </row>
    <row r="426" spans="1:10" s="1953" customFormat="1" ht="15.75" customHeight="1">
      <c r="A426" s="1954"/>
      <c r="B426" s="1954"/>
      <c r="C426" s="1954"/>
      <c r="D426" s="1954"/>
      <c r="E426" s="1954"/>
      <c r="F426" s="1954"/>
      <c r="G426" s="1954"/>
      <c r="H426" s="1954"/>
      <c r="I426" s="1954"/>
      <c r="J426" s="1954"/>
    </row>
    <row r="427" spans="1:10" s="1953" customFormat="1" ht="15.75" customHeight="1">
      <c r="A427" s="1954"/>
      <c r="B427" s="1954"/>
      <c r="C427" s="1954"/>
      <c r="D427" s="1954"/>
      <c r="E427" s="1954"/>
      <c r="F427" s="1954"/>
      <c r="G427" s="1954"/>
      <c r="H427" s="1954"/>
      <c r="I427" s="1954"/>
      <c r="J427" s="1954"/>
    </row>
    <row r="428" spans="1:10" s="1953" customFormat="1" ht="15.75" customHeight="1">
      <c r="A428" s="1954"/>
      <c r="B428" s="1954"/>
      <c r="C428" s="1954"/>
      <c r="D428" s="1954"/>
      <c r="E428" s="1954"/>
      <c r="F428" s="1954"/>
      <c r="G428" s="1954"/>
      <c r="H428" s="1954"/>
      <c r="I428" s="1954"/>
      <c r="J428" s="1954"/>
    </row>
    <row r="429" spans="1:10" s="1953" customFormat="1" ht="15.75" customHeight="1">
      <c r="A429" s="1954"/>
      <c r="B429" s="1954"/>
      <c r="C429" s="1954"/>
      <c r="D429" s="1954"/>
      <c r="E429" s="1954"/>
      <c r="F429" s="1954"/>
      <c r="G429" s="1954"/>
      <c r="H429" s="1954"/>
      <c r="I429" s="1954"/>
      <c r="J429" s="1954"/>
    </row>
    <row r="430" spans="1:10" s="1953" customFormat="1" ht="15.75" customHeight="1">
      <c r="A430" s="1954"/>
      <c r="B430" s="1954"/>
      <c r="C430" s="1954"/>
      <c r="D430" s="1954"/>
      <c r="E430" s="1954"/>
      <c r="F430" s="1954"/>
      <c r="G430" s="1954"/>
      <c r="H430" s="1954"/>
      <c r="I430" s="1954"/>
      <c r="J430" s="1954"/>
    </row>
    <row r="431" spans="1:10" s="1953" customFormat="1" ht="15.75" customHeight="1">
      <c r="A431" s="1954"/>
      <c r="B431" s="1954"/>
      <c r="C431" s="1954"/>
      <c r="D431" s="1954"/>
      <c r="E431" s="1954"/>
      <c r="F431" s="1954"/>
      <c r="G431" s="1954"/>
      <c r="H431" s="1954"/>
      <c r="I431" s="1954"/>
      <c r="J431" s="1954"/>
    </row>
    <row r="432" spans="1:10" s="1953" customFormat="1" ht="15.75" customHeight="1">
      <c r="A432" s="1954"/>
      <c r="B432" s="1954"/>
      <c r="C432" s="1954"/>
      <c r="D432" s="1954"/>
      <c r="E432" s="1954"/>
      <c r="F432" s="1954"/>
      <c r="G432" s="1954"/>
      <c r="H432" s="1954"/>
      <c r="I432" s="1954"/>
      <c r="J432" s="1954"/>
    </row>
    <row r="433" spans="1:10" s="1953" customFormat="1" ht="15.75" customHeight="1">
      <c r="A433" s="1954"/>
      <c r="B433" s="1954"/>
      <c r="C433" s="1954"/>
      <c r="D433" s="1954"/>
      <c r="E433" s="1954"/>
      <c r="F433" s="1954"/>
      <c r="G433" s="1954"/>
      <c r="H433" s="1954"/>
      <c r="I433" s="1954"/>
      <c r="J433" s="1954"/>
    </row>
    <row r="434" spans="1:10" s="1953" customFormat="1" ht="15.75" customHeight="1">
      <c r="A434" s="1954"/>
      <c r="B434" s="1954"/>
      <c r="C434" s="1954"/>
      <c r="D434" s="1954"/>
      <c r="E434" s="1954"/>
      <c r="F434" s="1954"/>
      <c r="G434" s="1954"/>
      <c r="H434" s="1954"/>
      <c r="I434" s="1954"/>
      <c r="J434" s="1954"/>
    </row>
    <row r="435" spans="1:10" s="1953" customFormat="1" ht="15.75" customHeight="1">
      <c r="A435" s="1954"/>
      <c r="B435" s="1954"/>
      <c r="C435" s="1954"/>
      <c r="D435" s="1954"/>
      <c r="E435" s="1954"/>
      <c r="F435" s="1954"/>
      <c r="G435" s="1954"/>
      <c r="H435" s="1954"/>
      <c r="I435" s="1954"/>
      <c r="J435" s="1954"/>
    </row>
    <row r="436" spans="1:10" s="1953" customFormat="1" ht="15.75" customHeight="1">
      <c r="A436" s="1954"/>
      <c r="B436" s="1954"/>
      <c r="C436" s="1954"/>
      <c r="D436" s="1954"/>
      <c r="E436" s="1954"/>
      <c r="F436" s="1954"/>
      <c r="G436" s="1954"/>
      <c r="H436" s="1954"/>
      <c r="I436" s="1954"/>
      <c r="J436" s="1954"/>
    </row>
    <row r="437" spans="1:10" s="1953" customFormat="1" ht="15.75" customHeight="1">
      <c r="A437" s="1954"/>
      <c r="B437" s="1954"/>
      <c r="C437" s="1954"/>
      <c r="D437" s="1954"/>
      <c r="E437" s="1954"/>
      <c r="F437" s="1954"/>
      <c r="G437" s="1954"/>
      <c r="H437" s="1954"/>
      <c r="I437" s="1954"/>
      <c r="J437" s="1954"/>
    </row>
    <row r="438" spans="1:10" s="1953" customFormat="1" ht="15.75" customHeight="1">
      <c r="A438" s="1954"/>
      <c r="B438" s="1954"/>
      <c r="C438" s="1954"/>
      <c r="D438" s="1954"/>
      <c r="E438" s="1954"/>
      <c r="F438" s="1954"/>
      <c r="G438" s="1954"/>
      <c r="H438" s="1954"/>
      <c r="I438" s="1954"/>
      <c r="J438" s="1954"/>
    </row>
    <row r="439" spans="1:10" s="1953" customFormat="1" ht="15.75" customHeight="1">
      <c r="A439" s="1954"/>
      <c r="B439" s="1954"/>
      <c r="C439" s="1954"/>
      <c r="D439" s="1954"/>
      <c r="E439" s="1954"/>
      <c r="F439" s="1954"/>
      <c r="G439" s="1954"/>
      <c r="H439" s="1954"/>
      <c r="I439" s="1954"/>
      <c r="J439" s="1954"/>
    </row>
    <row r="440" spans="1:10" s="1953" customFormat="1" ht="15.75" customHeight="1">
      <c r="A440" s="1954"/>
      <c r="B440" s="1954"/>
      <c r="C440" s="1954"/>
      <c r="D440" s="1954"/>
      <c r="E440" s="1954"/>
      <c r="F440" s="1954"/>
      <c r="G440" s="1954"/>
      <c r="H440" s="1954"/>
      <c r="I440" s="1954"/>
      <c r="J440" s="1954"/>
    </row>
    <row r="441" spans="1:10" s="1953" customFormat="1" ht="15.75" customHeight="1">
      <c r="A441" s="1954"/>
      <c r="B441" s="1954"/>
      <c r="C441" s="1954"/>
      <c r="D441" s="1954"/>
      <c r="E441" s="1954"/>
      <c r="F441" s="1954"/>
      <c r="G441" s="1954"/>
      <c r="H441" s="1954"/>
      <c r="I441" s="1954"/>
      <c r="J441" s="1954"/>
    </row>
    <row r="442" spans="1:10" s="1953" customFormat="1" ht="15.75" customHeight="1">
      <c r="A442" s="1954"/>
      <c r="B442" s="1954"/>
      <c r="C442" s="1954"/>
      <c r="D442" s="1954"/>
      <c r="E442" s="1954"/>
      <c r="F442" s="1954"/>
      <c r="G442" s="1954"/>
      <c r="H442" s="1954"/>
      <c r="I442" s="1954"/>
      <c r="J442" s="1954"/>
    </row>
    <row r="443" spans="1:10" s="1953" customFormat="1" ht="15.75" customHeight="1">
      <c r="A443" s="1954"/>
      <c r="B443" s="1954"/>
      <c r="C443" s="1954"/>
      <c r="D443" s="1954"/>
      <c r="E443" s="1954"/>
      <c r="F443" s="1954"/>
      <c r="G443" s="1954"/>
      <c r="H443" s="1954"/>
      <c r="I443" s="1954"/>
      <c r="J443" s="1954"/>
    </row>
    <row r="444" spans="1:10" s="1953" customFormat="1" ht="15.75" customHeight="1">
      <c r="A444" s="1954"/>
      <c r="B444" s="1954"/>
      <c r="C444" s="1954"/>
      <c r="D444" s="1954"/>
      <c r="E444" s="1954"/>
      <c r="F444" s="1954"/>
      <c r="G444" s="1954"/>
      <c r="H444" s="1954"/>
      <c r="I444" s="1954"/>
      <c r="J444" s="1954"/>
    </row>
    <row r="445" spans="1:10" s="1953" customFormat="1" ht="15.75" customHeight="1">
      <c r="A445" s="1954"/>
      <c r="B445" s="1954"/>
      <c r="C445" s="1954"/>
      <c r="D445" s="1954"/>
      <c r="E445" s="1954"/>
      <c r="F445" s="1954"/>
      <c r="G445" s="1954"/>
      <c r="H445" s="1954"/>
      <c r="I445" s="1954"/>
      <c r="J445" s="1954"/>
    </row>
    <row r="446" spans="1:10" s="1953" customFormat="1" ht="15.75" customHeight="1">
      <c r="A446" s="1954"/>
      <c r="B446" s="1954"/>
      <c r="C446" s="1954"/>
      <c r="D446" s="1954"/>
      <c r="E446" s="1954"/>
      <c r="F446" s="1954"/>
      <c r="G446" s="1954"/>
      <c r="H446" s="1954"/>
      <c r="I446" s="1954"/>
      <c r="J446" s="1954"/>
    </row>
    <row r="447" spans="1:10" s="1953" customFormat="1" ht="15.75" customHeight="1">
      <c r="A447" s="1954"/>
      <c r="B447" s="1954"/>
      <c r="C447" s="1954"/>
      <c r="D447" s="1954"/>
      <c r="E447" s="1954"/>
      <c r="F447" s="1954"/>
      <c r="G447" s="1954"/>
      <c r="H447" s="1954"/>
      <c r="I447" s="1954"/>
      <c r="J447" s="1954"/>
    </row>
    <row r="448" spans="1:10" s="1953" customFormat="1" ht="15.75" customHeight="1">
      <c r="A448" s="1954"/>
      <c r="B448" s="1954"/>
      <c r="C448" s="1954"/>
      <c r="D448" s="1954"/>
      <c r="E448" s="1954"/>
      <c r="F448" s="1954"/>
      <c r="G448" s="1954"/>
      <c r="H448" s="1954"/>
      <c r="I448" s="1954"/>
      <c r="J448" s="1954"/>
    </row>
    <row r="449" spans="1:10" s="1953" customFormat="1" ht="15.75" customHeight="1">
      <c r="A449" s="1954"/>
      <c r="B449" s="1954"/>
      <c r="C449" s="1954"/>
      <c r="D449" s="1954"/>
      <c r="E449" s="1954"/>
      <c r="F449" s="1954"/>
      <c r="G449" s="1954"/>
      <c r="H449" s="1954"/>
      <c r="I449" s="1954"/>
      <c r="J449" s="1954"/>
    </row>
    <row r="450" spans="1:10" s="1953" customFormat="1" ht="15.75" customHeight="1">
      <c r="A450" s="1954"/>
      <c r="B450" s="1954"/>
      <c r="C450" s="1954"/>
      <c r="D450" s="1954"/>
      <c r="E450" s="1954"/>
      <c r="F450" s="1954"/>
      <c r="G450" s="1954"/>
      <c r="H450" s="1954"/>
      <c r="I450" s="1954"/>
      <c r="J450" s="1954"/>
    </row>
    <row r="451" spans="1:10" s="1953" customFormat="1" ht="15.75" customHeight="1">
      <c r="A451" s="1954"/>
      <c r="B451" s="1954"/>
      <c r="C451" s="1954"/>
      <c r="D451" s="1954"/>
      <c r="E451" s="1954"/>
      <c r="F451" s="1954"/>
      <c r="G451" s="1954"/>
      <c r="H451" s="1954"/>
      <c r="I451" s="1954"/>
      <c r="J451" s="1954"/>
    </row>
    <row r="452" spans="1:10" s="1953" customFormat="1" ht="15.75" customHeight="1">
      <c r="A452" s="1954"/>
      <c r="B452" s="1954"/>
      <c r="C452" s="1954"/>
      <c r="D452" s="1954"/>
      <c r="E452" s="1954"/>
      <c r="F452" s="1954"/>
      <c r="G452" s="1954"/>
      <c r="H452" s="1954"/>
      <c r="I452" s="1954"/>
      <c r="J452" s="1954"/>
    </row>
    <row r="453" spans="1:10" s="1953" customFormat="1" ht="15.75" customHeight="1">
      <c r="A453" s="1954"/>
      <c r="B453" s="1954"/>
      <c r="C453" s="1954"/>
      <c r="D453" s="1954"/>
      <c r="E453" s="1954"/>
      <c r="F453" s="1954"/>
      <c r="G453" s="1954"/>
      <c r="H453" s="1954"/>
      <c r="I453" s="1954"/>
      <c r="J453" s="1954"/>
    </row>
    <row r="454" spans="1:10" s="1953" customFormat="1" ht="15.75" customHeight="1">
      <c r="A454" s="1954"/>
      <c r="B454" s="1954"/>
      <c r="C454" s="1954"/>
      <c r="D454" s="1954"/>
      <c r="E454" s="1954"/>
      <c r="F454" s="1954"/>
      <c r="G454" s="1954"/>
      <c r="H454" s="1954"/>
      <c r="I454" s="1954"/>
      <c r="J454" s="1954"/>
    </row>
    <row r="455" spans="1:10" s="1953" customFormat="1" ht="15.75" customHeight="1">
      <c r="A455" s="1954"/>
      <c r="B455" s="1954"/>
      <c r="C455" s="1954"/>
      <c r="D455" s="1954"/>
      <c r="E455" s="1954"/>
      <c r="F455" s="1954"/>
      <c r="G455" s="1954"/>
      <c r="H455" s="1954"/>
      <c r="I455" s="1954"/>
      <c r="J455" s="1954"/>
    </row>
    <row r="456" spans="1:10" s="1953" customFormat="1" ht="15.75" customHeight="1">
      <c r="A456" s="1954"/>
      <c r="B456" s="1954"/>
      <c r="C456" s="1954"/>
      <c r="D456" s="1954"/>
      <c r="E456" s="1954"/>
      <c r="F456" s="1954"/>
      <c r="G456" s="1954"/>
      <c r="H456" s="1954"/>
      <c r="I456" s="1954"/>
      <c r="J456" s="1954"/>
    </row>
    <row r="457" spans="1:10" s="1953" customFormat="1" ht="15.75" customHeight="1">
      <c r="A457" s="1954"/>
      <c r="B457" s="1954"/>
      <c r="C457" s="1954"/>
      <c r="D457" s="1954"/>
      <c r="E457" s="1954"/>
      <c r="F457" s="1954"/>
      <c r="G457" s="1954"/>
      <c r="H457" s="1954"/>
      <c r="I457" s="1954"/>
      <c r="J457" s="1954"/>
    </row>
    <row r="458" spans="1:10" s="1953" customFormat="1" ht="15.75" customHeight="1">
      <c r="A458" s="1954"/>
      <c r="B458" s="1954"/>
      <c r="C458" s="1954"/>
      <c r="D458" s="1954"/>
      <c r="E458" s="1954"/>
      <c r="F458" s="1954"/>
      <c r="G458" s="1954"/>
      <c r="H458" s="1954"/>
      <c r="I458" s="1954"/>
      <c r="J458" s="1954"/>
    </row>
    <row r="459" spans="1:10" s="1953" customFormat="1" ht="15.75" customHeight="1">
      <c r="A459" s="1954"/>
      <c r="B459" s="1954"/>
      <c r="C459" s="1954"/>
      <c r="D459" s="1954"/>
      <c r="E459" s="1954"/>
      <c r="F459" s="1954"/>
      <c r="G459" s="1954"/>
      <c r="H459" s="1954"/>
      <c r="I459" s="1954"/>
      <c r="J459" s="1954"/>
    </row>
    <row r="460" spans="1:10" s="1953" customFormat="1" ht="15.75" customHeight="1">
      <c r="A460" s="1954"/>
      <c r="B460" s="1954"/>
      <c r="C460" s="1954"/>
      <c r="D460" s="1954"/>
      <c r="E460" s="1954"/>
      <c r="F460" s="1954"/>
      <c r="G460" s="1954"/>
      <c r="H460" s="1954"/>
      <c r="I460" s="1954"/>
      <c r="J460" s="1954"/>
    </row>
    <row r="461" spans="1:10" s="1953" customFormat="1" ht="15.75" customHeight="1">
      <c r="A461" s="1954"/>
      <c r="B461" s="1954"/>
      <c r="C461" s="1954"/>
      <c r="D461" s="1954"/>
      <c r="E461" s="1954"/>
      <c r="F461" s="1954"/>
      <c r="G461" s="1954"/>
      <c r="H461" s="1954"/>
      <c r="I461" s="1954"/>
      <c r="J461" s="1954"/>
    </row>
    <row r="462" spans="1:10" s="1953" customFormat="1" ht="15.75" customHeight="1">
      <c r="A462" s="1954"/>
      <c r="B462" s="1954"/>
      <c r="C462" s="1954"/>
      <c r="D462" s="1954"/>
      <c r="E462" s="1954"/>
      <c r="F462" s="1954"/>
      <c r="G462" s="1954"/>
      <c r="H462" s="1954"/>
      <c r="I462" s="1954"/>
      <c r="J462" s="1954"/>
    </row>
    <row r="463" spans="1:10" s="1953" customFormat="1" ht="15.75" customHeight="1">
      <c r="A463" s="1954"/>
      <c r="B463" s="1954"/>
      <c r="C463" s="1954"/>
      <c r="D463" s="1954"/>
      <c r="E463" s="1954"/>
      <c r="F463" s="1954"/>
      <c r="G463" s="1954"/>
      <c r="H463" s="1954"/>
      <c r="I463" s="1954"/>
      <c r="J463" s="1954"/>
    </row>
    <row r="464" spans="1:10" s="1953" customFormat="1" ht="15.75" customHeight="1">
      <c r="A464" s="1954"/>
      <c r="B464" s="1954"/>
      <c r="C464" s="1954"/>
      <c r="D464" s="1954"/>
      <c r="E464" s="1954"/>
      <c r="F464" s="1954"/>
      <c r="G464" s="1954"/>
      <c r="H464" s="1954"/>
      <c r="I464" s="1954"/>
      <c r="J464" s="1954"/>
    </row>
    <row r="465" spans="1:10" s="1953" customFormat="1" ht="15.75" customHeight="1">
      <c r="A465" s="1954"/>
      <c r="B465" s="1954"/>
      <c r="C465" s="1954"/>
      <c r="D465" s="1954"/>
      <c r="E465" s="1954"/>
      <c r="F465" s="1954"/>
      <c r="G465" s="1954"/>
      <c r="H465" s="1954"/>
      <c r="I465" s="1954"/>
      <c r="J465" s="1954"/>
    </row>
    <row r="466" spans="1:10" s="1953" customFormat="1" ht="15.75" customHeight="1">
      <c r="A466" s="1954"/>
      <c r="B466" s="1954"/>
      <c r="C466" s="1954"/>
      <c r="D466" s="1954"/>
      <c r="E466" s="1954"/>
      <c r="F466" s="1954"/>
      <c r="G466" s="1954"/>
      <c r="H466" s="1954"/>
      <c r="I466" s="1954"/>
      <c r="J466" s="1954"/>
    </row>
    <row r="467" spans="1:10" s="1953" customFormat="1" ht="15.75" customHeight="1">
      <c r="A467" s="1954"/>
      <c r="B467" s="1954"/>
      <c r="C467" s="1954"/>
      <c r="D467" s="1954"/>
      <c r="E467" s="1954"/>
      <c r="F467" s="1954"/>
      <c r="G467" s="1954"/>
      <c r="H467" s="1954"/>
      <c r="I467" s="1954"/>
      <c r="J467" s="1954"/>
    </row>
    <row r="468" spans="1:10" s="1953" customFormat="1" ht="15.75" customHeight="1">
      <c r="A468" s="1954"/>
      <c r="B468" s="1954"/>
      <c r="C468" s="1954"/>
      <c r="D468" s="1954"/>
      <c r="E468" s="1954"/>
      <c r="F468" s="1954"/>
      <c r="G468" s="1954"/>
      <c r="H468" s="1954"/>
      <c r="I468" s="1954"/>
      <c r="J468" s="1954"/>
    </row>
    <row r="469" spans="1:10" s="1953" customFormat="1" ht="15.75" customHeight="1">
      <c r="A469" s="1954"/>
      <c r="B469" s="1954"/>
      <c r="C469" s="1954"/>
      <c r="D469" s="1954"/>
      <c r="E469" s="1954"/>
      <c r="F469" s="1954"/>
      <c r="G469" s="1954"/>
      <c r="H469" s="1954"/>
      <c r="I469" s="1954"/>
      <c r="J469" s="1954"/>
    </row>
    <row r="470" spans="1:10" s="1953" customFormat="1" ht="15.75" customHeight="1">
      <c r="A470" s="1954"/>
      <c r="B470" s="1954"/>
      <c r="C470" s="1954"/>
      <c r="D470" s="1954"/>
      <c r="E470" s="1954"/>
      <c r="F470" s="1954"/>
      <c r="G470" s="1954"/>
      <c r="H470" s="1954"/>
      <c r="I470" s="1954"/>
      <c r="J470" s="1954"/>
    </row>
    <row r="471" spans="1:10" s="1953" customFormat="1" ht="15.75" customHeight="1">
      <c r="A471" s="1954"/>
      <c r="B471" s="1954"/>
      <c r="C471" s="1954"/>
      <c r="D471" s="1954"/>
      <c r="E471" s="1954"/>
      <c r="F471" s="1954"/>
      <c r="G471" s="1954"/>
      <c r="H471" s="1954"/>
      <c r="I471" s="1954"/>
      <c r="J471" s="1954"/>
    </row>
    <row r="472" spans="1:10" s="1953" customFormat="1" ht="15.75" customHeight="1">
      <c r="A472" s="1954"/>
      <c r="B472" s="1954"/>
      <c r="C472" s="1954"/>
      <c r="D472" s="1954"/>
      <c r="E472" s="1954"/>
      <c r="F472" s="1954"/>
      <c r="G472" s="1954"/>
      <c r="H472" s="1954"/>
      <c r="I472" s="1954"/>
      <c r="J472" s="1954"/>
    </row>
    <row r="473" spans="1:10" s="1953" customFormat="1" ht="15.75" customHeight="1">
      <c r="A473" s="1954"/>
      <c r="B473" s="1954"/>
      <c r="C473" s="1954"/>
      <c r="D473" s="1954"/>
      <c r="E473" s="1954"/>
      <c r="F473" s="1954"/>
      <c r="G473" s="1954"/>
      <c r="H473" s="1954"/>
      <c r="I473" s="1954"/>
      <c r="J473" s="1954"/>
    </row>
    <row r="474" spans="1:10" s="1953" customFormat="1" ht="15.75" customHeight="1">
      <c r="A474" s="1954"/>
      <c r="B474" s="1954"/>
      <c r="C474" s="1954"/>
      <c r="D474" s="1954"/>
      <c r="E474" s="1954"/>
      <c r="F474" s="1954"/>
      <c r="G474" s="1954"/>
      <c r="H474" s="1954"/>
      <c r="I474" s="1954"/>
      <c r="J474" s="1954"/>
    </row>
    <row r="475" spans="1:10" s="1953" customFormat="1" ht="15.75" customHeight="1">
      <c r="A475" s="1954"/>
      <c r="B475" s="1954"/>
      <c r="C475" s="1954"/>
      <c r="D475" s="1954"/>
      <c r="E475" s="1954"/>
      <c r="F475" s="1954"/>
      <c r="G475" s="1954"/>
      <c r="H475" s="1954"/>
      <c r="I475" s="1954"/>
      <c r="J475" s="1954"/>
    </row>
    <row r="476" spans="1:10" s="1953" customFormat="1" ht="15.75" customHeight="1">
      <c r="A476" s="1954"/>
      <c r="B476" s="1954"/>
      <c r="C476" s="1954"/>
      <c r="D476" s="1954"/>
      <c r="E476" s="1954"/>
      <c r="F476" s="1954"/>
      <c r="G476" s="1954"/>
      <c r="H476" s="1954"/>
      <c r="I476" s="1954"/>
      <c r="J476" s="1954"/>
    </row>
    <row r="477" spans="1:10" s="1953" customFormat="1" ht="15.75" customHeight="1">
      <c r="A477" s="1954"/>
      <c r="B477" s="1954"/>
      <c r="C477" s="1954"/>
      <c r="D477" s="1954"/>
      <c r="E477" s="1954"/>
      <c r="F477" s="1954"/>
      <c r="G477" s="1954"/>
      <c r="H477" s="1954"/>
      <c r="I477" s="1954"/>
      <c r="J477" s="1954"/>
    </row>
    <row r="478" spans="1:10" s="1953" customFormat="1" ht="15.75" customHeight="1">
      <c r="A478" s="1954"/>
      <c r="B478" s="1954"/>
      <c r="C478" s="1954"/>
      <c r="D478" s="1954"/>
      <c r="E478" s="1954"/>
      <c r="F478" s="1954"/>
      <c r="G478" s="1954"/>
      <c r="H478" s="1954"/>
      <c r="I478" s="1954"/>
      <c r="J478" s="1954"/>
    </row>
    <row r="479" spans="1:10" s="1953" customFormat="1" ht="15.75" customHeight="1">
      <c r="A479" s="1954"/>
      <c r="B479" s="1954"/>
      <c r="C479" s="1954"/>
      <c r="D479" s="1954"/>
      <c r="E479" s="1954"/>
      <c r="F479" s="1954"/>
      <c r="G479" s="1954"/>
      <c r="H479" s="1954"/>
      <c r="I479" s="1954"/>
      <c r="J479" s="1954"/>
    </row>
    <row r="480" spans="1:10" s="1953" customFormat="1" ht="15.75" customHeight="1">
      <c r="A480" s="1954"/>
      <c r="B480" s="1954"/>
      <c r="C480" s="1954"/>
      <c r="D480" s="1954"/>
      <c r="E480" s="1954"/>
      <c r="F480" s="1954"/>
      <c r="G480" s="1954"/>
      <c r="H480" s="1954"/>
      <c r="I480" s="1954"/>
      <c r="J480" s="1954"/>
    </row>
    <row r="481" spans="1:10" s="1953" customFormat="1" ht="15.75" customHeight="1">
      <c r="A481" s="1954"/>
      <c r="B481" s="1954"/>
      <c r="C481" s="1954"/>
      <c r="D481" s="1954"/>
      <c r="E481" s="1954"/>
      <c r="F481" s="1954"/>
      <c r="G481" s="1954"/>
      <c r="H481" s="1954"/>
      <c r="I481" s="1954"/>
      <c r="J481" s="1954"/>
    </row>
    <row r="482" spans="1:10" s="1953" customFormat="1" ht="15.75" customHeight="1">
      <c r="A482" s="1954"/>
      <c r="B482" s="1954"/>
      <c r="C482" s="1954"/>
      <c r="D482" s="1954"/>
      <c r="E482" s="1954"/>
      <c r="F482" s="1954"/>
      <c r="G482" s="1954"/>
      <c r="H482" s="1954"/>
      <c r="I482" s="1954"/>
      <c r="J482" s="1954"/>
    </row>
    <row r="483" spans="1:10" s="1953" customFormat="1" ht="15.75" customHeight="1">
      <c r="A483" s="1954"/>
      <c r="B483" s="1954"/>
      <c r="C483" s="1954"/>
      <c r="D483" s="1954"/>
      <c r="E483" s="1954"/>
      <c r="F483" s="1954"/>
      <c r="G483" s="1954"/>
      <c r="H483" s="1954"/>
      <c r="I483" s="1954"/>
      <c r="J483" s="1954"/>
    </row>
    <row r="484" spans="1:10" s="1953" customFormat="1" ht="15.75" customHeight="1">
      <c r="A484" s="1954"/>
      <c r="B484" s="1954"/>
      <c r="C484" s="1954"/>
      <c r="D484" s="1954"/>
      <c r="E484" s="1954"/>
      <c r="F484" s="1954"/>
      <c r="G484" s="1954"/>
      <c r="H484" s="1954"/>
      <c r="I484" s="1954"/>
      <c r="J484" s="1954"/>
    </row>
    <row r="485" spans="1:10" s="1953" customFormat="1" ht="15.75" customHeight="1">
      <c r="A485" s="1954"/>
      <c r="B485" s="1954"/>
      <c r="C485" s="1954"/>
      <c r="D485" s="1954"/>
      <c r="E485" s="1954"/>
      <c r="F485" s="1954"/>
      <c r="G485" s="1954"/>
      <c r="H485" s="1954"/>
      <c r="I485" s="1954"/>
      <c r="J485" s="1954"/>
    </row>
    <row r="486" spans="1:10" s="1953" customFormat="1" ht="15.75" customHeight="1">
      <c r="A486" s="1954"/>
      <c r="B486" s="1954"/>
      <c r="C486" s="1954"/>
      <c r="D486" s="1954"/>
      <c r="E486" s="1954"/>
      <c r="F486" s="1954"/>
      <c r="G486" s="1954"/>
      <c r="H486" s="1954"/>
      <c r="I486" s="1954"/>
      <c r="J486" s="1954"/>
    </row>
    <row r="487" spans="1:10" s="1953" customFormat="1" ht="15.75" customHeight="1">
      <c r="A487" s="1954"/>
      <c r="B487" s="1954"/>
      <c r="C487" s="1954"/>
      <c r="D487" s="1954"/>
      <c r="E487" s="1954"/>
      <c r="F487" s="1954"/>
      <c r="G487" s="1954"/>
      <c r="H487" s="1954"/>
      <c r="I487" s="1954"/>
      <c r="J487" s="1954"/>
    </row>
    <row r="488" spans="1:10" s="1953" customFormat="1" ht="15.75" customHeight="1">
      <c r="A488" s="1954"/>
      <c r="B488" s="1954"/>
      <c r="C488" s="1954"/>
      <c r="D488" s="1954"/>
      <c r="E488" s="1954"/>
      <c r="F488" s="1954"/>
      <c r="G488" s="1954"/>
      <c r="H488" s="1954"/>
      <c r="I488" s="1954"/>
      <c r="J488" s="1954"/>
    </row>
    <row r="489" spans="1:10" s="1953" customFormat="1" ht="15.75" customHeight="1">
      <c r="A489" s="1954"/>
      <c r="B489" s="1954"/>
      <c r="C489" s="1954"/>
      <c r="D489" s="1954"/>
      <c r="E489" s="1954"/>
      <c r="F489" s="1954"/>
      <c r="G489" s="1954"/>
      <c r="H489" s="1954"/>
      <c r="I489" s="1954"/>
      <c r="J489" s="1954"/>
    </row>
    <row r="490" spans="1:10" s="1953" customFormat="1" ht="15.75" customHeight="1">
      <c r="A490" s="1954"/>
      <c r="B490" s="1954"/>
      <c r="C490" s="1954"/>
      <c r="D490" s="1954"/>
      <c r="E490" s="1954"/>
      <c r="F490" s="1954"/>
      <c r="G490" s="1954"/>
      <c r="H490" s="1954"/>
      <c r="I490" s="1954"/>
      <c r="J490" s="1954"/>
    </row>
    <row r="491" spans="1:10" s="1953" customFormat="1" ht="15.75" customHeight="1">
      <c r="A491" s="1954"/>
      <c r="B491" s="1954"/>
      <c r="C491" s="1954"/>
      <c r="D491" s="1954"/>
      <c r="E491" s="1954"/>
      <c r="F491" s="1954"/>
      <c r="G491" s="1954"/>
      <c r="H491" s="1954"/>
      <c r="I491" s="1954"/>
      <c r="J491" s="1954"/>
    </row>
    <row r="492" spans="1:10" s="1953" customFormat="1" ht="15.75" customHeight="1">
      <c r="A492" s="1954"/>
      <c r="B492" s="1954"/>
      <c r="C492" s="1954"/>
      <c r="D492" s="1954"/>
      <c r="E492" s="1954"/>
      <c r="F492" s="1954"/>
      <c r="G492" s="1954"/>
      <c r="H492" s="1954"/>
      <c r="I492" s="1954"/>
      <c r="J492" s="1954"/>
    </row>
    <row r="493" spans="1:10" s="1953" customFormat="1" ht="15.75" customHeight="1">
      <c r="A493" s="1954"/>
      <c r="B493" s="1954"/>
      <c r="C493" s="1954"/>
      <c r="D493" s="1954"/>
      <c r="E493" s="1954"/>
      <c r="F493" s="1954"/>
      <c r="G493" s="1954"/>
      <c r="H493" s="1954"/>
      <c r="I493" s="1954"/>
      <c r="J493" s="1954"/>
    </row>
    <row r="494" spans="1:10" s="1953" customFormat="1" ht="15.75" customHeight="1">
      <c r="A494" s="1954"/>
      <c r="B494" s="1954"/>
      <c r="C494" s="1954"/>
      <c r="D494" s="1954"/>
      <c r="E494" s="1954"/>
      <c r="F494" s="1954"/>
      <c r="G494" s="1954"/>
      <c r="H494" s="1954"/>
      <c r="I494" s="1954"/>
      <c r="J494" s="1954"/>
    </row>
    <row r="495" spans="1:10" s="1953" customFormat="1" ht="15.75" customHeight="1">
      <c r="A495" s="1954"/>
      <c r="B495" s="1954"/>
      <c r="C495" s="1954"/>
      <c r="D495" s="1954"/>
      <c r="E495" s="1954"/>
      <c r="F495" s="1954"/>
      <c r="G495" s="1954"/>
      <c r="H495" s="1954"/>
      <c r="I495" s="1954"/>
      <c r="J495" s="1954"/>
    </row>
    <row r="496" spans="1:10" s="1953" customFormat="1" ht="15.75" customHeight="1">
      <c r="A496" s="1954"/>
      <c r="B496" s="1954"/>
      <c r="C496" s="1954"/>
      <c r="D496" s="1954"/>
      <c r="E496" s="1954"/>
      <c r="F496" s="1954"/>
      <c r="G496" s="1954"/>
      <c r="H496" s="1954"/>
      <c r="I496" s="1954"/>
      <c r="J496" s="1954"/>
    </row>
    <row r="497" spans="1:10" s="1953" customFormat="1" ht="15.75" customHeight="1">
      <c r="A497" s="1954"/>
      <c r="B497" s="1954"/>
      <c r="C497" s="1954"/>
      <c r="D497" s="1954"/>
      <c r="E497" s="1954"/>
      <c r="F497" s="1954"/>
      <c r="G497" s="1954"/>
      <c r="H497" s="1954"/>
      <c r="I497" s="1954"/>
      <c r="J497" s="1954"/>
    </row>
    <row r="498" spans="1:10" s="1953" customFormat="1" ht="15.75" customHeight="1">
      <c r="A498" s="1954"/>
      <c r="B498" s="1954"/>
      <c r="C498" s="1954"/>
      <c r="D498" s="1954"/>
      <c r="E498" s="1954"/>
      <c r="F498" s="1954"/>
      <c r="G498" s="1954"/>
      <c r="H498" s="1954"/>
      <c r="I498" s="1954"/>
      <c r="J498" s="1954"/>
    </row>
    <row r="499" spans="1:10" s="1953" customFormat="1" ht="15.75" customHeight="1">
      <c r="A499" s="1954"/>
      <c r="B499" s="1954"/>
      <c r="C499" s="1954"/>
      <c r="D499" s="1954"/>
      <c r="E499" s="1954"/>
      <c r="F499" s="1954"/>
      <c r="G499" s="1954"/>
      <c r="H499" s="1954"/>
      <c r="I499" s="1954"/>
      <c r="J499" s="1954"/>
    </row>
    <row r="500" spans="1:10" s="1953" customFormat="1" ht="15.75" customHeight="1">
      <c r="A500" s="1954"/>
      <c r="B500" s="1954"/>
      <c r="C500" s="1954"/>
      <c r="D500" s="1954"/>
      <c r="E500" s="1954"/>
      <c r="F500" s="1954"/>
      <c r="G500" s="1954"/>
      <c r="H500" s="1954"/>
      <c r="I500" s="1954"/>
      <c r="J500" s="1954"/>
    </row>
    <row r="501" spans="1:10" s="1953" customFormat="1" ht="15.75" customHeight="1">
      <c r="A501" s="1954"/>
      <c r="B501" s="1954"/>
      <c r="C501" s="1954"/>
      <c r="D501" s="1954"/>
      <c r="E501" s="1954"/>
      <c r="F501" s="1954"/>
      <c r="G501" s="1954"/>
      <c r="H501" s="1954"/>
      <c r="I501" s="1954"/>
      <c r="J501" s="1954"/>
    </row>
    <row r="502" spans="1:10" s="1953" customFormat="1" ht="15.75" customHeight="1">
      <c r="A502" s="1954"/>
      <c r="B502" s="1954"/>
      <c r="C502" s="1954"/>
      <c r="D502" s="1954"/>
      <c r="E502" s="1954"/>
      <c r="F502" s="1954"/>
      <c r="G502" s="1954"/>
      <c r="H502" s="1954"/>
      <c r="I502" s="1954"/>
      <c r="J502" s="1954"/>
    </row>
    <row r="503" spans="1:10" s="1953" customFormat="1" ht="15.75" customHeight="1">
      <c r="A503" s="1954"/>
      <c r="B503" s="1954"/>
      <c r="C503" s="1954"/>
      <c r="D503" s="1954"/>
      <c r="E503" s="1954"/>
      <c r="F503" s="1954"/>
      <c r="G503" s="1954"/>
      <c r="H503" s="1954"/>
      <c r="I503" s="1954"/>
      <c r="J503" s="1954"/>
    </row>
    <row r="504" spans="1:10" s="1953" customFormat="1" ht="15.75" customHeight="1">
      <c r="A504" s="1954"/>
      <c r="B504" s="1954"/>
      <c r="C504" s="1954"/>
      <c r="D504" s="1954"/>
      <c r="E504" s="1954"/>
      <c r="F504" s="1954"/>
      <c r="G504" s="1954"/>
      <c r="H504" s="1954"/>
      <c r="I504" s="1954"/>
      <c r="J504" s="1954"/>
    </row>
    <row r="505" spans="1:10" s="1953" customFormat="1" ht="15.75" customHeight="1">
      <c r="A505" s="1954"/>
      <c r="B505" s="1954"/>
      <c r="C505" s="1954"/>
      <c r="D505" s="1954"/>
      <c r="E505" s="1954"/>
      <c r="F505" s="1954"/>
      <c r="G505" s="1954"/>
      <c r="H505" s="1954"/>
      <c r="I505" s="1954"/>
      <c r="J505" s="1954"/>
    </row>
    <row r="506" spans="1:10" s="1953" customFormat="1" ht="15.75" customHeight="1">
      <c r="A506" s="1954"/>
      <c r="B506" s="1954"/>
      <c r="C506" s="1954"/>
      <c r="D506" s="1954"/>
      <c r="E506" s="1954"/>
      <c r="F506" s="1954"/>
      <c r="G506" s="1954"/>
      <c r="H506" s="1954"/>
      <c r="I506" s="1954"/>
      <c r="J506" s="1954"/>
    </row>
    <row r="507" spans="1:10" s="1953" customFormat="1" ht="15.75" customHeight="1">
      <c r="A507" s="1954"/>
      <c r="B507" s="1954"/>
      <c r="C507" s="1954"/>
      <c r="D507" s="1954"/>
      <c r="E507" s="1954"/>
      <c r="F507" s="1954"/>
      <c r="G507" s="1954"/>
      <c r="H507" s="1954"/>
      <c r="I507" s="1954"/>
      <c r="J507" s="1954"/>
    </row>
    <row r="508" spans="1:10" s="1953" customFormat="1" ht="15.75" customHeight="1">
      <c r="A508" s="1954"/>
      <c r="B508" s="1954"/>
      <c r="C508" s="1954"/>
      <c r="D508" s="1954"/>
      <c r="E508" s="1954"/>
      <c r="F508" s="1954"/>
      <c r="G508" s="1954"/>
      <c r="H508" s="1954"/>
      <c r="I508" s="1954"/>
      <c r="J508" s="1954"/>
    </row>
    <row r="509" spans="1:10" s="1953" customFormat="1" ht="15.75" customHeight="1">
      <c r="A509" s="1954"/>
      <c r="B509" s="1954"/>
      <c r="C509" s="1954"/>
      <c r="D509" s="1954"/>
      <c r="E509" s="1954"/>
      <c r="F509" s="1954"/>
      <c r="G509" s="1954"/>
      <c r="H509" s="1954"/>
      <c r="I509" s="1954"/>
      <c r="J509" s="1954"/>
    </row>
    <row r="510" spans="1:10" s="1953" customFormat="1" ht="15.75" customHeight="1">
      <c r="A510" s="1954"/>
      <c r="B510" s="1954"/>
      <c r="C510" s="1954"/>
      <c r="D510" s="1954"/>
      <c r="E510" s="1954"/>
      <c r="F510" s="1954"/>
      <c r="G510" s="1954"/>
      <c r="H510" s="1954"/>
      <c r="I510" s="1954"/>
      <c r="J510" s="1954"/>
    </row>
    <row r="511" spans="1:10" s="1953" customFormat="1" ht="15.75" customHeight="1">
      <c r="A511" s="1954"/>
      <c r="B511" s="1954"/>
      <c r="C511" s="1954"/>
      <c r="D511" s="1954"/>
      <c r="E511" s="1954"/>
      <c r="F511" s="1954"/>
      <c r="G511" s="1954"/>
      <c r="H511" s="1954"/>
      <c r="I511" s="1954"/>
      <c r="J511" s="1954"/>
    </row>
    <row r="512" spans="1:10" s="1953" customFormat="1" ht="15.75" customHeight="1">
      <c r="A512" s="1954"/>
      <c r="B512" s="1954"/>
      <c r="C512" s="1954"/>
      <c r="D512" s="1954"/>
      <c r="E512" s="1954"/>
      <c r="F512" s="1954"/>
      <c r="G512" s="1954"/>
      <c r="H512" s="1954"/>
      <c r="I512" s="1954"/>
      <c r="J512" s="1954"/>
    </row>
    <row r="513" spans="1:10" s="1953" customFormat="1" ht="15.75" customHeight="1">
      <c r="A513" s="1954"/>
      <c r="B513" s="1954"/>
      <c r="C513" s="1954"/>
      <c r="D513" s="1954"/>
      <c r="E513" s="1954"/>
      <c r="F513" s="1954"/>
      <c r="G513" s="1954"/>
      <c r="H513" s="1954"/>
      <c r="I513" s="1954"/>
      <c r="J513" s="1954"/>
    </row>
    <row r="514" spans="1:10" s="1953" customFormat="1" ht="15.75" customHeight="1">
      <c r="A514" s="1954"/>
      <c r="B514" s="1954"/>
      <c r="C514" s="1954"/>
      <c r="D514" s="1954"/>
      <c r="E514" s="1954"/>
      <c r="F514" s="1954"/>
      <c r="G514" s="1954"/>
      <c r="H514" s="1954"/>
      <c r="I514" s="1954"/>
      <c r="J514" s="1954"/>
    </row>
    <row r="515" spans="1:10" s="1953" customFormat="1" ht="15.75" customHeight="1">
      <c r="A515" s="1954"/>
      <c r="B515" s="1954"/>
      <c r="C515" s="1954"/>
      <c r="D515" s="1954"/>
      <c r="E515" s="1954"/>
      <c r="F515" s="1954"/>
      <c r="G515" s="1954"/>
      <c r="H515" s="1954"/>
      <c r="I515" s="1954"/>
      <c r="J515" s="1954"/>
    </row>
    <row r="516" spans="1:10" s="1953" customFormat="1" ht="15.75" customHeight="1">
      <c r="A516" s="1954"/>
      <c r="B516" s="1954"/>
      <c r="C516" s="1954"/>
      <c r="D516" s="1954"/>
      <c r="E516" s="1954"/>
      <c r="F516" s="1954"/>
      <c r="G516" s="1954"/>
      <c r="H516" s="1954"/>
      <c r="I516" s="1954"/>
      <c r="J516" s="1954"/>
    </row>
    <row r="517" spans="1:10" s="1953" customFormat="1" ht="15.75" customHeight="1">
      <c r="A517" s="1954"/>
      <c r="B517" s="1954"/>
      <c r="C517" s="1954"/>
      <c r="D517" s="1954"/>
      <c r="E517" s="1954"/>
      <c r="F517" s="1954"/>
      <c r="G517" s="1954"/>
      <c r="H517" s="1954"/>
      <c r="I517" s="1954"/>
      <c r="J517" s="1954"/>
    </row>
    <row r="518" spans="1:10" s="1953" customFormat="1" ht="15.75" customHeight="1">
      <c r="A518" s="1954"/>
      <c r="B518" s="1954"/>
      <c r="C518" s="1954"/>
      <c r="D518" s="1954"/>
      <c r="E518" s="1954"/>
      <c r="F518" s="1954"/>
      <c r="G518" s="1954"/>
      <c r="H518" s="1954"/>
      <c r="I518" s="1954"/>
      <c r="J518" s="1954"/>
    </row>
    <row r="519" spans="1:10" s="1953" customFormat="1" ht="15.75" customHeight="1">
      <c r="A519" s="1954"/>
      <c r="B519" s="1954"/>
      <c r="C519" s="1954"/>
      <c r="D519" s="1954"/>
      <c r="E519" s="1954"/>
      <c r="F519" s="1954"/>
      <c r="G519" s="1954"/>
      <c r="H519" s="1954"/>
      <c r="I519" s="1954"/>
      <c r="J519" s="1954"/>
    </row>
    <row r="520" spans="1:10" s="1953" customFormat="1" ht="15.75" customHeight="1">
      <c r="A520" s="1954"/>
      <c r="B520" s="1954"/>
      <c r="C520" s="1954"/>
      <c r="D520" s="1954"/>
      <c r="E520" s="1954"/>
      <c r="F520" s="1954"/>
      <c r="G520" s="1954"/>
      <c r="H520" s="1954"/>
      <c r="I520" s="1954"/>
      <c r="J520" s="1954"/>
    </row>
    <row r="521" spans="1:10" s="1953" customFormat="1" ht="15.75" customHeight="1">
      <c r="A521" s="1954"/>
      <c r="B521" s="1954"/>
      <c r="C521" s="1954"/>
      <c r="D521" s="1954"/>
      <c r="E521" s="1954"/>
      <c r="F521" s="1954"/>
      <c r="G521" s="1954"/>
      <c r="H521" s="1954"/>
      <c r="I521" s="1954"/>
      <c r="J521" s="1954"/>
    </row>
    <row r="522" spans="1:10" s="1953" customFormat="1" ht="15.75" customHeight="1">
      <c r="A522" s="1954"/>
      <c r="B522" s="1954"/>
      <c r="C522" s="1954"/>
      <c r="D522" s="1954"/>
      <c r="E522" s="1954"/>
      <c r="F522" s="1954"/>
      <c r="G522" s="1954"/>
      <c r="H522" s="1954"/>
      <c r="I522" s="1954"/>
      <c r="J522" s="1954"/>
    </row>
    <row r="523" spans="1:10" s="1953" customFormat="1" ht="15.75" customHeight="1">
      <c r="A523" s="1954"/>
      <c r="B523" s="1954"/>
      <c r="C523" s="1954"/>
      <c r="D523" s="1954"/>
      <c r="E523" s="1954"/>
      <c r="F523" s="1954"/>
      <c r="G523" s="1954"/>
      <c r="H523" s="1954"/>
      <c r="I523" s="1954"/>
      <c r="J523" s="1954"/>
    </row>
    <row r="524" spans="1:10" s="1953" customFormat="1" ht="15.75" customHeight="1">
      <c r="A524" s="1954"/>
      <c r="B524" s="1954"/>
      <c r="C524" s="1954"/>
      <c r="D524" s="1954"/>
      <c r="E524" s="1954"/>
      <c r="F524" s="1954"/>
      <c r="G524" s="1954"/>
      <c r="H524" s="1954"/>
      <c r="I524" s="1954"/>
      <c r="J524" s="1954"/>
    </row>
    <row r="525" spans="1:10" s="1953" customFormat="1" ht="15.75" customHeight="1">
      <c r="A525" s="1954"/>
      <c r="B525" s="1954"/>
      <c r="C525" s="1954"/>
      <c r="D525" s="1954"/>
      <c r="E525" s="1954"/>
      <c r="F525" s="1954"/>
      <c r="G525" s="1954"/>
      <c r="H525" s="1954"/>
      <c r="I525" s="1954"/>
      <c r="J525" s="1954"/>
    </row>
    <row r="526" spans="1:10" s="1953" customFormat="1" ht="15.75" customHeight="1">
      <c r="A526" s="1954"/>
      <c r="B526" s="1954"/>
      <c r="C526" s="1954"/>
      <c r="D526" s="1954"/>
      <c r="E526" s="1954"/>
      <c r="F526" s="1954"/>
      <c r="G526" s="1954"/>
      <c r="H526" s="1954"/>
      <c r="I526" s="1954"/>
      <c r="J526" s="1954"/>
    </row>
    <row r="527" spans="1:10" s="1953" customFormat="1" ht="15.75" customHeight="1">
      <c r="A527" s="1954"/>
      <c r="B527" s="1954"/>
      <c r="C527" s="1954"/>
      <c r="D527" s="1954"/>
      <c r="E527" s="1954"/>
      <c r="F527" s="1954"/>
      <c r="G527" s="1954"/>
      <c r="H527" s="1954"/>
      <c r="I527" s="1954"/>
      <c r="J527" s="1954"/>
    </row>
    <row r="528" spans="1:10" s="1953" customFormat="1" ht="15.75" customHeight="1">
      <c r="A528" s="1954"/>
      <c r="B528" s="1954"/>
      <c r="C528" s="1954"/>
      <c r="D528" s="1954"/>
      <c r="E528" s="1954"/>
      <c r="F528" s="1954"/>
      <c r="G528" s="1954"/>
      <c r="H528" s="1954"/>
      <c r="I528" s="1954"/>
      <c r="J528" s="1954"/>
    </row>
    <row r="529" spans="1:10" s="1953" customFormat="1" ht="15.75" customHeight="1">
      <c r="A529" s="1954"/>
      <c r="B529" s="1954"/>
      <c r="C529" s="1954"/>
      <c r="D529" s="1954"/>
      <c r="E529" s="1954"/>
      <c r="F529" s="1954"/>
      <c r="G529" s="1954"/>
      <c r="H529" s="1954"/>
      <c r="I529" s="1954"/>
      <c r="J529" s="1954"/>
    </row>
    <row r="530" spans="1:10" s="1953" customFormat="1" ht="15.75" customHeight="1">
      <c r="A530" s="1954"/>
      <c r="B530" s="1954"/>
      <c r="C530" s="1954"/>
      <c r="D530" s="1954"/>
      <c r="E530" s="1954"/>
      <c r="F530" s="1954"/>
      <c r="G530" s="1954"/>
      <c r="H530" s="1954"/>
      <c r="I530" s="1954"/>
      <c r="J530" s="1954"/>
    </row>
    <row r="531" spans="1:10" s="1953" customFormat="1" ht="15.75" customHeight="1">
      <c r="A531" s="1954"/>
      <c r="B531" s="1954"/>
      <c r="C531" s="1954"/>
      <c r="D531" s="1954"/>
      <c r="E531" s="1954"/>
      <c r="F531" s="1954"/>
      <c r="G531" s="1954"/>
      <c r="H531" s="1954"/>
      <c r="I531" s="1954"/>
      <c r="J531" s="1954"/>
    </row>
    <row r="532" spans="1:10" s="1953" customFormat="1" ht="15.75" customHeight="1">
      <c r="A532" s="1954"/>
      <c r="B532" s="1954"/>
      <c r="C532" s="1954"/>
      <c r="D532" s="1954"/>
      <c r="E532" s="1954"/>
      <c r="F532" s="1954"/>
      <c r="G532" s="1954"/>
      <c r="H532" s="1954"/>
      <c r="I532" s="1954"/>
      <c r="J532" s="1954"/>
    </row>
    <row r="533" spans="1:10" s="1953" customFormat="1" ht="15.75" customHeight="1">
      <c r="A533" s="1954"/>
      <c r="B533" s="1954"/>
      <c r="C533" s="1954"/>
      <c r="D533" s="1954"/>
      <c r="E533" s="1954"/>
      <c r="F533" s="1954"/>
      <c r="G533" s="1954"/>
      <c r="H533" s="1954"/>
      <c r="I533" s="1954"/>
      <c r="J533" s="1954"/>
    </row>
    <row r="534" spans="1:10" s="1953" customFormat="1" ht="15.75" customHeight="1">
      <c r="A534" s="1954"/>
      <c r="B534" s="1954"/>
      <c r="C534" s="1954"/>
      <c r="D534" s="1954"/>
      <c r="E534" s="1954"/>
      <c r="F534" s="1954"/>
      <c r="G534" s="1954"/>
      <c r="H534" s="1954"/>
      <c r="I534" s="1954"/>
      <c r="J534" s="1954"/>
    </row>
    <row r="535" spans="1:10" s="1953" customFormat="1" ht="15.75" customHeight="1">
      <c r="A535" s="1954"/>
      <c r="B535" s="1954"/>
      <c r="C535" s="1954"/>
      <c r="D535" s="1954"/>
      <c r="E535" s="1954"/>
      <c r="F535" s="1954"/>
      <c r="G535" s="1954"/>
      <c r="H535" s="1954"/>
      <c r="I535" s="1954"/>
      <c r="J535" s="1954"/>
    </row>
    <row r="536" spans="1:10" s="1953" customFormat="1" ht="15.75" customHeight="1">
      <c r="A536" s="1954"/>
      <c r="B536" s="1954"/>
      <c r="C536" s="1954"/>
      <c r="D536" s="1954"/>
      <c r="E536" s="1954"/>
      <c r="F536" s="1954"/>
      <c r="G536" s="1954"/>
      <c r="H536" s="1954"/>
      <c r="I536" s="1954"/>
      <c r="J536" s="1954"/>
    </row>
    <row r="537" spans="1:10" s="1953" customFormat="1" ht="15.75" customHeight="1">
      <c r="A537" s="1954"/>
      <c r="B537" s="1954"/>
      <c r="C537" s="1954"/>
      <c r="D537" s="1954"/>
      <c r="E537" s="1954"/>
      <c r="F537" s="1954"/>
      <c r="G537" s="1954"/>
      <c r="H537" s="1954"/>
      <c r="I537" s="1954"/>
      <c r="J537" s="1954"/>
    </row>
    <row r="538" spans="1:10" s="1953" customFormat="1" ht="15.75" customHeight="1">
      <c r="A538" s="1954"/>
      <c r="B538" s="1954"/>
      <c r="C538" s="1954"/>
      <c r="D538" s="1954"/>
      <c r="E538" s="1954"/>
      <c r="F538" s="1954"/>
      <c r="G538" s="1954"/>
      <c r="H538" s="1954"/>
      <c r="I538" s="1954"/>
      <c r="J538" s="1954"/>
    </row>
    <row r="539" spans="1:10" s="1953" customFormat="1" ht="15.75" customHeight="1">
      <c r="A539" s="1954"/>
      <c r="B539" s="1954"/>
      <c r="C539" s="1954"/>
      <c r="D539" s="1954"/>
      <c r="E539" s="1954"/>
      <c r="F539" s="1954"/>
      <c r="G539" s="1954"/>
      <c r="H539" s="1954"/>
      <c r="I539" s="1954"/>
      <c r="J539" s="1954"/>
    </row>
    <row r="540" spans="1:10" s="1953" customFormat="1" ht="15.75" customHeight="1">
      <c r="A540" s="1954"/>
      <c r="B540" s="1954"/>
      <c r="C540" s="1954"/>
      <c r="D540" s="1954"/>
      <c r="E540" s="1954"/>
      <c r="F540" s="1954"/>
      <c r="G540" s="1954"/>
      <c r="H540" s="1954"/>
      <c r="I540" s="1954"/>
      <c r="J540" s="1954"/>
    </row>
    <row r="541" spans="1:10" s="1953" customFormat="1" ht="15.75" customHeight="1">
      <c r="A541" s="1954"/>
      <c r="B541" s="1954"/>
      <c r="C541" s="1954"/>
      <c r="D541" s="1954"/>
      <c r="E541" s="1954"/>
      <c r="F541" s="1954"/>
      <c r="G541" s="1954"/>
      <c r="H541" s="1954"/>
      <c r="I541" s="1954"/>
      <c r="J541" s="1954"/>
    </row>
    <row r="542" spans="1:10" s="1953" customFormat="1" ht="15.75" customHeight="1">
      <c r="A542" s="1954"/>
      <c r="B542" s="1954"/>
      <c r="C542" s="1954"/>
      <c r="D542" s="1954"/>
      <c r="E542" s="1954"/>
      <c r="F542" s="1954"/>
      <c r="G542" s="1954"/>
      <c r="H542" s="1954"/>
      <c r="I542" s="1954"/>
      <c r="J542" s="1954"/>
    </row>
    <row r="543" spans="1:10" s="1953" customFormat="1" ht="15.75" customHeight="1">
      <c r="A543" s="1954"/>
      <c r="B543" s="1954"/>
      <c r="C543" s="1954"/>
      <c r="D543" s="1954"/>
      <c r="E543" s="1954"/>
      <c r="F543" s="1954"/>
      <c r="G543" s="1954"/>
      <c r="H543" s="1954"/>
      <c r="I543" s="1954"/>
      <c r="J543" s="1954"/>
    </row>
    <row r="544" spans="1:10" s="1953" customFormat="1" ht="15.75" customHeight="1">
      <c r="A544" s="1954"/>
      <c r="B544" s="1954"/>
      <c r="C544" s="1954"/>
      <c r="D544" s="1954"/>
      <c r="E544" s="1954"/>
      <c r="F544" s="1954"/>
      <c r="G544" s="1954"/>
      <c r="H544" s="1954"/>
      <c r="I544" s="1954"/>
      <c r="J544" s="1954"/>
    </row>
    <row r="545" spans="1:10" s="1953" customFormat="1" ht="15.75" customHeight="1">
      <c r="A545" s="1954"/>
      <c r="B545" s="1954"/>
      <c r="C545" s="1954"/>
      <c r="D545" s="1954"/>
      <c r="E545" s="1954"/>
      <c r="F545" s="1954"/>
      <c r="G545" s="1954"/>
      <c r="H545" s="1954"/>
      <c r="I545" s="1954"/>
      <c r="J545" s="1954"/>
    </row>
    <row r="546" spans="1:10" s="1953" customFormat="1" ht="15.75" customHeight="1">
      <c r="A546" s="1954"/>
      <c r="B546" s="1954"/>
      <c r="C546" s="1954"/>
      <c r="D546" s="1954"/>
      <c r="E546" s="1954"/>
      <c r="F546" s="1954"/>
      <c r="G546" s="1954"/>
      <c r="H546" s="1954"/>
      <c r="I546" s="1954"/>
      <c r="J546" s="1954"/>
    </row>
    <row r="547" spans="1:10" s="1953" customFormat="1" ht="15.75" customHeight="1">
      <c r="A547" s="1954"/>
      <c r="B547" s="1954"/>
      <c r="C547" s="1954"/>
      <c r="D547" s="1954"/>
      <c r="E547" s="1954"/>
      <c r="F547" s="1954"/>
      <c r="G547" s="1954"/>
      <c r="H547" s="1954"/>
      <c r="I547" s="1954"/>
      <c r="J547" s="1954"/>
    </row>
    <row r="548" spans="1:10" s="1953" customFormat="1" ht="15.75" customHeight="1">
      <c r="A548" s="1954"/>
      <c r="B548" s="1954"/>
      <c r="C548" s="1954"/>
      <c r="D548" s="1954"/>
      <c r="E548" s="1954"/>
      <c r="F548" s="1954"/>
      <c r="G548" s="1954"/>
      <c r="H548" s="1954"/>
      <c r="I548" s="1954"/>
      <c r="J548" s="1954"/>
    </row>
    <row r="549" spans="1:10" s="1953" customFormat="1" ht="15.75" customHeight="1">
      <c r="A549" s="1954"/>
      <c r="B549" s="1954"/>
      <c r="C549" s="1954"/>
      <c r="D549" s="1954"/>
      <c r="E549" s="1954"/>
      <c r="F549" s="1954"/>
      <c r="G549" s="1954"/>
      <c r="H549" s="1954"/>
      <c r="I549" s="1954"/>
      <c r="J549" s="1954"/>
    </row>
    <row r="550" spans="1:10" s="1953" customFormat="1" ht="15.75" customHeight="1">
      <c r="A550" s="1954"/>
      <c r="B550" s="1954"/>
      <c r="C550" s="1954"/>
      <c r="D550" s="1954"/>
      <c r="E550" s="1954"/>
      <c r="F550" s="1954"/>
      <c r="G550" s="1954"/>
      <c r="H550" s="1954"/>
      <c r="I550" s="1954"/>
      <c r="J550" s="1954"/>
    </row>
    <row r="551" spans="1:10" s="1953" customFormat="1" ht="15.75" customHeight="1">
      <c r="A551" s="1954"/>
      <c r="B551" s="1954"/>
      <c r="C551" s="1954"/>
      <c r="D551" s="1954"/>
      <c r="E551" s="1954"/>
      <c r="F551" s="1954"/>
      <c r="G551" s="1954"/>
      <c r="H551" s="1954"/>
      <c r="I551" s="1954"/>
      <c r="J551" s="1954"/>
    </row>
    <row r="552" spans="1:10" s="1953" customFormat="1" ht="15.75" customHeight="1">
      <c r="A552" s="1954"/>
      <c r="B552" s="1954"/>
      <c r="C552" s="1954"/>
      <c r="D552" s="1954"/>
      <c r="E552" s="1954"/>
      <c r="F552" s="1954"/>
      <c r="G552" s="1954"/>
      <c r="H552" s="1954"/>
      <c r="I552" s="1954"/>
      <c r="J552" s="1954"/>
    </row>
    <row r="553" spans="1:10" s="1953" customFormat="1" ht="15.75" customHeight="1">
      <c r="A553" s="1954"/>
      <c r="B553" s="1954"/>
      <c r="C553" s="1954"/>
      <c r="D553" s="1954"/>
      <c r="E553" s="1954"/>
      <c r="F553" s="1954"/>
      <c r="G553" s="1954"/>
      <c r="H553" s="1954"/>
      <c r="I553" s="1954"/>
      <c r="J553" s="1954"/>
    </row>
    <row r="554" spans="1:10" s="1953" customFormat="1" ht="15.75" customHeight="1">
      <c r="A554" s="1954"/>
      <c r="B554" s="1954"/>
      <c r="C554" s="1954"/>
      <c r="D554" s="1954"/>
      <c r="E554" s="1954"/>
      <c r="F554" s="1954"/>
      <c r="G554" s="1954"/>
      <c r="H554" s="1954"/>
      <c r="I554" s="1954"/>
      <c r="J554" s="1954"/>
    </row>
    <row r="555" spans="1:10" s="1953" customFormat="1" ht="15.75" customHeight="1">
      <c r="A555" s="1954"/>
      <c r="B555" s="1954"/>
      <c r="C555" s="1954"/>
      <c r="D555" s="1954"/>
      <c r="E555" s="1954"/>
      <c r="F555" s="1954"/>
      <c r="G555" s="1954"/>
      <c r="H555" s="1954"/>
      <c r="I555" s="1954"/>
      <c r="J555" s="1954"/>
    </row>
    <row r="556" spans="1:10" s="1953" customFormat="1" ht="15.75" customHeight="1">
      <c r="A556" s="1954"/>
      <c r="B556" s="1954"/>
      <c r="C556" s="1954"/>
      <c r="D556" s="1954"/>
      <c r="E556" s="1954"/>
      <c r="F556" s="1954"/>
      <c r="G556" s="1954"/>
      <c r="H556" s="1954"/>
      <c r="I556" s="1954"/>
      <c r="J556" s="1954"/>
    </row>
    <row r="557" spans="1:10" s="1953" customFormat="1" ht="15.75" customHeight="1">
      <c r="A557" s="1954"/>
      <c r="B557" s="1954"/>
      <c r="C557" s="1954"/>
      <c r="D557" s="1954"/>
      <c r="E557" s="1954"/>
      <c r="F557" s="1954"/>
      <c r="G557" s="1954"/>
      <c r="H557" s="1954"/>
      <c r="I557" s="1954"/>
      <c r="J557" s="1954"/>
    </row>
    <row r="558" spans="1:10" s="1953" customFormat="1" ht="15.75" customHeight="1">
      <c r="A558" s="1954"/>
      <c r="B558" s="1954"/>
      <c r="C558" s="1954"/>
      <c r="D558" s="1954"/>
      <c r="E558" s="1954"/>
      <c r="F558" s="1954"/>
      <c r="G558" s="1954"/>
      <c r="H558" s="1954"/>
      <c r="I558" s="1954"/>
      <c r="J558" s="1954"/>
    </row>
    <row r="559" spans="1:10" s="1953" customFormat="1" ht="15.75" customHeight="1">
      <c r="A559" s="1954"/>
      <c r="B559" s="1954"/>
      <c r="C559" s="1954"/>
      <c r="D559" s="1954"/>
      <c r="E559" s="1954"/>
      <c r="F559" s="1954"/>
      <c r="G559" s="1954"/>
      <c r="H559" s="1954"/>
      <c r="I559" s="1954"/>
      <c r="J559" s="1954"/>
    </row>
    <row r="560" spans="1:10" s="1953" customFormat="1" ht="15.75" customHeight="1">
      <c r="A560" s="1954"/>
      <c r="B560" s="1954"/>
      <c r="C560" s="1954"/>
      <c r="D560" s="1954"/>
      <c r="E560" s="1954"/>
      <c r="F560" s="1954"/>
      <c r="G560" s="1954"/>
      <c r="H560" s="1954"/>
      <c r="I560" s="1954"/>
      <c r="J560" s="1954"/>
    </row>
    <row r="561" spans="1:10" s="1953" customFormat="1" ht="15.75" customHeight="1">
      <c r="A561" s="1954"/>
      <c r="B561" s="1954"/>
      <c r="C561" s="1954"/>
      <c r="D561" s="1954"/>
      <c r="E561" s="1954"/>
      <c r="F561" s="1954"/>
      <c r="G561" s="1954"/>
      <c r="H561" s="1954"/>
      <c r="I561" s="1954"/>
      <c r="J561" s="1954"/>
    </row>
    <row r="562" spans="1:10" s="1953" customFormat="1" ht="15.75" customHeight="1">
      <c r="A562" s="1954"/>
      <c r="B562" s="1954"/>
      <c r="C562" s="1954"/>
      <c r="D562" s="1954"/>
      <c r="E562" s="1954"/>
      <c r="F562" s="1954"/>
      <c r="G562" s="1954"/>
      <c r="H562" s="1954"/>
      <c r="I562" s="1954"/>
      <c r="J562" s="1954"/>
    </row>
    <row r="563" spans="1:10" s="1953" customFormat="1" ht="15.75" customHeight="1">
      <c r="A563" s="1954"/>
      <c r="B563" s="1954"/>
      <c r="C563" s="1954"/>
      <c r="D563" s="1954"/>
      <c r="E563" s="1954"/>
      <c r="F563" s="1954"/>
      <c r="G563" s="1954"/>
      <c r="H563" s="1954"/>
      <c r="I563" s="1954"/>
      <c r="J563" s="1954"/>
    </row>
    <row r="564" spans="1:10" s="1953" customFormat="1" ht="15.75" customHeight="1">
      <c r="A564" s="1954"/>
      <c r="B564" s="1954"/>
      <c r="C564" s="1954"/>
      <c r="D564" s="1954"/>
      <c r="E564" s="1954"/>
      <c r="F564" s="1954"/>
      <c r="G564" s="1954"/>
      <c r="H564" s="1954"/>
      <c r="I564" s="1954"/>
      <c r="J564" s="1954"/>
    </row>
    <row r="565" spans="1:10" s="1953" customFormat="1" ht="15.75" customHeight="1">
      <c r="A565" s="1954"/>
      <c r="B565" s="1954"/>
      <c r="C565" s="1954"/>
      <c r="D565" s="1954"/>
      <c r="E565" s="1954"/>
      <c r="F565" s="1954"/>
      <c r="G565" s="1954"/>
      <c r="H565" s="1954"/>
      <c r="I565" s="1954"/>
      <c r="J565" s="1954"/>
    </row>
    <row r="566" spans="1:10" s="1953" customFormat="1" ht="15.75" customHeight="1">
      <c r="A566" s="1954"/>
      <c r="B566" s="1954"/>
      <c r="C566" s="1954"/>
      <c r="D566" s="1954"/>
      <c r="E566" s="1954"/>
      <c r="F566" s="1954"/>
      <c r="G566" s="1954"/>
      <c r="H566" s="1954"/>
      <c r="I566" s="1954"/>
      <c r="J566" s="1954"/>
    </row>
    <row r="567" spans="1:10" s="1953" customFormat="1" ht="15.75" customHeight="1">
      <c r="A567" s="1954"/>
      <c r="B567" s="1954"/>
      <c r="C567" s="1954"/>
      <c r="D567" s="1954"/>
      <c r="E567" s="1954"/>
      <c r="F567" s="1954"/>
      <c r="G567" s="1954"/>
      <c r="H567" s="1954"/>
      <c r="I567" s="1954"/>
      <c r="J567" s="1954"/>
    </row>
    <row r="568" spans="1:10" s="1953" customFormat="1" ht="15.75" customHeight="1">
      <c r="A568" s="1954"/>
      <c r="B568" s="1954"/>
      <c r="C568" s="1954"/>
      <c r="D568" s="1954"/>
      <c r="E568" s="1954"/>
      <c r="F568" s="1954"/>
      <c r="G568" s="1954"/>
      <c r="H568" s="1954"/>
      <c r="I568" s="1954"/>
      <c r="J568" s="1954"/>
    </row>
    <row r="569" spans="1:10" s="1953" customFormat="1" ht="15.75" customHeight="1">
      <c r="A569" s="1954"/>
      <c r="B569" s="1954"/>
      <c r="C569" s="1954"/>
      <c r="D569" s="1954"/>
      <c r="E569" s="1954"/>
      <c r="F569" s="1954"/>
      <c r="G569" s="1954"/>
      <c r="H569" s="1954"/>
      <c r="I569" s="1954"/>
      <c r="J569" s="1954"/>
    </row>
    <row r="570" spans="1:10" s="1953" customFormat="1" ht="15.75" customHeight="1">
      <c r="A570" s="1954"/>
      <c r="B570" s="1954"/>
      <c r="C570" s="1954"/>
      <c r="D570" s="1954"/>
      <c r="E570" s="1954"/>
      <c r="F570" s="1954"/>
      <c r="G570" s="1954"/>
      <c r="H570" s="1954"/>
      <c r="I570" s="1954"/>
      <c r="J570" s="1954"/>
    </row>
    <row r="571" spans="1:10" s="1953" customFormat="1" ht="15.75" customHeight="1">
      <c r="A571" s="1954"/>
      <c r="B571" s="1954"/>
      <c r="C571" s="1954"/>
      <c r="D571" s="1954"/>
      <c r="E571" s="1954"/>
      <c r="F571" s="1954"/>
      <c r="G571" s="1954"/>
      <c r="H571" s="1954"/>
      <c r="I571" s="1954"/>
      <c r="J571" s="1954"/>
    </row>
    <row r="572" spans="1:10" s="1953" customFormat="1" ht="15.75" customHeight="1">
      <c r="A572" s="1954"/>
      <c r="B572" s="1954"/>
      <c r="C572" s="1954"/>
      <c r="D572" s="1954"/>
      <c r="E572" s="1954"/>
      <c r="F572" s="1954"/>
      <c r="G572" s="1954"/>
      <c r="H572" s="1954"/>
      <c r="I572" s="1954"/>
      <c r="J572" s="1954"/>
    </row>
    <row r="573" spans="1:10" s="1953" customFormat="1" ht="15.75" customHeight="1">
      <c r="A573" s="1954"/>
      <c r="B573" s="1954"/>
      <c r="C573" s="1954"/>
      <c r="D573" s="1954"/>
      <c r="E573" s="1954"/>
      <c r="F573" s="1954"/>
      <c r="G573" s="1954"/>
      <c r="H573" s="1954"/>
      <c r="I573" s="1954"/>
      <c r="J573" s="1954"/>
    </row>
    <row r="574" spans="1:10" s="1953" customFormat="1" ht="15.75" customHeight="1">
      <c r="A574" s="1954"/>
      <c r="B574" s="1954"/>
      <c r="C574" s="1954"/>
      <c r="D574" s="1954"/>
      <c r="E574" s="1954"/>
      <c r="F574" s="1954"/>
      <c r="G574" s="1954"/>
      <c r="H574" s="1954"/>
      <c r="I574" s="1954"/>
      <c r="J574" s="1954"/>
    </row>
    <row r="575" spans="1:10" s="1953" customFormat="1" ht="15.75" customHeight="1">
      <c r="A575" s="1954"/>
      <c r="B575" s="1954"/>
      <c r="C575" s="1954"/>
      <c r="D575" s="1954"/>
      <c r="E575" s="1954"/>
      <c r="F575" s="1954"/>
      <c r="G575" s="1954"/>
      <c r="H575" s="1954"/>
      <c r="I575" s="1954"/>
      <c r="J575" s="1954"/>
    </row>
    <row r="576" spans="1:10" s="1953" customFormat="1" ht="15.75" customHeight="1">
      <c r="A576" s="1954"/>
      <c r="B576" s="1954"/>
      <c r="C576" s="1954"/>
      <c r="D576" s="1954"/>
      <c r="E576" s="1954"/>
      <c r="F576" s="1954"/>
      <c r="G576" s="1954"/>
      <c r="H576" s="1954"/>
      <c r="I576" s="1954"/>
      <c r="J576" s="1954"/>
    </row>
    <row r="577" spans="1:10" s="1953" customFormat="1" ht="15.75" customHeight="1">
      <c r="A577" s="1954"/>
      <c r="B577" s="1954"/>
      <c r="C577" s="1954"/>
      <c r="D577" s="1954"/>
      <c r="E577" s="1954"/>
      <c r="F577" s="1954"/>
      <c r="G577" s="1954"/>
      <c r="H577" s="1954"/>
      <c r="I577" s="1954"/>
      <c r="J577" s="1954"/>
    </row>
    <row r="578" spans="1:10" s="1953" customFormat="1" ht="15.75" customHeight="1">
      <c r="A578" s="1954"/>
      <c r="B578" s="1954"/>
      <c r="C578" s="1954"/>
      <c r="D578" s="1954"/>
      <c r="E578" s="1954"/>
      <c r="F578" s="1954"/>
      <c r="G578" s="1954"/>
      <c r="H578" s="1954"/>
      <c r="I578" s="1954"/>
      <c r="J578" s="1954"/>
    </row>
    <row r="579" spans="1:10" s="1953" customFormat="1" ht="15.75" customHeight="1">
      <c r="A579" s="1954"/>
      <c r="B579" s="1954"/>
      <c r="C579" s="1954"/>
      <c r="D579" s="1954"/>
      <c r="E579" s="1954"/>
      <c r="F579" s="1954"/>
      <c r="G579" s="1954"/>
      <c r="H579" s="1954"/>
      <c r="I579" s="1954"/>
      <c r="J579" s="1954"/>
    </row>
    <row r="580" spans="1:10" s="1953" customFormat="1" ht="15.75" customHeight="1">
      <c r="A580" s="1954"/>
      <c r="B580" s="1954"/>
      <c r="C580" s="1954"/>
      <c r="D580" s="1954"/>
      <c r="E580" s="1954"/>
      <c r="F580" s="1954"/>
      <c r="G580" s="1954"/>
      <c r="H580" s="1954"/>
      <c r="I580" s="1954"/>
      <c r="J580" s="1954"/>
    </row>
    <row r="581" spans="1:10" s="1953" customFormat="1" ht="15.75" customHeight="1">
      <c r="A581" s="1954"/>
      <c r="B581" s="1954"/>
      <c r="C581" s="1954"/>
      <c r="D581" s="1954"/>
      <c r="E581" s="1954"/>
      <c r="F581" s="1954"/>
      <c r="G581" s="1954"/>
      <c r="H581" s="1954"/>
      <c r="I581" s="1954"/>
      <c r="J581" s="1954"/>
    </row>
    <row r="582" spans="1:10" s="1953" customFormat="1" ht="15.75" customHeight="1">
      <c r="A582" s="1954"/>
      <c r="B582" s="1954"/>
      <c r="C582" s="1954"/>
      <c r="D582" s="1954"/>
      <c r="E582" s="1954"/>
      <c r="F582" s="1954"/>
      <c r="G582" s="1954"/>
      <c r="H582" s="1954"/>
      <c r="I582" s="1954"/>
      <c r="J582" s="1954"/>
    </row>
    <row r="583" spans="1:10" s="1953" customFormat="1" ht="15.75" customHeight="1">
      <c r="A583" s="1954"/>
      <c r="B583" s="1954"/>
      <c r="C583" s="1954"/>
      <c r="D583" s="1954"/>
      <c r="E583" s="1954"/>
      <c r="F583" s="1954"/>
      <c r="G583" s="1954"/>
      <c r="H583" s="1954"/>
      <c r="I583" s="1954"/>
      <c r="J583" s="1954"/>
    </row>
    <row r="584" spans="1:10" s="1953" customFormat="1" ht="15.75" customHeight="1">
      <c r="A584" s="1954"/>
      <c r="B584" s="1954"/>
      <c r="C584" s="1954"/>
      <c r="D584" s="1954"/>
      <c r="E584" s="1954"/>
      <c r="F584" s="1954"/>
      <c r="G584" s="1954"/>
      <c r="H584" s="1954"/>
      <c r="I584" s="1954"/>
      <c r="J584" s="1954"/>
    </row>
    <row r="585" spans="1:10" s="1953" customFormat="1" ht="15.75" customHeight="1">
      <c r="A585" s="1954"/>
      <c r="B585" s="1954"/>
      <c r="C585" s="1954"/>
      <c r="D585" s="1954"/>
      <c r="E585" s="1954"/>
      <c r="F585" s="1954"/>
      <c r="G585" s="1954"/>
      <c r="H585" s="1954"/>
      <c r="I585" s="1954"/>
      <c r="J585" s="1954"/>
    </row>
    <row r="586" spans="1:10" s="1953" customFormat="1" ht="15.75" customHeight="1">
      <c r="A586" s="1954"/>
      <c r="B586" s="1954"/>
      <c r="C586" s="1954"/>
      <c r="D586" s="1954"/>
      <c r="E586" s="1954"/>
      <c r="F586" s="1954"/>
      <c r="G586" s="1954"/>
      <c r="H586" s="1954"/>
      <c r="I586" s="1954"/>
      <c r="J586" s="1954"/>
    </row>
    <row r="587" spans="1:10" s="1953" customFormat="1" ht="15.75" customHeight="1">
      <c r="A587" s="1954"/>
      <c r="B587" s="1954"/>
      <c r="C587" s="1954"/>
      <c r="D587" s="1954"/>
      <c r="E587" s="1954"/>
      <c r="F587" s="1954"/>
      <c r="G587" s="1954"/>
      <c r="H587" s="1954"/>
      <c r="I587" s="1954"/>
      <c r="J587" s="1954"/>
    </row>
    <row r="588" spans="1:10" s="1953" customFormat="1" ht="15.75" customHeight="1">
      <c r="A588" s="1954"/>
      <c r="B588" s="1954"/>
      <c r="C588" s="1954"/>
      <c r="D588" s="1954"/>
      <c r="E588" s="1954"/>
      <c r="F588" s="1954"/>
      <c r="G588" s="1954"/>
      <c r="H588" s="1954"/>
      <c r="I588" s="1954"/>
      <c r="J588" s="1954"/>
    </row>
    <row r="589" spans="1:10" s="1953" customFormat="1" ht="15.75" customHeight="1">
      <c r="A589" s="1954"/>
      <c r="B589" s="1954"/>
      <c r="C589" s="1954"/>
      <c r="D589" s="1954"/>
      <c r="E589" s="1954"/>
      <c r="F589" s="1954"/>
      <c r="G589" s="1954"/>
      <c r="H589" s="1954"/>
      <c r="I589" s="1954"/>
      <c r="J589" s="1954"/>
    </row>
    <row r="590" spans="1:10" s="1953" customFormat="1" ht="15.75" customHeight="1">
      <c r="A590" s="1954"/>
      <c r="B590" s="1954"/>
      <c r="C590" s="1954"/>
      <c r="D590" s="1954"/>
      <c r="E590" s="1954"/>
      <c r="F590" s="1954"/>
      <c r="G590" s="1954"/>
      <c r="H590" s="1954"/>
      <c r="I590" s="1954"/>
      <c r="J590" s="1954"/>
    </row>
    <row r="591" spans="1:10" s="1953" customFormat="1" ht="15.75" customHeight="1">
      <c r="A591" s="1954"/>
      <c r="B591" s="1954"/>
      <c r="C591" s="1954"/>
      <c r="D591" s="1954"/>
      <c r="E591" s="1954"/>
      <c r="F591" s="1954"/>
      <c r="G591" s="1954"/>
      <c r="H591" s="1954"/>
      <c r="I591" s="1954"/>
      <c r="J591" s="1954"/>
    </row>
    <row r="592" spans="1:10" s="1953" customFormat="1" ht="15.75" customHeight="1">
      <c r="A592" s="1954"/>
      <c r="B592" s="1954"/>
      <c r="C592" s="1954"/>
      <c r="D592" s="1954"/>
      <c r="E592" s="1954"/>
      <c r="F592" s="1954"/>
      <c r="G592" s="1954"/>
      <c r="H592" s="1954"/>
      <c r="I592" s="1954"/>
      <c r="J592" s="1954"/>
    </row>
    <row r="593" spans="1:10" s="1953" customFormat="1" ht="15.75" customHeight="1">
      <c r="A593" s="1954"/>
      <c r="B593" s="1954"/>
      <c r="C593" s="1954"/>
      <c r="D593" s="1954"/>
      <c r="E593" s="1954"/>
      <c r="F593" s="1954"/>
      <c r="G593" s="1954"/>
      <c r="H593" s="1954"/>
      <c r="I593" s="1954"/>
      <c r="J593" s="1954"/>
    </row>
    <row r="594" spans="1:10" s="1953" customFormat="1" ht="15.75" customHeight="1">
      <c r="A594" s="1954"/>
      <c r="B594" s="1954"/>
      <c r="C594" s="1954"/>
      <c r="D594" s="1954"/>
      <c r="E594" s="1954"/>
      <c r="F594" s="1954"/>
      <c r="G594" s="1954"/>
      <c r="H594" s="1954"/>
      <c r="I594" s="1954"/>
      <c r="J594" s="1954"/>
    </row>
    <row r="595" spans="1:10" s="1953" customFormat="1" ht="15.75" customHeight="1">
      <c r="A595" s="1954"/>
      <c r="B595" s="1954"/>
      <c r="C595" s="1954"/>
      <c r="D595" s="1954"/>
      <c r="E595" s="1954"/>
      <c r="F595" s="1954"/>
      <c r="G595" s="1954"/>
      <c r="H595" s="1954"/>
      <c r="I595" s="1954"/>
      <c r="J595" s="1954"/>
    </row>
    <row r="596" spans="1:10" s="1953" customFormat="1" ht="15.75" customHeight="1">
      <c r="A596" s="1954"/>
      <c r="B596" s="1954"/>
      <c r="C596" s="1954"/>
      <c r="D596" s="1954"/>
      <c r="E596" s="1954"/>
      <c r="F596" s="1954"/>
      <c r="G596" s="1954"/>
      <c r="H596" s="1954"/>
      <c r="I596" s="1954"/>
      <c r="J596" s="1954"/>
    </row>
    <row r="597" spans="1:10" s="1953" customFormat="1" ht="15.75" customHeight="1">
      <c r="A597" s="1954"/>
      <c r="B597" s="1954"/>
      <c r="C597" s="1954"/>
      <c r="D597" s="1954"/>
      <c r="E597" s="1954"/>
      <c r="F597" s="1954"/>
      <c r="G597" s="1954"/>
      <c r="H597" s="1954"/>
      <c r="I597" s="1954"/>
      <c r="J597" s="1954"/>
    </row>
    <row r="598" spans="1:10" s="1953" customFormat="1" ht="15.75" customHeight="1">
      <c r="A598" s="1954"/>
      <c r="B598" s="1954"/>
      <c r="C598" s="1954"/>
      <c r="D598" s="1954"/>
      <c r="E598" s="1954"/>
      <c r="F598" s="1954"/>
      <c r="G598" s="1954"/>
      <c r="H598" s="1954"/>
      <c r="I598" s="1954"/>
      <c r="J598" s="1954"/>
    </row>
    <row r="599" spans="1:10" s="1953" customFormat="1" ht="15.75" customHeight="1">
      <c r="A599" s="1954"/>
      <c r="B599" s="1954"/>
      <c r="C599" s="1954"/>
      <c r="D599" s="1954"/>
      <c r="E599" s="1954"/>
      <c r="F599" s="1954"/>
      <c r="G599" s="1954"/>
      <c r="H599" s="1954"/>
      <c r="I599" s="1954"/>
      <c r="J599" s="1954"/>
    </row>
    <row r="600" spans="1:10" s="1953" customFormat="1" ht="15.75" customHeight="1">
      <c r="A600" s="1954"/>
      <c r="B600" s="1954"/>
      <c r="C600" s="1954"/>
      <c r="D600" s="1954"/>
      <c r="E600" s="1954"/>
      <c r="F600" s="1954"/>
      <c r="G600" s="1954"/>
      <c r="H600" s="1954"/>
      <c r="I600" s="1954"/>
      <c r="J600" s="1954"/>
    </row>
    <row r="601" spans="1:10" s="1953" customFormat="1" ht="15.75" customHeight="1">
      <c r="A601" s="1954"/>
      <c r="B601" s="1954"/>
      <c r="C601" s="1954"/>
      <c r="D601" s="1954"/>
      <c r="E601" s="1954"/>
      <c r="F601" s="1954"/>
      <c r="G601" s="1954"/>
      <c r="H601" s="1954"/>
      <c r="I601" s="1954"/>
      <c r="J601" s="1954"/>
    </row>
    <row r="602" spans="1:10" s="1953" customFormat="1" ht="15.75" customHeight="1">
      <c r="A602" s="1954"/>
      <c r="B602" s="1954"/>
      <c r="C602" s="1954"/>
      <c r="D602" s="1954"/>
      <c r="E602" s="1954"/>
      <c r="F602" s="1954"/>
      <c r="G602" s="1954"/>
      <c r="H602" s="1954"/>
      <c r="I602" s="1954"/>
      <c r="J602" s="1954"/>
    </row>
    <row r="603" spans="1:10" s="1953" customFormat="1" ht="15.75" customHeight="1">
      <c r="A603" s="1954"/>
      <c r="B603" s="1954"/>
      <c r="C603" s="1954"/>
      <c r="D603" s="1954"/>
      <c r="E603" s="1954"/>
      <c r="F603" s="1954"/>
      <c r="G603" s="1954"/>
      <c r="H603" s="1954"/>
      <c r="I603" s="1954"/>
      <c r="J603" s="1954"/>
    </row>
    <row r="604" spans="1:10" s="1953" customFormat="1" ht="15.75" customHeight="1">
      <c r="A604" s="1954"/>
      <c r="B604" s="1954"/>
      <c r="C604" s="1954"/>
      <c r="D604" s="1954"/>
      <c r="E604" s="1954"/>
      <c r="F604" s="1954"/>
      <c r="G604" s="1954"/>
      <c r="H604" s="1954"/>
      <c r="I604" s="1954"/>
      <c r="J604" s="1954"/>
    </row>
    <row r="605" spans="1:10" s="1953" customFormat="1" ht="15.75" customHeight="1">
      <c r="A605" s="1954"/>
      <c r="B605" s="1954"/>
      <c r="C605" s="1954"/>
      <c r="D605" s="1954"/>
      <c r="E605" s="1954"/>
      <c r="F605" s="1954"/>
      <c r="G605" s="1954"/>
      <c r="H605" s="1954"/>
      <c r="I605" s="1954"/>
      <c r="J605" s="1954"/>
    </row>
    <row r="606" spans="1:10" s="1953" customFormat="1" ht="15.75" customHeight="1">
      <c r="A606" s="1954"/>
      <c r="B606" s="1954"/>
      <c r="C606" s="1954"/>
      <c r="D606" s="1954"/>
      <c r="E606" s="1954"/>
      <c r="F606" s="1954"/>
      <c r="G606" s="1954"/>
      <c r="H606" s="1954"/>
      <c r="I606" s="1954"/>
      <c r="J606" s="1954"/>
    </row>
    <row r="607" spans="1:10" s="1953" customFormat="1" ht="15.75" customHeight="1">
      <c r="A607" s="1954"/>
      <c r="B607" s="1954"/>
      <c r="C607" s="1954"/>
      <c r="D607" s="1954"/>
      <c r="E607" s="1954"/>
      <c r="F607" s="1954"/>
      <c r="G607" s="1954"/>
      <c r="H607" s="1954"/>
      <c r="I607" s="1954"/>
      <c r="J607" s="1954"/>
    </row>
    <row r="608" spans="1:10" s="1953" customFormat="1" ht="15.75" customHeight="1">
      <c r="A608" s="1954"/>
      <c r="B608" s="1954"/>
      <c r="C608" s="1954"/>
      <c r="D608" s="1954"/>
      <c r="E608" s="1954"/>
      <c r="F608" s="1954"/>
      <c r="G608" s="1954"/>
      <c r="H608" s="1954"/>
      <c r="I608" s="1954"/>
      <c r="J608" s="1954"/>
    </row>
    <row r="609" spans="1:10" s="1953" customFormat="1" ht="15.75" customHeight="1">
      <c r="A609" s="1954"/>
      <c r="B609" s="1954"/>
      <c r="C609" s="1954"/>
      <c r="D609" s="1954"/>
      <c r="E609" s="1954"/>
      <c r="F609" s="1954"/>
      <c r="G609" s="1954"/>
      <c r="H609" s="1954"/>
      <c r="I609" s="1954"/>
      <c r="J609" s="1954"/>
    </row>
    <row r="610" spans="1:10" s="1953" customFormat="1" ht="15.75" customHeight="1">
      <c r="A610" s="1954"/>
      <c r="B610" s="1954"/>
      <c r="C610" s="1954"/>
      <c r="D610" s="1954"/>
      <c r="E610" s="1954"/>
      <c r="F610" s="1954"/>
      <c r="G610" s="1954"/>
      <c r="H610" s="1954"/>
      <c r="I610" s="1954"/>
      <c r="J610" s="1954"/>
    </row>
    <row r="611" spans="1:10" s="1953" customFormat="1" ht="15.75" customHeight="1">
      <c r="A611" s="1954"/>
      <c r="B611" s="1954"/>
      <c r="C611" s="1954"/>
      <c r="D611" s="1954"/>
      <c r="E611" s="1954"/>
      <c r="F611" s="1954"/>
      <c r="G611" s="1954"/>
      <c r="H611" s="1954"/>
      <c r="I611" s="1954"/>
      <c r="J611" s="1954"/>
    </row>
    <row r="612" spans="1:10" s="1953" customFormat="1" ht="15.75" customHeight="1">
      <c r="A612" s="1954"/>
      <c r="B612" s="1954"/>
      <c r="C612" s="1954"/>
      <c r="D612" s="1954"/>
      <c r="E612" s="1954"/>
      <c r="F612" s="1954"/>
      <c r="G612" s="1954"/>
      <c r="H612" s="1954"/>
      <c r="I612" s="1954"/>
      <c r="J612" s="1954"/>
    </row>
    <row r="613" spans="1:10" s="1953" customFormat="1" ht="15.75" customHeight="1">
      <c r="A613" s="1954"/>
      <c r="B613" s="1954"/>
      <c r="C613" s="1954"/>
      <c r="D613" s="1954"/>
      <c r="E613" s="1954"/>
      <c r="F613" s="1954"/>
      <c r="G613" s="1954"/>
      <c r="H613" s="1954"/>
      <c r="I613" s="1954"/>
      <c r="J613" s="1954"/>
    </row>
    <row r="614" spans="1:10" s="1953" customFormat="1" ht="15.75" customHeight="1">
      <c r="A614" s="1954"/>
      <c r="B614" s="1954"/>
      <c r="C614" s="1954"/>
      <c r="D614" s="1954"/>
      <c r="E614" s="1954"/>
      <c r="F614" s="1954"/>
      <c r="G614" s="1954"/>
      <c r="H614" s="1954"/>
      <c r="I614" s="1954"/>
      <c r="J614" s="1954"/>
    </row>
    <row r="615" spans="1:10" s="1953" customFormat="1" ht="15.75" customHeight="1">
      <c r="A615" s="1954"/>
      <c r="B615" s="1954"/>
      <c r="C615" s="1954"/>
      <c r="D615" s="1954"/>
      <c r="E615" s="1954"/>
      <c r="F615" s="1954"/>
      <c r="G615" s="1954"/>
      <c r="H615" s="1954"/>
      <c r="I615" s="1954"/>
      <c r="J615" s="1954"/>
    </row>
    <row r="616" spans="1:10" s="1953" customFormat="1" ht="15.75" customHeight="1">
      <c r="A616" s="1954"/>
      <c r="B616" s="1954"/>
      <c r="C616" s="1954"/>
      <c r="D616" s="1954"/>
      <c r="E616" s="1954"/>
      <c r="F616" s="1954"/>
      <c r="G616" s="1954"/>
      <c r="H616" s="1954"/>
      <c r="I616" s="1954"/>
      <c r="J616" s="1954"/>
    </row>
    <row r="617" spans="1:10" s="1953" customFormat="1" ht="15.75" customHeight="1">
      <c r="A617" s="1954"/>
      <c r="B617" s="1954"/>
      <c r="C617" s="1954"/>
      <c r="D617" s="1954"/>
      <c r="E617" s="1954"/>
      <c r="F617" s="1954"/>
      <c r="G617" s="1954"/>
      <c r="H617" s="1954"/>
      <c r="I617" s="1954"/>
      <c r="J617" s="1954"/>
    </row>
    <row r="618" spans="1:10" s="1953" customFormat="1" ht="15.75" customHeight="1">
      <c r="A618" s="1954"/>
      <c r="B618" s="1954"/>
      <c r="C618" s="1954"/>
      <c r="D618" s="1954"/>
      <c r="E618" s="1954"/>
      <c r="F618" s="1954"/>
      <c r="G618" s="1954"/>
      <c r="H618" s="1954"/>
      <c r="I618" s="1954"/>
      <c r="J618" s="1954"/>
    </row>
    <row r="619" spans="1:10" s="1953" customFormat="1" ht="15.75" customHeight="1">
      <c r="A619" s="1954"/>
      <c r="B619" s="1954"/>
      <c r="C619" s="1954"/>
      <c r="D619" s="1954"/>
      <c r="E619" s="1954"/>
      <c r="F619" s="1954"/>
      <c r="G619" s="1954"/>
      <c r="H619" s="1954"/>
      <c r="I619" s="1954"/>
      <c r="J619" s="1954"/>
    </row>
    <row r="620" spans="1:10" s="1953" customFormat="1" ht="15.75" customHeight="1">
      <c r="A620" s="1954"/>
      <c r="B620" s="1954"/>
      <c r="C620" s="1954"/>
      <c r="D620" s="1954"/>
      <c r="E620" s="1954"/>
      <c r="F620" s="1954"/>
      <c r="G620" s="1954"/>
      <c r="H620" s="1954"/>
      <c r="I620" s="1954"/>
      <c r="J620" s="1954"/>
    </row>
    <row r="621" spans="1:10" s="1953" customFormat="1" ht="15.75" customHeight="1">
      <c r="A621" s="1954"/>
      <c r="B621" s="1954"/>
      <c r="C621" s="1954"/>
      <c r="D621" s="1954"/>
      <c r="E621" s="1954"/>
      <c r="F621" s="1954"/>
      <c r="G621" s="1954"/>
      <c r="H621" s="1954"/>
      <c r="I621" s="1954"/>
      <c r="J621" s="1954"/>
    </row>
    <row r="622" spans="1:10" s="1953" customFormat="1" ht="15.75" customHeight="1">
      <c r="A622" s="1954"/>
      <c r="B622" s="1954"/>
      <c r="C622" s="1954"/>
      <c r="D622" s="1954"/>
      <c r="E622" s="1954"/>
      <c r="F622" s="1954"/>
      <c r="G622" s="1954"/>
      <c r="H622" s="1954"/>
      <c r="I622" s="1954"/>
      <c r="J622" s="1954"/>
    </row>
    <row r="623" spans="1:10" s="1953" customFormat="1" ht="15.75" customHeight="1">
      <c r="A623" s="1954"/>
      <c r="B623" s="1954"/>
      <c r="C623" s="1954"/>
      <c r="D623" s="1954"/>
      <c r="E623" s="1954"/>
      <c r="F623" s="1954"/>
      <c r="G623" s="1954"/>
      <c r="H623" s="1954"/>
      <c r="I623" s="1954"/>
      <c r="J623" s="1954"/>
    </row>
    <row r="624" spans="1:10" s="1953" customFormat="1" ht="15.75" customHeight="1">
      <c r="A624" s="1954"/>
      <c r="B624" s="1954"/>
      <c r="C624" s="1954"/>
      <c r="D624" s="1954"/>
      <c r="E624" s="1954"/>
      <c r="F624" s="1954"/>
      <c r="G624" s="1954"/>
      <c r="H624" s="1954"/>
      <c r="I624" s="1954"/>
      <c r="J624" s="1954"/>
    </row>
    <row r="625" spans="1:10" s="1953" customFormat="1" ht="15.75" customHeight="1">
      <c r="A625" s="1954"/>
      <c r="B625" s="1954"/>
      <c r="C625" s="1954"/>
      <c r="D625" s="1954"/>
      <c r="E625" s="1954"/>
      <c r="F625" s="1954"/>
      <c r="G625" s="1954"/>
      <c r="H625" s="1954"/>
      <c r="I625" s="1954"/>
      <c r="J625" s="1954"/>
    </row>
    <row r="626" spans="1:10" s="1953" customFormat="1" ht="15.75" customHeight="1">
      <c r="A626" s="1954"/>
      <c r="B626" s="1954"/>
      <c r="C626" s="1954"/>
      <c r="D626" s="1954"/>
      <c r="E626" s="1954"/>
      <c r="F626" s="1954"/>
      <c r="G626" s="1954"/>
      <c r="H626" s="1954"/>
      <c r="I626" s="1954"/>
      <c r="J626" s="1954"/>
    </row>
    <row r="627" spans="1:10" s="1953" customFormat="1" ht="15.75" customHeight="1">
      <c r="A627" s="1954"/>
      <c r="B627" s="1954"/>
      <c r="C627" s="1954"/>
      <c r="D627" s="1954"/>
      <c r="E627" s="1954"/>
      <c r="F627" s="1954"/>
      <c r="G627" s="1954"/>
      <c r="H627" s="1954"/>
      <c r="I627" s="1954"/>
      <c r="J627" s="1954"/>
    </row>
    <row r="628" spans="1:10" s="1953" customFormat="1" ht="15.75" customHeight="1">
      <c r="A628" s="1954"/>
      <c r="B628" s="1954"/>
      <c r="C628" s="1954"/>
      <c r="D628" s="1954"/>
      <c r="E628" s="1954"/>
      <c r="F628" s="1954"/>
      <c r="G628" s="1954"/>
      <c r="H628" s="1954"/>
      <c r="I628" s="1954"/>
      <c r="J628" s="1954"/>
    </row>
    <row r="629" spans="1:10" s="1953" customFormat="1" ht="15.75" customHeight="1">
      <c r="A629" s="1954"/>
      <c r="B629" s="1954"/>
      <c r="C629" s="1954"/>
      <c r="D629" s="1954"/>
      <c r="E629" s="1954"/>
      <c r="F629" s="1954"/>
      <c r="G629" s="1954"/>
      <c r="H629" s="1954"/>
      <c r="I629" s="1954"/>
      <c r="J629" s="1954"/>
    </row>
    <row r="630" spans="1:10" s="1953" customFormat="1" ht="15.75" customHeight="1">
      <c r="A630" s="1954"/>
      <c r="B630" s="1954"/>
      <c r="C630" s="1954"/>
      <c r="D630" s="1954"/>
      <c r="E630" s="1954"/>
      <c r="F630" s="1954"/>
      <c r="G630" s="1954"/>
      <c r="H630" s="1954"/>
      <c r="I630" s="1954"/>
      <c r="J630" s="1954"/>
    </row>
    <row r="631" spans="1:10" s="1953" customFormat="1" ht="15.75" customHeight="1">
      <c r="A631" s="1954"/>
      <c r="B631" s="1954"/>
      <c r="C631" s="1954"/>
      <c r="D631" s="1954"/>
      <c r="E631" s="1954"/>
      <c r="F631" s="1954"/>
      <c r="G631" s="1954"/>
      <c r="H631" s="1954"/>
      <c r="I631" s="1954"/>
      <c r="J631" s="1954"/>
    </row>
    <row r="632" spans="1:10" s="1953" customFormat="1" ht="15.75" customHeight="1">
      <c r="A632" s="1954"/>
      <c r="B632" s="1954"/>
      <c r="C632" s="1954"/>
      <c r="D632" s="1954"/>
      <c r="E632" s="1954"/>
      <c r="F632" s="1954"/>
      <c r="G632" s="1954"/>
      <c r="H632" s="1954"/>
      <c r="I632" s="1954"/>
      <c r="J632" s="1954"/>
    </row>
    <row r="633" spans="1:10" s="1953" customFormat="1" ht="15.75" customHeight="1">
      <c r="A633" s="1954"/>
      <c r="B633" s="1954"/>
      <c r="C633" s="1954"/>
      <c r="D633" s="1954"/>
      <c r="E633" s="1954"/>
      <c r="F633" s="1954"/>
      <c r="G633" s="1954"/>
      <c r="H633" s="1954"/>
      <c r="I633" s="1954"/>
      <c r="J633" s="1954"/>
    </row>
    <row r="634" spans="1:10" s="1953" customFormat="1" ht="15.75" customHeight="1">
      <c r="A634" s="1954"/>
      <c r="B634" s="1954"/>
      <c r="C634" s="1954"/>
      <c r="D634" s="1954"/>
      <c r="E634" s="1954"/>
      <c r="F634" s="1954"/>
      <c r="G634" s="1954"/>
      <c r="H634" s="1954"/>
      <c r="I634" s="1954"/>
      <c r="J634" s="1954"/>
    </row>
    <row r="635" spans="1:10" s="1953" customFormat="1" ht="15.75" customHeight="1">
      <c r="A635" s="1954"/>
      <c r="B635" s="1954"/>
      <c r="C635" s="1954"/>
      <c r="D635" s="1954"/>
      <c r="E635" s="1954"/>
      <c r="F635" s="1954"/>
      <c r="G635" s="1954"/>
      <c r="H635" s="1954"/>
      <c r="I635" s="1954"/>
      <c r="J635" s="1954"/>
    </row>
    <row r="636" spans="1:10" s="1953" customFormat="1" ht="15.75" customHeight="1">
      <c r="A636" s="1954"/>
      <c r="B636" s="1954"/>
      <c r="C636" s="1954"/>
      <c r="D636" s="1954"/>
      <c r="E636" s="1954"/>
      <c r="F636" s="1954"/>
      <c r="G636" s="1954"/>
      <c r="H636" s="1954"/>
      <c r="I636" s="1954"/>
      <c r="J636" s="1954"/>
    </row>
    <row r="637" spans="1:10" s="1953" customFormat="1" ht="15.75" customHeight="1">
      <c r="A637" s="1954"/>
      <c r="B637" s="1954"/>
      <c r="C637" s="1954"/>
      <c r="D637" s="1954"/>
      <c r="E637" s="1954"/>
      <c r="F637" s="1954"/>
      <c r="G637" s="1954"/>
      <c r="H637" s="1954"/>
      <c r="I637" s="1954"/>
      <c r="J637" s="1954"/>
    </row>
    <row r="638" spans="1:10" s="1953" customFormat="1" ht="15.75" customHeight="1">
      <c r="A638" s="1954"/>
      <c r="B638" s="1954"/>
      <c r="C638" s="1954"/>
      <c r="D638" s="1954"/>
      <c r="E638" s="1954"/>
      <c r="F638" s="1954"/>
      <c r="G638" s="1954"/>
      <c r="H638" s="1954"/>
      <c r="I638" s="1954"/>
      <c r="J638" s="1954"/>
    </row>
    <row r="639" spans="1:10" s="1953" customFormat="1" ht="15.75" customHeight="1">
      <c r="A639" s="1954"/>
      <c r="B639" s="1954"/>
      <c r="C639" s="1954"/>
      <c r="D639" s="1954"/>
      <c r="E639" s="1954"/>
      <c r="F639" s="1954"/>
      <c r="G639" s="1954"/>
      <c r="H639" s="1954"/>
      <c r="I639" s="1954"/>
      <c r="J639" s="1954"/>
    </row>
    <row r="640" spans="1:10" s="1953" customFormat="1" ht="15.75" customHeight="1">
      <c r="A640" s="1954"/>
      <c r="B640" s="1954"/>
      <c r="C640" s="1954"/>
      <c r="D640" s="1954"/>
      <c r="E640" s="1954"/>
      <c r="F640" s="1954"/>
      <c r="G640" s="1954"/>
      <c r="H640" s="1954"/>
      <c r="I640" s="1954"/>
      <c r="J640" s="1954"/>
    </row>
    <row r="641" spans="1:10" s="1953" customFormat="1" ht="15.75" customHeight="1">
      <c r="A641" s="1954"/>
      <c r="B641" s="1954"/>
      <c r="C641" s="1954"/>
      <c r="D641" s="1954"/>
      <c r="E641" s="1954"/>
      <c r="F641" s="1954"/>
      <c r="G641" s="1954"/>
      <c r="H641" s="1954"/>
      <c r="I641" s="1954"/>
      <c r="J641" s="1954"/>
    </row>
    <row r="642" spans="1:10" s="1953" customFormat="1" ht="15.75" customHeight="1">
      <c r="A642" s="1954"/>
      <c r="B642" s="1954"/>
      <c r="C642" s="1954"/>
      <c r="D642" s="1954"/>
      <c r="E642" s="1954"/>
      <c r="F642" s="1954"/>
      <c r="G642" s="1954"/>
      <c r="H642" s="1954"/>
      <c r="I642" s="1954"/>
      <c r="J642" s="1954"/>
    </row>
    <row r="643" spans="1:10" s="1953" customFormat="1" ht="15.75" customHeight="1">
      <c r="A643" s="1954"/>
      <c r="B643" s="1954"/>
      <c r="C643" s="1954"/>
      <c r="D643" s="1954"/>
      <c r="E643" s="1954"/>
      <c r="F643" s="1954"/>
      <c r="G643" s="1954"/>
      <c r="H643" s="1954"/>
      <c r="I643" s="1954"/>
      <c r="J643" s="1954"/>
    </row>
    <row r="644" spans="1:10" s="1953" customFormat="1" ht="15.75" customHeight="1">
      <c r="A644" s="1954"/>
      <c r="B644" s="1954"/>
      <c r="C644" s="1954"/>
      <c r="D644" s="1954"/>
      <c r="E644" s="1954"/>
      <c r="F644" s="1954"/>
      <c r="G644" s="1954"/>
      <c r="H644" s="1954"/>
      <c r="I644" s="1954"/>
      <c r="J644" s="1954"/>
    </row>
    <row r="645" spans="1:10" s="1953" customFormat="1" ht="15.75" customHeight="1">
      <c r="A645" s="1954"/>
      <c r="B645" s="1954"/>
      <c r="C645" s="1954"/>
      <c r="D645" s="1954"/>
      <c r="E645" s="1954"/>
      <c r="F645" s="1954"/>
      <c r="G645" s="1954"/>
      <c r="H645" s="1954"/>
      <c r="I645" s="1954"/>
      <c r="J645" s="1954"/>
    </row>
    <row r="646" spans="1:10" s="1953" customFormat="1" ht="15.75" customHeight="1">
      <c r="A646" s="1954"/>
      <c r="B646" s="1954"/>
      <c r="C646" s="1954"/>
      <c r="D646" s="1954"/>
      <c r="E646" s="1954"/>
      <c r="F646" s="1954"/>
      <c r="G646" s="1954"/>
      <c r="H646" s="1954"/>
      <c r="I646" s="1954"/>
      <c r="J646" s="1954"/>
    </row>
    <row r="647" spans="1:10" s="1953" customFormat="1" ht="15.75" customHeight="1">
      <c r="A647" s="1954"/>
      <c r="B647" s="1954"/>
      <c r="C647" s="1954"/>
      <c r="D647" s="1954"/>
      <c r="E647" s="1954"/>
      <c r="F647" s="1954"/>
      <c r="G647" s="1954"/>
      <c r="H647" s="1954"/>
      <c r="I647" s="1954"/>
      <c r="J647" s="1954"/>
    </row>
    <row r="648" spans="1:10" s="1953" customFormat="1" ht="15.75" customHeight="1">
      <c r="A648" s="1954"/>
      <c r="B648" s="1954"/>
      <c r="C648" s="1954"/>
      <c r="D648" s="1954"/>
      <c r="E648" s="1954"/>
      <c r="F648" s="1954"/>
      <c r="G648" s="1954"/>
      <c r="H648" s="1954"/>
      <c r="I648" s="1954"/>
      <c r="J648" s="1954"/>
    </row>
    <row r="649" spans="1:10" s="1953" customFormat="1" ht="15.75" customHeight="1">
      <c r="A649" s="1954"/>
      <c r="B649" s="1954"/>
      <c r="C649" s="1954"/>
      <c r="D649" s="1954"/>
      <c r="E649" s="1954"/>
      <c r="F649" s="1954"/>
      <c r="G649" s="1954"/>
      <c r="H649" s="1954"/>
      <c r="I649" s="1954"/>
      <c r="J649" s="1954"/>
    </row>
    <row r="650" spans="1:10" s="1953" customFormat="1" ht="15.75" customHeight="1">
      <c r="A650" s="1954"/>
      <c r="B650" s="1954"/>
      <c r="C650" s="1954"/>
      <c r="D650" s="1954"/>
      <c r="E650" s="1954"/>
      <c r="F650" s="1954"/>
      <c r="G650" s="1954"/>
      <c r="H650" s="1954"/>
      <c r="I650" s="1954"/>
      <c r="J650" s="1954"/>
    </row>
    <row r="651" spans="1:10" s="1953" customFormat="1" ht="15.75" customHeight="1">
      <c r="A651" s="1954"/>
      <c r="B651" s="1954"/>
      <c r="C651" s="1954"/>
      <c r="D651" s="1954"/>
      <c r="E651" s="1954"/>
      <c r="F651" s="1954"/>
      <c r="G651" s="1954"/>
      <c r="H651" s="1954"/>
      <c r="I651" s="1954"/>
      <c r="J651" s="1954"/>
    </row>
    <row r="652" spans="1:10" s="1953" customFormat="1" ht="15.75" customHeight="1">
      <c r="A652" s="1954"/>
      <c r="B652" s="1954"/>
      <c r="C652" s="1954"/>
      <c r="D652" s="1954"/>
      <c r="E652" s="1954"/>
      <c r="F652" s="1954"/>
      <c r="G652" s="1954"/>
      <c r="H652" s="1954"/>
      <c r="I652" s="1954"/>
      <c r="J652" s="1954"/>
    </row>
    <row r="653" spans="1:10" s="1953" customFormat="1" ht="15.75" customHeight="1">
      <c r="A653" s="1954"/>
      <c r="B653" s="1954"/>
      <c r="C653" s="1954"/>
      <c r="D653" s="1954"/>
      <c r="E653" s="1954"/>
      <c r="F653" s="1954"/>
      <c r="G653" s="1954"/>
      <c r="H653" s="1954"/>
      <c r="I653" s="1954"/>
      <c r="J653" s="1954"/>
    </row>
    <row r="654" spans="1:10" s="1953" customFormat="1" ht="15.75" customHeight="1">
      <c r="A654" s="1954"/>
      <c r="B654" s="1954"/>
      <c r="C654" s="1954"/>
      <c r="D654" s="1954"/>
      <c r="E654" s="1954"/>
      <c r="F654" s="1954"/>
      <c r="G654" s="1954"/>
      <c r="H654" s="1954"/>
      <c r="I654" s="1954"/>
      <c r="J654" s="1954"/>
    </row>
    <row r="655" spans="1:10" s="1953" customFormat="1" ht="15.75" customHeight="1">
      <c r="A655" s="1954"/>
      <c r="B655" s="1954"/>
      <c r="C655" s="1954"/>
      <c r="D655" s="1954"/>
      <c r="E655" s="1954"/>
      <c r="F655" s="1954"/>
      <c r="G655" s="1954"/>
      <c r="H655" s="1954"/>
      <c r="I655" s="1954"/>
      <c r="J655" s="1954"/>
    </row>
    <row r="656" spans="1:10" s="1953" customFormat="1" ht="15.75" customHeight="1">
      <c r="A656" s="1954"/>
      <c r="B656" s="1954"/>
      <c r="C656" s="1954"/>
      <c r="D656" s="1954"/>
      <c r="E656" s="1954"/>
      <c r="F656" s="1954"/>
      <c r="G656" s="1954"/>
      <c r="H656" s="1954"/>
      <c r="I656" s="1954"/>
      <c r="J656" s="1954"/>
    </row>
    <row r="657" spans="1:10" s="1953" customFormat="1" ht="15.75" customHeight="1">
      <c r="A657" s="1954"/>
      <c r="B657" s="1954"/>
      <c r="C657" s="1954"/>
      <c r="D657" s="1954"/>
      <c r="E657" s="1954"/>
      <c r="F657" s="1954"/>
      <c r="G657" s="1954"/>
      <c r="H657" s="1954"/>
      <c r="I657" s="1954"/>
      <c r="J657" s="1954"/>
    </row>
    <row r="658" spans="1:10" s="1953" customFormat="1" ht="15.75" customHeight="1">
      <c r="A658" s="1954"/>
      <c r="B658" s="1954"/>
      <c r="C658" s="1954"/>
      <c r="D658" s="1954"/>
      <c r="E658" s="1954"/>
      <c r="F658" s="1954"/>
      <c r="G658" s="1954"/>
      <c r="H658" s="1954"/>
      <c r="I658" s="1954"/>
      <c r="J658" s="1954"/>
    </row>
    <row r="659" spans="1:10" s="1953" customFormat="1" ht="15.75" customHeight="1">
      <c r="A659" s="1954"/>
      <c r="B659" s="1954"/>
      <c r="C659" s="1954"/>
      <c r="D659" s="1954"/>
      <c r="E659" s="1954"/>
      <c r="F659" s="1954"/>
      <c r="G659" s="1954"/>
      <c r="H659" s="1954"/>
      <c r="I659" s="1954"/>
      <c r="J659" s="1954"/>
    </row>
    <row r="660" spans="1:10" s="1953" customFormat="1" ht="15.75" customHeight="1">
      <c r="A660" s="1954"/>
      <c r="B660" s="1954"/>
      <c r="C660" s="1954"/>
      <c r="D660" s="1954"/>
      <c r="E660" s="1954"/>
      <c r="F660" s="1954"/>
      <c r="G660" s="1954"/>
      <c r="H660" s="1954"/>
      <c r="I660" s="1954"/>
      <c r="J660" s="1954"/>
    </row>
    <row r="661" spans="1:10" s="1953" customFormat="1" ht="15.75" customHeight="1">
      <c r="A661" s="1954"/>
      <c r="B661" s="1954"/>
      <c r="C661" s="1954"/>
      <c r="D661" s="1954"/>
      <c r="E661" s="1954"/>
      <c r="F661" s="1954"/>
      <c r="G661" s="1954"/>
      <c r="H661" s="1954"/>
      <c r="I661" s="1954"/>
      <c r="J661" s="1954"/>
    </row>
    <row r="662" spans="1:10" s="1953" customFormat="1" ht="15.75" customHeight="1">
      <c r="A662" s="1954"/>
      <c r="B662" s="1954"/>
      <c r="C662" s="1954"/>
      <c r="D662" s="1954"/>
      <c r="E662" s="1954"/>
      <c r="F662" s="1954"/>
      <c r="G662" s="1954"/>
      <c r="H662" s="1954"/>
      <c r="I662" s="1954"/>
      <c r="J662" s="1954"/>
    </row>
    <row r="663" spans="1:10" s="1953" customFormat="1" ht="15.75" customHeight="1">
      <c r="A663" s="1954"/>
      <c r="B663" s="1954"/>
      <c r="C663" s="1954"/>
      <c r="D663" s="1954"/>
      <c r="E663" s="1954"/>
      <c r="F663" s="1954"/>
      <c r="G663" s="1954"/>
      <c r="H663" s="1954"/>
      <c r="I663" s="1954"/>
      <c r="J663" s="1954"/>
    </row>
    <row r="664" spans="1:10" s="1953" customFormat="1" ht="15.75" customHeight="1">
      <c r="A664" s="1954"/>
      <c r="B664" s="1954"/>
      <c r="C664" s="1954"/>
      <c r="D664" s="1954"/>
      <c r="E664" s="1954"/>
      <c r="F664" s="1954"/>
      <c r="G664" s="1954"/>
      <c r="H664" s="1954"/>
      <c r="I664" s="1954"/>
      <c r="J664" s="1954"/>
    </row>
    <row r="665" spans="1:10" s="1953" customFormat="1" ht="15.75" customHeight="1">
      <c r="A665" s="1954"/>
      <c r="B665" s="1954"/>
      <c r="C665" s="1954"/>
      <c r="D665" s="1954"/>
      <c r="E665" s="1954"/>
      <c r="F665" s="1954"/>
      <c r="G665" s="1954"/>
      <c r="H665" s="1954"/>
      <c r="I665" s="1954"/>
      <c r="J665" s="1954"/>
    </row>
    <row r="666" spans="1:10" s="1953" customFormat="1" ht="15.75" customHeight="1">
      <c r="A666" s="1954"/>
      <c r="B666" s="1954"/>
      <c r="C666" s="1954"/>
      <c r="D666" s="1954"/>
      <c r="E666" s="1954"/>
      <c r="F666" s="1954"/>
      <c r="G666" s="1954"/>
      <c r="H666" s="1954"/>
      <c r="I666" s="1954"/>
      <c r="J666" s="1954"/>
    </row>
    <row r="667" spans="1:10" s="1953" customFormat="1" ht="15.75" customHeight="1">
      <c r="A667" s="1954"/>
      <c r="B667" s="1954"/>
      <c r="C667" s="1954"/>
      <c r="D667" s="1954"/>
      <c r="E667" s="1954"/>
      <c r="F667" s="1954"/>
      <c r="G667" s="1954"/>
      <c r="H667" s="1954"/>
      <c r="I667" s="1954"/>
      <c r="J667" s="1954"/>
    </row>
    <row r="668" spans="1:10" s="1953" customFormat="1" ht="15.75" customHeight="1">
      <c r="A668" s="1954"/>
      <c r="B668" s="1954"/>
      <c r="C668" s="1954"/>
      <c r="D668" s="1954"/>
      <c r="E668" s="1954"/>
      <c r="F668" s="1954"/>
      <c r="G668" s="1954"/>
      <c r="H668" s="1954"/>
      <c r="I668" s="1954"/>
      <c r="J668" s="1954"/>
    </row>
    <row r="669" spans="1:10" s="1953" customFormat="1" ht="15.75" customHeight="1">
      <c r="A669" s="1954"/>
      <c r="B669" s="1954"/>
      <c r="C669" s="1954"/>
      <c r="D669" s="1954"/>
      <c r="E669" s="1954"/>
      <c r="F669" s="1954"/>
      <c r="G669" s="1954"/>
      <c r="H669" s="1954"/>
      <c r="I669" s="1954"/>
      <c r="J669" s="1954"/>
    </row>
    <row r="670" spans="1:10" s="1953" customFormat="1" ht="15.75" customHeight="1">
      <c r="A670" s="1954"/>
      <c r="B670" s="1954"/>
      <c r="C670" s="1954"/>
      <c r="D670" s="1954"/>
      <c r="E670" s="1954"/>
      <c r="F670" s="1954"/>
      <c r="G670" s="1954"/>
      <c r="H670" s="1954"/>
      <c r="I670" s="1954"/>
      <c r="J670" s="1954"/>
    </row>
    <row r="671" spans="1:10" s="1953" customFormat="1" ht="15.75" customHeight="1">
      <c r="A671" s="1954"/>
      <c r="B671" s="1954"/>
      <c r="C671" s="1954"/>
      <c r="D671" s="1954"/>
      <c r="E671" s="1954"/>
      <c r="F671" s="1954"/>
      <c r="G671" s="1954"/>
      <c r="H671" s="1954"/>
      <c r="I671" s="1954"/>
      <c r="J671" s="1954"/>
    </row>
    <row r="672" spans="1:10" s="1953" customFormat="1" ht="15.75" customHeight="1">
      <c r="A672" s="1954"/>
      <c r="B672" s="1954"/>
      <c r="C672" s="1954"/>
      <c r="D672" s="1954"/>
      <c r="E672" s="1954"/>
      <c r="F672" s="1954"/>
      <c r="G672" s="1954"/>
      <c r="H672" s="1954"/>
      <c r="I672" s="1954"/>
      <c r="J672" s="1954"/>
    </row>
    <row r="673" spans="1:10" s="1953" customFormat="1" ht="15.75" customHeight="1">
      <c r="A673" s="1954"/>
      <c r="B673" s="1954"/>
      <c r="C673" s="1954"/>
      <c r="D673" s="1954"/>
      <c r="E673" s="1954"/>
      <c r="F673" s="1954"/>
      <c r="G673" s="1954"/>
      <c r="H673" s="1954"/>
      <c r="I673" s="1954"/>
      <c r="J673" s="1954"/>
    </row>
    <row r="674" spans="1:10" s="1953" customFormat="1" ht="15.75" customHeight="1">
      <c r="A674" s="1954"/>
      <c r="B674" s="1954"/>
      <c r="C674" s="1954"/>
      <c r="D674" s="1954"/>
      <c r="E674" s="1954"/>
      <c r="F674" s="1954"/>
      <c r="G674" s="1954"/>
      <c r="H674" s="1954"/>
      <c r="I674" s="1954"/>
      <c r="J674" s="1954"/>
    </row>
    <row r="675" spans="1:10" s="1953" customFormat="1" ht="15.75" customHeight="1">
      <c r="A675" s="1954"/>
      <c r="B675" s="1954"/>
      <c r="C675" s="1954"/>
      <c r="D675" s="1954"/>
      <c r="E675" s="1954"/>
      <c r="F675" s="1954"/>
      <c r="G675" s="1954"/>
      <c r="H675" s="1954"/>
      <c r="I675" s="1954"/>
      <c r="J675" s="1954"/>
    </row>
    <row r="676" spans="1:10" s="1953" customFormat="1" ht="15.75" customHeight="1">
      <c r="A676" s="1954"/>
      <c r="B676" s="1954"/>
      <c r="C676" s="1954"/>
      <c r="D676" s="1954"/>
      <c r="E676" s="1954"/>
      <c r="F676" s="1954"/>
      <c r="G676" s="1954"/>
      <c r="H676" s="1954"/>
      <c r="I676" s="1954"/>
      <c r="J676" s="1954"/>
    </row>
    <row r="677" spans="1:10" s="1953" customFormat="1" ht="15.75" customHeight="1">
      <c r="A677" s="1954"/>
      <c r="B677" s="1954"/>
      <c r="C677" s="1954"/>
      <c r="D677" s="1954"/>
      <c r="E677" s="1954"/>
      <c r="F677" s="1954"/>
      <c r="G677" s="1954"/>
      <c r="H677" s="1954"/>
      <c r="I677" s="1954"/>
      <c r="J677" s="1954"/>
    </row>
    <row r="678" spans="1:10" s="1953" customFormat="1" ht="15.75" customHeight="1">
      <c r="A678" s="1954"/>
      <c r="B678" s="1954"/>
      <c r="C678" s="1954"/>
      <c r="D678" s="1954"/>
      <c r="E678" s="1954"/>
      <c r="F678" s="1954"/>
      <c r="G678" s="1954"/>
      <c r="H678" s="1954"/>
      <c r="I678" s="1954"/>
      <c r="J678" s="1954"/>
    </row>
    <row r="679" spans="1:10" s="1953" customFormat="1" ht="15.75" customHeight="1">
      <c r="A679" s="1954"/>
      <c r="B679" s="1954"/>
      <c r="C679" s="1954"/>
      <c r="D679" s="1954"/>
      <c r="E679" s="1954"/>
      <c r="F679" s="1954"/>
      <c r="G679" s="1954"/>
      <c r="H679" s="1954"/>
      <c r="I679" s="1954"/>
      <c r="J679" s="1954"/>
    </row>
    <row r="680" spans="1:10" s="1953" customFormat="1" ht="15.75" customHeight="1">
      <c r="A680" s="1954"/>
      <c r="B680" s="1954"/>
      <c r="C680" s="1954"/>
      <c r="D680" s="1954"/>
      <c r="E680" s="1954"/>
      <c r="F680" s="1954"/>
      <c r="G680" s="1954"/>
      <c r="H680" s="1954"/>
      <c r="I680" s="1954"/>
      <c r="J680" s="1954"/>
    </row>
    <row r="681" spans="1:10" s="1953" customFormat="1" ht="15.75" customHeight="1">
      <c r="A681" s="1954"/>
      <c r="B681" s="1954"/>
      <c r="C681" s="1954"/>
      <c r="D681" s="1954"/>
      <c r="E681" s="1954"/>
      <c r="F681" s="1954"/>
      <c r="G681" s="1954"/>
      <c r="H681" s="1954"/>
      <c r="I681" s="1954"/>
      <c r="J681" s="1954"/>
    </row>
    <row r="682" spans="1:10" s="1953" customFormat="1" ht="15.75" customHeight="1">
      <c r="A682" s="1954"/>
      <c r="B682" s="1954"/>
      <c r="C682" s="1954"/>
      <c r="D682" s="1954"/>
      <c r="E682" s="1954"/>
      <c r="F682" s="1954"/>
      <c r="G682" s="1954"/>
      <c r="H682" s="1954"/>
      <c r="I682" s="1954"/>
      <c r="J682" s="1954"/>
    </row>
    <row r="683" spans="1:10" s="1953" customFormat="1" ht="15.75" customHeight="1">
      <c r="A683" s="1954"/>
      <c r="B683" s="1954"/>
      <c r="C683" s="1954"/>
      <c r="D683" s="1954"/>
      <c r="E683" s="1954"/>
      <c r="F683" s="1954"/>
      <c r="G683" s="1954"/>
      <c r="H683" s="1954"/>
      <c r="I683" s="1954"/>
      <c r="J683" s="1954"/>
    </row>
    <row r="684" spans="1:10" s="1953" customFormat="1" ht="15.75" customHeight="1">
      <c r="A684" s="1954"/>
      <c r="B684" s="1954"/>
      <c r="C684" s="1954"/>
      <c r="D684" s="1954"/>
      <c r="E684" s="1954"/>
      <c r="F684" s="1954"/>
      <c r="G684" s="1954"/>
      <c r="H684" s="1954"/>
      <c r="I684" s="1954"/>
      <c r="J684" s="1954"/>
    </row>
    <row r="685" spans="1:10" s="1953" customFormat="1" ht="15.75" customHeight="1">
      <c r="A685" s="1954"/>
      <c r="B685" s="1954"/>
      <c r="C685" s="1954"/>
      <c r="D685" s="1954"/>
      <c r="E685" s="1954"/>
      <c r="F685" s="1954"/>
      <c r="G685" s="1954"/>
      <c r="H685" s="1954"/>
      <c r="I685" s="1954"/>
      <c r="J685" s="1954"/>
    </row>
    <row r="686" spans="1:10" s="1953" customFormat="1" ht="15.75" customHeight="1">
      <c r="A686" s="1954"/>
      <c r="B686" s="1954"/>
      <c r="C686" s="1954"/>
      <c r="D686" s="1954"/>
      <c r="E686" s="1954"/>
      <c r="F686" s="1954"/>
      <c r="G686" s="1954"/>
      <c r="H686" s="1954"/>
      <c r="I686" s="1954"/>
      <c r="J686" s="1954"/>
    </row>
    <row r="687" spans="1:10" s="1953" customFormat="1" ht="15.75" customHeight="1">
      <c r="A687" s="1954"/>
      <c r="B687" s="1954"/>
      <c r="C687" s="1954"/>
      <c r="D687" s="1954"/>
      <c r="E687" s="1954"/>
      <c r="F687" s="1954"/>
      <c r="G687" s="1954"/>
      <c r="H687" s="1954"/>
      <c r="I687" s="1954"/>
      <c r="J687" s="1954"/>
    </row>
    <row r="688" spans="1:10" s="1953" customFormat="1" ht="15.75" customHeight="1">
      <c r="A688" s="1954"/>
      <c r="B688" s="1954"/>
      <c r="C688" s="1954"/>
      <c r="D688" s="1954"/>
      <c r="E688" s="1954"/>
      <c r="F688" s="1954"/>
      <c r="G688" s="1954"/>
      <c r="H688" s="1954"/>
      <c r="I688" s="1954"/>
      <c r="J688" s="1954"/>
    </row>
    <row r="689" spans="1:10" s="1953" customFormat="1" ht="15.75" customHeight="1">
      <c r="A689" s="1954"/>
      <c r="B689" s="1954"/>
      <c r="C689" s="1954"/>
      <c r="D689" s="1954"/>
      <c r="E689" s="1954"/>
      <c r="F689" s="1954"/>
      <c r="G689" s="1954"/>
      <c r="H689" s="1954"/>
      <c r="I689" s="1954"/>
      <c r="J689" s="1954"/>
    </row>
    <row r="690" spans="1:10" s="1953" customFormat="1" ht="15.75" customHeight="1">
      <c r="A690" s="1954"/>
      <c r="B690" s="1954"/>
      <c r="C690" s="1954"/>
      <c r="D690" s="1954"/>
      <c r="E690" s="1954"/>
      <c r="F690" s="1954"/>
      <c r="G690" s="1954"/>
      <c r="H690" s="1954"/>
      <c r="I690" s="1954"/>
      <c r="J690" s="1954"/>
    </row>
    <row r="691" spans="1:10" s="1953" customFormat="1" ht="15.75" customHeight="1">
      <c r="A691" s="1954"/>
      <c r="B691" s="1954"/>
      <c r="C691" s="1954"/>
      <c r="D691" s="1954"/>
      <c r="E691" s="1954"/>
      <c r="F691" s="1954"/>
      <c r="G691" s="1954"/>
      <c r="H691" s="1954"/>
      <c r="I691" s="1954"/>
      <c r="J691" s="1954"/>
    </row>
    <row r="692" spans="1:10" s="1953" customFormat="1" ht="15.75" customHeight="1">
      <c r="A692" s="1954"/>
      <c r="B692" s="1954"/>
      <c r="C692" s="1954"/>
      <c r="D692" s="1954"/>
      <c r="E692" s="1954"/>
      <c r="F692" s="1954"/>
      <c r="G692" s="1954"/>
      <c r="H692" s="1954"/>
      <c r="I692" s="1954"/>
      <c r="J692" s="1954"/>
    </row>
    <row r="693" spans="1:10" s="1953" customFormat="1" ht="15.75" customHeight="1">
      <c r="A693" s="1954"/>
      <c r="B693" s="1954"/>
      <c r="C693" s="1954"/>
      <c r="D693" s="1954"/>
      <c r="E693" s="1954"/>
      <c r="F693" s="1954"/>
      <c r="G693" s="1954"/>
      <c r="H693" s="1954"/>
      <c r="I693" s="1954"/>
      <c r="J693" s="1954"/>
    </row>
    <row r="694" spans="1:10" s="1953" customFormat="1" ht="15.75" customHeight="1">
      <c r="A694" s="1954"/>
      <c r="B694" s="1954"/>
      <c r="C694" s="1954"/>
      <c r="D694" s="1954"/>
      <c r="E694" s="1954"/>
      <c r="F694" s="1954"/>
      <c r="G694" s="1954"/>
      <c r="H694" s="1954"/>
      <c r="I694" s="1954"/>
      <c r="J694" s="1954"/>
    </row>
    <row r="695" spans="1:10" s="1953" customFormat="1" ht="15.75" customHeight="1">
      <c r="A695" s="1954"/>
      <c r="B695" s="1954"/>
      <c r="C695" s="1954"/>
      <c r="D695" s="1954"/>
      <c r="E695" s="1954"/>
      <c r="F695" s="1954"/>
      <c r="G695" s="1954"/>
      <c r="H695" s="1954"/>
      <c r="I695" s="1954"/>
      <c r="J695" s="1954"/>
    </row>
    <row r="696" spans="1:10" s="1953" customFormat="1" ht="15.75" customHeight="1">
      <c r="A696" s="1954"/>
      <c r="B696" s="1954"/>
      <c r="C696" s="1954"/>
      <c r="D696" s="1954"/>
      <c r="E696" s="1954"/>
      <c r="F696" s="1954"/>
      <c r="G696" s="1954"/>
      <c r="H696" s="1954"/>
      <c r="I696" s="1954"/>
      <c r="J696" s="1954"/>
    </row>
    <row r="697" spans="1:10" s="1953" customFormat="1" ht="15.75" customHeight="1">
      <c r="A697" s="1954"/>
      <c r="B697" s="1954"/>
      <c r="C697" s="1954"/>
      <c r="D697" s="1954"/>
      <c r="E697" s="1954"/>
      <c r="F697" s="1954"/>
      <c r="G697" s="1954"/>
      <c r="H697" s="1954"/>
      <c r="I697" s="1954"/>
      <c r="J697" s="1954"/>
    </row>
    <row r="698" spans="1:10" s="1953" customFormat="1" ht="15.75" customHeight="1">
      <c r="A698" s="1954"/>
      <c r="B698" s="1954"/>
      <c r="C698" s="1954"/>
      <c r="D698" s="1954"/>
      <c r="E698" s="1954"/>
      <c r="F698" s="1954"/>
      <c r="G698" s="1954"/>
      <c r="H698" s="1954"/>
      <c r="I698" s="1954"/>
      <c r="J698" s="1954"/>
    </row>
    <row r="699" spans="1:10" s="1953" customFormat="1" ht="15.75" customHeight="1">
      <c r="A699" s="1954"/>
      <c r="B699" s="1954"/>
      <c r="C699" s="1954"/>
      <c r="D699" s="1954"/>
      <c r="E699" s="1954"/>
      <c r="F699" s="1954"/>
      <c r="G699" s="1954"/>
      <c r="H699" s="1954"/>
      <c r="I699" s="1954"/>
      <c r="J699" s="1954"/>
    </row>
    <row r="700" spans="1:10" s="1953" customFormat="1" ht="15.75" customHeight="1">
      <c r="A700" s="1954"/>
      <c r="B700" s="1954"/>
      <c r="C700" s="1954"/>
      <c r="D700" s="1954"/>
      <c r="E700" s="1954"/>
      <c r="F700" s="1954"/>
      <c r="G700" s="1954"/>
      <c r="H700" s="1954"/>
      <c r="I700" s="1954"/>
      <c r="J700" s="1954"/>
    </row>
    <row r="701" spans="1:10" s="1953" customFormat="1" ht="15.75" customHeight="1">
      <c r="A701" s="1954"/>
      <c r="B701" s="1954"/>
      <c r="C701" s="1954"/>
      <c r="D701" s="1954"/>
      <c r="E701" s="1954"/>
      <c r="F701" s="1954"/>
      <c r="G701" s="1954"/>
      <c r="H701" s="1954"/>
      <c r="I701" s="1954"/>
      <c r="J701" s="1954"/>
    </row>
    <row r="702" spans="1:10" s="1953" customFormat="1" ht="15.75" customHeight="1">
      <c r="A702" s="1954"/>
      <c r="B702" s="1954"/>
      <c r="C702" s="1954"/>
      <c r="D702" s="1954"/>
      <c r="E702" s="1954"/>
      <c r="F702" s="1954"/>
      <c r="G702" s="1954"/>
      <c r="H702" s="1954"/>
      <c r="I702" s="1954"/>
      <c r="J702" s="1954"/>
    </row>
    <row r="703" spans="1:10" s="1953" customFormat="1" ht="15.75" customHeight="1">
      <c r="A703" s="1954"/>
      <c r="B703" s="1954"/>
      <c r="C703" s="1954"/>
      <c r="D703" s="1954"/>
      <c r="E703" s="1954"/>
      <c r="F703" s="1954"/>
      <c r="G703" s="1954"/>
      <c r="H703" s="1954"/>
      <c r="I703" s="1954"/>
      <c r="J703" s="1954"/>
    </row>
    <row r="704" spans="1:10" s="1953" customFormat="1" ht="15.75" customHeight="1">
      <c r="A704" s="1954"/>
      <c r="B704" s="1954"/>
      <c r="C704" s="1954"/>
      <c r="D704" s="1954"/>
      <c r="E704" s="1954"/>
      <c r="F704" s="1954"/>
      <c r="G704" s="1954"/>
      <c r="H704" s="1954"/>
      <c r="I704" s="1954"/>
      <c r="J704" s="1954"/>
    </row>
    <row r="705" spans="1:10" s="1953" customFormat="1" ht="15.75" customHeight="1">
      <c r="A705" s="1954"/>
      <c r="B705" s="1954"/>
      <c r="C705" s="1954"/>
      <c r="D705" s="1954"/>
      <c r="E705" s="1954"/>
      <c r="F705" s="1954"/>
      <c r="G705" s="1954"/>
      <c r="H705" s="1954"/>
      <c r="I705" s="1954"/>
      <c r="J705" s="1954"/>
    </row>
    <row r="706" spans="1:10" s="1953" customFormat="1" ht="15.75" customHeight="1">
      <c r="A706" s="1954"/>
      <c r="B706" s="1954"/>
      <c r="C706" s="1954"/>
      <c r="D706" s="1954"/>
      <c r="E706" s="1954"/>
      <c r="F706" s="1954"/>
      <c r="G706" s="1954"/>
      <c r="H706" s="1954"/>
      <c r="I706" s="1954"/>
      <c r="J706" s="1954"/>
    </row>
    <row r="707" spans="1:10" s="1953" customFormat="1" ht="15.75" customHeight="1">
      <c r="A707" s="1954"/>
      <c r="B707" s="1954"/>
      <c r="C707" s="1954"/>
      <c r="D707" s="1954"/>
      <c r="E707" s="1954"/>
      <c r="F707" s="1954"/>
      <c r="G707" s="1954"/>
      <c r="H707" s="1954"/>
      <c r="I707" s="1954"/>
      <c r="J707" s="1954"/>
    </row>
    <row r="708" spans="1:10" s="1953" customFormat="1" ht="15.75" customHeight="1">
      <c r="A708" s="1954"/>
      <c r="B708" s="1954"/>
      <c r="C708" s="1954"/>
      <c r="D708" s="1954"/>
      <c r="E708" s="1954"/>
      <c r="F708" s="1954"/>
      <c r="G708" s="1954"/>
      <c r="H708" s="1954"/>
      <c r="I708" s="1954"/>
      <c r="J708" s="1954"/>
    </row>
    <row r="709" spans="1:10" s="1953" customFormat="1" ht="15.75" customHeight="1">
      <c r="A709" s="1954"/>
      <c r="B709" s="1954"/>
      <c r="C709" s="1954"/>
      <c r="D709" s="1954"/>
      <c r="E709" s="1954"/>
      <c r="F709" s="1954"/>
      <c r="G709" s="1954"/>
      <c r="H709" s="1954"/>
      <c r="I709" s="1954"/>
      <c r="J709" s="1954"/>
    </row>
    <row r="710" spans="1:10" s="1953" customFormat="1" ht="15.75" customHeight="1">
      <c r="A710" s="1954"/>
      <c r="B710" s="1954"/>
      <c r="C710" s="1954"/>
      <c r="D710" s="1954"/>
      <c r="E710" s="1954"/>
      <c r="F710" s="1954"/>
      <c r="G710" s="1954"/>
      <c r="H710" s="1954"/>
      <c r="I710" s="1954"/>
      <c r="J710" s="1954"/>
    </row>
    <row r="711" spans="1:10" s="1953" customFormat="1" ht="15.75" customHeight="1">
      <c r="A711" s="1954"/>
      <c r="B711" s="1954"/>
      <c r="C711" s="1954"/>
      <c r="D711" s="1954"/>
      <c r="E711" s="1954"/>
      <c r="F711" s="1954"/>
      <c r="G711" s="1954"/>
      <c r="H711" s="1954"/>
      <c r="I711" s="1954"/>
      <c r="J711" s="1954"/>
    </row>
    <row r="712" spans="1:10" s="1953" customFormat="1" ht="15.75" customHeight="1">
      <c r="A712" s="1954"/>
      <c r="B712" s="1954"/>
      <c r="C712" s="1954"/>
      <c r="D712" s="1954"/>
      <c r="E712" s="1954"/>
      <c r="F712" s="1954"/>
      <c r="G712" s="1954"/>
      <c r="H712" s="1954"/>
      <c r="I712" s="1954"/>
      <c r="J712" s="1954"/>
    </row>
    <row r="713" spans="1:10" s="1953" customFormat="1" ht="15.75" customHeight="1">
      <c r="A713" s="1954"/>
      <c r="B713" s="1954"/>
      <c r="C713" s="1954"/>
      <c r="D713" s="1954"/>
      <c r="E713" s="1954"/>
      <c r="F713" s="1954"/>
      <c r="G713" s="1954"/>
      <c r="H713" s="1954"/>
      <c r="I713" s="1954"/>
      <c r="J713" s="1954"/>
    </row>
    <row r="714" spans="1:10" s="1953" customFormat="1" ht="15.75" customHeight="1">
      <c r="A714" s="1954"/>
      <c r="B714" s="1954"/>
      <c r="C714" s="1954"/>
      <c r="D714" s="1954"/>
      <c r="E714" s="1954"/>
      <c r="F714" s="1954"/>
      <c r="G714" s="1954"/>
      <c r="H714" s="1954"/>
      <c r="I714" s="1954"/>
      <c r="J714" s="1954"/>
    </row>
    <row r="715" spans="1:10" s="1953" customFormat="1" ht="15.75" customHeight="1">
      <c r="A715" s="1954"/>
      <c r="B715" s="1954"/>
      <c r="C715" s="1954"/>
      <c r="D715" s="1954"/>
      <c r="E715" s="1954"/>
      <c r="F715" s="1954"/>
      <c r="G715" s="1954"/>
      <c r="H715" s="1954"/>
      <c r="I715" s="1954"/>
      <c r="J715" s="1954"/>
    </row>
    <row r="716" spans="1:10" s="1953" customFormat="1" ht="15.75" customHeight="1">
      <c r="A716" s="1954"/>
      <c r="B716" s="1954"/>
      <c r="C716" s="1954"/>
      <c r="D716" s="1954"/>
      <c r="E716" s="1954"/>
      <c r="F716" s="1954"/>
      <c r="G716" s="1954"/>
      <c r="H716" s="1954"/>
      <c r="I716" s="1954"/>
      <c r="J716" s="1954"/>
    </row>
    <row r="717" spans="1:10" s="1953" customFormat="1" ht="15.75" customHeight="1">
      <c r="A717" s="1954"/>
      <c r="B717" s="1954"/>
      <c r="C717" s="1954"/>
      <c r="D717" s="1954"/>
      <c r="E717" s="1954"/>
      <c r="F717" s="1954"/>
      <c r="G717" s="1954"/>
      <c r="H717" s="1954"/>
      <c r="I717" s="1954"/>
      <c r="J717" s="1954"/>
    </row>
    <row r="718" spans="1:10" s="1953" customFormat="1" ht="15.75" customHeight="1">
      <c r="A718" s="1954"/>
      <c r="B718" s="1954"/>
      <c r="C718" s="1954"/>
      <c r="D718" s="1954"/>
      <c r="E718" s="1954"/>
      <c r="F718" s="1954"/>
      <c r="G718" s="1954"/>
      <c r="H718" s="1954"/>
      <c r="I718" s="1954"/>
      <c r="J718" s="1954"/>
    </row>
    <row r="719" spans="1:10" s="1953" customFormat="1" ht="15.75" customHeight="1">
      <c r="A719" s="1954"/>
      <c r="B719" s="1954"/>
      <c r="C719" s="1954"/>
      <c r="D719" s="1954"/>
      <c r="E719" s="1954"/>
      <c r="F719" s="1954"/>
      <c r="G719" s="1954"/>
      <c r="H719" s="1954"/>
      <c r="I719" s="1954"/>
      <c r="J719" s="1954"/>
    </row>
    <row r="720" spans="1:10" s="1953" customFormat="1" ht="15.75" customHeight="1">
      <c r="A720" s="1954"/>
      <c r="B720" s="1954"/>
      <c r="C720" s="1954"/>
      <c r="D720" s="1954"/>
      <c r="E720" s="1954"/>
      <c r="F720" s="1954"/>
      <c r="G720" s="1954"/>
      <c r="H720" s="1954"/>
      <c r="I720" s="1954"/>
      <c r="J720" s="1954"/>
    </row>
    <row r="721" spans="1:10" s="1953" customFormat="1" ht="15.75" customHeight="1">
      <c r="A721" s="1954"/>
      <c r="B721" s="1954"/>
      <c r="C721" s="1954"/>
      <c r="D721" s="1954"/>
      <c r="E721" s="1954"/>
      <c r="F721" s="1954"/>
      <c r="G721" s="1954"/>
      <c r="H721" s="1954"/>
      <c r="I721" s="1954"/>
      <c r="J721" s="1954"/>
    </row>
    <row r="722" spans="1:10" s="1953" customFormat="1" ht="15.75" customHeight="1">
      <c r="A722" s="1954"/>
      <c r="B722" s="1954"/>
      <c r="C722" s="1954"/>
      <c r="D722" s="1954"/>
      <c r="E722" s="1954"/>
      <c r="F722" s="1954"/>
      <c r="G722" s="1954"/>
      <c r="H722" s="1954"/>
      <c r="I722" s="1954"/>
      <c r="J722" s="1954"/>
    </row>
    <row r="723" spans="1:10" s="1953" customFormat="1" ht="15.75" customHeight="1">
      <c r="A723" s="1954"/>
      <c r="B723" s="1954"/>
      <c r="C723" s="1954"/>
      <c r="D723" s="1954"/>
      <c r="E723" s="1954"/>
      <c r="F723" s="1954"/>
      <c r="G723" s="1954"/>
      <c r="H723" s="1954"/>
      <c r="I723" s="1954"/>
      <c r="J723" s="1954"/>
    </row>
    <row r="724" spans="1:10" s="1953" customFormat="1" ht="15.75" customHeight="1">
      <c r="A724" s="1954"/>
      <c r="B724" s="1954"/>
      <c r="C724" s="1954"/>
      <c r="D724" s="1954"/>
      <c r="E724" s="1954"/>
      <c r="F724" s="1954"/>
      <c r="G724" s="1954"/>
      <c r="H724" s="1954"/>
      <c r="I724" s="1954"/>
      <c r="J724" s="1954"/>
    </row>
    <row r="725" spans="1:10" s="1953" customFormat="1" ht="15.75" customHeight="1">
      <c r="A725" s="1954"/>
      <c r="B725" s="1954"/>
      <c r="C725" s="1954"/>
      <c r="D725" s="1954"/>
      <c r="E725" s="1954"/>
      <c r="F725" s="1954"/>
      <c r="G725" s="1954"/>
      <c r="H725" s="1954"/>
      <c r="I725" s="1954"/>
      <c r="J725" s="1954"/>
    </row>
    <row r="726" spans="1:10" s="1953" customFormat="1" ht="15.75" customHeight="1">
      <c r="A726" s="1954"/>
      <c r="B726" s="1954"/>
      <c r="C726" s="1954"/>
      <c r="D726" s="1954"/>
      <c r="E726" s="1954"/>
      <c r="F726" s="1954"/>
      <c r="G726" s="1954"/>
      <c r="H726" s="1954"/>
      <c r="I726" s="1954"/>
      <c r="J726" s="1954"/>
    </row>
    <row r="727" spans="1:10" s="1953" customFormat="1" ht="15.75" customHeight="1">
      <c r="A727" s="1954"/>
      <c r="B727" s="1954"/>
      <c r="C727" s="1954"/>
      <c r="D727" s="1954"/>
      <c r="E727" s="1954"/>
      <c r="F727" s="1954"/>
      <c r="G727" s="1954"/>
      <c r="H727" s="1954"/>
      <c r="I727" s="1954"/>
      <c r="J727" s="1954"/>
    </row>
    <row r="728" spans="1:10" s="1953" customFormat="1" ht="15.75" customHeight="1">
      <c r="A728" s="1954"/>
      <c r="B728" s="1954"/>
      <c r="C728" s="1954"/>
      <c r="D728" s="1954"/>
      <c r="E728" s="1954"/>
      <c r="F728" s="1954"/>
      <c r="G728" s="1954"/>
      <c r="H728" s="1954"/>
      <c r="I728" s="1954"/>
      <c r="J728" s="1954"/>
    </row>
    <row r="729" spans="1:10" s="1953" customFormat="1" ht="15.75" customHeight="1">
      <c r="A729" s="1954"/>
      <c r="B729" s="1954"/>
      <c r="C729" s="1954"/>
      <c r="D729" s="1954"/>
      <c r="E729" s="1954"/>
      <c r="F729" s="1954"/>
      <c r="G729" s="1954"/>
      <c r="H729" s="1954"/>
      <c r="I729" s="1954"/>
      <c r="J729" s="1954"/>
    </row>
    <row r="730" spans="1:10" s="1953" customFormat="1" ht="15.75" customHeight="1">
      <c r="A730" s="1954"/>
      <c r="B730" s="1954"/>
      <c r="C730" s="1954"/>
      <c r="D730" s="1954"/>
      <c r="E730" s="1954"/>
      <c r="F730" s="1954"/>
      <c r="G730" s="1954"/>
      <c r="H730" s="1954"/>
      <c r="I730" s="1954"/>
      <c r="J730" s="1954"/>
    </row>
    <row r="731" spans="1:10" s="1953" customFormat="1" ht="15.75" customHeight="1">
      <c r="A731" s="1954"/>
      <c r="B731" s="1954"/>
      <c r="C731" s="1954"/>
      <c r="D731" s="1954"/>
      <c r="E731" s="1954"/>
      <c r="F731" s="1954"/>
      <c r="G731" s="1954"/>
      <c r="H731" s="1954"/>
      <c r="I731" s="1954"/>
      <c r="J731" s="1954"/>
    </row>
    <row r="732" spans="1:10" s="1953" customFormat="1" ht="15.75" customHeight="1">
      <c r="A732" s="1954"/>
      <c r="B732" s="1954"/>
      <c r="C732" s="1954"/>
      <c r="D732" s="1954"/>
      <c r="E732" s="1954"/>
      <c r="F732" s="1954"/>
      <c r="G732" s="1954"/>
      <c r="H732" s="1954"/>
      <c r="I732" s="1954"/>
      <c r="J732" s="1954"/>
    </row>
    <row r="733" spans="1:10" s="1953" customFormat="1" ht="15.75" customHeight="1">
      <c r="A733" s="1954"/>
      <c r="B733" s="1954"/>
      <c r="C733" s="1954"/>
      <c r="D733" s="1954"/>
      <c r="E733" s="1954"/>
      <c r="F733" s="1954"/>
      <c r="G733" s="1954"/>
      <c r="H733" s="1954"/>
      <c r="I733" s="1954"/>
      <c r="J733" s="1954"/>
    </row>
    <row r="734" spans="1:10" s="1953" customFormat="1" ht="15.75" customHeight="1">
      <c r="A734" s="1954"/>
      <c r="B734" s="1954"/>
      <c r="C734" s="1954"/>
      <c r="D734" s="1954"/>
      <c r="E734" s="1954"/>
      <c r="F734" s="1954"/>
      <c r="G734" s="1954"/>
      <c r="H734" s="1954"/>
      <c r="I734" s="1954"/>
      <c r="J734" s="1954"/>
    </row>
    <row r="735" spans="1:10" s="1953" customFormat="1" ht="15.75" customHeight="1">
      <c r="A735" s="1954"/>
      <c r="B735" s="1954"/>
      <c r="C735" s="1954"/>
      <c r="D735" s="1954"/>
      <c r="E735" s="1954"/>
      <c r="F735" s="1954"/>
      <c r="G735" s="1954"/>
      <c r="H735" s="1954"/>
      <c r="I735" s="1954"/>
      <c r="J735" s="1954"/>
    </row>
    <row r="736" spans="1:10" s="1953" customFormat="1" ht="15.75" customHeight="1">
      <c r="A736" s="1954"/>
      <c r="B736" s="1954"/>
      <c r="C736" s="1954"/>
      <c r="D736" s="1954"/>
      <c r="E736" s="1954"/>
      <c r="F736" s="1954"/>
      <c r="G736" s="1954"/>
      <c r="H736" s="1954"/>
      <c r="I736" s="1954"/>
      <c r="J736" s="1954"/>
    </row>
    <row r="737" spans="1:10" s="1953" customFormat="1" ht="15.75" customHeight="1">
      <c r="A737" s="1954"/>
      <c r="B737" s="1954"/>
      <c r="C737" s="1954"/>
      <c r="D737" s="1954"/>
      <c r="E737" s="1954"/>
      <c r="F737" s="1954"/>
      <c r="G737" s="1954"/>
      <c r="H737" s="1954"/>
      <c r="I737" s="1954"/>
      <c r="J737" s="1954"/>
    </row>
    <row r="738" spans="1:10" s="1953" customFormat="1" ht="15.75" customHeight="1">
      <c r="A738" s="1954"/>
      <c r="B738" s="1954"/>
      <c r="C738" s="1954"/>
      <c r="D738" s="1954"/>
      <c r="E738" s="1954"/>
      <c r="F738" s="1954"/>
      <c r="G738" s="1954"/>
      <c r="H738" s="1954"/>
      <c r="I738" s="1954"/>
      <c r="J738" s="1954"/>
    </row>
    <row r="739" spans="1:10" s="1953" customFormat="1" ht="15.75" customHeight="1">
      <c r="A739" s="1954"/>
      <c r="B739" s="1954"/>
      <c r="C739" s="1954"/>
      <c r="D739" s="1954"/>
      <c r="E739" s="1954"/>
      <c r="F739" s="1954"/>
      <c r="G739" s="1954"/>
      <c r="H739" s="1954"/>
      <c r="I739" s="1954"/>
      <c r="J739" s="1954"/>
    </row>
    <row r="740" spans="1:10" s="1953" customFormat="1" ht="15.75" customHeight="1">
      <c r="A740" s="1954"/>
      <c r="B740" s="1954"/>
      <c r="C740" s="1954"/>
      <c r="D740" s="1954"/>
      <c r="E740" s="1954"/>
      <c r="F740" s="1954"/>
      <c r="G740" s="1954"/>
      <c r="H740" s="1954"/>
      <c r="I740" s="1954"/>
      <c r="J740" s="1954"/>
    </row>
    <row r="741" spans="1:10" s="1953" customFormat="1" ht="15.75" customHeight="1">
      <c r="A741" s="1954"/>
      <c r="B741" s="1954"/>
      <c r="C741" s="1954"/>
      <c r="D741" s="1954"/>
      <c r="E741" s="1954"/>
      <c r="F741" s="1954"/>
      <c r="G741" s="1954"/>
      <c r="H741" s="1954"/>
      <c r="I741" s="1954"/>
      <c r="J741" s="1954"/>
    </row>
    <row r="742" spans="1:10" s="1953" customFormat="1" ht="15.75" customHeight="1">
      <c r="A742" s="1954"/>
      <c r="B742" s="1954"/>
      <c r="C742" s="1954"/>
      <c r="D742" s="1954"/>
      <c r="E742" s="1954"/>
      <c r="F742" s="1954"/>
      <c r="G742" s="1954"/>
      <c r="H742" s="1954"/>
      <c r="I742" s="1954"/>
      <c r="J742" s="1954"/>
    </row>
    <row r="743" spans="1:10" s="1953" customFormat="1" ht="15.75" customHeight="1">
      <c r="A743" s="1954"/>
      <c r="B743" s="1954"/>
      <c r="C743" s="1954"/>
      <c r="D743" s="1954"/>
      <c r="E743" s="1954"/>
      <c r="F743" s="1954"/>
      <c r="G743" s="1954"/>
      <c r="H743" s="1954"/>
      <c r="I743" s="1954"/>
      <c r="J743" s="1954"/>
    </row>
    <row r="744" spans="1:10" s="1953" customFormat="1" ht="15.75" customHeight="1">
      <c r="A744" s="1954"/>
      <c r="B744" s="1954"/>
      <c r="C744" s="1954"/>
      <c r="D744" s="1954"/>
      <c r="E744" s="1954"/>
      <c r="F744" s="1954"/>
      <c r="G744" s="1954"/>
      <c r="H744" s="1954"/>
      <c r="I744" s="1954"/>
      <c r="J744" s="1954"/>
    </row>
    <row r="745" spans="1:10" s="1953" customFormat="1" ht="15.75" customHeight="1">
      <c r="A745" s="1954"/>
      <c r="B745" s="1954"/>
      <c r="C745" s="1954"/>
      <c r="D745" s="1954"/>
      <c r="E745" s="1954"/>
      <c r="F745" s="1954"/>
      <c r="G745" s="1954"/>
      <c r="H745" s="1954"/>
      <c r="I745" s="1954"/>
      <c r="J745" s="1954"/>
    </row>
    <row r="746" spans="1:10" s="1953" customFormat="1" ht="15.75" customHeight="1">
      <c r="A746" s="1954"/>
      <c r="B746" s="1954"/>
      <c r="C746" s="1954"/>
      <c r="D746" s="1954"/>
      <c r="E746" s="1954"/>
      <c r="F746" s="1954"/>
      <c r="G746" s="1954"/>
      <c r="H746" s="1954"/>
      <c r="I746" s="1954"/>
      <c r="J746" s="1954"/>
    </row>
    <row r="747" spans="1:10" s="1953" customFormat="1" ht="15.75" customHeight="1">
      <c r="A747" s="1954"/>
      <c r="B747" s="1954"/>
      <c r="C747" s="1954"/>
      <c r="D747" s="1954"/>
      <c r="E747" s="1954"/>
      <c r="F747" s="1954"/>
      <c r="G747" s="1954"/>
      <c r="H747" s="1954"/>
      <c r="I747" s="1954"/>
      <c r="J747" s="1954"/>
    </row>
    <row r="748" spans="1:10" s="1953" customFormat="1" ht="15.75" customHeight="1">
      <c r="A748" s="1954"/>
      <c r="B748" s="1954"/>
      <c r="C748" s="1954"/>
      <c r="D748" s="1954"/>
      <c r="E748" s="1954"/>
      <c r="F748" s="1954"/>
      <c r="G748" s="1954"/>
      <c r="H748" s="1954"/>
      <c r="I748" s="1954"/>
      <c r="J748" s="1954"/>
    </row>
    <row r="749" spans="1:10" s="1953" customFormat="1" ht="15.75" customHeight="1">
      <c r="A749" s="1954"/>
      <c r="B749" s="1954"/>
      <c r="C749" s="1954"/>
      <c r="D749" s="1954"/>
      <c r="E749" s="1954"/>
      <c r="F749" s="1954"/>
      <c r="G749" s="1954"/>
      <c r="H749" s="1954"/>
      <c r="I749" s="1954"/>
      <c r="J749" s="1954"/>
    </row>
    <row r="750" spans="1:10" s="1953" customFormat="1" ht="15.75" customHeight="1">
      <c r="A750" s="1954"/>
      <c r="B750" s="1954"/>
      <c r="C750" s="1954"/>
      <c r="D750" s="1954"/>
      <c r="E750" s="1954"/>
      <c r="F750" s="1954"/>
      <c r="G750" s="1954"/>
      <c r="H750" s="1954"/>
      <c r="I750" s="1954"/>
      <c r="J750" s="1954"/>
    </row>
    <row r="751" spans="1:10" s="1953" customFormat="1" ht="15.75" customHeight="1">
      <c r="A751" s="1954"/>
      <c r="B751" s="1954"/>
      <c r="C751" s="1954"/>
      <c r="D751" s="1954"/>
      <c r="E751" s="1954"/>
      <c r="F751" s="1954"/>
      <c r="G751" s="1954"/>
      <c r="H751" s="1954"/>
      <c r="I751" s="1954"/>
      <c r="J751" s="1954"/>
    </row>
    <row r="752" spans="1:10" s="1953" customFormat="1" ht="15.75" customHeight="1">
      <c r="A752" s="1954"/>
      <c r="B752" s="1954"/>
      <c r="C752" s="1954"/>
      <c r="D752" s="1954"/>
      <c r="E752" s="1954"/>
      <c r="F752" s="1954"/>
      <c r="G752" s="1954"/>
      <c r="H752" s="1954"/>
      <c r="I752" s="1954"/>
      <c r="J752" s="1954"/>
    </row>
    <row r="753" spans="1:10" s="1953" customFormat="1" ht="15.75" customHeight="1">
      <c r="A753" s="1954"/>
      <c r="B753" s="1954"/>
      <c r="C753" s="1954"/>
      <c r="D753" s="1954"/>
      <c r="E753" s="1954"/>
      <c r="F753" s="1954"/>
      <c r="G753" s="1954"/>
      <c r="H753" s="1954"/>
      <c r="I753" s="1954"/>
      <c r="J753" s="1954"/>
    </row>
    <row r="754" spans="1:10" s="1953" customFormat="1" ht="15.75" customHeight="1">
      <c r="A754" s="1954"/>
      <c r="B754" s="1954"/>
      <c r="C754" s="1954"/>
      <c r="D754" s="1954"/>
      <c r="E754" s="1954"/>
      <c r="F754" s="1954"/>
      <c r="G754" s="1954"/>
      <c r="H754" s="1954"/>
      <c r="I754" s="1954"/>
      <c r="J754" s="1954"/>
    </row>
    <row r="755" spans="1:10" s="1953" customFormat="1" ht="15.75" customHeight="1">
      <c r="A755" s="1954"/>
      <c r="B755" s="1954"/>
      <c r="C755" s="1954"/>
      <c r="D755" s="1954"/>
      <c r="E755" s="1954"/>
      <c r="F755" s="1954"/>
      <c r="G755" s="1954"/>
      <c r="H755" s="1954"/>
      <c r="I755" s="1954"/>
      <c r="J755" s="1954"/>
    </row>
    <row r="756" spans="1:10" s="1953" customFormat="1" ht="15.75" customHeight="1">
      <c r="A756" s="1954"/>
      <c r="B756" s="1954"/>
      <c r="C756" s="1954"/>
      <c r="D756" s="1954"/>
      <c r="E756" s="1954"/>
      <c r="F756" s="1954"/>
      <c r="G756" s="1954"/>
      <c r="H756" s="1954"/>
      <c r="I756" s="1954"/>
      <c r="J756" s="1954"/>
    </row>
    <row r="757" spans="1:10" s="1953" customFormat="1" ht="15.75" customHeight="1">
      <c r="A757" s="1954"/>
      <c r="B757" s="1954"/>
      <c r="C757" s="1954"/>
      <c r="D757" s="1954"/>
      <c r="E757" s="1954"/>
      <c r="F757" s="1954"/>
      <c r="G757" s="1954"/>
      <c r="H757" s="1954"/>
      <c r="I757" s="1954"/>
      <c r="J757" s="1954"/>
    </row>
    <row r="758" spans="1:10" s="1953" customFormat="1" ht="15.75" customHeight="1">
      <c r="A758" s="1954"/>
      <c r="B758" s="1954"/>
      <c r="C758" s="1954"/>
      <c r="D758" s="1954"/>
      <c r="E758" s="1954"/>
      <c r="F758" s="1954"/>
      <c r="G758" s="1954"/>
      <c r="H758" s="1954"/>
      <c r="I758" s="1954"/>
      <c r="J758" s="1954"/>
    </row>
    <row r="759" spans="1:10" s="1953" customFormat="1" ht="15.75" customHeight="1">
      <c r="A759" s="1954"/>
      <c r="B759" s="1954"/>
      <c r="C759" s="1954"/>
      <c r="D759" s="1954"/>
      <c r="E759" s="1954"/>
      <c r="F759" s="1954"/>
      <c r="G759" s="1954"/>
      <c r="H759" s="1954"/>
      <c r="I759" s="1954"/>
      <c r="J759" s="1954"/>
    </row>
    <row r="760" spans="1:10" s="1953" customFormat="1" ht="15.75" customHeight="1">
      <c r="A760" s="1954"/>
      <c r="B760" s="1954"/>
      <c r="C760" s="1954"/>
      <c r="D760" s="1954"/>
      <c r="E760" s="1954"/>
      <c r="F760" s="1954"/>
      <c r="G760" s="1954"/>
      <c r="H760" s="1954"/>
      <c r="I760" s="1954"/>
      <c r="J760" s="1954"/>
    </row>
    <row r="761" spans="1:10" s="1953" customFormat="1" ht="15.75" customHeight="1">
      <c r="A761" s="1954"/>
      <c r="B761" s="1954"/>
      <c r="C761" s="1954"/>
      <c r="D761" s="1954"/>
      <c r="E761" s="1954"/>
      <c r="F761" s="1954"/>
      <c r="G761" s="1954"/>
      <c r="H761" s="1954"/>
      <c r="I761" s="1954"/>
      <c r="J761" s="1954"/>
    </row>
    <row r="762" spans="1:10" s="1953" customFormat="1" ht="15.75" customHeight="1">
      <c r="A762" s="1954"/>
      <c r="B762" s="1954"/>
      <c r="C762" s="1954"/>
      <c r="D762" s="1954"/>
      <c r="E762" s="1954"/>
      <c r="F762" s="1954"/>
      <c r="G762" s="1954"/>
      <c r="H762" s="1954"/>
      <c r="I762" s="1954"/>
      <c r="J762" s="1954"/>
    </row>
    <row r="763" spans="1:10" s="1953" customFormat="1" ht="15.75" customHeight="1">
      <c r="A763" s="1954"/>
      <c r="B763" s="1954"/>
      <c r="C763" s="1954"/>
      <c r="D763" s="1954"/>
      <c r="E763" s="1954"/>
      <c r="F763" s="1954"/>
      <c r="G763" s="1954"/>
      <c r="H763" s="1954"/>
      <c r="I763" s="1954"/>
      <c r="J763" s="1954"/>
    </row>
    <row r="764" spans="1:10" s="1953" customFormat="1" ht="15.75" customHeight="1">
      <c r="A764" s="1954"/>
      <c r="B764" s="1954"/>
      <c r="C764" s="1954"/>
      <c r="D764" s="1954"/>
      <c r="E764" s="1954"/>
      <c r="F764" s="1954"/>
      <c r="G764" s="1954"/>
      <c r="H764" s="1954"/>
      <c r="I764" s="1954"/>
      <c r="J764" s="1954"/>
    </row>
    <row r="765" spans="1:10" s="1953" customFormat="1" ht="15.75" customHeight="1">
      <c r="A765" s="1954"/>
      <c r="B765" s="1954"/>
      <c r="C765" s="1954"/>
      <c r="D765" s="1954"/>
      <c r="E765" s="1954"/>
      <c r="F765" s="1954"/>
      <c r="G765" s="1954"/>
      <c r="H765" s="1954"/>
      <c r="I765" s="1954"/>
      <c r="J765" s="1954"/>
    </row>
    <row r="766" spans="1:10" s="1953" customFormat="1" ht="15.75" customHeight="1">
      <c r="A766" s="1954"/>
      <c r="B766" s="1954"/>
      <c r="C766" s="1954"/>
      <c r="D766" s="1954"/>
      <c r="E766" s="1954"/>
      <c r="F766" s="1954"/>
      <c r="G766" s="1954"/>
      <c r="H766" s="1954"/>
      <c r="I766" s="1954"/>
      <c r="J766" s="1954"/>
    </row>
    <row r="767" spans="1:10" s="1953" customFormat="1" ht="15.75" customHeight="1">
      <c r="A767" s="1954"/>
      <c r="B767" s="1954"/>
      <c r="C767" s="1954"/>
      <c r="D767" s="1954"/>
      <c r="E767" s="1954"/>
      <c r="F767" s="1954"/>
      <c r="G767" s="1954"/>
      <c r="H767" s="1954"/>
      <c r="I767" s="1954"/>
      <c r="J767" s="1954"/>
    </row>
    <row r="768" spans="1:10" s="1953" customFormat="1" ht="15.75" customHeight="1">
      <c r="A768" s="1954"/>
      <c r="B768" s="1954"/>
      <c r="C768" s="1954"/>
      <c r="D768" s="1954"/>
      <c r="E768" s="1954"/>
      <c r="F768" s="1954"/>
      <c r="G768" s="1954"/>
      <c r="H768" s="1954"/>
      <c r="I768" s="1954"/>
      <c r="J768" s="1954"/>
    </row>
    <row r="769" spans="1:10" s="1953" customFormat="1" ht="15.75" customHeight="1">
      <c r="A769" s="1954"/>
      <c r="B769" s="1954"/>
      <c r="C769" s="1954"/>
      <c r="D769" s="1954"/>
      <c r="E769" s="1954"/>
      <c r="F769" s="1954"/>
      <c r="G769" s="1954"/>
      <c r="H769" s="1954"/>
      <c r="I769" s="1954"/>
      <c r="J769" s="1954"/>
    </row>
    <row r="770" spans="1:10" s="1953" customFormat="1" ht="15.75" customHeight="1">
      <c r="A770" s="1954"/>
      <c r="B770" s="1954"/>
      <c r="C770" s="1954"/>
      <c r="D770" s="1954"/>
      <c r="E770" s="1954"/>
      <c r="F770" s="1954"/>
      <c r="G770" s="1954"/>
      <c r="H770" s="1954"/>
      <c r="I770" s="1954"/>
      <c r="J770" s="1954"/>
    </row>
    <row r="771" spans="1:10" s="1953" customFormat="1" ht="15.75" customHeight="1">
      <c r="A771" s="1954"/>
      <c r="B771" s="1954"/>
      <c r="C771" s="1954"/>
      <c r="D771" s="1954"/>
      <c r="E771" s="1954"/>
      <c r="F771" s="1954"/>
      <c r="G771" s="1954"/>
      <c r="H771" s="1954"/>
      <c r="I771" s="1954"/>
      <c r="J771" s="1954"/>
    </row>
    <row r="772" spans="1:10" s="1953" customFormat="1" ht="15.75" customHeight="1">
      <c r="A772" s="1954"/>
      <c r="B772" s="1954"/>
      <c r="C772" s="1954"/>
      <c r="D772" s="1954"/>
      <c r="E772" s="1954"/>
      <c r="F772" s="1954"/>
      <c r="G772" s="1954"/>
      <c r="H772" s="1954"/>
      <c r="I772" s="1954"/>
      <c r="J772" s="1954"/>
    </row>
    <row r="773" spans="1:10" s="1953" customFormat="1" ht="15.75" customHeight="1">
      <c r="A773" s="1954"/>
      <c r="B773" s="1954"/>
      <c r="C773" s="1954"/>
      <c r="D773" s="1954"/>
      <c r="E773" s="1954"/>
      <c r="F773" s="1954"/>
      <c r="G773" s="1954"/>
      <c r="H773" s="1954"/>
      <c r="I773" s="1954"/>
      <c r="J773" s="1954"/>
    </row>
    <row r="774" spans="1:10" s="1953" customFormat="1" ht="15.75" customHeight="1">
      <c r="A774" s="1954"/>
      <c r="B774" s="1954"/>
      <c r="C774" s="1954"/>
      <c r="D774" s="1954"/>
      <c r="E774" s="1954"/>
      <c r="F774" s="1954"/>
      <c r="G774" s="1954"/>
      <c r="H774" s="1954"/>
      <c r="I774" s="1954"/>
      <c r="J774" s="1954"/>
    </row>
    <row r="775" spans="1:10" s="1953" customFormat="1" ht="15.75" customHeight="1">
      <c r="A775" s="1954"/>
      <c r="B775" s="1954"/>
      <c r="C775" s="1954"/>
      <c r="D775" s="1954"/>
      <c r="E775" s="1954"/>
      <c r="F775" s="1954"/>
      <c r="G775" s="1954"/>
      <c r="H775" s="1954"/>
      <c r="I775" s="1954"/>
      <c r="J775" s="1954"/>
    </row>
    <row r="776" spans="1:10" s="1953" customFormat="1" ht="15.75" customHeight="1">
      <c r="A776" s="1954"/>
      <c r="B776" s="1954"/>
      <c r="C776" s="1954"/>
      <c r="D776" s="1954"/>
      <c r="E776" s="1954"/>
      <c r="F776" s="1954"/>
      <c r="G776" s="1954"/>
      <c r="H776" s="1954"/>
      <c r="I776" s="1954"/>
      <c r="J776" s="1954"/>
    </row>
    <row r="777" spans="1:10" s="1953" customFormat="1" ht="15.75" customHeight="1">
      <c r="A777" s="1954"/>
      <c r="B777" s="1954"/>
      <c r="C777" s="1954"/>
      <c r="D777" s="1954"/>
      <c r="E777" s="1954"/>
      <c r="F777" s="1954"/>
      <c r="G777" s="1954"/>
      <c r="H777" s="1954"/>
      <c r="I777" s="1954"/>
      <c r="J777" s="1954"/>
    </row>
    <row r="778" spans="1:10" s="1953" customFormat="1" ht="15.75" customHeight="1">
      <c r="A778" s="1954"/>
      <c r="B778" s="1954"/>
      <c r="C778" s="1954"/>
      <c r="D778" s="1954"/>
      <c r="E778" s="1954"/>
      <c r="F778" s="1954"/>
      <c r="G778" s="1954"/>
      <c r="H778" s="1954"/>
      <c r="I778" s="1954"/>
      <c r="J778" s="1954"/>
    </row>
    <row r="779" spans="1:10" s="1953" customFormat="1" ht="15.75" customHeight="1">
      <c r="A779" s="1954"/>
      <c r="B779" s="1954"/>
      <c r="C779" s="1954"/>
      <c r="D779" s="1954"/>
      <c r="E779" s="1954"/>
      <c r="F779" s="1954"/>
      <c r="G779" s="1954"/>
      <c r="H779" s="1954"/>
      <c r="I779" s="1954"/>
      <c r="J779" s="1954"/>
    </row>
    <row r="780" spans="1:10" s="1953" customFormat="1" ht="15.75" customHeight="1">
      <c r="A780" s="1954"/>
      <c r="B780" s="1954"/>
      <c r="C780" s="1954"/>
      <c r="D780" s="1954"/>
      <c r="E780" s="1954"/>
      <c r="F780" s="1954"/>
      <c r="G780" s="1954"/>
      <c r="H780" s="1954"/>
      <c r="I780" s="1954"/>
      <c r="J780" s="1954"/>
    </row>
    <row r="781" spans="1:10" s="1953" customFormat="1" ht="15.75" customHeight="1">
      <c r="A781" s="1954"/>
      <c r="B781" s="1954"/>
      <c r="C781" s="1954"/>
      <c r="D781" s="1954"/>
      <c r="E781" s="1954"/>
      <c r="F781" s="1954"/>
      <c r="G781" s="1954"/>
      <c r="H781" s="1954"/>
      <c r="I781" s="1954"/>
      <c r="J781" s="1954"/>
    </row>
    <row r="782" spans="1:10" s="1953" customFormat="1" ht="15.75" customHeight="1">
      <c r="A782" s="1954"/>
      <c r="B782" s="1954"/>
      <c r="C782" s="1954"/>
      <c r="D782" s="1954"/>
      <c r="E782" s="1954"/>
      <c r="F782" s="1954"/>
      <c r="G782" s="1954"/>
      <c r="H782" s="1954"/>
      <c r="I782" s="1954"/>
      <c r="J782" s="1954"/>
    </row>
    <row r="783" spans="1:10" s="1953" customFormat="1" ht="15.75" customHeight="1">
      <c r="A783" s="1954"/>
      <c r="B783" s="1954"/>
      <c r="C783" s="1954"/>
      <c r="D783" s="1954"/>
      <c r="E783" s="1954"/>
      <c r="F783" s="1954"/>
      <c r="G783" s="1954"/>
      <c r="H783" s="1954"/>
      <c r="I783" s="1954"/>
      <c r="J783" s="1954"/>
    </row>
    <row r="784" spans="1:10" s="1953" customFormat="1" ht="15.75" customHeight="1">
      <c r="A784" s="1954"/>
      <c r="B784" s="1954"/>
      <c r="C784" s="1954"/>
      <c r="D784" s="1954"/>
      <c r="E784" s="1954"/>
      <c r="F784" s="1954"/>
      <c r="G784" s="1954"/>
      <c r="H784" s="1954"/>
      <c r="I784" s="1954"/>
      <c r="J784" s="1954"/>
    </row>
    <row r="785" spans="1:10" s="1953" customFormat="1" ht="15.75" customHeight="1">
      <c r="A785" s="1954"/>
      <c r="B785" s="1954"/>
      <c r="C785" s="1954"/>
      <c r="D785" s="1954"/>
      <c r="E785" s="1954"/>
      <c r="F785" s="1954"/>
      <c r="G785" s="1954"/>
      <c r="H785" s="1954"/>
      <c r="I785" s="1954"/>
      <c r="J785" s="1954"/>
    </row>
    <row r="786" spans="1:10" s="1953" customFormat="1" ht="15.75" customHeight="1">
      <c r="A786" s="1954"/>
      <c r="B786" s="1954"/>
      <c r="C786" s="1954"/>
      <c r="D786" s="1954"/>
      <c r="E786" s="1954"/>
      <c r="F786" s="1954"/>
      <c r="G786" s="1954"/>
      <c r="H786" s="1954"/>
      <c r="I786" s="1954"/>
      <c r="J786" s="1954"/>
    </row>
    <row r="787" spans="1:10" s="1953" customFormat="1" ht="15.75" customHeight="1">
      <c r="A787" s="1954"/>
      <c r="B787" s="1954"/>
      <c r="C787" s="1954"/>
      <c r="D787" s="1954"/>
      <c r="E787" s="1954"/>
      <c r="F787" s="1954"/>
      <c r="G787" s="1954"/>
      <c r="H787" s="1954"/>
      <c r="I787" s="1954"/>
      <c r="J787" s="1954"/>
    </row>
    <row r="788" spans="1:10" s="1953" customFormat="1" ht="15.75" customHeight="1">
      <c r="A788" s="1954"/>
      <c r="B788" s="1954"/>
      <c r="C788" s="1954"/>
      <c r="D788" s="1954"/>
      <c r="E788" s="1954"/>
      <c r="F788" s="1954"/>
      <c r="G788" s="1954"/>
      <c r="H788" s="1954"/>
      <c r="I788" s="1954"/>
      <c r="J788" s="1954"/>
    </row>
    <row r="789" spans="1:10" s="1953" customFormat="1" ht="15.75" customHeight="1">
      <c r="A789" s="1954"/>
      <c r="B789" s="1954"/>
      <c r="C789" s="1954"/>
      <c r="D789" s="1954"/>
      <c r="E789" s="1954"/>
      <c r="F789" s="1954"/>
      <c r="G789" s="1954"/>
      <c r="H789" s="1954"/>
      <c r="I789" s="1954"/>
      <c r="J789" s="1954"/>
    </row>
    <row r="790" spans="1:10" s="1953" customFormat="1" ht="15.75" customHeight="1">
      <c r="A790" s="1954"/>
      <c r="B790" s="1954"/>
      <c r="C790" s="1954"/>
      <c r="D790" s="1954"/>
      <c r="E790" s="1954"/>
      <c r="F790" s="1954"/>
      <c r="G790" s="1954"/>
      <c r="H790" s="1954"/>
      <c r="I790" s="1954"/>
      <c r="J790" s="1954"/>
    </row>
    <row r="791" spans="1:10" s="1953" customFormat="1" ht="15.75" customHeight="1">
      <c r="A791" s="1954"/>
      <c r="B791" s="1954"/>
      <c r="C791" s="1954"/>
      <c r="D791" s="1954"/>
      <c r="E791" s="1954"/>
      <c r="F791" s="1954"/>
      <c r="G791" s="1954"/>
      <c r="H791" s="1954"/>
      <c r="I791" s="1954"/>
      <c r="J791" s="1954"/>
    </row>
    <row r="792" spans="1:10" s="1953" customFormat="1" ht="15.75" customHeight="1">
      <c r="A792" s="1954"/>
      <c r="B792" s="1954"/>
      <c r="C792" s="1954"/>
      <c r="D792" s="1954"/>
      <c r="E792" s="1954"/>
      <c r="F792" s="1954"/>
      <c r="G792" s="1954"/>
      <c r="H792" s="1954"/>
      <c r="I792" s="1954"/>
      <c r="J792" s="1954"/>
    </row>
    <row r="793" spans="1:10" s="1953" customFormat="1" ht="15.75" customHeight="1">
      <c r="A793" s="1954"/>
      <c r="B793" s="1954"/>
      <c r="C793" s="1954"/>
      <c r="D793" s="1954"/>
      <c r="E793" s="1954"/>
      <c r="F793" s="1954"/>
      <c r="G793" s="1954"/>
      <c r="H793" s="1954"/>
      <c r="I793" s="1954"/>
      <c r="J793" s="1954"/>
    </row>
    <row r="794" spans="1:10" s="1953" customFormat="1" ht="15.75" customHeight="1">
      <c r="A794" s="1954"/>
      <c r="B794" s="1954"/>
      <c r="C794" s="1954"/>
      <c r="D794" s="1954"/>
      <c r="E794" s="1954"/>
      <c r="F794" s="1954"/>
      <c r="G794" s="1954"/>
      <c r="H794" s="1954"/>
      <c r="I794" s="1954"/>
      <c r="J794" s="1954"/>
    </row>
    <row r="795" spans="1:10" s="1953" customFormat="1" ht="15.75" customHeight="1">
      <c r="A795" s="1954"/>
      <c r="B795" s="1954"/>
      <c r="C795" s="1954"/>
      <c r="D795" s="1954"/>
      <c r="E795" s="1954"/>
      <c r="F795" s="1954"/>
      <c r="G795" s="1954"/>
      <c r="H795" s="1954"/>
      <c r="I795" s="1954"/>
      <c r="J795" s="1954"/>
    </row>
    <row r="796" spans="1:10" s="1953" customFormat="1" ht="15.75" customHeight="1">
      <c r="A796" s="1954"/>
      <c r="B796" s="1954"/>
      <c r="C796" s="1954"/>
      <c r="D796" s="1954"/>
      <c r="E796" s="1954"/>
      <c r="F796" s="1954"/>
      <c r="G796" s="1954"/>
      <c r="H796" s="1954"/>
      <c r="I796" s="1954"/>
      <c r="J796" s="1954"/>
    </row>
    <row r="797" spans="1:10" s="1953" customFormat="1" ht="15.75" customHeight="1">
      <c r="A797" s="1954"/>
      <c r="B797" s="1954"/>
      <c r="C797" s="1954"/>
      <c r="D797" s="1954"/>
      <c r="E797" s="1954"/>
      <c r="F797" s="1954"/>
      <c r="G797" s="1954"/>
      <c r="H797" s="1954"/>
      <c r="I797" s="1954"/>
      <c r="J797" s="1954"/>
    </row>
    <row r="798" spans="1:10" s="1953" customFormat="1" ht="15.75" customHeight="1">
      <c r="A798" s="1954"/>
      <c r="B798" s="1954"/>
      <c r="C798" s="1954"/>
      <c r="D798" s="1954"/>
      <c r="E798" s="1954"/>
      <c r="F798" s="1954"/>
      <c r="G798" s="1954"/>
      <c r="H798" s="1954"/>
      <c r="I798" s="1954"/>
      <c r="J798" s="1954"/>
    </row>
    <row r="799" spans="1:10" s="1953" customFormat="1" ht="15.75" customHeight="1">
      <c r="A799" s="1954"/>
      <c r="B799" s="1954"/>
      <c r="C799" s="1954"/>
      <c r="D799" s="1954"/>
      <c r="E799" s="1954"/>
      <c r="F799" s="1954"/>
      <c r="G799" s="1954"/>
      <c r="H799" s="1954"/>
      <c r="I799" s="1954"/>
      <c r="J799" s="1954"/>
    </row>
    <row r="800" spans="1:10" s="1953" customFormat="1" ht="15.75" customHeight="1">
      <c r="A800" s="1954"/>
      <c r="B800" s="1954"/>
      <c r="C800" s="1954"/>
      <c r="D800" s="1954"/>
      <c r="E800" s="1954"/>
      <c r="F800" s="1954"/>
      <c r="G800" s="1954"/>
      <c r="H800" s="1954"/>
      <c r="I800" s="1954"/>
      <c r="J800" s="1954"/>
    </row>
    <row r="801" spans="1:10" s="1953" customFormat="1" ht="15.75" customHeight="1">
      <c r="A801" s="1954"/>
      <c r="B801" s="1954"/>
      <c r="C801" s="1954"/>
      <c r="D801" s="1954"/>
      <c r="E801" s="1954"/>
      <c r="F801" s="1954"/>
      <c r="G801" s="1954"/>
      <c r="H801" s="1954"/>
      <c r="I801" s="1954"/>
      <c r="J801" s="1954"/>
    </row>
    <row r="802" spans="1:10" s="1953" customFormat="1" ht="15.75" customHeight="1">
      <c r="A802" s="1954"/>
      <c r="B802" s="1954"/>
      <c r="C802" s="1954"/>
      <c r="D802" s="1954"/>
      <c r="E802" s="1954"/>
      <c r="F802" s="1954"/>
      <c r="G802" s="1954"/>
      <c r="H802" s="1954"/>
      <c r="I802" s="1954"/>
      <c r="J802" s="1954"/>
    </row>
    <row r="803" spans="1:10" s="1953" customFormat="1" ht="15.75" customHeight="1">
      <c r="A803" s="1954"/>
      <c r="B803" s="1954"/>
      <c r="C803" s="1954"/>
      <c r="D803" s="1954"/>
      <c r="E803" s="1954"/>
      <c r="F803" s="1954"/>
      <c r="G803" s="1954"/>
      <c r="H803" s="1954"/>
      <c r="I803" s="1954"/>
      <c r="J803" s="1954"/>
    </row>
    <row r="804" spans="1:10" s="1953" customFormat="1" ht="15.75" customHeight="1">
      <c r="A804" s="1954"/>
      <c r="B804" s="1954"/>
      <c r="C804" s="1954"/>
      <c r="D804" s="1954"/>
      <c r="E804" s="1954"/>
      <c r="F804" s="1954"/>
      <c r="G804" s="1954"/>
      <c r="H804" s="1954"/>
      <c r="I804" s="1954"/>
      <c r="J804" s="1954"/>
    </row>
    <row r="805" spans="1:10" s="1953" customFormat="1" ht="15.75" customHeight="1">
      <c r="A805" s="1954"/>
      <c r="B805" s="1954"/>
      <c r="C805" s="1954"/>
      <c r="D805" s="1954"/>
      <c r="E805" s="1954"/>
      <c r="F805" s="1954"/>
      <c r="G805" s="1954"/>
      <c r="H805" s="1954"/>
      <c r="I805" s="1954"/>
      <c r="J805" s="1954"/>
    </row>
    <row r="806" spans="1:10" s="1953" customFormat="1" ht="15.75" customHeight="1">
      <c r="A806" s="1954"/>
      <c r="B806" s="1954"/>
      <c r="C806" s="1954"/>
      <c r="D806" s="1954"/>
      <c r="E806" s="1954"/>
      <c r="F806" s="1954"/>
      <c r="G806" s="1954"/>
      <c r="H806" s="1954"/>
      <c r="I806" s="1954"/>
      <c r="J806" s="1954"/>
    </row>
    <row r="807" spans="1:10" s="1953" customFormat="1" ht="15.75" customHeight="1">
      <c r="A807" s="1954"/>
      <c r="B807" s="1954"/>
      <c r="C807" s="1954"/>
      <c r="D807" s="1954"/>
      <c r="E807" s="1954"/>
      <c r="F807" s="1954"/>
      <c r="G807" s="1954"/>
      <c r="H807" s="1954"/>
      <c r="I807" s="1954"/>
      <c r="J807" s="1954"/>
    </row>
    <row r="808" spans="1:10" s="1953" customFormat="1" ht="15.75" customHeight="1">
      <c r="A808" s="1954"/>
      <c r="B808" s="1954"/>
      <c r="C808" s="1954"/>
      <c r="D808" s="1954"/>
      <c r="E808" s="1954"/>
      <c r="F808" s="1954"/>
      <c r="G808" s="1954"/>
      <c r="H808" s="1954"/>
      <c r="I808" s="1954"/>
      <c r="J808" s="1954"/>
    </row>
    <row r="809" spans="1:10" s="1953" customFormat="1" ht="15.75" customHeight="1">
      <c r="A809" s="1954"/>
      <c r="B809" s="1954"/>
      <c r="C809" s="1954"/>
      <c r="D809" s="1954"/>
      <c r="E809" s="1954"/>
      <c r="F809" s="1954"/>
      <c r="G809" s="1954"/>
      <c r="H809" s="1954"/>
      <c r="I809" s="1954"/>
      <c r="J809" s="1954"/>
    </row>
    <row r="810" spans="1:10" s="1953" customFormat="1" ht="15.75" customHeight="1">
      <c r="A810" s="1954"/>
      <c r="B810" s="1954"/>
      <c r="C810" s="1954"/>
      <c r="D810" s="1954"/>
      <c r="E810" s="1954"/>
      <c r="F810" s="1954"/>
      <c r="G810" s="1954"/>
      <c r="H810" s="1954"/>
      <c r="I810" s="1954"/>
      <c r="J810" s="1954"/>
    </row>
    <row r="811" spans="1:10" s="1953" customFormat="1" ht="15.75" customHeight="1">
      <c r="A811" s="1954"/>
      <c r="B811" s="1954"/>
      <c r="C811" s="1954"/>
      <c r="D811" s="1954"/>
      <c r="E811" s="1954"/>
      <c r="F811" s="1954"/>
      <c r="G811" s="1954"/>
      <c r="H811" s="1954"/>
      <c r="I811" s="1954"/>
      <c r="J811" s="1954"/>
    </row>
    <row r="812" spans="1:10" s="1953" customFormat="1" ht="15.75" customHeight="1">
      <c r="A812" s="1954"/>
      <c r="B812" s="1954"/>
      <c r="C812" s="1954"/>
      <c r="D812" s="1954"/>
      <c r="E812" s="1954"/>
      <c r="F812" s="1954"/>
      <c r="G812" s="1954"/>
      <c r="H812" s="1954"/>
      <c r="I812" s="1954"/>
      <c r="J812" s="1954"/>
    </row>
    <row r="813" spans="1:10" s="1953" customFormat="1" ht="15.75" customHeight="1">
      <c r="A813" s="1954"/>
      <c r="B813" s="1954"/>
      <c r="C813" s="1954"/>
      <c r="D813" s="1954"/>
      <c r="E813" s="1954"/>
      <c r="F813" s="1954"/>
      <c r="G813" s="1954"/>
      <c r="H813" s="1954"/>
      <c r="I813" s="1954"/>
      <c r="J813" s="1954"/>
    </row>
    <row r="814" spans="1:10" s="1953" customFormat="1" ht="15.75" customHeight="1">
      <c r="A814" s="1954"/>
      <c r="B814" s="1954"/>
      <c r="C814" s="1954"/>
      <c r="D814" s="1954"/>
      <c r="E814" s="1954"/>
      <c r="F814" s="1954"/>
      <c r="G814" s="1954"/>
      <c r="H814" s="1954"/>
      <c r="I814" s="1954"/>
      <c r="J814" s="1954"/>
    </row>
    <row r="815" spans="1:10" s="1953" customFormat="1" ht="15.75" customHeight="1">
      <c r="A815" s="1954"/>
      <c r="B815" s="1954"/>
      <c r="C815" s="1954"/>
      <c r="D815" s="1954"/>
      <c r="E815" s="1954"/>
      <c r="F815" s="1954"/>
      <c r="G815" s="1954"/>
      <c r="H815" s="1954"/>
      <c r="I815" s="1954"/>
      <c r="J815" s="1954"/>
    </row>
    <row r="816" spans="1:10" s="1953" customFormat="1" ht="15.75" customHeight="1">
      <c r="A816" s="1954"/>
      <c r="B816" s="1954"/>
      <c r="C816" s="1954"/>
      <c r="D816" s="1954"/>
      <c r="E816" s="1954"/>
      <c r="F816" s="1954"/>
      <c r="G816" s="1954"/>
      <c r="H816" s="1954"/>
      <c r="I816" s="1954"/>
      <c r="J816" s="1954"/>
    </row>
    <row r="817" spans="1:10" s="1953" customFormat="1" ht="15.75" customHeight="1">
      <c r="A817" s="1954"/>
      <c r="B817" s="1954"/>
      <c r="C817" s="1954"/>
      <c r="D817" s="1954"/>
      <c r="E817" s="1954"/>
      <c r="F817" s="1954"/>
      <c r="G817" s="1954"/>
      <c r="H817" s="1954"/>
      <c r="I817" s="1954"/>
      <c r="J817" s="1954"/>
    </row>
    <row r="818" spans="1:10" s="1953" customFormat="1" ht="15.75" customHeight="1">
      <c r="A818" s="1954"/>
      <c r="B818" s="1954"/>
      <c r="C818" s="1954"/>
      <c r="D818" s="1954"/>
      <c r="E818" s="1954"/>
      <c r="F818" s="1954"/>
      <c r="G818" s="1954"/>
      <c r="H818" s="1954"/>
      <c r="I818" s="1954"/>
      <c r="J818" s="1954"/>
    </row>
    <row r="819" spans="1:10" s="1953" customFormat="1" ht="15.75" customHeight="1">
      <c r="A819" s="1954"/>
      <c r="B819" s="1954"/>
      <c r="C819" s="1954"/>
      <c r="D819" s="1954"/>
      <c r="E819" s="1954"/>
      <c r="F819" s="1954"/>
      <c r="G819" s="1954"/>
      <c r="H819" s="1954"/>
      <c r="I819" s="1954"/>
      <c r="J819" s="1954"/>
    </row>
    <row r="820" spans="1:10" s="1953" customFormat="1" ht="15.75" customHeight="1">
      <c r="A820" s="1954"/>
      <c r="B820" s="1954"/>
      <c r="C820" s="1954"/>
      <c r="D820" s="1954"/>
      <c r="E820" s="1954"/>
      <c r="F820" s="1954"/>
      <c r="G820" s="1954"/>
      <c r="H820" s="1954"/>
      <c r="I820" s="1954"/>
      <c r="J820" s="1954"/>
    </row>
    <row r="821" spans="1:10" s="1953" customFormat="1" ht="15.75" customHeight="1">
      <c r="A821" s="1954"/>
      <c r="B821" s="1954"/>
      <c r="C821" s="1954"/>
      <c r="D821" s="1954"/>
      <c r="E821" s="1954"/>
      <c r="F821" s="1954"/>
      <c r="G821" s="1954"/>
      <c r="H821" s="1954"/>
      <c r="I821" s="1954"/>
      <c r="J821" s="1954"/>
    </row>
    <row r="822" spans="1:10" s="1953" customFormat="1" ht="15.75" customHeight="1">
      <c r="A822" s="1954"/>
      <c r="B822" s="1954"/>
      <c r="C822" s="1954"/>
      <c r="D822" s="1954"/>
      <c r="E822" s="1954"/>
      <c r="F822" s="1954"/>
      <c r="G822" s="1954"/>
      <c r="H822" s="1954"/>
      <c r="I822" s="1954"/>
      <c r="J822" s="1954"/>
    </row>
    <row r="823" spans="1:10" s="1953" customFormat="1" ht="15.75" customHeight="1">
      <c r="A823" s="1954"/>
      <c r="B823" s="1954"/>
      <c r="C823" s="1954"/>
      <c r="D823" s="1954"/>
      <c r="E823" s="1954"/>
      <c r="F823" s="1954"/>
      <c r="G823" s="1954"/>
      <c r="H823" s="1954"/>
      <c r="I823" s="1954"/>
      <c r="J823" s="1954"/>
    </row>
    <row r="824" spans="1:10" s="1953" customFormat="1" ht="15.75" customHeight="1">
      <c r="A824" s="1954"/>
      <c r="B824" s="1954"/>
      <c r="C824" s="1954"/>
      <c r="D824" s="1954"/>
      <c r="E824" s="1954"/>
      <c r="F824" s="1954"/>
      <c r="G824" s="1954"/>
      <c r="H824" s="1954"/>
      <c r="I824" s="1954"/>
      <c r="J824" s="1954"/>
    </row>
    <row r="825" spans="1:10" s="1953" customFormat="1" ht="15.75" customHeight="1">
      <c r="A825" s="1954"/>
      <c r="B825" s="1954"/>
      <c r="C825" s="1954"/>
      <c r="D825" s="1954"/>
      <c r="E825" s="1954"/>
      <c r="F825" s="1954"/>
      <c r="G825" s="1954"/>
      <c r="H825" s="1954"/>
      <c r="I825" s="1954"/>
      <c r="J825" s="1954"/>
    </row>
    <row r="826" spans="1:10" s="1953" customFormat="1" ht="15.75" customHeight="1">
      <c r="A826" s="1954"/>
      <c r="B826" s="1954"/>
      <c r="C826" s="1954"/>
      <c r="D826" s="1954"/>
      <c r="E826" s="1954"/>
      <c r="F826" s="1954"/>
      <c r="G826" s="1954"/>
      <c r="H826" s="1954"/>
      <c r="I826" s="1954"/>
      <c r="J826" s="1954"/>
    </row>
    <row r="827" spans="1:10" s="1953" customFormat="1" ht="15.75" customHeight="1">
      <c r="A827" s="1954"/>
      <c r="B827" s="1954"/>
      <c r="C827" s="1954"/>
      <c r="D827" s="1954"/>
      <c r="E827" s="1954"/>
      <c r="F827" s="1954"/>
      <c r="G827" s="1954"/>
      <c r="H827" s="1954"/>
      <c r="I827" s="1954"/>
      <c r="J827" s="1954"/>
    </row>
    <row r="828" spans="1:10" s="1953" customFormat="1" ht="15.75" customHeight="1">
      <c r="A828" s="1954"/>
      <c r="B828" s="1954"/>
      <c r="C828" s="1954"/>
      <c r="D828" s="1954"/>
      <c r="E828" s="1954"/>
      <c r="F828" s="1954"/>
      <c r="G828" s="1954"/>
      <c r="H828" s="1954"/>
      <c r="I828" s="1954"/>
      <c r="J828" s="1954"/>
    </row>
    <row r="829" spans="1:10" s="1953" customFormat="1" ht="15.75" customHeight="1">
      <c r="A829" s="1954"/>
      <c r="B829" s="1954"/>
      <c r="C829" s="1954"/>
      <c r="D829" s="1954"/>
      <c r="E829" s="1954"/>
      <c r="F829" s="1954"/>
      <c r="G829" s="1954"/>
      <c r="H829" s="1954"/>
      <c r="I829" s="1954"/>
      <c r="J829" s="1954"/>
    </row>
    <row r="830" spans="1:10" s="1953" customFormat="1" ht="15.75" customHeight="1">
      <c r="A830" s="1954"/>
      <c r="B830" s="1954"/>
      <c r="C830" s="1954"/>
      <c r="D830" s="1954"/>
      <c r="E830" s="1954"/>
      <c r="F830" s="1954"/>
      <c r="G830" s="1954"/>
      <c r="H830" s="1954"/>
      <c r="I830" s="1954"/>
      <c r="J830" s="1954"/>
    </row>
    <row r="831" spans="1:10" s="1953" customFormat="1" ht="15.75" customHeight="1">
      <c r="A831" s="1954"/>
      <c r="B831" s="1954"/>
      <c r="C831" s="1954"/>
      <c r="D831" s="1954"/>
      <c r="E831" s="1954"/>
      <c r="F831" s="1954"/>
      <c r="G831" s="1954"/>
      <c r="H831" s="1954"/>
      <c r="I831" s="1954"/>
      <c r="J831" s="1954"/>
    </row>
    <row r="832" spans="1:10" s="1953" customFormat="1" ht="15.75" customHeight="1">
      <c r="A832" s="1954"/>
      <c r="B832" s="1954"/>
      <c r="C832" s="1954"/>
      <c r="D832" s="1954"/>
      <c r="E832" s="1954"/>
      <c r="F832" s="1954"/>
      <c r="G832" s="1954"/>
      <c r="H832" s="1954"/>
      <c r="I832" s="1954"/>
      <c r="J832" s="1954"/>
    </row>
    <row r="833" spans="1:10" s="1953" customFormat="1" ht="15.75" customHeight="1">
      <c r="A833" s="1954"/>
      <c r="B833" s="1954"/>
      <c r="C833" s="1954"/>
      <c r="D833" s="1954"/>
      <c r="E833" s="1954"/>
      <c r="F833" s="1954"/>
      <c r="G833" s="1954"/>
      <c r="H833" s="1954"/>
      <c r="I833" s="1954"/>
      <c r="J833" s="1954"/>
    </row>
    <row r="834" spans="1:10" s="1953" customFormat="1" ht="15.75" customHeight="1">
      <c r="A834" s="1954"/>
      <c r="B834" s="1954"/>
      <c r="C834" s="1954"/>
      <c r="D834" s="1954"/>
      <c r="E834" s="1954"/>
      <c r="F834" s="1954"/>
      <c r="G834" s="1954"/>
      <c r="H834" s="1954"/>
      <c r="I834" s="1954"/>
      <c r="J834" s="1954"/>
    </row>
    <row r="835" spans="1:10" s="1953" customFormat="1" ht="15.75" customHeight="1">
      <c r="A835" s="1954"/>
      <c r="B835" s="1954"/>
      <c r="C835" s="1954"/>
      <c r="D835" s="1954"/>
      <c r="E835" s="1954"/>
      <c r="F835" s="1954"/>
      <c r="G835" s="1954"/>
      <c r="H835" s="1954"/>
      <c r="I835" s="1954"/>
      <c r="J835" s="1954"/>
    </row>
    <row r="836" spans="1:10" s="1953" customFormat="1" ht="15.75" customHeight="1">
      <c r="A836" s="1954"/>
      <c r="B836" s="1954"/>
      <c r="C836" s="1954"/>
      <c r="D836" s="1954"/>
      <c r="E836" s="1954"/>
      <c r="F836" s="1954"/>
      <c r="G836" s="1954"/>
      <c r="H836" s="1954"/>
      <c r="I836" s="1954"/>
      <c r="J836" s="1954"/>
    </row>
    <row r="837" spans="1:10" s="1953" customFormat="1" ht="15.75" customHeight="1">
      <c r="A837" s="1954"/>
      <c r="B837" s="1954"/>
      <c r="C837" s="1954"/>
      <c r="D837" s="1954"/>
      <c r="E837" s="1954"/>
      <c r="F837" s="1954"/>
      <c r="G837" s="1954"/>
      <c r="H837" s="1954"/>
      <c r="I837" s="1954"/>
      <c r="J837" s="1954"/>
    </row>
    <row r="838" spans="1:10" s="1953" customFormat="1" ht="15.75" customHeight="1">
      <c r="A838" s="1954"/>
      <c r="B838" s="1954"/>
      <c r="C838" s="1954"/>
      <c r="D838" s="1954"/>
      <c r="E838" s="1954"/>
      <c r="F838" s="1954"/>
      <c r="G838" s="1954"/>
      <c r="H838" s="1954"/>
      <c r="I838" s="1954"/>
      <c r="J838" s="1954"/>
    </row>
    <row r="839" spans="1:10" s="1953" customFormat="1" ht="15.75" customHeight="1">
      <c r="A839" s="1954"/>
      <c r="B839" s="1954"/>
      <c r="C839" s="1954"/>
      <c r="D839" s="1954"/>
      <c r="E839" s="1954"/>
      <c r="F839" s="1954"/>
      <c r="G839" s="1954"/>
      <c r="H839" s="1954"/>
      <c r="I839" s="1954"/>
      <c r="J839" s="1954"/>
    </row>
    <row r="840" spans="1:10" s="1953" customFormat="1" ht="15.75" customHeight="1">
      <c r="A840" s="1954"/>
      <c r="B840" s="1954"/>
      <c r="C840" s="1954"/>
      <c r="D840" s="1954"/>
      <c r="E840" s="1954"/>
      <c r="F840" s="1954"/>
      <c r="G840" s="1954"/>
      <c r="H840" s="1954"/>
      <c r="I840" s="1954"/>
      <c r="J840" s="1954"/>
    </row>
    <row r="841" spans="1:10" s="1953" customFormat="1" ht="15.75" customHeight="1">
      <c r="A841" s="1954"/>
      <c r="B841" s="1954"/>
      <c r="C841" s="1954"/>
      <c r="D841" s="1954"/>
      <c r="E841" s="1954"/>
      <c r="F841" s="1954"/>
      <c r="G841" s="1954"/>
      <c r="H841" s="1954"/>
      <c r="I841" s="1954"/>
      <c r="J841" s="1954"/>
    </row>
    <row r="842" spans="1:10" s="1953" customFormat="1" ht="15.75" customHeight="1">
      <c r="A842" s="1954"/>
      <c r="B842" s="1954"/>
      <c r="C842" s="1954"/>
      <c r="D842" s="1954"/>
      <c r="E842" s="1954"/>
      <c r="F842" s="1954"/>
      <c r="G842" s="1954"/>
      <c r="H842" s="1954"/>
      <c r="I842" s="1954"/>
      <c r="J842" s="1954"/>
    </row>
    <row r="843" spans="1:10" s="1953" customFormat="1" ht="15.75" customHeight="1">
      <c r="A843" s="1954"/>
      <c r="B843" s="1954"/>
      <c r="C843" s="1954"/>
      <c r="D843" s="1954"/>
      <c r="E843" s="1954"/>
      <c r="F843" s="1954"/>
      <c r="G843" s="1954"/>
      <c r="H843" s="1954"/>
      <c r="I843" s="1954"/>
      <c r="J843" s="1954"/>
    </row>
    <row r="844" spans="1:10" s="1953" customFormat="1" ht="15.75" customHeight="1">
      <c r="A844" s="1954"/>
      <c r="B844" s="1954"/>
      <c r="C844" s="1954"/>
      <c r="D844" s="1954"/>
      <c r="E844" s="1954"/>
      <c r="F844" s="1954"/>
      <c r="G844" s="1954"/>
      <c r="H844" s="1954"/>
      <c r="I844" s="1954"/>
      <c r="J844" s="1954"/>
    </row>
    <row r="845" spans="1:10" s="1953" customFormat="1" ht="15.75" customHeight="1">
      <c r="A845" s="1954"/>
      <c r="B845" s="1954"/>
      <c r="C845" s="1954"/>
      <c r="D845" s="1954"/>
      <c r="E845" s="1954"/>
      <c r="F845" s="1954"/>
      <c r="G845" s="1954"/>
      <c r="H845" s="1954"/>
      <c r="I845" s="1954"/>
      <c r="J845" s="1954"/>
    </row>
    <row r="846" spans="1:10" s="1953" customFormat="1" ht="15.75" customHeight="1">
      <c r="A846" s="1954"/>
      <c r="B846" s="1954"/>
      <c r="C846" s="1954"/>
      <c r="D846" s="1954"/>
      <c r="E846" s="1954"/>
      <c r="F846" s="1954"/>
      <c r="G846" s="1954"/>
      <c r="H846" s="1954"/>
      <c r="I846" s="1954"/>
      <c r="J846" s="1954"/>
    </row>
    <row r="847" spans="1:10" s="1953" customFormat="1" ht="15.75" customHeight="1">
      <c r="A847" s="1954"/>
      <c r="B847" s="1954"/>
      <c r="C847" s="1954"/>
      <c r="D847" s="1954"/>
      <c r="E847" s="1954"/>
      <c r="F847" s="1954"/>
      <c r="G847" s="1954"/>
      <c r="H847" s="1954"/>
      <c r="I847" s="1954"/>
      <c r="J847" s="1954"/>
    </row>
    <row r="848" spans="1:10" s="1953" customFormat="1" ht="15.75" customHeight="1">
      <c r="A848" s="1954"/>
      <c r="B848" s="1954"/>
      <c r="C848" s="1954"/>
      <c r="D848" s="1954"/>
      <c r="E848" s="1954"/>
      <c r="F848" s="1954"/>
      <c r="G848" s="1954"/>
      <c r="H848" s="1954"/>
      <c r="I848" s="1954"/>
      <c r="J848" s="1954"/>
    </row>
    <row r="849" spans="1:10" s="1953" customFormat="1" ht="15.75" customHeight="1">
      <c r="A849" s="1954"/>
      <c r="B849" s="1954"/>
      <c r="C849" s="1954"/>
      <c r="D849" s="1954"/>
      <c r="E849" s="1954"/>
      <c r="F849" s="1954"/>
      <c r="G849" s="1954"/>
      <c r="H849" s="1954"/>
      <c r="I849" s="1954"/>
      <c r="J849" s="1954"/>
    </row>
    <row r="850" spans="1:10" s="1953" customFormat="1" ht="15.75" customHeight="1">
      <c r="A850" s="1954"/>
      <c r="B850" s="1954"/>
      <c r="C850" s="1954"/>
      <c r="D850" s="1954"/>
      <c r="E850" s="1954"/>
      <c r="F850" s="1954"/>
      <c r="G850" s="1954"/>
      <c r="H850" s="1954"/>
      <c r="I850" s="1954"/>
      <c r="J850" s="1954"/>
    </row>
    <row r="851" spans="1:10" s="1953" customFormat="1" ht="15.75" customHeight="1">
      <c r="A851" s="1954"/>
      <c r="B851" s="1954"/>
      <c r="C851" s="1954"/>
      <c r="D851" s="1954"/>
      <c r="E851" s="1954"/>
      <c r="F851" s="1954"/>
      <c r="G851" s="1954"/>
      <c r="H851" s="1954"/>
      <c r="I851" s="1954"/>
      <c r="J851" s="1954"/>
    </row>
    <row r="852" spans="1:10" s="1953" customFormat="1" ht="15.75" customHeight="1">
      <c r="A852" s="1954"/>
      <c r="B852" s="1954"/>
      <c r="C852" s="1954"/>
      <c r="D852" s="1954"/>
      <c r="E852" s="1954"/>
      <c r="F852" s="1954"/>
      <c r="G852" s="1954"/>
      <c r="H852" s="1954"/>
      <c r="I852" s="1954"/>
      <c r="J852" s="1954"/>
    </row>
    <row r="853" spans="1:10" s="1953" customFormat="1" ht="15.75" customHeight="1">
      <c r="A853" s="1954"/>
      <c r="B853" s="1954"/>
      <c r="C853" s="1954"/>
      <c r="D853" s="1954"/>
      <c r="E853" s="1954"/>
      <c r="F853" s="1954"/>
      <c r="G853" s="1954"/>
      <c r="H853" s="1954"/>
      <c r="I853" s="1954"/>
      <c r="J853" s="1954"/>
    </row>
    <row r="854" spans="1:10" s="1953" customFormat="1" ht="15.75" customHeight="1">
      <c r="A854" s="1954"/>
      <c r="B854" s="1954"/>
      <c r="C854" s="1954"/>
      <c r="D854" s="1954"/>
      <c r="E854" s="1954"/>
      <c r="F854" s="1954"/>
      <c r="G854" s="1954"/>
      <c r="H854" s="1954"/>
      <c r="I854" s="1954"/>
      <c r="J854" s="1954"/>
    </row>
    <row r="855" spans="1:10" s="1953" customFormat="1" ht="15.75" customHeight="1">
      <c r="A855" s="1954"/>
      <c r="B855" s="1954"/>
      <c r="C855" s="1954"/>
      <c r="D855" s="1954"/>
      <c r="E855" s="1954"/>
      <c r="F855" s="1954"/>
      <c r="G855" s="1954"/>
      <c r="H855" s="1954"/>
      <c r="I855" s="1954"/>
      <c r="J855" s="1954"/>
    </row>
    <row r="856" spans="1:10" s="1953" customFormat="1" ht="15.75" customHeight="1">
      <c r="A856" s="1954"/>
      <c r="B856" s="1954"/>
      <c r="C856" s="1954"/>
      <c r="D856" s="1954"/>
      <c r="E856" s="1954"/>
      <c r="F856" s="1954"/>
      <c r="G856" s="1954"/>
      <c r="H856" s="1954"/>
      <c r="I856" s="1954"/>
      <c r="J856" s="1954"/>
    </row>
    <row r="857" spans="1:10" s="1953" customFormat="1" ht="15.75" customHeight="1">
      <c r="A857" s="1954"/>
      <c r="B857" s="1954"/>
      <c r="C857" s="1954"/>
      <c r="D857" s="1954"/>
      <c r="E857" s="1954"/>
      <c r="F857" s="1954"/>
      <c r="G857" s="1954"/>
      <c r="H857" s="1954"/>
      <c r="I857" s="1954"/>
      <c r="J857" s="1954"/>
    </row>
    <row r="858" spans="1:10" s="1953" customFormat="1" ht="15.75" customHeight="1">
      <c r="A858" s="1954"/>
      <c r="B858" s="1954"/>
      <c r="C858" s="1954"/>
      <c r="D858" s="1954"/>
      <c r="E858" s="1954"/>
      <c r="F858" s="1954"/>
      <c r="G858" s="1954"/>
      <c r="H858" s="1954"/>
      <c r="I858" s="1954"/>
      <c r="J858" s="1954"/>
    </row>
    <row r="859" spans="1:10" s="1953" customFormat="1" ht="15.75" customHeight="1">
      <c r="A859" s="1954"/>
      <c r="B859" s="1954"/>
      <c r="C859" s="1954"/>
      <c r="D859" s="1954"/>
      <c r="E859" s="1954"/>
      <c r="F859" s="1954"/>
      <c r="G859" s="1954"/>
      <c r="H859" s="1954"/>
      <c r="I859" s="1954"/>
      <c r="J859" s="1954"/>
    </row>
    <row r="860" spans="1:10" s="1953" customFormat="1" ht="15.75" customHeight="1">
      <c r="A860" s="1954"/>
      <c r="B860" s="1954"/>
      <c r="C860" s="1954"/>
      <c r="D860" s="1954"/>
      <c r="E860" s="1954"/>
      <c r="F860" s="1954"/>
      <c r="G860" s="1954"/>
      <c r="H860" s="1954"/>
      <c r="I860" s="1954"/>
      <c r="J860" s="1954"/>
    </row>
    <row r="861" spans="1:10" s="1953" customFormat="1" ht="15.75" customHeight="1">
      <c r="A861" s="1954"/>
      <c r="B861" s="1954"/>
      <c r="C861" s="1954"/>
      <c r="D861" s="1954"/>
      <c r="E861" s="1954"/>
      <c r="F861" s="1954"/>
      <c r="G861" s="1954"/>
      <c r="H861" s="1954"/>
      <c r="I861" s="1954"/>
      <c r="J861" s="1954"/>
    </row>
    <row r="862" spans="1:10" s="1953" customFormat="1" ht="15.75" customHeight="1">
      <c r="A862" s="1954"/>
      <c r="B862" s="1954"/>
      <c r="C862" s="1954"/>
      <c r="D862" s="1954"/>
      <c r="E862" s="1954"/>
      <c r="F862" s="1954"/>
      <c r="G862" s="1954"/>
      <c r="H862" s="1954"/>
      <c r="I862" s="1954"/>
      <c r="J862" s="1954"/>
    </row>
    <row r="863" spans="1:10" s="1953" customFormat="1" ht="15.75" customHeight="1">
      <c r="A863" s="1954"/>
      <c r="B863" s="1954"/>
      <c r="C863" s="1954"/>
      <c r="D863" s="1954"/>
      <c r="E863" s="1954"/>
      <c r="F863" s="1954"/>
      <c r="G863" s="1954"/>
      <c r="H863" s="1954"/>
      <c r="I863" s="1954"/>
      <c r="J863" s="1954"/>
    </row>
    <row r="864" spans="1:10" s="1953" customFormat="1" ht="15.75" customHeight="1">
      <c r="A864" s="1954"/>
      <c r="B864" s="1954"/>
      <c r="C864" s="1954"/>
      <c r="D864" s="1954"/>
      <c r="E864" s="1954"/>
      <c r="F864" s="1954"/>
      <c r="G864" s="1954"/>
      <c r="H864" s="1954"/>
      <c r="I864" s="1954"/>
      <c r="J864" s="1954"/>
    </row>
    <row r="865" spans="1:10" s="1953" customFormat="1" ht="15.75" customHeight="1">
      <c r="A865" s="1954"/>
      <c r="B865" s="1954"/>
      <c r="C865" s="1954"/>
      <c r="D865" s="1954"/>
      <c r="E865" s="1954"/>
      <c r="F865" s="1954"/>
      <c r="G865" s="1954"/>
      <c r="H865" s="1954"/>
      <c r="I865" s="1954"/>
      <c r="J865" s="1954"/>
    </row>
    <row r="866" spans="1:10" s="1953" customFormat="1" ht="15.75" customHeight="1">
      <c r="A866" s="1954"/>
      <c r="B866" s="1954"/>
      <c r="C866" s="1954"/>
      <c r="D866" s="1954"/>
      <c r="E866" s="1954"/>
      <c r="F866" s="1954"/>
      <c r="G866" s="1954"/>
      <c r="H866" s="1954"/>
      <c r="I866" s="1954"/>
      <c r="J866" s="1954"/>
    </row>
    <row r="867" spans="1:10" s="1953" customFormat="1" ht="15.75" customHeight="1">
      <c r="A867" s="1954"/>
      <c r="B867" s="1954"/>
      <c r="C867" s="1954"/>
      <c r="D867" s="1954"/>
      <c r="E867" s="1954"/>
      <c r="F867" s="1954"/>
      <c r="G867" s="1954"/>
      <c r="H867" s="1954"/>
      <c r="I867" s="1954"/>
      <c r="J867" s="1954"/>
    </row>
    <row r="868" spans="1:10" s="1953" customFormat="1" ht="15.75" customHeight="1">
      <c r="A868" s="1954"/>
      <c r="B868" s="1954"/>
      <c r="C868" s="1954"/>
      <c r="D868" s="1954"/>
      <c r="E868" s="1954"/>
      <c r="F868" s="1954"/>
      <c r="G868" s="1954"/>
      <c r="H868" s="1954"/>
      <c r="I868" s="1954"/>
      <c r="J868" s="1954"/>
    </row>
    <row r="869" spans="1:10" s="1953" customFormat="1" ht="15.75" customHeight="1">
      <c r="A869" s="1954"/>
      <c r="B869" s="1954"/>
      <c r="C869" s="1954"/>
      <c r="D869" s="1954"/>
      <c r="E869" s="1954"/>
      <c r="F869" s="1954"/>
      <c r="G869" s="1954"/>
      <c r="H869" s="1954"/>
      <c r="I869" s="1954"/>
      <c r="J869" s="1954"/>
    </row>
    <row r="870" spans="1:10" s="1953" customFormat="1" ht="15.75" customHeight="1">
      <c r="A870" s="1954"/>
      <c r="B870" s="1954"/>
      <c r="C870" s="1954"/>
      <c r="D870" s="1954"/>
      <c r="E870" s="1954"/>
      <c r="F870" s="1954"/>
      <c r="G870" s="1954"/>
      <c r="H870" s="1954"/>
      <c r="I870" s="1954"/>
      <c r="J870" s="1954"/>
    </row>
    <row r="871" spans="1:10" s="1953" customFormat="1" ht="15.75" customHeight="1">
      <c r="A871" s="1954"/>
      <c r="B871" s="1954"/>
      <c r="C871" s="1954"/>
      <c r="D871" s="1954"/>
      <c r="E871" s="1954"/>
      <c r="F871" s="1954"/>
      <c r="G871" s="1954"/>
      <c r="H871" s="1954"/>
      <c r="I871" s="1954"/>
      <c r="J871" s="1954"/>
    </row>
    <row r="872" spans="1:10" s="1953" customFormat="1" ht="15.75" customHeight="1">
      <c r="A872" s="1954"/>
      <c r="B872" s="1954"/>
      <c r="C872" s="1954"/>
      <c r="D872" s="1954"/>
      <c r="E872" s="1954"/>
      <c r="F872" s="1954"/>
      <c r="G872" s="1954"/>
      <c r="H872" s="1954"/>
      <c r="I872" s="1954"/>
      <c r="J872" s="1954"/>
    </row>
    <row r="873" spans="1:10" s="1953" customFormat="1" ht="15.75" customHeight="1">
      <c r="A873" s="1954"/>
      <c r="B873" s="1954"/>
      <c r="C873" s="1954"/>
      <c r="D873" s="1954"/>
      <c r="E873" s="1954"/>
      <c r="F873" s="1954"/>
      <c r="G873" s="1954"/>
      <c r="H873" s="1954"/>
      <c r="I873" s="1954"/>
      <c r="J873" s="1954"/>
    </row>
    <row r="874" spans="1:10" s="1953" customFormat="1" ht="15.75" customHeight="1">
      <c r="A874" s="1954"/>
      <c r="B874" s="1954"/>
      <c r="C874" s="1954"/>
      <c r="D874" s="1954"/>
      <c r="E874" s="1954"/>
      <c r="F874" s="1954"/>
      <c r="G874" s="1954"/>
      <c r="H874" s="1954"/>
      <c r="I874" s="1954"/>
      <c r="J874" s="1954"/>
    </row>
    <row r="875" spans="1:10" s="1953" customFormat="1" ht="15.75" customHeight="1">
      <c r="A875" s="1954"/>
      <c r="B875" s="1954"/>
      <c r="C875" s="1954"/>
      <c r="D875" s="1954"/>
      <c r="E875" s="1954"/>
      <c r="F875" s="1954"/>
      <c r="G875" s="1954"/>
      <c r="H875" s="1954"/>
      <c r="I875" s="1954"/>
      <c r="J875" s="1954"/>
    </row>
    <row r="876" spans="1:10" s="1953" customFormat="1" ht="15.75" customHeight="1">
      <c r="A876" s="1954"/>
      <c r="B876" s="1954"/>
      <c r="C876" s="1954"/>
      <c r="D876" s="1954"/>
      <c r="E876" s="1954"/>
      <c r="F876" s="1954"/>
      <c r="G876" s="1954"/>
      <c r="H876" s="1954"/>
      <c r="I876" s="1954"/>
      <c r="J876" s="1954"/>
    </row>
    <row r="877" spans="1:10" s="1953" customFormat="1" ht="15.75" customHeight="1">
      <c r="A877" s="1954"/>
      <c r="B877" s="1954"/>
      <c r="C877" s="1954"/>
      <c r="D877" s="1954"/>
      <c r="E877" s="1954"/>
      <c r="F877" s="1954"/>
      <c r="G877" s="1954"/>
      <c r="H877" s="1954"/>
      <c r="I877" s="1954"/>
      <c r="J877" s="1954"/>
    </row>
    <row r="878" spans="1:10" s="1953" customFormat="1" ht="15.75" customHeight="1">
      <c r="A878" s="1954"/>
      <c r="B878" s="1954"/>
      <c r="C878" s="1954"/>
      <c r="D878" s="1954"/>
      <c r="E878" s="1954"/>
      <c r="F878" s="1954"/>
      <c r="G878" s="1954"/>
      <c r="H878" s="1954"/>
      <c r="I878" s="1954"/>
      <c r="J878" s="1954"/>
    </row>
    <row r="879" spans="1:10" s="1953" customFormat="1" ht="15.75" customHeight="1">
      <c r="A879" s="1954"/>
      <c r="B879" s="1954"/>
      <c r="C879" s="1954"/>
      <c r="D879" s="1954"/>
      <c r="E879" s="1954"/>
      <c r="F879" s="1954"/>
      <c r="G879" s="1954"/>
      <c r="H879" s="1954"/>
      <c r="I879" s="1954"/>
      <c r="J879" s="1954"/>
    </row>
    <row r="880" spans="1:10" s="1953" customFormat="1" ht="15.75" customHeight="1">
      <c r="A880" s="1954"/>
      <c r="B880" s="1954"/>
      <c r="C880" s="1954"/>
      <c r="D880" s="1954"/>
      <c r="E880" s="1954"/>
      <c r="F880" s="1954"/>
      <c r="G880" s="1954"/>
      <c r="H880" s="1954"/>
      <c r="I880" s="1954"/>
      <c r="J880" s="1954"/>
    </row>
    <row r="881" spans="1:10" s="1953" customFormat="1" ht="15.75" customHeight="1">
      <c r="A881" s="1954"/>
      <c r="B881" s="1954"/>
      <c r="C881" s="1954"/>
      <c r="D881" s="1954"/>
      <c r="E881" s="1954"/>
      <c r="F881" s="1954"/>
      <c r="G881" s="1954"/>
      <c r="H881" s="1954"/>
      <c r="I881" s="1954"/>
      <c r="J881" s="1954"/>
    </row>
    <row r="882" spans="1:10" s="1953" customFormat="1" ht="15.75" customHeight="1">
      <c r="A882" s="1954"/>
      <c r="B882" s="1954"/>
      <c r="C882" s="1954"/>
      <c r="D882" s="1954"/>
      <c r="E882" s="1954"/>
      <c r="F882" s="1954"/>
      <c r="G882" s="1954"/>
      <c r="H882" s="1954"/>
      <c r="I882" s="1954"/>
      <c r="J882" s="1954"/>
    </row>
    <row r="883" spans="1:10" s="1953" customFormat="1" ht="15.75" customHeight="1">
      <c r="A883" s="1954"/>
      <c r="B883" s="1954"/>
      <c r="C883" s="1954"/>
      <c r="D883" s="1954"/>
      <c r="E883" s="1954"/>
      <c r="F883" s="1954"/>
      <c r="G883" s="1954"/>
      <c r="H883" s="1954"/>
      <c r="I883" s="1954"/>
      <c r="J883" s="1954"/>
    </row>
    <row r="884" spans="1:10" s="1953" customFormat="1" ht="15.75" customHeight="1">
      <c r="A884" s="1954"/>
      <c r="B884" s="1954"/>
      <c r="C884" s="1954"/>
      <c r="D884" s="1954"/>
      <c r="E884" s="1954"/>
      <c r="F884" s="1954"/>
      <c r="G884" s="1954"/>
      <c r="H884" s="1954"/>
      <c r="I884" s="1954"/>
      <c r="J884" s="1954"/>
    </row>
    <row r="885" spans="1:10" s="1953" customFormat="1" ht="15.75" customHeight="1">
      <c r="A885" s="1954"/>
      <c r="B885" s="1954"/>
      <c r="C885" s="1954"/>
      <c r="D885" s="1954"/>
      <c r="E885" s="1954"/>
      <c r="F885" s="1954"/>
      <c r="G885" s="1954"/>
      <c r="H885" s="1954"/>
      <c r="I885" s="1954"/>
      <c r="J885" s="1954"/>
    </row>
    <row r="886" spans="1:10" s="1953" customFormat="1" ht="15.75" customHeight="1">
      <c r="A886" s="1954"/>
      <c r="B886" s="1954"/>
      <c r="C886" s="1954"/>
      <c r="D886" s="1954"/>
      <c r="E886" s="1954"/>
      <c r="F886" s="1954"/>
      <c r="G886" s="1954"/>
      <c r="H886" s="1954"/>
      <c r="I886" s="1954"/>
      <c r="J886" s="1954"/>
    </row>
    <row r="887" spans="1:10" s="1953" customFormat="1" ht="15.75" customHeight="1">
      <c r="A887" s="1954"/>
      <c r="B887" s="1954"/>
      <c r="C887" s="1954"/>
      <c r="D887" s="1954"/>
      <c r="E887" s="1954"/>
      <c r="F887" s="1954"/>
      <c r="G887" s="1954"/>
      <c r="H887" s="1954"/>
      <c r="I887" s="1954"/>
      <c r="J887" s="1954"/>
    </row>
    <row r="888" spans="1:10" s="1953" customFormat="1" ht="15.75" customHeight="1">
      <c r="A888" s="1954"/>
      <c r="B888" s="1954"/>
      <c r="C888" s="1954"/>
      <c r="D888" s="1954"/>
      <c r="E888" s="1954"/>
      <c r="F888" s="1954"/>
      <c r="G888" s="1954"/>
      <c r="H888" s="1954"/>
      <c r="I888" s="1954"/>
      <c r="J888" s="1954"/>
    </row>
    <row r="889" spans="1:10" s="1953" customFormat="1" ht="15.75" customHeight="1">
      <c r="A889" s="1954"/>
      <c r="B889" s="1954"/>
      <c r="C889" s="1954"/>
      <c r="D889" s="1954"/>
      <c r="E889" s="1954"/>
      <c r="F889" s="1954"/>
      <c r="G889" s="1954"/>
      <c r="H889" s="1954"/>
      <c r="I889" s="1954"/>
      <c r="J889" s="1954"/>
    </row>
    <row r="890" spans="1:10" s="1953" customFormat="1" ht="15.75" customHeight="1">
      <c r="A890" s="1954"/>
      <c r="B890" s="1954"/>
      <c r="C890" s="1954"/>
      <c r="D890" s="1954"/>
      <c r="E890" s="1954"/>
      <c r="F890" s="1954"/>
      <c r="G890" s="1954"/>
      <c r="H890" s="1954"/>
      <c r="I890" s="1954"/>
      <c r="J890" s="1954"/>
    </row>
    <row r="891" spans="1:10" s="1953" customFormat="1" ht="15.75" customHeight="1">
      <c r="A891" s="1954"/>
      <c r="B891" s="1954"/>
      <c r="C891" s="1954"/>
      <c r="D891" s="1954"/>
      <c r="E891" s="1954"/>
      <c r="F891" s="1954"/>
      <c r="G891" s="1954"/>
      <c r="H891" s="1954"/>
      <c r="I891" s="1954"/>
      <c r="J891" s="1954"/>
    </row>
    <row r="892" spans="1:10" s="1953" customFormat="1" ht="15.75" customHeight="1">
      <c r="A892" s="1954"/>
      <c r="B892" s="1954"/>
      <c r="C892" s="1954"/>
      <c r="D892" s="1954"/>
      <c r="E892" s="1954"/>
      <c r="F892" s="1954"/>
      <c r="G892" s="1954"/>
      <c r="H892" s="1954"/>
      <c r="I892" s="1954"/>
      <c r="J892" s="1954"/>
    </row>
    <row r="893" spans="1:10" s="1953" customFormat="1" ht="15.75" customHeight="1">
      <c r="A893" s="1954"/>
      <c r="B893" s="1954"/>
      <c r="C893" s="1954"/>
      <c r="D893" s="1954"/>
      <c r="E893" s="1954"/>
      <c r="F893" s="1954"/>
      <c r="G893" s="1954"/>
      <c r="H893" s="1954"/>
      <c r="I893" s="1954"/>
      <c r="J893" s="1954"/>
    </row>
    <row r="894" spans="1:10" s="1953" customFormat="1" ht="15.75" customHeight="1">
      <c r="A894" s="1954"/>
      <c r="B894" s="1954"/>
      <c r="C894" s="1954"/>
      <c r="D894" s="1954"/>
      <c r="E894" s="1954"/>
      <c r="F894" s="1954"/>
      <c r="G894" s="1954"/>
      <c r="H894" s="1954"/>
      <c r="I894" s="1954"/>
      <c r="J894" s="1954"/>
    </row>
    <row r="895" spans="1:10" s="1953" customFormat="1" ht="15.75" customHeight="1">
      <c r="A895" s="1954"/>
      <c r="B895" s="1954"/>
      <c r="C895" s="1954"/>
      <c r="D895" s="1954"/>
      <c r="E895" s="1954"/>
      <c r="F895" s="1954"/>
      <c r="G895" s="1954"/>
      <c r="H895" s="1954"/>
      <c r="I895" s="1954"/>
      <c r="J895" s="1954"/>
    </row>
    <row r="896" spans="1:10" s="1953" customFormat="1" ht="15.75" customHeight="1">
      <c r="A896" s="1954"/>
      <c r="B896" s="1954"/>
      <c r="C896" s="1954"/>
      <c r="D896" s="1954"/>
      <c r="E896" s="1954"/>
      <c r="F896" s="1954"/>
      <c r="G896" s="1954"/>
      <c r="H896" s="1954"/>
      <c r="I896" s="1954"/>
      <c r="J896" s="1954"/>
    </row>
    <row r="897" spans="1:10" s="1953" customFormat="1" ht="15.75" customHeight="1">
      <c r="A897" s="1954"/>
      <c r="B897" s="1954"/>
      <c r="C897" s="1954"/>
      <c r="D897" s="1954"/>
      <c r="E897" s="1954"/>
      <c r="F897" s="1954"/>
      <c r="G897" s="1954"/>
      <c r="H897" s="1954"/>
      <c r="I897" s="1954"/>
      <c r="J897" s="1954"/>
    </row>
    <row r="898" spans="1:10" s="1953" customFormat="1" ht="15.75" customHeight="1">
      <c r="A898" s="1954"/>
      <c r="B898" s="1954"/>
      <c r="C898" s="1954"/>
      <c r="D898" s="1954"/>
      <c r="E898" s="1954"/>
      <c r="F898" s="1954"/>
      <c r="G898" s="1954"/>
      <c r="H898" s="1954"/>
      <c r="I898" s="1954"/>
      <c r="J898" s="1954"/>
    </row>
    <row r="899" spans="1:10" s="1953" customFormat="1" ht="15.75" customHeight="1">
      <c r="A899" s="1954"/>
      <c r="B899" s="1954"/>
      <c r="C899" s="1954"/>
      <c r="D899" s="1954"/>
      <c r="E899" s="1954"/>
      <c r="F899" s="1954"/>
      <c r="G899" s="1954"/>
      <c r="H899" s="1954"/>
      <c r="I899" s="1954"/>
      <c r="J899" s="1954"/>
    </row>
    <row r="900" spans="1:10" s="1953" customFormat="1" ht="15.75" customHeight="1">
      <c r="A900" s="1954"/>
      <c r="B900" s="1954"/>
      <c r="C900" s="1954"/>
      <c r="D900" s="1954"/>
      <c r="E900" s="1954"/>
      <c r="F900" s="1954"/>
      <c r="G900" s="1954"/>
      <c r="H900" s="1954"/>
      <c r="I900" s="1954"/>
      <c r="J900" s="1954"/>
    </row>
    <row r="901" spans="1:10" s="1953" customFormat="1" ht="15.75" customHeight="1">
      <c r="A901" s="1954"/>
      <c r="B901" s="1954"/>
      <c r="C901" s="1954"/>
      <c r="D901" s="1954"/>
      <c r="E901" s="1954"/>
      <c r="F901" s="1954"/>
      <c r="G901" s="1954"/>
      <c r="H901" s="1954"/>
      <c r="I901" s="1954"/>
      <c r="J901" s="1954"/>
    </row>
    <row r="902" spans="1:10" s="1953" customFormat="1" ht="15.75" customHeight="1">
      <c r="A902" s="1954"/>
      <c r="B902" s="1954"/>
      <c r="C902" s="1954"/>
      <c r="D902" s="1954"/>
      <c r="E902" s="1954"/>
      <c r="F902" s="1954"/>
      <c r="G902" s="1954"/>
      <c r="H902" s="1954"/>
      <c r="I902" s="1954"/>
      <c r="J902" s="1954"/>
    </row>
    <row r="903" spans="1:10" s="1953" customFormat="1" ht="15.75" customHeight="1">
      <c r="A903" s="1954"/>
      <c r="B903" s="1954"/>
      <c r="C903" s="1954"/>
      <c r="D903" s="1954"/>
      <c r="E903" s="1954"/>
      <c r="F903" s="1954"/>
      <c r="G903" s="1954"/>
      <c r="H903" s="1954"/>
      <c r="I903" s="1954"/>
      <c r="J903" s="1954"/>
    </row>
    <row r="904" spans="1:10" s="1953" customFormat="1" ht="15.75" customHeight="1">
      <c r="A904" s="1954"/>
      <c r="B904" s="1954"/>
      <c r="C904" s="1954"/>
      <c r="D904" s="1954"/>
      <c r="E904" s="1954"/>
      <c r="F904" s="1954"/>
      <c r="G904" s="1954"/>
      <c r="H904" s="1954"/>
      <c r="I904" s="1954"/>
      <c r="J904" s="1954"/>
    </row>
    <row r="905" spans="1:10" s="1953" customFormat="1" ht="15.75" customHeight="1">
      <c r="A905" s="1954"/>
      <c r="B905" s="1954"/>
      <c r="C905" s="1954"/>
      <c r="D905" s="1954"/>
      <c r="E905" s="1954"/>
      <c r="F905" s="1954"/>
      <c r="G905" s="1954"/>
      <c r="H905" s="1954"/>
      <c r="I905" s="1954"/>
      <c r="J905" s="1954"/>
    </row>
    <row r="906" spans="1:10" s="1953" customFormat="1" ht="15.75" customHeight="1">
      <c r="A906" s="1954"/>
      <c r="B906" s="1954"/>
      <c r="C906" s="1954"/>
      <c r="D906" s="1954"/>
      <c r="E906" s="1954"/>
      <c r="F906" s="1954"/>
      <c r="G906" s="1954"/>
      <c r="H906" s="1954"/>
      <c r="I906" s="1954"/>
      <c r="J906" s="1954"/>
    </row>
    <row r="907" spans="1:10" s="1953" customFormat="1" ht="15.75" customHeight="1">
      <c r="A907" s="1954"/>
      <c r="B907" s="1954"/>
      <c r="C907" s="1954"/>
      <c r="D907" s="1954"/>
      <c r="E907" s="1954"/>
      <c r="F907" s="1954"/>
      <c r="G907" s="1954"/>
      <c r="H907" s="1954"/>
      <c r="I907" s="1954"/>
      <c r="J907" s="1954"/>
    </row>
    <row r="908" spans="1:10" s="1953" customFormat="1" ht="15.75" customHeight="1">
      <c r="A908" s="1954"/>
      <c r="B908" s="1954"/>
      <c r="C908" s="1954"/>
      <c r="D908" s="1954"/>
      <c r="E908" s="1954"/>
      <c r="F908" s="1954"/>
      <c r="G908" s="1954"/>
      <c r="H908" s="1954"/>
      <c r="I908" s="1954"/>
      <c r="J908" s="1954"/>
    </row>
    <row r="909" spans="1:10" s="1953" customFormat="1" ht="15.75" customHeight="1">
      <c r="A909" s="1954"/>
      <c r="B909" s="1954"/>
      <c r="C909" s="1954"/>
      <c r="D909" s="1954"/>
      <c r="E909" s="1954"/>
      <c r="F909" s="1954"/>
      <c r="G909" s="1954"/>
      <c r="H909" s="1954"/>
      <c r="I909" s="1954"/>
      <c r="J909" s="1954"/>
    </row>
    <row r="910" spans="1:10" s="1953" customFormat="1" ht="15.75" customHeight="1">
      <c r="A910" s="1954"/>
      <c r="B910" s="1954"/>
      <c r="C910" s="1954"/>
      <c r="D910" s="1954"/>
      <c r="E910" s="1954"/>
      <c r="F910" s="1954"/>
      <c r="G910" s="1954"/>
      <c r="H910" s="1954"/>
      <c r="I910" s="1954"/>
      <c r="J910" s="1954"/>
    </row>
    <row r="911" spans="1:10" s="1953" customFormat="1" ht="15.75" customHeight="1">
      <c r="A911" s="1954"/>
      <c r="B911" s="1954"/>
      <c r="C911" s="1954"/>
      <c r="D911" s="1954"/>
      <c r="E911" s="1954"/>
      <c r="F911" s="1954"/>
      <c r="G911" s="1954"/>
      <c r="H911" s="1954"/>
      <c r="I911" s="1954"/>
      <c r="J911" s="1954"/>
    </row>
    <row r="912" spans="1:10" s="1953" customFormat="1" ht="15.75" customHeight="1">
      <c r="A912" s="1954"/>
      <c r="B912" s="1954"/>
      <c r="C912" s="1954"/>
      <c r="D912" s="1954"/>
      <c r="E912" s="1954"/>
      <c r="F912" s="1954"/>
      <c r="G912" s="1954"/>
      <c r="H912" s="1954"/>
      <c r="I912" s="1954"/>
      <c r="J912" s="1954"/>
    </row>
    <row r="913" spans="1:10" s="1953" customFormat="1" ht="15.75" customHeight="1">
      <c r="A913" s="1954"/>
      <c r="B913" s="1954"/>
      <c r="C913" s="1954"/>
      <c r="D913" s="1954"/>
      <c r="E913" s="1954"/>
      <c r="F913" s="1954"/>
      <c r="G913" s="1954"/>
      <c r="H913" s="1954"/>
      <c r="I913" s="1954"/>
      <c r="J913" s="1954"/>
    </row>
    <row r="914" spans="1:10" s="1953" customFormat="1" ht="15.75" customHeight="1">
      <c r="A914" s="1954"/>
      <c r="B914" s="1954"/>
      <c r="C914" s="1954"/>
      <c r="D914" s="1954"/>
      <c r="E914" s="1954"/>
      <c r="F914" s="1954"/>
      <c r="G914" s="1954"/>
      <c r="H914" s="1954"/>
      <c r="I914" s="1954"/>
      <c r="J914" s="1954"/>
    </row>
    <row r="915" spans="1:10" s="1953" customFormat="1" ht="15.75" customHeight="1">
      <c r="A915" s="1954"/>
      <c r="B915" s="1954"/>
      <c r="C915" s="1954"/>
      <c r="D915" s="1954"/>
      <c r="E915" s="1954"/>
      <c r="F915" s="1954"/>
      <c r="G915" s="1954"/>
      <c r="H915" s="1954"/>
      <c r="I915" s="1954"/>
      <c r="J915" s="1954"/>
    </row>
    <row r="916" spans="1:10" s="1953" customFormat="1" ht="15.75" customHeight="1">
      <c r="A916" s="1954"/>
      <c r="B916" s="1954"/>
      <c r="C916" s="1954"/>
      <c r="D916" s="1954"/>
      <c r="E916" s="1954"/>
      <c r="F916" s="1954"/>
      <c r="G916" s="1954"/>
      <c r="H916" s="1954"/>
      <c r="I916" s="1954"/>
      <c r="J916" s="1954"/>
    </row>
    <row r="917" spans="1:10" s="1953" customFormat="1" ht="15.75" customHeight="1">
      <c r="A917" s="1954"/>
      <c r="B917" s="1954"/>
      <c r="C917" s="1954"/>
      <c r="D917" s="1954"/>
      <c r="E917" s="1954"/>
      <c r="F917" s="1954"/>
      <c r="G917" s="1954"/>
      <c r="H917" s="1954"/>
      <c r="I917" s="1954"/>
      <c r="J917" s="1954"/>
    </row>
    <row r="918" spans="1:10" s="1953" customFormat="1" ht="15.75" customHeight="1">
      <c r="A918" s="1954"/>
      <c r="B918" s="1954"/>
      <c r="C918" s="1954"/>
      <c r="D918" s="1954"/>
      <c r="E918" s="1954"/>
      <c r="F918" s="1954"/>
      <c r="G918" s="1954"/>
      <c r="H918" s="1954"/>
      <c r="I918" s="1954"/>
      <c r="J918" s="1954"/>
    </row>
    <row r="919" spans="1:10" s="1953" customFormat="1" ht="15.75" customHeight="1">
      <c r="A919" s="1954"/>
      <c r="B919" s="1954"/>
      <c r="C919" s="1954"/>
      <c r="D919" s="1954"/>
      <c r="E919" s="1954"/>
      <c r="F919" s="1954"/>
      <c r="G919" s="1954"/>
      <c r="H919" s="1954"/>
      <c r="I919" s="1954"/>
      <c r="J919" s="1954"/>
    </row>
    <row r="920" spans="1:10" s="1953" customFormat="1" ht="15.75" customHeight="1">
      <c r="A920" s="1954"/>
      <c r="B920" s="1954"/>
      <c r="C920" s="1954"/>
      <c r="D920" s="1954"/>
      <c r="E920" s="1954"/>
      <c r="F920" s="1954"/>
      <c r="G920" s="1954"/>
      <c r="H920" s="1954"/>
      <c r="I920" s="1954"/>
      <c r="J920" s="1954"/>
    </row>
    <row r="921" spans="1:10" s="1953" customFormat="1" ht="15.75" customHeight="1">
      <c r="A921" s="1954"/>
      <c r="B921" s="1954"/>
      <c r="C921" s="1954"/>
      <c r="D921" s="1954"/>
      <c r="E921" s="1954"/>
      <c r="F921" s="1954"/>
      <c r="G921" s="1954"/>
      <c r="H921" s="1954"/>
      <c r="I921" s="1954"/>
      <c r="J921" s="1954"/>
    </row>
    <row r="922" spans="1:10" s="1953" customFormat="1" ht="15.75" customHeight="1">
      <c r="A922" s="1954"/>
      <c r="B922" s="1954"/>
      <c r="C922" s="1954"/>
      <c r="D922" s="1954"/>
      <c r="E922" s="1954"/>
      <c r="F922" s="1954"/>
      <c r="G922" s="1954"/>
      <c r="H922" s="1954"/>
      <c r="I922" s="1954"/>
      <c r="J922" s="1954"/>
    </row>
    <row r="923" spans="1:10" s="1953" customFormat="1" ht="15.75" customHeight="1">
      <c r="A923" s="1954"/>
      <c r="B923" s="1954"/>
      <c r="C923" s="1954"/>
      <c r="D923" s="1954"/>
      <c r="E923" s="1954"/>
      <c r="F923" s="1954"/>
      <c r="G923" s="1954"/>
      <c r="H923" s="1954"/>
      <c r="I923" s="1954"/>
      <c r="J923" s="1954"/>
    </row>
    <row r="924" spans="1:10" s="1953" customFormat="1" ht="15.75" customHeight="1">
      <c r="A924" s="1954"/>
      <c r="B924" s="1954"/>
      <c r="C924" s="1954"/>
      <c r="D924" s="1954"/>
      <c r="E924" s="1954"/>
      <c r="F924" s="1954"/>
      <c r="G924" s="1954"/>
      <c r="H924" s="1954"/>
      <c r="I924" s="1954"/>
      <c r="J924" s="1954"/>
    </row>
    <row r="925" spans="1:10" s="1953" customFormat="1" ht="15.75" customHeight="1">
      <c r="A925" s="1954"/>
      <c r="B925" s="1954"/>
      <c r="C925" s="1954"/>
      <c r="D925" s="1954"/>
      <c r="E925" s="1954"/>
      <c r="F925" s="1954"/>
      <c r="G925" s="1954"/>
      <c r="H925" s="1954"/>
      <c r="I925" s="1954"/>
      <c r="J925" s="1954"/>
    </row>
    <row r="926" spans="1:10" s="1953" customFormat="1" ht="15.75" customHeight="1">
      <c r="A926" s="1954"/>
      <c r="B926" s="1954"/>
      <c r="C926" s="1954"/>
      <c r="D926" s="1954"/>
      <c r="E926" s="1954"/>
      <c r="F926" s="1954"/>
      <c r="G926" s="1954"/>
      <c r="H926" s="1954"/>
      <c r="I926" s="1954"/>
      <c r="J926" s="1954"/>
    </row>
    <row r="927" spans="1:10" s="1953" customFormat="1" ht="15.75" customHeight="1">
      <c r="A927" s="1954"/>
      <c r="B927" s="1954"/>
      <c r="C927" s="1954"/>
      <c r="D927" s="1954"/>
      <c r="E927" s="1954"/>
      <c r="F927" s="1954"/>
      <c r="G927" s="1954"/>
      <c r="H927" s="1954"/>
      <c r="I927" s="1954"/>
      <c r="J927" s="1954"/>
    </row>
    <row r="928" spans="1:10" s="1953" customFormat="1" ht="15.75" customHeight="1">
      <c r="A928" s="1954"/>
      <c r="B928" s="1954"/>
      <c r="C928" s="1954"/>
      <c r="D928" s="1954"/>
      <c r="E928" s="1954"/>
      <c r="F928" s="1954"/>
      <c r="G928" s="1954"/>
      <c r="H928" s="1954"/>
      <c r="I928" s="1954"/>
      <c r="J928" s="1954"/>
    </row>
    <row r="929" spans="1:10" s="1953" customFormat="1" ht="15.75" customHeight="1">
      <c r="A929" s="1954"/>
      <c r="B929" s="1954"/>
      <c r="C929" s="1954"/>
      <c r="D929" s="1954"/>
      <c r="E929" s="1954"/>
      <c r="F929" s="1954"/>
      <c r="G929" s="1954"/>
      <c r="H929" s="1954"/>
      <c r="I929" s="1954"/>
      <c r="J929" s="1954"/>
    </row>
    <row r="930" spans="1:10" s="1953" customFormat="1" ht="15.75" customHeight="1">
      <c r="A930" s="1954"/>
      <c r="B930" s="1954"/>
      <c r="C930" s="1954"/>
      <c r="D930" s="1954"/>
      <c r="E930" s="1954"/>
      <c r="F930" s="1954"/>
      <c r="G930" s="1954"/>
      <c r="H930" s="1954"/>
      <c r="I930" s="1954"/>
      <c r="J930" s="1954"/>
    </row>
    <row r="931" spans="1:10" s="1953" customFormat="1" ht="15.75" customHeight="1">
      <c r="A931" s="1954"/>
      <c r="B931" s="1954"/>
      <c r="C931" s="1954"/>
      <c r="D931" s="1954"/>
      <c r="E931" s="1954"/>
      <c r="F931" s="1954"/>
      <c r="G931" s="1954"/>
      <c r="H931" s="1954"/>
      <c r="I931" s="1954"/>
      <c r="J931" s="1954"/>
    </row>
    <row r="932" spans="1:10" s="1953" customFormat="1" ht="15.75" customHeight="1">
      <c r="A932" s="1954"/>
      <c r="B932" s="1954"/>
      <c r="C932" s="1954"/>
      <c r="D932" s="1954"/>
      <c r="E932" s="1954"/>
      <c r="F932" s="1954"/>
      <c r="G932" s="1954"/>
      <c r="H932" s="1954"/>
      <c r="I932" s="1954"/>
      <c r="J932" s="1954"/>
    </row>
    <row r="933" spans="1:10" s="1953" customFormat="1" ht="15.75" customHeight="1">
      <c r="A933" s="1954"/>
      <c r="B933" s="1954"/>
      <c r="C933" s="1954"/>
      <c r="D933" s="1954"/>
      <c r="E933" s="1954"/>
      <c r="F933" s="1954"/>
      <c r="G933" s="1954"/>
      <c r="H933" s="1954"/>
      <c r="I933" s="1954"/>
      <c r="J933" s="1954"/>
    </row>
    <row r="934" spans="1:10" s="1953" customFormat="1" ht="15.75" customHeight="1">
      <c r="A934" s="1954"/>
      <c r="B934" s="1954"/>
      <c r="C934" s="1954"/>
      <c r="D934" s="1954"/>
      <c r="E934" s="1954"/>
      <c r="F934" s="1954"/>
      <c r="G934" s="1954"/>
      <c r="H934" s="1954"/>
      <c r="I934" s="1954"/>
      <c r="J934" s="1954"/>
    </row>
    <row r="935" spans="1:10" s="1953" customFormat="1" ht="15.75" customHeight="1">
      <c r="A935" s="1954"/>
      <c r="B935" s="1954"/>
      <c r="C935" s="1954"/>
      <c r="D935" s="1954"/>
      <c r="E935" s="1954"/>
      <c r="F935" s="1954"/>
      <c r="G935" s="1954"/>
      <c r="H935" s="1954"/>
      <c r="I935" s="1954"/>
      <c r="J935" s="1954"/>
    </row>
    <row r="936" spans="1:10" s="1953" customFormat="1" ht="15.75" customHeight="1">
      <c r="A936" s="1954"/>
      <c r="B936" s="1954"/>
      <c r="C936" s="1954"/>
      <c r="D936" s="1954"/>
      <c r="E936" s="1954"/>
      <c r="F936" s="1954"/>
      <c r="G936" s="1954"/>
      <c r="H936" s="1954"/>
      <c r="I936" s="1954"/>
      <c r="J936" s="1954"/>
    </row>
    <row r="937" spans="1:10" s="1953" customFormat="1" ht="15.75" customHeight="1">
      <c r="A937" s="1954"/>
      <c r="B937" s="1954"/>
      <c r="C937" s="1954"/>
      <c r="D937" s="1954"/>
      <c r="E937" s="1954"/>
      <c r="F937" s="1954"/>
      <c r="G937" s="1954"/>
      <c r="H937" s="1954"/>
      <c r="I937" s="1954"/>
      <c r="J937" s="1954"/>
    </row>
    <row r="938" spans="1:10" s="1953" customFormat="1" ht="15.75" customHeight="1">
      <c r="A938" s="1954"/>
      <c r="B938" s="1954"/>
      <c r="C938" s="1954"/>
      <c r="D938" s="1954"/>
      <c r="E938" s="1954"/>
      <c r="F938" s="1954"/>
      <c r="G938" s="1954"/>
      <c r="H938" s="1954"/>
      <c r="I938" s="1954"/>
      <c r="J938" s="1954"/>
    </row>
    <row r="939" spans="1:10" s="1953" customFormat="1" ht="15.75" customHeight="1">
      <c r="A939" s="1954"/>
      <c r="B939" s="1954"/>
      <c r="C939" s="1954"/>
      <c r="D939" s="1954"/>
      <c r="E939" s="1954"/>
      <c r="F939" s="1954"/>
      <c r="G939" s="1954"/>
      <c r="H939" s="1954"/>
      <c r="I939" s="1954"/>
      <c r="J939" s="1954"/>
    </row>
    <row r="940" spans="1:10" s="1953" customFormat="1" ht="15.75" customHeight="1">
      <c r="A940" s="1954"/>
      <c r="B940" s="1954"/>
      <c r="C940" s="1954"/>
      <c r="D940" s="1954"/>
      <c r="E940" s="1954"/>
      <c r="F940" s="1954"/>
      <c r="G940" s="1954"/>
      <c r="H940" s="1954"/>
      <c r="I940" s="1954"/>
      <c r="J940" s="1954"/>
    </row>
    <row r="941" spans="1:10" s="1953" customFormat="1" ht="15.75" customHeight="1">
      <c r="A941" s="1954"/>
      <c r="B941" s="1954"/>
      <c r="C941" s="1954"/>
      <c r="D941" s="1954"/>
      <c r="E941" s="1954"/>
      <c r="F941" s="1954"/>
      <c r="G941" s="1954"/>
      <c r="H941" s="1954"/>
      <c r="I941" s="1954"/>
      <c r="J941" s="1954"/>
    </row>
    <row r="942" spans="1:10" s="1953" customFormat="1" ht="15.75" customHeight="1">
      <c r="A942" s="1954"/>
      <c r="B942" s="1954"/>
      <c r="C942" s="1954"/>
      <c r="D942" s="1954"/>
      <c r="E942" s="1954"/>
      <c r="F942" s="1954"/>
      <c r="G942" s="1954"/>
      <c r="H942" s="1954"/>
      <c r="I942" s="1954"/>
      <c r="J942" s="1954"/>
    </row>
    <row r="943" spans="1:10" s="1953" customFormat="1" ht="15.75" customHeight="1">
      <c r="A943" s="1954"/>
      <c r="B943" s="1954"/>
      <c r="C943" s="1954"/>
      <c r="D943" s="1954"/>
      <c r="E943" s="1954"/>
      <c r="F943" s="1954"/>
      <c r="G943" s="1954"/>
      <c r="H943" s="1954"/>
      <c r="I943" s="1954"/>
      <c r="J943" s="1954"/>
    </row>
    <row r="944" spans="1:10" s="1953" customFormat="1" ht="15.75" customHeight="1">
      <c r="A944" s="1954"/>
      <c r="B944" s="1954"/>
      <c r="C944" s="1954"/>
      <c r="D944" s="1954"/>
      <c r="E944" s="1954"/>
      <c r="F944" s="1954"/>
      <c r="G944" s="1954"/>
      <c r="H944" s="1954"/>
      <c r="I944" s="1954"/>
      <c r="J944" s="1954"/>
    </row>
    <row r="945" spans="1:10" s="1953" customFormat="1" ht="15.75" customHeight="1">
      <c r="A945" s="1954"/>
      <c r="B945" s="1954"/>
      <c r="C945" s="1954"/>
      <c r="D945" s="1954"/>
      <c r="E945" s="1954"/>
      <c r="F945" s="1954"/>
      <c r="G945" s="1954"/>
      <c r="H945" s="1954"/>
      <c r="I945" s="1954"/>
      <c r="J945" s="1954"/>
    </row>
    <row r="946" spans="1:10" s="1953" customFormat="1" ht="15.75" customHeight="1">
      <c r="A946" s="1954"/>
      <c r="B946" s="1954"/>
      <c r="C946" s="1954"/>
      <c r="D946" s="1954"/>
      <c r="E946" s="1954"/>
      <c r="F946" s="1954"/>
      <c r="G946" s="1954"/>
      <c r="H946" s="1954"/>
      <c r="I946" s="1954"/>
      <c r="J946" s="1954"/>
    </row>
    <row r="947" spans="1:10" s="1953" customFormat="1" ht="15.75" customHeight="1">
      <c r="A947" s="1954"/>
      <c r="B947" s="1954"/>
      <c r="C947" s="1954"/>
      <c r="D947" s="1954"/>
      <c r="E947" s="1954"/>
      <c r="F947" s="1954"/>
      <c r="G947" s="1954"/>
      <c r="H947" s="1954"/>
      <c r="I947" s="1954"/>
      <c r="J947" s="1954"/>
    </row>
    <row r="948" spans="1:10" s="1953" customFormat="1" ht="15.75" customHeight="1">
      <c r="A948" s="1954"/>
      <c r="B948" s="1954"/>
      <c r="C948" s="1954"/>
      <c r="D948" s="1954"/>
      <c r="E948" s="1954"/>
      <c r="F948" s="1954"/>
      <c r="G948" s="1954"/>
      <c r="H948" s="1954"/>
      <c r="I948" s="1954"/>
      <c r="J948" s="1954"/>
    </row>
    <row r="949" spans="1:10" s="1953" customFormat="1" ht="15.75" customHeight="1">
      <c r="A949" s="1954"/>
      <c r="B949" s="1954"/>
      <c r="C949" s="1954"/>
      <c r="D949" s="1954"/>
      <c r="E949" s="1954"/>
      <c r="F949" s="1954"/>
      <c r="G949" s="1954"/>
      <c r="H949" s="1954"/>
      <c r="I949" s="1954"/>
      <c r="J949" s="1954"/>
    </row>
    <row r="950" spans="1:10" s="1953" customFormat="1" ht="15.75" customHeight="1">
      <c r="A950" s="1954"/>
      <c r="B950" s="1954"/>
      <c r="C950" s="1954"/>
      <c r="D950" s="1954"/>
      <c r="E950" s="1954"/>
      <c r="F950" s="1954"/>
      <c r="G950" s="1954"/>
      <c r="H950" s="1954"/>
      <c r="I950" s="1954"/>
      <c r="J950" s="1954"/>
    </row>
    <row r="951" spans="1:10" s="1953" customFormat="1" ht="15.75" customHeight="1">
      <c r="A951" s="1954"/>
      <c r="B951" s="1954"/>
      <c r="C951" s="1954"/>
      <c r="D951" s="1954"/>
      <c r="E951" s="1954"/>
      <c r="F951" s="1954"/>
      <c r="G951" s="1954"/>
      <c r="H951" s="1954"/>
      <c r="I951" s="1954"/>
      <c r="J951" s="1954"/>
    </row>
    <row r="952" spans="1:10" s="1953" customFormat="1" ht="15.75" customHeight="1">
      <c r="A952" s="1954"/>
      <c r="B952" s="1954"/>
      <c r="C952" s="1954"/>
      <c r="D952" s="1954"/>
      <c r="E952" s="1954"/>
      <c r="F952" s="1954"/>
      <c r="G952" s="1954"/>
      <c r="H952" s="1954"/>
      <c r="I952" s="1954"/>
      <c r="J952" s="1954"/>
    </row>
    <row r="953" spans="1:10" s="1953" customFormat="1" ht="15.75" customHeight="1">
      <c r="A953" s="1954"/>
      <c r="B953" s="1954"/>
      <c r="C953" s="1954"/>
      <c r="D953" s="1954"/>
      <c r="E953" s="1954"/>
      <c r="F953" s="1954"/>
      <c r="G953" s="1954"/>
      <c r="H953" s="1954"/>
      <c r="I953" s="1954"/>
      <c r="J953" s="1954"/>
    </row>
    <row r="954" spans="1:10" s="1953" customFormat="1" ht="15.75" customHeight="1">
      <c r="A954" s="1954"/>
      <c r="B954" s="1954"/>
      <c r="C954" s="1954"/>
      <c r="D954" s="1954"/>
      <c r="E954" s="1954"/>
      <c r="F954" s="1954"/>
      <c r="G954" s="1954"/>
      <c r="H954" s="1954"/>
      <c r="I954" s="1954"/>
      <c r="J954" s="1954"/>
    </row>
    <row r="955" spans="1:10" s="1953" customFormat="1" ht="15.75" customHeight="1">
      <c r="A955" s="1954"/>
      <c r="B955" s="1954"/>
      <c r="C955" s="1954"/>
      <c r="D955" s="1954"/>
      <c r="E955" s="1954"/>
      <c r="F955" s="1954"/>
      <c r="G955" s="1954"/>
      <c r="H955" s="1954"/>
      <c r="I955" s="1954"/>
      <c r="J955" s="1954"/>
    </row>
    <row r="956" spans="1:10" s="1953" customFormat="1" ht="15.75" customHeight="1">
      <c r="A956" s="1954"/>
      <c r="B956" s="1954"/>
      <c r="C956" s="1954"/>
      <c r="D956" s="1954"/>
      <c r="E956" s="1954"/>
      <c r="F956" s="1954"/>
      <c r="G956" s="1954"/>
      <c r="H956" s="1954"/>
      <c r="I956" s="1954"/>
      <c r="J956" s="1954"/>
    </row>
    <row r="957" spans="1:10" s="1953" customFormat="1" ht="15.75" customHeight="1">
      <c r="A957" s="1954"/>
      <c r="B957" s="1954"/>
      <c r="C957" s="1954"/>
      <c r="D957" s="1954"/>
      <c r="E957" s="1954"/>
      <c r="F957" s="1954"/>
      <c r="G957" s="1954"/>
      <c r="H957" s="1954"/>
      <c r="I957" s="1954"/>
      <c r="J957" s="1954"/>
    </row>
    <row r="958" spans="1:10" s="1953" customFormat="1" ht="15.75" customHeight="1">
      <c r="A958" s="1954"/>
      <c r="B958" s="1954"/>
      <c r="C958" s="1954"/>
      <c r="D958" s="1954"/>
      <c r="E958" s="1954"/>
      <c r="F958" s="1954"/>
      <c r="G958" s="1954"/>
      <c r="H958" s="1954"/>
      <c r="I958" s="1954"/>
      <c r="J958" s="1954"/>
    </row>
    <row r="959" spans="1:10" s="1953" customFormat="1" ht="15.75" customHeight="1">
      <c r="A959" s="1954"/>
      <c r="B959" s="1954"/>
      <c r="C959" s="1954"/>
      <c r="D959" s="1954"/>
      <c r="E959" s="1954"/>
      <c r="F959" s="1954"/>
      <c r="G959" s="1954"/>
      <c r="H959" s="1954"/>
      <c r="I959" s="1954"/>
      <c r="J959" s="1954"/>
    </row>
    <row r="960" spans="1:10" s="1953" customFormat="1" ht="15.75" customHeight="1">
      <c r="A960" s="1954"/>
      <c r="B960" s="1954"/>
      <c r="C960" s="1954"/>
      <c r="D960" s="1954"/>
      <c r="E960" s="1954"/>
      <c r="F960" s="1954"/>
      <c r="G960" s="1954"/>
      <c r="H960" s="1954"/>
      <c r="I960" s="1954"/>
      <c r="J960" s="1954"/>
    </row>
    <row r="961" spans="1:10" s="1953" customFormat="1" ht="15.75" customHeight="1">
      <c r="A961" s="1954"/>
      <c r="B961" s="1954"/>
      <c r="C961" s="1954"/>
      <c r="D961" s="1954"/>
      <c r="E961" s="1954"/>
      <c r="F961" s="1954"/>
      <c r="G961" s="1954"/>
      <c r="H961" s="1954"/>
      <c r="I961" s="1954"/>
      <c r="J961" s="1954"/>
    </row>
    <row r="962" spans="1:10" s="1953" customFormat="1" ht="15.75" customHeight="1">
      <c r="A962" s="1954"/>
      <c r="B962" s="1954"/>
      <c r="C962" s="1954"/>
      <c r="D962" s="1954"/>
      <c r="E962" s="1954"/>
      <c r="F962" s="1954"/>
      <c r="G962" s="1954"/>
      <c r="H962" s="1954"/>
      <c r="I962" s="1954"/>
      <c r="J962" s="1954"/>
    </row>
    <row r="963" spans="1:10" s="1953" customFormat="1" ht="15.75" customHeight="1">
      <c r="A963" s="1954"/>
      <c r="B963" s="1954"/>
      <c r="C963" s="1954"/>
      <c r="D963" s="1954"/>
      <c r="E963" s="1954"/>
      <c r="F963" s="1954"/>
      <c r="G963" s="1954"/>
      <c r="H963" s="1954"/>
      <c r="I963" s="1954"/>
      <c r="J963" s="1954"/>
    </row>
    <row r="964" spans="1:10" s="1953" customFormat="1" ht="15.75" customHeight="1">
      <c r="A964" s="1954"/>
      <c r="B964" s="1954"/>
      <c r="C964" s="1954"/>
      <c r="D964" s="1954"/>
      <c r="E964" s="1954"/>
      <c r="F964" s="1954"/>
      <c r="G964" s="1954"/>
      <c r="H964" s="1954"/>
      <c r="I964" s="1954"/>
      <c r="J964" s="1954"/>
    </row>
    <row r="965" spans="1:10" s="1953" customFormat="1" ht="15.75" customHeight="1">
      <c r="A965" s="1954"/>
      <c r="B965" s="1954"/>
      <c r="C965" s="1954"/>
      <c r="D965" s="1954"/>
      <c r="E965" s="1954"/>
      <c r="F965" s="1954"/>
      <c r="G965" s="1954"/>
      <c r="H965" s="1954"/>
      <c r="I965" s="1954"/>
      <c r="J965" s="1954"/>
    </row>
    <row r="966" spans="1:10" s="1953" customFormat="1" ht="15.75" customHeight="1">
      <c r="A966" s="1954"/>
      <c r="B966" s="1954"/>
      <c r="C966" s="1954"/>
      <c r="D966" s="1954"/>
      <c r="E966" s="1954"/>
      <c r="F966" s="1954"/>
      <c r="G966" s="1954"/>
      <c r="H966" s="1954"/>
      <c r="I966" s="1954"/>
      <c r="J966" s="1954"/>
    </row>
    <row r="967" spans="1:10" s="1953" customFormat="1" ht="15.75" customHeight="1">
      <c r="A967" s="1954"/>
      <c r="B967" s="1954"/>
      <c r="C967" s="1954"/>
      <c r="D967" s="1954"/>
      <c r="E967" s="1954"/>
      <c r="F967" s="1954"/>
      <c r="G967" s="1954"/>
      <c r="H967" s="1954"/>
      <c r="I967" s="1954"/>
      <c r="J967" s="1954"/>
    </row>
    <row r="968" spans="1:10" s="1953" customFormat="1" ht="15.75" customHeight="1">
      <c r="A968" s="1954"/>
      <c r="B968" s="1954"/>
      <c r="C968" s="1954"/>
      <c r="D968" s="1954"/>
      <c r="E968" s="1954"/>
      <c r="F968" s="1954"/>
      <c r="G968" s="1954"/>
      <c r="H968" s="1954"/>
      <c r="I968" s="1954"/>
      <c r="J968" s="1954"/>
    </row>
    <row r="969" spans="1:10" s="1953" customFormat="1" ht="15.75" customHeight="1">
      <c r="A969" s="1954"/>
      <c r="B969" s="1954"/>
      <c r="C969" s="1954"/>
      <c r="D969" s="1954"/>
      <c r="E969" s="1954"/>
      <c r="F969" s="1954"/>
      <c r="G969" s="1954"/>
      <c r="H969" s="1954"/>
      <c r="I969" s="1954"/>
      <c r="J969" s="1954"/>
    </row>
    <row r="970" spans="1:10" s="1953" customFormat="1" ht="15.75" customHeight="1">
      <c r="A970" s="1954"/>
      <c r="B970" s="1954"/>
      <c r="C970" s="1954"/>
      <c r="D970" s="1954"/>
      <c r="E970" s="1954"/>
      <c r="F970" s="1954"/>
      <c r="G970" s="1954"/>
      <c r="H970" s="1954"/>
      <c r="I970" s="1954"/>
      <c r="J970" s="1954"/>
    </row>
    <row r="971" spans="1:10" s="1953" customFormat="1" ht="15.75" customHeight="1">
      <c r="A971" s="1954"/>
      <c r="B971" s="1954"/>
      <c r="C971" s="1954"/>
      <c r="D971" s="1954"/>
      <c r="E971" s="1954"/>
      <c r="F971" s="1954"/>
      <c r="G971" s="1954"/>
      <c r="H971" s="1954"/>
      <c r="I971" s="1954"/>
      <c r="J971" s="1954"/>
    </row>
    <row r="972" spans="1:10" s="1953" customFormat="1" ht="15.75" customHeight="1">
      <c r="A972" s="1954"/>
      <c r="B972" s="1954"/>
      <c r="C972" s="1954"/>
      <c r="D972" s="1954"/>
      <c r="E972" s="1954"/>
      <c r="F972" s="1954"/>
      <c r="G972" s="1954"/>
      <c r="H972" s="1954"/>
      <c r="I972" s="1954"/>
      <c r="J972" s="1954"/>
    </row>
    <row r="973" spans="1:10" s="1953" customFormat="1" ht="15.75" customHeight="1">
      <c r="A973" s="1954"/>
      <c r="B973" s="1954"/>
      <c r="C973" s="1954"/>
      <c r="D973" s="1954"/>
      <c r="E973" s="1954"/>
      <c r="F973" s="1954"/>
      <c r="G973" s="1954"/>
      <c r="H973" s="1954"/>
      <c r="I973" s="1954"/>
      <c r="J973" s="1954"/>
    </row>
    <row r="974" spans="1:10" s="1953" customFormat="1" ht="15.75" customHeight="1">
      <c r="A974" s="1954"/>
      <c r="B974" s="1954"/>
      <c r="C974" s="1954"/>
      <c r="D974" s="1954"/>
      <c r="E974" s="1954"/>
      <c r="F974" s="1954"/>
      <c r="G974" s="1954"/>
      <c r="H974" s="1954"/>
      <c r="I974" s="1954"/>
      <c r="J974" s="1954"/>
    </row>
    <row r="975" spans="1:10" s="1953" customFormat="1" ht="15.75" customHeight="1">
      <c r="A975" s="1954"/>
      <c r="B975" s="1954"/>
      <c r="C975" s="1954"/>
      <c r="D975" s="1954"/>
      <c r="E975" s="1954"/>
      <c r="F975" s="1954"/>
      <c r="G975" s="1954"/>
      <c r="H975" s="1954"/>
      <c r="I975" s="1954"/>
      <c r="J975" s="1954"/>
    </row>
    <row r="976" spans="1:10" s="1953" customFormat="1" ht="15.75" customHeight="1">
      <c r="A976" s="1954"/>
      <c r="B976" s="1954"/>
      <c r="C976" s="1954"/>
      <c r="D976" s="1954"/>
      <c r="E976" s="1954"/>
      <c r="F976" s="1954"/>
      <c r="G976" s="1954"/>
      <c r="H976" s="1954"/>
      <c r="I976" s="1954"/>
      <c r="J976" s="1954"/>
    </row>
    <row r="977" spans="1:10" s="1953" customFormat="1" ht="15.75" customHeight="1">
      <c r="A977" s="1954"/>
      <c r="B977" s="1954"/>
      <c r="C977" s="1954"/>
      <c r="D977" s="1954"/>
      <c r="E977" s="1954"/>
      <c r="F977" s="1954"/>
      <c r="G977" s="1954"/>
      <c r="H977" s="1954"/>
      <c r="I977" s="1954"/>
      <c r="J977" s="1954"/>
    </row>
    <row r="978" spans="1:10" s="1953" customFormat="1" ht="15.75" customHeight="1">
      <c r="A978" s="1954"/>
      <c r="B978" s="1954"/>
      <c r="C978" s="1954"/>
      <c r="D978" s="1954"/>
      <c r="E978" s="1954"/>
      <c r="F978" s="1954"/>
      <c r="G978" s="1954"/>
      <c r="H978" s="1954"/>
      <c r="I978" s="1954"/>
      <c r="J978" s="1954"/>
    </row>
    <row r="979" spans="1:10" s="1953" customFormat="1" ht="15.75" customHeight="1">
      <c r="A979" s="1954"/>
      <c r="B979" s="1954"/>
      <c r="C979" s="1954"/>
      <c r="D979" s="1954"/>
      <c r="E979" s="1954"/>
      <c r="F979" s="1954"/>
      <c r="G979" s="1954"/>
      <c r="H979" s="1954"/>
      <c r="I979" s="1954"/>
      <c r="J979" s="1954"/>
    </row>
    <row r="980" spans="1:10" s="1953" customFormat="1" ht="15.75" customHeight="1">
      <c r="A980" s="1954"/>
      <c r="B980" s="1954"/>
      <c r="C980" s="1954"/>
      <c r="D980" s="1954"/>
      <c r="E980" s="1954"/>
      <c r="F980" s="1954"/>
      <c r="G980" s="1954"/>
      <c r="H980" s="1954"/>
      <c r="I980" s="1954"/>
      <c r="J980" s="1954"/>
    </row>
    <row r="981" spans="1:10" s="1953" customFormat="1" ht="15.75" customHeight="1">
      <c r="A981" s="1954"/>
      <c r="B981" s="1954"/>
      <c r="C981" s="1954"/>
      <c r="D981" s="1954"/>
      <c r="E981" s="1954"/>
      <c r="F981" s="1954"/>
      <c r="G981" s="1954"/>
      <c r="H981" s="1954"/>
      <c r="I981" s="1954"/>
      <c r="J981" s="1954"/>
    </row>
    <row r="982" spans="1:10" s="1953" customFormat="1" ht="15.75" customHeight="1">
      <c r="A982" s="1954"/>
      <c r="B982" s="1954"/>
      <c r="C982" s="1954"/>
      <c r="D982" s="1954"/>
      <c r="E982" s="1954"/>
      <c r="F982" s="1954"/>
      <c r="G982" s="1954"/>
      <c r="H982" s="1954"/>
      <c r="I982" s="1954"/>
      <c r="J982" s="1954"/>
    </row>
    <row r="983" spans="1:10" s="1953" customFormat="1" ht="15.75" customHeight="1">
      <c r="A983" s="1954"/>
      <c r="B983" s="1954"/>
      <c r="C983" s="1954"/>
      <c r="D983" s="1954"/>
      <c r="E983" s="1954"/>
      <c r="F983" s="1954"/>
      <c r="G983" s="1954"/>
      <c r="H983" s="1954"/>
      <c r="I983" s="1954"/>
      <c r="J983" s="1954"/>
    </row>
    <row r="984" spans="1:10" s="1953" customFormat="1" ht="15.75" customHeight="1">
      <c r="A984" s="1954"/>
      <c r="B984" s="1954"/>
      <c r="C984" s="1954"/>
      <c r="D984" s="1954"/>
      <c r="E984" s="1954"/>
      <c r="F984" s="1954"/>
      <c r="G984" s="1954"/>
      <c r="H984" s="1954"/>
      <c r="I984" s="1954"/>
      <c r="J984" s="1954"/>
    </row>
    <row r="985" spans="1:10" s="1953" customFormat="1" ht="15.75" customHeight="1">
      <c r="A985" s="1954"/>
      <c r="B985" s="1954"/>
      <c r="C985" s="1954"/>
      <c r="D985" s="1954"/>
      <c r="E985" s="1954"/>
      <c r="F985" s="1954"/>
      <c r="G985" s="1954"/>
      <c r="H985" s="1954"/>
      <c r="I985" s="1954"/>
      <c r="J985" s="1954"/>
    </row>
    <row r="986" spans="1:10" s="1953" customFormat="1" ht="15.75" customHeight="1">
      <c r="A986" s="1954"/>
      <c r="B986" s="1954"/>
      <c r="C986" s="1954"/>
      <c r="D986" s="1954"/>
      <c r="E986" s="1954"/>
      <c r="F986" s="1954"/>
      <c r="G986" s="1954"/>
      <c r="H986" s="1954"/>
      <c r="I986" s="1954"/>
      <c r="J986" s="1954"/>
    </row>
    <row r="987" spans="1:10" s="1953" customFormat="1" ht="15.75" customHeight="1">
      <c r="A987" s="1954"/>
      <c r="B987" s="1954"/>
      <c r="C987" s="1954"/>
      <c r="D987" s="1954"/>
      <c r="E987" s="1954"/>
      <c r="F987" s="1954"/>
      <c r="G987" s="1954"/>
      <c r="H987" s="1954"/>
      <c r="I987" s="1954"/>
      <c r="J987" s="1954"/>
    </row>
    <row r="988" spans="1:10" s="1953" customFormat="1" ht="15.75" customHeight="1">
      <c r="A988" s="1954"/>
      <c r="B988" s="1954"/>
      <c r="C988" s="1954"/>
      <c r="D988" s="1954"/>
      <c r="E988" s="1954"/>
      <c r="F988" s="1954"/>
      <c r="G988" s="1954"/>
      <c r="H988" s="1954"/>
      <c r="I988" s="1954"/>
      <c r="J988" s="1954"/>
    </row>
    <row r="989" spans="1:10" s="1953" customFormat="1" ht="15.75" customHeight="1">
      <c r="A989" s="1954"/>
      <c r="B989" s="1954"/>
      <c r="C989" s="1954"/>
      <c r="D989" s="1954"/>
      <c r="E989" s="1954"/>
      <c r="F989" s="1954"/>
      <c r="G989" s="1954"/>
      <c r="H989" s="1954"/>
      <c r="I989" s="1954"/>
      <c r="J989" s="1954"/>
    </row>
    <row r="990" spans="1:10" s="1953" customFormat="1" ht="15.75" customHeight="1">
      <c r="A990" s="1954"/>
      <c r="B990" s="1954"/>
      <c r="C990" s="1954"/>
      <c r="D990" s="1954"/>
      <c r="E990" s="1954"/>
      <c r="F990" s="1954"/>
      <c r="G990" s="1954"/>
      <c r="H990" s="1954"/>
      <c r="I990" s="1954"/>
      <c r="J990" s="1954"/>
    </row>
    <row r="991" spans="1:10" s="1953" customFormat="1" ht="15.75" customHeight="1">
      <c r="A991" s="1954"/>
      <c r="B991" s="1954"/>
      <c r="C991" s="1954"/>
      <c r="D991" s="1954"/>
      <c r="E991" s="1954"/>
      <c r="F991" s="1954"/>
      <c r="G991" s="1954"/>
      <c r="H991" s="1954"/>
      <c r="I991" s="1954"/>
      <c r="J991" s="1954"/>
    </row>
    <row r="992" spans="1:10" s="1953" customFormat="1" ht="15.75" customHeight="1">
      <c r="A992" s="1954"/>
      <c r="B992" s="1954"/>
      <c r="C992" s="1954"/>
      <c r="D992" s="1954"/>
      <c r="E992" s="1954"/>
      <c r="F992" s="1954"/>
      <c r="G992" s="1954"/>
      <c r="H992" s="1954"/>
      <c r="I992" s="1954"/>
      <c r="J992" s="1954"/>
    </row>
    <row r="993" spans="1:10" s="1953" customFormat="1" ht="15.75" customHeight="1">
      <c r="A993" s="1954"/>
      <c r="B993" s="1954"/>
      <c r="C993" s="1954"/>
      <c r="D993" s="1954"/>
      <c r="E993" s="1954"/>
      <c r="F993" s="1954"/>
      <c r="G993" s="1954"/>
      <c r="H993" s="1954"/>
      <c r="I993" s="1954"/>
      <c r="J993" s="1954"/>
    </row>
    <row r="994" spans="1:10" s="1953" customFormat="1" ht="15.75" customHeight="1">
      <c r="A994" s="1954"/>
      <c r="B994" s="1954"/>
      <c r="C994" s="1954"/>
      <c r="D994" s="1954"/>
      <c r="E994" s="1954"/>
      <c r="F994" s="1954"/>
      <c r="G994" s="1954"/>
      <c r="H994" s="1954"/>
      <c r="I994" s="1954"/>
      <c r="J994" s="1954"/>
    </row>
    <row r="995" spans="1:10" s="1953" customFormat="1" ht="15.75" customHeight="1">
      <c r="A995" s="1954"/>
      <c r="B995" s="1954"/>
      <c r="C995" s="1954"/>
      <c r="D995" s="1954"/>
      <c r="E995" s="1954"/>
      <c r="F995" s="1954"/>
      <c r="G995" s="1954"/>
      <c r="H995" s="1954"/>
      <c r="I995" s="1954"/>
      <c r="J995" s="1954"/>
    </row>
    <row r="996" spans="1:10" s="1953" customFormat="1" ht="15.75" customHeight="1">
      <c r="A996" s="1954"/>
      <c r="B996" s="1954"/>
      <c r="C996" s="1954"/>
      <c r="D996" s="1954"/>
      <c r="E996" s="1954"/>
      <c r="F996" s="1954"/>
      <c r="G996" s="1954"/>
      <c r="H996" s="1954"/>
      <c r="I996" s="1954"/>
      <c r="J996" s="1954"/>
    </row>
    <row r="997" spans="1:10" s="1953" customFormat="1" ht="15.75" customHeight="1">
      <c r="A997" s="1954"/>
      <c r="B997" s="1954"/>
      <c r="C997" s="1954"/>
      <c r="D997" s="1954"/>
      <c r="E997" s="1954"/>
      <c r="F997" s="1954"/>
      <c r="G997" s="1954"/>
      <c r="H997" s="1954"/>
      <c r="I997" s="1954"/>
      <c r="J997" s="1954"/>
    </row>
    <row r="998" spans="1:10" s="1953" customFormat="1" ht="15.75" customHeight="1">
      <c r="A998" s="1954"/>
      <c r="B998" s="1954"/>
      <c r="C998" s="1954"/>
      <c r="D998" s="1954"/>
      <c r="E998" s="1954"/>
      <c r="F998" s="1954"/>
      <c r="G998" s="1954"/>
      <c r="H998" s="1954"/>
      <c r="I998" s="1954"/>
      <c r="J998" s="1954"/>
    </row>
    <row r="999" spans="1:10" s="1953" customFormat="1" ht="15.75" customHeight="1">
      <c r="A999" s="1954"/>
      <c r="B999" s="1952"/>
      <c r="C999" s="1954"/>
      <c r="D999" s="1954"/>
      <c r="E999" s="1954"/>
      <c r="F999" s="1954"/>
      <c r="G999" s="1954"/>
      <c r="H999" s="1954"/>
      <c r="I999" s="1954"/>
      <c r="J999" s="1954"/>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1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2"/>
  <sheetViews>
    <sheetView showGridLines="0" workbookViewId="0"/>
  </sheetViews>
  <sheetFormatPr defaultColWidth="9.109375" defaultRowHeight="15" customHeight="1"/>
  <cols>
    <col min="1" max="1" width="6.44140625" style="1952" customWidth="1"/>
    <col min="2" max="2" width="5.109375" style="1952" customWidth="1"/>
    <col min="3" max="3" width="26.44140625" style="1952" customWidth="1"/>
    <col min="4" max="4" width="12.6640625" style="1952" customWidth="1"/>
    <col min="5" max="5" width="15.33203125" style="1952" customWidth="1"/>
    <col min="6" max="6" width="16.109375" style="1952" bestFit="1" customWidth="1"/>
    <col min="7" max="7" width="16.109375" style="1952" customWidth="1"/>
    <col min="8" max="8" width="15.5546875" style="1952" customWidth="1"/>
    <col min="9" max="10" width="16.109375" style="1952" bestFit="1" customWidth="1"/>
    <col min="11" max="11" width="8.5546875" style="1952" customWidth="1"/>
    <col min="12" max="16384" width="9.109375" style="1952"/>
  </cols>
  <sheetData>
    <row r="1" spans="1:14" ht="15" customHeight="1">
      <c r="A1" s="1955"/>
      <c r="B1" s="3129" t="s">
        <v>1514</v>
      </c>
      <c r="C1" s="3130"/>
      <c r="D1" s="3130"/>
      <c r="E1" s="3130"/>
      <c r="F1" s="3130"/>
      <c r="G1" s="3130"/>
      <c r="H1" s="3130"/>
      <c r="I1" s="3130"/>
      <c r="J1" s="3130"/>
      <c r="K1" s="1955"/>
    </row>
    <row r="2" spans="1:14" ht="15" customHeight="1">
      <c r="A2" s="1955"/>
      <c r="B2" s="3143" t="s">
        <v>1513</v>
      </c>
      <c r="C2" s="3130"/>
      <c r="D2" s="3130"/>
      <c r="E2" s="3130"/>
      <c r="F2" s="3130"/>
      <c r="G2" s="3130"/>
      <c r="H2" s="3130"/>
      <c r="I2" s="3130"/>
      <c r="J2" s="3130"/>
      <c r="K2" s="1955"/>
    </row>
    <row r="3" spans="1:14" ht="15" customHeight="1">
      <c r="A3" s="1955"/>
      <c r="B3" s="3143"/>
      <c r="C3" s="3130"/>
      <c r="D3" s="3130"/>
      <c r="E3" s="3130"/>
      <c r="F3" s="3130"/>
      <c r="G3" s="3130"/>
      <c r="H3" s="3130"/>
      <c r="I3" s="3130"/>
      <c r="J3" s="3130"/>
      <c r="K3" s="1955"/>
    </row>
    <row r="4" spans="1:14" ht="15" customHeight="1" thickBot="1">
      <c r="A4" s="1955"/>
      <c r="B4" s="3131" t="s">
        <v>123</v>
      </c>
      <c r="C4" s="3132"/>
      <c r="D4" s="3132"/>
      <c r="E4" s="3132"/>
      <c r="F4" s="3132"/>
      <c r="G4" s="3132"/>
      <c r="H4" s="3132"/>
      <c r="I4" s="3132"/>
      <c r="J4" s="3132"/>
      <c r="K4" s="1955"/>
    </row>
    <row r="5" spans="1:14" ht="21" customHeight="1" thickTop="1">
      <c r="A5" s="1955"/>
      <c r="B5" s="3144" t="s">
        <v>124</v>
      </c>
      <c r="C5" s="3145" t="s">
        <v>65</v>
      </c>
      <c r="D5" s="3118" t="s">
        <v>1452</v>
      </c>
      <c r="E5" s="3119"/>
      <c r="F5" s="3120" t="s">
        <v>1451</v>
      </c>
      <c r="G5" s="3119"/>
      <c r="H5" s="1951" t="s">
        <v>460</v>
      </c>
      <c r="I5" s="3139" t="s">
        <v>1450</v>
      </c>
      <c r="J5" s="3140"/>
      <c r="K5" s="1955"/>
    </row>
    <row r="6" spans="1:14" ht="17.100000000000001" customHeight="1">
      <c r="A6" s="1955"/>
      <c r="B6" s="3134"/>
      <c r="C6" s="3146"/>
      <c r="D6" s="2007" t="s">
        <v>66</v>
      </c>
      <c r="E6" s="2006" t="s">
        <v>501</v>
      </c>
      <c r="F6" s="2007" t="s">
        <v>66</v>
      </c>
      <c r="G6" s="2006" t="s">
        <v>501</v>
      </c>
      <c r="H6" s="2006" t="s">
        <v>501</v>
      </c>
      <c r="I6" s="2005" t="s">
        <v>418</v>
      </c>
      <c r="J6" s="2004" t="s">
        <v>458</v>
      </c>
      <c r="K6" s="1955"/>
    </row>
    <row r="7" spans="1:14" ht="15" customHeight="1">
      <c r="A7" s="1955"/>
      <c r="B7" s="2030"/>
      <c r="C7" s="2034" t="s">
        <v>1512</v>
      </c>
      <c r="D7" s="2023">
        <v>140697.93847079997</v>
      </c>
      <c r="E7" s="2023">
        <v>33486.230878599999</v>
      </c>
      <c r="F7" s="2023">
        <v>93287.030166500015</v>
      </c>
      <c r="G7" s="2023">
        <v>17884.783750900002</v>
      </c>
      <c r="H7" s="2023">
        <v>13707.889779300001</v>
      </c>
      <c r="I7" s="2022">
        <v>-46.590633577905585</v>
      </c>
      <c r="J7" s="2033">
        <v>-23.354456110713716</v>
      </c>
      <c r="K7" s="1955"/>
      <c r="M7" s="2015"/>
      <c r="N7" s="2015"/>
    </row>
    <row r="8" spans="1:14" ht="15" customHeight="1">
      <c r="A8" s="1955"/>
      <c r="B8" s="2030">
        <v>1</v>
      </c>
      <c r="C8" s="2029" t="s">
        <v>1466</v>
      </c>
      <c r="D8" s="2028">
        <v>610.41429660000006</v>
      </c>
      <c r="E8" s="2028">
        <v>81.639530500000006</v>
      </c>
      <c r="F8" s="2028">
        <v>1016.0133309</v>
      </c>
      <c r="G8" s="2028">
        <v>118.874916</v>
      </c>
      <c r="H8" s="2028">
        <v>171.46891880000001</v>
      </c>
      <c r="I8" s="2027">
        <v>45.609504699442141</v>
      </c>
      <c r="J8" s="2026">
        <v>44.243146131855113</v>
      </c>
      <c r="K8" s="1955"/>
      <c r="M8" s="2015"/>
      <c r="N8" s="2015"/>
    </row>
    <row r="9" spans="1:14" ht="15" customHeight="1">
      <c r="A9" s="1955"/>
      <c r="B9" s="2030">
        <v>2</v>
      </c>
      <c r="C9" s="2029" t="s">
        <v>1483</v>
      </c>
      <c r="D9" s="2028">
        <v>4778.9893599999996</v>
      </c>
      <c r="E9" s="2028">
        <v>916.74760000000003</v>
      </c>
      <c r="F9" s="2028">
        <v>8255.9797108000002</v>
      </c>
      <c r="G9" s="2028">
        <v>680.94128000000001</v>
      </c>
      <c r="H9" s="2028">
        <v>1500.5856000000001</v>
      </c>
      <c r="I9" s="2027">
        <v>-25.722054794580316</v>
      </c>
      <c r="J9" s="2026">
        <v>120.36930996458315</v>
      </c>
      <c r="K9" s="1955"/>
      <c r="M9" s="2015"/>
      <c r="N9" s="2015"/>
    </row>
    <row r="10" spans="1:14" ht="15" customHeight="1">
      <c r="A10" s="1955"/>
      <c r="B10" s="2030">
        <v>3</v>
      </c>
      <c r="C10" s="2029" t="s">
        <v>1511</v>
      </c>
      <c r="D10" s="2028">
        <v>251.39532800000001</v>
      </c>
      <c r="E10" s="2028">
        <v>19.68704</v>
      </c>
      <c r="F10" s="2028">
        <v>81.90416909999999</v>
      </c>
      <c r="G10" s="2028">
        <v>33.976255999999999</v>
      </c>
      <c r="H10" s="2028">
        <v>0</v>
      </c>
      <c r="I10" s="2027">
        <v>72.58184064237183</v>
      </c>
      <c r="J10" s="2026" t="s">
        <v>73</v>
      </c>
      <c r="K10" s="1955"/>
      <c r="M10" s="2015"/>
      <c r="N10" s="2015"/>
    </row>
    <row r="11" spans="1:14" ht="15" customHeight="1">
      <c r="A11" s="1955"/>
      <c r="B11" s="2030">
        <v>4</v>
      </c>
      <c r="C11" s="2029" t="s">
        <v>1510</v>
      </c>
      <c r="D11" s="2028">
        <v>152.07277980000001</v>
      </c>
      <c r="E11" s="2028">
        <v>23.434767999999998</v>
      </c>
      <c r="F11" s="2028">
        <v>198.22183580000001</v>
      </c>
      <c r="G11" s="2028">
        <v>13.124331199999999</v>
      </c>
      <c r="H11" s="2028">
        <v>35.747979600000001</v>
      </c>
      <c r="I11" s="2027">
        <v>-43.996325459675987</v>
      </c>
      <c r="J11" s="2026">
        <v>172.37943827568145</v>
      </c>
      <c r="K11" s="1955"/>
      <c r="M11" s="2015"/>
      <c r="N11" s="2015"/>
    </row>
    <row r="12" spans="1:14" ht="15" customHeight="1">
      <c r="A12" s="1955"/>
      <c r="B12" s="2030">
        <v>5</v>
      </c>
      <c r="C12" s="2029" t="s">
        <v>1468</v>
      </c>
      <c r="D12" s="2028">
        <v>436.24997050000002</v>
      </c>
      <c r="E12" s="2028">
        <v>38.9960545</v>
      </c>
      <c r="F12" s="2028">
        <v>462.92280579999999</v>
      </c>
      <c r="G12" s="2028">
        <v>105.22960379999999</v>
      </c>
      <c r="H12" s="2028">
        <v>193.69462799999999</v>
      </c>
      <c r="I12" s="2027">
        <v>169.84679642398183</v>
      </c>
      <c r="J12" s="2026">
        <v>84.068571015564359</v>
      </c>
      <c r="K12" s="1955"/>
      <c r="M12" s="2015"/>
      <c r="N12" s="2015"/>
    </row>
    <row r="13" spans="1:14" ht="15" customHeight="1">
      <c r="A13" s="1955"/>
      <c r="B13" s="2030">
        <v>6</v>
      </c>
      <c r="C13" s="2029" t="s">
        <v>1509</v>
      </c>
      <c r="D13" s="2028">
        <v>12.84525</v>
      </c>
      <c r="E13" s="2028">
        <v>0.64664999999999995</v>
      </c>
      <c r="F13" s="2028">
        <v>6.1262267000000001</v>
      </c>
      <c r="G13" s="2028">
        <v>0.33087</v>
      </c>
      <c r="H13" s="2028">
        <v>2.6842100000000002</v>
      </c>
      <c r="I13" s="2027">
        <v>-48.833217350962656</v>
      </c>
      <c r="J13" s="2026" t="s">
        <v>73</v>
      </c>
      <c r="K13" s="1955"/>
      <c r="M13" s="2015"/>
      <c r="N13" s="2015"/>
    </row>
    <row r="14" spans="1:14" ht="15" customHeight="1">
      <c r="A14" s="1955"/>
      <c r="B14" s="2030">
        <v>7</v>
      </c>
      <c r="C14" s="2029" t="s">
        <v>1508</v>
      </c>
      <c r="D14" s="2028">
        <v>65.954404799999992</v>
      </c>
      <c r="E14" s="2028">
        <v>3.8715512999999997</v>
      </c>
      <c r="F14" s="2028">
        <v>374.8524433</v>
      </c>
      <c r="G14" s="2028">
        <v>44.975942400000001</v>
      </c>
      <c r="H14" s="2028">
        <v>65.502126899999993</v>
      </c>
      <c r="I14" s="2027" t="s">
        <v>73</v>
      </c>
      <c r="J14" s="2026">
        <v>45.638142092604575</v>
      </c>
      <c r="K14" s="1955"/>
      <c r="M14" s="2015"/>
      <c r="N14" s="2015"/>
    </row>
    <row r="15" spans="1:14" ht="15" customHeight="1">
      <c r="A15" s="1955"/>
      <c r="B15" s="2030">
        <v>8</v>
      </c>
      <c r="C15" s="2029" t="s">
        <v>1471</v>
      </c>
      <c r="D15" s="2028">
        <v>465.36275039999998</v>
      </c>
      <c r="E15" s="2028">
        <v>103.14919999999999</v>
      </c>
      <c r="F15" s="2028">
        <v>1072.363171</v>
      </c>
      <c r="G15" s="2028">
        <v>118.80956</v>
      </c>
      <c r="H15" s="2028">
        <v>324.79713199999998</v>
      </c>
      <c r="I15" s="2027">
        <v>15.182240870506035</v>
      </c>
      <c r="J15" s="2026">
        <v>173.37626029420522</v>
      </c>
      <c r="K15" s="1955"/>
      <c r="M15" s="2015"/>
      <c r="N15" s="2015"/>
    </row>
    <row r="16" spans="1:14" ht="15" customHeight="1">
      <c r="A16" s="1955"/>
      <c r="B16" s="2030">
        <v>9</v>
      </c>
      <c r="C16" s="2029" t="s">
        <v>1507</v>
      </c>
      <c r="D16" s="2028">
        <v>32.272903300000003</v>
      </c>
      <c r="E16" s="2028">
        <v>8.0295366999999995</v>
      </c>
      <c r="F16" s="2028">
        <v>38.697927999999997</v>
      </c>
      <c r="G16" s="2028">
        <v>5.7816729999999996</v>
      </c>
      <c r="H16" s="2028">
        <v>5.3587590000000001</v>
      </c>
      <c r="I16" s="2027">
        <v>-27.994936494903875</v>
      </c>
      <c r="J16" s="2026">
        <v>-7.3147339878958828</v>
      </c>
      <c r="K16" s="1955"/>
      <c r="M16" s="2015"/>
      <c r="N16" s="2015"/>
    </row>
    <row r="17" spans="1:14" ht="15" customHeight="1">
      <c r="A17" s="1955"/>
      <c r="B17" s="2030">
        <v>10</v>
      </c>
      <c r="C17" s="2029" t="s">
        <v>1474</v>
      </c>
      <c r="D17" s="2028">
        <v>971.94654149999997</v>
      </c>
      <c r="E17" s="2028">
        <v>107.043854</v>
      </c>
      <c r="F17" s="2028">
        <v>1101.1541020999998</v>
      </c>
      <c r="G17" s="2028">
        <v>105.079182</v>
      </c>
      <c r="H17" s="2028">
        <v>139.86572919999998</v>
      </c>
      <c r="I17" s="2027">
        <v>-1.8353898206990849</v>
      </c>
      <c r="J17" s="2026">
        <v>33.105079938669469</v>
      </c>
      <c r="K17" s="1955"/>
      <c r="M17" s="2015"/>
      <c r="N17" s="2015"/>
    </row>
    <row r="18" spans="1:14" ht="15" customHeight="1">
      <c r="A18" s="1955"/>
      <c r="B18" s="2030">
        <v>11</v>
      </c>
      <c r="C18" s="2029" t="s">
        <v>1477</v>
      </c>
      <c r="D18" s="2028">
        <v>6074.7944518000004</v>
      </c>
      <c r="E18" s="2028">
        <v>941.17308549999996</v>
      </c>
      <c r="F18" s="2028">
        <v>6629.7992219999996</v>
      </c>
      <c r="G18" s="2028">
        <v>1039.7145742999999</v>
      </c>
      <c r="H18" s="2028">
        <v>1296.3414189</v>
      </c>
      <c r="I18" s="2027">
        <v>10.470070842245715</v>
      </c>
      <c r="J18" s="2026">
        <v>24.682432173539269</v>
      </c>
      <c r="K18" s="1955"/>
      <c r="M18" s="2015"/>
      <c r="N18" s="2015"/>
    </row>
    <row r="19" spans="1:14" ht="15" customHeight="1">
      <c r="A19" s="1955"/>
      <c r="B19" s="2030">
        <v>12</v>
      </c>
      <c r="C19" s="2029" t="s">
        <v>1479</v>
      </c>
      <c r="D19" s="2028">
        <v>7496.7744296000001</v>
      </c>
      <c r="E19" s="2028">
        <v>1574.1149891</v>
      </c>
      <c r="F19" s="2028">
        <v>7241.0988350999996</v>
      </c>
      <c r="G19" s="2028">
        <v>1455.7504846000002</v>
      </c>
      <c r="H19" s="2028">
        <v>1177.3220933</v>
      </c>
      <c r="I19" s="2027">
        <v>-7.5194318915465459</v>
      </c>
      <c r="J19" s="2026">
        <v>-19.126106722643787</v>
      </c>
      <c r="K19" s="1955"/>
      <c r="M19" s="2015"/>
      <c r="N19" s="2015"/>
    </row>
    <row r="20" spans="1:14" ht="15" customHeight="1">
      <c r="A20" s="1955"/>
      <c r="B20" s="2030"/>
      <c r="C20" s="2029" t="s">
        <v>1506</v>
      </c>
      <c r="D20" s="2028">
        <v>382.6044776</v>
      </c>
      <c r="E20" s="2028">
        <v>106.1463105</v>
      </c>
      <c r="F20" s="2028">
        <v>3723.7219425999997</v>
      </c>
      <c r="G20" s="2028">
        <v>570.41250420000006</v>
      </c>
      <c r="H20" s="2028">
        <v>722.55587620000006</v>
      </c>
      <c r="I20" s="2027" t="s">
        <v>73</v>
      </c>
      <c r="J20" s="2026">
        <v>26.672516973199969</v>
      </c>
      <c r="K20" s="1955"/>
      <c r="M20" s="2015"/>
      <c r="N20" s="2015"/>
    </row>
    <row r="21" spans="1:14" ht="15" customHeight="1">
      <c r="A21" s="1955"/>
      <c r="B21" s="2030"/>
      <c r="C21" s="2029" t="s">
        <v>1505</v>
      </c>
      <c r="D21" s="2028">
        <v>7114.1699520000002</v>
      </c>
      <c r="E21" s="2028">
        <v>1467.9686786</v>
      </c>
      <c r="F21" s="2028">
        <v>3517.3768924999999</v>
      </c>
      <c r="G21" s="2028">
        <v>885.33798039999999</v>
      </c>
      <c r="H21" s="2028">
        <v>454.76621710000001</v>
      </c>
      <c r="I21" s="2027">
        <v>-39.68958648052724</v>
      </c>
      <c r="J21" s="2026">
        <v>-48.633603531327729</v>
      </c>
      <c r="K21" s="1955"/>
      <c r="M21" s="2015"/>
      <c r="N21" s="2015"/>
    </row>
    <row r="22" spans="1:14" ht="15" customHeight="1">
      <c r="A22" s="1955"/>
      <c r="B22" s="2030">
        <v>13</v>
      </c>
      <c r="C22" s="2029" t="s">
        <v>1504</v>
      </c>
      <c r="D22" s="2028">
        <v>10.321643</v>
      </c>
      <c r="E22" s="2028">
        <v>3.2082959999999998</v>
      </c>
      <c r="F22" s="2028">
        <v>23.940335000000001</v>
      </c>
      <c r="G22" s="2028">
        <v>2.2753432999999998</v>
      </c>
      <c r="H22" s="2028">
        <v>0</v>
      </c>
      <c r="I22" s="2027">
        <v>-29.079383573086769</v>
      </c>
      <c r="J22" s="2026" t="s">
        <v>73</v>
      </c>
      <c r="K22" s="1955"/>
      <c r="M22" s="2015"/>
      <c r="N22" s="2015"/>
    </row>
    <row r="23" spans="1:14" ht="15" customHeight="1">
      <c r="A23" s="1955"/>
      <c r="B23" s="2030">
        <v>14</v>
      </c>
      <c r="C23" s="2029" t="s">
        <v>1469</v>
      </c>
      <c r="D23" s="2028">
        <v>1279.0843877</v>
      </c>
      <c r="E23" s="2028">
        <v>306.77549719999996</v>
      </c>
      <c r="F23" s="2028">
        <v>1287.8286952999999</v>
      </c>
      <c r="G23" s="2028">
        <v>632.43802170000004</v>
      </c>
      <c r="H23" s="2028">
        <v>400.6696402</v>
      </c>
      <c r="I23" s="2027">
        <v>106.15662837233928</v>
      </c>
      <c r="J23" s="2026">
        <v>-36.646813371056375</v>
      </c>
      <c r="K23" s="1955"/>
      <c r="M23" s="2015"/>
      <c r="N23" s="2015"/>
    </row>
    <row r="24" spans="1:14" ht="15" customHeight="1">
      <c r="A24" s="1955"/>
      <c r="B24" s="2030">
        <v>15</v>
      </c>
      <c r="C24" s="2029" t="s">
        <v>1503</v>
      </c>
      <c r="D24" s="2028">
        <v>7.0274400000000004</v>
      </c>
      <c r="E24" s="2028">
        <v>0</v>
      </c>
      <c r="F24" s="2028">
        <v>0</v>
      </c>
      <c r="G24" s="2028">
        <v>0</v>
      </c>
      <c r="H24" s="2028">
        <v>0</v>
      </c>
      <c r="I24" s="2027" t="s">
        <v>73</v>
      </c>
      <c r="J24" s="2026" t="s">
        <v>73</v>
      </c>
      <c r="K24" s="1955"/>
      <c r="M24" s="2015"/>
      <c r="N24" s="2015"/>
    </row>
    <row r="25" spans="1:14" ht="15" customHeight="1">
      <c r="A25" s="1955"/>
      <c r="B25" s="2030">
        <v>16</v>
      </c>
      <c r="C25" s="2029" t="s">
        <v>1470</v>
      </c>
      <c r="D25" s="2028">
        <v>1348.2904019</v>
      </c>
      <c r="E25" s="2028">
        <v>305.12920660000003</v>
      </c>
      <c r="F25" s="2028">
        <v>1055.2451880000001</v>
      </c>
      <c r="G25" s="2028">
        <v>269.64752499999997</v>
      </c>
      <c r="H25" s="2028">
        <v>168.48336169999999</v>
      </c>
      <c r="I25" s="2027">
        <v>-11.628412106256913</v>
      </c>
      <c r="J25" s="2026">
        <v>-37.517185926331045</v>
      </c>
      <c r="K25" s="1955"/>
      <c r="M25" s="2015"/>
      <c r="N25" s="2015"/>
    </row>
    <row r="26" spans="1:14" ht="15" customHeight="1">
      <c r="A26" s="1955"/>
      <c r="B26" s="2030">
        <v>17</v>
      </c>
      <c r="C26" s="2029" t="s">
        <v>1473</v>
      </c>
      <c r="D26" s="2028">
        <v>3492.2053888999999</v>
      </c>
      <c r="E26" s="2028">
        <v>1244.2080816</v>
      </c>
      <c r="F26" s="2028">
        <v>2302.2662835000001</v>
      </c>
      <c r="G26" s="2028">
        <v>403.12941289999998</v>
      </c>
      <c r="H26" s="2028">
        <v>473.90013900000002</v>
      </c>
      <c r="I26" s="2027">
        <v>-67.599518210684479</v>
      </c>
      <c r="J26" s="2026">
        <v>17.555336781530094</v>
      </c>
      <c r="K26" s="1955"/>
      <c r="M26" s="2015"/>
      <c r="N26" s="2015"/>
    </row>
    <row r="27" spans="1:14" ht="15" customHeight="1">
      <c r="A27" s="1955"/>
      <c r="B27" s="2030">
        <v>18</v>
      </c>
      <c r="C27" s="2029" t="s">
        <v>1476</v>
      </c>
      <c r="D27" s="2028">
        <v>41064.728764899999</v>
      </c>
      <c r="E27" s="2028">
        <v>7506.1037630000001</v>
      </c>
      <c r="F27" s="2028">
        <v>20509.121659099997</v>
      </c>
      <c r="G27" s="2028">
        <v>5694.5991761999994</v>
      </c>
      <c r="H27" s="2028">
        <v>752.6819845</v>
      </c>
      <c r="I27" s="2027">
        <v>-24.133753595700203</v>
      </c>
      <c r="J27" s="2026">
        <v>-86.782529178774197</v>
      </c>
      <c r="K27" s="1955"/>
      <c r="M27" s="2015"/>
      <c r="N27" s="2015"/>
    </row>
    <row r="28" spans="1:14" ht="15" customHeight="1">
      <c r="A28" s="1955"/>
      <c r="B28" s="2030">
        <v>19</v>
      </c>
      <c r="C28" s="2029" t="s">
        <v>1502</v>
      </c>
      <c r="D28" s="2028">
        <v>60.304254700000001</v>
      </c>
      <c r="E28" s="2028">
        <v>0.24038999999999999</v>
      </c>
      <c r="F28" s="2028">
        <v>77.403995599999988</v>
      </c>
      <c r="G28" s="2028">
        <v>23.631502300000001</v>
      </c>
      <c r="H28" s="2028">
        <v>3.8683508999999998</v>
      </c>
      <c r="I28" s="2027" t="s">
        <v>73</v>
      </c>
      <c r="J28" s="2026">
        <v>-83.630533298765357</v>
      </c>
      <c r="K28" s="1955"/>
      <c r="M28" s="2015"/>
      <c r="N28" s="2015"/>
    </row>
    <row r="29" spans="1:14" ht="15" customHeight="1">
      <c r="A29" s="1955"/>
      <c r="B29" s="2030">
        <v>20</v>
      </c>
      <c r="C29" s="2029" t="s">
        <v>1478</v>
      </c>
      <c r="D29" s="2028">
        <v>352.01490989999996</v>
      </c>
      <c r="E29" s="2028">
        <v>14.1614223</v>
      </c>
      <c r="F29" s="2028">
        <v>4704.1306071000008</v>
      </c>
      <c r="G29" s="2028">
        <v>444.21833269999996</v>
      </c>
      <c r="H29" s="2028">
        <v>1224.6288092</v>
      </c>
      <c r="I29" s="2027" t="s">
        <v>73</v>
      </c>
      <c r="J29" s="2026">
        <v>175.68173554580545</v>
      </c>
      <c r="K29" s="1955"/>
      <c r="M29" s="2015"/>
      <c r="N29" s="2015"/>
    </row>
    <row r="30" spans="1:14" ht="15" customHeight="1">
      <c r="A30" s="1955"/>
      <c r="B30" s="2030">
        <v>21</v>
      </c>
      <c r="C30" s="2029" t="s">
        <v>1472</v>
      </c>
      <c r="D30" s="2028">
        <v>37.7699237</v>
      </c>
      <c r="E30" s="2028">
        <v>3.2787748999999997</v>
      </c>
      <c r="F30" s="2028">
        <v>102.7139775</v>
      </c>
      <c r="G30" s="2028">
        <v>8.6433264000000012</v>
      </c>
      <c r="H30" s="2028">
        <v>12.002936</v>
      </c>
      <c r="I30" s="2027">
        <v>163.61451040753062</v>
      </c>
      <c r="J30" s="2026">
        <v>38.869405649195407</v>
      </c>
      <c r="K30" s="1955"/>
      <c r="M30" s="2015"/>
      <c r="N30" s="2015"/>
    </row>
    <row r="31" spans="1:14" ht="15" customHeight="1">
      <c r="A31" s="1955"/>
      <c r="B31" s="2030">
        <v>22</v>
      </c>
      <c r="C31" s="2029" t="s">
        <v>1501</v>
      </c>
      <c r="D31" s="2028">
        <v>42.778377399999997</v>
      </c>
      <c r="E31" s="2028">
        <v>7.2604481999999999</v>
      </c>
      <c r="F31" s="2028">
        <v>8.5025952</v>
      </c>
      <c r="G31" s="2028">
        <v>1.7266319999999999</v>
      </c>
      <c r="H31" s="2028">
        <v>2.5639759999999998</v>
      </c>
      <c r="I31" s="2027">
        <v>-76.218658236553495</v>
      </c>
      <c r="J31" s="2026">
        <v>48.495799915673985</v>
      </c>
      <c r="K31" s="1955"/>
      <c r="M31" s="2015"/>
      <c r="N31" s="2015"/>
    </row>
    <row r="32" spans="1:14" ht="15" customHeight="1">
      <c r="A32" s="1955"/>
      <c r="B32" s="2030">
        <v>23</v>
      </c>
      <c r="C32" s="2032" t="s">
        <v>1500</v>
      </c>
      <c r="D32" s="2028">
        <v>7523.5651116999998</v>
      </c>
      <c r="E32" s="2028">
        <v>1360.0725997</v>
      </c>
      <c r="F32" s="2028">
        <v>8925.2209598999998</v>
      </c>
      <c r="G32" s="2028">
        <v>1328.2743749000001</v>
      </c>
      <c r="H32" s="2028">
        <v>1591.8532184000001</v>
      </c>
      <c r="I32" s="2027">
        <v>-2.3379799583503003</v>
      </c>
      <c r="J32" s="2026">
        <v>19.843704620127411</v>
      </c>
      <c r="K32" s="1955"/>
      <c r="M32" s="2015"/>
      <c r="N32" s="2015"/>
    </row>
    <row r="33" spans="1:14" ht="15" customHeight="1">
      <c r="A33" s="1955"/>
      <c r="B33" s="2030">
        <v>24</v>
      </c>
      <c r="C33" s="2029" t="s">
        <v>1480</v>
      </c>
      <c r="D33" s="2028">
        <v>171.51579000000001</v>
      </c>
      <c r="E33" s="2028">
        <v>35.126674399999999</v>
      </c>
      <c r="F33" s="2028">
        <v>227.39405680000002</v>
      </c>
      <c r="G33" s="2028">
        <v>44.402654599999998</v>
      </c>
      <c r="H33" s="2028">
        <v>17.899727300000002</v>
      </c>
      <c r="I33" s="2027">
        <v>26.40722572928793</v>
      </c>
      <c r="J33" s="2026">
        <v>-59.687709076745143</v>
      </c>
      <c r="K33" s="1955"/>
      <c r="M33" s="2015"/>
      <c r="N33" s="2015"/>
    </row>
    <row r="34" spans="1:14" ht="15" customHeight="1">
      <c r="A34" s="1955"/>
      <c r="B34" s="2030">
        <v>25</v>
      </c>
      <c r="C34" s="2029" t="s">
        <v>1499</v>
      </c>
      <c r="D34" s="2028">
        <v>1853.6641729999999</v>
      </c>
      <c r="E34" s="2028">
        <v>213.06214399999999</v>
      </c>
      <c r="F34" s="2028">
        <v>1652.3302482000001</v>
      </c>
      <c r="G34" s="2028">
        <v>214.61071999999999</v>
      </c>
      <c r="H34" s="2028">
        <v>139.68829440000002</v>
      </c>
      <c r="I34" s="2027">
        <v>0.72681893222663607</v>
      </c>
      <c r="J34" s="2026">
        <v>-34.910849560543845</v>
      </c>
      <c r="K34" s="1955"/>
      <c r="M34" s="2015"/>
      <c r="N34" s="2015"/>
    </row>
    <row r="35" spans="1:14" ht="15" customHeight="1">
      <c r="A35" s="1955"/>
      <c r="B35" s="2030">
        <v>26</v>
      </c>
      <c r="C35" s="2032" t="s">
        <v>1498</v>
      </c>
      <c r="D35" s="2028">
        <v>1055.4220041999999</v>
      </c>
      <c r="E35" s="2028">
        <v>138.599863</v>
      </c>
      <c r="F35" s="2028">
        <v>1017.2471022999999</v>
      </c>
      <c r="G35" s="2028">
        <v>166.8423014</v>
      </c>
      <c r="H35" s="2028">
        <v>133.23725659999999</v>
      </c>
      <c r="I35" s="2027">
        <v>20.376959824267637</v>
      </c>
      <c r="J35" s="2026">
        <v>-20.141801280619354</v>
      </c>
      <c r="K35" s="1955"/>
      <c r="M35" s="2015"/>
      <c r="N35" s="2015"/>
    </row>
    <row r="36" spans="1:14" ht="15" customHeight="1">
      <c r="A36" s="1955"/>
      <c r="B36" s="2030">
        <v>27</v>
      </c>
      <c r="C36" s="2029" t="s">
        <v>1497</v>
      </c>
      <c r="D36" s="2028">
        <v>351.32105730000001</v>
      </c>
      <c r="E36" s="2028">
        <v>21.2818547</v>
      </c>
      <c r="F36" s="2028">
        <v>76.682312299999992</v>
      </c>
      <c r="G36" s="2028">
        <v>30.741413999999999</v>
      </c>
      <c r="H36" s="2028">
        <v>10.344996800000001</v>
      </c>
      <c r="I36" s="2027">
        <v>44.448942224946194</v>
      </c>
      <c r="J36" s="2026">
        <v>-66.34833778303107</v>
      </c>
      <c r="K36" s="1955"/>
      <c r="M36" s="2015"/>
      <c r="N36" s="2015"/>
    </row>
    <row r="37" spans="1:14" ht="15" customHeight="1">
      <c r="A37" s="1955"/>
      <c r="B37" s="2030">
        <v>28</v>
      </c>
      <c r="C37" s="2029" t="s">
        <v>1496</v>
      </c>
      <c r="D37" s="2028">
        <v>48120.430996199997</v>
      </c>
      <c r="E37" s="2028">
        <v>16481.5130212</v>
      </c>
      <c r="F37" s="2028">
        <v>8475.9923483999992</v>
      </c>
      <c r="G37" s="2028">
        <v>1968.6316044</v>
      </c>
      <c r="H37" s="2028">
        <v>3.4718199999999998E-2</v>
      </c>
      <c r="I37" s="2027">
        <v>-88.055516493735936</v>
      </c>
      <c r="J37" s="2026">
        <v>-99.998236429816416</v>
      </c>
      <c r="K37" s="1955"/>
      <c r="M37" s="2015"/>
      <c r="N37" s="2015"/>
    </row>
    <row r="38" spans="1:14" ht="15" customHeight="1">
      <c r="A38" s="1955"/>
      <c r="B38" s="2030">
        <v>29</v>
      </c>
      <c r="C38" s="2031" t="s">
        <v>1475</v>
      </c>
      <c r="D38" s="2028">
        <v>3005.5040079999999</v>
      </c>
      <c r="E38" s="2028">
        <v>633.40293689999999</v>
      </c>
      <c r="F38" s="2028">
        <v>3436.8820621999998</v>
      </c>
      <c r="G38" s="2028">
        <v>857.06967729999997</v>
      </c>
      <c r="H38" s="2028">
        <v>704.96867450000002</v>
      </c>
      <c r="I38" s="2027">
        <v>35.311920322736356</v>
      </c>
      <c r="J38" s="2026">
        <v>-17.746632138376317</v>
      </c>
      <c r="K38" s="1955"/>
      <c r="M38" s="2015"/>
      <c r="N38" s="2015"/>
    </row>
    <row r="39" spans="1:14" ht="15" customHeight="1">
      <c r="A39" s="1955"/>
      <c r="B39" s="2030">
        <v>30</v>
      </c>
      <c r="C39" s="2029" t="s">
        <v>1495</v>
      </c>
      <c r="D39" s="2028">
        <v>3277.8621460999998</v>
      </c>
      <c r="E39" s="2028">
        <v>603.80981960000008</v>
      </c>
      <c r="F39" s="2028">
        <v>2377.8295469999998</v>
      </c>
      <c r="G39" s="2028">
        <v>439.89147370000001</v>
      </c>
      <c r="H39" s="2028">
        <v>413.95714519999996</v>
      </c>
      <c r="I39" s="2027">
        <v>-27.147346826619923</v>
      </c>
      <c r="J39" s="2026">
        <v>-5.8956197268071886</v>
      </c>
      <c r="K39" s="1955"/>
      <c r="M39" s="2015"/>
      <c r="N39" s="2015"/>
    </row>
    <row r="40" spans="1:14" ht="15" customHeight="1">
      <c r="A40" s="1955"/>
      <c r="B40" s="2030">
        <v>31</v>
      </c>
      <c r="C40" s="2029" t="s">
        <v>1494</v>
      </c>
      <c r="D40" s="2028">
        <v>1992.3725886</v>
      </c>
      <c r="E40" s="2028">
        <v>410.61946239999997</v>
      </c>
      <c r="F40" s="2028">
        <v>1624.9470046000001</v>
      </c>
      <c r="G40" s="2028">
        <v>324.95620080000003</v>
      </c>
      <c r="H40" s="2028">
        <v>344.33259409999999</v>
      </c>
      <c r="I40" s="2027">
        <v>-20.861958441841246</v>
      </c>
      <c r="J40" s="2026">
        <v>5.9627707525807372</v>
      </c>
      <c r="K40" s="1955"/>
      <c r="M40" s="2015"/>
      <c r="N40" s="2015"/>
    </row>
    <row r="41" spans="1:14" ht="15" customHeight="1">
      <c r="A41" s="1955"/>
      <c r="B41" s="2030">
        <v>32</v>
      </c>
      <c r="C41" s="2029" t="s">
        <v>1493</v>
      </c>
      <c r="D41" s="2028">
        <v>844.61849929999994</v>
      </c>
      <c r="E41" s="2028">
        <v>196.22563680000002</v>
      </c>
      <c r="F41" s="2028">
        <v>544.17920849999996</v>
      </c>
      <c r="G41" s="2028">
        <v>27.9404884</v>
      </c>
      <c r="H41" s="2028">
        <v>149.01593640000002</v>
      </c>
      <c r="I41" s="2027">
        <v>-85.761040781598837</v>
      </c>
      <c r="J41" s="2026" t="s">
        <v>73</v>
      </c>
      <c r="K41" s="1955"/>
      <c r="M41" s="2015"/>
      <c r="N41" s="2015"/>
    </row>
    <row r="42" spans="1:14" ht="15" customHeight="1">
      <c r="A42" s="1955"/>
      <c r="B42" s="2030">
        <v>33</v>
      </c>
      <c r="C42" s="2029" t="s">
        <v>1492</v>
      </c>
      <c r="D42" s="2028">
        <v>255.28476800000001</v>
      </c>
      <c r="E42" s="2028">
        <v>41.464128000000002</v>
      </c>
      <c r="F42" s="2028">
        <v>264.16305249999999</v>
      </c>
      <c r="G42" s="2028">
        <v>43.908079999999998</v>
      </c>
      <c r="H42" s="2028">
        <v>29.320032000000001</v>
      </c>
      <c r="I42" s="2027">
        <v>5.8941357695982299</v>
      </c>
      <c r="J42" s="2026">
        <v>-33.224062632663511</v>
      </c>
      <c r="K42" s="1955"/>
      <c r="M42" s="2015"/>
      <c r="N42" s="2015"/>
    </row>
    <row r="43" spans="1:14" ht="15" customHeight="1">
      <c r="A43" s="1955"/>
      <c r="B43" s="2030">
        <v>34</v>
      </c>
      <c r="C43" s="2029" t="s">
        <v>1491</v>
      </c>
      <c r="D43" s="2028">
        <v>151.45496600000001</v>
      </c>
      <c r="E43" s="2028">
        <v>48.604500000000002</v>
      </c>
      <c r="F43" s="2028">
        <v>186.48159130000002</v>
      </c>
      <c r="G43" s="2028">
        <v>80.288238000000007</v>
      </c>
      <c r="H43" s="2028">
        <v>123.898506</v>
      </c>
      <c r="I43" s="2027">
        <v>65.186840724624261</v>
      </c>
      <c r="J43" s="2026">
        <v>54.317131732296822</v>
      </c>
      <c r="K43" s="1955"/>
      <c r="M43" s="2015"/>
      <c r="N43" s="2015"/>
    </row>
    <row r="44" spans="1:14" ht="15" customHeight="1">
      <c r="A44" s="1955"/>
      <c r="B44" s="2030">
        <v>35</v>
      </c>
      <c r="C44" s="2029" t="s">
        <v>1490</v>
      </c>
      <c r="D44" s="2028">
        <v>209.58288949999999</v>
      </c>
      <c r="E44" s="2028">
        <v>15.6661985</v>
      </c>
      <c r="F44" s="2028">
        <v>221.64441640000001</v>
      </c>
      <c r="G44" s="2028">
        <v>52.864880299999996</v>
      </c>
      <c r="H44" s="2028">
        <v>58.021002700000004</v>
      </c>
      <c r="I44" s="2027">
        <v>237.44549004661212</v>
      </c>
      <c r="J44" s="2026">
        <v>9.7533984201606305</v>
      </c>
      <c r="K44" s="1955"/>
      <c r="M44" s="2015"/>
      <c r="N44" s="2015"/>
    </row>
    <row r="45" spans="1:14" ht="15" customHeight="1">
      <c r="A45" s="1955"/>
      <c r="B45" s="2030">
        <v>36</v>
      </c>
      <c r="C45" s="2029" t="s">
        <v>1482</v>
      </c>
      <c r="D45" s="2028">
        <v>2841.7415145</v>
      </c>
      <c r="E45" s="2028">
        <v>77.882300000000001</v>
      </c>
      <c r="F45" s="2028">
        <v>7705.7491392000002</v>
      </c>
      <c r="G45" s="2028">
        <v>1101.4636972999999</v>
      </c>
      <c r="H45" s="2028">
        <v>2039.1498835</v>
      </c>
      <c r="I45" s="2027" t="s">
        <v>73</v>
      </c>
      <c r="J45" s="2026">
        <v>85.130920655717929</v>
      </c>
      <c r="K45" s="1955"/>
      <c r="M45" s="2015"/>
      <c r="N45" s="2015"/>
    </row>
    <row r="46" spans="1:14" ht="15" customHeight="1">
      <c r="A46" s="1955"/>
      <c r="B46" s="2025"/>
      <c r="C46" s="2024" t="s">
        <v>1489</v>
      </c>
      <c r="D46" s="2023">
        <v>14524.365988400037</v>
      </c>
      <c r="E46" s="2023">
        <v>2688.1587844999958</v>
      </c>
      <c r="F46" s="2023">
        <v>13399.374196499979</v>
      </c>
      <c r="G46" s="2023">
        <v>1950.2472885999996</v>
      </c>
      <c r="H46" s="2023">
        <v>3027.1885740999987</v>
      </c>
      <c r="I46" s="2022">
        <v>-27.450443037621742</v>
      </c>
      <c r="J46" s="2021">
        <v>55.220755429076384</v>
      </c>
      <c r="K46" s="1955"/>
      <c r="M46" s="2015"/>
      <c r="N46" s="2015"/>
    </row>
    <row r="47" spans="1:14" ht="15" customHeight="1" thickBot="1">
      <c r="A47" s="1955"/>
      <c r="B47" s="2020"/>
      <c r="C47" s="2019" t="s">
        <v>1488</v>
      </c>
      <c r="D47" s="2018">
        <v>155222.30445920001</v>
      </c>
      <c r="E47" s="2018">
        <v>36174.389663099995</v>
      </c>
      <c r="F47" s="2018">
        <v>106686.40436299999</v>
      </c>
      <c r="G47" s="2018">
        <v>19835.031039500001</v>
      </c>
      <c r="H47" s="2018">
        <v>16735.0783534</v>
      </c>
      <c r="I47" s="2017">
        <v>-45.168304913426361</v>
      </c>
      <c r="J47" s="2016">
        <v>-15.628675750124488</v>
      </c>
      <c r="K47" s="1955"/>
      <c r="M47" s="2015"/>
      <c r="N47" s="2015"/>
    </row>
    <row r="48" spans="1:14" ht="15.75" customHeight="1" thickTop="1">
      <c r="A48" s="1955"/>
      <c r="B48" s="3141" t="s">
        <v>1487</v>
      </c>
      <c r="C48" s="3141"/>
      <c r="D48" s="3141"/>
      <c r="E48" s="3141"/>
      <c r="F48" s="3141"/>
      <c r="G48" s="3141"/>
      <c r="H48" s="3141"/>
      <c r="I48" s="3141"/>
      <c r="J48" s="3141"/>
      <c r="K48" s="1955"/>
    </row>
    <row r="49" spans="1:11" ht="15" customHeight="1">
      <c r="A49" s="1955"/>
      <c r="B49" s="3142" t="s">
        <v>1455</v>
      </c>
      <c r="C49" s="3142"/>
      <c r="D49" s="3142"/>
      <c r="E49" s="3142"/>
      <c r="F49" s="3142"/>
      <c r="G49" s="3142"/>
      <c r="H49" s="3142"/>
      <c r="I49" s="3142"/>
      <c r="J49" s="3142"/>
      <c r="K49" s="1955"/>
    </row>
    <row r="50" spans="1:11" ht="15" customHeight="1">
      <c r="A50" s="1955"/>
      <c r="B50" s="2014"/>
      <c r="C50" s="1955"/>
      <c r="D50" s="2012"/>
      <c r="E50" s="2012"/>
      <c r="F50" s="2013"/>
      <c r="G50" s="2012"/>
      <c r="H50" s="2012"/>
      <c r="I50" s="2011"/>
      <c r="J50" s="2011"/>
      <c r="K50" s="1955"/>
    </row>
    <row r="51" spans="1:11" ht="15.75" customHeight="1">
      <c r="A51" s="1955"/>
      <c r="B51" s="1955"/>
      <c r="C51" s="1955"/>
      <c r="D51" s="2010"/>
      <c r="E51" s="2010"/>
      <c r="F51" s="2010"/>
      <c r="G51" s="2010"/>
      <c r="H51" s="2010"/>
      <c r="I51" s="2010"/>
      <c r="J51" s="2010"/>
      <c r="K51" s="1955"/>
    </row>
    <row r="52" spans="1:11" ht="15.75" customHeight="1">
      <c r="A52" s="1955"/>
      <c r="B52" s="1955"/>
      <c r="C52" s="1955"/>
      <c r="D52" s="2009"/>
      <c r="E52" s="2009"/>
      <c r="F52" s="2009"/>
      <c r="G52" s="2009"/>
      <c r="H52" s="2009"/>
      <c r="I52" s="2009"/>
      <c r="J52" s="2009"/>
      <c r="K52" s="1955"/>
    </row>
    <row r="53" spans="1:11" ht="15.75" customHeight="1">
      <c r="A53" s="1955"/>
      <c r="B53" s="1955"/>
      <c r="C53" s="1955"/>
      <c r="D53" s="2008"/>
      <c r="E53" s="1955"/>
      <c r="F53" s="1955"/>
      <c r="G53" s="1955"/>
      <c r="H53" s="1955"/>
      <c r="I53" s="1955"/>
      <c r="J53" s="1955"/>
      <c r="K53" s="1955"/>
    </row>
    <row r="54" spans="1:11" ht="15.75" customHeight="1">
      <c r="A54" s="1955"/>
      <c r="B54" s="1955"/>
      <c r="C54" s="1955"/>
      <c r="D54" s="1955"/>
      <c r="E54" s="1955"/>
      <c r="F54" s="1955"/>
      <c r="G54" s="1955"/>
      <c r="H54" s="1955"/>
      <c r="I54" s="1955"/>
      <c r="J54" s="1955"/>
      <c r="K54" s="1955"/>
    </row>
    <row r="55" spans="1:11" ht="15.75" customHeight="1">
      <c r="A55" s="1955"/>
      <c r="B55" s="1955"/>
      <c r="C55" s="1955"/>
      <c r="D55" s="1955"/>
      <c r="E55" s="1955"/>
      <c r="F55" s="1955"/>
      <c r="G55" s="1955"/>
      <c r="H55" s="1955"/>
      <c r="I55" s="1955"/>
      <c r="J55" s="1955"/>
      <c r="K55" s="1955"/>
    </row>
    <row r="56" spans="1:11" ht="15.75" customHeight="1">
      <c r="A56" s="1955"/>
      <c r="B56" s="1955"/>
      <c r="C56" s="1955"/>
      <c r="D56" s="1955"/>
      <c r="E56" s="1955"/>
      <c r="F56" s="1955"/>
      <c r="G56" s="1955"/>
      <c r="H56" s="1955"/>
      <c r="I56" s="1955"/>
      <c r="J56" s="1955"/>
      <c r="K56" s="1955"/>
    </row>
    <row r="57" spans="1:11" ht="15.75" customHeight="1">
      <c r="A57" s="1955"/>
      <c r="B57" s="1955"/>
      <c r="C57" s="1955"/>
      <c r="D57" s="1955"/>
      <c r="E57" s="1955"/>
      <c r="F57" s="1955"/>
      <c r="G57" s="1955"/>
      <c r="H57" s="1955"/>
      <c r="I57" s="1955"/>
      <c r="J57" s="1955"/>
      <c r="K57" s="1955"/>
    </row>
    <row r="58" spans="1:11" ht="15.75" customHeight="1">
      <c r="A58" s="1955"/>
      <c r="B58" s="1955"/>
      <c r="C58" s="1955"/>
      <c r="D58" s="1955"/>
      <c r="E58" s="1955"/>
      <c r="F58" s="1955"/>
      <c r="G58" s="1955"/>
      <c r="H58" s="1955"/>
      <c r="I58" s="1955"/>
      <c r="J58" s="1955"/>
      <c r="K58" s="1955"/>
    </row>
    <row r="59" spans="1:11" ht="15.75" customHeight="1">
      <c r="A59" s="1955"/>
      <c r="B59" s="1955"/>
      <c r="C59" s="1955"/>
      <c r="D59" s="1955"/>
      <c r="E59" s="1955"/>
      <c r="F59" s="1955"/>
      <c r="G59" s="1955"/>
      <c r="H59" s="1955"/>
      <c r="I59" s="1955"/>
      <c r="J59" s="1955"/>
      <c r="K59" s="1955"/>
    </row>
    <row r="60" spans="1:11" ht="15.75" customHeight="1">
      <c r="A60" s="1955"/>
      <c r="B60" s="1955"/>
      <c r="C60" s="1955"/>
      <c r="D60" s="1955"/>
      <c r="E60" s="1955"/>
      <c r="F60" s="1955"/>
      <c r="G60" s="1955"/>
      <c r="H60" s="1955"/>
      <c r="I60" s="1955"/>
      <c r="J60" s="1955"/>
      <c r="K60" s="1955"/>
    </row>
    <row r="61" spans="1:11" ht="15.75" customHeight="1">
      <c r="A61" s="1955"/>
      <c r="B61" s="1955"/>
      <c r="C61" s="1955"/>
      <c r="D61" s="1955"/>
      <c r="E61" s="1955"/>
      <c r="F61" s="1955"/>
      <c r="G61" s="1955"/>
      <c r="H61" s="1955"/>
      <c r="I61" s="1955"/>
      <c r="J61" s="1955"/>
      <c r="K61" s="1955"/>
    </row>
    <row r="62" spans="1:11" ht="15.75" customHeight="1">
      <c r="A62" s="1955"/>
      <c r="B62" s="1955"/>
      <c r="C62" s="1955"/>
      <c r="D62" s="1955"/>
      <c r="E62" s="1955"/>
      <c r="F62" s="1955"/>
      <c r="G62" s="1955"/>
      <c r="H62" s="1955"/>
      <c r="I62" s="1955"/>
      <c r="J62" s="1955"/>
      <c r="K62" s="1955"/>
    </row>
    <row r="63" spans="1:11" ht="15.75" customHeight="1">
      <c r="A63" s="1955"/>
      <c r="B63" s="1955"/>
      <c r="C63" s="1955"/>
      <c r="D63" s="1955"/>
      <c r="E63" s="1955"/>
      <c r="F63" s="1955"/>
      <c r="G63" s="1955"/>
      <c r="H63" s="1955"/>
      <c r="I63" s="1955"/>
      <c r="J63" s="1955"/>
      <c r="K63" s="1955"/>
    </row>
    <row r="64" spans="1:11" ht="15.75" customHeight="1">
      <c r="A64" s="1955"/>
      <c r="B64" s="1955"/>
      <c r="C64" s="1955"/>
      <c r="D64" s="1955"/>
      <c r="E64" s="1955"/>
      <c r="F64" s="1955"/>
      <c r="G64" s="1955"/>
      <c r="H64" s="1955"/>
      <c r="I64" s="1955"/>
      <c r="J64" s="1955"/>
      <c r="K64" s="1955"/>
    </row>
    <row r="65" spans="1:11" ht="15.75" customHeight="1">
      <c r="A65" s="1955"/>
      <c r="B65" s="1955"/>
      <c r="C65" s="1955"/>
      <c r="D65" s="1955"/>
      <c r="E65" s="1955"/>
      <c r="F65" s="1955"/>
      <c r="G65" s="1955"/>
      <c r="H65" s="1955"/>
      <c r="I65" s="1955"/>
      <c r="J65" s="1955"/>
      <c r="K65" s="1955"/>
    </row>
    <row r="66" spans="1:11" ht="15.75" customHeight="1">
      <c r="A66" s="1955"/>
      <c r="B66" s="1955"/>
      <c r="C66" s="1955"/>
      <c r="D66" s="1955"/>
      <c r="E66" s="1955"/>
      <c r="F66" s="1955"/>
      <c r="G66" s="1955"/>
      <c r="H66" s="1955"/>
      <c r="I66" s="1955"/>
      <c r="J66" s="1955"/>
      <c r="K66" s="1955"/>
    </row>
    <row r="67" spans="1:11" ht="15.75" customHeight="1">
      <c r="A67" s="1955"/>
      <c r="B67" s="1955"/>
      <c r="C67" s="1955"/>
      <c r="D67" s="1955"/>
      <c r="E67" s="1955"/>
      <c r="F67" s="1955"/>
      <c r="G67" s="1955"/>
      <c r="H67" s="1955"/>
      <c r="I67" s="1955"/>
      <c r="J67" s="1955"/>
      <c r="K67" s="1955"/>
    </row>
    <row r="68" spans="1:11" ht="15.75" customHeight="1">
      <c r="A68" s="1955"/>
      <c r="B68" s="1955"/>
      <c r="C68" s="1955"/>
      <c r="D68" s="1955"/>
      <c r="E68" s="1955"/>
      <c r="F68" s="1955"/>
      <c r="G68" s="1955"/>
      <c r="H68" s="1955"/>
      <c r="I68" s="1955"/>
      <c r="J68" s="1955"/>
      <c r="K68" s="1955"/>
    </row>
    <row r="69" spans="1:11" ht="15.75" customHeight="1">
      <c r="A69" s="1955"/>
      <c r="B69" s="1955"/>
      <c r="C69" s="1955"/>
      <c r="D69" s="1955"/>
      <c r="E69" s="1955"/>
      <c r="F69" s="1955"/>
      <c r="G69" s="1955"/>
      <c r="H69" s="1955"/>
      <c r="I69" s="1955"/>
      <c r="J69" s="1955"/>
      <c r="K69" s="1955"/>
    </row>
    <row r="70" spans="1:11" ht="15.75" customHeight="1">
      <c r="A70" s="1955"/>
      <c r="B70" s="1955"/>
      <c r="C70" s="1955"/>
      <c r="D70" s="1955"/>
      <c r="E70" s="1955"/>
      <c r="F70" s="1955"/>
      <c r="G70" s="1955"/>
      <c r="H70" s="1955"/>
      <c r="I70" s="1955"/>
      <c r="J70" s="1955"/>
      <c r="K70" s="1955"/>
    </row>
    <row r="71" spans="1:11" ht="15.75" customHeight="1">
      <c r="A71" s="1955"/>
      <c r="B71" s="1955"/>
      <c r="C71" s="1955"/>
      <c r="D71" s="1955"/>
      <c r="E71" s="1955"/>
      <c r="F71" s="1955"/>
      <c r="G71" s="1955"/>
      <c r="H71" s="1955"/>
      <c r="I71" s="1955"/>
      <c r="J71" s="1955"/>
      <c r="K71" s="1955"/>
    </row>
    <row r="72" spans="1:11" ht="15.75" customHeight="1">
      <c r="A72" s="1955"/>
      <c r="B72" s="1955"/>
      <c r="C72" s="1955"/>
      <c r="D72" s="1955"/>
      <c r="E72" s="1955"/>
      <c r="F72" s="1955"/>
      <c r="G72" s="1955"/>
      <c r="H72" s="1955"/>
      <c r="I72" s="1955"/>
      <c r="J72" s="1955"/>
      <c r="K72" s="1955"/>
    </row>
    <row r="73" spans="1:11" ht="15.75" customHeight="1">
      <c r="A73" s="1955"/>
      <c r="B73" s="1955"/>
      <c r="C73" s="1955"/>
      <c r="D73" s="1955"/>
      <c r="E73" s="1955"/>
      <c r="F73" s="1955"/>
      <c r="G73" s="1955"/>
      <c r="H73" s="1955"/>
      <c r="I73" s="1955"/>
      <c r="J73" s="1955"/>
      <c r="K73" s="1955"/>
    </row>
    <row r="74" spans="1:11" ht="15.75" customHeight="1">
      <c r="A74" s="1955"/>
      <c r="B74" s="1955"/>
      <c r="C74" s="1955"/>
      <c r="D74" s="1955"/>
      <c r="E74" s="1955"/>
      <c r="F74" s="1955"/>
      <c r="G74" s="1955"/>
      <c r="H74" s="1955"/>
      <c r="I74" s="1955"/>
      <c r="J74" s="1955"/>
      <c r="K74" s="1955"/>
    </row>
    <row r="75" spans="1:11" ht="15.75" customHeight="1">
      <c r="A75" s="1955"/>
      <c r="B75" s="1955"/>
      <c r="C75" s="1955"/>
      <c r="D75" s="1955"/>
      <c r="E75" s="1955"/>
      <c r="F75" s="1955"/>
      <c r="G75" s="1955"/>
      <c r="H75" s="1955"/>
      <c r="I75" s="1955"/>
      <c r="J75" s="1955"/>
      <c r="K75" s="1955"/>
    </row>
    <row r="76" spans="1:11" ht="15.75" customHeight="1">
      <c r="A76" s="1955"/>
      <c r="B76" s="1955"/>
      <c r="C76" s="1955"/>
      <c r="D76" s="1955"/>
      <c r="E76" s="1955"/>
      <c r="F76" s="1955"/>
      <c r="G76" s="1955"/>
      <c r="H76" s="1955"/>
      <c r="I76" s="1955"/>
      <c r="J76" s="1955"/>
      <c r="K76" s="1955"/>
    </row>
    <row r="77" spans="1:11" ht="15.75" customHeight="1">
      <c r="A77" s="1955"/>
      <c r="B77" s="1955"/>
      <c r="C77" s="1955"/>
      <c r="D77" s="1955"/>
      <c r="E77" s="1955"/>
      <c r="F77" s="1955"/>
      <c r="G77" s="1955"/>
      <c r="H77" s="1955"/>
      <c r="I77" s="1955"/>
      <c r="J77" s="1955"/>
      <c r="K77" s="1955"/>
    </row>
    <row r="78" spans="1:11" ht="15.75" customHeight="1">
      <c r="A78" s="1955"/>
      <c r="B78" s="1955"/>
      <c r="C78" s="1955"/>
      <c r="D78" s="1955"/>
      <c r="E78" s="1955"/>
      <c r="F78" s="1955"/>
      <c r="G78" s="1955"/>
      <c r="H78" s="1955"/>
      <c r="I78" s="1955"/>
      <c r="J78" s="1955"/>
      <c r="K78" s="1955"/>
    </row>
    <row r="79" spans="1:11" ht="15.75" customHeight="1">
      <c r="A79" s="1955"/>
      <c r="B79" s="1955"/>
      <c r="C79" s="1955"/>
      <c r="D79" s="1955"/>
      <c r="E79" s="1955"/>
      <c r="F79" s="1955"/>
      <c r="G79" s="1955"/>
      <c r="H79" s="1955"/>
      <c r="I79" s="1955"/>
      <c r="J79" s="1955"/>
      <c r="K79" s="1955"/>
    </row>
    <row r="80" spans="1:11" ht="15.75" customHeight="1">
      <c r="A80" s="1955"/>
      <c r="B80" s="1955"/>
      <c r="C80" s="1955"/>
      <c r="D80" s="1955"/>
      <c r="E80" s="1955"/>
      <c r="F80" s="1955"/>
      <c r="G80" s="1955"/>
      <c r="H80" s="1955"/>
      <c r="I80" s="1955"/>
      <c r="J80" s="1955"/>
      <c r="K80" s="1955"/>
    </row>
    <row r="81" spans="1:11" ht="15.75" customHeight="1">
      <c r="A81" s="1955"/>
      <c r="B81" s="1955"/>
      <c r="C81" s="1955"/>
      <c r="D81" s="1955"/>
      <c r="E81" s="1955"/>
      <c r="F81" s="1955"/>
      <c r="G81" s="1955"/>
      <c r="H81" s="1955"/>
      <c r="I81" s="1955"/>
      <c r="J81" s="1955"/>
      <c r="K81" s="1955"/>
    </row>
    <row r="82" spans="1:11" ht="15.75" customHeight="1">
      <c r="A82" s="1955"/>
      <c r="B82" s="1955"/>
      <c r="C82" s="1955"/>
      <c r="D82" s="1955"/>
      <c r="E82" s="1955"/>
      <c r="F82" s="1955"/>
      <c r="G82" s="1955"/>
      <c r="H82" s="1955"/>
      <c r="I82" s="1955"/>
      <c r="J82" s="1955"/>
      <c r="K82" s="1955"/>
    </row>
    <row r="83" spans="1:11" ht="15.75" customHeight="1">
      <c r="A83" s="1955"/>
      <c r="B83" s="1955"/>
      <c r="C83" s="1955"/>
      <c r="D83" s="1955"/>
      <c r="E83" s="1955"/>
      <c r="F83" s="1955"/>
      <c r="G83" s="1955"/>
      <c r="H83" s="1955"/>
      <c r="I83" s="1955"/>
      <c r="J83" s="1955"/>
      <c r="K83" s="1955"/>
    </row>
    <row r="84" spans="1:11" ht="15.75" customHeight="1">
      <c r="A84" s="1955"/>
      <c r="B84" s="1955"/>
      <c r="C84" s="1955"/>
      <c r="D84" s="1955"/>
      <c r="E84" s="1955"/>
      <c r="F84" s="1955"/>
      <c r="G84" s="1955"/>
      <c r="H84" s="1955"/>
      <c r="I84" s="1955"/>
      <c r="J84" s="1955"/>
      <c r="K84" s="1955"/>
    </row>
    <row r="85" spans="1:11" ht="15.75" customHeight="1">
      <c r="A85" s="1955"/>
      <c r="B85" s="1955"/>
      <c r="C85" s="1955"/>
      <c r="D85" s="1955"/>
      <c r="E85" s="1955"/>
      <c r="F85" s="1955"/>
      <c r="G85" s="1955"/>
      <c r="H85" s="1955"/>
      <c r="I85" s="1955"/>
      <c r="J85" s="1955"/>
      <c r="K85" s="1955"/>
    </row>
    <row r="86" spans="1:11" ht="15.75" customHeight="1">
      <c r="A86" s="1955"/>
      <c r="B86" s="1955"/>
      <c r="C86" s="1955"/>
      <c r="D86" s="1955"/>
      <c r="E86" s="1955"/>
      <c r="F86" s="1955"/>
      <c r="G86" s="1955"/>
      <c r="H86" s="1955"/>
      <c r="I86" s="1955"/>
      <c r="J86" s="1955"/>
      <c r="K86" s="1955"/>
    </row>
    <row r="87" spans="1:11" ht="15.75" customHeight="1">
      <c r="A87" s="1955"/>
      <c r="B87" s="1955"/>
      <c r="C87" s="1955"/>
      <c r="D87" s="1955"/>
      <c r="E87" s="1955"/>
      <c r="F87" s="1955"/>
      <c r="G87" s="1955"/>
      <c r="H87" s="1955"/>
      <c r="I87" s="1955"/>
      <c r="J87" s="1955"/>
      <c r="K87" s="1955"/>
    </row>
    <row r="88" spans="1:11" ht="15.75" customHeight="1">
      <c r="A88" s="1955"/>
      <c r="B88" s="1955"/>
      <c r="C88" s="1955"/>
      <c r="D88" s="1955"/>
      <c r="E88" s="1955"/>
      <c r="F88" s="1955"/>
      <c r="G88" s="1955"/>
      <c r="H88" s="1955"/>
      <c r="I88" s="1955"/>
      <c r="J88" s="1955"/>
      <c r="K88" s="1955"/>
    </row>
    <row r="89" spans="1:11" ht="15.75" customHeight="1">
      <c r="A89" s="1955"/>
      <c r="B89" s="1955"/>
      <c r="C89" s="1955"/>
      <c r="D89" s="1955"/>
      <c r="E89" s="1955"/>
      <c r="F89" s="1955"/>
      <c r="G89" s="1955"/>
      <c r="H89" s="1955"/>
      <c r="I89" s="1955"/>
      <c r="J89" s="1955"/>
      <c r="K89" s="1955"/>
    </row>
    <row r="90" spans="1:11" ht="15.75" customHeight="1">
      <c r="A90" s="1955"/>
      <c r="B90" s="1955"/>
      <c r="C90" s="1955"/>
      <c r="D90" s="1955"/>
      <c r="E90" s="1955"/>
      <c r="F90" s="1955"/>
      <c r="G90" s="1955"/>
      <c r="H90" s="1955"/>
      <c r="I90" s="1955"/>
      <c r="J90" s="1955"/>
      <c r="K90" s="1955"/>
    </row>
    <row r="91" spans="1:11" ht="15.75" customHeight="1">
      <c r="A91" s="1955"/>
      <c r="B91" s="1955"/>
      <c r="C91" s="1955"/>
      <c r="D91" s="1955"/>
      <c r="E91" s="1955"/>
      <c r="F91" s="1955"/>
      <c r="G91" s="1955"/>
      <c r="H91" s="1955"/>
      <c r="I91" s="1955"/>
      <c r="J91" s="1955"/>
      <c r="K91" s="1955"/>
    </row>
    <row r="92" spans="1:11" ht="15.75" customHeight="1">
      <c r="A92" s="1955"/>
      <c r="B92" s="1955"/>
      <c r="C92" s="1955"/>
      <c r="D92" s="1955"/>
      <c r="E92" s="1955"/>
      <c r="F92" s="1955"/>
      <c r="G92" s="1955"/>
      <c r="H92" s="1955"/>
      <c r="I92" s="1955"/>
      <c r="J92" s="1955"/>
      <c r="K92" s="1955"/>
    </row>
    <row r="93" spans="1:11" ht="15.75" customHeight="1">
      <c r="A93" s="1955"/>
      <c r="B93" s="1955"/>
      <c r="C93" s="1955"/>
      <c r="D93" s="1955"/>
      <c r="E93" s="1955"/>
      <c r="F93" s="1955"/>
      <c r="G93" s="1955"/>
      <c r="H93" s="1955"/>
      <c r="I93" s="1955"/>
      <c r="J93" s="1955"/>
      <c r="K93" s="1955"/>
    </row>
    <row r="94" spans="1:11" ht="15.75" customHeight="1">
      <c r="A94" s="1955"/>
      <c r="B94" s="1955"/>
      <c r="C94" s="1955"/>
      <c r="D94" s="1955"/>
      <c r="E94" s="1955"/>
      <c r="F94" s="1955"/>
      <c r="G94" s="1955"/>
      <c r="H94" s="1955"/>
      <c r="I94" s="1955"/>
      <c r="J94" s="1955"/>
      <c r="K94" s="1955"/>
    </row>
    <row r="95" spans="1:11" ht="15.75" customHeight="1">
      <c r="A95" s="1955"/>
      <c r="B95" s="1955"/>
      <c r="C95" s="1955"/>
      <c r="D95" s="1955"/>
      <c r="E95" s="1955"/>
      <c r="F95" s="1955"/>
      <c r="G95" s="1955"/>
      <c r="H95" s="1955"/>
      <c r="I95" s="1955"/>
      <c r="J95" s="1955"/>
      <c r="K95" s="1955"/>
    </row>
    <row r="96" spans="1:11" ht="15.75" customHeight="1">
      <c r="A96" s="1955"/>
      <c r="B96" s="1955"/>
      <c r="C96" s="1955"/>
      <c r="D96" s="1955"/>
      <c r="E96" s="1955"/>
      <c r="F96" s="1955"/>
      <c r="G96" s="1955"/>
      <c r="H96" s="1955"/>
      <c r="I96" s="1955"/>
      <c r="J96" s="1955"/>
      <c r="K96" s="1955"/>
    </row>
    <row r="97" spans="1:11" ht="15.75" customHeight="1">
      <c r="A97" s="1955"/>
      <c r="B97" s="1955"/>
      <c r="C97" s="1955"/>
      <c r="D97" s="1955"/>
      <c r="E97" s="1955"/>
      <c r="F97" s="1955"/>
      <c r="G97" s="1955"/>
      <c r="H97" s="1955"/>
      <c r="I97" s="1955"/>
      <c r="J97" s="1955"/>
      <c r="K97" s="1955"/>
    </row>
    <row r="98" spans="1:11" ht="15.75" customHeight="1">
      <c r="A98" s="1955"/>
      <c r="B98" s="1955"/>
      <c r="C98" s="1955"/>
      <c r="D98" s="1955"/>
      <c r="E98" s="1955"/>
      <c r="F98" s="1955"/>
      <c r="G98" s="1955"/>
      <c r="H98" s="1955"/>
      <c r="I98" s="1955"/>
      <c r="J98" s="1955"/>
      <c r="K98" s="1955"/>
    </row>
    <row r="99" spans="1:11" ht="15.75" customHeight="1">
      <c r="A99" s="1955"/>
      <c r="B99" s="1955"/>
      <c r="C99" s="1955"/>
      <c r="D99" s="1955"/>
      <c r="E99" s="1955"/>
      <c r="F99" s="1955"/>
      <c r="G99" s="1955"/>
      <c r="H99" s="1955"/>
      <c r="I99" s="1955"/>
      <c r="J99" s="1955"/>
      <c r="K99" s="1955"/>
    </row>
    <row r="100" spans="1:11" ht="15.75" customHeight="1">
      <c r="A100" s="1955"/>
      <c r="B100" s="1955"/>
      <c r="C100" s="1955"/>
      <c r="D100" s="1955"/>
      <c r="E100" s="1955"/>
      <c r="F100" s="1955"/>
      <c r="G100" s="1955"/>
      <c r="H100" s="1955"/>
      <c r="I100" s="1955"/>
      <c r="J100" s="1955"/>
      <c r="K100" s="1955"/>
    </row>
    <row r="101" spans="1:11" ht="15.75" customHeight="1">
      <c r="A101" s="1955"/>
      <c r="B101" s="1955"/>
      <c r="C101" s="1955"/>
      <c r="D101" s="1955"/>
      <c r="E101" s="1955"/>
      <c r="F101" s="1955"/>
      <c r="G101" s="1955"/>
      <c r="H101" s="1955"/>
      <c r="I101" s="1955"/>
      <c r="J101" s="1955"/>
      <c r="K101" s="1955"/>
    </row>
    <row r="102" spans="1:11" ht="15.75" customHeight="1">
      <c r="A102" s="1955"/>
      <c r="B102" s="1955"/>
      <c r="C102" s="1955"/>
      <c r="D102" s="1955"/>
      <c r="E102" s="1955"/>
      <c r="F102" s="1955"/>
      <c r="G102" s="1955"/>
      <c r="H102" s="1955"/>
      <c r="I102" s="1955"/>
      <c r="J102" s="1955"/>
      <c r="K102" s="1955"/>
    </row>
    <row r="103" spans="1:11" ht="15.75" customHeight="1">
      <c r="A103" s="1955"/>
      <c r="B103" s="1955"/>
      <c r="C103" s="1955"/>
      <c r="D103" s="1955"/>
      <c r="E103" s="1955"/>
      <c r="F103" s="1955"/>
      <c r="G103" s="1955"/>
      <c r="H103" s="1955"/>
      <c r="I103" s="1955"/>
      <c r="J103" s="1955"/>
      <c r="K103" s="1955"/>
    </row>
    <row r="104" spans="1:11" ht="15.75" customHeight="1">
      <c r="A104" s="1955"/>
      <c r="B104" s="1955"/>
      <c r="C104" s="1955"/>
      <c r="D104" s="1955"/>
      <c r="E104" s="1955"/>
      <c r="F104" s="1955"/>
      <c r="G104" s="1955"/>
      <c r="H104" s="1955"/>
      <c r="I104" s="1955"/>
      <c r="J104" s="1955"/>
      <c r="K104" s="1955"/>
    </row>
    <row r="105" spans="1:11" ht="15.75" customHeight="1">
      <c r="A105" s="1955"/>
      <c r="B105" s="1955"/>
      <c r="C105" s="1955"/>
      <c r="D105" s="1955"/>
      <c r="E105" s="1955"/>
      <c r="F105" s="1955"/>
      <c r="G105" s="1955"/>
      <c r="H105" s="1955"/>
      <c r="I105" s="1955"/>
      <c r="J105" s="1955"/>
      <c r="K105" s="1955"/>
    </row>
    <row r="106" spans="1:11" ht="15.75" customHeight="1">
      <c r="A106" s="1955"/>
      <c r="B106" s="1955"/>
      <c r="C106" s="1955"/>
      <c r="D106" s="1955"/>
      <c r="E106" s="1955"/>
      <c r="F106" s="1955"/>
      <c r="G106" s="1955"/>
      <c r="H106" s="1955"/>
      <c r="I106" s="1955"/>
      <c r="J106" s="1955"/>
      <c r="K106" s="1955"/>
    </row>
    <row r="107" spans="1:11" ht="15.75" customHeight="1">
      <c r="A107" s="1955"/>
      <c r="B107" s="1955"/>
      <c r="C107" s="1955"/>
      <c r="D107" s="1955"/>
      <c r="E107" s="1955"/>
      <c r="F107" s="1955"/>
      <c r="G107" s="1955"/>
      <c r="H107" s="1955"/>
      <c r="I107" s="1955"/>
      <c r="J107" s="1955"/>
      <c r="K107" s="1955"/>
    </row>
    <row r="108" spans="1:11" ht="15.75" customHeight="1">
      <c r="A108" s="1955"/>
      <c r="B108" s="1955"/>
      <c r="C108" s="1955"/>
      <c r="D108" s="1955"/>
      <c r="E108" s="1955"/>
      <c r="F108" s="1955"/>
      <c r="G108" s="1955"/>
      <c r="H108" s="1955"/>
      <c r="I108" s="1955"/>
      <c r="J108" s="1955"/>
      <c r="K108" s="1955"/>
    </row>
    <row r="109" spans="1:11" ht="15.75" customHeight="1">
      <c r="A109" s="1955"/>
      <c r="B109" s="1955"/>
      <c r="C109" s="1955"/>
      <c r="D109" s="1955"/>
      <c r="E109" s="1955"/>
      <c r="F109" s="1955"/>
      <c r="G109" s="1955"/>
      <c r="H109" s="1955"/>
      <c r="I109" s="1955"/>
      <c r="J109" s="1955"/>
      <c r="K109" s="1955"/>
    </row>
    <row r="110" spans="1:11" ht="15.75" customHeight="1">
      <c r="A110" s="1955"/>
      <c r="B110" s="1955"/>
      <c r="C110" s="1955"/>
      <c r="D110" s="1955"/>
      <c r="E110" s="1955"/>
      <c r="F110" s="1955"/>
      <c r="G110" s="1955"/>
      <c r="H110" s="1955"/>
      <c r="I110" s="1955"/>
      <c r="J110" s="1955"/>
      <c r="K110" s="1955"/>
    </row>
    <row r="111" spans="1:11" ht="15.75" customHeight="1">
      <c r="A111" s="1955"/>
      <c r="B111" s="1955"/>
      <c r="C111" s="1955"/>
      <c r="D111" s="1955"/>
      <c r="E111" s="1955"/>
      <c r="F111" s="1955"/>
      <c r="G111" s="1955"/>
      <c r="H111" s="1955"/>
      <c r="I111" s="1955"/>
      <c r="J111" s="1955"/>
      <c r="K111" s="1955"/>
    </row>
    <row r="112" spans="1:11" ht="15.75" customHeight="1">
      <c r="A112" s="1955"/>
      <c r="B112" s="1955"/>
      <c r="C112" s="1955"/>
      <c r="D112" s="1955"/>
      <c r="E112" s="1955"/>
      <c r="F112" s="1955"/>
      <c r="G112" s="1955"/>
      <c r="H112" s="1955"/>
      <c r="I112" s="1955"/>
      <c r="J112" s="1955"/>
      <c r="K112" s="1955"/>
    </row>
    <row r="113" spans="1:11" ht="15.75" customHeight="1">
      <c r="A113" s="1955"/>
      <c r="B113" s="1955"/>
      <c r="C113" s="1955"/>
      <c r="D113" s="1955"/>
      <c r="E113" s="1955"/>
      <c r="F113" s="1955"/>
      <c r="G113" s="1955"/>
      <c r="H113" s="1955"/>
      <c r="I113" s="1955"/>
      <c r="J113" s="1955"/>
      <c r="K113" s="1955"/>
    </row>
    <row r="114" spans="1:11" ht="15.75" customHeight="1">
      <c r="A114" s="1955"/>
      <c r="B114" s="1955"/>
      <c r="C114" s="1955"/>
      <c r="D114" s="1955"/>
      <c r="E114" s="1955"/>
      <c r="F114" s="1955"/>
      <c r="G114" s="1955"/>
      <c r="H114" s="1955"/>
      <c r="I114" s="1955"/>
      <c r="J114" s="1955"/>
      <c r="K114" s="1955"/>
    </row>
    <row r="115" spans="1:11" ht="15.75" customHeight="1">
      <c r="A115" s="1955"/>
      <c r="B115" s="1955"/>
      <c r="C115" s="1955"/>
      <c r="D115" s="1955"/>
      <c r="E115" s="1955"/>
      <c r="F115" s="1955"/>
      <c r="G115" s="1955"/>
      <c r="H115" s="1955"/>
      <c r="I115" s="1955"/>
      <c r="J115" s="1955"/>
      <c r="K115" s="1955"/>
    </row>
    <row r="116" spans="1:11" ht="15.75" customHeight="1">
      <c r="A116" s="1955"/>
      <c r="B116" s="1955"/>
      <c r="C116" s="1955"/>
      <c r="D116" s="1955"/>
      <c r="E116" s="1955"/>
      <c r="F116" s="1955"/>
      <c r="G116" s="1955"/>
      <c r="H116" s="1955"/>
      <c r="I116" s="1955"/>
      <c r="J116" s="1955"/>
      <c r="K116" s="1955"/>
    </row>
    <row r="117" spans="1:11" ht="15.75" customHeight="1">
      <c r="A117" s="1955"/>
      <c r="B117" s="1955"/>
      <c r="C117" s="1955"/>
      <c r="D117" s="1955"/>
      <c r="E117" s="1955"/>
      <c r="F117" s="1955"/>
      <c r="G117" s="1955"/>
      <c r="H117" s="1955"/>
      <c r="I117" s="1955"/>
      <c r="J117" s="1955"/>
      <c r="K117" s="1955"/>
    </row>
    <row r="118" spans="1:11" ht="15.75" customHeight="1">
      <c r="A118" s="1955"/>
      <c r="B118" s="1955"/>
      <c r="C118" s="1955"/>
      <c r="D118" s="1955"/>
      <c r="E118" s="1955"/>
      <c r="F118" s="1955"/>
      <c r="G118" s="1955"/>
      <c r="H118" s="1955"/>
      <c r="I118" s="1955"/>
      <c r="J118" s="1955"/>
      <c r="K118" s="1955"/>
    </row>
    <row r="119" spans="1:11" ht="15.75" customHeight="1">
      <c r="A119" s="1955"/>
      <c r="B119" s="1955"/>
      <c r="C119" s="1955"/>
      <c r="D119" s="1955"/>
      <c r="E119" s="1955"/>
      <c r="F119" s="1955"/>
      <c r="G119" s="1955"/>
      <c r="H119" s="1955"/>
      <c r="I119" s="1955"/>
      <c r="J119" s="1955"/>
      <c r="K119" s="1955"/>
    </row>
    <row r="120" spans="1:11" ht="15.75" customHeight="1">
      <c r="A120" s="1955"/>
      <c r="B120" s="1955"/>
      <c r="C120" s="1955"/>
      <c r="D120" s="1955"/>
      <c r="E120" s="1955"/>
      <c r="F120" s="1955"/>
      <c r="G120" s="1955"/>
      <c r="H120" s="1955"/>
      <c r="I120" s="1955"/>
      <c r="J120" s="1955"/>
      <c r="K120" s="1955"/>
    </row>
    <row r="121" spans="1:11" ht="15.75" customHeight="1">
      <c r="A121" s="1955"/>
      <c r="B121" s="1955"/>
      <c r="C121" s="1955"/>
      <c r="D121" s="1955"/>
      <c r="E121" s="1955"/>
      <c r="F121" s="1955"/>
      <c r="G121" s="1955"/>
      <c r="H121" s="1955"/>
      <c r="I121" s="1955"/>
      <c r="J121" s="1955"/>
      <c r="K121" s="1955"/>
    </row>
    <row r="122" spans="1:11" ht="15.75" customHeight="1">
      <c r="A122" s="1955"/>
      <c r="B122" s="1955"/>
      <c r="C122" s="1955"/>
      <c r="D122" s="1955"/>
      <c r="E122" s="1955"/>
      <c r="F122" s="1955"/>
      <c r="G122" s="1955"/>
      <c r="H122" s="1955"/>
      <c r="I122" s="1955"/>
      <c r="J122" s="1955"/>
      <c r="K122" s="1955"/>
    </row>
    <row r="123" spans="1:11" ht="15.75" customHeight="1">
      <c r="A123" s="1955"/>
      <c r="B123" s="1955"/>
      <c r="C123" s="1955"/>
      <c r="D123" s="1955"/>
      <c r="E123" s="1955"/>
      <c r="F123" s="1955"/>
      <c r="G123" s="1955"/>
      <c r="H123" s="1955"/>
      <c r="I123" s="1955"/>
      <c r="J123" s="1955"/>
      <c r="K123" s="1955"/>
    </row>
    <row r="124" spans="1:11" ht="15.75" customHeight="1">
      <c r="A124" s="1955"/>
      <c r="B124" s="1955"/>
      <c r="C124" s="1955"/>
      <c r="D124" s="1955"/>
      <c r="E124" s="1955"/>
      <c r="F124" s="1955"/>
      <c r="G124" s="1955"/>
      <c r="H124" s="1955"/>
      <c r="I124" s="1955"/>
      <c r="J124" s="1955"/>
      <c r="K124" s="1955"/>
    </row>
    <row r="125" spans="1:11" ht="15.75" customHeight="1">
      <c r="A125" s="1955"/>
      <c r="B125" s="1955"/>
      <c r="C125" s="1955"/>
      <c r="D125" s="1955"/>
      <c r="E125" s="1955"/>
      <c r="F125" s="1955"/>
      <c r="G125" s="1955"/>
      <c r="H125" s="1955"/>
      <c r="I125" s="1955"/>
      <c r="J125" s="1955"/>
      <c r="K125" s="1955"/>
    </row>
    <row r="126" spans="1:11" ht="15.75" customHeight="1">
      <c r="A126" s="1955"/>
      <c r="B126" s="1955"/>
      <c r="C126" s="1955"/>
      <c r="D126" s="1955"/>
      <c r="E126" s="1955"/>
      <c r="F126" s="1955"/>
      <c r="G126" s="1955"/>
      <c r="H126" s="1955"/>
      <c r="I126" s="1955"/>
      <c r="J126" s="1955"/>
      <c r="K126" s="1955"/>
    </row>
    <row r="127" spans="1:11" ht="15.75" customHeight="1">
      <c r="A127" s="1955"/>
      <c r="B127" s="1955"/>
      <c r="C127" s="1955"/>
      <c r="D127" s="1955"/>
      <c r="E127" s="1955"/>
      <c r="F127" s="1955"/>
      <c r="G127" s="1955"/>
      <c r="H127" s="1955"/>
      <c r="I127" s="1955"/>
      <c r="J127" s="1955"/>
      <c r="K127" s="1955"/>
    </row>
    <row r="128" spans="1:11" ht="15.75" customHeight="1">
      <c r="A128" s="1955"/>
      <c r="B128" s="1955"/>
      <c r="C128" s="1955"/>
      <c r="D128" s="1955"/>
      <c r="E128" s="1955"/>
      <c r="F128" s="1955"/>
      <c r="G128" s="1955"/>
      <c r="H128" s="1955"/>
      <c r="I128" s="1955"/>
      <c r="J128" s="1955"/>
      <c r="K128" s="1955"/>
    </row>
    <row r="129" spans="1:11" ht="15.75" customHeight="1">
      <c r="A129" s="1955"/>
      <c r="B129" s="1955"/>
      <c r="C129" s="1955"/>
      <c r="D129" s="1955"/>
      <c r="E129" s="1955"/>
      <c r="F129" s="1955"/>
      <c r="G129" s="1955"/>
      <c r="H129" s="1955"/>
      <c r="I129" s="1955"/>
      <c r="J129" s="1955"/>
      <c r="K129" s="1955"/>
    </row>
    <row r="130" spans="1:11" ht="15.75" customHeight="1">
      <c r="A130" s="1955"/>
      <c r="B130" s="1955"/>
      <c r="C130" s="1955"/>
      <c r="D130" s="1955"/>
      <c r="E130" s="1955"/>
      <c r="F130" s="1955"/>
      <c r="G130" s="1955"/>
      <c r="H130" s="1955"/>
      <c r="I130" s="1955"/>
      <c r="J130" s="1955"/>
      <c r="K130" s="1955"/>
    </row>
    <row r="131" spans="1:11" ht="15.75" customHeight="1">
      <c r="A131" s="1955"/>
      <c r="B131" s="1955"/>
      <c r="C131" s="1955"/>
      <c r="D131" s="1955"/>
      <c r="E131" s="1955"/>
      <c r="F131" s="1955"/>
      <c r="G131" s="1955"/>
      <c r="H131" s="1955"/>
      <c r="I131" s="1955"/>
      <c r="J131" s="1955"/>
      <c r="K131" s="1955"/>
    </row>
    <row r="132" spans="1:11" ht="15.75" customHeight="1">
      <c r="A132" s="1955"/>
      <c r="B132" s="1955"/>
      <c r="C132" s="1955"/>
      <c r="D132" s="1955"/>
      <c r="E132" s="1955"/>
      <c r="F132" s="1955"/>
      <c r="G132" s="1955"/>
      <c r="H132" s="1955"/>
      <c r="I132" s="1955"/>
      <c r="J132" s="1955"/>
      <c r="K132" s="1955"/>
    </row>
    <row r="133" spans="1:11" ht="15.75" customHeight="1">
      <c r="A133" s="1955"/>
      <c r="B133" s="1955"/>
      <c r="C133" s="1955"/>
      <c r="D133" s="1955"/>
      <c r="E133" s="1955"/>
      <c r="F133" s="1955"/>
      <c r="G133" s="1955"/>
      <c r="H133" s="1955"/>
      <c r="I133" s="1955"/>
      <c r="J133" s="1955"/>
      <c r="K133" s="1955"/>
    </row>
    <row r="134" spans="1:11" ht="15.75" customHeight="1">
      <c r="A134" s="1955"/>
      <c r="B134" s="1955"/>
      <c r="C134" s="1955"/>
      <c r="D134" s="1955"/>
      <c r="E134" s="1955"/>
      <c r="F134" s="1955"/>
      <c r="G134" s="1955"/>
      <c r="H134" s="1955"/>
      <c r="I134" s="1955"/>
      <c r="J134" s="1955"/>
      <c r="K134" s="1955"/>
    </row>
    <row r="135" spans="1:11" ht="15.75" customHeight="1">
      <c r="A135" s="1955"/>
      <c r="B135" s="1955"/>
      <c r="C135" s="1955"/>
      <c r="D135" s="1955"/>
      <c r="E135" s="1955"/>
      <c r="F135" s="1955"/>
      <c r="G135" s="1955"/>
      <c r="H135" s="1955"/>
      <c r="I135" s="1955"/>
      <c r="J135" s="1955"/>
      <c r="K135" s="1955"/>
    </row>
    <row r="136" spans="1:11" ht="15.75" customHeight="1">
      <c r="A136" s="1955"/>
      <c r="B136" s="1955"/>
      <c r="C136" s="1955"/>
      <c r="D136" s="1955"/>
      <c r="E136" s="1955"/>
      <c r="F136" s="1955"/>
      <c r="G136" s="1955"/>
      <c r="H136" s="1955"/>
      <c r="I136" s="1955"/>
      <c r="J136" s="1955"/>
      <c r="K136" s="1955"/>
    </row>
    <row r="137" spans="1:11" ht="15.75" customHeight="1">
      <c r="A137" s="1955"/>
      <c r="B137" s="1955"/>
      <c r="C137" s="1955"/>
      <c r="D137" s="1955"/>
      <c r="E137" s="1955"/>
      <c r="F137" s="1955"/>
      <c r="G137" s="1955"/>
      <c r="H137" s="1955"/>
      <c r="I137" s="1955"/>
      <c r="J137" s="1955"/>
      <c r="K137" s="1955"/>
    </row>
    <row r="138" spans="1:11" ht="15.75" customHeight="1">
      <c r="A138" s="1955"/>
      <c r="B138" s="1955"/>
      <c r="C138" s="1955"/>
      <c r="D138" s="1955"/>
      <c r="E138" s="1955"/>
      <c r="F138" s="1955"/>
      <c r="G138" s="1955"/>
      <c r="H138" s="1955"/>
      <c r="I138" s="1955"/>
      <c r="J138" s="1955"/>
      <c r="K138" s="1955"/>
    </row>
    <row r="139" spans="1:11" ht="15.75" customHeight="1">
      <c r="A139" s="1955"/>
      <c r="B139" s="1955"/>
      <c r="C139" s="1955"/>
      <c r="D139" s="1955"/>
      <c r="E139" s="1955"/>
      <c r="F139" s="1955"/>
      <c r="G139" s="1955"/>
      <c r="H139" s="1955"/>
      <c r="I139" s="1955"/>
      <c r="J139" s="1955"/>
      <c r="K139" s="1955"/>
    </row>
    <row r="140" spans="1:11" ht="15.75" customHeight="1">
      <c r="A140" s="1955"/>
      <c r="B140" s="1955"/>
      <c r="C140" s="1955"/>
      <c r="D140" s="1955"/>
      <c r="E140" s="1955"/>
      <c r="F140" s="1955"/>
      <c r="G140" s="1955"/>
      <c r="H140" s="1955"/>
      <c r="I140" s="1955"/>
      <c r="J140" s="1955"/>
      <c r="K140" s="1955"/>
    </row>
    <row r="141" spans="1:11" ht="15.75" customHeight="1">
      <c r="A141" s="1955"/>
      <c r="B141" s="1955"/>
      <c r="C141" s="1955"/>
      <c r="D141" s="1955"/>
      <c r="E141" s="1955"/>
      <c r="F141" s="1955"/>
      <c r="G141" s="1955"/>
      <c r="H141" s="1955"/>
      <c r="I141" s="1955"/>
      <c r="J141" s="1955"/>
      <c r="K141" s="1955"/>
    </row>
    <row r="142" spans="1:11" ht="15.75" customHeight="1">
      <c r="A142" s="1955"/>
      <c r="B142" s="1955"/>
      <c r="C142" s="1955"/>
      <c r="D142" s="1955"/>
      <c r="E142" s="1955"/>
      <c r="F142" s="1955"/>
      <c r="G142" s="1955"/>
      <c r="H142" s="1955"/>
      <c r="I142" s="1955"/>
      <c r="J142" s="1955"/>
      <c r="K142" s="1955"/>
    </row>
    <row r="143" spans="1:11" ht="15.75" customHeight="1">
      <c r="A143" s="1955"/>
      <c r="B143" s="1955"/>
      <c r="C143" s="1955"/>
      <c r="D143" s="1955"/>
      <c r="E143" s="1955"/>
      <c r="F143" s="1955"/>
      <c r="G143" s="1955"/>
      <c r="H143" s="1955"/>
      <c r="I143" s="1955"/>
      <c r="J143" s="1955"/>
      <c r="K143" s="1955"/>
    </row>
    <row r="144" spans="1:11" ht="15.75" customHeight="1">
      <c r="A144" s="1955"/>
      <c r="B144" s="1955"/>
      <c r="C144" s="1955"/>
      <c r="D144" s="1955"/>
      <c r="E144" s="1955"/>
      <c r="F144" s="1955"/>
      <c r="G144" s="1955"/>
      <c r="H144" s="1955"/>
      <c r="I144" s="1955"/>
      <c r="J144" s="1955"/>
      <c r="K144" s="1955"/>
    </row>
    <row r="145" spans="1:11" ht="15.75" customHeight="1">
      <c r="A145" s="1955"/>
      <c r="B145" s="1955"/>
      <c r="C145" s="1955"/>
      <c r="D145" s="1955"/>
      <c r="E145" s="1955"/>
      <c r="F145" s="1955"/>
      <c r="G145" s="1955"/>
      <c r="H145" s="1955"/>
      <c r="I145" s="1955"/>
      <c r="J145" s="1955"/>
      <c r="K145" s="1955"/>
    </row>
    <row r="146" spans="1:11" ht="15.75" customHeight="1">
      <c r="A146" s="1955"/>
      <c r="B146" s="1955"/>
      <c r="C146" s="1955"/>
      <c r="D146" s="1955"/>
      <c r="E146" s="1955"/>
      <c r="F146" s="1955"/>
      <c r="G146" s="1955"/>
      <c r="H146" s="1955"/>
      <c r="I146" s="1955"/>
      <c r="J146" s="1955"/>
      <c r="K146" s="1955"/>
    </row>
    <row r="147" spans="1:11" ht="15.75" customHeight="1">
      <c r="A147" s="1955"/>
      <c r="B147" s="1955"/>
      <c r="C147" s="1955"/>
      <c r="D147" s="1955"/>
      <c r="E147" s="1955"/>
      <c r="F147" s="1955"/>
      <c r="G147" s="1955"/>
      <c r="H147" s="1955"/>
      <c r="I147" s="1955"/>
      <c r="J147" s="1955"/>
      <c r="K147" s="1955"/>
    </row>
    <row r="148" spans="1:11" ht="15.75" customHeight="1">
      <c r="A148" s="1955"/>
      <c r="B148" s="1955"/>
      <c r="C148" s="1955"/>
      <c r="D148" s="1955"/>
      <c r="E148" s="1955"/>
      <c r="F148" s="1955"/>
      <c r="G148" s="1955"/>
      <c r="H148" s="1955"/>
      <c r="I148" s="1955"/>
      <c r="J148" s="1955"/>
      <c r="K148" s="1955"/>
    </row>
    <row r="149" spans="1:11" ht="15.75" customHeight="1">
      <c r="A149" s="1955"/>
      <c r="B149" s="1955"/>
      <c r="C149" s="1955"/>
      <c r="D149" s="1955"/>
      <c r="E149" s="1955"/>
      <c r="F149" s="1955"/>
      <c r="G149" s="1955"/>
      <c r="H149" s="1955"/>
      <c r="I149" s="1955"/>
      <c r="J149" s="1955"/>
      <c r="K149" s="1955"/>
    </row>
    <row r="150" spans="1:11" ht="15.75" customHeight="1">
      <c r="A150" s="1955"/>
      <c r="B150" s="1955"/>
      <c r="C150" s="1955"/>
      <c r="D150" s="1955"/>
      <c r="E150" s="1955"/>
      <c r="F150" s="1955"/>
      <c r="G150" s="1955"/>
      <c r="H150" s="1955"/>
      <c r="I150" s="1955"/>
      <c r="J150" s="1955"/>
      <c r="K150" s="1955"/>
    </row>
    <row r="151" spans="1:11" ht="15.75" customHeight="1">
      <c r="A151" s="1955"/>
      <c r="B151" s="1955"/>
      <c r="C151" s="1955"/>
      <c r="D151" s="1955"/>
      <c r="E151" s="1955"/>
      <c r="F151" s="1955"/>
      <c r="G151" s="1955"/>
      <c r="H151" s="1955"/>
      <c r="I151" s="1955"/>
      <c r="J151" s="1955"/>
      <c r="K151" s="1955"/>
    </row>
    <row r="152" spans="1:11" ht="15.75" customHeight="1">
      <c r="A152" s="1955"/>
      <c r="B152" s="1955"/>
      <c r="C152" s="1955"/>
      <c r="D152" s="1955"/>
      <c r="E152" s="1955"/>
      <c r="F152" s="1955"/>
      <c r="G152" s="1955"/>
      <c r="H152" s="1955"/>
      <c r="I152" s="1955"/>
      <c r="J152" s="1955"/>
      <c r="K152" s="1955"/>
    </row>
    <row r="153" spans="1:11" ht="15.75" customHeight="1">
      <c r="A153" s="1955"/>
      <c r="B153" s="1955"/>
      <c r="C153" s="1955"/>
      <c r="D153" s="1955"/>
      <c r="E153" s="1955"/>
      <c r="F153" s="1955"/>
      <c r="G153" s="1955"/>
      <c r="H153" s="1955"/>
      <c r="I153" s="1955"/>
      <c r="J153" s="1955"/>
      <c r="K153" s="1955"/>
    </row>
    <row r="154" spans="1:11" ht="15.75" customHeight="1">
      <c r="A154" s="1955"/>
      <c r="B154" s="1955"/>
      <c r="C154" s="1955"/>
      <c r="D154" s="1955"/>
      <c r="E154" s="1955"/>
      <c r="F154" s="1955"/>
      <c r="G154" s="1955"/>
      <c r="H154" s="1955"/>
      <c r="I154" s="1955"/>
      <c r="J154" s="1955"/>
      <c r="K154" s="1955"/>
    </row>
    <row r="155" spans="1:11" ht="15.75" customHeight="1">
      <c r="A155" s="1955"/>
      <c r="B155" s="1955"/>
      <c r="C155" s="1955"/>
      <c r="D155" s="1955"/>
      <c r="E155" s="1955"/>
      <c r="F155" s="1955"/>
      <c r="G155" s="1955"/>
      <c r="H155" s="1955"/>
      <c r="I155" s="1955"/>
      <c r="J155" s="1955"/>
      <c r="K155" s="1955"/>
    </row>
    <row r="156" spans="1:11" ht="15.75" customHeight="1">
      <c r="A156" s="1955"/>
      <c r="B156" s="1955"/>
      <c r="C156" s="1955"/>
      <c r="D156" s="1955"/>
      <c r="E156" s="1955"/>
      <c r="F156" s="1955"/>
      <c r="G156" s="1955"/>
      <c r="H156" s="1955"/>
      <c r="I156" s="1955"/>
      <c r="J156" s="1955"/>
      <c r="K156" s="1955"/>
    </row>
    <row r="157" spans="1:11" ht="15.75" customHeight="1">
      <c r="A157" s="1955"/>
      <c r="B157" s="1955"/>
      <c r="C157" s="1955"/>
      <c r="D157" s="1955"/>
      <c r="E157" s="1955"/>
      <c r="F157" s="1955"/>
      <c r="G157" s="1955"/>
      <c r="H157" s="1955"/>
      <c r="I157" s="1955"/>
      <c r="J157" s="1955"/>
      <c r="K157" s="1955"/>
    </row>
    <row r="158" spans="1:11" ht="15.75" customHeight="1">
      <c r="A158" s="1955"/>
      <c r="B158" s="1955"/>
      <c r="C158" s="1955"/>
      <c r="D158" s="1955"/>
      <c r="E158" s="1955"/>
      <c r="F158" s="1955"/>
      <c r="G158" s="1955"/>
      <c r="H158" s="1955"/>
      <c r="I158" s="1955"/>
      <c r="J158" s="1955"/>
      <c r="K158" s="1955"/>
    </row>
    <row r="159" spans="1:11" ht="15.75" customHeight="1">
      <c r="A159" s="1955"/>
      <c r="B159" s="1955"/>
      <c r="C159" s="1955"/>
      <c r="D159" s="1955"/>
      <c r="E159" s="1955"/>
      <c r="F159" s="1955"/>
      <c r="G159" s="1955"/>
      <c r="H159" s="1955"/>
      <c r="I159" s="1955"/>
      <c r="J159" s="1955"/>
      <c r="K159" s="1955"/>
    </row>
    <row r="160" spans="1:11" ht="15.75" customHeight="1">
      <c r="A160" s="1955"/>
      <c r="B160" s="1955"/>
      <c r="C160" s="1955"/>
      <c r="D160" s="1955"/>
      <c r="E160" s="1955"/>
      <c r="F160" s="1955"/>
      <c r="G160" s="1955"/>
      <c r="H160" s="1955"/>
      <c r="I160" s="1955"/>
      <c r="J160" s="1955"/>
      <c r="K160" s="1955"/>
    </row>
    <row r="161" spans="1:11" ht="15.75" customHeight="1">
      <c r="A161" s="1955"/>
      <c r="B161" s="1955"/>
      <c r="C161" s="1955"/>
      <c r="D161" s="1955"/>
      <c r="E161" s="1955"/>
      <c r="F161" s="1955"/>
      <c r="G161" s="1955"/>
      <c r="H161" s="1955"/>
      <c r="I161" s="1955"/>
      <c r="J161" s="1955"/>
      <c r="K161" s="1955"/>
    </row>
    <row r="162" spans="1:11" ht="15.75" customHeight="1">
      <c r="A162" s="1955"/>
      <c r="B162" s="1955"/>
      <c r="C162" s="1955"/>
      <c r="D162" s="1955"/>
      <c r="E162" s="1955"/>
      <c r="F162" s="1955"/>
      <c r="G162" s="1955"/>
      <c r="H162" s="1955"/>
      <c r="I162" s="1955"/>
      <c r="J162" s="1955"/>
      <c r="K162" s="1955"/>
    </row>
    <row r="163" spans="1:11" ht="15.75" customHeight="1">
      <c r="A163" s="1955"/>
      <c r="B163" s="1955"/>
      <c r="C163" s="1955"/>
      <c r="D163" s="1955"/>
      <c r="E163" s="1955"/>
      <c r="F163" s="1955"/>
      <c r="G163" s="1955"/>
      <c r="H163" s="1955"/>
      <c r="I163" s="1955"/>
      <c r="J163" s="1955"/>
      <c r="K163" s="1955"/>
    </row>
    <row r="164" spans="1:11" ht="15.75" customHeight="1">
      <c r="A164" s="1955"/>
      <c r="B164" s="1955"/>
      <c r="C164" s="1955"/>
      <c r="D164" s="1955"/>
      <c r="E164" s="1955"/>
      <c r="F164" s="1955"/>
      <c r="G164" s="1955"/>
      <c r="H164" s="1955"/>
      <c r="I164" s="1955"/>
      <c r="J164" s="1955"/>
      <c r="K164" s="1955"/>
    </row>
    <row r="165" spans="1:11" ht="15.75" customHeight="1">
      <c r="A165" s="1955"/>
      <c r="B165" s="1955"/>
      <c r="C165" s="1955"/>
      <c r="D165" s="1955"/>
      <c r="E165" s="1955"/>
      <c r="F165" s="1955"/>
      <c r="G165" s="1955"/>
      <c r="H165" s="1955"/>
      <c r="I165" s="1955"/>
      <c r="J165" s="1955"/>
      <c r="K165" s="1955"/>
    </row>
    <row r="166" spans="1:11" ht="15.75" customHeight="1">
      <c r="A166" s="1955"/>
      <c r="B166" s="1955"/>
      <c r="C166" s="1955"/>
      <c r="D166" s="1955"/>
      <c r="E166" s="1955"/>
      <c r="F166" s="1955"/>
      <c r="G166" s="1955"/>
      <c r="H166" s="1955"/>
      <c r="I166" s="1955"/>
      <c r="J166" s="1955"/>
      <c r="K166" s="1955"/>
    </row>
    <row r="167" spans="1:11" ht="15.75" customHeight="1">
      <c r="A167" s="1955"/>
      <c r="B167" s="1955"/>
      <c r="C167" s="1955"/>
      <c r="D167" s="1955"/>
      <c r="E167" s="1955"/>
      <c r="F167" s="1955"/>
      <c r="G167" s="1955"/>
      <c r="H167" s="1955"/>
      <c r="I167" s="1955"/>
      <c r="J167" s="1955"/>
      <c r="K167" s="1955"/>
    </row>
    <row r="168" spans="1:11" ht="15.75" customHeight="1">
      <c r="A168" s="1955"/>
      <c r="B168" s="1955"/>
      <c r="C168" s="1955"/>
      <c r="D168" s="1955"/>
      <c r="E168" s="1955"/>
      <c r="F168" s="1955"/>
      <c r="G168" s="1955"/>
      <c r="H168" s="1955"/>
      <c r="I168" s="1955"/>
      <c r="J168" s="1955"/>
      <c r="K168" s="1955"/>
    </row>
    <row r="169" spans="1:11" ht="15.75" customHeight="1">
      <c r="A169" s="1955"/>
      <c r="B169" s="1955"/>
      <c r="C169" s="1955"/>
      <c r="D169" s="1955"/>
      <c r="E169" s="1955"/>
      <c r="F169" s="1955"/>
      <c r="G169" s="1955"/>
      <c r="H169" s="1955"/>
      <c r="I169" s="1955"/>
      <c r="J169" s="1955"/>
      <c r="K169" s="1955"/>
    </row>
    <row r="170" spans="1:11" ht="15.75" customHeight="1">
      <c r="A170" s="1955"/>
      <c r="B170" s="1955"/>
      <c r="C170" s="1955"/>
      <c r="D170" s="1955"/>
      <c r="E170" s="1955"/>
      <c r="F170" s="1955"/>
      <c r="G170" s="1955"/>
      <c r="H170" s="1955"/>
      <c r="I170" s="1955"/>
      <c r="J170" s="1955"/>
      <c r="K170" s="1955"/>
    </row>
    <row r="171" spans="1:11" ht="15.75" customHeight="1">
      <c r="A171" s="1955"/>
      <c r="B171" s="1955"/>
      <c r="C171" s="1955"/>
      <c r="D171" s="1955"/>
      <c r="E171" s="1955"/>
      <c r="F171" s="1955"/>
      <c r="G171" s="1955"/>
      <c r="H171" s="1955"/>
      <c r="I171" s="1955"/>
      <c r="J171" s="1955"/>
      <c r="K171" s="1955"/>
    </row>
    <row r="172" spans="1:11" ht="15.75" customHeight="1">
      <c r="A172" s="1955"/>
      <c r="B172" s="1955"/>
      <c r="C172" s="1955"/>
      <c r="D172" s="1955"/>
      <c r="E172" s="1955"/>
      <c r="F172" s="1955"/>
      <c r="G172" s="1955"/>
      <c r="H172" s="1955"/>
      <c r="I172" s="1955"/>
      <c r="J172" s="1955"/>
      <c r="K172" s="1955"/>
    </row>
    <row r="173" spans="1:11" ht="15.75" customHeight="1">
      <c r="A173" s="1955"/>
      <c r="B173" s="1955"/>
      <c r="C173" s="1955"/>
      <c r="D173" s="1955"/>
      <c r="E173" s="1955"/>
      <c r="F173" s="1955"/>
      <c r="G173" s="1955"/>
      <c r="H173" s="1955"/>
      <c r="I173" s="1955"/>
      <c r="J173" s="1955"/>
      <c r="K173" s="1955"/>
    </row>
    <row r="174" spans="1:11" ht="15.75" customHeight="1">
      <c r="A174" s="1955"/>
      <c r="B174" s="1955"/>
      <c r="C174" s="1955"/>
      <c r="D174" s="1955"/>
      <c r="E174" s="1955"/>
      <c r="F174" s="1955"/>
      <c r="G174" s="1955"/>
      <c r="H174" s="1955"/>
      <c r="I174" s="1955"/>
      <c r="J174" s="1955"/>
      <c r="K174" s="1955"/>
    </row>
    <row r="175" spans="1:11" ht="15.75" customHeight="1">
      <c r="A175" s="1955"/>
      <c r="B175" s="1955"/>
      <c r="C175" s="1955"/>
      <c r="D175" s="1955"/>
      <c r="E175" s="1955"/>
      <c r="F175" s="1955"/>
      <c r="G175" s="1955"/>
      <c r="H175" s="1955"/>
      <c r="I175" s="1955"/>
      <c r="J175" s="1955"/>
      <c r="K175" s="1955"/>
    </row>
    <row r="176" spans="1:11" ht="15.75" customHeight="1">
      <c r="A176" s="1955"/>
      <c r="B176" s="1955"/>
      <c r="C176" s="1955"/>
      <c r="D176" s="1955"/>
      <c r="E176" s="1955"/>
      <c r="F176" s="1955"/>
      <c r="G176" s="1955"/>
      <c r="H176" s="1955"/>
      <c r="I176" s="1955"/>
      <c r="J176" s="1955"/>
      <c r="K176" s="1955"/>
    </row>
    <row r="177" spans="1:11" ht="15.75" customHeight="1">
      <c r="A177" s="1955"/>
      <c r="B177" s="1955"/>
      <c r="C177" s="1955"/>
      <c r="D177" s="1955"/>
      <c r="E177" s="1955"/>
      <c r="F177" s="1955"/>
      <c r="G177" s="1955"/>
      <c r="H177" s="1955"/>
      <c r="I177" s="1955"/>
      <c r="J177" s="1955"/>
      <c r="K177" s="1955"/>
    </row>
    <row r="178" spans="1:11" ht="15.75" customHeight="1">
      <c r="A178" s="1955"/>
      <c r="B178" s="1955"/>
      <c r="C178" s="1955"/>
      <c r="D178" s="1955"/>
      <c r="E178" s="1955"/>
      <c r="F178" s="1955"/>
      <c r="G178" s="1955"/>
      <c r="H178" s="1955"/>
      <c r="I178" s="1955"/>
      <c r="J178" s="1955"/>
      <c r="K178" s="1955"/>
    </row>
    <row r="179" spans="1:11" ht="15.75" customHeight="1">
      <c r="A179" s="1955"/>
      <c r="B179" s="1955"/>
      <c r="C179" s="1955"/>
      <c r="D179" s="1955"/>
      <c r="E179" s="1955"/>
      <c r="F179" s="1955"/>
      <c r="G179" s="1955"/>
      <c r="H179" s="1955"/>
      <c r="I179" s="1955"/>
      <c r="J179" s="1955"/>
      <c r="K179" s="1955"/>
    </row>
    <row r="180" spans="1:11" ht="15.75" customHeight="1">
      <c r="A180" s="1955"/>
      <c r="B180" s="1955"/>
      <c r="C180" s="1955"/>
      <c r="D180" s="1955"/>
      <c r="E180" s="1955"/>
      <c r="F180" s="1955"/>
      <c r="G180" s="1955"/>
      <c r="H180" s="1955"/>
      <c r="I180" s="1955"/>
      <c r="J180" s="1955"/>
      <c r="K180" s="1955"/>
    </row>
    <row r="181" spans="1:11" ht="15.75" customHeight="1">
      <c r="A181" s="1955"/>
      <c r="B181" s="1955"/>
      <c r="C181" s="1955"/>
      <c r="D181" s="1955"/>
      <c r="E181" s="1955"/>
      <c r="F181" s="1955"/>
      <c r="G181" s="1955"/>
      <c r="H181" s="1955"/>
      <c r="I181" s="1955"/>
      <c r="J181" s="1955"/>
      <c r="K181" s="1955"/>
    </row>
    <row r="182" spans="1:11" ht="15.75" customHeight="1">
      <c r="A182" s="1955"/>
      <c r="B182" s="1955"/>
      <c r="C182" s="1955"/>
      <c r="D182" s="1955"/>
      <c r="E182" s="1955"/>
      <c r="F182" s="1955"/>
      <c r="G182" s="1955"/>
      <c r="H182" s="1955"/>
      <c r="I182" s="1955"/>
      <c r="J182" s="1955"/>
      <c r="K182" s="1955"/>
    </row>
    <row r="183" spans="1:11" ht="15.75" customHeight="1">
      <c r="A183" s="1955"/>
      <c r="B183" s="1955"/>
      <c r="C183" s="1955"/>
      <c r="D183" s="1955"/>
      <c r="E183" s="1955"/>
      <c r="F183" s="1955"/>
      <c r="G183" s="1955"/>
      <c r="H183" s="1955"/>
      <c r="I183" s="1955"/>
      <c r="J183" s="1955"/>
      <c r="K183" s="1955"/>
    </row>
    <row r="184" spans="1:11" ht="15.75" customHeight="1">
      <c r="A184" s="1955"/>
      <c r="B184" s="1955"/>
      <c r="C184" s="1955"/>
      <c r="D184" s="1955"/>
      <c r="E184" s="1955"/>
      <c r="F184" s="1955"/>
      <c r="G184" s="1955"/>
      <c r="H184" s="1955"/>
      <c r="I184" s="1955"/>
      <c r="J184" s="1955"/>
      <c r="K184" s="1955"/>
    </row>
    <row r="185" spans="1:11" ht="15.75" customHeight="1">
      <c r="A185" s="1955"/>
      <c r="B185" s="1955"/>
      <c r="C185" s="1955"/>
      <c r="D185" s="1955"/>
      <c r="E185" s="1955"/>
      <c r="F185" s="1955"/>
      <c r="G185" s="1955"/>
      <c r="H185" s="1955"/>
      <c r="I185" s="1955"/>
      <c r="J185" s="1955"/>
      <c r="K185" s="1955"/>
    </row>
    <row r="186" spans="1:11" ht="15.75" customHeight="1">
      <c r="A186" s="1955"/>
      <c r="B186" s="1955"/>
      <c r="C186" s="1955"/>
      <c r="D186" s="1955"/>
      <c r="E186" s="1955"/>
      <c r="F186" s="1955"/>
      <c r="G186" s="1955"/>
      <c r="H186" s="1955"/>
      <c r="I186" s="1955"/>
      <c r="J186" s="1955"/>
      <c r="K186" s="1955"/>
    </row>
    <row r="187" spans="1:11" ht="15.75" customHeight="1">
      <c r="A187" s="1955"/>
      <c r="B187" s="1955"/>
      <c r="C187" s="1955"/>
      <c r="D187" s="1955"/>
      <c r="E187" s="1955"/>
      <c r="F187" s="1955"/>
      <c r="G187" s="1955"/>
      <c r="H187" s="1955"/>
      <c r="I187" s="1955"/>
      <c r="J187" s="1955"/>
      <c r="K187" s="1955"/>
    </row>
    <row r="188" spans="1:11" ht="15.75" customHeight="1">
      <c r="A188" s="1955"/>
      <c r="B188" s="1955"/>
      <c r="C188" s="1955"/>
      <c r="D188" s="1955"/>
      <c r="E188" s="1955"/>
      <c r="F188" s="1955"/>
      <c r="G188" s="1955"/>
      <c r="H188" s="1955"/>
      <c r="I188" s="1955"/>
      <c r="J188" s="1955"/>
      <c r="K188" s="1955"/>
    </row>
    <row r="189" spans="1:11" ht="15.75" customHeight="1">
      <c r="A189" s="1955"/>
      <c r="B189" s="1955"/>
      <c r="C189" s="1955"/>
      <c r="D189" s="1955"/>
      <c r="E189" s="1955"/>
      <c r="F189" s="1955"/>
      <c r="G189" s="1955"/>
      <c r="H189" s="1955"/>
      <c r="I189" s="1955"/>
      <c r="J189" s="1955"/>
      <c r="K189" s="1955"/>
    </row>
    <row r="190" spans="1:11" ht="15.75" customHeight="1">
      <c r="A190" s="1955"/>
      <c r="B190" s="1955"/>
      <c r="C190" s="1955"/>
      <c r="D190" s="1955"/>
      <c r="E190" s="1955"/>
      <c r="F190" s="1955"/>
      <c r="G190" s="1955"/>
      <c r="H190" s="1955"/>
      <c r="I190" s="1955"/>
      <c r="J190" s="1955"/>
      <c r="K190" s="1955"/>
    </row>
    <row r="191" spans="1:11" ht="15.75" customHeight="1">
      <c r="A191" s="1955"/>
      <c r="B191" s="1955"/>
      <c r="C191" s="1955"/>
      <c r="D191" s="1955"/>
      <c r="E191" s="1955"/>
      <c r="F191" s="1955"/>
      <c r="G191" s="1955"/>
      <c r="H191" s="1955"/>
      <c r="I191" s="1955"/>
      <c r="J191" s="1955"/>
      <c r="K191" s="1955"/>
    </row>
    <row r="192" spans="1:11" ht="15.75" customHeight="1">
      <c r="A192" s="1955"/>
      <c r="B192" s="1955"/>
      <c r="C192" s="1955"/>
      <c r="D192" s="1955"/>
      <c r="E192" s="1955"/>
      <c r="F192" s="1955"/>
      <c r="G192" s="1955"/>
      <c r="H192" s="1955"/>
      <c r="I192" s="1955"/>
      <c r="J192" s="1955"/>
      <c r="K192" s="1955"/>
    </row>
    <row r="193" spans="1:11" ht="15.75" customHeight="1">
      <c r="A193" s="1955"/>
      <c r="B193" s="1955"/>
      <c r="C193" s="1955"/>
      <c r="D193" s="1955"/>
      <c r="E193" s="1955"/>
      <c r="F193" s="1955"/>
      <c r="G193" s="1955"/>
      <c r="H193" s="1955"/>
      <c r="I193" s="1955"/>
      <c r="J193" s="1955"/>
      <c r="K193" s="1955"/>
    </row>
    <row r="194" spans="1:11" ht="15.75" customHeight="1">
      <c r="A194" s="1955"/>
      <c r="B194" s="1955"/>
      <c r="C194" s="1955"/>
      <c r="D194" s="1955"/>
      <c r="E194" s="1955"/>
      <c r="F194" s="1955"/>
      <c r="G194" s="1955"/>
      <c r="H194" s="1955"/>
      <c r="I194" s="1955"/>
      <c r="J194" s="1955"/>
      <c r="K194" s="1955"/>
    </row>
    <row r="195" spans="1:11" ht="15.75" customHeight="1">
      <c r="A195" s="1955"/>
      <c r="B195" s="1955"/>
      <c r="C195" s="1955"/>
      <c r="D195" s="1955"/>
      <c r="E195" s="1955"/>
      <c r="F195" s="1955"/>
      <c r="G195" s="1955"/>
      <c r="H195" s="1955"/>
      <c r="I195" s="1955"/>
      <c r="J195" s="1955"/>
      <c r="K195" s="1955"/>
    </row>
    <row r="196" spans="1:11" ht="15.75" customHeight="1">
      <c r="A196" s="1955"/>
      <c r="B196" s="1955"/>
      <c r="C196" s="1955"/>
      <c r="D196" s="1955"/>
      <c r="E196" s="1955"/>
      <c r="F196" s="1955"/>
      <c r="G196" s="1955"/>
      <c r="H196" s="1955"/>
      <c r="I196" s="1955"/>
      <c r="J196" s="1955"/>
      <c r="K196" s="1955"/>
    </row>
    <row r="197" spans="1:11" ht="15.75" customHeight="1">
      <c r="A197" s="1955"/>
      <c r="B197" s="1955"/>
      <c r="C197" s="1955"/>
      <c r="D197" s="1955"/>
      <c r="E197" s="1955"/>
      <c r="F197" s="1955"/>
      <c r="G197" s="1955"/>
      <c r="H197" s="1955"/>
      <c r="I197" s="1955"/>
      <c r="J197" s="1955"/>
      <c r="K197" s="1955"/>
    </row>
    <row r="198" spans="1:11" ht="15.75" customHeight="1">
      <c r="A198" s="1955"/>
      <c r="B198" s="1955"/>
      <c r="C198" s="1955"/>
      <c r="D198" s="1955"/>
      <c r="E198" s="1955"/>
      <c r="F198" s="1955"/>
      <c r="G198" s="1955"/>
      <c r="H198" s="1955"/>
      <c r="I198" s="1955"/>
      <c r="J198" s="1955"/>
      <c r="K198" s="1955"/>
    </row>
    <row r="199" spans="1:11" ht="15.75" customHeight="1">
      <c r="A199" s="1955"/>
      <c r="B199" s="1955"/>
      <c r="C199" s="1955"/>
      <c r="D199" s="1955"/>
      <c r="E199" s="1955"/>
      <c r="F199" s="1955"/>
      <c r="G199" s="1955"/>
      <c r="H199" s="1955"/>
      <c r="I199" s="1955"/>
      <c r="J199" s="1955"/>
      <c r="K199" s="1955"/>
    </row>
    <row r="200" spans="1:11" ht="15.75" customHeight="1">
      <c r="A200" s="1955"/>
      <c r="B200" s="1955"/>
      <c r="C200" s="1955"/>
      <c r="D200" s="1955"/>
      <c r="E200" s="1955"/>
      <c r="F200" s="1955"/>
      <c r="G200" s="1955"/>
      <c r="H200" s="1955"/>
      <c r="I200" s="1955"/>
      <c r="J200" s="1955"/>
      <c r="K200" s="1955"/>
    </row>
    <row r="201" spans="1:11" ht="15.75" customHeight="1">
      <c r="A201" s="1955"/>
      <c r="B201" s="1955"/>
      <c r="C201" s="1955"/>
      <c r="D201" s="1955"/>
      <c r="E201" s="1955"/>
      <c r="F201" s="1955"/>
      <c r="G201" s="1955"/>
      <c r="H201" s="1955"/>
      <c r="I201" s="1955"/>
      <c r="J201" s="1955"/>
      <c r="K201" s="1955"/>
    </row>
    <row r="202" spans="1:11" ht="15.75" customHeight="1">
      <c r="A202" s="1955"/>
      <c r="B202" s="1955"/>
      <c r="C202" s="1955"/>
      <c r="D202" s="1955"/>
      <c r="E202" s="1955"/>
      <c r="F202" s="1955"/>
      <c r="G202" s="1955"/>
      <c r="H202" s="1955"/>
      <c r="I202" s="1955"/>
      <c r="J202" s="1955"/>
      <c r="K202" s="1955"/>
    </row>
    <row r="203" spans="1:11" ht="15.75" customHeight="1">
      <c r="A203" s="1955"/>
      <c r="B203" s="1955"/>
      <c r="C203" s="1955"/>
      <c r="D203" s="1955"/>
      <c r="E203" s="1955"/>
      <c r="F203" s="1955"/>
      <c r="G203" s="1955"/>
      <c r="H203" s="1955"/>
      <c r="I203" s="1955"/>
      <c r="J203" s="1955"/>
      <c r="K203" s="1955"/>
    </row>
    <row r="204" spans="1:11" ht="15.75" customHeight="1">
      <c r="A204" s="1955"/>
      <c r="B204" s="1955"/>
      <c r="C204" s="1955"/>
      <c r="D204" s="1955"/>
      <c r="E204" s="1955"/>
      <c r="F204" s="1955"/>
      <c r="G204" s="1955"/>
      <c r="H204" s="1955"/>
      <c r="I204" s="1955"/>
      <c r="J204" s="1955"/>
      <c r="K204" s="1955"/>
    </row>
    <row r="205" spans="1:11" ht="15.75" customHeight="1">
      <c r="A205" s="1955"/>
      <c r="B205" s="1955"/>
      <c r="C205" s="1955"/>
      <c r="D205" s="1955"/>
      <c r="E205" s="1955"/>
      <c r="F205" s="1955"/>
      <c r="G205" s="1955"/>
      <c r="H205" s="1955"/>
      <c r="I205" s="1955"/>
      <c r="J205" s="1955"/>
      <c r="K205" s="1955"/>
    </row>
    <row r="206" spans="1:11" ht="15.75" customHeight="1">
      <c r="A206" s="1955"/>
      <c r="B206" s="1955"/>
      <c r="C206" s="1955"/>
      <c r="D206" s="1955"/>
      <c r="E206" s="1955"/>
      <c r="F206" s="1955"/>
      <c r="G206" s="1955"/>
      <c r="H206" s="1955"/>
      <c r="I206" s="1955"/>
      <c r="J206" s="1955"/>
      <c r="K206" s="1955"/>
    </row>
    <row r="207" spans="1:11" ht="15.75" customHeight="1">
      <c r="A207" s="1955"/>
      <c r="B207" s="1955"/>
      <c r="C207" s="1955"/>
      <c r="D207" s="1955"/>
      <c r="E207" s="1955"/>
      <c r="F207" s="1955"/>
      <c r="G207" s="1955"/>
      <c r="H207" s="1955"/>
      <c r="I207" s="1955"/>
      <c r="J207" s="1955"/>
      <c r="K207" s="1955"/>
    </row>
    <row r="208" spans="1:11" ht="15.75" customHeight="1">
      <c r="A208" s="1955"/>
      <c r="B208" s="1955"/>
      <c r="C208" s="1955"/>
      <c r="D208" s="1955"/>
      <c r="E208" s="1955"/>
      <c r="F208" s="1955"/>
      <c r="G208" s="1955"/>
      <c r="H208" s="1955"/>
      <c r="I208" s="1955"/>
      <c r="J208" s="1955"/>
      <c r="K208" s="1955"/>
    </row>
    <row r="209" spans="1:11" ht="15.75" customHeight="1">
      <c r="A209" s="1955"/>
      <c r="B209" s="1955"/>
      <c r="C209" s="1955"/>
      <c r="D209" s="1955"/>
      <c r="E209" s="1955"/>
      <c r="F209" s="1955"/>
      <c r="G209" s="1955"/>
      <c r="H209" s="1955"/>
      <c r="I209" s="1955"/>
      <c r="J209" s="1955"/>
      <c r="K209" s="1955"/>
    </row>
    <row r="210" spans="1:11" ht="15.75" customHeight="1">
      <c r="A210" s="1955"/>
      <c r="B210" s="1955"/>
      <c r="C210" s="1955"/>
      <c r="D210" s="1955"/>
      <c r="E210" s="1955"/>
      <c r="F210" s="1955"/>
      <c r="G210" s="1955"/>
      <c r="H210" s="1955"/>
      <c r="I210" s="1955"/>
      <c r="J210" s="1955"/>
      <c r="K210" s="1955"/>
    </row>
    <row r="211" spans="1:11" ht="15.75" customHeight="1">
      <c r="A211" s="1955"/>
      <c r="B211" s="1955"/>
      <c r="C211" s="1955"/>
      <c r="D211" s="1955"/>
      <c r="E211" s="1955"/>
      <c r="F211" s="1955"/>
      <c r="G211" s="1955"/>
      <c r="H211" s="1955"/>
      <c r="I211" s="1955"/>
      <c r="J211" s="1955"/>
      <c r="K211" s="1955"/>
    </row>
    <row r="212" spans="1:11" ht="15.75" customHeight="1">
      <c r="A212" s="1955"/>
      <c r="B212" s="1955"/>
      <c r="C212" s="1955"/>
      <c r="D212" s="1955"/>
      <c r="E212" s="1955"/>
      <c r="F212" s="1955"/>
      <c r="G212" s="1955"/>
      <c r="H212" s="1955"/>
      <c r="I212" s="1955"/>
      <c r="J212" s="1955"/>
      <c r="K212" s="1955"/>
    </row>
    <row r="213" spans="1:11" ht="15.75" customHeight="1">
      <c r="A213" s="1955"/>
      <c r="B213" s="1955"/>
      <c r="C213" s="1955"/>
      <c r="D213" s="1955"/>
      <c r="E213" s="1955"/>
      <c r="F213" s="1955"/>
      <c r="G213" s="1955"/>
      <c r="H213" s="1955"/>
      <c r="I213" s="1955"/>
      <c r="J213" s="1955"/>
      <c r="K213" s="1955"/>
    </row>
    <row r="214" spans="1:11" ht="15.75" customHeight="1">
      <c r="A214" s="1955"/>
      <c r="B214" s="1955"/>
      <c r="C214" s="1955"/>
      <c r="D214" s="1955"/>
      <c r="E214" s="1955"/>
      <c r="F214" s="1955"/>
      <c r="G214" s="1955"/>
      <c r="H214" s="1955"/>
      <c r="I214" s="1955"/>
      <c r="J214" s="1955"/>
      <c r="K214" s="1955"/>
    </row>
    <row r="215" spans="1:11" ht="15.75" customHeight="1">
      <c r="A215" s="1955"/>
      <c r="B215" s="1955"/>
      <c r="C215" s="1955"/>
      <c r="D215" s="1955"/>
      <c r="E215" s="1955"/>
      <c r="F215" s="1955"/>
      <c r="G215" s="1955"/>
      <c r="H215" s="1955"/>
      <c r="I215" s="1955"/>
      <c r="J215" s="1955"/>
      <c r="K215" s="1955"/>
    </row>
    <row r="216" spans="1:11" ht="15.75" customHeight="1">
      <c r="A216" s="1955"/>
      <c r="B216" s="1955"/>
      <c r="C216" s="1955"/>
      <c r="D216" s="1955"/>
      <c r="E216" s="1955"/>
      <c r="F216" s="1955"/>
      <c r="G216" s="1955"/>
      <c r="H216" s="1955"/>
      <c r="I216" s="1955"/>
      <c r="J216" s="1955"/>
      <c r="K216" s="1955"/>
    </row>
    <row r="217" spans="1:11" ht="15.75" customHeight="1">
      <c r="A217" s="1955"/>
      <c r="B217" s="1955"/>
      <c r="C217" s="1955"/>
      <c r="D217" s="1955"/>
      <c r="E217" s="1955"/>
      <c r="F217" s="1955"/>
      <c r="G217" s="1955"/>
      <c r="H217" s="1955"/>
      <c r="I217" s="1955"/>
      <c r="J217" s="1955"/>
      <c r="K217" s="1955"/>
    </row>
    <row r="218" spans="1:11" ht="15.75" customHeight="1">
      <c r="A218" s="1955"/>
      <c r="B218" s="1955"/>
      <c r="C218" s="1955"/>
      <c r="D218" s="1955"/>
      <c r="E218" s="1955"/>
      <c r="F218" s="1955"/>
      <c r="G218" s="1955"/>
      <c r="H218" s="1955"/>
      <c r="I218" s="1955"/>
      <c r="J218" s="1955"/>
      <c r="K218" s="1955"/>
    </row>
    <row r="219" spans="1:11" ht="15.75" customHeight="1">
      <c r="A219" s="1955"/>
      <c r="B219" s="1955"/>
      <c r="C219" s="1955"/>
      <c r="D219" s="1955"/>
      <c r="E219" s="1955"/>
      <c r="F219" s="1955"/>
      <c r="G219" s="1955"/>
      <c r="H219" s="1955"/>
      <c r="I219" s="1955"/>
      <c r="J219" s="1955"/>
      <c r="K219" s="1955"/>
    </row>
    <row r="220" spans="1:11" ht="15.75" customHeight="1">
      <c r="A220" s="1955"/>
      <c r="B220" s="1955"/>
      <c r="C220" s="1955"/>
      <c r="D220" s="1955"/>
      <c r="E220" s="1955"/>
      <c r="F220" s="1955"/>
      <c r="G220" s="1955"/>
      <c r="H220" s="1955"/>
      <c r="I220" s="1955"/>
      <c r="J220" s="1955"/>
      <c r="K220" s="1955"/>
    </row>
    <row r="221" spans="1:11" ht="15.75" customHeight="1">
      <c r="A221" s="1955"/>
      <c r="B221" s="1955"/>
      <c r="C221" s="1955"/>
      <c r="D221" s="1955"/>
      <c r="E221" s="1955"/>
      <c r="F221" s="1955"/>
      <c r="G221" s="1955"/>
      <c r="H221" s="1955"/>
      <c r="I221" s="1955"/>
      <c r="J221" s="1955"/>
      <c r="K221" s="1955"/>
    </row>
    <row r="222" spans="1:11" ht="15.75" customHeight="1">
      <c r="A222" s="1955"/>
      <c r="B222" s="1955"/>
      <c r="C222" s="1955"/>
      <c r="D222" s="1955"/>
      <c r="E222" s="1955"/>
      <c r="F222" s="1955"/>
      <c r="G222" s="1955"/>
      <c r="H222" s="1955"/>
      <c r="I222" s="1955"/>
      <c r="J222" s="1955"/>
      <c r="K222" s="1955"/>
    </row>
    <row r="223" spans="1:11" ht="15.75" customHeight="1">
      <c r="A223" s="1955"/>
      <c r="B223" s="1955"/>
      <c r="C223" s="1955"/>
      <c r="D223" s="1955"/>
      <c r="E223" s="1955"/>
      <c r="F223" s="1955"/>
      <c r="G223" s="1955"/>
      <c r="H223" s="1955"/>
      <c r="I223" s="1955"/>
      <c r="J223" s="1955"/>
      <c r="K223" s="1955"/>
    </row>
    <row r="224" spans="1:11" ht="15.75" customHeight="1">
      <c r="A224" s="1955"/>
      <c r="B224" s="1955"/>
      <c r="C224" s="1955"/>
      <c r="D224" s="1955"/>
      <c r="E224" s="1955"/>
      <c r="F224" s="1955"/>
      <c r="G224" s="1955"/>
      <c r="H224" s="1955"/>
      <c r="I224" s="1955"/>
      <c r="J224" s="1955"/>
      <c r="K224" s="1955"/>
    </row>
    <row r="225" spans="1:11" ht="15.75" customHeight="1">
      <c r="A225" s="1955"/>
      <c r="B225" s="1955"/>
      <c r="C225" s="1955"/>
      <c r="D225" s="1955"/>
      <c r="E225" s="1955"/>
      <c r="F225" s="1955"/>
      <c r="G225" s="1955"/>
      <c r="H225" s="1955"/>
      <c r="I225" s="1955"/>
      <c r="J225" s="1955"/>
      <c r="K225" s="1955"/>
    </row>
    <row r="226" spans="1:11" ht="15.75" customHeight="1">
      <c r="A226" s="1955"/>
      <c r="B226" s="1955"/>
      <c r="C226" s="1955"/>
      <c r="D226" s="1955"/>
      <c r="E226" s="1955"/>
      <c r="F226" s="1955"/>
      <c r="G226" s="1955"/>
      <c r="H226" s="1955"/>
      <c r="I226" s="1955"/>
      <c r="J226" s="1955"/>
      <c r="K226" s="1955"/>
    </row>
    <row r="227" spans="1:11" ht="15.75" customHeight="1">
      <c r="A227" s="1955"/>
      <c r="B227" s="1955"/>
      <c r="C227" s="1955"/>
      <c r="D227" s="1955"/>
      <c r="E227" s="1955"/>
      <c r="F227" s="1955"/>
      <c r="G227" s="1955"/>
      <c r="H227" s="1955"/>
      <c r="I227" s="1955"/>
      <c r="J227" s="1955"/>
      <c r="K227" s="1955"/>
    </row>
    <row r="228" spans="1:11" ht="15.75" customHeight="1">
      <c r="A228" s="1955"/>
      <c r="B228" s="1955"/>
      <c r="C228" s="1955"/>
      <c r="D228" s="1955"/>
      <c r="E228" s="1955"/>
      <c r="F228" s="1955"/>
      <c r="G228" s="1955"/>
      <c r="H228" s="1955"/>
      <c r="I228" s="1955"/>
      <c r="J228" s="1955"/>
      <c r="K228" s="1955"/>
    </row>
    <row r="229" spans="1:11" ht="15.75" customHeight="1">
      <c r="A229" s="1955"/>
      <c r="B229" s="1955"/>
      <c r="C229" s="1955"/>
      <c r="D229" s="1955"/>
      <c r="E229" s="1955"/>
      <c r="F229" s="1955"/>
      <c r="G229" s="1955"/>
      <c r="H229" s="1955"/>
      <c r="I229" s="1955"/>
      <c r="J229" s="1955"/>
      <c r="K229" s="1955"/>
    </row>
    <row r="230" spans="1:11" ht="15.75" customHeight="1">
      <c r="A230" s="1955"/>
      <c r="B230" s="1955"/>
      <c r="C230" s="1955"/>
      <c r="D230" s="1955"/>
      <c r="E230" s="1955"/>
      <c r="F230" s="1955"/>
      <c r="G230" s="1955"/>
      <c r="H230" s="1955"/>
      <c r="I230" s="1955"/>
      <c r="J230" s="1955"/>
      <c r="K230" s="1955"/>
    </row>
    <row r="231" spans="1:11" ht="15.75" customHeight="1">
      <c r="A231" s="1955"/>
      <c r="B231" s="1955"/>
      <c r="C231" s="1955"/>
      <c r="D231" s="1955"/>
      <c r="E231" s="1955"/>
      <c r="F231" s="1955"/>
      <c r="G231" s="1955"/>
      <c r="H231" s="1955"/>
      <c r="I231" s="1955"/>
      <c r="J231" s="1955"/>
      <c r="K231" s="1955"/>
    </row>
    <row r="232" spans="1:11" ht="15.75" customHeight="1">
      <c r="A232" s="1955"/>
      <c r="B232" s="1955"/>
      <c r="C232" s="1955"/>
      <c r="D232" s="1955"/>
      <c r="E232" s="1955"/>
      <c r="F232" s="1955"/>
      <c r="G232" s="1955"/>
      <c r="H232" s="1955"/>
      <c r="I232" s="1955"/>
      <c r="J232" s="1955"/>
      <c r="K232" s="1955"/>
    </row>
    <row r="233" spans="1:11" ht="15.75" customHeight="1">
      <c r="A233" s="1955"/>
      <c r="B233" s="1955"/>
      <c r="C233" s="1955"/>
      <c r="D233" s="1955"/>
      <c r="E233" s="1955"/>
      <c r="F233" s="1955"/>
      <c r="G233" s="1955"/>
      <c r="H233" s="1955"/>
      <c r="I233" s="1955"/>
      <c r="J233" s="1955"/>
      <c r="K233" s="1955"/>
    </row>
    <row r="234" spans="1:11" ht="15.75" customHeight="1">
      <c r="A234" s="1955"/>
      <c r="B234" s="1955"/>
      <c r="C234" s="1955"/>
      <c r="D234" s="1955"/>
      <c r="E234" s="1955"/>
      <c r="F234" s="1955"/>
      <c r="G234" s="1955"/>
      <c r="H234" s="1955"/>
      <c r="I234" s="1955"/>
      <c r="J234" s="1955"/>
      <c r="K234" s="1955"/>
    </row>
    <row r="235" spans="1:11" ht="15.75" customHeight="1">
      <c r="A235" s="1955"/>
      <c r="B235" s="1955"/>
      <c r="C235" s="1955"/>
      <c r="D235" s="1955"/>
      <c r="E235" s="1955"/>
      <c r="F235" s="1955"/>
      <c r="G235" s="1955"/>
      <c r="H235" s="1955"/>
      <c r="I235" s="1955"/>
      <c r="J235" s="1955"/>
      <c r="K235" s="1955"/>
    </row>
    <row r="236" spans="1:11" ht="15.75" customHeight="1">
      <c r="A236" s="1955"/>
      <c r="B236" s="1955"/>
      <c r="C236" s="1955"/>
      <c r="D236" s="1955"/>
      <c r="E236" s="1955"/>
      <c r="F236" s="1955"/>
      <c r="G236" s="1955"/>
      <c r="H236" s="1955"/>
      <c r="I236" s="1955"/>
      <c r="J236" s="1955"/>
      <c r="K236" s="1955"/>
    </row>
    <row r="237" spans="1:11" ht="15.75" customHeight="1">
      <c r="A237" s="1955"/>
      <c r="B237" s="1955"/>
      <c r="C237" s="1955"/>
      <c r="D237" s="1955"/>
      <c r="E237" s="1955"/>
      <c r="F237" s="1955"/>
      <c r="G237" s="1955"/>
      <c r="H237" s="1955"/>
      <c r="I237" s="1955"/>
      <c r="J237" s="1955"/>
      <c r="K237" s="1955"/>
    </row>
    <row r="238" spans="1:11" ht="15.75" customHeight="1">
      <c r="A238" s="1955"/>
      <c r="B238" s="1955"/>
      <c r="C238" s="1955"/>
      <c r="D238" s="1955"/>
      <c r="E238" s="1955"/>
      <c r="F238" s="1955"/>
      <c r="G238" s="1955"/>
      <c r="H238" s="1955"/>
      <c r="I238" s="1955"/>
      <c r="J238" s="1955"/>
      <c r="K238" s="1955"/>
    </row>
    <row r="239" spans="1:11" ht="15.75" customHeight="1">
      <c r="A239" s="1955"/>
      <c r="B239" s="1955"/>
      <c r="C239" s="1955"/>
      <c r="D239" s="1955"/>
      <c r="E239" s="1955"/>
      <c r="F239" s="1955"/>
      <c r="G239" s="1955"/>
      <c r="H239" s="1955"/>
      <c r="I239" s="1955"/>
      <c r="J239" s="1955"/>
      <c r="K239" s="1955"/>
    </row>
    <row r="240" spans="1:11" ht="15.75" customHeight="1">
      <c r="A240" s="1955"/>
      <c r="B240" s="1955"/>
      <c r="C240" s="1955"/>
      <c r="D240" s="1955"/>
      <c r="E240" s="1955"/>
      <c r="F240" s="1955"/>
      <c r="G240" s="1955"/>
      <c r="H240" s="1955"/>
      <c r="I240" s="1955"/>
      <c r="J240" s="1955"/>
      <c r="K240" s="1955"/>
    </row>
    <row r="241" spans="1:11" ht="15.75" customHeight="1">
      <c r="A241" s="1955"/>
      <c r="B241" s="1955"/>
      <c r="C241" s="1955"/>
      <c r="D241" s="1955"/>
      <c r="E241" s="1955"/>
      <c r="F241" s="1955"/>
      <c r="G241" s="1955"/>
      <c r="H241" s="1955"/>
      <c r="I241" s="1955"/>
      <c r="J241" s="1955"/>
      <c r="K241" s="1955"/>
    </row>
    <row r="242" spans="1:11" ht="15.75" customHeight="1">
      <c r="A242" s="1955"/>
      <c r="B242" s="1955"/>
      <c r="C242" s="1955"/>
      <c r="D242" s="1955"/>
      <c r="E242" s="1955"/>
      <c r="F242" s="1955"/>
      <c r="G242" s="1955"/>
      <c r="H242" s="1955"/>
      <c r="I242" s="1955"/>
      <c r="J242" s="1955"/>
      <c r="K242" s="1955"/>
    </row>
    <row r="243" spans="1:11" ht="15.75" customHeight="1">
      <c r="A243" s="1955"/>
      <c r="B243" s="1955"/>
      <c r="C243" s="1955"/>
      <c r="D243" s="1955"/>
      <c r="E243" s="1955"/>
      <c r="F243" s="1955"/>
      <c r="G243" s="1955"/>
      <c r="H243" s="1955"/>
      <c r="I243" s="1955"/>
      <c r="J243" s="1955"/>
      <c r="K243" s="1955"/>
    </row>
    <row r="244" spans="1:11" ht="15.75" customHeight="1">
      <c r="A244" s="1955"/>
      <c r="B244" s="1955"/>
      <c r="C244" s="1955"/>
      <c r="D244" s="1955"/>
      <c r="E244" s="1955"/>
      <c r="F244" s="1955"/>
      <c r="G244" s="1955"/>
      <c r="H244" s="1955"/>
      <c r="I244" s="1955"/>
      <c r="J244" s="1955"/>
      <c r="K244" s="1955"/>
    </row>
    <row r="245" spans="1:11" ht="15.75" customHeight="1">
      <c r="A245" s="1955"/>
      <c r="B245" s="1955"/>
      <c r="C245" s="1955"/>
      <c r="D245" s="1955"/>
      <c r="E245" s="1955"/>
      <c r="F245" s="1955"/>
      <c r="G245" s="1955"/>
      <c r="H245" s="1955"/>
      <c r="I245" s="1955"/>
      <c r="J245" s="1955"/>
      <c r="K245" s="1955"/>
    </row>
    <row r="246" spans="1:11" ht="15.75" customHeight="1">
      <c r="A246" s="1955"/>
      <c r="B246" s="1955"/>
      <c r="C246" s="1955"/>
      <c r="D246" s="1955"/>
      <c r="E246" s="1955"/>
      <c r="F246" s="1955"/>
      <c r="G246" s="1955"/>
      <c r="H246" s="1955"/>
      <c r="I246" s="1955"/>
      <c r="J246" s="1955"/>
      <c r="K246" s="1955"/>
    </row>
    <row r="247" spans="1:11" ht="15.75" customHeight="1">
      <c r="A247" s="1954"/>
      <c r="B247" s="1954"/>
      <c r="C247" s="1954"/>
      <c r="D247" s="1954"/>
      <c r="E247" s="1954"/>
      <c r="F247" s="1954"/>
      <c r="G247" s="1954"/>
      <c r="H247" s="1954"/>
      <c r="I247" s="1954"/>
      <c r="J247" s="1954"/>
      <c r="K247" s="1954"/>
    </row>
    <row r="248" spans="1:11" ht="15.75" customHeight="1">
      <c r="A248" s="1954"/>
      <c r="B248" s="1954"/>
      <c r="C248" s="1954"/>
      <c r="D248" s="1954"/>
      <c r="E248" s="1954"/>
      <c r="F248" s="1954"/>
      <c r="G248" s="1954"/>
      <c r="H248" s="1954"/>
      <c r="I248" s="1954"/>
      <c r="J248" s="1954"/>
      <c r="K248" s="1954"/>
    </row>
    <row r="249" spans="1:11" ht="15.75" customHeight="1">
      <c r="A249" s="1954"/>
      <c r="B249" s="1954"/>
      <c r="C249" s="1954"/>
      <c r="D249" s="1954"/>
      <c r="E249" s="1954"/>
      <c r="F249" s="1954"/>
      <c r="G249" s="1954"/>
      <c r="H249" s="1954"/>
      <c r="I249" s="1954"/>
      <c r="J249" s="1954"/>
      <c r="K249" s="1954"/>
    </row>
    <row r="250" spans="1:11" ht="15.75" customHeight="1">
      <c r="A250" s="1954"/>
      <c r="B250" s="1954"/>
      <c r="C250" s="1954"/>
      <c r="D250" s="1954"/>
      <c r="E250" s="1954"/>
      <c r="F250" s="1954"/>
      <c r="G250" s="1954"/>
      <c r="H250" s="1954"/>
      <c r="I250" s="1954"/>
      <c r="J250" s="1954"/>
      <c r="K250" s="1954"/>
    </row>
    <row r="251" spans="1:11" ht="15.75" customHeight="1">
      <c r="A251" s="1954"/>
      <c r="B251" s="1954"/>
      <c r="C251" s="1954"/>
      <c r="D251" s="1954"/>
      <c r="E251" s="1954"/>
      <c r="F251" s="1954"/>
      <c r="G251" s="1954"/>
      <c r="H251" s="1954"/>
      <c r="I251" s="1954"/>
      <c r="J251" s="1954"/>
      <c r="K251" s="1954"/>
    </row>
    <row r="252" spans="1:11" ht="15.75" customHeight="1">
      <c r="A252" s="1954"/>
      <c r="B252" s="1954"/>
      <c r="C252" s="1954"/>
      <c r="D252" s="1954"/>
      <c r="E252" s="1954"/>
      <c r="F252" s="1954"/>
      <c r="G252" s="1954"/>
      <c r="H252" s="1954"/>
      <c r="I252" s="1954"/>
      <c r="J252" s="1954"/>
      <c r="K252" s="1954"/>
    </row>
    <row r="253" spans="1:11" ht="15.75" customHeight="1">
      <c r="A253" s="1954"/>
      <c r="B253" s="1954"/>
      <c r="C253" s="1954"/>
      <c r="D253" s="1954"/>
      <c r="E253" s="1954"/>
      <c r="F253" s="1954"/>
      <c r="G253" s="1954"/>
      <c r="H253" s="1954"/>
      <c r="I253" s="1954"/>
      <c r="J253" s="1954"/>
      <c r="K253" s="1954"/>
    </row>
    <row r="254" spans="1:11" ht="15.75" customHeight="1">
      <c r="A254" s="1954"/>
      <c r="B254" s="1954"/>
      <c r="C254" s="1954"/>
      <c r="D254" s="1954"/>
      <c r="E254" s="1954"/>
      <c r="F254" s="1954"/>
      <c r="G254" s="1954"/>
      <c r="H254" s="1954"/>
      <c r="I254" s="1954"/>
      <c r="J254" s="1954"/>
      <c r="K254" s="1954"/>
    </row>
    <row r="255" spans="1:11" ht="15.75" customHeight="1">
      <c r="A255" s="1954"/>
      <c r="B255" s="1954"/>
      <c r="C255" s="1954"/>
      <c r="D255" s="1954"/>
      <c r="E255" s="1954"/>
      <c r="F255" s="1954"/>
      <c r="G255" s="1954"/>
      <c r="H255" s="1954"/>
      <c r="I255" s="1954"/>
      <c r="J255" s="1954"/>
      <c r="K255" s="1954"/>
    </row>
    <row r="256" spans="1:11" ht="15.75" customHeight="1">
      <c r="A256" s="1954"/>
      <c r="B256" s="1954"/>
      <c r="C256" s="1954"/>
      <c r="D256" s="1954"/>
      <c r="E256" s="1954"/>
      <c r="F256" s="1954"/>
      <c r="G256" s="1954"/>
      <c r="H256" s="1954"/>
      <c r="I256" s="1954"/>
      <c r="J256" s="1954"/>
      <c r="K256" s="1954"/>
    </row>
    <row r="257" spans="1:11" ht="15.75" customHeight="1">
      <c r="A257" s="1954"/>
      <c r="B257" s="1954"/>
      <c r="C257" s="1954"/>
      <c r="D257" s="1954"/>
      <c r="E257" s="1954"/>
      <c r="F257" s="1954"/>
      <c r="G257" s="1954"/>
      <c r="H257" s="1954"/>
      <c r="I257" s="1954"/>
      <c r="J257" s="1954"/>
      <c r="K257" s="1954"/>
    </row>
    <row r="258" spans="1:11" ht="15.75" customHeight="1">
      <c r="A258" s="1954"/>
      <c r="B258" s="1954"/>
      <c r="C258" s="1954"/>
      <c r="D258" s="1954"/>
      <c r="E258" s="1954"/>
      <c r="F258" s="1954"/>
      <c r="G258" s="1954"/>
      <c r="H258" s="1954"/>
      <c r="I258" s="1954"/>
      <c r="J258" s="1954"/>
      <c r="K258" s="1954"/>
    </row>
    <row r="259" spans="1:11" ht="15.75" customHeight="1">
      <c r="A259" s="1954"/>
      <c r="B259" s="1954"/>
      <c r="C259" s="1954"/>
      <c r="D259" s="1954"/>
      <c r="E259" s="1954"/>
      <c r="F259" s="1954"/>
      <c r="G259" s="1954"/>
      <c r="H259" s="1954"/>
      <c r="I259" s="1954"/>
      <c r="J259" s="1954"/>
      <c r="K259" s="1954"/>
    </row>
    <row r="260" spans="1:11" ht="15.75" customHeight="1">
      <c r="A260" s="1954"/>
      <c r="B260" s="1954"/>
      <c r="C260" s="1954"/>
      <c r="D260" s="1954"/>
      <c r="E260" s="1954"/>
      <c r="F260" s="1954"/>
      <c r="G260" s="1954"/>
      <c r="H260" s="1954"/>
      <c r="I260" s="1954"/>
      <c r="J260" s="1954"/>
      <c r="K260" s="1954"/>
    </row>
    <row r="261" spans="1:11" ht="15.75" customHeight="1">
      <c r="A261" s="1954"/>
      <c r="B261" s="1954"/>
      <c r="C261" s="1954"/>
      <c r="D261" s="1954"/>
      <c r="E261" s="1954"/>
      <c r="F261" s="1954"/>
      <c r="G261" s="1954"/>
      <c r="H261" s="1954"/>
      <c r="I261" s="1954"/>
      <c r="J261" s="1954"/>
      <c r="K261" s="1954"/>
    </row>
    <row r="262" spans="1:11" ht="15.75" customHeight="1">
      <c r="A262" s="1954"/>
      <c r="B262" s="1954"/>
      <c r="C262" s="1954"/>
      <c r="D262" s="1954"/>
      <c r="E262" s="1954"/>
      <c r="F262" s="1954"/>
      <c r="G262" s="1954"/>
      <c r="H262" s="1954"/>
      <c r="I262" s="1954"/>
      <c r="J262" s="1954"/>
      <c r="K262" s="1954"/>
    </row>
    <row r="263" spans="1:11" ht="15.75" customHeight="1">
      <c r="A263" s="1954"/>
      <c r="B263" s="1954"/>
      <c r="C263" s="1954"/>
      <c r="D263" s="1954"/>
      <c r="E263" s="1954"/>
      <c r="F263" s="1954"/>
      <c r="G263" s="1954"/>
      <c r="H263" s="1954"/>
      <c r="I263" s="1954"/>
      <c r="J263" s="1954"/>
      <c r="K263" s="1954"/>
    </row>
    <row r="264" spans="1:11" ht="15.75" customHeight="1">
      <c r="A264" s="1954"/>
      <c r="B264" s="1954"/>
      <c r="C264" s="1954"/>
      <c r="D264" s="1954"/>
      <c r="E264" s="1954"/>
      <c r="F264" s="1954"/>
      <c r="G264" s="1954"/>
      <c r="H264" s="1954"/>
      <c r="I264" s="1954"/>
      <c r="J264" s="1954"/>
      <c r="K264" s="1954"/>
    </row>
    <row r="265" spans="1:11" ht="15.75" customHeight="1">
      <c r="A265" s="1954"/>
      <c r="B265" s="1954"/>
      <c r="C265" s="1954"/>
      <c r="D265" s="1954"/>
      <c r="E265" s="1954"/>
      <c r="F265" s="1954"/>
      <c r="G265" s="1954"/>
      <c r="H265" s="1954"/>
      <c r="I265" s="1954"/>
      <c r="J265" s="1954"/>
      <c r="K265" s="1954"/>
    </row>
    <row r="266" spans="1:11" ht="15.75" customHeight="1">
      <c r="A266" s="1954"/>
      <c r="B266" s="1954"/>
      <c r="C266" s="1954"/>
      <c r="D266" s="1954"/>
      <c r="E266" s="1954"/>
      <c r="F266" s="1954"/>
      <c r="G266" s="1954"/>
      <c r="H266" s="1954"/>
      <c r="I266" s="1954"/>
      <c r="J266" s="1954"/>
      <c r="K266" s="1954"/>
    </row>
    <row r="267" spans="1:11" ht="15.75" customHeight="1">
      <c r="A267" s="1954"/>
      <c r="B267" s="1954"/>
      <c r="C267" s="1954"/>
      <c r="D267" s="1954"/>
      <c r="E267" s="1954"/>
      <c r="F267" s="1954"/>
      <c r="G267" s="1954"/>
      <c r="H267" s="1954"/>
      <c r="I267" s="1954"/>
      <c r="J267" s="1954"/>
      <c r="K267" s="1954"/>
    </row>
    <row r="268" spans="1:11" ht="15.75" customHeight="1">
      <c r="A268" s="1954"/>
      <c r="B268" s="1954"/>
      <c r="C268" s="1954"/>
      <c r="D268" s="1954"/>
      <c r="E268" s="1954"/>
      <c r="F268" s="1954"/>
      <c r="G268" s="1954"/>
      <c r="H268" s="1954"/>
      <c r="I268" s="1954"/>
      <c r="J268" s="1954"/>
      <c r="K268" s="1954"/>
    </row>
    <row r="269" spans="1:11" ht="15.75" customHeight="1">
      <c r="A269" s="1954"/>
      <c r="B269" s="1954"/>
      <c r="C269" s="1954"/>
      <c r="D269" s="1954"/>
      <c r="E269" s="1954"/>
      <c r="F269" s="1954"/>
      <c r="G269" s="1954"/>
      <c r="H269" s="1954"/>
      <c r="I269" s="1954"/>
      <c r="J269" s="1954"/>
      <c r="K269" s="1954"/>
    </row>
    <row r="270" spans="1:11" ht="15.75" customHeight="1">
      <c r="A270" s="1954"/>
      <c r="B270" s="1954"/>
      <c r="C270" s="1954"/>
      <c r="D270" s="1954"/>
      <c r="E270" s="1954"/>
      <c r="F270" s="1954"/>
      <c r="G270" s="1954"/>
      <c r="H270" s="1954"/>
      <c r="I270" s="1954"/>
      <c r="J270" s="1954"/>
      <c r="K270" s="1954"/>
    </row>
    <row r="271" spans="1:11" ht="15.75" customHeight="1">
      <c r="A271" s="1954"/>
      <c r="B271" s="1954"/>
      <c r="C271" s="1954"/>
      <c r="D271" s="1954"/>
      <c r="E271" s="1954"/>
      <c r="F271" s="1954"/>
      <c r="G271" s="1954"/>
      <c r="H271" s="1954"/>
      <c r="I271" s="1954"/>
      <c r="J271" s="1954"/>
      <c r="K271" s="1954"/>
    </row>
    <row r="272" spans="1:11" ht="15.75" customHeight="1">
      <c r="A272" s="1954"/>
      <c r="B272" s="1954"/>
      <c r="C272" s="1954"/>
      <c r="D272" s="1954"/>
      <c r="E272" s="1954"/>
      <c r="F272" s="1954"/>
      <c r="G272" s="1954"/>
      <c r="H272" s="1954"/>
      <c r="I272" s="1954"/>
      <c r="J272" s="1954"/>
      <c r="K272" s="1954"/>
    </row>
    <row r="273" spans="1:11" ht="15.75" customHeight="1">
      <c r="A273" s="1954"/>
      <c r="B273" s="1954"/>
      <c r="C273" s="1954"/>
      <c r="D273" s="1954"/>
      <c r="E273" s="1954"/>
      <c r="F273" s="1954"/>
      <c r="G273" s="1954"/>
      <c r="H273" s="1954"/>
      <c r="I273" s="1954"/>
      <c r="J273" s="1954"/>
      <c r="K273" s="1954"/>
    </row>
    <row r="274" spans="1:11" ht="15.75" customHeight="1">
      <c r="A274" s="1954"/>
      <c r="B274" s="1954"/>
      <c r="C274" s="1954"/>
      <c r="D274" s="1954"/>
      <c r="E274" s="1954"/>
      <c r="F274" s="1954"/>
      <c r="G274" s="1954"/>
      <c r="H274" s="1954"/>
      <c r="I274" s="1954"/>
      <c r="J274" s="1954"/>
      <c r="K274" s="1954"/>
    </row>
    <row r="275" spans="1:11" ht="15.75" customHeight="1">
      <c r="A275" s="1954"/>
      <c r="B275" s="1954"/>
      <c r="C275" s="1954"/>
      <c r="D275" s="1954"/>
      <c r="E275" s="1954"/>
      <c r="F275" s="1954"/>
      <c r="G275" s="1954"/>
      <c r="H275" s="1954"/>
      <c r="I275" s="1954"/>
      <c r="J275" s="1954"/>
      <c r="K275" s="1954"/>
    </row>
    <row r="276" spans="1:11" ht="15.75" customHeight="1">
      <c r="A276" s="1954"/>
      <c r="B276" s="1954"/>
      <c r="C276" s="1954"/>
      <c r="D276" s="1954"/>
      <c r="E276" s="1954"/>
      <c r="F276" s="1954"/>
      <c r="G276" s="1954"/>
      <c r="H276" s="1954"/>
      <c r="I276" s="1954"/>
      <c r="J276" s="1954"/>
      <c r="K276" s="1954"/>
    </row>
    <row r="277" spans="1:11" ht="15.75" customHeight="1">
      <c r="A277" s="1954"/>
      <c r="B277" s="1954"/>
      <c r="C277" s="1954"/>
      <c r="D277" s="1954"/>
      <c r="E277" s="1954"/>
      <c r="F277" s="1954"/>
      <c r="G277" s="1954"/>
      <c r="H277" s="1954"/>
      <c r="I277" s="1954"/>
      <c r="J277" s="1954"/>
      <c r="K277" s="1954"/>
    </row>
    <row r="278" spans="1:11" ht="15.75" customHeight="1">
      <c r="A278" s="1954"/>
      <c r="B278" s="1954"/>
      <c r="C278" s="1954"/>
      <c r="D278" s="1954"/>
      <c r="E278" s="1954"/>
      <c r="F278" s="1954"/>
      <c r="G278" s="1954"/>
      <c r="H278" s="1954"/>
      <c r="I278" s="1954"/>
      <c r="J278" s="1954"/>
      <c r="K278" s="1954"/>
    </row>
    <row r="279" spans="1:11" ht="15.75" customHeight="1">
      <c r="A279" s="1954"/>
      <c r="B279" s="1954"/>
      <c r="C279" s="1954"/>
      <c r="D279" s="1954"/>
      <c r="E279" s="1954"/>
      <c r="F279" s="1954"/>
      <c r="G279" s="1954"/>
      <c r="H279" s="1954"/>
      <c r="I279" s="1954"/>
      <c r="J279" s="1954"/>
      <c r="K279" s="1954"/>
    </row>
    <row r="280" spans="1:11" ht="15.75" customHeight="1">
      <c r="A280" s="1954"/>
      <c r="B280" s="1954"/>
      <c r="C280" s="1954"/>
      <c r="D280" s="1954"/>
      <c r="E280" s="1954"/>
      <c r="F280" s="1954"/>
      <c r="G280" s="1954"/>
      <c r="H280" s="1954"/>
      <c r="I280" s="1954"/>
      <c r="J280" s="1954"/>
      <c r="K280" s="1954"/>
    </row>
    <row r="281" spans="1:11" ht="15.75" customHeight="1">
      <c r="A281" s="1954"/>
      <c r="B281" s="1954"/>
      <c r="C281" s="1954"/>
      <c r="D281" s="1954"/>
      <c r="E281" s="1954"/>
      <c r="F281" s="1954"/>
      <c r="G281" s="1954"/>
      <c r="H281" s="1954"/>
      <c r="I281" s="1954"/>
      <c r="J281" s="1954"/>
      <c r="K281" s="1954"/>
    </row>
    <row r="282" spans="1:11" ht="15.75" customHeight="1">
      <c r="A282" s="1954"/>
      <c r="B282" s="1954"/>
      <c r="C282" s="1954"/>
      <c r="D282" s="1954"/>
      <c r="E282" s="1954"/>
      <c r="F282" s="1954"/>
      <c r="G282" s="1954"/>
      <c r="H282" s="1954"/>
      <c r="I282" s="1954"/>
      <c r="J282" s="1954"/>
      <c r="K282" s="1954"/>
    </row>
    <row r="283" spans="1:11" ht="15.75" customHeight="1">
      <c r="A283" s="1954"/>
      <c r="B283" s="1954"/>
      <c r="C283" s="1954"/>
      <c r="D283" s="1954"/>
      <c r="E283" s="1954"/>
      <c r="F283" s="1954"/>
      <c r="G283" s="1954"/>
      <c r="H283" s="1954"/>
      <c r="I283" s="1954"/>
      <c r="J283" s="1954"/>
      <c r="K283" s="1954"/>
    </row>
    <row r="284" spans="1:11" ht="15.75" customHeight="1">
      <c r="A284" s="1954"/>
      <c r="B284" s="1954"/>
      <c r="C284" s="1954"/>
      <c r="D284" s="1954"/>
      <c r="E284" s="1954"/>
      <c r="F284" s="1954"/>
      <c r="G284" s="1954"/>
      <c r="H284" s="1954"/>
      <c r="I284" s="1954"/>
      <c r="J284" s="1954"/>
      <c r="K284" s="1954"/>
    </row>
    <row r="285" spans="1:11" ht="15.75" customHeight="1">
      <c r="A285" s="1954"/>
      <c r="B285" s="1954"/>
      <c r="C285" s="1954"/>
      <c r="D285" s="1954"/>
      <c r="E285" s="1954"/>
      <c r="F285" s="1954"/>
      <c r="G285" s="1954"/>
      <c r="H285" s="1954"/>
      <c r="I285" s="1954"/>
      <c r="J285" s="1954"/>
      <c r="K285" s="1954"/>
    </row>
    <row r="286" spans="1:11" ht="15.75" customHeight="1">
      <c r="A286" s="1954"/>
      <c r="B286" s="1954"/>
      <c r="C286" s="1954"/>
      <c r="D286" s="1954"/>
      <c r="E286" s="1954"/>
      <c r="F286" s="1954"/>
      <c r="G286" s="1954"/>
      <c r="H286" s="1954"/>
      <c r="I286" s="1954"/>
      <c r="J286" s="1954"/>
      <c r="K286" s="1954"/>
    </row>
    <row r="287" spans="1:11" ht="15.75" customHeight="1">
      <c r="A287" s="1954"/>
      <c r="B287" s="1954"/>
      <c r="C287" s="1954"/>
      <c r="D287" s="1954"/>
      <c r="E287" s="1954"/>
      <c r="F287" s="1954"/>
      <c r="G287" s="1954"/>
      <c r="H287" s="1954"/>
      <c r="I287" s="1954"/>
      <c r="J287" s="1954"/>
      <c r="K287" s="1954"/>
    </row>
    <row r="288" spans="1:11" ht="15.75" customHeight="1">
      <c r="A288" s="1954"/>
      <c r="B288" s="1954"/>
      <c r="C288" s="1954"/>
      <c r="D288" s="1954"/>
      <c r="E288" s="1954"/>
      <c r="F288" s="1954"/>
      <c r="G288" s="1954"/>
      <c r="H288" s="1954"/>
      <c r="I288" s="1954"/>
      <c r="J288" s="1954"/>
      <c r="K288" s="1954"/>
    </row>
    <row r="289" spans="1:11" ht="15.75" customHeight="1">
      <c r="A289" s="1954"/>
      <c r="B289" s="1954"/>
      <c r="C289" s="1954"/>
      <c r="D289" s="1954"/>
      <c r="E289" s="1954"/>
      <c r="F289" s="1954"/>
      <c r="G289" s="1954"/>
      <c r="H289" s="1954"/>
      <c r="I289" s="1954"/>
      <c r="J289" s="1954"/>
      <c r="K289" s="1954"/>
    </row>
    <row r="290" spans="1:11" ht="15.75" customHeight="1">
      <c r="A290" s="1954"/>
      <c r="B290" s="1954"/>
      <c r="C290" s="1954"/>
      <c r="D290" s="1954"/>
      <c r="E290" s="1954"/>
      <c r="F290" s="1954"/>
      <c r="G290" s="1954"/>
      <c r="H290" s="1954"/>
      <c r="I290" s="1954"/>
      <c r="J290" s="1954"/>
      <c r="K290" s="1954"/>
    </row>
    <row r="291" spans="1:11" ht="15.75" customHeight="1">
      <c r="A291" s="1954"/>
      <c r="B291" s="1954"/>
      <c r="C291" s="1954"/>
      <c r="D291" s="1954"/>
      <c r="E291" s="1954"/>
      <c r="F291" s="1954"/>
      <c r="G291" s="1954"/>
      <c r="H291" s="1954"/>
      <c r="I291" s="1954"/>
      <c r="J291" s="1954"/>
      <c r="K291" s="1954"/>
    </row>
    <row r="292" spans="1:11" ht="15.75" customHeight="1">
      <c r="A292" s="1954"/>
      <c r="B292" s="1954"/>
      <c r="C292" s="1954"/>
      <c r="D292" s="1954"/>
      <c r="E292" s="1954"/>
      <c r="F292" s="1954"/>
      <c r="G292" s="1954"/>
      <c r="H292" s="1954"/>
      <c r="I292" s="1954"/>
      <c r="J292" s="1954"/>
      <c r="K292" s="1954"/>
    </row>
    <row r="293" spans="1:11" ht="15.75" customHeight="1">
      <c r="A293" s="1954"/>
      <c r="B293" s="1954"/>
      <c r="C293" s="1954"/>
      <c r="D293" s="1954"/>
      <c r="E293" s="1954"/>
      <c r="F293" s="1954"/>
      <c r="G293" s="1954"/>
      <c r="H293" s="1954"/>
      <c r="I293" s="1954"/>
      <c r="J293" s="1954"/>
      <c r="K293" s="1954"/>
    </row>
    <row r="294" spans="1:11" ht="15.75" customHeight="1">
      <c r="A294" s="1954"/>
      <c r="B294" s="1954"/>
      <c r="C294" s="1954"/>
      <c r="D294" s="1954"/>
      <c r="E294" s="1954"/>
      <c r="F294" s="1954"/>
      <c r="G294" s="1954"/>
      <c r="H294" s="1954"/>
      <c r="I294" s="1954"/>
      <c r="J294" s="1954"/>
      <c r="K294" s="1954"/>
    </row>
    <row r="295" spans="1:11" ht="15.75" customHeight="1">
      <c r="A295" s="1954"/>
      <c r="B295" s="1954"/>
      <c r="C295" s="1954"/>
      <c r="D295" s="1954"/>
      <c r="E295" s="1954"/>
      <c r="F295" s="1954"/>
      <c r="G295" s="1954"/>
      <c r="H295" s="1954"/>
      <c r="I295" s="1954"/>
      <c r="J295" s="1954"/>
      <c r="K295" s="1954"/>
    </row>
    <row r="296" spans="1:11" ht="15.75" customHeight="1">
      <c r="A296" s="1954"/>
      <c r="B296" s="1954"/>
      <c r="C296" s="1954"/>
      <c r="D296" s="1954"/>
      <c r="E296" s="1954"/>
      <c r="F296" s="1954"/>
      <c r="G296" s="1954"/>
      <c r="H296" s="1954"/>
      <c r="I296" s="1954"/>
      <c r="J296" s="1954"/>
      <c r="K296" s="1954"/>
    </row>
    <row r="297" spans="1:11" ht="15.75" customHeight="1">
      <c r="A297" s="1954"/>
      <c r="B297" s="1954"/>
      <c r="C297" s="1954"/>
      <c r="D297" s="1954"/>
      <c r="E297" s="1954"/>
      <c r="F297" s="1954"/>
      <c r="G297" s="1954"/>
      <c r="H297" s="1954"/>
      <c r="I297" s="1954"/>
      <c r="J297" s="1954"/>
      <c r="K297" s="1954"/>
    </row>
    <row r="298" spans="1:11" ht="15.75" customHeight="1">
      <c r="A298" s="1954"/>
      <c r="B298" s="1954"/>
      <c r="C298" s="1954"/>
      <c r="D298" s="1954"/>
      <c r="E298" s="1954"/>
      <c r="F298" s="1954"/>
      <c r="G298" s="1954"/>
      <c r="H298" s="1954"/>
      <c r="I298" s="1954"/>
      <c r="J298" s="1954"/>
      <c r="K298" s="1954"/>
    </row>
    <row r="299" spans="1:11" ht="15.75" customHeight="1">
      <c r="A299" s="1954"/>
      <c r="B299" s="1954"/>
      <c r="C299" s="1954"/>
      <c r="D299" s="1954"/>
      <c r="E299" s="1954"/>
      <c r="F299" s="1954"/>
      <c r="G299" s="1954"/>
      <c r="H299" s="1954"/>
      <c r="I299" s="1954"/>
      <c r="J299" s="1954"/>
      <c r="K299" s="1954"/>
    </row>
    <row r="300" spans="1:11" ht="15.75" customHeight="1">
      <c r="A300" s="1954"/>
      <c r="B300" s="1954"/>
      <c r="C300" s="1954"/>
      <c r="D300" s="1954"/>
      <c r="E300" s="1954"/>
      <c r="F300" s="1954"/>
      <c r="G300" s="1954"/>
      <c r="H300" s="1954"/>
      <c r="I300" s="1954"/>
      <c r="J300" s="1954"/>
      <c r="K300" s="1954"/>
    </row>
    <row r="301" spans="1:11" ht="15.75" customHeight="1">
      <c r="A301" s="1954"/>
      <c r="B301" s="1954"/>
      <c r="C301" s="1954"/>
      <c r="D301" s="1954"/>
      <c r="E301" s="1954"/>
      <c r="F301" s="1954"/>
      <c r="G301" s="1954"/>
      <c r="H301" s="1954"/>
      <c r="I301" s="1954"/>
      <c r="J301" s="1954"/>
      <c r="K301" s="1954"/>
    </row>
    <row r="302" spans="1:11" ht="15.75" customHeight="1">
      <c r="A302" s="1954"/>
      <c r="B302" s="1954"/>
      <c r="C302" s="1954"/>
      <c r="D302" s="1954"/>
      <c r="E302" s="1954"/>
      <c r="F302" s="1954"/>
      <c r="G302" s="1954"/>
      <c r="H302" s="1954"/>
      <c r="I302" s="1954"/>
      <c r="J302" s="1954"/>
      <c r="K302" s="1954"/>
    </row>
    <row r="303" spans="1:11" ht="15.75" customHeight="1">
      <c r="A303" s="1954"/>
      <c r="B303" s="1954"/>
      <c r="C303" s="1954"/>
      <c r="D303" s="1954"/>
      <c r="E303" s="1954"/>
      <c r="F303" s="1954"/>
      <c r="G303" s="1954"/>
      <c r="H303" s="1954"/>
      <c r="I303" s="1954"/>
      <c r="J303" s="1954"/>
      <c r="K303" s="1954"/>
    </row>
    <row r="304" spans="1:11" ht="15.75" customHeight="1">
      <c r="A304" s="1954"/>
      <c r="B304" s="1954"/>
      <c r="C304" s="1954"/>
      <c r="D304" s="1954"/>
      <c r="E304" s="1954"/>
      <c r="F304" s="1954"/>
      <c r="G304" s="1954"/>
      <c r="H304" s="1954"/>
      <c r="I304" s="1954"/>
      <c r="J304" s="1954"/>
      <c r="K304" s="1954"/>
    </row>
    <row r="305" spans="1:11" ht="15.75" customHeight="1">
      <c r="A305" s="1954"/>
      <c r="B305" s="1954"/>
      <c r="C305" s="1954"/>
      <c r="D305" s="1954"/>
      <c r="E305" s="1954"/>
      <c r="F305" s="1954"/>
      <c r="G305" s="1954"/>
      <c r="H305" s="1954"/>
      <c r="I305" s="1954"/>
      <c r="J305" s="1954"/>
      <c r="K305" s="1954"/>
    </row>
    <row r="306" spans="1:11" ht="15.75" customHeight="1">
      <c r="A306" s="1954"/>
      <c r="B306" s="1954"/>
      <c r="C306" s="1954"/>
      <c r="D306" s="1954"/>
      <c r="E306" s="1954"/>
      <c r="F306" s="1954"/>
      <c r="G306" s="1954"/>
      <c r="H306" s="1954"/>
      <c r="I306" s="1954"/>
      <c r="J306" s="1954"/>
      <c r="K306" s="1954"/>
    </row>
    <row r="307" spans="1:11" ht="15.75" customHeight="1">
      <c r="A307" s="1954"/>
      <c r="B307" s="1954"/>
      <c r="C307" s="1954"/>
      <c r="D307" s="1954"/>
      <c r="E307" s="1954"/>
      <c r="F307" s="1954"/>
      <c r="G307" s="1954"/>
      <c r="H307" s="1954"/>
      <c r="I307" s="1954"/>
      <c r="J307" s="1954"/>
      <c r="K307" s="1954"/>
    </row>
    <row r="308" spans="1:11" ht="15.75" customHeight="1">
      <c r="A308" s="1954"/>
      <c r="B308" s="1954"/>
      <c r="C308" s="1954"/>
      <c r="D308" s="1954"/>
      <c r="E308" s="1954"/>
      <c r="F308" s="1954"/>
      <c r="G308" s="1954"/>
      <c r="H308" s="1954"/>
      <c r="I308" s="1954"/>
      <c r="J308" s="1954"/>
      <c r="K308" s="1954"/>
    </row>
    <row r="309" spans="1:11" ht="15.75" customHeight="1">
      <c r="A309" s="1954"/>
      <c r="B309" s="1954"/>
      <c r="C309" s="1954"/>
      <c r="D309" s="1954"/>
      <c r="E309" s="1954"/>
      <c r="F309" s="1954"/>
      <c r="G309" s="1954"/>
      <c r="H309" s="1954"/>
      <c r="I309" s="1954"/>
      <c r="J309" s="1954"/>
      <c r="K309" s="1954"/>
    </row>
    <row r="310" spans="1:11" ht="15.75" customHeight="1">
      <c r="A310" s="1954"/>
      <c r="B310" s="1954"/>
      <c r="C310" s="1954"/>
      <c r="D310" s="1954"/>
      <c r="E310" s="1954"/>
      <c r="F310" s="1954"/>
      <c r="G310" s="1954"/>
      <c r="H310" s="1954"/>
      <c r="I310" s="1954"/>
      <c r="J310" s="1954"/>
      <c r="K310" s="1954"/>
    </row>
    <row r="311" spans="1:11" ht="15.75" customHeight="1">
      <c r="A311" s="1954"/>
      <c r="B311" s="1954"/>
      <c r="C311" s="1954"/>
      <c r="D311" s="1954"/>
      <c r="E311" s="1954"/>
      <c r="F311" s="1954"/>
      <c r="G311" s="1954"/>
      <c r="H311" s="1954"/>
      <c r="I311" s="1954"/>
      <c r="J311" s="1954"/>
      <c r="K311" s="1954"/>
    </row>
    <row r="312" spans="1:11" ht="15.75" customHeight="1">
      <c r="A312" s="1954"/>
      <c r="B312" s="1954"/>
      <c r="C312" s="1954"/>
      <c r="D312" s="1954"/>
      <c r="E312" s="1954"/>
      <c r="F312" s="1954"/>
      <c r="G312" s="1954"/>
      <c r="H312" s="1954"/>
      <c r="I312" s="1954"/>
      <c r="J312" s="1954"/>
      <c r="K312" s="1954"/>
    </row>
    <row r="313" spans="1:11" ht="15.75" customHeight="1">
      <c r="A313" s="1954"/>
      <c r="B313" s="1954"/>
      <c r="C313" s="1954"/>
      <c r="D313" s="1954"/>
      <c r="E313" s="1954"/>
      <c r="F313" s="1954"/>
      <c r="G313" s="1954"/>
      <c r="H313" s="1954"/>
      <c r="I313" s="1954"/>
      <c r="J313" s="1954"/>
      <c r="K313" s="1954"/>
    </row>
    <row r="314" spans="1:11" ht="15.75" customHeight="1">
      <c r="A314" s="1954"/>
      <c r="B314" s="1954"/>
      <c r="C314" s="1954"/>
      <c r="D314" s="1954"/>
      <c r="E314" s="1954"/>
      <c r="F314" s="1954"/>
      <c r="G314" s="1954"/>
      <c r="H314" s="1954"/>
      <c r="I314" s="1954"/>
      <c r="J314" s="1954"/>
      <c r="K314" s="1954"/>
    </row>
    <row r="315" spans="1:11" ht="15.75" customHeight="1">
      <c r="A315" s="1954"/>
      <c r="B315" s="1954"/>
      <c r="C315" s="1954"/>
      <c r="D315" s="1954"/>
      <c r="E315" s="1954"/>
      <c r="F315" s="1954"/>
      <c r="G315" s="1954"/>
      <c r="H315" s="1954"/>
      <c r="I315" s="1954"/>
      <c r="J315" s="1954"/>
      <c r="K315" s="1954"/>
    </row>
    <row r="316" spans="1:11" ht="15.75" customHeight="1">
      <c r="A316" s="1954"/>
      <c r="B316" s="1954"/>
      <c r="C316" s="1954"/>
      <c r="D316" s="1954"/>
      <c r="E316" s="1954"/>
      <c r="F316" s="1954"/>
      <c r="G316" s="1954"/>
      <c r="H316" s="1954"/>
      <c r="I316" s="1954"/>
      <c r="J316" s="1954"/>
      <c r="K316" s="1954"/>
    </row>
    <row r="317" spans="1:11" ht="15.75" customHeight="1">
      <c r="A317" s="1954"/>
      <c r="B317" s="1954"/>
      <c r="C317" s="1954"/>
      <c r="D317" s="1954"/>
      <c r="E317" s="1954"/>
      <c r="F317" s="1954"/>
      <c r="G317" s="1954"/>
      <c r="H317" s="1954"/>
      <c r="I317" s="1954"/>
      <c r="J317" s="1954"/>
      <c r="K317" s="1954"/>
    </row>
    <row r="318" spans="1:11" ht="15.75" customHeight="1">
      <c r="A318" s="1954"/>
      <c r="B318" s="1954"/>
      <c r="C318" s="1954"/>
      <c r="D318" s="1954"/>
      <c r="E318" s="1954"/>
      <c r="F318" s="1954"/>
      <c r="G318" s="1954"/>
      <c r="H318" s="1954"/>
      <c r="I318" s="1954"/>
      <c r="J318" s="1954"/>
      <c r="K318" s="1954"/>
    </row>
    <row r="319" spans="1:11" ht="15.75" customHeight="1">
      <c r="A319" s="1954"/>
      <c r="B319" s="1954"/>
      <c r="C319" s="1954"/>
      <c r="D319" s="1954"/>
      <c r="E319" s="1954"/>
      <c r="F319" s="1954"/>
      <c r="G319" s="1954"/>
      <c r="H319" s="1954"/>
      <c r="I319" s="1954"/>
      <c r="J319" s="1954"/>
      <c r="K319" s="1954"/>
    </row>
    <row r="320" spans="1:11" ht="15.75" customHeight="1">
      <c r="A320" s="1954"/>
      <c r="B320" s="1954"/>
      <c r="C320" s="1954"/>
      <c r="D320" s="1954"/>
      <c r="E320" s="1954"/>
      <c r="F320" s="1954"/>
      <c r="G320" s="1954"/>
      <c r="H320" s="1954"/>
      <c r="I320" s="1954"/>
      <c r="J320" s="1954"/>
      <c r="K320" s="1954"/>
    </row>
    <row r="321" spans="1:11" ht="15.75" customHeight="1">
      <c r="A321" s="1954"/>
      <c r="B321" s="1954"/>
      <c r="C321" s="1954"/>
      <c r="D321" s="1954"/>
      <c r="E321" s="1954"/>
      <c r="F321" s="1954"/>
      <c r="G321" s="1954"/>
      <c r="H321" s="1954"/>
      <c r="I321" s="1954"/>
      <c r="J321" s="1954"/>
      <c r="K321" s="1954"/>
    </row>
    <row r="322" spans="1:11" ht="15.75" customHeight="1">
      <c r="A322" s="1954"/>
      <c r="B322" s="1954"/>
      <c r="C322" s="1954"/>
      <c r="D322" s="1954"/>
      <c r="E322" s="1954"/>
      <c r="F322" s="1954"/>
      <c r="G322" s="1954"/>
      <c r="H322" s="1954"/>
      <c r="I322" s="1954"/>
      <c r="J322" s="1954"/>
      <c r="K322" s="1954"/>
    </row>
    <row r="323" spans="1:11" ht="15.75" customHeight="1">
      <c r="A323" s="1954"/>
      <c r="B323" s="1954"/>
      <c r="C323" s="1954"/>
      <c r="D323" s="1954"/>
      <c r="E323" s="1954"/>
      <c r="F323" s="1954"/>
      <c r="G323" s="1954"/>
      <c r="H323" s="1954"/>
      <c r="I323" s="1954"/>
      <c r="J323" s="1954"/>
      <c r="K323" s="1954"/>
    </row>
    <row r="324" spans="1:11" ht="15.75" customHeight="1">
      <c r="A324" s="1954"/>
      <c r="B324" s="1954"/>
      <c r="C324" s="1954"/>
      <c r="D324" s="1954"/>
      <c r="E324" s="1954"/>
      <c r="F324" s="1954"/>
      <c r="G324" s="1954"/>
      <c r="H324" s="1954"/>
      <c r="I324" s="1954"/>
      <c r="J324" s="1954"/>
      <c r="K324" s="1954"/>
    </row>
    <row r="325" spans="1:11" ht="15.75" customHeight="1">
      <c r="A325" s="1954"/>
      <c r="B325" s="1954"/>
      <c r="C325" s="1954"/>
      <c r="D325" s="1954"/>
      <c r="E325" s="1954"/>
      <c r="F325" s="1954"/>
      <c r="G325" s="1954"/>
      <c r="H325" s="1954"/>
      <c r="I325" s="1954"/>
      <c r="J325" s="1954"/>
      <c r="K325" s="1954"/>
    </row>
    <row r="326" spans="1:11" ht="15.75" customHeight="1">
      <c r="A326" s="1954"/>
      <c r="B326" s="1954"/>
      <c r="C326" s="1954"/>
      <c r="D326" s="1954"/>
      <c r="E326" s="1954"/>
      <c r="F326" s="1954"/>
      <c r="G326" s="1954"/>
      <c r="H326" s="1954"/>
      <c r="I326" s="1954"/>
      <c r="J326" s="1954"/>
      <c r="K326" s="1954"/>
    </row>
    <row r="327" spans="1:11" ht="15.75" customHeight="1">
      <c r="A327" s="1954"/>
      <c r="B327" s="1954"/>
      <c r="C327" s="1954"/>
      <c r="D327" s="1954"/>
      <c r="E327" s="1954"/>
      <c r="F327" s="1954"/>
      <c r="G327" s="1954"/>
      <c r="H327" s="1954"/>
      <c r="I327" s="1954"/>
      <c r="J327" s="1954"/>
      <c r="K327" s="1954"/>
    </row>
    <row r="328" spans="1:11" ht="15.75" customHeight="1">
      <c r="A328" s="1954"/>
      <c r="B328" s="1954"/>
      <c r="C328" s="1954"/>
      <c r="D328" s="1954"/>
      <c r="E328" s="1954"/>
      <c r="F328" s="1954"/>
      <c r="G328" s="1954"/>
      <c r="H328" s="1954"/>
      <c r="I328" s="1954"/>
      <c r="J328" s="1954"/>
      <c r="K328" s="1954"/>
    </row>
    <row r="329" spans="1:11" ht="15.75" customHeight="1">
      <c r="A329" s="1954"/>
      <c r="B329" s="1954"/>
      <c r="C329" s="1954"/>
      <c r="D329" s="1954"/>
      <c r="E329" s="1954"/>
      <c r="F329" s="1954"/>
      <c r="G329" s="1954"/>
      <c r="H329" s="1954"/>
      <c r="I329" s="1954"/>
      <c r="J329" s="1954"/>
      <c r="K329" s="1954"/>
    </row>
    <row r="330" spans="1:11" ht="15.75" customHeight="1">
      <c r="A330" s="1954"/>
      <c r="B330" s="1954"/>
      <c r="C330" s="1954"/>
      <c r="D330" s="1954"/>
      <c r="E330" s="1954"/>
      <c r="F330" s="1954"/>
      <c r="G330" s="1954"/>
      <c r="H330" s="1954"/>
      <c r="I330" s="1954"/>
      <c r="J330" s="1954"/>
      <c r="K330" s="1954"/>
    </row>
    <row r="331" spans="1:11" ht="15.75" customHeight="1">
      <c r="A331" s="1954"/>
      <c r="B331" s="1954"/>
      <c r="C331" s="1954"/>
      <c r="D331" s="1954"/>
      <c r="E331" s="1954"/>
      <c r="F331" s="1954"/>
      <c r="G331" s="1954"/>
      <c r="H331" s="1954"/>
      <c r="I331" s="1954"/>
      <c r="J331" s="1954"/>
      <c r="K331" s="1954"/>
    </row>
    <row r="332" spans="1:11" ht="15.75" customHeight="1">
      <c r="A332" s="1954"/>
      <c r="B332" s="1954"/>
      <c r="C332" s="1954"/>
      <c r="D332" s="1954"/>
      <c r="E332" s="1954"/>
      <c r="F332" s="1954"/>
      <c r="G332" s="1954"/>
      <c r="H332" s="1954"/>
      <c r="I332" s="1954"/>
      <c r="J332" s="1954"/>
      <c r="K332" s="1954"/>
    </row>
    <row r="333" spans="1:11" ht="15.75" customHeight="1">
      <c r="A333" s="1954"/>
      <c r="B333" s="1954"/>
      <c r="C333" s="1954"/>
      <c r="D333" s="1954"/>
      <c r="E333" s="1954"/>
      <c r="F333" s="1954"/>
      <c r="G333" s="1954"/>
      <c r="H333" s="1954"/>
      <c r="I333" s="1954"/>
      <c r="J333" s="1954"/>
      <c r="K333" s="1954"/>
    </row>
    <row r="334" spans="1:11" ht="15.75" customHeight="1">
      <c r="A334" s="1954"/>
      <c r="B334" s="1954"/>
      <c r="C334" s="1954"/>
      <c r="D334" s="1954"/>
      <c r="E334" s="1954"/>
      <c r="F334" s="1954"/>
      <c r="G334" s="1954"/>
      <c r="H334" s="1954"/>
      <c r="I334" s="1954"/>
      <c r="J334" s="1954"/>
      <c r="K334" s="1954"/>
    </row>
    <row r="335" spans="1:11" ht="15.75" customHeight="1">
      <c r="A335" s="1954"/>
      <c r="B335" s="1954"/>
      <c r="C335" s="1954"/>
      <c r="D335" s="1954"/>
      <c r="E335" s="1954"/>
      <c r="F335" s="1954"/>
      <c r="G335" s="1954"/>
      <c r="H335" s="1954"/>
      <c r="I335" s="1954"/>
      <c r="J335" s="1954"/>
      <c r="K335" s="1954"/>
    </row>
    <row r="336" spans="1:11" ht="15.75" customHeight="1">
      <c r="A336" s="1954"/>
      <c r="B336" s="1954"/>
      <c r="C336" s="1954"/>
      <c r="D336" s="1954"/>
      <c r="E336" s="1954"/>
      <c r="F336" s="1954"/>
      <c r="G336" s="1954"/>
      <c r="H336" s="1954"/>
      <c r="I336" s="1954"/>
      <c r="J336" s="1954"/>
      <c r="K336" s="1954"/>
    </row>
    <row r="337" spans="1:11" ht="15.75" customHeight="1">
      <c r="A337" s="1954"/>
      <c r="B337" s="1954"/>
      <c r="C337" s="1954"/>
      <c r="D337" s="1954"/>
      <c r="E337" s="1954"/>
      <c r="F337" s="1954"/>
      <c r="G337" s="1954"/>
      <c r="H337" s="1954"/>
      <c r="I337" s="1954"/>
      <c r="J337" s="1954"/>
      <c r="K337" s="1954"/>
    </row>
    <row r="338" spans="1:11" ht="15.75" customHeight="1">
      <c r="A338" s="1954"/>
      <c r="B338" s="1954"/>
      <c r="C338" s="1954"/>
      <c r="D338" s="1954"/>
      <c r="E338" s="1954"/>
      <c r="F338" s="1954"/>
      <c r="G338" s="1954"/>
      <c r="H338" s="1954"/>
      <c r="I338" s="1954"/>
      <c r="J338" s="1954"/>
      <c r="K338" s="1954"/>
    </row>
    <row r="339" spans="1:11" ht="15.75" customHeight="1">
      <c r="A339" s="1954"/>
      <c r="B339" s="1954"/>
      <c r="C339" s="1954"/>
      <c r="D339" s="1954"/>
      <c r="E339" s="1954"/>
      <c r="F339" s="1954"/>
      <c r="G339" s="1954"/>
      <c r="H339" s="1954"/>
      <c r="I339" s="1954"/>
      <c r="J339" s="1954"/>
      <c r="K339" s="1954"/>
    </row>
    <row r="340" spans="1:11" ht="15.75" customHeight="1">
      <c r="A340" s="1954"/>
      <c r="B340" s="1954"/>
      <c r="C340" s="1954"/>
      <c r="D340" s="1954"/>
      <c r="E340" s="1954"/>
      <c r="F340" s="1954"/>
      <c r="G340" s="1954"/>
      <c r="H340" s="1954"/>
      <c r="I340" s="1954"/>
      <c r="J340" s="1954"/>
      <c r="K340" s="1954"/>
    </row>
    <row r="341" spans="1:11" ht="15.75" customHeight="1">
      <c r="A341" s="1954"/>
      <c r="B341" s="1954"/>
      <c r="C341" s="1954"/>
      <c r="D341" s="1954"/>
      <c r="E341" s="1954"/>
      <c r="F341" s="1954"/>
      <c r="G341" s="1954"/>
      <c r="H341" s="1954"/>
      <c r="I341" s="1954"/>
      <c r="J341" s="1954"/>
      <c r="K341" s="1954"/>
    </row>
    <row r="342" spans="1:11" ht="15.75" customHeight="1">
      <c r="A342" s="1954"/>
      <c r="B342" s="1954"/>
      <c r="C342" s="1954"/>
      <c r="D342" s="1954"/>
      <c r="E342" s="1954"/>
      <c r="F342" s="1954"/>
      <c r="G342" s="1954"/>
      <c r="H342" s="1954"/>
      <c r="I342" s="1954"/>
      <c r="J342" s="1954"/>
      <c r="K342" s="1954"/>
    </row>
    <row r="343" spans="1:11" ht="15.75" customHeight="1">
      <c r="A343" s="1954"/>
      <c r="B343" s="1954"/>
      <c r="C343" s="1954"/>
      <c r="D343" s="1954"/>
      <c r="E343" s="1954"/>
      <c r="F343" s="1954"/>
      <c r="G343" s="1954"/>
      <c r="H343" s="1954"/>
      <c r="I343" s="1954"/>
      <c r="J343" s="1954"/>
      <c r="K343" s="1954"/>
    </row>
    <row r="344" spans="1:11" ht="15.75" customHeight="1">
      <c r="A344" s="1954"/>
      <c r="B344" s="1954"/>
      <c r="C344" s="1954"/>
      <c r="D344" s="1954"/>
      <c r="E344" s="1954"/>
      <c r="F344" s="1954"/>
      <c r="G344" s="1954"/>
      <c r="H344" s="1954"/>
      <c r="I344" s="1954"/>
      <c r="J344" s="1954"/>
      <c r="K344" s="1954"/>
    </row>
    <row r="345" spans="1:11" ht="15.75" customHeight="1">
      <c r="A345" s="1954"/>
      <c r="B345" s="1954"/>
      <c r="C345" s="1954"/>
      <c r="D345" s="1954"/>
      <c r="E345" s="1954"/>
      <c r="F345" s="1954"/>
      <c r="G345" s="1954"/>
      <c r="H345" s="1954"/>
      <c r="I345" s="1954"/>
      <c r="J345" s="1954"/>
      <c r="K345" s="1954"/>
    </row>
    <row r="346" spans="1:11" ht="15.75" customHeight="1">
      <c r="A346" s="1954"/>
      <c r="B346" s="1954"/>
      <c r="C346" s="1954"/>
      <c r="D346" s="1954"/>
      <c r="E346" s="1954"/>
      <c r="F346" s="1954"/>
      <c r="G346" s="1954"/>
      <c r="H346" s="1954"/>
      <c r="I346" s="1954"/>
      <c r="J346" s="1954"/>
      <c r="K346" s="1954"/>
    </row>
    <row r="347" spans="1:11" ht="15.75" customHeight="1">
      <c r="A347" s="1954"/>
      <c r="B347" s="1954"/>
      <c r="C347" s="1954"/>
      <c r="D347" s="1954"/>
      <c r="E347" s="1954"/>
      <c r="F347" s="1954"/>
      <c r="G347" s="1954"/>
      <c r="H347" s="1954"/>
      <c r="I347" s="1954"/>
      <c r="J347" s="1954"/>
      <c r="K347" s="1954"/>
    </row>
    <row r="348" spans="1:11" ht="15.75" customHeight="1">
      <c r="A348" s="1954"/>
      <c r="B348" s="1954"/>
      <c r="C348" s="1954"/>
      <c r="D348" s="1954"/>
      <c r="E348" s="1954"/>
      <c r="F348" s="1954"/>
      <c r="G348" s="1954"/>
      <c r="H348" s="1954"/>
      <c r="I348" s="1954"/>
      <c r="J348" s="1954"/>
      <c r="K348" s="1954"/>
    </row>
    <row r="349" spans="1:11" ht="15.75" customHeight="1">
      <c r="A349" s="1954"/>
      <c r="B349" s="1954"/>
      <c r="C349" s="1954"/>
      <c r="D349" s="1954"/>
      <c r="E349" s="1954"/>
      <c r="F349" s="1954"/>
      <c r="G349" s="1954"/>
      <c r="H349" s="1954"/>
      <c r="I349" s="1954"/>
      <c r="J349" s="1954"/>
      <c r="K349" s="1954"/>
    </row>
    <row r="350" spans="1:11" ht="15.75" customHeight="1">
      <c r="A350" s="1954"/>
      <c r="B350" s="1954"/>
      <c r="C350" s="1954"/>
      <c r="D350" s="1954"/>
      <c r="E350" s="1954"/>
      <c r="F350" s="1954"/>
      <c r="G350" s="1954"/>
      <c r="H350" s="1954"/>
      <c r="I350" s="1954"/>
      <c r="J350" s="1954"/>
      <c r="K350" s="1954"/>
    </row>
    <row r="351" spans="1:11" ht="15.75" customHeight="1">
      <c r="A351" s="1954"/>
      <c r="B351" s="1954"/>
      <c r="C351" s="1954"/>
      <c r="D351" s="1954"/>
      <c r="E351" s="1954"/>
      <c r="F351" s="1954"/>
      <c r="G351" s="1954"/>
      <c r="H351" s="1954"/>
      <c r="I351" s="1954"/>
      <c r="J351" s="1954"/>
      <c r="K351" s="1954"/>
    </row>
    <row r="352" spans="1:11" ht="15.75" customHeight="1">
      <c r="A352" s="1954"/>
      <c r="B352" s="1954"/>
      <c r="C352" s="1954"/>
      <c r="D352" s="1954"/>
      <c r="E352" s="1954"/>
      <c r="F352" s="1954"/>
      <c r="G352" s="1954"/>
      <c r="H352" s="1954"/>
      <c r="I352" s="1954"/>
      <c r="J352" s="1954"/>
      <c r="K352" s="1954"/>
    </row>
    <row r="353" spans="1:11" ht="15.75" customHeight="1">
      <c r="A353" s="1954"/>
      <c r="B353" s="1954"/>
      <c r="C353" s="1954"/>
      <c r="D353" s="1954"/>
      <c r="E353" s="1954"/>
      <c r="F353" s="1954"/>
      <c r="G353" s="1954"/>
      <c r="H353" s="1954"/>
      <c r="I353" s="1954"/>
      <c r="J353" s="1954"/>
      <c r="K353" s="1954"/>
    </row>
    <row r="354" spans="1:11" ht="15.75" customHeight="1">
      <c r="A354" s="1954"/>
      <c r="B354" s="1954"/>
      <c r="C354" s="1954"/>
      <c r="D354" s="1954"/>
      <c r="E354" s="1954"/>
      <c r="F354" s="1954"/>
      <c r="G354" s="1954"/>
      <c r="H354" s="1954"/>
      <c r="I354" s="1954"/>
      <c r="J354" s="1954"/>
      <c r="K354" s="1954"/>
    </row>
    <row r="355" spans="1:11" ht="15.75" customHeight="1">
      <c r="A355" s="1954"/>
      <c r="B355" s="1954"/>
      <c r="C355" s="1954"/>
      <c r="D355" s="1954"/>
      <c r="E355" s="1954"/>
      <c r="F355" s="1954"/>
      <c r="G355" s="1954"/>
      <c r="H355" s="1954"/>
      <c r="I355" s="1954"/>
      <c r="J355" s="1954"/>
      <c r="K355" s="1954"/>
    </row>
    <row r="356" spans="1:11" ht="15.75" customHeight="1">
      <c r="A356" s="1954"/>
      <c r="B356" s="1954"/>
      <c r="C356" s="1954"/>
      <c r="D356" s="1954"/>
      <c r="E356" s="1954"/>
      <c r="F356" s="1954"/>
      <c r="G356" s="1954"/>
      <c r="H356" s="1954"/>
      <c r="I356" s="1954"/>
      <c r="J356" s="1954"/>
      <c r="K356" s="1954"/>
    </row>
    <row r="357" spans="1:11" ht="15.75" customHeight="1">
      <c r="A357" s="1954"/>
      <c r="B357" s="1954"/>
      <c r="C357" s="1954"/>
      <c r="D357" s="1954"/>
      <c r="E357" s="1954"/>
      <c r="F357" s="1954"/>
      <c r="G357" s="1954"/>
      <c r="H357" s="1954"/>
      <c r="I357" s="1954"/>
      <c r="J357" s="1954"/>
      <c r="K357" s="1954"/>
    </row>
    <row r="358" spans="1:11" ht="15.75" customHeight="1">
      <c r="A358" s="1954"/>
      <c r="B358" s="1954"/>
      <c r="C358" s="1954"/>
      <c r="D358" s="1954"/>
      <c r="E358" s="1954"/>
      <c r="F358" s="1954"/>
      <c r="G358" s="1954"/>
      <c r="H358" s="1954"/>
      <c r="I358" s="1954"/>
      <c r="J358" s="1954"/>
      <c r="K358" s="1954"/>
    </row>
    <row r="359" spans="1:11" ht="15.75" customHeight="1">
      <c r="A359" s="1954"/>
      <c r="B359" s="1954"/>
      <c r="C359" s="1954"/>
      <c r="D359" s="1954"/>
      <c r="E359" s="1954"/>
      <c r="F359" s="1954"/>
      <c r="G359" s="1954"/>
      <c r="H359" s="1954"/>
      <c r="I359" s="1954"/>
      <c r="J359" s="1954"/>
      <c r="K359" s="1954"/>
    </row>
    <row r="360" spans="1:11" ht="15.75" customHeight="1">
      <c r="A360" s="1954"/>
      <c r="B360" s="1954"/>
      <c r="C360" s="1954"/>
      <c r="D360" s="1954"/>
      <c r="E360" s="1954"/>
      <c r="F360" s="1954"/>
      <c r="G360" s="1954"/>
      <c r="H360" s="1954"/>
      <c r="I360" s="1954"/>
      <c r="J360" s="1954"/>
      <c r="K360" s="1954"/>
    </row>
    <row r="361" spans="1:11" ht="15.75" customHeight="1">
      <c r="A361" s="1954"/>
      <c r="B361" s="1954"/>
      <c r="C361" s="1954"/>
      <c r="D361" s="1954"/>
      <c r="E361" s="1954"/>
      <c r="F361" s="1954"/>
      <c r="G361" s="1954"/>
      <c r="H361" s="1954"/>
      <c r="I361" s="1954"/>
      <c r="J361" s="1954"/>
      <c r="K361" s="1954"/>
    </row>
    <row r="362" spans="1:11" ht="15.75" customHeight="1">
      <c r="A362" s="1954"/>
      <c r="B362" s="1954"/>
      <c r="C362" s="1954"/>
      <c r="D362" s="1954"/>
      <c r="E362" s="1954"/>
      <c r="F362" s="1954"/>
      <c r="G362" s="1954"/>
      <c r="H362" s="1954"/>
      <c r="I362" s="1954"/>
      <c r="J362" s="1954"/>
      <c r="K362" s="1954"/>
    </row>
    <row r="363" spans="1:11" ht="15.75" customHeight="1">
      <c r="A363" s="1954"/>
      <c r="B363" s="1954"/>
      <c r="C363" s="1954"/>
      <c r="D363" s="1954"/>
      <c r="E363" s="1954"/>
      <c r="F363" s="1954"/>
      <c r="G363" s="1954"/>
      <c r="H363" s="1954"/>
      <c r="I363" s="1954"/>
      <c r="J363" s="1954"/>
      <c r="K363" s="1954"/>
    </row>
    <row r="364" spans="1:11" ht="15.75" customHeight="1">
      <c r="A364" s="1954"/>
      <c r="B364" s="1954"/>
      <c r="C364" s="1954"/>
      <c r="D364" s="1954"/>
      <c r="E364" s="1954"/>
      <c r="F364" s="1954"/>
      <c r="G364" s="1954"/>
      <c r="H364" s="1954"/>
      <c r="I364" s="1954"/>
      <c r="J364" s="1954"/>
      <c r="K364" s="1954"/>
    </row>
    <row r="365" spans="1:11" ht="15.75" customHeight="1">
      <c r="A365" s="1954"/>
      <c r="B365" s="1954"/>
      <c r="C365" s="1954"/>
      <c r="D365" s="1954"/>
      <c r="E365" s="1954"/>
      <c r="F365" s="1954"/>
      <c r="G365" s="1954"/>
      <c r="H365" s="1954"/>
      <c r="I365" s="1954"/>
      <c r="J365" s="1954"/>
      <c r="K365" s="1954"/>
    </row>
    <row r="366" spans="1:11" ht="15.75" customHeight="1">
      <c r="A366" s="1954"/>
      <c r="B366" s="1954"/>
      <c r="C366" s="1954"/>
      <c r="D366" s="1954"/>
      <c r="E366" s="1954"/>
      <c r="F366" s="1954"/>
      <c r="G366" s="1954"/>
      <c r="H366" s="1954"/>
      <c r="I366" s="1954"/>
      <c r="J366" s="1954"/>
      <c r="K366" s="1954"/>
    </row>
    <row r="367" spans="1:11" ht="15.75" customHeight="1">
      <c r="A367" s="1954"/>
      <c r="B367" s="1954"/>
      <c r="C367" s="1954"/>
      <c r="D367" s="1954"/>
      <c r="E367" s="1954"/>
      <c r="F367" s="1954"/>
      <c r="G367" s="1954"/>
      <c r="H367" s="1954"/>
      <c r="I367" s="1954"/>
      <c r="J367" s="1954"/>
      <c r="K367" s="1954"/>
    </row>
    <row r="368" spans="1:11" ht="15.75" customHeight="1">
      <c r="A368" s="1954"/>
      <c r="B368" s="1954"/>
      <c r="C368" s="1954"/>
      <c r="D368" s="1954"/>
      <c r="E368" s="1954"/>
      <c r="F368" s="1954"/>
      <c r="G368" s="1954"/>
      <c r="H368" s="1954"/>
      <c r="I368" s="1954"/>
      <c r="J368" s="1954"/>
      <c r="K368" s="1954"/>
    </row>
    <row r="369" spans="1:11" ht="15.75" customHeight="1">
      <c r="A369" s="1954"/>
      <c r="B369" s="1954"/>
      <c r="C369" s="1954"/>
      <c r="D369" s="1954"/>
      <c r="E369" s="1954"/>
      <c r="F369" s="1954"/>
      <c r="G369" s="1954"/>
      <c r="H369" s="1954"/>
      <c r="I369" s="1954"/>
      <c r="J369" s="1954"/>
      <c r="K369" s="1954"/>
    </row>
    <row r="370" spans="1:11" ht="15.75" customHeight="1">
      <c r="A370" s="1954"/>
      <c r="B370" s="1954"/>
      <c r="C370" s="1954"/>
      <c r="D370" s="1954"/>
      <c r="E370" s="1954"/>
      <c r="F370" s="1954"/>
      <c r="G370" s="1954"/>
      <c r="H370" s="1954"/>
      <c r="I370" s="1954"/>
      <c r="J370" s="1954"/>
      <c r="K370" s="1954"/>
    </row>
    <row r="371" spans="1:11" ht="15.75" customHeight="1">
      <c r="A371" s="1954"/>
      <c r="B371" s="1954"/>
      <c r="C371" s="1954"/>
      <c r="D371" s="1954"/>
      <c r="E371" s="1954"/>
      <c r="F371" s="1954"/>
      <c r="G371" s="1954"/>
      <c r="H371" s="1954"/>
      <c r="I371" s="1954"/>
      <c r="J371" s="1954"/>
      <c r="K371" s="1954"/>
    </row>
    <row r="372" spans="1:11" ht="15.75" customHeight="1">
      <c r="A372" s="1954"/>
      <c r="B372" s="1954"/>
      <c r="C372" s="1954"/>
      <c r="D372" s="1954"/>
      <c r="E372" s="1954"/>
      <c r="F372" s="1954"/>
      <c r="G372" s="1954"/>
      <c r="H372" s="1954"/>
      <c r="I372" s="1954"/>
      <c r="J372" s="1954"/>
      <c r="K372" s="1954"/>
    </row>
    <row r="373" spans="1:11" ht="15.75" customHeight="1">
      <c r="A373" s="1954"/>
      <c r="B373" s="1954"/>
      <c r="C373" s="1954"/>
      <c r="D373" s="1954"/>
      <c r="E373" s="1954"/>
      <c r="F373" s="1954"/>
      <c r="G373" s="1954"/>
      <c r="H373" s="1954"/>
      <c r="I373" s="1954"/>
      <c r="J373" s="1954"/>
      <c r="K373" s="1954"/>
    </row>
    <row r="374" spans="1:11" ht="15.75" customHeight="1">
      <c r="A374" s="1954"/>
      <c r="B374" s="1954"/>
      <c r="C374" s="1954"/>
      <c r="D374" s="1954"/>
      <c r="E374" s="1954"/>
      <c r="F374" s="1954"/>
      <c r="G374" s="1954"/>
      <c r="H374" s="1954"/>
      <c r="I374" s="1954"/>
      <c r="J374" s="1954"/>
      <c r="K374" s="1954"/>
    </row>
    <row r="375" spans="1:11" ht="15.75" customHeight="1">
      <c r="A375" s="1954"/>
      <c r="B375" s="1954"/>
      <c r="C375" s="1954"/>
      <c r="D375" s="1954"/>
      <c r="E375" s="1954"/>
      <c r="F375" s="1954"/>
      <c r="G375" s="1954"/>
      <c r="H375" s="1954"/>
      <c r="I375" s="1954"/>
      <c r="J375" s="1954"/>
      <c r="K375" s="1954"/>
    </row>
    <row r="376" spans="1:11" ht="15.75" customHeight="1">
      <c r="A376" s="1954"/>
      <c r="B376" s="1954"/>
      <c r="C376" s="1954"/>
      <c r="D376" s="1954"/>
      <c r="E376" s="1954"/>
      <c r="F376" s="1954"/>
      <c r="G376" s="1954"/>
      <c r="H376" s="1954"/>
      <c r="I376" s="1954"/>
      <c r="J376" s="1954"/>
      <c r="K376" s="1954"/>
    </row>
    <row r="377" spans="1:11" ht="15.75" customHeight="1">
      <c r="A377" s="1954"/>
      <c r="B377" s="1954"/>
      <c r="C377" s="1954"/>
      <c r="D377" s="1954"/>
      <c r="E377" s="1954"/>
      <c r="F377" s="1954"/>
      <c r="G377" s="1954"/>
      <c r="H377" s="1954"/>
      <c r="I377" s="1954"/>
      <c r="J377" s="1954"/>
      <c r="K377" s="1954"/>
    </row>
    <row r="378" spans="1:11" ht="15.75" customHeight="1">
      <c r="A378" s="1954"/>
      <c r="B378" s="1954"/>
      <c r="C378" s="1954"/>
      <c r="D378" s="1954"/>
      <c r="E378" s="1954"/>
      <c r="F378" s="1954"/>
      <c r="G378" s="1954"/>
      <c r="H378" s="1954"/>
      <c r="I378" s="1954"/>
      <c r="J378" s="1954"/>
      <c r="K378" s="1954"/>
    </row>
    <row r="379" spans="1:11" ht="15.75" customHeight="1">
      <c r="A379" s="1954"/>
      <c r="B379" s="1954"/>
      <c r="C379" s="1954"/>
      <c r="D379" s="1954"/>
      <c r="E379" s="1954"/>
      <c r="F379" s="1954"/>
      <c r="G379" s="1954"/>
      <c r="H379" s="1954"/>
      <c r="I379" s="1954"/>
      <c r="J379" s="1954"/>
      <c r="K379" s="1954"/>
    </row>
    <row r="380" spans="1:11" ht="15.75" customHeight="1">
      <c r="A380" s="1954"/>
      <c r="B380" s="1954"/>
      <c r="C380" s="1954"/>
      <c r="D380" s="1954"/>
      <c r="E380" s="1954"/>
      <c r="F380" s="1954"/>
      <c r="G380" s="1954"/>
      <c r="H380" s="1954"/>
      <c r="I380" s="1954"/>
      <c r="J380" s="1954"/>
      <c r="K380" s="1954"/>
    </row>
    <row r="381" spans="1:11" ht="15.75" customHeight="1">
      <c r="A381" s="1954"/>
      <c r="B381" s="1954"/>
      <c r="C381" s="1954"/>
      <c r="D381" s="1954"/>
      <c r="E381" s="1954"/>
      <c r="F381" s="1954"/>
      <c r="G381" s="1954"/>
      <c r="H381" s="1954"/>
      <c r="I381" s="1954"/>
      <c r="J381" s="1954"/>
      <c r="K381" s="1954"/>
    </row>
    <row r="382" spans="1:11" ht="15.75" customHeight="1">
      <c r="A382" s="1954"/>
      <c r="B382" s="1954"/>
      <c r="C382" s="1954"/>
      <c r="D382" s="1954"/>
      <c r="E382" s="1954"/>
      <c r="F382" s="1954"/>
      <c r="G382" s="1954"/>
      <c r="H382" s="1954"/>
      <c r="I382" s="1954"/>
      <c r="J382" s="1954"/>
      <c r="K382" s="1954"/>
    </row>
    <row r="383" spans="1:11" ht="15.75" customHeight="1">
      <c r="A383" s="1954"/>
      <c r="B383" s="1954"/>
      <c r="C383" s="1954"/>
      <c r="D383" s="1954"/>
      <c r="E383" s="1954"/>
      <c r="F383" s="1954"/>
      <c r="G383" s="1954"/>
      <c r="H383" s="1954"/>
      <c r="I383" s="1954"/>
      <c r="J383" s="1954"/>
      <c r="K383" s="1954"/>
    </row>
    <row r="384" spans="1:11" ht="15.75" customHeight="1">
      <c r="A384" s="1954"/>
      <c r="B384" s="1954"/>
      <c r="C384" s="1954"/>
      <c r="D384" s="1954"/>
      <c r="E384" s="1954"/>
      <c r="F384" s="1954"/>
      <c r="G384" s="1954"/>
      <c r="H384" s="1954"/>
      <c r="I384" s="1954"/>
      <c r="J384" s="1954"/>
      <c r="K384" s="1954"/>
    </row>
    <row r="385" spans="1:11" ht="15.75" customHeight="1">
      <c r="A385" s="1954"/>
      <c r="B385" s="1954"/>
      <c r="C385" s="1954"/>
      <c r="D385" s="1954"/>
      <c r="E385" s="1954"/>
      <c r="F385" s="1954"/>
      <c r="G385" s="1954"/>
      <c r="H385" s="1954"/>
      <c r="I385" s="1954"/>
      <c r="J385" s="1954"/>
      <c r="K385" s="1954"/>
    </row>
    <row r="386" spans="1:11" ht="15.75" customHeight="1">
      <c r="A386" s="1954"/>
      <c r="B386" s="1954"/>
      <c r="C386" s="1954"/>
      <c r="D386" s="1954"/>
      <c r="E386" s="1954"/>
      <c r="F386" s="1954"/>
      <c r="G386" s="1954"/>
      <c r="H386" s="1954"/>
      <c r="I386" s="1954"/>
      <c r="J386" s="1954"/>
      <c r="K386" s="1954"/>
    </row>
    <row r="387" spans="1:11" ht="15.75" customHeight="1">
      <c r="A387" s="1954"/>
      <c r="B387" s="1954"/>
      <c r="C387" s="1954"/>
      <c r="D387" s="1954"/>
      <c r="E387" s="1954"/>
      <c r="F387" s="1954"/>
      <c r="G387" s="1954"/>
      <c r="H387" s="1954"/>
      <c r="I387" s="1954"/>
      <c r="J387" s="1954"/>
      <c r="K387" s="1954"/>
    </row>
    <row r="388" spans="1:11" ht="15.75" customHeight="1">
      <c r="A388" s="1954"/>
      <c r="B388" s="1954"/>
      <c r="C388" s="1954"/>
      <c r="D388" s="1954"/>
      <c r="E388" s="1954"/>
      <c r="F388" s="1954"/>
      <c r="G388" s="1954"/>
      <c r="H388" s="1954"/>
      <c r="I388" s="1954"/>
      <c r="J388" s="1954"/>
      <c r="K388" s="1954"/>
    </row>
    <row r="389" spans="1:11" ht="15.75" customHeight="1">
      <c r="A389" s="1954"/>
      <c r="B389" s="1954"/>
      <c r="C389" s="1954"/>
      <c r="D389" s="1954"/>
      <c r="E389" s="1954"/>
      <c r="F389" s="1954"/>
      <c r="G389" s="1954"/>
      <c r="H389" s="1954"/>
      <c r="I389" s="1954"/>
      <c r="J389" s="1954"/>
      <c r="K389" s="1954"/>
    </row>
    <row r="390" spans="1:11" ht="15.75" customHeight="1">
      <c r="A390" s="1954"/>
      <c r="B390" s="1954"/>
      <c r="C390" s="1954"/>
      <c r="D390" s="1954"/>
      <c r="E390" s="1954"/>
      <c r="F390" s="1954"/>
      <c r="G390" s="1954"/>
      <c r="H390" s="1954"/>
      <c r="I390" s="1954"/>
      <c r="J390" s="1954"/>
      <c r="K390" s="1954"/>
    </row>
    <row r="391" spans="1:11" ht="15.75" customHeight="1">
      <c r="A391" s="1954"/>
      <c r="B391" s="1954"/>
      <c r="C391" s="1954"/>
      <c r="D391" s="1954"/>
      <c r="E391" s="1954"/>
      <c r="F391" s="1954"/>
      <c r="G391" s="1954"/>
      <c r="H391" s="1954"/>
      <c r="I391" s="1954"/>
      <c r="J391" s="1954"/>
      <c r="K391" s="1954"/>
    </row>
    <row r="392" spans="1:11" ht="15.75" customHeight="1">
      <c r="A392" s="1954"/>
      <c r="B392" s="1954"/>
      <c r="C392" s="1954"/>
      <c r="D392" s="1954"/>
      <c r="E392" s="1954"/>
      <c r="F392" s="1954"/>
      <c r="G392" s="1954"/>
      <c r="H392" s="1954"/>
      <c r="I392" s="1954"/>
      <c r="J392" s="1954"/>
      <c r="K392" s="1954"/>
    </row>
    <row r="393" spans="1:11" ht="15.75" customHeight="1">
      <c r="A393" s="1954"/>
      <c r="B393" s="1954"/>
      <c r="C393" s="1954"/>
      <c r="D393" s="1954"/>
      <c r="E393" s="1954"/>
      <c r="F393" s="1954"/>
      <c r="G393" s="1954"/>
      <c r="H393" s="1954"/>
      <c r="I393" s="1954"/>
      <c r="J393" s="1954"/>
      <c r="K393" s="1954"/>
    </row>
    <row r="394" spans="1:11" ht="15.75" customHeight="1">
      <c r="A394" s="1954"/>
      <c r="B394" s="1954"/>
      <c r="C394" s="1954"/>
      <c r="D394" s="1954"/>
      <c r="E394" s="1954"/>
      <c r="F394" s="1954"/>
      <c r="G394" s="1954"/>
      <c r="H394" s="1954"/>
      <c r="I394" s="1954"/>
      <c r="J394" s="1954"/>
      <c r="K394" s="1954"/>
    </row>
    <row r="395" spans="1:11" ht="15.75" customHeight="1">
      <c r="A395" s="1954"/>
      <c r="B395" s="1954"/>
      <c r="C395" s="1954"/>
      <c r="D395" s="1954"/>
      <c r="E395" s="1954"/>
      <c r="F395" s="1954"/>
      <c r="G395" s="1954"/>
      <c r="H395" s="1954"/>
      <c r="I395" s="1954"/>
      <c r="J395" s="1954"/>
      <c r="K395" s="1954"/>
    </row>
    <row r="396" spans="1:11" ht="15.75" customHeight="1">
      <c r="A396" s="1954"/>
      <c r="B396" s="1954"/>
      <c r="C396" s="1954"/>
      <c r="D396" s="1954"/>
      <c r="E396" s="1954"/>
      <c r="F396" s="1954"/>
      <c r="G396" s="1954"/>
      <c r="H396" s="1954"/>
      <c r="I396" s="1954"/>
      <c r="J396" s="1954"/>
      <c r="K396" s="1954"/>
    </row>
    <row r="397" spans="1:11" ht="15.75" customHeight="1">
      <c r="A397" s="1954"/>
      <c r="B397" s="1954"/>
      <c r="C397" s="1954"/>
      <c r="D397" s="1954"/>
      <c r="E397" s="1954"/>
      <c r="F397" s="1954"/>
      <c r="G397" s="1954"/>
      <c r="H397" s="1954"/>
      <c r="I397" s="1954"/>
      <c r="J397" s="1954"/>
      <c r="K397" s="1954"/>
    </row>
    <row r="398" spans="1:11" ht="15.75" customHeight="1">
      <c r="A398" s="1954"/>
      <c r="B398" s="1954"/>
      <c r="C398" s="1954"/>
      <c r="D398" s="1954"/>
      <c r="E398" s="1954"/>
      <c r="F398" s="1954"/>
      <c r="G398" s="1954"/>
      <c r="H398" s="1954"/>
      <c r="I398" s="1954"/>
      <c r="J398" s="1954"/>
      <c r="K398" s="1954"/>
    </row>
    <row r="399" spans="1:11" ht="15.75" customHeight="1">
      <c r="A399" s="1954"/>
      <c r="B399" s="1954"/>
      <c r="C399" s="1954"/>
      <c r="D399" s="1954"/>
      <c r="E399" s="1954"/>
      <c r="F399" s="1954"/>
      <c r="G399" s="1954"/>
      <c r="H399" s="1954"/>
      <c r="I399" s="1954"/>
      <c r="J399" s="1954"/>
      <c r="K399" s="1954"/>
    </row>
    <row r="400" spans="1:11" ht="15.75" customHeight="1">
      <c r="A400" s="1954"/>
      <c r="B400" s="1954"/>
      <c r="C400" s="1954"/>
      <c r="D400" s="1954"/>
      <c r="E400" s="1954"/>
      <c r="F400" s="1954"/>
      <c r="G400" s="1954"/>
      <c r="H400" s="1954"/>
      <c r="I400" s="1954"/>
      <c r="J400" s="1954"/>
      <c r="K400" s="1954"/>
    </row>
    <row r="401" spans="1:11" ht="15.75" customHeight="1">
      <c r="A401" s="1954"/>
      <c r="B401" s="1954"/>
      <c r="C401" s="1954"/>
      <c r="D401" s="1954"/>
      <c r="E401" s="1954"/>
      <c r="F401" s="1954"/>
      <c r="G401" s="1954"/>
      <c r="H401" s="1954"/>
      <c r="I401" s="1954"/>
      <c r="J401" s="1954"/>
      <c r="K401" s="1954"/>
    </row>
    <row r="402" spans="1:11" ht="15.75" customHeight="1">
      <c r="A402" s="1954"/>
      <c r="B402" s="1954"/>
      <c r="C402" s="1954"/>
      <c r="D402" s="1954"/>
      <c r="E402" s="1954"/>
      <c r="F402" s="1954"/>
      <c r="G402" s="1954"/>
      <c r="H402" s="1954"/>
      <c r="I402" s="1954"/>
      <c r="J402" s="1954"/>
      <c r="K402" s="1954"/>
    </row>
    <row r="403" spans="1:11" ht="15.75" customHeight="1">
      <c r="A403" s="1954"/>
      <c r="B403" s="1954"/>
      <c r="C403" s="1954"/>
      <c r="D403" s="1954"/>
      <c r="E403" s="1954"/>
      <c r="F403" s="1954"/>
      <c r="G403" s="1954"/>
      <c r="H403" s="1954"/>
      <c r="I403" s="1954"/>
      <c r="J403" s="1954"/>
      <c r="K403" s="1954"/>
    </row>
    <row r="404" spans="1:11" ht="15.75" customHeight="1">
      <c r="A404" s="1954"/>
      <c r="B404" s="1954"/>
      <c r="C404" s="1954"/>
      <c r="D404" s="1954"/>
      <c r="E404" s="1954"/>
      <c r="F404" s="1954"/>
      <c r="G404" s="1954"/>
      <c r="H404" s="1954"/>
      <c r="I404" s="1954"/>
      <c r="J404" s="1954"/>
      <c r="K404" s="1954"/>
    </row>
    <row r="405" spans="1:11" ht="15.75" customHeight="1">
      <c r="A405" s="1954"/>
      <c r="B405" s="1954"/>
      <c r="C405" s="1954"/>
      <c r="D405" s="1954"/>
      <c r="E405" s="1954"/>
      <c r="F405" s="1954"/>
      <c r="G405" s="1954"/>
      <c r="H405" s="1954"/>
      <c r="I405" s="1954"/>
      <c r="J405" s="1954"/>
      <c r="K405" s="1954"/>
    </row>
    <row r="406" spans="1:11" ht="15.75" customHeight="1">
      <c r="A406" s="1954"/>
      <c r="B406" s="1954"/>
      <c r="C406" s="1954"/>
      <c r="D406" s="1954"/>
      <c r="E406" s="1954"/>
      <c r="F406" s="1954"/>
      <c r="G406" s="1954"/>
      <c r="H406" s="1954"/>
      <c r="I406" s="1954"/>
      <c r="J406" s="1954"/>
      <c r="K406" s="1954"/>
    </row>
    <row r="407" spans="1:11" ht="15.75" customHeight="1">
      <c r="A407" s="1954"/>
      <c r="B407" s="1954"/>
      <c r="C407" s="1954"/>
      <c r="D407" s="1954"/>
      <c r="E407" s="1954"/>
      <c r="F407" s="1954"/>
      <c r="G407" s="1954"/>
      <c r="H407" s="1954"/>
      <c r="I407" s="1954"/>
      <c r="J407" s="1954"/>
      <c r="K407" s="1954"/>
    </row>
    <row r="408" spans="1:11" ht="15.75" customHeight="1">
      <c r="A408" s="1954"/>
      <c r="B408" s="1954"/>
      <c r="C408" s="1954"/>
      <c r="D408" s="1954"/>
      <c r="E408" s="1954"/>
      <c r="F408" s="1954"/>
      <c r="G408" s="1954"/>
      <c r="H408" s="1954"/>
      <c r="I408" s="1954"/>
      <c r="J408" s="1954"/>
      <c r="K408" s="1954"/>
    </row>
    <row r="409" spans="1:11" ht="15.75" customHeight="1">
      <c r="A409" s="1954"/>
      <c r="B409" s="1954"/>
      <c r="C409" s="1954"/>
      <c r="D409" s="1954"/>
      <c r="E409" s="1954"/>
      <c r="F409" s="1954"/>
      <c r="G409" s="1954"/>
      <c r="H409" s="1954"/>
      <c r="I409" s="1954"/>
      <c r="J409" s="1954"/>
      <c r="K409" s="1954"/>
    </row>
    <row r="410" spans="1:11" ht="15.75" customHeight="1">
      <c r="A410" s="1954"/>
      <c r="B410" s="1954"/>
      <c r="C410" s="1954"/>
      <c r="D410" s="1954"/>
      <c r="E410" s="1954"/>
      <c r="F410" s="1954"/>
      <c r="G410" s="1954"/>
      <c r="H410" s="1954"/>
      <c r="I410" s="1954"/>
      <c r="J410" s="1954"/>
      <c r="K410" s="1954"/>
    </row>
    <row r="411" spans="1:11" ht="15.75" customHeight="1">
      <c r="A411" s="1954"/>
      <c r="B411" s="1954"/>
      <c r="C411" s="1954"/>
      <c r="D411" s="1954"/>
      <c r="E411" s="1954"/>
      <c r="F411" s="1954"/>
      <c r="G411" s="1954"/>
      <c r="H411" s="1954"/>
      <c r="I411" s="1954"/>
      <c r="J411" s="1954"/>
      <c r="K411" s="1954"/>
    </row>
    <row r="412" spans="1:11" ht="15.75" customHeight="1">
      <c r="A412" s="1954"/>
      <c r="B412" s="1954"/>
      <c r="C412" s="1954"/>
      <c r="D412" s="1954"/>
      <c r="E412" s="1954"/>
      <c r="F412" s="1954"/>
      <c r="G412" s="1954"/>
      <c r="H412" s="1954"/>
      <c r="I412" s="1954"/>
      <c r="J412" s="1954"/>
      <c r="K412" s="1954"/>
    </row>
    <row r="413" spans="1:11" ht="15.75" customHeight="1">
      <c r="A413" s="1954"/>
      <c r="B413" s="1954"/>
      <c r="C413" s="1954"/>
      <c r="D413" s="1954"/>
      <c r="E413" s="1954"/>
      <c r="F413" s="1954"/>
      <c r="G413" s="1954"/>
      <c r="H413" s="1954"/>
      <c r="I413" s="1954"/>
      <c r="J413" s="1954"/>
      <c r="K413" s="1954"/>
    </row>
    <row r="414" spans="1:11" ht="15.75" customHeight="1">
      <c r="A414" s="1954"/>
      <c r="B414" s="1954"/>
      <c r="C414" s="1954"/>
      <c r="D414" s="1954"/>
      <c r="E414" s="1954"/>
      <c r="F414" s="1954"/>
      <c r="G414" s="1954"/>
      <c r="H414" s="1954"/>
      <c r="I414" s="1954"/>
      <c r="J414" s="1954"/>
      <c r="K414" s="1954"/>
    </row>
    <row r="415" spans="1:11" ht="15.75" customHeight="1">
      <c r="A415" s="1954"/>
      <c r="B415" s="1954"/>
      <c r="C415" s="1954"/>
      <c r="D415" s="1954"/>
      <c r="E415" s="1954"/>
      <c r="F415" s="1954"/>
      <c r="G415" s="1954"/>
      <c r="H415" s="1954"/>
      <c r="I415" s="1954"/>
      <c r="J415" s="1954"/>
      <c r="K415" s="1954"/>
    </row>
    <row r="416" spans="1:11" ht="15.75" customHeight="1">
      <c r="A416" s="1954"/>
      <c r="B416" s="1954"/>
      <c r="C416" s="1954"/>
      <c r="D416" s="1954"/>
      <c r="E416" s="1954"/>
      <c r="F416" s="1954"/>
      <c r="G416" s="1954"/>
      <c r="H416" s="1954"/>
      <c r="I416" s="1954"/>
      <c r="J416" s="1954"/>
      <c r="K416" s="1954"/>
    </row>
    <row r="417" spans="1:11" ht="15.75" customHeight="1">
      <c r="A417" s="1954"/>
      <c r="B417" s="1954"/>
      <c r="C417" s="1954"/>
      <c r="D417" s="1954"/>
      <c r="E417" s="1954"/>
      <c r="F417" s="1954"/>
      <c r="G417" s="1954"/>
      <c r="H417" s="1954"/>
      <c r="I417" s="1954"/>
      <c r="J417" s="1954"/>
      <c r="K417" s="1954"/>
    </row>
    <row r="418" spans="1:11" ht="15.75" customHeight="1">
      <c r="A418" s="1954"/>
      <c r="B418" s="1954"/>
      <c r="C418" s="1954"/>
      <c r="D418" s="1954"/>
      <c r="E418" s="1954"/>
      <c r="F418" s="1954"/>
      <c r="G418" s="1954"/>
      <c r="H418" s="1954"/>
      <c r="I418" s="1954"/>
      <c r="J418" s="1954"/>
      <c r="K418" s="1954"/>
    </row>
    <row r="419" spans="1:11" ht="15.75" customHeight="1">
      <c r="A419" s="1954"/>
      <c r="B419" s="1954"/>
      <c r="C419" s="1954"/>
      <c r="D419" s="1954"/>
      <c r="E419" s="1954"/>
      <c r="F419" s="1954"/>
      <c r="G419" s="1954"/>
      <c r="H419" s="1954"/>
      <c r="I419" s="1954"/>
      <c r="J419" s="1954"/>
      <c r="K419" s="1954"/>
    </row>
    <row r="420" spans="1:11" ht="15.75" customHeight="1">
      <c r="A420" s="1954"/>
      <c r="B420" s="1954"/>
      <c r="C420" s="1954"/>
      <c r="D420" s="1954"/>
      <c r="E420" s="1954"/>
      <c r="F420" s="1954"/>
      <c r="G420" s="1954"/>
      <c r="H420" s="1954"/>
      <c r="I420" s="1954"/>
      <c r="J420" s="1954"/>
      <c r="K420" s="1954"/>
    </row>
    <row r="421" spans="1:11" ht="15.75" customHeight="1">
      <c r="A421" s="1954"/>
      <c r="B421" s="1954"/>
      <c r="C421" s="1954"/>
      <c r="D421" s="1954"/>
      <c r="E421" s="1954"/>
      <c r="F421" s="1954"/>
      <c r="G421" s="1954"/>
      <c r="H421" s="1954"/>
      <c r="I421" s="1954"/>
      <c r="J421" s="1954"/>
      <c r="K421" s="1954"/>
    </row>
    <row r="422" spans="1:11" ht="15.75" customHeight="1">
      <c r="A422" s="1954"/>
      <c r="B422" s="1954"/>
      <c r="C422" s="1954"/>
      <c r="D422" s="1954"/>
      <c r="E422" s="1954"/>
      <c r="F422" s="1954"/>
      <c r="G422" s="1954"/>
      <c r="H422" s="1954"/>
      <c r="I422" s="1954"/>
      <c r="J422" s="1954"/>
      <c r="K422" s="1954"/>
    </row>
    <row r="423" spans="1:11" ht="15.75" customHeight="1">
      <c r="A423" s="1954"/>
      <c r="B423" s="1954"/>
      <c r="C423" s="1954"/>
      <c r="D423" s="1954"/>
      <c r="E423" s="1954"/>
      <c r="F423" s="1954"/>
      <c r="G423" s="1954"/>
      <c r="H423" s="1954"/>
      <c r="I423" s="1954"/>
      <c r="J423" s="1954"/>
      <c r="K423" s="1954"/>
    </row>
    <row r="424" spans="1:11" ht="15.75" customHeight="1">
      <c r="A424" s="1954"/>
      <c r="B424" s="1954"/>
      <c r="C424" s="1954"/>
      <c r="D424" s="1954"/>
      <c r="E424" s="1954"/>
      <c r="F424" s="1954"/>
      <c r="G424" s="1954"/>
      <c r="H424" s="1954"/>
      <c r="I424" s="1954"/>
      <c r="J424" s="1954"/>
      <c r="K424" s="1954"/>
    </row>
    <row r="425" spans="1:11" ht="15.75" customHeight="1">
      <c r="A425" s="1954"/>
      <c r="B425" s="1954"/>
      <c r="C425" s="1954"/>
      <c r="D425" s="1954"/>
      <c r="E425" s="1954"/>
      <c r="F425" s="1954"/>
      <c r="G425" s="1954"/>
      <c r="H425" s="1954"/>
      <c r="I425" s="1954"/>
      <c r="J425" s="1954"/>
      <c r="K425" s="1954"/>
    </row>
    <row r="426" spans="1:11" ht="15.75" customHeight="1">
      <c r="A426" s="1954"/>
      <c r="B426" s="1954"/>
      <c r="C426" s="1954"/>
      <c r="D426" s="1954"/>
      <c r="E426" s="1954"/>
      <c r="F426" s="1954"/>
      <c r="G426" s="1954"/>
      <c r="H426" s="1954"/>
      <c r="I426" s="1954"/>
      <c r="J426" s="1954"/>
      <c r="K426" s="1954"/>
    </row>
    <row r="427" spans="1:11" ht="15.75" customHeight="1">
      <c r="A427" s="1954"/>
      <c r="B427" s="1954"/>
      <c r="C427" s="1954"/>
      <c r="D427" s="1954"/>
      <c r="E427" s="1954"/>
      <c r="F427" s="1954"/>
      <c r="G427" s="1954"/>
      <c r="H427" s="1954"/>
      <c r="I427" s="1954"/>
      <c r="J427" s="1954"/>
      <c r="K427" s="1954"/>
    </row>
    <row r="428" spans="1:11" ht="15.75" customHeight="1">
      <c r="A428" s="1954"/>
      <c r="B428" s="1954"/>
      <c r="C428" s="1954"/>
      <c r="D428" s="1954"/>
      <c r="E428" s="1954"/>
      <c r="F428" s="1954"/>
      <c r="G428" s="1954"/>
      <c r="H428" s="1954"/>
      <c r="I428" s="1954"/>
      <c r="J428" s="1954"/>
      <c r="K428" s="1954"/>
    </row>
    <row r="429" spans="1:11" ht="15.75" customHeight="1">
      <c r="A429" s="1954"/>
      <c r="B429" s="1954"/>
      <c r="C429" s="1954"/>
      <c r="D429" s="1954"/>
      <c r="E429" s="1954"/>
      <c r="F429" s="1954"/>
      <c r="G429" s="1954"/>
      <c r="H429" s="1954"/>
      <c r="I429" s="1954"/>
      <c r="J429" s="1954"/>
      <c r="K429" s="1954"/>
    </row>
    <row r="430" spans="1:11" ht="15.75" customHeight="1">
      <c r="A430" s="1954"/>
      <c r="B430" s="1954"/>
      <c r="C430" s="1954"/>
      <c r="D430" s="1954"/>
      <c r="E430" s="1954"/>
      <c r="F430" s="1954"/>
      <c r="G430" s="1954"/>
      <c r="H430" s="1954"/>
      <c r="I430" s="1954"/>
      <c r="J430" s="1954"/>
      <c r="K430" s="1954"/>
    </row>
    <row r="431" spans="1:11" ht="15.75" customHeight="1">
      <c r="A431" s="1954"/>
      <c r="B431" s="1954"/>
      <c r="C431" s="1954"/>
      <c r="D431" s="1954"/>
      <c r="E431" s="1954"/>
      <c r="F431" s="1954"/>
      <c r="G431" s="1954"/>
      <c r="H431" s="1954"/>
      <c r="I431" s="1954"/>
      <c r="J431" s="1954"/>
      <c r="K431" s="1954"/>
    </row>
    <row r="432" spans="1:11" ht="15.75" customHeight="1">
      <c r="A432" s="1954"/>
      <c r="B432" s="1954"/>
      <c r="C432" s="1954"/>
      <c r="D432" s="1954"/>
      <c r="E432" s="1954"/>
      <c r="F432" s="1954"/>
      <c r="G432" s="1954"/>
      <c r="H432" s="1954"/>
      <c r="I432" s="1954"/>
      <c r="J432" s="1954"/>
      <c r="K432" s="1954"/>
    </row>
    <row r="433" spans="1:11" ht="15.75" customHeight="1">
      <c r="A433" s="1954"/>
      <c r="B433" s="1954"/>
      <c r="C433" s="1954"/>
      <c r="D433" s="1954"/>
      <c r="E433" s="1954"/>
      <c r="F433" s="1954"/>
      <c r="G433" s="1954"/>
      <c r="H433" s="1954"/>
      <c r="I433" s="1954"/>
      <c r="J433" s="1954"/>
      <c r="K433" s="1954"/>
    </row>
    <row r="434" spans="1:11" ht="15.75" customHeight="1">
      <c r="A434" s="1954"/>
      <c r="B434" s="1954"/>
      <c r="C434" s="1954"/>
      <c r="D434" s="1954"/>
      <c r="E434" s="1954"/>
      <c r="F434" s="1954"/>
      <c r="G434" s="1954"/>
      <c r="H434" s="1954"/>
      <c r="I434" s="1954"/>
      <c r="J434" s="1954"/>
      <c r="K434" s="1954"/>
    </row>
    <row r="435" spans="1:11" ht="15.75" customHeight="1">
      <c r="A435" s="1954"/>
      <c r="B435" s="1954"/>
      <c r="C435" s="1954"/>
      <c r="D435" s="1954"/>
      <c r="E435" s="1954"/>
      <c r="F435" s="1954"/>
      <c r="G435" s="1954"/>
      <c r="H435" s="1954"/>
      <c r="I435" s="1954"/>
      <c r="J435" s="1954"/>
      <c r="K435" s="1954"/>
    </row>
    <row r="436" spans="1:11" ht="15.75" customHeight="1">
      <c r="A436" s="1954"/>
      <c r="B436" s="1954"/>
      <c r="C436" s="1954"/>
      <c r="D436" s="1954"/>
      <c r="E436" s="1954"/>
      <c r="F436" s="1954"/>
      <c r="G436" s="1954"/>
      <c r="H436" s="1954"/>
      <c r="I436" s="1954"/>
      <c r="J436" s="1954"/>
      <c r="K436" s="1954"/>
    </row>
    <row r="437" spans="1:11" ht="15.75" customHeight="1">
      <c r="A437" s="1954"/>
      <c r="B437" s="1954"/>
      <c r="C437" s="1954"/>
      <c r="D437" s="1954"/>
      <c r="E437" s="1954"/>
      <c r="F437" s="1954"/>
      <c r="G437" s="1954"/>
      <c r="H437" s="1954"/>
      <c r="I437" s="1954"/>
      <c r="J437" s="1954"/>
      <c r="K437" s="1954"/>
    </row>
    <row r="438" spans="1:11" ht="15.75" customHeight="1">
      <c r="A438" s="1954"/>
      <c r="B438" s="1954"/>
      <c r="C438" s="1954"/>
      <c r="D438" s="1954"/>
      <c r="E438" s="1954"/>
      <c r="F438" s="1954"/>
      <c r="G438" s="1954"/>
      <c r="H438" s="1954"/>
      <c r="I438" s="1954"/>
      <c r="J438" s="1954"/>
      <c r="K438" s="1954"/>
    </row>
    <row r="439" spans="1:11" ht="15.75" customHeight="1">
      <c r="A439" s="1954"/>
      <c r="B439" s="1954"/>
      <c r="C439" s="1954"/>
      <c r="D439" s="1954"/>
      <c r="E439" s="1954"/>
      <c r="F439" s="1954"/>
      <c r="G439" s="1954"/>
      <c r="H439" s="1954"/>
      <c r="I439" s="1954"/>
      <c r="J439" s="1954"/>
      <c r="K439" s="1954"/>
    </row>
    <row r="440" spans="1:11" ht="15.75" customHeight="1">
      <c r="A440" s="1954"/>
      <c r="B440" s="1954"/>
      <c r="C440" s="1954"/>
      <c r="D440" s="1954"/>
      <c r="E440" s="1954"/>
      <c r="F440" s="1954"/>
      <c r="G440" s="1954"/>
      <c r="H440" s="1954"/>
      <c r="I440" s="1954"/>
      <c r="J440" s="1954"/>
      <c r="K440" s="1954"/>
    </row>
    <row r="441" spans="1:11" ht="15.75" customHeight="1">
      <c r="A441" s="1954"/>
      <c r="B441" s="1954"/>
      <c r="C441" s="1954"/>
      <c r="D441" s="1954"/>
      <c r="E441" s="1954"/>
      <c r="F441" s="1954"/>
      <c r="G441" s="1954"/>
      <c r="H441" s="1954"/>
      <c r="I441" s="1954"/>
      <c r="J441" s="1954"/>
      <c r="K441" s="1954"/>
    </row>
    <row r="442" spans="1:11" ht="15.75" customHeight="1">
      <c r="A442" s="1954"/>
      <c r="B442" s="1954"/>
      <c r="C442" s="1954"/>
      <c r="D442" s="1954"/>
      <c r="E442" s="1954"/>
      <c r="F442" s="1954"/>
      <c r="G442" s="1954"/>
      <c r="H442" s="1954"/>
      <c r="I442" s="1954"/>
      <c r="J442" s="1954"/>
      <c r="K442" s="1954"/>
    </row>
    <row r="443" spans="1:11" ht="15.75" customHeight="1">
      <c r="A443" s="1954"/>
      <c r="B443" s="1954"/>
      <c r="C443" s="1954"/>
      <c r="D443" s="1954"/>
      <c r="E443" s="1954"/>
      <c r="F443" s="1954"/>
      <c r="G443" s="1954"/>
      <c r="H443" s="1954"/>
      <c r="I443" s="1954"/>
      <c r="J443" s="1954"/>
      <c r="K443" s="1954"/>
    </row>
    <row r="444" spans="1:11" ht="15.75" customHeight="1">
      <c r="A444" s="1954"/>
      <c r="B444" s="1954"/>
      <c r="C444" s="1954"/>
      <c r="D444" s="1954"/>
      <c r="E444" s="1954"/>
      <c r="F444" s="1954"/>
      <c r="G444" s="1954"/>
      <c r="H444" s="1954"/>
      <c r="I444" s="1954"/>
      <c r="J444" s="1954"/>
      <c r="K444" s="1954"/>
    </row>
    <row r="445" spans="1:11" ht="15.75" customHeight="1">
      <c r="A445" s="1954"/>
      <c r="B445" s="1954"/>
      <c r="C445" s="1954"/>
      <c r="D445" s="1954"/>
      <c r="E445" s="1954"/>
      <c r="F445" s="1954"/>
      <c r="G445" s="1954"/>
      <c r="H445" s="1954"/>
      <c r="I445" s="1954"/>
      <c r="J445" s="1954"/>
      <c r="K445" s="1954"/>
    </row>
    <row r="446" spans="1:11" ht="15.75" customHeight="1">
      <c r="A446" s="1954"/>
      <c r="B446" s="1954"/>
      <c r="C446" s="1954"/>
      <c r="D446" s="1954"/>
      <c r="E446" s="1954"/>
      <c r="F446" s="1954"/>
      <c r="G446" s="1954"/>
      <c r="H446" s="1954"/>
      <c r="I446" s="1954"/>
      <c r="J446" s="1954"/>
      <c r="K446" s="1954"/>
    </row>
    <row r="447" spans="1:11" ht="15.75" customHeight="1">
      <c r="A447" s="1954"/>
      <c r="B447" s="1954"/>
      <c r="C447" s="1954"/>
      <c r="D447" s="1954"/>
      <c r="E447" s="1954"/>
      <c r="F447" s="1954"/>
      <c r="G447" s="1954"/>
      <c r="H447" s="1954"/>
      <c r="I447" s="1954"/>
      <c r="J447" s="1954"/>
      <c r="K447" s="1954"/>
    </row>
    <row r="448" spans="1:11" ht="15.75" customHeight="1">
      <c r="A448" s="1954"/>
      <c r="B448" s="1954"/>
      <c r="C448" s="1954"/>
      <c r="D448" s="1954"/>
      <c r="E448" s="1954"/>
      <c r="F448" s="1954"/>
      <c r="G448" s="1954"/>
      <c r="H448" s="1954"/>
      <c r="I448" s="1954"/>
      <c r="J448" s="1954"/>
      <c r="K448" s="1954"/>
    </row>
    <row r="449" spans="1:11" ht="15.75" customHeight="1">
      <c r="A449" s="1954"/>
      <c r="B449" s="1954"/>
      <c r="C449" s="1954"/>
      <c r="D449" s="1954"/>
      <c r="E449" s="1954"/>
      <c r="F449" s="1954"/>
      <c r="G449" s="1954"/>
      <c r="H449" s="1954"/>
      <c r="I449" s="1954"/>
      <c r="J449" s="1954"/>
      <c r="K449" s="1954"/>
    </row>
    <row r="450" spans="1:11" ht="15.75" customHeight="1">
      <c r="A450" s="1954"/>
      <c r="B450" s="1954"/>
      <c r="C450" s="1954"/>
      <c r="D450" s="1954"/>
      <c r="E450" s="1954"/>
      <c r="F450" s="1954"/>
      <c r="G450" s="1954"/>
      <c r="H450" s="1954"/>
      <c r="I450" s="1954"/>
      <c r="J450" s="1954"/>
      <c r="K450" s="1954"/>
    </row>
    <row r="451" spans="1:11" ht="15.75" customHeight="1">
      <c r="A451" s="1954"/>
      <c r="B451" s="1954"/>
      <c r="C451" s="1954"/>
      <c r="D451" s="1954"/>
      <c r="E451" s="1954"/>
      <c r="F451" s="1954"/>
      <c r="G451" s="1954"/>
      <c r="H451" s="1954"/>
      <c r="I451" s="1954"/>
      <c r="J451" s="1954"/>
      <c r="K451" s="1954"/>
    </row>
    <row r="452" spans="1:11" ht="15.75" customHeight="1">
      <c r="A452" s="1954"/>
      <c r="B452" s="1954"/>
      <c r="C452" s="1954"/>
      <c r="D452" s="1954"/>
      <c r="E452" s="1954"/>
      <c r="F452" s="1954"/>
      <c r="G452" s="1954"/>
      <c r="H452" s="1954"/>
      <c r="I452" s="1954"/>
      <c r="J452" s="1954"/>
      <c r="K452" s="1954"/>
    </row>
    <row r="453" spans="1:11" ht="15.75" customHeight="1">
      <c r="A453" s="1954"/>
      <c r="B453" s="1954"/>
      <c r="C453" s="1954"/>
      <c r="D453" s="1954"/>
      <c r="E453" s="1954"/>
      <c r="F453" s="1954"/>
      <c r="G453" s="1954"/>
      <c r="H453" s="1954"/>
      <c r="I453" s="1954"/>
      <c r="J453" s="1954"/>
      <c r="K453" s="1954"/>
    </row>
    <row r="454" spans="1:11" ht="15.75" customHeight="1">
      <c r="A454" s="1954"/>
      <c r="B454" s="1954"/>
      <c r="C454" s="1954"/>
      <c r="D454" s="1954"/>
      <c r="E454" s="1954"/>
      <c r="F454" s="1954"/>
      <c r="G454" s="1954"/>
      <c r="H454" s="1954"/>
      <c r="I454" s="1954"/>
      <c r="J454" s="1954"/>
      <c r="K454" s="1954"/>
    </row>
    <row r="455" spans="1:11" ht="15.75" customHeight="1">
      <c r="A455" s="1954"/>
      <c r="B455" s="1954"/>
      <c r="C455" s="1954"/>
      <c r="D455" s="1954"/>
      <c r="E455" s="1954"/>
      <c r="F455" s="1954"/>
      <c r="G455" s="1954"/>
      <c r="H455" s="1954"/>
      <c r="I455" s="1954"/>
      <c r="J455" s="1954"/>
      <c r="K455" s="1954"/>
    </row>
    <row r="456" spans="1:11" ht="15.75" customHeight="1">
      <c r="A456" s="1954"/>
      <c r="B456" s="1954"/>
      <c r="C456" s="1954"/>
      <c r="D456" s="1954"/>
      <c r="E456" s="1954"/>
      <c r="F456" s="1954"/>
      <c r="G456" s="1954"/>
      <c r="H456" s="1954"/>
      <c r="I456" s="1954"/>
      <c r="J456" s="1954"/>
      <c r="K456" s="1954"/>
    </row>
    <row r="457" spans="1:11" ht="15.75" customHeight="1">
      <c r="A457" s="1954"/>
      <c r="B457" s="1954"/>
      <c r="C457" s="1954"/>
      <c r="D457" s="1954"/>
      <c r="E457" s="1954"/>
      <c r="F457" s="1954"/>
      <c r="G457" s="1954"/>
      <c r="H457" s="1954"/>
      <c r="I457" s="1954"/>
      <c r="J457" s="1954"/>
      <c r="K457" s="1954"/>
    </row>
    <row r="458" spans="1:11" ht="15.75" customHeight="1">
      <c r="A458" s="1954"/>
      <c r="B458" s="1954"/>
      <c r="C458" s="1954"/>
      <c r="D458" s="1954"/>
      <c r="E458" s="1954"/>
      <c r="F458" s="1954"/>
      <c r="G458" s="1954"/>
      <c r="H458" s="1954"/>
      <c r="I458" s="1954"/>
      <c r="J458" s="1954"/>
      <c r="K458" s="1954"/>
    </row>
    <row r="459" spans="1:11" ht="15.75" customHeight="1">
      <c r="A459" s="1954"/>
      <c r="B459" s="1954"/>
      <c r="C459" s="1954"/>
      <c r="D459" s="1954"/>
      <c r="E459" s="1954"/>
      <c r="F459" s="1954"/>
      <c r="G459" s="1954"/>
      <c r="H459" s="1954"/>
      <c r="I459" s="1954"/>
      <c r="J459" s="1954"/>
      <c r="K459" s="1954"/>
    </row>
    <row r="460" spans="1:11" ht="15.75" customHeight="1">
      <c r="A460" s="1954"/>
      <c r="B460" s="1954"/>
      <c r="C460" s="1954"/>
      <c r="D460" s="1954"/>
      <c r="E460" s="1954"/>
      <c r="F460" s="1954"/>
      <c r="G460" s="1954"/>
      <c r="H460" s="1954"/>
      <c r="I460" s="1954"/>
      <c r="J460" s="1954"/>
      <c r="K460" s="1954"/>
    </row>
    <row r="461" spans="1:11" ht="15.75" customHeight="1">
      <c r="A461" s="1954"/>
      <c r="B461" s="1954"/>
      <c r="C461" s="1954"/>
      <c r="D461" s="1954"/>
      <c r="E461" s="1954"/>
      <c r="F461" s="1954"/>
      <c r="G461" s="1954"/>
      <c r="H461" s="1954"/>
      <c r="I461" s="1954"/>
      <c r="J461" s="1954"/>
      <c r="K461" s="1954"/>
    </row>
    <row r="462" spans="1:11" ht="15.75" customHeight="1">
      <c r="A462" s="1954"/>
      <c r="B462" s="1954"/>
      <c r="C462" s="1954"/>
      <c r="D462" s="1954"/>
      <c r="E462" s="1954"/>
      <c r="F462" s="1954"/>
      <c r="G462" s="1954"/>
      <c r="H462" s="1954"/>
      <c r="I462" s="1954"/>
      <c r="J462" s="1954"/>
      <c r="K462" s="1954"/>
    </row>
    <row r="463" spans="1:11" ht="15.75" customHeight="1">
      <c r="A463" s="1954"/>
      <c r="B463" s="1954"/>
      <c r="C463" s="1954"/>
      <c r="D463" s="1954"/>
      <c r="E463" s="1954"/>
      <c r="F463" s="1954"/>
      <c r="G463" s="1954"/>
      <c r="H463" s="1954"/>
      <c r="I463" s="1954"/>
      <c r="J463" s="1954"/>
      <c r="K463" s="1954"/>
    </row>
    <row r="464" spans="1:11" ht="15.75" customHeight="1">
      <c r="A464" s="1954"/>
      <c r="B464" s="1954"/>
      <c r="C464" s="1954"/>
      <c r="D464" s="1954"/>
      <c r="E464" s="1954"/>
      <c r="F464" s="1954"/>
      <c r="G464" s="1954"/>
      <c r="H464" s="1954"/>
      <c r="I464" s="1954"/>
      <c r="J464" s="1954"/>
      <c r="K464" s="1954"/>
    </row>
    <row r="465" spans="1:11" ht="15.75" customHeight="1">
      <c r="A465" s="1954"/>
      <c r="B465" s="1954"/>
      <c r="C465" s="1954"/>
      <c r="D465" s="1954"/>
      <c r="E465" s="1954"/>
      <c r="F465" s="1954"/>
      <c r="G465" s="1954"/>
      <c r="H465" s="1954"/>
      <c r="I465" s="1954"/>
      <c r="J465" s="1954"/>
      <c r="K465" s="1954"/>
    </row>
    <row r="466" spans="1:11" ht="15.75" customHeight="1">
      <c r="A466" s="1954"/>
      <c r="B466" s="1954"/>
      <c r="C466" s="1954"/>
      <c r="D466" s="1954"/>
      <c r="E466" s="1954"/>
      <c r="F466" s="1954"/>
      <c r="G466" s="1954"/>
      <c r="H466" s="1954"/>
      <c r="I466" s="1954"/>
      <c r="J466" s="1954"/>
      <c r="K466" s="1954"/>
    </row>
    <row r="467" spans="1:11" ht="15.75" customHeight="1">
      <c r="A467" s="1954"/>
      <c r="B467" s="1954"/>
      <c r="C467" s="1954"/>
      <c r="D467" s="1954"/>
      <c r="E467" s="1954"/>
      <c r="F467" s="1954"/>
      <c r="G467" s="1954"/>
      <c r="H467" s="1954"/>
      <c r="I467" s="1954"/>
      <c r="J467" s="1954"/>
      <c r="K467" s="1954"/>
    </row>
    <row r="468" spans="1:11" ht="15.75" customHeight="1">
      <c r="A468" s="1954"/>
      <c r="B468" s="1954"/>
      <c r="C468" s="1954"/>
      <c r="D468" s="1954"/>
      <c r="E468" s="1954"/>
      <c r="F468" s="1954"/>
      <c r="G468" s="1954"/>
      <c r="H468" s="1954"/>
      <c r="I468" s="1954"/>
      <c r="J468" s="1954"/>
      <c r="K468" s="1954"/>
    </row>
    <row r="469" spans="1:11" ht="15.75" customHeight="1">
      <c r="A469" s="1954"/>
      <c r="B469" s="1954"/>
      <c r="C469" s="1954"/>
      <c r="D469" s="1954"/>
      <c r="E469" s="1954"/>
      <c r="F469" s="1954"/>
      <c r="G469" s="1954"/>
      <c r="H469" s="1954"/>
      <c r="I469" s="1954"/>
      <c r="J469" s="1954"/>
      <c r="K469" s="1954"/>
    </row>
    <row r="470" spans="1:11" ht="15.75" customHeight="1">
      <c r="A470" s="1954"/>
      <c r="B470" s="1954"/>
      <c r="C470" s="1954"/>
      <c r="D470" s="1954"/>
      <c r="E470" s="1954"/>
      <c r="F470" s="1954"/>
      <c r="G470" s="1954"/>
      <c r="H470" s="1954"/>
      <c r="I470" s="1954"/>
      <c r="J470" s="1954"/>
      <c r="K470" s="1954"/>
    </row>
    <row r="471" spans="1:11" ht="15.75" customHeight="1">
      <c r="A471" s="1954"/>
      <c r="B471" s="1954"/>
      <c r="C471" s="1954"/>
      <c r="D471" s="1954"/>
      <c r="E471" s="1954"/>
      <c r="F471" s="1954"/>
      <c r="G471" s="1954"/>
      <c r="H471" s="1954"/>
      <c r="I471" s="1954"/>
      <c r="J471" s="1954"/>
      <c r="K471" s="1954"/>
    </row>
    <row r="472" spans="1:11" ht="15.75" customHeight="1">
      <c r="A472" s="1954"/>
      <c r="B472" s="1954"/>
      <c r="C472" s="1954"/>
      <c r="D472" s="1954"/>
      <c r="E472" s="1954"/>
      <c r="F472" s="1954"/>
      <c r="G472" s="1954"/>
      <c r="H472" s="1954"/>
      <c r="I472" s="1954"/>
      <c r="J472" s="1954"/>
      <c r="K472" s="1954"/>
    </row>
    <row r="473" spans="1:11" ht="15.75" customHeight="1">
      <c r="A473" s="1954"/>
      <c r="B473" s="1954"/>
      <c r="C473" s="1954"/>
      <c r="D473" s="1954"/>
      <c r="E473" s="1954"/>
      <c r="F473" s="1954"/>
      <c r="G473" s="1954"/>
      <c r="H473" s="1954"/>
      <c r="I473" s="1954"/>
      <c r="J473" s="1954"/>
      <c r="K473" s="1954"/>
    </row>
    <row r="474" spans="1:11" ht="15.75" customHeight="1">
      <c r="A474" s="1954"/>
      <c r="B474" s="1954"/>
      <c r="C474" s="1954"/>
      <c r="D474" s="1954"/>
      <c r="E474" s="1954"/>
      <c r="F474" s="1954"/>
      <c r="G474" s="1954"/>
      <c r="H474" s="1954"/>
      <c r="I474" s="1954"/>
      <c r="J474" s="1954"/>
      <c r="K474" s="1954"/>
    </row>
    <row r="475" spans="1:11" ht="15.75" customHeight="1">
      <c r="A475" s="1954"/>
      <c r="B475" s="1954"/>
      <c r="C475" s="1954"/>
      <c r="D475" s="1954"/>
      <c r="E475" s="1954"/>
      <c r="F475" s="1954"/>
      <c r="G475" s="1954"/>
      <c r="H475" s="1954"/>
      <c r="I475" s="1954"/>
      <c r="J475" s="1954"/>
      <c r="K475" s="1954"/>
    </row>
    <row r="476" spans="1:11" ht="15.75" customHeight="1">
      <c r="A476" s="1954"/>
      <c r="B476" s="1954"/>
      <c r="C476" s="1954"/>
      <c r="D476" s="1954"/>
      <c r="E476" s="1954"/>
      <c r="F476" s="1954"/>
      <c r="G476" s="1954"/>
      <c r="H476" s="1954"/>
      <c r="I476" s="1954"/>
      <c r="J476" s="1954"/>
      <c r="K476" s="1954"/>
    </row>
    <row r="477" spans="1:11" ht="15.75" customHeight="1">
      <c r="A477" s="1954"/>
      <c r="B477" s="1954"/>
      <c r="C477" s="1954"/>
      <c r="D477" s="1954"/>
      <c r="E477" s="1954"/>
      <c r="F477" s="1954"/>
      <c r="G477" s="1954"/>
      <c r="H477" s="1954"/>
      <c r="I477" s="1954"/>
      <c r="J477" s="1954"/>
      <c r="K477" s="1954"/>
    </row>
    <row r="478" spans="1:11" ht="15.75" customHeight="1">
      <c r="A478" s="1954"/>
      <c r="B478" s="1954"/>
      <c r="C478" s="1954"/>
      <c r="D478" s="1954"/>
      <c r="E478" s="1954"/>
      <c r="F478" s="1954"/>
      <c r="G478" s="1954"/>
      <c r="H478" s="1954"/>
      <c r="I478" s="1954"/>
      <c r="J478" s="1954"/>
      <c r="K478" s="1954"/>
    </row>
    <row r="479" spans="1:11" ht="15.75" customHeight="1">
      <c r="A479" s="1954"/>
      <c r="B479" s="1954"/>
      <c r="C479" s="1954"/>
      <c r="D479" s="1954"/>
      <c r="E479" s="1954"/>
      <c r="F479" s="1954"/>
      <c r="G479" s="1954"/>
      <c r="H479" s="1954"/>
      <c r="I479" s="1954"/>
      <c r="J479" s="1954"/>
      <c r="K479" s="1954"/>
    </row>
    <row r="480" spans="1:11" ht="15.75" customHeight="1">
      <c r="A480" s="1954"/>
      <c r="B480" s="1954"/>
      <c r="C480" s="1954"/>
      <c r="D480" s="1954"/>
      <c r="E480" s="1954"/>
      <c r="F480" s="1954"/>
      <c r="G480" s="1954"/>
      <c r="H480" s="1954"/>
      <c r="I480" s="1954"/>
      <c r="J480" s="1954"/>
      <c r="K480" s="1954"/>
    </row>
    <row r="481" spans="1:11" ht="15.75" customHeight="1">
      <c r="A481" s="1954"/>
      <c r="B481" s="1954"/>
      <c r="C481" s="1954"/>
      <c r="D481" s="1954"/>
      <c r="E481" s="1954"/>
      <c r="F481" s="1954"/>
      <c r="G481" s="1954"/>
      <c r="H481" s="1954"/>
      <c r="I481" s="1954"/>
      <c r="J481" s="1954"/>
      <c r="K481" s="1954"/>
    </row>
    <row r="482" spans="1:11" ht="15.75" customHeight="1">
      <c r="A482" s="1954"/>
      <c r="B482" s="1954"/>
      <c r="C482" s="1954"/>
      <c r="D482" s="1954"/>
      <c r="E482" s="1954"/>
      <c r="F482" s="1954"/>
      <c r="G482" s="1954"/>
      <c r="H482" s="1954"/>
      <c r="I482" s="1954"/>
      <c r="J482" s="1954"/>
      <c r="K482" s="1954"/>
    </row>
    <row r="483" spans="1:11" ht="15.75" customHeight="1">
      <c r="A483" s="1954"/>
      <c r="B483" s="1954"/>
      <c r="C483" s="1954"/>
      <c r="D483" s="1954"/>
      <c r="E483" s="1954"/>
      <c r="F483" s="1954"/>
      <c r="G483" s="1954"/>
      <c r="H483" s="1954"/>
      <c r="I483" s="1954"/>
      <c r="J483" s="1954"/>
      <c r="K483" s="1954"/>
    </row>
    <row r="484" spans="1:11" ht="15.75" customHeight="1">
      <c r="A484" s="1954"/>
      <c r="B484" s="1954"/>
      <c r="C484" s="1954"/>
      <c r="D484" s="1954"/>
      <c r="E484" s="1954"/>
      <c r="F484" s="1954"/>
      <c r="G484" s="1954"/>
      <c r="H484" s="1954"/>
      <c r="I484" s="1954"/>
      <c r="J484" s="1954"/>
      <c r="K484" s="1954"/>
    </row>
    <row r="485" spans="1:11" ht="15.75" customHeight="1">
      <c r="A485" s="1954"/>
      <c r="B485" s="1954"/>
      <c r="C485" s="1954"/>
      <c r="D485" s="1954"/>
      <c r="E485" s="1954"/>
      <c r="F485" s="1954"/>
      <c r="G485" s="1954"/>
      <c r="H485" s="1954"/>
      <c r="I485" s="1954"/>
      <c r="J485" s="1954"/>
      <c r="K485" s="1954"/>
    </row>
    <row r="486" spans="1:11" ht="15.75" customHeight="1">
      <c r="A486" s="1954"/>
      <c r="B486" s="1954"/>
      <c r="C486" s="1954"/>
      <c r="D486" s="1954"/>
      <c r="E486" s="1954"/>
      <c r="F486" s="1954"/>
      <c r="G486" s="1954"/>
      <c r="H486" s="1954"/>
      <c r="I486" s="1954"/>
      <c r="J486" s="1954"/>
      <c r="K486" s="1954"/>
    </row>
    <row r="487" spans="1:11" ht="15.75" customHeight="1">
      <c r="A487" s="1954"/>
      <c r="B487" s="1954"/>
      <c r="C487" s="1954"/>
      <c r="D487" s="1954"/>
      <c r="E487" s="1954"/>
      <c r="F487" s="1954"/>
      <c r="G487" s="1954"/>
      <c r="H487" s="1954"/>
      <c r="I487" s="1954"/>
      <c r="J487" s="1954"/>
      <c r="K487" s="1954"/>
    </row>
    <row r="488" spans="1:11" ht="15.75" customHeight="1">
      <c r="A488" s="1954"/>
      <c r="B488" s="1954"/>
      <c r="C488" s="1954"/>
      <c r="D488" s="1954"/>
      <c r="E488" s="1954"/>
      <c r="F488" s="1954"/>
      <c r="G488" s="1954"/>
      <c r="H488" s="1954"/>
      <c r="I488" s="1954"/>
      <c r="J488" s="1954"/>
      <c r="K488" s="1954"/>
    </row>
    <row r="489" spans="1:11" ht="15.75" customHeight="1">
      <c r="A489" s="1954"/>
      <c r="B489" s="1954"/>
      <c r="C489" s="1954"/>
      <c r="D489" s="1954"/>
      <c r="E489" s="1954"/>
      <c r="F489" s="1954"/>
      <c r="G489" s="1954"/>
      <c r="H489" s="1954"/>
      <c r="I489" s="1954"/>
      <c r="J489" s="1954"/>
      <c r="K489" s="1954"/>
    </row>
    <row r="490" spans="1:11" ht="15.75" customHeight="1">
      <c r="A490" s="1954"/>
      <c r="B490" s="1954"/>
      <c r="C490" s="1954"/>
      <c r="D490" s="1954"/>
      <c r="E490" s="1954"/>
      <c r="F490" s="1954"/>
      <c r="G490" s="1954"/>
      <c r="H490" s="1954"/>
      <c r="I490" s="1954"/>
      <c r="J490" s="1954"/>
      <c r="K490" s="1954"/>
    </row>
    <row r="491" spans="1:11" ht="15.75" customHeight="1">
      <c r="A491" s="1954"/>
      <c r="B491" s="1954"/>
      <c r="C491" s="1954"/>
      <c r="D491" s="1954"/>
      <c r="E491" s="1954"/>
      <c r="F491" s="1954"/>
      <c r="G491" s="1954"/>
      <c r="H491" s="1954"/>
      <c r="I491" s="1954"/>
      <c r="J491" s="1954"/>
      <c r="K491" s="1954"/>
    </row>
    <row r="492" spans="1:11" ht="15.75" customHeight="1">
      <c r="A492" s="1954"/>
      <c r="B492" s="1954"/>
      <c r="C492" s="1954"/>
      <c r="D492" s="1954"/>
      <c r="E492" s="1954"/>
      <c r="F492" s="1954"/>
      <c r="G492" s="1954"/>
      <c r="H492" s="1954"/>
      <c r="I492" s="1954"/>
      <c r="J492" s="1954"/>
      <c r="K492" s="1954"/>
    </row>
    <row r="493" spans="1:11" ht="15.75" customHeight="1">
      <c r="A493" s="1954"/>
      <c r="B493" s="1954"/>
      <c r="C493" s="1954"/>
      <c r="D493" s="1954"/>
      <c r="E493" s="1954"/>
      <c r="F493" s="1954"/>
      <c r="G493" s="1954"/>
      <c r="H493" s="1954"/>
      <c r="I493" s="1954"/>
      <c r="J493" s="1954"/>
      <c r="K493" s="1954"/>
    </row>
    <row r="494" spans="1:11" ht="15.75" customHeight="1">
      <c r="A494" s="1954"/>
      <c r="B494" s="1954"/>
      <c r="C494" s="1954"/>
      <c r="D494" s="1954"/>
      <c r="E494" s="1954"/>
      <c r="F494" s="1954"/>
      <c r="G494" s="1954"/>
      <c r="H494" s="1954"/>
      <c r="I494" s="1954"/>
      <c r="J494" s="1954"/>
      <c r="K494" s="1954"/>
    </row>
    <row r="495" spans="1:11" ht="15.75" customHeight="1">
      <c r="A495" s="1954"/>
      <c r="B495" s="1954"/>
      <c r="C495" s="1954"/>
      <c r="D495" s="1954"/>
      <c r="E495" s="1954"/>
      <c r="F495" s="1954"/>
      <c r="G495" s="1954"/>
      <c r="H495" s="1954"/>
      <c r="I495" s="1954"/>
      <c r="J495" s="1954"/>
      <c r="K495" s="1954"/>
    </row>
    <row r="496" spans="1:11" ht="15.75" customHeight="1">
      <c r="A496" s="1954"/>
      <c r="B496" s="1954"/>
      <c r="C496" s="1954"/>
      <c r="D496" s="1954"/>
      <c r="E496" s="1954"/>
      <c r="F496" s="1954"/>
      <c r="G496" s="1954"/>
      <c r="H496" s="1954"/>
      <c r="I496" s="1954"/>
      <c r="J496" s="1954"/>
      <c r="K496" s="1954"/>
    </row>
    <row r="497" spans="1:11" ht="15.75" customHeight="1">
      <c r="A497" s="1954"/>
      <c r="B497" s="1954"/>
      <c r="C497" s="1954"/>
      <c r="D497" s="1954"/>
      <c r="E497" s="1954"/>
      <c r="F497" s="1954"/>
      <c r="G497" s="1954"/>
      <c r="H497" s="1954"/>
      <c r="I497" s="1954"/>
      <c r="J497" s="1954"/>
      <c r="K497" s="1954"/>
    </row>
    <row r="498" spans="1:11" ht="15.75" customHeight="1">
      <c r="A498" s="1954"/>
      <c r="B498" s="1954"/>
      <c r="C498" s="1954"/>
      <c r="D498" s="1954"/>
      <c r="E498" s="1954"/>
      <c r="F498" s="1954"/>
      <c r="G498" s="1954"/>
      <c r="H498" s="1954"/>
      <c r="I498" s="1954"/>
      <c r="J498" s="1954"/>
      <c r="K498" s="1954"/>
    </row>
    <row r="499" spans="1:11" ht="15.75" customHeight="1">
      <c r="A499" s="1954"/>
      <c r="B499" s="1954"/>
      <c r="C499" s="1954"/>
      <c r="D499" s="1954"/>
      <c r="E499" s="1954"/>
      <c r="F499" s="1954"/>
      <c r="G499" s="1954"/>
      <c r="H499" s="1954"/>
      <c r="I499" s="1954"/>
      <c r="J499" s="1954"/>
      <c r="K499" s="1954"/>
    </row>
    <row r="500" spans="1:11" ht="15.75" customHeight="1">
      <c r="A500" s="1954"/>
      <c r="B500" s="1954"/>
      <c r="C500" s="1954"/>
      <c r="D500" s="1954"/>
      <c r="E500" s="1954"/>
      <c r="F500" s="1954"/>
      <c r="G500" s="1954"/>
      <c r="H500" s="1954"/>
      <c r="I500" s="1954"/>
      <c r="J500" s="1954"/>
      <c r="K500" s="1954"/>
    </row>
    <row r="501" spans="1:11" ht="15.75" customHeight="1">
      <c r="A501" s="1954"/>
      <c r="B501" s="1954"/>
      <c r="C501" s="1954"/>
      <c r="D501" s="1954"/>
      <c r="E501" s="1954"/>
      <c r="F501" s="1954"/>
      <c r="G501" s="1954"/>
      <c r="H501" s="1954"/>
      <c r="I501" s="1954"/>
      <c r="J501" s="1954"/>
      <c r="K501" s="1954"/>
    </row>
    <row r="502" spans="1:11" ht="15.75" customHeight="1">
      <c r="A502" s="1954"/>
      <c r="B502" s="1954"/>
      <c r="C502" s="1954"/>
      <c r="D502" s="1954"/>
      <c r="E502" s="1954"/>
      <c r="F502" s="1954"/>
      <c r="G502" s="1954"/>
      <c r="H502" s="1954"/>
      <c r="I502" s="1954"/>
      <c r="J502" s="1954"/>
      <c r="K502" s="1954"/>
    </row>
    <row r="503" spans="1:11" ht="15.75" customHeight="1">
      <c r="A503" s="1954"/>
      <c r="B503" s="1954"/>
      <c r="C503" s="1954"/>
      <c r="D503" s="1954"/>
      <c r="E503" s="1954"/>
      <c r="F503" s="1954"/>
      <c r="G503" s="1954"/>
      <c r="H503" s="1954"/>
      <c r="I503" s="1954"/>
      <c r="J503" s="1954"/>
      <c r="K503" s="1954"/>
    </row>
    <row r="504" spans="1:11" ht="15.75" customHeight="1">
      <c r="A504" s="1954"/>
      <c r="B504" s="1954"/>
      <c r="C504" s="1954"/>
      <c r="D504" s="1954"/>
      <c r="E504" s="1954"/>
      <c r="F504" s="1954"/>
      <c r="G504" s="1954"/>
      <c r="H504" s="1954"/>
      <c r="I504" s="1954"/>
      <c r="J504" s="1954"/>
      <c r="K504" s="1954"/>
    </row>
    <row r="505" spans="1:11" ht="15.75" customHeight="1">
      <c r="A505" s="1954"/>
      <c r="B505" s="1954"/>
      <c r="C505" s="1954"/>
      <c r="D505" s="1954"/>
      <c r="E505" s="1954"/>
      <c r="F505" s="1954"/>
      <c r="G505" s="1954"/>
      <c r="H505" s="1954"/>
      <c r="I505" s="1954"/>
      <c r="J505" s="1954"/>
      <c r="K505" s="1954"/>
    </row>
    <row r="506" spans="1:11" ht="15.75" customHeight="1">
      <c r="A506" s="1954"/>
      <c r="B506" s="1954"/>
      <c r="C506" s="1954"/>
      <c r="D506" s="1954"/>
      <c r="E506" s="1954"/>
      <c r="F506" s="1954"/>
      <c r="G506" s="1954"/>
      <c r="H506" s="1954"/>
      <c r="I506" s="1954"/>
      <c r="J506" s="1954"/>
      <c r="K506" s="1954"/>
    </row>
    <row r="507" spans="1:11" ht="15.75" customHeight="1">
      <c r="A507" s="1954"/>
      <c r="B507" s="1954"/>
      <c r="C507" s="1954"/>
      <c r="D507" s="1954"/>
      <c r="E507" s="1954"/>
      <c r="F507" s="1954"/>
      <c r="G507" s="1954"/>
      <c r="H507" s="1954"/>
      <c r="I507" s="1954"/>
      <c r="J507" s="1954"/>
      <c r="K507" s="1954"/>
    </row>
    <row r="508" spans="1:11" ht="15.75" customHeight="1">
      <c r="A508" s="1954"/>
      <c r="B508" s="1954"/>
      <c r="C508" s="1954"/>
      <c r="D508" s="1954"/>
      <c r="E508" s="1954"/>
      <c r="F508" s="1954"/>
      <c r="G508" s="1954"/>
      <c r="H508" s="1954"/>
      <c r="I508" s="1954"/>
      <c r="J508" s="1954"/>
      <c r="K508" s="1954"/>
    </row>
    <row r="509" spans="1:11" ht="15.75" customHeight="1">
      <c r="A509" s="1954"/>
      <c r="B509" s="1954"/>
      <c r="C509" s="1954"/>
      <c r="D509" s="1954"/>
      <c r="E509" s="1954"/>
      <c r="F509" s="1954"/>
      <c r="G509" s="1954"/>
      <c r="H509" s="1954"/>
      <c r="I509" s="1954"/>
      <c r="J509" s="1954"/>
      <c r="K509" s="1954"/>
    </row>
    <row r="510" spans="1:11" ht="15.75" customHeight="1">
      <c r="A510" s="1954"/>
      <c r="B510" s="1954"/>
      <c r="C510" s="1954"/>
      <c r="D510" s="1954"/>
      <c r="E510" s="1954"/>
      <c r="F510" s="1954"/>
      <c r="G510" s="1954"/>
      <c r="H510" s="1954"/>
      <c r="I510" s="1954"/>
      <c r="J510" s="1954"/>
      <c r="K510" s="1954"/>
    </row>
    <row r="511" spans="1:11" ht="15.75" customHeight="1">
      <c r="A511" s="1954"/>
      <c r="B511" s="1954"/>
      <c r="C511" s="1954"/>
      <c r="D511" s="1954"/>
      <c r="E511" s="1954"/>
      <c r="F511" s="1954"/>
      <c r="G511" s="1954"/>
      <c r="H511" s="1954"/>
      <c r="I511" s="1954"/>
      <c r="J511" s="1954"/>
      <c r="K511" s="1954"/>
    </row>
    <row r="512" spans="1:11" ht="15.75" customHeight="1">
      <c r="A512" s="1954"/>
      <c r="B512" s="1954"/>
      <c r="C512" s="1954"/>
      <c r="D512" s="1954"/>
      <c r="E512" s="1954"/>
      <c r="F512" s="1954"/>
      <c r="G512" s="1954"/>
      <c r="H512" s="1954"/>
      <c r="I512" s="1954"/>
      <c r="J512" s="1954"/>
      <c r="K512" s="1954"/>
    </row>
    <row r="513" spans="1:11" ht="15.75" customHeight="1">
      <c r="A513" s="1954"/>
      <c r="B513" s="1954"/>
      <c r="C513" s="1954"/>
      <c r="D513" s="1954"/>
      <c r="E513" s="1954"/>
      <c r="F513" s="1954"/>
      <c r="G513" s="1954"/>
      <c r="H513" s="1954"/>
      <c r="I513" s="1954"/>
      <c r="J513" s="1954"/>
      <c r="K513" s="1954"/>
    </row>
    <row r="514" spans="1:11" ht="15.75" customHeight="1">
      <c r="A514" s="1954"/>
      <c r="B514" s="1954"/>
      <c r="C514" s="1954"/>
      <c r="D514" s="1954"/>
      <c r="E514" s="1954"/>
      <c r="F514" s="1954"/>
      <c r="G514" s="1954"/>
      <c r="H514" s="1954"/>
      <c r="I514" s="1954"/>
      <c r="J514" s="1954"/>
      <c r="K514" s="1954"/>
    </row>
    <row r="515" spans="1:11" ht="15.75" customHeight="1">
      <c r="A515" s="1954"/>
      <c r="B515" s="1954"/>
      <c r="C515" s="1954"/>
      <c r="D515" s="1954"/>
      <c r="E515" s="1954"/>
      <c r="F515" s="1954"/>
      <c r="G515" s="1954"/>
      <c r="H515" s="1954"/>
      <c r="I515" s="1954"/>
      <c r="J515" s="1954"/>
      <c r="K515" s="1954"/>
    </row>
    <row r="516" spans="1:11" ht="15.75" customHeight="1">
      <c r="A516" s="1954"/>
      <c r="B516" s="1954"/>
      <c r="C516" s="1954"/>
      <c r="D516" s="1954"/>
      <c r="E516" s="1954"/>
      <c r="F516" s="1954"/>
      <c r="G516" s="1954"/>
      <c r="H516" s="1954"/>
      <c r="I516" s="1954"/>
      <c r="J516" s="1954"/>
      <c r="K516" s="1954"/>
    </row>
    <row r="517" spans="1:11" ht="15.75" customHeight="1">
      <c r="A517" s="1954"/>
      <c r="B517" s="1954"/>
      <c r="C517" s="1954"/>
      <c r="D517" s="1954"/>
      <c r="E517" s="1954"/>
      <c r="F517" s="1954"/>
      <c r="G517" s="1954"/>
      <c r="H517" s="1954"/>
      <c r="I517" s="1954"/>
      <c r="J517" s="1954"/>
      <c r="K517" s="1954"/>
    </row>
    <row r="518" spans="1:11" ht="15.75" customHeight="1">
      <c r="A518" s="1954"/>
      <c r="B518" s="1954"/>
      <c r="C518" s="1954"/>
      <c r="D518" s="1954"/>
      <c r="E518" s="1954"/>
      <c r="F518" s="1954"/>
      <c r="G518" s="1954"/>
      <c r="H518" s="1954"/>
      <c r="I518" s="1954"/>
      <c r="J518" s="1954"/>
      <c r="K518" s="1954"/>
    </row>
    <row r="519" spans="1:11" ht="15.75" customHeight="1">
      <c r="A519" s="1954"/>
      <c r="B519" s="1954"/>
      <c r="C519" s="1954"/>
      <c r="D519" s="1954"/>
      <c r="E519" s="1954"/>
      <c r="F519" s="1954"/>
      <c r="G519" s="1954"/>
      <c r="H519" s="1954"/>
      <c r="I519" s="1954"/>
      <c r="J519" s="1954"/>
      <c r="K519" s="1954"/>
    </row>
    <row r="520" spans="1:11" ht="15.75" customHeight="1">
      <c r="A520" s="1954"/>
      <c r="B520" s="1954"/>
      <c r="C520" s="1954"/>
      <c r="D520" s="1954"/>
      <c r="E520" s="1954"/>
      <c r="F520" s="1954"/>
      <c r="G520" s="1954"/>
      <c r="H520" s="1954"/>
      <c r="I520" s="1954"/>
      <c r="J520" s="1954"/>
      <c r="K520" s="1954"/>
    </row>
    <row r="521" spans="1:11" ht="15.75" customHeight="1">
      <c r="A521" s="1954"/>
      <c r="B521" s="1954"/>
      <c r="C521" s="1954"/>
      <c r="D521" s="1954"/>
      <c r="E521" s="1954"/>
      <c r="F521" s="1954"/>
      <c r="G521" s="1954"/>
      <c r="H521" s="1954"/>
      <c r="I521" s="1954"/>
      <c r="J521" s="1954"/>
      <c r="K521" s="1954"/>
    </row>
    <row r="522" spans="1:11" ht="15.75" customHeight="1">
      <c r="A522" s="1954"/>
      <c r="B522" s="1954"/>
      <c r="C522" s="1954"/>
      <c r="D522" s="1954"/>
      <c r="E522" s="1954"/>
      <c r="F522" s="1954"/>
      <c r="G522" s="1954"/>
      <c r="H522" s="1954"/>
      <c r="I522" s="1954"/>
      <c r="J522" s="1954"/>
      <c r="K522" s="1954"/>
    </row>
    <row r="523" spans="1:11" ht="15.75" customHeight="1">
      <c r="A523" s="1954"/>
      <c r="B523" s="1954"/>
      <c r="C523" s="1954"/>
      <c r="D523" s="1954"/>
      <c r="E523" s="1954"/>
      <c r="F523" s="1954"/>
      <c r="G523" s="1954"/>
      <c r="H523" s="1954"/>
      <c r="I523" s="1954"/>
      <c r="J523" s="1954"/>
      <c r="K523" s="1954"/>
    </row>
    <row r="524" spans="1:11" ht="15.75" customHeight="1">
      <c r="A524" s="1954"/>
      <c r="B524" s="1954"/>
      <c r="C524" s="1954"/>
      <c r="D524" s="1954"/>
      <c r="E524" s="1954"/>
      <c r="F524" s="1954"/>
      <c r="G524" s="1954"/>
      <c r="H524" s="1954"/>
      <c r="I524" s="1954"/>
      <c r="J524" s="1954"/>
      <c r="K524" s="1954"/>
    </row>
    <row r="525" spans="1:11" ht="15.75" customHeight="1">
      <c r="A525" s="1954"/>
      <c r="B525" s="1954"/>
      <c r="C525" s="1954"/>
      <c r="D525" s="1954"/>
      <c r="E525" s="1954"/>
      <c r="F525" s="1954"/>
      <c r="G525" s="1954"/>
      <c r="H525" s="1954"/>
      <c r="I525" s="1954"/>
      <c r="J525" s="1954"/>
      <c r="K525" s="1954"/>
    </row>
    <row r="526" spans="1:11" ht="15.75" customHeight="1">
      <c r="A526" s="1954"/>
      <c r="B526" s="1954"/>
      <c r="C526" s="1954"/>
      <c r="D526" s="1954"/>
      <c r="E526" s="1954"/>
      <c r="F526" s="1954"/>
      <c r="G526" s="1954"/>
      <c r="H526" s="1954"/>
      <c r="I526" s="1954"/>
      <c r="J526" s="1954"/>
      <c r="K526" s="1954"/>
    </row>
    <row r="527" spans="1:11" ht="15.75" customHeight="1">
      <c r="A527" s="1954"/>
      <c r="B527" s="1954"/>
      <c r="C527" s="1954"/>
      <c r="D527" s="1954"/>
      <c r="E527" s="1954"/>
      <c r="F527" s="1954"/>
      <c r="G527" s="1954"/>
      <c r="H527" s="1954"/>
      <c r="I527" s="1954"/>
      <c r="J527" s="1954"/>
      <c r="K527" s="1954"/>
    </row>
    <row r="528" spans="1:11" ht="15.75" customHeight="1">
      <c r="A528" s="1954"/>
      <c r="B528" s="1954"/>
      <c r="C528" s="1954"/>
      <c r="D528" s="1954"/>
      <c r="E528" s="1954"/>
      <c r="F528" s="1954"/>
      <c r="G528" s="1954"/>
      <c r="H528" s="1954"/>
      <c r="I528" s="1954"/>
      <c r="J528" s="1954"/>
      <c r="K528" s="1954"/>
    </row>
    <row r="529" spans="1:11" ht="15.75" customHeight="1">
      <c r="A529" s="1954"/>
      <c r="B529" s="1954"/>
      <c r="C529" s="1954"/>
      <c r="D529" s="1954"/>
      <c r="E529" s="1954"/>
      <c r="F529" s="1954"/>
      <c r="G529" s="1954"/>
      <c r="H529" s="1954"/>
      <c r="I529" s="1954"/>
      <c r="J529" s="1954"/>
      <c r="K529" s="1954"/>
    </row>
    <row r="530" spans="1:11" ht="15.75" customHeight="1">
      <c r="A530" s="1954"/>
      <c r="B530" s="1954"/>
      <c r="C530" s="1954"/>
      <c r="D530" s="1954"/>
      <c r="E530" s="1954"/>
      <c r="F530" s="1954"/>
      <c r="G530" s="1954"/>
      <c r="H530" s="1954"/>
      <c r="I530" s="1954"/>
      <c r="J530" s="1954"/>
      <c r="K530" s="1954"/>
    </row>
    <row r="531" spans="1:11" ht="15.75" customHeight="1">
      <c r="A531" s="1954"/>
      <c r="B531" s="1954"/>
      <c r="C531" s="1954"/>
      <c r="D531" s="1954"/>
      <c r="E531" s="1954"/>
      <c r="F531" s="1954"/>
      <c r="G531" s="1954"/>
      <c r="H531" s="1954"/>
      <c r="I531" s="1954"/>
      <c r="J531" s="1954"/>
      <c r="K531" s="1954"/>
    </row>
    <row r="532" spans="1:11" ht="15.75" customHeight="1">
      <c r="A532" s="1954"/>
      <c r="B532" s="1954"/>
      <c r="C532" s="1954"/>
      <c r="D532" s="1954"/>
      <c r="E532" s="1954"/>
      <c r="F532" s="1954"/>
      <c r="G532" s="1954"/>
      <c r="H532" s="1954"/>
      <c r="I532" s="1954"/>
      <c r="J532" s="1954"/>
      <c r="K532" s="1954"/>
    </row>
    <row r="533" spans="1:11" ht="15.75" customHeight="1">
      <c r="A533" s="1954"/>
      <c r="B533" s="1954"/>
      <c r="C533" s="1954"/>
      <c r="D533" s="1954"/>
      <c r="E533" s="1954"/>
      <c r="F533" s="1954"/>
      <c r="G533" s="1954"/>
      <c r="H533" s="1954"/>
      <c r="I533" s="1954"/>
      <c r="J533" s="1954"/>
      <c r="K533" s="1954"/>
    </row>
    <row r="534" spans="1:11" ht="15.75" customHeight="1">
      <c r="A534" s="1954"/>
      <c r="B534" s="1954"/>
      <c r="C534" s="1954"/>
      <c r="D534" s="1954"/>
      <c r="E534" s="1954"/>
      <c r="F534" s="1954"/>
      <c r="G534" s="1954"/>
      <c r="H534" s="1954"/>
      <c r="I534" s="1954"/>
      <c r="J534" s="1954"/>
      <c r="K534" s="1954"/>
    </row>
    <row r="535" spans="1:11" ht="15.75" customHeight="1">
      <c r="A535" s="1954"/>
      <c r="B535" s="1954"/>
      <c r="C535" s="1954"/>
      <c r="D535" s="1954"/>
      <c r="E535" s="1954"/>
      <c r="F535" s="1954"/>
      <c r="G535" s="1954"/>
      <c r="H535" s="1954"/>
      <c r="I535" s="1954"/>
      <c r="J535" s="1954"/>
      <c r="K535" s="1954"/>
    </row>
    <row r="536" spans="1:11" ht="15.75" customHeight="1">
      <c r="A536" s="1954"/>
      <c r="B536" s="1954"/>
      <c r="C536" s="1954"/>
      <c r="D536" s="1954"/>
      <c r="E536" s="1954"/>
      <c r="F536" s="1954"/>
      <c r="G536" s="1954"/>
      <c r="H536" s="1954"/>
      <c r="I536" s="1954"/>
      <c r="J536" s="1954"/>
      <c r="K536" s="1954"/>
    </row>
    <row r="537" spans="1:11" ht="15.75" customHeight="1">
      <c r="A537" s="1954"/>
      <c r="B537" s="1954"/>
      <c r="C537" s="1954"/>
      <c r="D537" s="1954"/>
      <c r="E537" s="1954"/>
      <c r="F537" s="1954"/>
      <c r="G537" s="1954"/>
      <c r="H537" s="1954"/>
      <c r="I537" s="1954"/>
      <c r="J537" s="1954"/>
      <c r="K537" s="1954"/>
    </row>
    <row r="538" spans="1:11" ht="15.75" customHeight="1">
      <c r="A538" s="1954"/>
      <c r="B538" s="1954"/>
      <c r="C538" s="1954"/>
      <c r="D538" s="1954"/>
      <c r="E538" s="1954"/>
      <c r="F538" s="1954"/>
      <c r="G538" s="1954"/>
      <c r="H538" s="1954"/>
      <c r="I538" s="1954"/>
      <c r="J538" s="1954"/>
      <c r="K538" s="1954"/>
    </row>
    <row r="539" spans="1:11" ht="15.75" customHeight="1">
      <c r="A539" s="1954"/>
      <c r="B539" s="1954"/>
      <c r="C539" s="1954"/>
      <c r="D539" s="1954"/>
      <c r="E539" s="1954"/>
      <c r="F539" s="1954"/>
      <c r="G539" s="1954"/>
      <c r="H539" s="1954"/>
      <c r="I539" s="1954"/>
      <c r="J539" s="1954"/>
      <c r="K539" s="1954"/>
    </row>
    <row r="540" spans="1:11" ht="15.75" customHeight="1">
      <c r="A540" s="1954"/>
      <c r="B540" s="1954"/>
      <c r="C540" s="1954"/>
      <c r="D540" s="1954"/>
      <c r="E540" s="1954"/>
      <c r="F540" s="1954"/>
      <c r="G540" s="1954"/>
      <c r="H540" s="1954"/>
      <c r="I540" s="1954"/>
      <c r="J540" s="1954"/>
      <c r="K540" s="1954"/>
    </row>
    <row r="541" spans="1:11" ht="15.75" customHeight="1">
      <c r="A541" s="1954"/>
      <c r="B541" s="1954"/>
      <c r="C541" s="1954"/>
      <c r="D541" s="1954"/>
      <c r="E541" s="1954"/>
      <c r="F541" s="1954"/>
      <c r="G541" s="1954"/>
      <c r="H541" s="1954"/>
      <c r="I541" s="1954"/>
      <c r="J541" s="1954"/>
      <c r="K541" s="1954"/>
    </row>
    <row r="542" spans="1:11" ht="15.75" customHeight="1">
      <c r="A542" s="1954"/>
      <c r="B542" s="1954"/>
      <c r="C542" s="1954"/>
      <c r="D542" s="1954"/>
      <c r="E542" s="1954"/>
      <c r="F542" s="1954"/>
      <c r="G542" s="1954"/>
      <c r="H542" s="1954"/>
      <c r="I542" s="1954"/>
      <c r="J542" s="1954"/>
      <c r="K542" s="1954"/>
    </row>
    <row r="543" spans="1:11" ht="15.75" customHeight="1">
      <c r="A543" s="1954"/>
      <c r="B543" s="1954"/>
      <c r="C543" s="1954"/>
      <c r="D543" s="1954"/>
      <c r="E543" s="1954"/>
      <c r="F543" s="1954"/>
      <c r="G543" s="1954"/>
      <c r="H543" s="1954"/>
      <c r="I543" s="1954"/>
      <c r="J543" s="1954"/>
      <c r="K543" s="1954"/>
    </row>
    <row r="544" spans="1:11" ht="15.75" customHeight="1">
      <c r="A544" s="1954"/>
      <c r="B544" s="1954"/>
      <c r="C544" s="1954"/>
      <c r="D544" s="1954"/>
      <c r="E544" s="1954"/>
      <c r="F544" s="1954"/>
      <c r="G544" s="1954"/>
      <c r="H544" s="1954"/>
      <c r="I544" s="1954"/>
      <c r="J544" s="1954"/>
      <c r="K544" s="1954"/>
    </row>
    <row r="545" spans="1:11" ht="15.75" customHeight="1">
      <c r="A545" s="1954"/>
      <c r="B545" s="1954"/>
      <c r="C545" s="1954"/>
      <c r="D545" s="1954"/>
      <c r="E545" s="1954"/>
      <c r="F545" s="1954"/>
      <c r="G545" s="1954"/>
      <c r="H545" s="1954"/>
      <c r="I545" s="1954"/>
      <c r="J545" s="1954"/>
      <c r="K545" s="1954"/>
    </row>
    <row r="546" spans="1:11" ht="15.75" customHeight="1">
      <c r="A546" s="1954"/>
      <c r="B546" s="1954"/>
      <c r="C546" s="1954"/>
      <c r="D546" s="1954"/>
      <c r="E546" s="1954"/>
      <c r="F546" s="1954"/>
      <c r="G546" s="1954"/>
      <c r="H546" s="1954"/>
      <c r="I546" s="1954"/>
      <c r="J546" s="1954"/>
      <c r="K546" s="1954"/>
    </row>
    <row r="547" spans="1:11" ht="15.75" customHeight="1">
      <c r="A547" s="1954"/>
      <c r="B547" s="1954"/>
      <c r="C547" s="1954"/>
      <c r="D547" s="1954"/>
      <c r="E547" s="1954"/>
      <c r="F547" s="1954"/>
      <c r="G547" s="1954"/>
      <c r="H547" s="1954"/>
      <c r="I547" s="1954"/>
      <c r="J547" s="1954"/>
      <c r="K547" s="1954"/>
    </row>
    <row r="548" spans="1:11" ht="15.75" customHeight="1">
      <c r="A548" s="1954"/>
      <c r="B548" s="1954"/>
      <c r="C548" s="1954"/>
      <c r="D548" s="1954"/>
      <c r="E548" s="1954"/>
      <c r="F548" s="1954"/>
      <c r="G548" s="1954"/>
      <c r="H548" s="1954"/>
      <c r="I548" s="1954"/>
      <c r="J548" s="1954"/>
      <c r="K548" s="1954"/>
    </row>
    <row r="549" spans="1:11" ht="15.75" customHeight="1">
      <c r="A549" s="1954"/>
      <c r="B549" s="1954"/>
      <c r="C549" s="1954"/>
      <c r="D549" s="1954"/>
      <c r="E549" s="1954"/>
      <c r="F549" s="1954"/>
      <c r="G549" s="1954"/>
      <c r="H549" s="1954"/>
      <c r="I549" s="1954"/>
      <c r="J549" s="1954"/>
      <c r="K549" s="1954"/>
    </row>
    <row r="550" spans="1:11" ht="15.75" customHeight="1">
      <c r="A550" s="1954"/>
      <c r="B550" s="1954"/>
      <c r="C550" s="1954"/>
      <c r="D550" s="1954"/>
      <c r="E550" s="1954"/>
      <c r="F550" s="1954"/>
      <c r="G550" s="1954"/>
      <c r="H550" s="1954"/>
      <c r="I550" s="1954"/>
      <c r="J550" s="1954"/>
      <c r="K550" s="1954"/>
    </row>
    <row r="551" spans="1:11" ht="15.75" customHeight="1">
      <c r="A551" s="1954"/>
      <c r="B551" s="1954"/>
      <c r="C551" s="1954"/>
      <c r="D551" s="1954"/>
      <c r="E551" s="1954"/>
      <c r="F551" s="1954"/>
      <c r="G551" s="1954"/>
      <c r="H551" s="1954"/>
      <c r="I551" s="1954"/>
      <c r="J551" s="1954"/>
      <c r="K551" s="1954"/>
    </row>
    <row r="552" spans="1:11" ht="15.75" customHeight="1">
      <c r="A552" s="1954"/>
      <c r="B552" s="1954"/>
      <c r="C552" s="1954"/>
      <c r="D552" s="1954"/>
      <c r="E552" s="1954"/>
      <c r="F552" s="1954"/>
      <c r="G552" s="1954"/>
      <c r="H552" s="1954"/>
      <c r="I552" s="1954"/>
      <c r="J552" s="1954"/>
      <c r="K552" s="1954"/>
    </row>
    <row r="553" spans="1:11" ht="15.75" customHeight="1">
      <c r="A553" s="1954"/>
      <c r="B553" s="1954"/>
      <c r="C553" s="1954"/>
      <c r="D553" s="1954"/>
      <c r="E553" s="1954"/>
      <c r="F553" s="1954"/>
      <c r="G553" s="1954"/>
      <c r="H553" s="1954"/>
      <c r="I553" s="1954"/>
      <c r="J553" s="1954"/>
      <c r="K553" s="1954"/>
    </row>
    <row r="554" spans="1:11" ht="15.75" customHeight="1">
      <c r="A554" s="1954"/>
      <c r="B554" s="1954"/>
      <c r="C554" s="1954"/>
      <c r="D554" s="1954"/>
      <c r="E554" s="1954"/>
      <c r="F554" s="1954"/>
      <c r="G554" s="1954"/>
      <c r="H554" s="1954"/>
      <c r="I554" s="1954"/>
      <c r="J554" s="1954"/>
      <c r="K554" s="1954"/>
    </row>
    <row r="555" spans="1:11" ht="15.75" customHeight="1">
      <c r="A555" s="1954"/>
      <c r="B555" s="1954"/>
      <c r="C555" s="1954"/>
      <c r="D555" s="1954"/>
      <c r="E555" s="1954"/>
      <c r="F555" s="1954"/>
      <c r="G555" s="1954"/>
      <c r="H555" s="1954"/>
      <c r="I555" s="1954"/>
      <c r="J555" s="1954"/>
      <c r="K555" s="1954"/>
    </row>
    <row r="556" spans="1:11" ht="15.75" customHeight="1">
      <c r="A556" s="1954"/>
      <c r="B556" s="1954"/>
      <c r="C556" s="1954"/>
      <c r="D556" s="1954"/>
      <c r="E556" s="1954"/>
      <c r="F556" s="1954"/>
      <c r="G556" s="1954"/>
      <c r="H556" s="1954"/>
      <c r="I556" s="1954"/>
      <c r="J556" s="1954"/>
      <c r="K556" s="1954"/>
    </row>
    <row r="557" spans="1:11" ht="15.75" customHeight="1">
      <c r="A557" s="1954"/>
      <c r="B557" s="1954"/>
      <c r="C557" s="1954"/>
      <c r="D557" s="1954"/>
      <c r="E557" s="1954"/>
      <c r="F557" s="1954"/>
      <c r="G557" s="1954"/>
      <c r="H557" s="1954"/>
      <c r="I557" s="1954"/>
      <c r="J557" s="1954"/>
      <c r="K557" s="1954"/>
    </row>
    <row r="558" spans="1:11" ht="15.75" customHeight="1">
      <c r="A558" s="1954"/>
      <c r="B558" s="1954"/>
      <c r="C558" s="1954"/>
      <c r="D558" s="1954"/>
      <c r="E558" s="1954"/>
      <c r="F558" s="1954"/>
      <c r="G558" s="1954"/>
      <c r="H558" s="1954"/>
      <c r="I558" s="1954"/>
      <c r="J558" s="1954"/>
      <c r="K558" s="1954"/>
    </row>
    <row r="559" spans="1:11" ht="15.75" customHeight="1">
      <c r="A559" s="1954"/>
      <c r="B559" s="1954"/>
      <c r="C559" s="1954"/>
      <c r="D559" s="1954"/>
      <c r="E559" s="1954"/>
      <c r="F559" s="1954"/>
      <c r="G559" s="1954"/>
      <c r="H559" s="1954"/>
      <c r="I559" s="1954"/>
      <c r="J559" s="1954"/>
      <c r="K559" s="1954"/>
    </row>
    <row r="560" spans="1:11" ht="15.75" customHeight="1">
      <c r="A560" s="1954"/>
      <c r="B560" s="1954"/>
      <c r="C560" s="1954"/>
      <c r="D560" s="1954"/>
      <c r="E560" s="1954"/>
      <c r="F560" s="1954"/>
      <c r="G560" s="1954"/>
      <c r="H560" s="1954"/>
      <c r="I560" s="1954"/>
      <c r="J560" s="1954"/>
      <c r="K560" s="1954"/>
    </row>
    <row r="561" spans="1:11" ht="15.75" customHeight="1">
      <c r="A561" s="1954"/>
      <c r="B561" s="1954"/>
      <c r="C561" s="1954"/>
      <c r="D561" s="1954"/>
      <c r="E561" s="1954"/>
      <c r="F561" s="1954"/>
      <c r="G561" s="1954"/>
      <c r="H561" s="1954"/>
      <c r="I561" s="1954"/>
      <c r="J561" s="1954"/>
      <c r="K561" s="1954"/>
    </row>
    <row r="562" spans="1:11" ht="15.75" customHeight="1">
      <c r="A562" s="1954"/>
      <c r="B562" s="1954"/>
      <c r="C562" s="1954"/>
      <c r="D562" s="1954"/>
      <c r="E562" s="1954"/>
      <c r="F562" s="1954"/>
      <c r="G562" s="1954"/>
      <c r="H562" s="1954"/>
      <c r="I562" s="1954"/>
      <c r="J562" s="1954"/>
      <c r="K562" s="1954"/>
    </row>
    <row r="563" spans="1:11" ht="15.75" customHeight="1">
      <c r="A563" s="1954"/>
      <c r="B563" s="1954"/>
      <c r="C563" s="1954"/>
      <c r="D563" s="1954"/>
      <c r="E563" s="1954"/>
      <c r="F563" s="1954"/>
      <c r="G563" s="1954"/>
      <c r="H563" s="1954"/>
      <c r="I563" s="1954"/>
      <c r="J563" s="1954"/>
      <c r="K563" s="1954"/>
    </row>
    <row r="564" spans="1:11" ht="15.75" customHeight="1">
      <c r="A564" s="1954"/>
      <c r="B564" s="1954"/>
      <c r="C564" s="1954"/>
      <c r="D564" s="1954"/>
      <c r="E564" s="1954"/>
      <c r="F564" s="1954"/>
      <c r="G564" s="1954"/>
      <c r="H564" s="1954"/>
      <c r="I564" s="1954"/>
      <c r="J564" s="1954"/>
      <c r="K564" s="1954"/>
    </row>
    <row r="565" spans="1:11" ht="15.75" customHeight="1">
      <c r="A565" s="1954"/>
      <c r="B565" s="1954"/>
      <c r="C565" s="1954"/>
      <c r="D565" s="1954"/>
      <c r="E565" s="1954"/>
      <c r="F565" s="1954"/>
      <c r="G565" s="1954"/>
      <c r="H565" s="1954"/>
      <c r="I565" s="1954"/>
      <c r="J565" s="1954"/>
      <c r="K565" s="1954"/>
    </row>
    <row r="566" spans="1:11" ht="15.75" customHeight="1">
      <c r="A566" s="1954"/>
      <c r="B566" s="1954"/>
      <c r="C566" s="1954"/>
      <c r="D566" s="1954"/>
      <c r="E566" s="1954"/>
      <c r="F566" s="1954"/>
      <c r="G566" s="1954"/>
      <c r="H566" s="1954"/>
      <c r="I566" s="1954"/>
      <c r="J566" s="1954"/>
      <c r="K566" s="1954"/>
    </row>
    <row r="567" spans="1:11" ht="15.75" customHeight="1">
      <c r="A567" s="1954"/>
      <c r="B567" s="1954"/>
      <c r="C567" s="1954"/>
      <c r="D567" s="1954"/>
      <c r="E567" s="1954"/>
      <c r="F567" s="1954"/>
      <c r="G567" s="1954"/>
      <c r="H567" s="1954"/>
      <c r="I567" s="1954"/>
      <c r="J567" s="1954"/>
      <c r="K567" s="1954"/>
    </row>
    <row r="568" spans="1:11" ht="15.75" customHeight="1">
      <c r="A568" s="1954"/>
      <c r="B568" s="1954"/>
      <c r="C568" s="1954"/>
      <c r="D568" s="1954"/>
      <c r="E568" s="1954"/>
      <c r="F568" s="1954"/>
      <c r="G568" s="1954"/>
      <c r="H568" s="1954"/>
      <c r="I568" s="1954"/>
      <c r="J568" s="1954"/>
      <c r="K568" s="1954"/>
    </row>
    <row r="569" spans="1:11" ht="15.75" customHeight="1">
      <c r="A569" s="1954"/>
      <c r="B569" s="1954"/>
      <c r="C569" s="1954"/>
      <c r="D569" s="1954"/>
      <c r="E569" s="1954"/>
      <c r="F569" s="1954"/>
      <c r="G569" s="1954"/>
      <c r="H569" s="1954"/>
      <c r="I569" s="1954"/>
      <c r="J569" s="1954"/>
      <c r="K569" s="1954"/>
    </row>
    <row r="570" spans="1:11" ht="15.75" customHeight="1">
      <c r="A570" s="1954"/>
      <c r="B570" s="1954"/>
      <c r="C570" s="1954"/>
      <c r="D570" s="1954"/>
      <c r="E570" s="1954"/>
      <c r="F570" s="1954"/>
      <c r="G570" s="1954"/>
      <c r="H570" s="1954"/>
      <c r="I570" s="1954"/>
      <c r="J570" s="1954"/>
      <c r="K570" s="1954"/>
    </row>
    <row r="571" spans="1:11" ht="15.75" customHeight="1">
      <c r="A571" s="1954"/>
      <c r="B571" s="1954"/>
      <c r="C571" s="1954"/>
      <c r="D571" s="1954"/>
      <c r="E571" s="1954"/>
      <c r="F571" s="1954"/>
      <c r="G571" s="1954"/>
      <c r="H571" s="1954"/>
      <c r="I571" s="1954"/>
      <c r="J571" s="1954"/>
      <c r="K571" s="1954"/>
    </row>
    <row r="572" spans="1:11" ht="15.75" customHeight="1">
      <c r="A572" s="1954"/>
      <c r="B572" s="1954"/>
      <c r="C572" s="1954"/>
      <c r="D572" s="1954"/>
      <c r="E572" s="1954"/>
      <c r="F572" s="1954"/>
      <c r="G572" s="1954"/>
      <c r="H572" s="1954"/>
      <c r="I572" s="1954"/>
      <c r="J572" s="1954"/>
      <c r="K572" s="1954"/>
    </row>
    <row r="573" spans="1:11" ht="15.75" customHeight="1">
      <c r="A573" s="1954"/>
      <c r="B573" s="1954"/>
      <c r="C573" s="1954"/>
      <c r="D573" s="1954"/>
      <c r="E573" s="1954"/>
      <c r="F573" s="1954"/>
      <c r="G573" s="1954"/>
      <c r="H573" s="1954"/>
      <c r="I573" s="1954"/>
      <c r="J573" s="1954"/>
      <c r="K573" s="1954"/>
    </row>
    <row r="574" spans="1:11" ht="15.75" customHeight="1">
      <c r="A574" s="1954"/>
      <c r="B574" s="1954"/>
      <c r="C574" s="1954"/>
      <c r="D574" s="1954"/>
      <c r="E574" s="1954"/>
      <c r="F574" s="1954"/>
      <c r="G574" s="1954"/>
      <c r="H574" s="1954"/>
      <c r="I574" s="1954"/>
      <c r="J574" s="1954"/>
      <c r="K574" s="1954"/>
    </row>
    <row r="575" spans="1:11" ht="15.75" customHeight="1">
      <c r="A575" s="1954"/>
      <c r="B575" s="1954"/>
      <c r="C575" s="1954"/>
      <c r="D575" s="1954"/>
      <c r="E575" s="1954"/>
      <c r="F575" s="1954"/>
      <c r="G575" s="1954"/>
      <c r="H575" s="1954"/>
      <c r="I575" s="1954"/>
      <c r="J575" s="1954"/>
      <c r="K575" s="1954"/>
    </row>
    <row r="576" spans="1:11" ht="15.75" customHeight="1">
      <c r="A576" s="1954"/>
      <c r="B576" s="1954"/>
      <c r="C576" s="1954"/>
      <c r="D576" s="1954"/>
      <c r="E576" s="1954"/>
      <c r="F576" s="1954"/>
      <c r="G576" s="1954"/>
      <c r="H576" s="1954"/>
      <c r="I576" s="1954"/>
      <c r="J576" s="1954"/>
      <c r="K576" s="1954"/>
    </row>
    <row r="577" spans="1:11" ht="15.75" customHeight="1">
      <c r="A577" s="1954"/>
      <c r="B577" s="1954"/>
      <c r="C577" s="1954"/>
      <c r="D577" s="1954"/>
      <c r="E577" s="1954"/>
      <c r="F577" s="1954"/>
      <c r="G577" s="1954"/>
      <c r="H577" s="1954"/>
      <c r="I577" s="1954"/>
      <c r="J577" s="1954"/>
      <c r="K577" s="1954"/>
    </row>
    <row r="578" spans="1:11" ht="15.75" customHeight="1">
      <c r="A578" s="1954"/>
      <c r="B578" s="1954"/>
      <c r="C578" s="1954"/>
      <c r="D578" s="1954"/>
      <c r="E578" s="1954"/>
      <c r="F578" s="1954"/>
      <c r="G578" s="1954"/>
      <c r="H578" s="1954"/>
      <c r="I578" s="1954"/>
      <c r="J578" s="1954"/>
      <c r="K578" s="1954"/>
    </row>
    <row r="579" spans="1:11" ht="15.75" customHeight="1">
      <c r="A579" s="1954"/>
      <c r="B579" s="1954"/>
      <c r="C579" s="1954"/>
      <c r="D579" s="1954"/>
      <c r="E579" s="1954"/>
      <c r="F579" s="1954"/>
      <c r="G579" s="1954"/>
      <c r="H579" s="1954"/>
      <c r="I579" s="1954"/>
      <c r="J579" s="1954"/>
      <c r="K579" s="1954"/>
    </row>
    <row r="580" spans="1:11" ht="15.75" customHeight="1">
      <c r="A580" s="1954"/>
      <c r="B580" s="1954"/>
      <c r="C580" s="1954"/>
      <c r="D580" s="1954"/>
      <c r="E580" s="1954"/>
      <c r="F580" s="1954"/>
      <c r="G580" s="1954"/>
      <c r="H580" s="1954"/>
      <c r="I580" s="1954"/>
      <c r="J580" s="1954"/>
      <c r="K580" s="1954"/>
    </row>
    <row r="581" spans="1:11" ht="15.75" customHeight="1">
      <c r="A581" s="1954"/>
      <c r="B581" s="1954"/>
      <c r="C581" s="1954"/>
      <c r="D581" s="1954"/>
      <c r="E581" s="1954"/>
      <c r="F581" s="1954"/>
      <c r="G581" s="1954"/>
      <c r="H581" s="1954"/>
      <c r="I581" s="1954"/>
      <c r="J581" s="1954"/>
      <c r="K581" s="1954"/>
    </row>
    <row r="582" spans="1:11" ht="15.75" customHeight="1">
      <c r="A582" s="1954"/>
      <c r="B582" s="1954"/>
      <c r="C582" s="1954"/>
      <c r="D582" s="1954"/>
      <c r="E582" s="1954"/>
      <c r="F582" s="1954"/>
      <c r="G582" s="1954"/>
      <c r="H582" s="1954"/>
      <c r="I582" s="1954"/>
      <c r="J582" s="1954"/>
      <c r="K582" s="1954"/>
    </row>
    <row r="583" spans="1:11" ht="15.75" customHeight="1">
      <c r="A583" s="1954"/>
      <c r="B583" s="1954"/>
      <c r="C583" s="1954"/>
      <c r="D583" s="1954"/>
      <c r="E583" s="1954"/>
      <c r="F583" s="1954"/>
      <c r="G583" s="1954"/>
      <c r="H583" s="1954"/>
      <c r="I583" s="1954"/>
      <c r="J583" s="1954"/>
      <c r="K583" s="1954"/>
    </row>
    <row r="584" spans="1:11" ht="15.75" customHeight="1">
      <c r="A584" s="1954"/>
      <c r="B584" s="1954"/>
      <c r="C584" s="1954"/>
      <c r="D584" s="1954"/>
      <c r="E584" s="1954"/>
      <c r="F584" s="1954"/>
      <c r="G584" s="1954"/>
      <c r="H584" s="1954"/>
      <c r="I584" s="1954"/>
      <c r="J584" s="1954"/>
      <c r="K584" s="1954"/>
    </row>
    <row r="585" spans="1:11" ht="15.75" customHeight="1">
      <c r="A585" s="1954"/>
      <c r="B585" s="1954"/>
      <c r="C585" s="1954"/>
      <c r="D585" s="1954"/>
      <c r="E585" s="1954"/>
      <c r="F585" s="1954"/>
      <c r="G585" s="1954"/>
      <c r="H585" s="1954"/>
      <c r="I585" s="1954"/>
      <c r="J585" s="1954"/>
      <c r="K585" s="1954"/>
    </row>
    <row r="586" spans="1:11" ht="15.75" customHeight="1">
      <c r="A586" s="1954"/>
      <c r="B586" s="1954"/>
      <c r="C586" s="1954"/>
      <c r="D586" s="1954"/>
      <c r="E586" s="1954"/>
      <c r="F586" s="1954"/>
      <c r="G586" s="1954"/>
      <c r="H586" s="1954"/>
      <c r="I586" s="1954"/>
      <c r="J586" s="1954"/>
      <c r="K586" s="1954"/>
    </row>
    <row r="587" spans="1:11" ht="15.75" customHeight="1">
      <c r="A587" s="1954"/>
      <c r="B587" s="1954"/>
      <c r="C587" s="1954"/>
      <c r="D587" s="1954"/>
      <c r="E587" s="1954"/>
      <c r="F587" s="1954"/>
      <c r="G587" s="1954"/>
      <c r="H587" s="1954"/>
      <c r="I587" s="1954"/>
      <c r="J587" s="1954"/>
      <c r="K587" s="1954"/>
    </row>
    <row r="588" spans="1:11" ht="15.75" customHeight="1">
      <c r="A588" s="1954"/>
      <c r="B588" s="1954"/>
      <c r="C588" s="1954"/>
      <c r="D588" s="1954"/>
      <c r="E588" s="1954"/>
      <c r="F588" s="1954"/>
      <c r="G588" s="1954"/>
      <c r="H588" s="1954"/>
      <c r="I588" s="1954"/>
      <c r="J588" s="1954"/>
      <c r="K588" s="1954"/>
    </row>
    <row r="589" spans="1:11" ht="15.75" customHeight="1">
      <c r="A589" s="1954"/>
      <c r="B589" s="1954"/>
      <c r="C589" s="1954"/>
      <c r="D589" s="1954"/>
      <c r="E589" s="1954"/>
      <c r="F589" s="1954"/>
      <c r="G589" s="1954"/>
      <c r="H589" s="1954"/>
      <c r="I589" s="1954"/>
      <c r="J589" s="1954"/>
      <c r="K589" s="1954"/>
    </row>
    <row r="590" spans="1:11" ht="15.75" customHeight="1">
      <c r="A590" s="1954"/>
      <c r="B590" s="1954"/>
      <c r="C590" s="1954"/>
      <c r="D590" s="1954"/>
      <c r="E590" s="1954"/>
      <c r="F590" s="1954"/>
      <c r="G590" s="1954"/>
      <c r="H590" s="1954"/>
      <c r="I590" s="1954"/>
      <c r="J590" s="1954"/>
      <c r="K590" s="1954"/>
    </row>
    <row r="591" spans="1:11" ht="15.75" customHeight="1">
      <c r="A591" s="1954"/>
      <c r="B591" s="1954"/>
      <c r="C591" s="1954"/>
      <c r="D591" s="1954"/>
      <c r="E591" s="1954"/>
      <c r="F591" s="1954"/>
      <c r="G591" s="1954"/>
      <c r="H591" s="1954"/>
      <c r="I591" s="1954"/>
      <c r="J591" s="1954"/>
      <c r="K591" s="1954"/>
    </row>
    <row r="592" spans="1:11" ht="15.75" customHeight="1">
      <c r="A592" s="1954"/>
      <c r="B592" s="1954"/>
      <c r="C592" s="1954"/>
      <c r="D592" s="1954"/>
      <c r="E592" s="1954"/>
      <c r="F592" s="1954"/>
      <c r="G592" s="1954"/>
      <c r="H592" s="1954"/>
      <c r="I592" s="1954"/>
      <c r="J592" s="1954"/>
      <c r="K592" s="1954"/>
    </row>
    <row r="593" spans="1:11" ht="15.75" customHeight="1">
      <c r="A593" s="1954"/>
      <c r="B593" s="1954"/>
      <c r="C593" s="1954"/>
      <c r="D593" s="1954"/>
      <c r="E593" s="1954"/>
      <c r="F593" s="1954"/>
      <c r="G593" s="1954"/>
      <c r="H593" s="1954"/>
      <c r="I593" s="1954"/>
      <c r="J593" s="1954"/>
      <c r="K593" s="1954"/>
    </row>
    <row r="594" spans="1:11" ht="15.75" customHeight="1">
      <c r="A594" s="1954"/>
      <c r="B594" s="1954"/>
      <c r="C594" s="1954"/>
      <c r="D594" s="1954"/>
      <c r="E594" s="1954"/>
      <c r="F594" s="1954"/>
      <c r="G594" s="1954"/>
      <c r="H594" s="1954"/>
      <c r="I594" s="1954"/>
      <c r="J594" s="1954"/>
      <c r="K594" s="1954"/>
    </row>
    <row r="595" spans="1:11" ht="15.75" customHeight="1">
      <c r="A595" s="1954"/>
      <c r="B595" s="1954"/>
      <c r="C595" s="1954"/>
      <c r="D595" s="1954"/>
      <c r="E595" s="1954"/>
      <c r="F595" s="1954"/>
      <c r="G595" s="1954"/>
      <c r="H595" s="1954"/>
      <c r="I595" s="1954"/>
      <c r="J595" s="1954"/>
      <c r="K595" s="1954"/>
    </row>
    <row r="596" spans="1:11" ht="15.75" customHeight="1">
      <c r="A596" s="1954"/>
      <c r="B596" s="1954"/>
      <c r="C596" s="1954"/>
      <c r="D596" s="1954"/>
      <c r="E596" s="1954"/>
      <c r="F596" s="1954"/>
      <c r="G596" s="1954"/>
      <c r="H596" s="1954"/>
      <c r="I596" s="1954"/>
      <c r="J596" s="1954"/>
      <c r="K596" s="1954"/>
    </row>
    <row r="597" spans="1:11" ht="15.75" customHeight="1">
      <c r="A597" s="1954"/>
      <c r="B597" s="1954"/>
      <c r="C597" s="1954"/>
      <c r="D597" s="1954"/>
      <c r="E597" s="1954"/>
      <c r="F597" s="1954"/>
      <c r="G597" s="1954"/>
      <c r="H597" s="1954"/>
      <c r="I597" s="1954"/>
      <c r="J597" s="1954"/>
      <c r="K597" s="1954"/>
    </row>
    <row r="598" spans="1:11" ht="15.75" customHeight="1">
      <c r="A598" s="1954"/>
      <c r="B598" s="1954"/>
      <c r="C598" s="1954"/>
      <c r="D598" s="1954"/>
      <c r="E598" s="1954"/>
      <c r="F598" s="1954"/>
      <c r="G598" s="1954"/>
      <c r="H598" s="1954"/>
      <c r="I598" s="1954"/>
      <c r="J598" s="1954"/>
      <c r="K598" s="1954"/>
    </row>
    <row r="599" spans="1:11" ht="15.75" customHeight="1">
      <c r="A599" s="1954"/>
      <c r="B599" s="1954"/>
      <c r="C599" s="1954"/>
      <c r="D599" s="1954"/>
      <c r="E599" s="1954"/>
      <c r="F599" s="1954"/>
      <c r="G599" s="1954"/>
      <c r="H599" s="1954"/>
      <c r="I599" s="1954"/>
      <c r="J599" s="1954"/>
      <c r="K599" s="1954"/>
    </row>
    <row r="600" spans="1:11" ht="15.75" customHeight="1">
      <c r="A600" s="1954"/>
      <c r="B600" s="1954"/>
      <c r="C600" s="1954"/>
      <c r="D600" s="1954"/>
      <c r="E600" s="1954"/>
      <c r="F600" s="1954"/>
      <c r="G600" s="1954"/>
      <c r="H600" s="1954"/>
      <c r="I600" s="1954"/>
      <c r="J600" s="1954"/>
      <c r="K600" s="1954"/>
    </row>
    <row r="601" spans="1:11" ht="15.75" customHeight="1">
      <c r="A601" s="1954"/>
      <c r="B601" s="1954"/>
      <c r="C601" s="1954"/>
      <c r="D601" s="1954"/>
      <c r="E601" s="1954"/>
      <c r="F601" s="1954"/>
      <c r="G601" s="1954"/>
      <c r="H601" s="1954"/>
      <c r="I601" s="1954"/>
      <c r="J601" s="1954"/>
      <c r="K601" s="1954"/>
    </row>
    <row r="602" spans="1:11" ht="15.75" customHeight="1">
      <c r="A602" s="1954"/>
      <c r="B602" s="1954"/>
      <c r="C602" s="1954"/>
      <c r="D602" s="1954"/>
      <c r="E602" s="1954"/>
      <c r="F602" s="1954"/>
      <c r="G602" s="1954"/>
      <c r="H602" s="1954"/>
      <c r="I602" s="1954"/>
      <c r="J602" s="1954"/>
      <c r="K602" s="1954"/>
    </row>
    <row r="603" spans="1:11" ht="15.75" customHeight="1">
      <c r="A603" s="1954"/>
      <c r="B603" s="1954"/>
      <c r="C603" s="1954"/>
      <c r="D603" s="1954"/>
      <c r="E603" s="1954"/>
      <c r="F603" s="1954"/>
      <c r="G603" s="1954"/>
      <c r="H603" s="1954"/>
      <c r="I603" s="1954"/>
      <c r="J603" s="1954"/>
      <c r="K603" s="1954"/>
    </row>
    <row r="604" spans="1:11" ht="15.75" customHeight="1">
      <c r="A604" s="1954"/>
      <c r="B604" s="1954"/>
      <c r="C604" s="1954"/>
      <c r="D604" s="1954"/>
      <c r="E604" s="1954"/>
      <c r="F604" s="1954"/>
      <c r="G604" s="1954"/>
      <c r="H604" s="1954"/>
      <c r="I604" s="1954"/>
      <c r="J604" s="1954"/>
      <c r="K604" s="1954"/>
    </row>
    <row r="605" spans="1:11" ht="15.75" customHeight="1">
      <c r="A605" s="1954"/>
      <c r="B605" s="1954"/>
      <c r="C605" s="1954"/>
      <c r="D605" s="1954"/>
      <c r="E605" s="1954"/>
      <c r="F605" s="1954"/>
      <c r="G605" s="1954"/>
      <c r="H605" s="1954"/>
      <c r="I605" s="1954"/>
      <c r="J605" s="1954"/>
      <c r="K605" s="1954"/>
    </row>
    <row r="606" spans="1:11" ht="15.75" customHeight="1">
      <c r="A606" s="1954"/>
      <c r="B606" s="1954"/>
      <c r="C606" s="1954"/>
      <c r="D606" s="1954"/>
      <c r="E606" s="1954"/>
      <c r="F606" s="1954"/>
      <c r="G606" s="1954"/>
      <c r="H606" s="1954"/>
      <c r="I606" s="1954"/>
      <c r="J606" s="1954"/>
      <c r="K606" s="1954"/>
    </row>
    <row r="607" spans="1:11" ht="15.75" customHeight="1">
      <c r="A607" s="1954"/>
      <c r="B607" s="1954"/>
      <c r="C607" s="1954"/>
      <c r="D607" s="1954"/>
      <c r="E607" s="1954"/>
      <c r="F607" s="1954"/>
      <c r="G607" s="1954"/>
      <c r="H607" s="1954"/>
      <c r="I607" s="1954"/>
      <c r="J607" s="1954"/>
      <c r="K607" s="1954"/>
    </row>
    <row r="608" spans="1:11" ht="15.75" customHeight="1">
      <c r="A608" s="1954"/>
      <c r="B608" s="1954"/>
      <c r="C608" s="1954"/>
      <c r="D608" s="1954"/>
      <c r="E608" s="1954"/>
      <c r="F608" s="1954"/>
      <c r="G608" s="1954"/>
      <c r="H608" s="1954"/>
      <c r="I608" s="1954"/>
      <c r="J608" s="1954"/>
      <c r="K608" s="1954"/>
    </row>
    <row r="609" spans="1:11" ht="15.75" customHeight="1">
      <c r="A609" s="1954"/>
      <c r="B609" s="1954"/>
      <c r="C609" s="1954"/>
      <c r="D609" s="1954"/>
      <c r="E609" s="1954"/>
      <c r="F609" s="1954"/>
      <c r="G609" s="1954"/>
      <c r="H609" s="1954"/>
      <c r="I609" s="1954"/>
      <c r="J609" s="1954"/>
      <c r="K609" s="1954"/>
    </row>
    <row r="610" spans="1:11" ht="15.75" customHeight="1">
      <c r="A610" s="1954"/>
      <c r="B610" s="1954"/>
      <c r="C610" s="1954"/>
      <c r="D610" s="1954"/>
      <c r="E610" s="1954"/>
      <c r="F610" s="1954"/>
      <c r="G610" s="1954"/>
      <c r="H610" s="1954"/>
      <c r="I610" s="1954"/>
      <c r="J610" s="1954"/>
      <c r="K610" s="1954"/>
    </row>
    <row r="611" spans="1:11" ht="15.75" customHeight="1">
      <c r="A611" s="1954"/>
      <c r="B611" s="1954"/>
      <c r="C611" s="1954"/>
      <c r="D611" s="1954"/>
      <c r="E611" s="1954"/>
      <c r="F611" s="1954"/>
      <c r="G611" s="1954"/>
      <c r="H611" s="1954"/>
      <c r="I611" s="1954"/>
      <c r="J611" s="1954"/>
      <c r="K611" s="1954"/>
    </row>
    <row r="612" spans="1:11" ht="15.75" customHeight="1">
      <c r="A612" s="1954"/>
      <c r="B612" s="1954"/>
      <c r="C612" s="1954"/>
      <c r="D612" s="1954"/>
      <c r="E612" s="1954"/>
      <c r="F612" s="1954"/>
      <c r="G612" s="1954"/>
      <c r="H612" s="1954"/>
      <c r="I612" s="1954"/>
      <c r="J612" s="1954"/>
      <c r="K612" s="1954"/>
    </row>
    <row r="613" spans="1:11" ht="15.75" customHeight="1">
      <c r="A613" s="1954"/>
      <c r="B613" s="1954"/>
      <c r="C613" s="1954"/>
      <c r="D613" s="1954"/>
      <c r="E613" s="1954"/>
      <c r="F613" s="1954"/>
      <c r="G613" s="1954"/>
      <c r="H613" s="1954"/>
      <c r="I613" s="1954"/>
      <c r="J613" s="1954"/>
      <c r="K613" s="1954"/>
    </row>
    <row r="614" spans="1:11" ht="15.75" customHeight="1">
      <c r="A614" s="1954"/>
      <c r="B614" s="1954"/>
      <c r="C614" s="1954"/>
      <c r="D614" s="1954"/>
      <c r="E614" s="1954"/>
      <c r="F614" s="1954"/>
      <c r="G614" s="1954"/>
      <c r="H614" s="1954"/>
      <c r="I614" s="1954"/>
      <c r="J614" s="1954"/>
      <c r="K614" s="1954"/>
    </row>
    <row r="615" spans="1:11" ht="15.75" customHeight="1">
      <c r="A615" s="1954"/>
      <c r="B615" s="1954"/>
      <c r="C615" s="1954"/>
      <c r="D615" s="1954"/>
      <c r="E615" s="1954"/>
      <c r="F615" s="1954"/>
      <c r="G615" s="1954"/>
      <c r="H615" s="1954"/>
      <c r="I615" s="1954"/>
      <c r="J615" s="1954"/>
      <c r="K615" s="1954"/>
    </row>
    <row r="616" spans="1:11" ht="15.75" customHeight="1">
      <c r="A616" s="1954"/>
      <c r="B616" s="1954"/>
      <c r="C616" s="1954"/>
      <c r="D616" s="1954"/>
      <c r="E616" s="1954"/>
      <c r="F616" s="1954"/>
      <c r="G616" s="1954"/>
      <c r="H616" s="1954"/>
      <c r="I616" s="1954"/>
      <c r="J616" s="1954"/>
      <c r="K616" s="1954"/>
    </row>
    <row r="617" spans="1:11" ht="15.75" customHeight="1">
      <c r="A617" s="1954"/>
      <c r="B617" s="1954"/>
      <c r="C617" s="1954"/>
      <c r="D617" s="1954"/>
      <c r="E617" s="1954"/>
      <c r="F617" s="1954"/>
      <c r="G617" s="1954"/>
      <c r="H617" s="1954"/>
      <c r="I617" s="1954"/>
      <c r="J617" s="1954"/>
      <c r="K617" s="1954"/>
    </row>
    <row r="618" spans="1:11" ht="15.75" customHeight="1">
      <c r="A618" s="1954"/>
      <c r="B618" s="1954"/>
      <c r="C618" s="1954"/>
      <c r="D618" s="1954"/>
      <c r="E618" s="1954"/>
      <c r="F618" s="1954"/>
      <c r="G618" s="1954"/>
      <c r="H618" s="1954"/>
      <c r="I618" s="1954"/>
      <c r="J618" s="1954"/>
      <c r="K618" s="1954"/>
    </row>
    <row r="619" spans="1:11" ht="15.75" customHeight="1">
      <c r="A619" s="1954"/>
      <c r="B619" s="1954"/>
      <c r="C619" s="1954"/>
      <c r="D619" s="1954"/>
      <c r="E619" s="1954"/>
      <c r="F619" s="1954"/>
      <c r="G619" s="1954"/>
      <c r="H619" s="1954"/>
      <c r="I619" s="1954"/>
      <c r="J619" s="1954"/>
      <c r="K619" s="1954"/>
    </row>
    <row r="620" spans="1:11" ht="15.75" customHeight="1">
      <c r="A620" s="1954"/>
      <c r="B620" s="1954"/>
      <c r="C620" s="1954"/>
      <c r="D620" s="1954"/>
      <c r="E620" s="1954"/>
      <c r="F620" s="1954"/>
      <c r="G620" s="1954"/>
      <c r="H620" s="1954"/>
      <c r="I620" s="1954"/>
      <c r="J620" s="1954"/>
      <c r="K620" s="1954"/>
    </row>
    <row r="621" spans="1:11" ht="15.75" customHeight="1">
      <c r="A621" s="1954"/>
      <c r="B621" s="1954"/>
      <c r="C621" s="1954"/>
      <c r="D621" s="1954"/>
      <c r="E621" s="1954"/>
      <c r="F621" s="1954"/>
      <c r="G621" s="1954"/>
      <c r="H621" s="1954"/>
      <c r="I621" s="1954"/>
      <c r="J621" s="1954"/>
      <c r="K621" s="1954"/>
    </row>
    <row r="622" spans="1:11" ht="15.75" customHeight="1">
      <c r="A622" s="1954"/>
      <c r="B622" s="1954"/>
      <c r="C622" s="1954"/>
      <c r="D622" s="1954"/>
      <c r="E622" s="1954"/>
      <c r="F622" s="1954"/>
      <c r="G622" s="1954"/>
      <c r="H622" s="1954"/>
      <c r="I622" s="1954"/>
      <c r="J622" s="1954"/>
      <c r="K622" s="1954"/>
    </row>
    <row r="623" spans="1:11" ht="15.75" customHeight="1">
      <c r="A623" s="1954"/>
      <c r="B623" s="1954"/>
      <c r="C623" s="1954"/>
      <c r="D623" s="1954"/>
      <c r="E623" s="1954"/>
      <c r="F623" s="1954"/>
      <c r="G623" s="1954"/>
      <c r="H623" s="1954"/>
      <c r="I623" s="1954"/>
      <c r="J623" s="1954"/>
      <c r="K623" s="1954"/>
    </row>
    <row r="624" spans="1:11" ht="15.75" customHeight="1">
      <c r="A624" s="1954"/>
      <c r="B624" s="1954"/>
      <c r="C624" s="1954"/>
      <c r="D624" s="1954"/>
      <c r="E624" s="1954"/>
      <c r="F624" s="1954"/>
      <c r="G624" s="1954"/>
      <c r="H624" s="1954"/>
      <c r="I624" s="1954"/>
      <c r="J624" s="1954"/>
      <c r="K624" s="1954"/>
    </row>
    <row r="625" spans="1:11" ht="15.75" customHeight="1">
      <c r="A625" s="1954"/>
      <c r="B625" s="1954"/>
      <c r="C625" s="1954"/>
      <c r="D625" s="1954"/>
      <c r="E625" s="1954"/>
      <c r="F625" s="1954"/>
      <c r="G625" s="1954"/>
      <c r="H625" s="1954"/>
      <c r="I625" s="1954"/>
      <c r="J625" s="1954"/>
      <c r="K625" s="1954"/>
    </row>
    <row r="626" spans="1:11" ht="15.75" customHeight="1">
      <c r="A626" s="1954"/>
      <c r="B626" s="1954"/>
      <c r="C626" s="1954"/>
      <c r="D626" s="1954"/>
      <c r="E626" s="1954"/>
      <c r="F626" s="1954"/>
      <c r="G626" s="1954"/>
      <c r="H626" s="1954"/>
      <c r="I626" s="1954"/>
      <c r="J626" s="1954"/>
      <c r="K626" s="1954"/>
    </row>
    <row r="627" spans="1:11" ht="15.75" customHeight="1">
      <c r="A627" s="1954"/>
      <c r="B627" s="1954"/>
      <c r="C627" s="1954"/>
      <c r="D627" s="1954"/>
      <c r="E627" s="1954"/>
      <c r="F627" s="1954"/>
      <c r="G627" s="1954"/>
      <c r="H627" s="1954"/>
      <c r="I627" s="1954"/>
      <c r="J627" s="1954"/>
      <c r="K627" s="1954"/>
    </row>
    <row r="628" spans="1:11" ht="15.75" customHeight="1">
      <c r="A628" s="1954"/>
      <c r="B628" s="1954"/>
      <c r="C628" s="1954"/>
      <c r="D628" s="1954"/>
      <c r="E628" s="1954"/>
      <c r="F628" s="1954"/>
      <c r="G628" s="1954"/>
      <c r="H628" s="1954"/>
      <c r="I628" s="1954"/>
      <c r="J628" s="1954"/>
      <c r="K628" s="1954"/>
    </row>
    <row r="629" spans="1:11" ht="15.75" customHeight="1">
      <c r="A629" s="1954"/>
      <c r="B629" s="1954"/>
      <c r="C629" s="1954"/>
      <c r="D629" s="1954"/>
      <c r="E629" s="1954"/>
      <c r="F629" s="1954"/>
      <c r="G629" s="1954"/>
      <c r="H629" s="1954"/>
      <c r="I629" s="1954"/>
      <c r="J629" s="1954"/>
      <c r="K629" s="1954"/>
    </row>
    <row r="630" spans="1:11" ht="15.75" customHeight="1">
      <c r="A630" s="1954"/>
      <c r="B630" s="1954"/>
      <c r="C630" s="1954"/>
      <c r="D630" s="1954"/>
      <c r="E630" s="1954"/>
      <c r="F630" s="1954"/>
      <c r="G630" s="1954"/>
      <c r="H630" s="1954"/>
      <c r="I630" s="1954"/>
      <c r="J630" s="1954"/>
      <c r="K630" s="1954"/>
    </row>
    <row r="631" spans="1:11" ht="15.75" customHeight="1">
      <c r="A631" s="1954"/>
      <c r="B631" s="1954"/>
      <c r="C631" s="1954"/>
      <c r="D631" s="1954"/>
      <c r="E631" s="1954"/>
      <c r="F631" s="1954"/>
      <c r="G631" s="1954"/>
      <c r="H631" s="1954"/>
      <c r="I631" s="1954"/>
      <c r="J631" s="1954"/>
      <c r="K631" s="1954"/>
    </row>
    <row r="632" spans="1:11" ht="15.75" customHeight="1">
      <c r="A632" s="1954"/>
      <c r="B632" s="1954"/>
      <c r="C632" s="1954"/>
      <c r="D632" s="1954"/>
      <c r="E632" s="1954"/>
      <c r="F632" s="1954"/>
      <c r="G632" s="1954"/>
      <c r="H632" s="1954"/>
      <c r="I632" s="1954"/>
      <c r="J632" s="1954"/>
      <c r="K632" s="1954"/>
    </row>
    <row r="633" spans="1:11" ht="15.75" customHeight="1">
      <c r="A633" s="1954"/>
      <c r="B633" s="1954"/>
      <c r="C633" s="1954"/>
      <c r="D633" s="1954"/>
      <c r="E633" s="1954"/>
      <c r="F633" s="1954"/>
      <c r="G633" s="1954"/>
      <c r="H633" s="1954"/>
      <c r="I633" s="1954"/>
      <c r="J633" s="1954"/>
      <c r="K633" s="1954"/>
    </row>
    <row r="634" spans="1:11" ht="15.75" customHeight="1">
      <c r="A634" s="1954"/>
      <c r="B634" s="1954"/>
      <c r="C634" s="1954"/>
      <c r="D634" s="1954"/>
      <c r="E634" s="1954"/>
      <c r="F634" s="1954"/>
      <c r="G634" s="1954"/>
      <c r="H634" s="1954"/>
      <c r="I634" s="1954"/>
      <c r="J634" s="1954"/>
      <c r="K634" s="1954"/>
    </row>
    <row r="635" spans="1:11" ht="15.75" customHeight="1">
      <c r="A635" s="1954"/>
      <c r="B635" s="1954"/>
      <c r="C635" s="1954"/>
      <c r="D635" s="1954"/>
      <c r="E635" s="1954"/>
      <c r="F635" s="1954"/>
      <c r="G635" s="1954"/>
      <c r="H635" s="1954"/>
      <c r="I635" s="1954"/>
      <c r="J635" s="1954"/>
      <c r="K635" s="1954"/>
    </row>
    <row r="636" spans="1:11" ht="15.75" customHeight="1">
      <c r="A636" s="1954"/>
      <c r="B636" s="1954"/>
      <c r="C636" s="1954"/>
      <c r="D636" s="1954"/>
      <c r="E636" s="1954"/>
      <c r="F636" s="1954"/>
      <c r="G636" s="1954"/>
      <c r="H636" s="1954"/>
      <c r="I636" s="1954"/>
      <c r="J636" s="1954"/>
      <c r="K636" s="1954"/>
    </row>
    <row r="637" spans="1:11" ht="15.75" customHeight="1">
      <c r="A637" s="1954"/>
      <c r="B637" s="1954"/>
      <c r="C637" s="1954"/>
      <c r="D637" s="1954"/>
      <c r="E637" s="1954"/>
      <c r="F637" s="1954"/>
      <c r="G637" s="1954"/>
      <c r="H637" s="1954"/>
      <c r="I637" s="1954"/>
      <c r="J637" s="1954"/>
      <c r="K637" s="1954"/>
    </row>
    <row r="638" spans="1:11" ht="15.75" customHeight="1">
      <c r="A638" s="1954"/>
      <c r="B638" s="1954"/>
      <c r="C638" s="1954"/>
      <c r="D638" s="1954"/>
      <c r="E638" s="1954"/>
      <c r="F638" s="1954"/>
      <c r="G638" s="1954"/>
      <c r="H638" s="1954"/>
      <c r="I638" s="1954"/>
      <c r="J638" s="1954"/>
      <c r="K638" s="1954"/>
    </row>
    <row r="639" spans="1:11" ht="15.75" customHeight="1">
      <c r="A639" s="1954"/>
      <c r="B639" s="1954"/>
      <c r="C639" s="1954"/>
      <c r="D639" s="1954"/>
      <c r="E639" s="1954"/>
      <c r="F639" s="1954"/>
      <c r="G639" s="1954"/>
      <c r="H639" s="1954"/>
      <c r="I639" s="1954"/>
      <c r="J639" s="1954"/>
      <c r="K639" s="1954"/>
    </row>
    <row r="640" spans="1:11" ht="15.75" customHeight="1">
      <c r="A640" s="1954"/>
      <c r="B640" s="1954"/>
      <c r="C640" s="1954"/>
      <c r="D640" s="1954"/>
      <c r="E640" s="1954"/>
      <c r="F640" s="1954"/>
      <c r="G640" s="1954"/>
      <c r="H640" s="1954"/>
      <c r="I640" s="1954"/>
      <c r="J640" s="1954"/>
      <c r="K640" s="1954"/>
    </row>
    <row r="641" spans="1:11" ht="15.75" customHeight="1">
      <c r="A641" s="1954"/>
      <c r="B641" s="1954"/>
      <c r="C641" s="1954"/>
      <c r="D641" s="1954"/>
      <c r="E641" s="1954"/>
      <c r="F641" s="1954"/>
      <c r="G641" s="1954"/>
      <c r="H641" s="1954"/>
      <c r="I641" s="1954"/>
      <c r="J641" s="1954"/>
      <c r="K641" s="1954"/>
    </row>
    <row r="642" spans="1:11" ht="15.75" customHeight="1">
      <c r="A642" s="1954"/>
      <c r="B642" s="1954"/>
      <c r="C642" s="1954"/>
      <c r="D642" s="1954"/>
      <c r="E642" s="1954"/>
      <c r="F642" s="1954"/>
      <c r="G642" s="1954"/>
      <c r="H642" s="1954"/>
      <c r="I642" s="1954"/>
      <c r="J642" s="1954"/>
      <c r="K642" s="1954"/>
    </row>
    <row r="643" spans="1:11" ht="15.75" customHeight="1">
      <c r="A643" s="1954"/>
      <c r="B643" s="1954"/>
      <c r="C643" s="1954"/>
      <c r="D643" s="1954"/>
      <c r="E643" s="1954"/>
      <c r="F643" s="1954"/>
      <c r="G643" s="1954"/>
      <c r="H643" s="1954"/>
      <c r="I643" s="1954"/>
      <c r="J643" s="1954"/>
      <c r="K643" s="1954"/>
    </row>
    <row r="644" spans="1:11" ht="15.75" customHeight="1">
      <c r="A644" s="1954"/>
      <c r="B644" s="1954"/>
      <c r="C644" s="1954"/>
      <c r="D644" s="1954"/>
      <c r="E644" s="1954"/>
      <c r="F644" s="1954"/>
      <c r="G644" s="1954"/>
      <c r="H644" s="1954"/>
      <c r="I644" s="1954"/>
      <c r="J644" s="1954"/>
      <c r="K644" s="1954"/>
    </row>
    <row r="645" spans="1:11" ht="15.75" customHeight="1">
      <c r="A645" s="1954"/>
      <c r="B645" s="1954"/>
      <c r="C645" s="1954"/>
      <c r="D645" s="1954"/>
      <c r="E645" s="1954"/>
      <c r="F645" s="1954"/>
      <c r="G645" s="1954"/>
      <c r="H645" s="1954"/>
      <c r="I645" s="1954"/>
      <c r="J645" s="1954"/>
      <c r="K645" s="1954"/>
    </row>
    <row r="646" spans="1:11" ht="15.75" customHeight="1">
      <c r="A646" s="1954"/>
      <c r="B646" s="1954"/>
      <c r="C646" s="1954"/>
      <c r="D646" s="1954"/>
      <c r="E646" s="1954"/>
      <c r="F646" s="1954"/>
      <c r="G646" s="1954"/>
      <c r="H646" s="1954"/>
      <c r="I646" s="1954"/>
      <c r="J646" s="1954"/>
      <c r="K646" s="1954"/>
    </row>
    <row r="647" spans="1:11" ht="15.75" customHeight="1">
      <c r="A647" s="1954"/>
      <c r="B647" s="1954"/>
      <c r="C647" s="1954"/>
      <c r="D647" s="1954"/>
      <c r="E647" s="1954"/>
      <c r="F647" s="1954"/>
      <c r="G647" s="1954"/>
      <c r="H647" s="1954"/>
      <c r="I647" s="1954"/>
      <c r="J647" s="1954"/>
      <c r="K647" s="1954"/>
    </row>
    <row r="648" spans="1:11" ht="15.75" customHeight="1">
      <c r="A648" s="1954"/>
      <c r="B648" s="1954"/>
      <c r="C648" s="1954"/>
      <c r="D648" s="1954"/>
      <c r="E648" s="1954"/>
      <c r="F648" s="1954"/>
      <c r="G648" s="1954"/>
      <c r="H648" s="1954"/>
      <c r="I648" s="1954"/>
      <c r="J648" s="1954"/>
      <c r="K648" s="1954"/>
    </row>
    <row r="649" spans="1:11" ht="15.75" customHeight="1">
      <c r="A649" s="1954"/>
      <c r="B649" s="1954"/>
      <c r="C649" s="1954"/>
      <c r="D649" s="1954"/>
      <c r="E649" s="1954"/>
      <c r="F649" s="1954"/>
      <c r="G649" s="1954"/>
      <c r="H649" s="1954"/>
      <c r="I649" s="1954"/>
      <c r="J649" s="1954"/>
      <c r="K649" s="1954"/>
    </row>
    <row r="650" spans="1:11" ht="15.75" customHeight="1">
      <c r="A650" s="1954"/>
      <c r="B650" s="1954"/>
      <c r="C650" s="1954"/>
      <c r="D650" s="1954"/>
      <c r="E650" s="1954"/>
      <c r="F650" s="1954"/>
      <c r="G650" s="1954"/>
      <c r="H650" s="1954"/>
      <c r="I650" s="1954"/>
      <c r="J650" s="1954"/>
      <c r="K650" s="1954"/>
    </row>
    <row r="651" spans="1:11" ht="15.75" customHeight="1">
      <c r="A651" s="1954"/>
      <c r="B651" s="1954"/>
      <c r="C651" s="1954"/>
      <c r="D651" s="1954"/>
      <c r="E651" s="1954"/>
      <c r="F651" s="1954"/>
      <c r="G651" s="1954"/>
      <c r="H651" s="1954"/>
      <c r="I651" s="1954"/>
      <c r="J651" s="1954"/>
      <c r="K651" s="1954"/>
    </row>
    <row r="652" spans="1:11" ht="15.75" customHeight="1">
      <c r="A652" s="1954"/>
      <c r="B652" s="1954"/>
      <c r="C652" s="1954"/>
      <c r="D652" s="1954"/>
      <c r="E652" s="1954"/>
      <c r="F652" s="1954"/>
      <c r="G652" s="1954"/>
      <c r="H652" s="1954"/>
      <c r="I652" s="1954"/>
      <c r="J652" s="1954"/>
      <c r="K652" s="1954"/>
    </row>
    <row r="653" spans="1:11" ht="15.75" customHeight="1">
      <c r="A653" s="1954"/>
      <c r="B653" s="1954"/>
      <c r="C653" s="1954"/>
      <c r="D653" s="1954"/>
      <c r="E653" s="1954"/>
      <c r="F653" s="1954"/>
      <c r="G653" s="1954"/>
      <c r="H653" s="1954"/>
      <c r="I653" s="1954"/>
      <c r="J653" s="1954"/>
      <c r="K653" s="1954"/>
    </row>
    <row r="654" spans="1:11" ht="15.75" customHeight="1">
      <c r="A654" s="1954"/>
      <c r="B654" s="1954"/>
      <c r="C654" s="1954"/>
      <c r="D654" s="1954"/>
      <c r="E654" s="1954"/>
      <c r="F654" s="1954"/>
      <c r="G654" s="1954"/>
      <c r="H654" s="1954"/>
      <c r="I654" s="1954"/>
      <c r="J654" s="1954"/>
      <c r="K654" s="1954"/>
    </row>
    <row r="655" spans="1:11" ht="15.75" customHeight="1">
      <c r="A655" s="1954"/>
      <c r="B655" s="1954"/>
      <c r="C655" s="1954"/>
      <c r="D655" s="1954"/>
      <c r="E655" s="1954"/>
      <c r="F655" s="1954"/>
      <c r="G655" s="1954"/>
      <c r="H655" s="1954"/>
      <c r="I655" s="1954"/>
      <c r="J655" s="1954"/>
      <c r="K655" s="1954"/>
    </row>
    <row r="656" spans="1:11" ht="15.75" customHeight="1">
      <c r="A656" s="1954"/>
      <c r="B656" s="1954"/>
      <c r="C656" s="1954"/>
      <c r="D656" s="1954"/>
      <c r="E656" s="1954"/>
      <c r="F656" s="1954"/>
      <c r="G656" s="1954"/>
      <c r="H656" s="1954"/>
      <c r="I656" s="1954"/>
      <c r="J656" s="1954"/>
      <c r="K656" s="1954"/>
    </row>
    <row r="657" spans="1:11" ht="15.75" customHeight="1">
      <c r="A657" s="1954"/>
      <c r="B657" s="1954"/>
      <c r="C657" s="1954"/>
      <c r="D657" s="1954"/>
      <c r="E657" s="1954"/>
      <c r="F657" s="1954"/>
      <c r="G657" s="1954"/>
      <c r="H657" s="1954"/>
      <c r="I657" s="1954"/>
      <c r="J657" s="1954"/>
      <c r="K657" s="1954"/>
    </row>
    <row r="658" spans="1:11" ht="15.75" customHeight="1">
      <c r="A658" s="1954"/>
      <c r="B658" s="1954"/>
      <c r="C658" s="1954"/>
      <c r="D658" s="1954"/>
      <c r="E658" s="1954"/>
      <c r="F658" s="1954"/>
      <c r="G658" s="1954"/>
      <c r="H658" s="1954"/>
      <c r="I658" s="1954"/>
      <c r="J658" s="1954"/>
      <c r="K658" s="1954"/>
    </row>
    <row r="659" spans="1:11" ht="15.75" customHeight="1">
      <c r="A659" s="1954"/>
      <c r="B659" s="1954"/>
      <c r="C659" s="1954"/>
      <c r="D659" s="1954"/>
      <c r="E659" s="1954"/>
      <c r="F659" s="1954"/>
      <c r="G659" s="1954"/>
      <c r="H659" s="1954"/>
      <c r="I659" s="1954"/>
      <c r="J659" s="1954"/>
      <c r="K659" s="1954"/>
    </row>
    <row r="660" spans="1:11" ht="15.75" customHeight="1">
      <c r="A660" s="1954"/>
      <c r="B660" s="1954"/>
      <c r="C660" s="1954"/>
      <c r="D660" s="1954"/>
      <c r="E660" s="1954"/>
      <c r="F660" s="1954"/>
      <c r="G660" s="1954"/>
      <c r="H660" s="1954"/>
      <c r="I660" s="1954"/>
      <c r="J660" s="1954"/>
      <c r="K660" s="1954"/>
    </row>
    <row r="661" spans="1:11" ht="15.75" customHeight="1">
      <c r="A661" s="1954"/>
      <c r="B661" s="1954"/>
      <c r="C661" s="1954"/>
      <c r="D661" s="1954"/>
      <c r="E661" s="1954"/>
      <c r="F661" s="1954"/>
      <c r="G661" s="1954"/>
      <c r="H661" s="1954"/>
      <c r="I661" s="1954"/>
      <c r="J661" s="1954"/>
      <c r="K661" s="1954"/>
    </row>
    <row r="662" spans="1:11" ht="15.75" customHeight="1">
      <c r="A662" s="1954"/>
      <c r="B662" s="1954"/>
      <c r="C662" s="1954"/>
      <c r="D662" s="1954"/>
      <c r="E662" s="1954"/>
      <c r="F662" s="1954"/>
      <c r="G662" s="1954"/>
      <c r="H662" s="1954"/>
      <c r="I662" s="1954"/>
      <c r="J662" s="1954"/>
      <c r="K662" s="1954"/>
    </row>
    <row r="663" spans="1:11" ht="15.75" customHeight="1">
      <c r="A663" s="1954"/>
      <c r="B663" s="1954"/>
      <c r="C663" s="1954"/>
      <c r="D663" s="1954"/>
      <c r="E663" s="1954"/>
      <c r="F663" s="1954"/>
      <c r="G663" s="1954"/>
      <c r="H663" s="1954"/>
      <c r="I663" s="1954"/>
      <c r="J663" s="1954"/>
      <c r="K663" s="1954"/>
    </row>
    <row r="664" spans="1:11" ht="15.75" customHeight="1">
      <c r="A664" s="1954"/>
      <c r="B664" s="1954"/>
      <c r="C664" s="1954"/>
      <c r="D664" s="1954"/>
      <c r="E664" s="1954"/>
      <c r="F664" s="1954"/>
      <c r="G664" s="1954"/>
      <c r="H664" s="1954"/>
      <c r="I664" s="1954"/>
      <c r="J664" s="1954"/>
      <c r="K664" s="1954"/>
    </row>
    <row r="665" spans="1:11" ht="15.75" customHeight="1">
      <c r="A665" s="1954"/>
      <c r="B665" s="1954"/>
      <c r="C665" s="1954"/>
      <c r="D665" s="1954"/>
      <c r="E665" s="1954"/>
      <c r="F665" s="1954"/>
      <c r="G665" s="1954"/>
      <c r="H665" s="1954"/>
      <c r="I665" s="1954"/>
      <c r="J665" s="1954"/>
      <c r="K665" s="1954"/>
    </row>
    <row r="666" spans="1:11" ht="15.75" customHeight="1">
      <c r="A666" s="1954"/>
      <c r="B666" s="1954"/>
      <c r="C666" s="1954"/>
      <c r="D666" s="1954"/>
      <c r="E666" s="1954"/>
      <c r="F666" s="1954"/>
      <c r="G666" s="1954"/>
      <c r="H666" s="1954"/>
      <c r="I666" s="1954"/>
      <c r="J666" s="1954"/>
      <c r="K666" s="1954"/>
    </row>
    <row r="667" spans="1:11" ht="15.75" customHeight="1">
      <c r="A667" s="1954"/>
      <c r="B667" s="1954"/>
      <c r="C667" s="1954"/>
      <c r="D667" s="1954"/>
      <c r="E667" s="1954"/>
      <c r="F667" s="1954"/>
      <c r="G667" s="1954"/>
      <c r="H667" s="1954"/>
      <c r="I667" s="1954"/>
      <c r="J667" s="1954"/>
      <c r="K667" s="1954"/>
    </row>
    <row r="668" spans="1:11" ht="15.75" customHeight="1">
      <c r="A668" s="1954"/>
      <c r="B668" s="1954"/>
      <c r="C668" s="1954"/>
      <c r="D668" s="1954"/>
      <c r="E668" s="1954"/>
      <c r="F668" s="1954"/>
      <c r="G668" s="1954"/>
      <c r="H668" s="1954"/>
      <c r="I668" s="1954"/>
      <c r="J668" s="1954"/>
      <c r="K668" s="1954"/>
    </row>
    <row r="669" spans="1:11" ht="15.75" customHeight="1">
      <c r="A669" s="1954"/>
      <c r="B669" s="1954"/>
      <c r="C669" s="1954"/>
      <c r="D669" s="1954"/>
      <c r="E669" s="1954"/>
      <c r="F669" s="1954"/>
      <c r="G669" s="1954"/>
      <c r="H669" s="1954"/>
      <c r="I669" s="1954"/>
      <c r="J669" s="1954"/>
      <c r="K669" s="1954"/>
    </row>
    <row r="670" spans="1:11" ht="15.75" customHeight="1">
      <c r="A670" s="1954"/>
      <c r="B670" s="1954"/>
      <c r="C670" s="1954"/>
      <c r="D670" s="1954"/>
      <c r="E670" s="1954"/>
      <c r="F670" s="1954"/>
      <c r="G670" s="1954"/>
      <c r="H670" s="1954"/>
      <c r="I670" s="1954"/>
      <c r="J670" s="1954"/>
      <c r="K670" s="1954"/>
    </row>
    <row r="671" spans="1:11" ht="15.75" customHeight="1">
      <c r="A671" s="1954"/>
      <c r="B671" s="1954"/>
      <c r="C671" s="1954"/>
      <c r="D671" s="1954"/>
      <c r="E671" s="1954"/>
      <c r="F671" s="1954"/>
      <c r="G671" s="1954"/>
      <c r="H671" s="1954"/>
      <c r="I671" s="1954"/>
      <c r="J671" s="1954"/>
      <c r="K671" s="1954"/>
    </row>
    <row r="672" spans="1:11" ht="15.75" customHeight="1">
      <c r="A672" s="1954"/>
      <c r="B672" s="1954"/>
      <c r="C672" s="1954"/>
      <c r="D672" s="1954"/>
      <c r="E672" s="1954"/>
      <c r="F672" s="1954"/>
      <c r="G672" s="1954"/>
      <c r="H672" s="1954"/>
      <c r="I672" s="1954"/>
      <c r="J672" s="1954"/>
      <c r="K672" s="1954"/>
    </row>
    <row r="673" spans="1:11" ht="15.75" customHeight="1">
      <c r="A673" s="1954"/>
      <c r="B673" s="1954"/>
      <c r="C673" s="1954"/>
      <c r="D673" s="1954"/>
      <c r="E673" s="1954"/>
      <c r="F673" s="1954"/>
      <c r="G673" s="1954"/>
      <c r="H673" s="1954"/>
      <c r="I673" s="1954"/>
      <c r="J673" s="1954"/>
      <c r="K673" s="1954"/>
    </row>
    <row r="674" spans="1:11" ht="15.75" customHeight="1">
      <c r="A674" s="1954"/>
      <c r="B674" s="1954"/>
      <c r="C674" s="1954"/>
      <c r="D674" s="1954"/>
      <c r="E674" s="1954"/>
      <c r="F674" s="1954"/>
      <c r="G674" s="1954"/>
      <c r="H674" s="1954"/>
      <c r="I674" s="1954"/>
      <c r="J674" s="1954"/>
      <c r="K674" s="1954"/>
    </row>
    <row r="675" spans="1:11" ht="15.75" customHeight="1">
      <c r="A675" s="1954"/>
      <c r="B675" s="1954"/>
      <c r="C675" s="1954"/>
      <c r="D675" s="1954"/>
      <c r="E675" s="1954"/>
      <c r="F675" s="1954"/>
      <c r="G675" s="1954"/>
      <c r="H675" s="1954"/>
      <c r="I675" s="1954"/>
      <c r="J675" s="1954"/>
      <c r="K675" s="1954"/>
    </row>
    <row r="676" spans="1:11" ht="15.75" customHeight="1">
      <c r="A676" s="1954"/>
      <c r="B676" s="1954"/>
      <c r="C676" s="1954"/>
      <c r="D676" s="1954"/>
      <c r="E676" s="1954"/>
      <c r="F676" s="1954"/>
      <c r="G676" s="1954"/>
      <c r="H676" s="1954"/>
      <c r="I676" s="1954"/>
      <c r="J676" s="1954"/>
      <c r="K676" s="1954"/>
    </row>
    <row r="677" spans="1:11" ht="15.75" customHeight="1">
      <c r="A677" s="1954"/>
      <c r="B677" s="1954"/>
      <c r="C677" s="1954"/>
      <c r="D677" s="1954"/>
      <c r="E677" s="1954"/>
      <c r="F677" s="1954"/>
      <c r="G677" s="1954"/>
      <c r="H677" s="1954"/>
      <c r="I677" s="1954"/>
      <c r="J677" s="1954"/>
      <c r="K677" s="1954"/>
    </row>
    <row r="678" spans="1:11" ht="15.75" customHeight="1">
      <c r="A678" s="1954"/>
      <c r="B678" s="1954"/>
      <c r="C678" s="1954"/>
      <c r="D678" s="1954"/>
      <c r="E678" s="1954"/>
      <c r="F678" s="1954"/>
      <c r="G678" s="1954"/>
      <c r="H678" s="1954"/>
      <c r="I678" s="1954"/>
      <c r="J678" s="1954"/>
      <c r="K678" s="1954"/>
    </row>
    <row r="679" spans="1:11" ht="15.75" customHeight="1">
      <c r="A679" s="1954"/>
      <c r="B679" s="1954"/>
      <c r="C679" s="1954"/>
      <c r="D679" s="1954"/>
      <c r="E679" s="1954"/>
      <c r="F679" s="1954"/>
      <c r="G679" s="1954"/>
      <c r="H679" s="1954"/>
      <c r="I679" s="1954"/>
      <c r="J679" s="1954"/>
      <c r="K679" s="1954"/>
    </row>
    <row r="680" spans="1:11" ht="15.75" customHeight="1">
      <c r="A680" s="1954"/>
      <c r="B680" s="1954"/>
      <c r="C680" s="1954"/>
      <c r="D680" s="1954"/>
      <c r="E680" s="1954"/>
      <c r="F680" s="1954"/>
      <c r="G680" s="1954"/>
      <c r="H680" s="1954"/>
      <c r="I680" s="1954"/>
      <c r="J680" s="1954"/>
      <c r="K680" s="1954"/>
    </row>
    <row r="681" spans="1:11" ht="15.75" customHeight="1">
      <c r="A681" s="1954"/>
      <c r="B681" s="1954"/>
      <c r="C681" s="1954"/>
      <c r="D681" s="1954"/>
      <c r="E681" s="1954"/>
      <c r="F681" s="1954"/>
      <c r="G681" s="1954"/>
      <c r="H681" s="1954"/>
      <c r="I681" s="1954"/>
      <c r="J681" s="1954"/>
      <c r="K681" s="1954"/>
    </row>
    <row r="682" spans="1:11" ht="15.75" customHeight="1">
      <c r="A682" s="1954"/>
      <c r="B682" s="1954"/>
      <c r="C682" s="1954"/>
      <c r="D682" s="1954"/>
      <c r="E682" s="1954"/>
      <c r="F682" s="1954"/>
      <c r="G682" s="1954"/>
      <c r="H682" s="1954"/>
      <c r="I682" s="1954"/>
      <c r="J682" s="1954"/>
      <c r="K682" s="1954"/>
    </row>
    <row r="683" spans="1:11" ht="15.75" customHeight="1">
      <c r="A683" s="1954"/>
      <c r="B683" s="1954"/>
      <c r="C683" s="1954"/>
      <c r="D683" s="1954"/>
      <c r="E683" s="1954"/>
      <c r="F683" s="1954"/>
      <c r="G683" s="1954"/>
      <c r="H683" s="1954"/>
      <c r="I683" s="1954"/>
      <c r="J683" s="1954"/>
      <c r="K683" s="1954"/>
    </row>
    <row r="684" spans="1:11" ht="15.75" customHeight="1">
      <c r="A684" s="1954"/>
      <c r="B684" s="1954"/>
      <c r="C684" s="1954"/>
      <c r="D684" s="1954"/>
      <c r="E684" s="1954"/>
      <c r="F684" s="1954"/>
      <c r="G684" s="1954"/>
      <c r="H684" s="1954"/>
      <c r="I684" s="1954"/>
      <c r="J684" s="1954"/>
      <c r="K684" s="1954"/>
    </row>
    <row r="685" spans="1:11" ht="15.75" customHeight="1">
      <c r="A685" s="1954"/>
      <c r="B685" s="1954"/>
      <c r="C685" s="1954"/>
      <c r="D685" s="1954"/>
      <c r="E685" s="1954"/>
      <c r="F685" s="1954"/>
      <c r="G685" s="1954"/>
      <c r="H685" s="1954"/>
      <c r="I685" s="1954"/>
      <c r="J685" s="1954"/>
      <c r="K685" s="1954"/>
    </row>
    <row r="686" spans="1:11" ht="15.75" customHeight="1">
      <c r="A686" s="1954"/>
      <c r="B686" s="1954"/>
      <c r="C686" s="1954"/>
      <c r="D686" s="1954"/>
      <c r="E686" s="1954"/>
      <c r="F686" s="1954"/>
      <c r="G686" s="1954"/>
      <c r="H686" s="1954"/>
      <c r="I686" s="1954"/>
      <c r="J686" s="1954"/>
      <c r="K686" s="1954"/>
    </row>
    <row r="687" spans="1:11" ht="15.75" customHeight="1">
      <c r="A687" s="1954"/>
      <c r="B687" s="1954"/>
      <c r="C687" s="1954"/>
      <c r="D687" s="1954"/>
      <c r="E687" s="1954"/>
      <c r="F687" s="1954"/>
      <c r="G687" s="1954"/>
      <c r="H687" s="1954"/>
      <c r="I687" s="1954"/>
      <c r="J687" s="1954"/>
      <c r="K687" s="1954"/>
    </row>
    <row r="688" spans="1:11" ht="15.75" customHeight="1">
      <c r="A688" s="1954"/>
      <c r="B688" s="1954"/>
      <c r="C688" s="1954"/>
      <c r="D688" s="1954"/>
      <c r="E688" s="1954"/>
      <c r="F688" s="1954"/>
      <c r="G688" s="1954"/>
      <c r="H688" s="1954"/>
      <c r="I688" s="1954"/>
      <c r="J688" s="1954"/>
      <c r="K688" s="1954"/>
    </row>
    <row r="689" spans="1:11" ht="15.75" customHeight="1">
      <c r="A689" s="1954"/>
      <c r="B689" s="1954"/>
      <c r="C689" s="1954"/>
      <c r="D689" s="1954"/>
      <c r="E689" s="1954"/>
      <c r="F689" s="1954"/>
      <c r="G689" s="1954"/>
      <c r="H689" s="1954"/>
      <c r="I689" s="1954"/>
      <c r="J689" s="1954"/>
      <c r="K689" s="1954"/>
    </row>
    <row r="690" spans="1:11" ht="15.75" customHeight="1">
      <c r="A690" s="1954"/>
      <c r="B690" s="1954"/>
      <c r="C690" s="1954"/>
      <c r="D690" s="1954"/>
      <c r="E690" s="1954"/>
      <c r="F690" s="1954"/>
      <c r="G690" s="1954"/>
      <c r="H690" s="1954"/>
      <c r="I690" s="1954"/>
      <c r="J690" s="1954"/>
      <c r="K690" s="1954"/>
    </row>
    <row r="691" spans="1:11" ht="15.75" customHeight="1">
      <c r="A691" s="1954"/>
      <c r="B691" s="1954"/>
      <c r="C691" s="1954"/>
      <c r="D691" s="1954"/>
      <c r="E691" s="1954"/>
      <c r="F691" s="1954"/>
      <c r="G691" s="1954"/>
      <c r="H691" s="1954"/>
      <c r="I691" s="1954"/>
      <c r="J691" s="1954"/>
      <c r="K691" s="1954"/>
    </row>
    <row r="692" spans="1:11" ht="15.75" customHeight="1">
      <c r="A692" s="1954"/>
      <c r="B692" s="1954"/>
      <c r="C692" s="1954"/>
      <c r="D692" s="1954"/>
      <c r="E692" s="1954"/>
      <c r="F692" s="1954"/>
      <c r="G692" s="1954"/>
      <c r="H692" s="1954"/>
      <c r="I692" s="1954"/>
      <c r="J692" s="1954"/>
      <c r="K692" s="1954"/>
    </row>
    <row r="693" spans="1:11" ht="15.75" customHeight="1">
      <c r="A693" s="1954"/>
      <c r="B693" s="1954"/>
      <c r="C693" s="1954"/>
      <c r="D693" s="1954"/>
      <c r="E693" s="1954"/>
      <c r="F693" s="1954"/>
      <c r="G693" s="1954"/>
      <c r="H693" s="1954"/>
      <c r="I693" s="1954"/>
      <c r="J693" s="1954"/>
      <c r="K693" s="1954"/>
    </row>
    <row r="694" spans="1:11" ht="15.75" customHeight="1">
      <c r="A694" s="1954"/>
      <c r="B694" s="1954"/>
      <c r="C694" s="1954"/>
      <c r="D694" s="1954"/>
      <c r="E694" s="1954"/>
      <c r="F694" s="1954"/>
      <c r="G694" s="1954"/>
      <c r="H694" s="1954"/>
      <c r="I694" s="1954"/>
      <c r="J694" s="1954"/>
      <c r="K694" s="1954"/>
    </row>
    <row r="695" spans="1:11" ht="15.75" customHeight="1">
      <c r="A695" s="1954"/>
      <c r="B695" s="1954"/>
      <c r="C695" s="1954"/>
      <c r="D695" s="1954"/>
      <c r="E695" s="1954"/>
      <c r="F695" s="1954"/>
      <c r="G695" s="1954"/>
      <c r="H695" s="1954"/>
      <c r="I695" s="1954"/>
      <c r="J695" s="1954"/>
      <c r="K695" s="1954"/>
    </row>
    <row r="696" spans="1:11" ht="15.75" customHeight="1">
      <c r="A696" s="1954"/>
      <c r="B696" s="1954"/>
      <c r="C696" s="1954"/>
      <c r="D696" s="1954"/>
      <c r="E696" s="1954"/>
      <c r="F696" s="1954"/>
      <c r="G696" s="1954"/>
      <c r="H696" s="1954"/>
      <c r="I696" s="1954"/>
      <c r="J696" s="1954"/>
      <c r="K696" s="1954"/>
    </row>
    <row r="697" spans="1:11" ht="15.75" customHeight="1">
      <c r="A697" s="1954"/>
      <c r="B697" s="1954"/>
      <c r="C697" s="1954"/>
      <c r="D697" s="1954"/>
      <c r="E697" s="1954"/>
      <c r="F697" s="1954"/>
      <c r="G697" s="1954"/>
      <c r="H697" s="1954"/>
      <c r="I697" s="1954"/>
      <c r="J697" s="1954"/>
      <c r="K697" s="1954"/>
    </row>
    <row r="698" spans="1:11" ht="15.75" customHeight="1">
      <c r="A698" s="1954"/>
      <c r="B698" s="1954"/>
      <c r="C698" s="1954"/>
      <c r="D698" s="1954"/>
      <c r="E698" s="1954"/>
      <c r="F698" s="1954"/>
      <c r="G698" s="1954"/>
      <c r="H698" s="1954"/>
      <c r="I698" s="1954"/>
      <c r="J698" s="1954"/>
      <c r="K698" s="1954"/>
    </row>
    <row r="699" spans="1:11" ht="15.75" customHeight="1">
      <c r="A699" s="1954"/>
      <c r="B699" s="1954"/>
      <c r="C699" s="1954"/>
      <c r="D699" s="1954"/>
      <c r="E699" s="1954"/>
      <c r="F699" s="1954"/>
      <c r="G699" s="1954"/>
      <c r="H699" s="1954"/>
      <c r="I699" s="1954"/>
      <c r="J699" s="1954"/>
      <c r="K699" s="1954"/>
    </row>
    <row r="700" spans="1:11" ht="15.75" customHeight="1">
      <c r="A700" s="1954"/>
      <c r="B700" s="1954"/>
      <c r="C700" s="1954"/>
      <c r="D700" s="1954"/>
      <c r="E700" s="1954"/>
      <c r="F700" s="1954"/>
      <c r="G700" s="1954"/>
      <c r="H700" s="1954"/>
      <c r="I700" s="1954"/>
      <c r="J700" s="1954"/>
      <c r="K700" s="1954"/>
    </row>
    <row r="701" spans="1:11" ht="15.75" customHeight="1">
      <c r="A701" s="1954"/>
      <c r="B701" s="1954"/>
      <c r="C701" s="1954"/>
      <c r="D701" s="1954"/>
      <c r="E701" s="1954"/>
      <c r="F701" s="1954"/>
      <c r="G701" s="1954"/>
      <c r="H701" s="1954"/>
      <c r="I701" s="1954"/>
      <c r="J701" s="1954"/>
      <c r="K701" s="1954"/>
    </row>
    <row r="702" spans="1:11" ht="15.75" customHeight="1">
      <c r="A702" s="1954"/>
      <c r="B702" s="1954"/>
      <c r="C702" s="1954"/>
      <c r="D702" s="1954"/>
      <c r="E702" s="1954"/>
      <c r="F702" s="1954"/>
      <c r="G702" s="1954"/>
      <c r="H702" s="1954"/>
      <c r="I702" s="1954"/>
      <c r="J702" s="1954"/>
      <c r="K702" s="1954"/>
    </row>
    <row r="703" spans="1:11" ht="15.75" customHeight="1">
      <c r="A703" s="1954"/>
      <c r="B703" s="1954"/>
      <c r="C703" s="1954"/>
      <c r="D703" s="1954"/>
      <c r="E703" s="1954"/>
      <c r="F703" s="1954"/>
      <c r="G703" s="1954"/>
      <c r="H703" s="1954"/>
      <c r="I703" s="1954"/>
      <c r="J703" s="1954"/>
      <c r="K703" s="1954"/>
    </row>
    <row r="704" spans="1:11" ht="15.75" customHeight="1">
      <c r="A704" s="1954"/>
      <c r="B704" s="1954"/>
      <c r="C704" s="1954"/>
      <c r="D704" s="1954"/>
      <c r="E704" s="1954"/>
      <c r="F704" s="1954"/>
      <c r="G704" s="1954"/>
      <c r="H704" s="1954"/>
      <c r="I704" s="1954"/>
      <c r="J704" s="1954"/>
      <c r="K704" s="1954"/>
    </row>
    <row r="705" spans="1:11" ht="15.75" customHeight="1">
      <c r="A705" s="1954"/>
      <c r="B705" s="1954"/>
      <c r="C705" s="1954"/>
      <c r="D705" s="1954"/>
      <c r="E705" s="1954"/>
      <c r="F705" s="1954"/>
      <c r="G705" s="1954"/>
      <c r="H705" s="1954"/>
      <c r="I705" s="1954"/>
      <c r="J705" s="1954"/>
      <c r="K705" s="1954"/>
    </row>
    <row r="706" spans="1:11" ht="15.75" customHeight="1">
      <c r="A706" s="1954"/>
      <c r="B706" s="1954"/>
      <c r="C706" s="1954"/>
      <c r="D706" s="1954"/>
      <c r="E706" s="1954"/>
      <c r="F706" s="1954"/>
      <c r="G706" s="1954"/>
      <c r="H706" s="1954"/>
      <c r="I706" s="1954"/>
      <c r="J706" s="1954"/>
      <c r="K706" s="1954"/>
    </row>
    <row r="707" spans="1:11" ht="15.75" customHeight="1">
      <c r="A707" s="1954"/>
      <c r="B707" s="1954"/>
      <c r="C707" s="1954"/>
      <c r="D707" s="1954"/>
      <c r="E707" s="1954"/>
      <c r="F707" s="1954"/>
      <c r="G707" s="1954"/>
      <c r="H707" s="1954"/>
      <c r="I707" s="1954"/>
      <c r="J707" s="1954"/>
      <c r="K707" s="1954"/>
    </row>
    <row r="708" spans="1:11" ht="15.75" customHeight="1">
      <c r="A708" s="1954"/>
      <c r="B708" s="1954"/>
      <c r="C708" s="1954"/>
      <c r="D708" s="1954"/>
      <c r="E708" s="1954"/>
      <c r="F708" s="1954"/>
      <c r="G708" s="1954"/>
      <c r="H708" s="1954"/>
      <c r="I708" s="1954"/>
      <c r="J708" s="1954"/>
      <c r="K708" s="1954"/>
    </row>
    <row r="709" spans="1:11" ht="15.75" customHeight="1">
      <c r="A709" s="1954"/>
      <c r="B709" s="1954"/>
      <c r="C709" s="1954"/>
      <c r="D709" s="1954"/>
      <c r="E709" s="1954"/>
      <c r="F709" s="1954"/>
      <c r="G709" s="1954"/>
      <c r="H709" s="1954"/>
      <c r="I709" s="1954"/>
      <c r="J709" s="1954"/>
      <c r="K709" s="1954"/>
    </row>
    <row r="710" spans="1:11" ht="15.75" customHeight="1">
      <c r="A710" s="1954"/>
      <c r="B710" s="1954"/>
      <c r="C710" s="1954"/>
      <c r="D710" s="1954"/>
      <c r="E710" s="1954"/>
      <c r="F710" s="1954"/>
      <c r="G710" s="1954"/>
      <c r="H710" s="1954"/>
      <c r="I710" s="1954"/>
      <c r="J710" s="1954"/>
      <c r="K710" s="1954"/>
    </row>
    <row r="711" spans="1:11" ht="15.75" customHeight="1">
      <c r="A711" s="1954"/>
      <c r="B711" s="1954"/>
      <c r="C711" s="1954"/>
      <c r="D711" s="1954"/>
      <c r="E711" s="1954"/>
      <c r="F711" s="1954"/>
      <c r="G711" s="1954"/>
      <c r="H711" s="1954"/>
      <c r="I711" s="1954"/>
      <c r="J711" s="1954"/>
      <c r="K711" s="1954"/>
    </row>
    <row r="712" spans="1:11" ht="15.75" customHeight="1">
      <c r="A712" s="1954"/>
      <c r="B712" s="1954"/>
      <c r="C712" s="1954"/>
      <c r="D712" s="1954"/>
      <c r="E712" s="1954"/>
      <c r="F712" s="1954"/>
      <c r="G712" s="1954"/>
      <c r="H712" s="1954"/>
      <c r="I712" s="1954"/>
      <c r="J712" s="1954"/>
      <c r="K712" s="1954"/>
    </row>
    <row r="713" spans="1:11" ht="15.75" customHeight="1">
      <c r="A713" s="1954"/>
      <c r="B713" s="1954"/>
      <c r="C713" s="1954"/>
      <c r="D713" s="1954"/>
      <c r="E713" s="1954"/>
      <c r="F713" s="1954"/>
      <c r="G713" s="1954"/>
      <c r="H713" s="1954"/>
      <c r="I713" s="1954"/>
      <c r="J713" s="1954"/>
      <c r="K713" s="1954"/>
    </row>
    <row r="714" spans="1:11" ht="15.75" customHeight="1">
      <c r="A714" s="1954"/>
      <c r="B714" s="1954"/>
      <c r="C714" s="1954"/>
      <c r="D714" s="1954"/>
      <c r="E714" s="1954"/>
      <c r="F714" s="1954"/>
      <c r="G714" s="1954"/>
      <c r="H714" s="1954"/>
      <c r="I714" s="1954"/>
      <c r="J714" s="1954"/>
      <c r="K714" s="1954"/>
    </row>
    <row r="715" spans="1:11" ht="15.75" customHeight="1">
      <c r="A715" s="1954"/>
      <c r="B715" s="1954"/>
      <c r="C715" s="1954"/>
      <c r="D715" s="1954"/>
      <c r="E715" s="1954"/>
      <c r="F715" s="1954"/>
      <c r="G715" s="1954"/>
      <c r="H715" s="1954"/>
      <c r="I715" s="1954"/>
      <c r="J715" s="1954"/>
      <c r="K715" s="1954"/>
    </row>
    <row r="716" spans="1:11" ht="15.75" customHeight="1">
      <c r="A716" s="1954"/>
      <c r="B716" s="1954"/>
      <c r="C716" s="1954"/>
      <c r="D716" s="1954"/>
      <c r="E716" s="1954"/>
      <c r="F716" s="1954"/>
      <c r="G716" s="1954"/>
      <c r="H716" s="1954"/>
      <c r="I716" s="1954"/>
      <c r="J716" s="1954"/>
      <c r="K716" s="1954"/>
    </row>
    <row r="717" spans="1:11" ht="15.75" customHeight="1">
      <c r="A717" s="1954"/>
      <c r="B717" s="1954"/>
      <c r="C717" s="1954"/>
      <c r="D717" s="1954"/>
      <c r="E717" s="1954"/>
      <c r="F717" s="1954"/>
      <c r="G717" s="1954"/>
      <c r="H717" s="1954"/>
      <c r="I717" s="1954"/>
      <c r="J717" s="1954"/>
      <c r="K717" s="1954"/>
    </row>
    <row r="718" spans="1:11" ht="15.75" customHeight="1">
      <c r="A718" s="1954"/>
      <c r="B718" s="1954"/>
      <c r="C718" s="1954"/>
      <c r="D718" s="1954"/>
      <c r="E718" s="1954"/>
      <c r="F718" s="1954"/>
      <c r="G718" s="1954"/>
      <c r="H718" s="1954"/>
      <c r="I718" s="1954"/>
      <c r="J718" s="1954"/>
      <c r="K718" s="1954"/>
    </row>
    <row r="719" spans="1:11" ht="15.75" customHeight="1">
      <c r="A719" s="1954"/>
      <c r="B719" s="1954"/>
      <c r="C719" s="1954"/>
      <c r="D719" s="1954"/>
      <c r="E719" s="1954"/>
      <c r="F719" s="1954"/>
      <c r="G719" s="1954"/>
      <c r="H719" s="1954"/>
      <c r="I719" s="1954"/>
      <c r="J719" s="1954"/>
      <c r="K719" s="1954"/>
    </row>
    <row r="720" spans="1:11" ht="15.75" customHeight="1">
      <c r="A720" s="1954"/>
      <c r="B720" s="1954"/>
      <c r="C720" s="1954"/>
      <c r="D720" s="1954"/>
      <c r="E720" s="1954"/>
      <c r="F720" s="1954"/>
      <c r="G720" s="1954"/>
      <c r="H720" s="1954"/>
      <c r="I720" s="1954"/>
      <c r="J720" s="1954"/>
      <c r="K720" s="1954"/>
    </row>
    <row r="721" spans="1:11" ht="15.75" customHeight="1">
      <c r="A721" s="1954"/>
      <c r="B721" s="1954"/>
      <c r="C721" s="1954"/>
      <c r="D721" s="1954"/>
      <c r="E721" s="1954"/>
      <c r="F721" s="1954"/>
      <c r="G721" s="1954"/>
      <c r="H721" s="1954"/>
      <c r="I721" s="1954"/>
      <c r="J721" s="1954"/>
      <c r="K721" s="1954"/>
    </row>
    <row r="722" spans="1:11" ht="15.75" customHeight="1">
      <c r="A722" s="1954"/>
      <c r="B722" s="1954"/>
      <c r="C722" s="1954"/>
      <c r="D722" s="1954"/>
      <c r="E722" s="1954"/>
      <c r="F722" s="1954"/>
      <c r="G722" s="1954"/>
      <c r="H722" s="1954"/>
      <c r="I722" s="1954"/>
      <c r="J722" s="1954"/>
      <c r="K722" s="1954"/>
    </row>
    <row r="723" spans="1:11" ht="15.75" customHeight="1">
      <c r="A723" s="1954"/>
      <c r="B723" s="1954"/>
      <c r="C723" s="1954"/>
      <c r="D723" s="1954"/>
      <c r="E723" s="1954"/>
      <c r="F723" s="1954"/>
      <c r="G723" s="1954"/>
      <c r="H723" s="1954"/>
      <c r="I723" s="1954"/>
      <c r="J723" s="1954"/>
      <c r="K723" s="1954"/>
    </row>
    <row r="724" spans="1:11" ht="15.75" customHeight="1">
      <c r="A724" s="1954"/>
      <c r="B724" s="1954"/>
      <c r="C724" s="1954"/>
      <c r="D724" s="1954"/>
      <c r="E724" s="1954"/>
      <c r="F724" s="1954"/>
      <c r="G724" s="1954"/>
      <c r="H724" s="1954"/>
      <c r="I724" s="1954"/>
      <c r="J724" s="1954"/>
      <c r="K724" s="1954"/>
    </row>
    <row r="725" spans="1:11" ht="15.75" customHeight="1">
      <c r="A725" s="1954"/>
      <c r="B725" s="1954"/>
      <c r="C725" s="1954"/>
      <c r="D725" s="1954"/>
      <c r="E725" s="1954"/>
      <c r="F725" s="1954"/>
      <c r="G725" s="1954"/>
      <c r="H725" s="1954"/>
      <c r="I725" s="1954"/>
      <c r="J725" s="1954"/>
      <c r="K725" s="1954"/>
    </row>
    <row r="726" spans="1:11" ht="15.75" customHeight="1">
      <c r="A726" s="1954"/>
      <c r="B726" s="1954"/>
      <c r="C726" s="1954"/>
      <c r="D726" s="1954"/>
      <c r="E726" s="1954"/>
      <c r="F726" s="1954"/>
      <c r="G726" s="1954"/>
      <c r="H726" s="1954"/>
      <c r="I726" s="1954"/>
      <c r="J726" s="1954"/>
      <c r="K726" s="1954"/>
    </row>
    <row r="727" spans="1:11" ht="15.75" customHeight="1">
      <c r="A727" s="1954"/>
      <c r="B727" s="1954"/>
      <c r="C727" s="1954"/>
      <c r="D727" s="1954"/>
      <c r="E727" s="1954"/>
      <c r="F727" s="1954"/>
      <c r="G727" s="1954"/>
      <c r="H727" s="1954"/>
      <c r="I727" s="1954"/>
      <c r="J727" s="1954"/>
      <c r="K727" s="1954"/>
    </row>
    <row r="728" spans="1:11" ht="15.75" customHeight="1">
      <c r="A728" s="1954"/>
      <c r="B728" s="1954"/>
      <c r="C728" s="1954"/>
      <c r="D728" s="1954"/>
      <c r="E728" s="1954"/>
      <c r="F728" s="1954"/>
      <c r="G728" s="1954"/>
      <c r="H728" s="1954"/>
      <c r="I728" s="1954"/>
      <c r="J728" s="1954"/>
      <c r="K728" s="1954"/>
    </row>
    <row r="729" spans="1:11" ht="15.75" customHeight="1">
      <c r="A729" s="1954"/>
      <c r="B729" s="1954"/>
      <c r="C729" s="1954"/>
      <c r="D729" s="1954"/>
      <c r="E729" s="1954"/>
      <c r="F729" s="1954"/>
      <c r="G729" s="1954"/>
      <c r="H729" s="1954"/>
      <c r="I729" s="1954"/>
      <c r="J729" s="1954"/>
      <c r="K729" s="1954"/>
    </row>
    <row r="730" spans="1:11" ht="15.75" customHeight="1">
      <c r="A730" s="1954"/>
      <c r="B730" s="1954"/>
      <c r="C730" s="1954"/>
      <c r="D730" s="1954"/>
      <c r="E730" s="1954"/>
      <c r="F730" s="1954"/>
      <c r="G730" s="1954"/>
      <c r="H730" s="1954"/>
      <c r="I730" s="1954"/>
      <c r="J730" s="1954"/>
      <c r="K730" s="1954"/>
    </row>
    <row r="731" spans="1:11" ht="15.75" customHeight="1">
      <c r="A731" s="1954"/>
      <c r="B731" s="1954"/>
      <c r="C731" s="1954"/>
      <c r="D731" s="1954"/>
      <c r="E731" s="1954"/>
      <c r="F731" s="1954"/>
      <c r="G731" s="1954"/>
      <c r="H731" s="1954"/>
      <c r="I731" s="1954"/>
      <c r="J731" s="1954"/>
      <c r="K731" s="1954"/>
    </row>
    <row r="732" spans="1:11" ht="15.75" customHeight="1">
      <c r="A732" s="1954"/>
      <c r="B732" s="1954"/>
      <c r="C732" s="1954"/>
      <c r="D732" s="1954"/>
      <c r="E732" s="1954"/>
      <c r="F732" s="1954"/>
      <c r="G732" s="1954"/>
      <c r="H732" s="1954"/>
      <c r="I732" s="1954"/>
      <c r="J732" s="1954"/>
      <c r="K732" s="1954"/>
    </row>
    <row r="733" spans="1:11" ht="15.75" customHeight="1">
      <c r="A733" s="1954"/>
      <c r="B733" s="1954"/>
      <c r="C733" s="1954"/>
      <c r="D733" s="1954"/>
      <c r="E733" s="1954"/>
      <c r="F733" s="1954"/>
      <c r="G733" s="1954"/>
      <c r="H733" s="1954"/>
      <c r="I733" s="1954"/>
      <c r="J733" s="1954"/>
      <c r="K733" s="1954"/>
    </row>
    <row r="734" spans="1:11" ht="15.75" customHeight="1">
      <c r="A734" s="1954"/>
      <c r="B734" s="1954"/>
      <c r="C734" s="1954"/>
      <c r="D734" s="1954"/>
      <c r="E734" s="1954"/>
      <c r="F734" s="1954"/>
      <c r="G734" s="1954"/>
      <c r="H734" s="1954"/>
      <c r="I734" s="1954"/>
      <c r="J734" s="1954"/>
      <c r="K734" s="1954"/>
    </row>
    <row r="735" spans="1:11" ht="15.75" customHeight="1">
      <c r="A735" s="1954"/>
      <c r="B735" s="1954"/>
      <c r="C735" s="1954"/>
      <c r="D735" s="1954"/>
      <c r="E735" s="1954"/>
      <c r="F735" s="1954"/>
      <c r="G735" s="1954"/>
      <c r="H735" s="1954"/>
      <c r="I735" s="1954"/>
      <c r="J735" s="1954"/>
      <c r="K735" s="1954"/>
    </row>
    <row r="736" spans="1:11" ht="15.75" customHeight="1">
      <c r="A736" s="1954"/>
      <c r="B736" s="1954"/>
      <c r="C736" s="1954"/>
      <c r="D736" s="1954"/>
      <c r="E736" s="1954"/>
      <c r="F736" s="1954"/>
      <c r="G736" s="1954"/>
      <c r="H736" s="1954"/>
      <c r="I736" s="1954"/>
      <c r="J736" s="1954"/>
      <c r="K736" s="1954"/>
    </row>
    <row r="737" spans="1:11" ht="15.75" customHeight="1">
      <c r="A737" s="1954"/>
      <c r="B737" s="1954"/>
      <c r="C737" s="1954"/>
      <c r="D737" s="1954"/>
      <c r="E737" s="1954"/>
      <c r="F737" s="1954"/>
      <c r="G737" s="1954"/>
      <c r="H737" s="1954"/>
      <c r="I737" s="1954"/>
      <c r="J737" s="1954"/>
      <c r="K737" s="1954"/>
    </row>
    <row r="738" spans="1:11" ht="15.75" customHeight="1">
      <c r="A738" s="1954"/>
      <c r="B738" s="1954"/>
      <c r="C738" s="1954"/>
      <c r="D738" s="1954"/>
      <c r="E738" s="1954"/>
      <c r="F738" s="1954"/>
      <c r="G738" s="1954"/>
      <c r="H738" s="1954"/>
      <c r="I738" s="1954"/>
      <c r="J738" s="1954"/>
      <c r="K738" s="1954"/>
    </row>
    <row r="739" spans="1:11" ht="15.75" customHeight="1">
      <c r="A739" s="1954"/>
      <c r="B739" s="1954"/>
      <c r="C739" s="1954"/>
      <c r="D739" s="1954"/>
      <c r="E739" s="1954"/>
      <c r="F739" s="1954"/>
      <c r="G739" s="1954"/>
      <c r="H739" s="1954"/>
      <c r="I739" s="1954"/>
      <c r="J739" s="1954"/>
      <c r="K739" s="1954"/>
    </row>
    <row r="740" spans="1:11" ht="15.75" customHeight="1">
      <c r="A740" s="1954"/>
      <c r="B740" s="1954"/>
      <c r="C740" s="1954"/>
      <c r="D740" s="1954"/>
      <c r="E740" s="1954"/>
      <c r="F740" s="1954"/>
      <c r="G740" s="1954"/>
      <c r="H740" s="1954"/>
      <c r="I740" s="1954"/>
      <c r="J740" s="1954"/>
      <c r="K740" s="1954"/>
    </row>
    <row r="741" spans="1:11" ht="15.75" customHeight="1">
      <c r="A741" s="1954"/>
      <c r="B741" s="1954"/>
      <c r="C741" s="1954"/>
      <c r="D741" s="1954"/>
      <c r="E741" s="1954"/>
      <c r="F741" s="1954"/>
      <c r="G741" s="1954"/>
      <c r="H741" s="1954"/>
      <c r="I741" s="1954"/>
      <c r="J741" s="1954"/>
      <c r="K741" s="1954"/>
    </row>
    <row r="742" spans="1:11" ht="15.75" customHeight="1">
      <c r="A742" s="1954"/>
      <c r="B742" s="1954"/>
      <c r="C742" s="1954"/>
      <c r="D742" s="1954"/>
      <c r="E742" s="1954"/>
      <c r="F742" s="1954"/>
      <c r="G742" s="1954"/>
      <c r="H742" s="1954"/>
      <c r="I742" s="1954"/>
      <c r="J742" s="1954"/>
      <c r="K742" s="1954"/>
    </row>
    <row r="743" spans="1:11" ht="15.75" customHeight="1">
      <c r="A743" s="1954"/>
      <c r="B743" s="1954"/>
      <c r="C743" s="1954"/>
      <c r="D743" s="1954"/>
      <c r="E743" s="1954"/>
      <c r="F743" s="1954"/>
      <c r="G743" s="1954"/>
      <c r="H743" s="1954"/>
      <c r="I743" s="1954"/>
      <c r="J743" s="1954"/>
      <c r="K743" s="1954"/>
    </row>
    <row r="744" spans="1:11" ht="15.75" customHeight="1">
      <c r="A744" s="1954"/>
      <c r="B744" s="1954"/>
      <c r="C744" s="1954"/>
      <c r="D744" s="1954"/>
      <c r="E744" s="1954"/>
      <c r="F744" s="1954"/>
      <c r="G744" s="1954"/>
      <c r="H744" s="1954"/>
      <c r="I744" s="1954"/>
      <c r="J744" s="1954"/>
      <c r="K744" s="1954"/>
    </row>
    <row r="745" spans="1:11" ht="15.75" customHeight="1">
      <c r="A745" s="1954"/>
      <c r="B745" s="1954"/>
      <c r="C745" s="1954"/>
      <c r="D745" s="1954"/>
      <c r="E745" s="1954"/>
      <c r="F745" s="1954"/>
      <c r="G745" s="1954"/>
      <c r="H745" s="1954"/>
      <c r="I745" s="1954"/>
      <c r="J745" s="1954"/>
      <c r="K745" s="1954"/>
    </row>
    <row r="746" spans="1:11" ht="15.75" customHeight="1">
      <c r="A746" s="1954"/>
      <c r="B746" s="1954"/>
      <c r="C746" s="1954"/>
      <c r="D746" s="1954"/>
      <c r="E746" s="1954"/>
      <c r="F746" s="1954"/>
      <c r="G746" s="1954"/>
      <c r="H746" s="1954"/>
      <c r="I746" s="1954"/>
      <c r="J746" s="1954"/>
      <c r="K746" s="1954"/>
    </row>
    <row r="747" spans="1:11" ht="15.75" customHeight="1">
      <c r="A747" s="1954"/>
      <c r="B747" s="1954"/>
      <c r="C747" s="1954"/>
      <c r="D747" s="1954"/>
      <c r="E747" s="1954"/>
      <c r="F747" s="1954"/>
      <c r="G747" s="1954"/>
      <c r="H747" s="1954"/>
      <c r="I747" s="1954"/>
      <c r="J747" s="1954"/>
      <c r="K747" s="1954"/>
    </row>
    <row r="748" spans="1:11" ht="15.75" customHeight="1">
      <c r="A748" s="1954"/>
      <c r="B748" s="1954"/>
      <c r="C748" s="1954"/>
      <c r="D748" s="1954"/>
      <c r="E748" s="1954"/>
      <c r="F748" s="1954"/>
      <c r="G748" s="1954"/>
      <c r="H748" s="1954"/>
      <c r="I748" s="1954"/>
      <c r="J748" s="1954"/>
      <c r="K748" s="1954"/>
    </row>
    <row r="749" spans="1:11" ht="15.75" customHeight="1">
      <c r="A749" s="1954"/>
      <c r="B749" s="1954"/>
      <c r="C749" s="1954"/>
      <c r="D749" s="1954"/>
      <c r="E749" s="1954"/>
      <c r="F749" s="1954"/>
      <c r="G749" s="1954"/>
      <c r="H749" s="1954"/>
      <c r="I749" s="1954"/>
      <c r="J749" s="1954"/>
      <c r="K749" s="1954"/>
    </row>
    <row r="750" spans="1:11" ht="15.75" customHeight="1">
      <c r="A750" s="1954"/>
      <c r="B750" s="1954"/>
      <c r="C750" s="1954"/>
      <c r="D750" s="1954"/>
      <c r="E750" s="1954"/>
      <c r="F750" s="1954"/>
      <c r="G750" s="1954"/>
      <c r="H750" s="1954"/>
      <c r="I750" s="1954"/>
      <c r="J750" s="1954"/>
      <c r="K750" s="1954"/>
    </row>
    <row r="751" spans="1:11" ht="15.75" customHeight="1">
      <c r="A751" s="1954"/>
      <c r="B751" s="1954"/>
      <c r="C751" s="1954"/>
      <c r="D751" s="1954"/>
      <c r="E751" s="1954"/>
      <c r="F751" s="1954"/>
      <c r="G751" s="1954"/>
      <c r="H751" s="1954"/>
      <c r="I751" s="1954"/>
      <c r="J751" s="1954"/>
      <c r="K751" s="1954"/>
    </row>
    <row r="752" spans="1:11" ht="15.75" customHeight="1">
      <c r="A752" s="1954"/>
      <c r="B752" s="1954"/>
      <c r="C752" s="1954"/>
      <c r="D752" s="1954"/>
      <c r="E752" s="1954"/>
      <c r="F752" s="1954"/>
      <c r="G752" s="1954"/>
      <c r="H752" s="1954"/>
      <c r="I752" s="1954"/>
      <c r="J752" s="1954"/>
      <c r="K752" s="1954"/>
    </row>
    <row r="753" spans="1:11" ht="15.75" customHeight="1">
      <c r="A753" s="1954"/>
      <c r="B753" s="1954"/>
      <c r="C753" s="1954"/>
      <c r="D753" s="1954"/>
      <c r="E753" s="1954"/>
      <c r="F753" s="1954"/>
      <c r="G753" s="1954"/>
      <c r="H753" s="1954"/>
      <c r="I753" s="1954"/>
      <c r="J753" s="1954"/>
      <c r="K753" s="1954"/>
    </row>
    <row r="754" spans="1:11" ht="15.75" customHeight="1">
      <c r="A754" s="1954"/>
      <c r="B754" s="1954"/>
      <c r="C754" s="1954"/>
      <c r="D754" s="1954"/>
      <c r="E754" s="1954"/>
      <c r="F754" s="1954"/>
      <c r="G754" s="1954"/>
      <c r="H754" s="1954"/>
      <c r="I754" s="1954"/>
      <c r="J754" s="1954"/>
      <c r="K754" s="1954"/>
    </row>
    <row r="755" spans="1:11" ht="15.75" customHeight="1">
      <c r="A755" s="1954"/>
      <c r="B755" s="1954"/>
      <c r="C755" s="1954"/>
      <c r="D755" s="1954"/>
      <c r="E755" s="1954"/>
      <c r="F755" s="1954"/>
      <c r="G755" s="1954"/>
      <c r="H755" s="1954"/>
      <c r="I755" s="1954"/>
      <c r="J755" s="1954"/>
      <c r="K755" s="1954"/>
    </row>
    <row r="756" spans="1:11" ht="15.75" customHeight="1">
      <c r="A756" s="1954"/>
      <c r="B756" s="1954"/>
      <c r="C756" s="1954"/>
      <c r="D756" s="1954"/>
      <c r="E756" s="1954"/>
      <c r="F756" s="1954"/>
      <c r="G756" s="1954"/>
      <c r="H756" s="1954"/>
      <c r="I756" s="1954"/>
      <c r="J756" s="1954"/>
      <c r="K756" s="1954"/>
    </row>
    <row r="757" spans="1:11" ht="15.75" customHeight="1">
      <c r="A757" s="1954"/>
      <c r="B757" s="1954"/>
      <c r="C757" s="1954"/>
      <c r="D757" s="1954"/>
      <c r="E757" s="1954"/>
      <c r="F757" s="1954"/>
      <c r="G757" s="1954"/>
      <c r="H757" s="1954"/>
      <c r="I757" s="1954"/>
      <c r="J757" s="1954"/>
      <c r="K757" s="1954"/>
    </row>
    <row r="758" spans="1:11" ht="15.75" customHeight="1">
      <c r="A758" s="1954"/>
      <c r="B758" s="1954"/>
      <c r="C758" s="1954"/>
      <c r="D758" s="1954"/>
      <c r="E758" s="1954"/>
      <c r="F758" s="1954"/>
      <c r="G758" s="1954"/>
      <c r="H758" s="1954"/>
      <c r="I758" s="1954"/>
      <c r="J758" s="1954"/>
      <c r="K758" s="1954"/>
    </row>
    <row r="759" spans="1:11" ht="15.75" customHeight="1">
      <c r="A759" s="1954"/>
      <c r="B759" s="1954"/>
      <c r="C759" s="1954"/>
      <c r="D759" s="1954"/>
      <c r="E759" s="1954"/>
      <c r="F759" s="1954"/>
      <c r="G759" s="1954"/>
      <c r="H759" s="1954"/>
      <c r="I759" s="1954"/>
      <c r="J759" s="1954"/>
      <c r="K759" s="1954"/>
    </row>
    <row r="760" spans="1:11" ht="15.75" customHeight="1">
      <c r="A760" s="1954"/>
      <c r="B760" s="1954"/>
      <c r="C760" s="1954"/>
      <c r="D760" s="1954"/>
      <c r="E760" s="1954"/>
      <c r="F760" s="1954"/>
      <c r="G760" s="1954"/>
      <c r="H760" s="1954"/>
      <c r="I760" s="1954"/>
      <c r="J760" s="1954"/>
      <c r="K760" s="1954"/>
    </row>
    <row r="761" spans="1:11" ht="15.75" customHeight="1">
      <c r="A761" s="1954"/>
      <c r="B761" s="1954"/>
      <c r="C761" s="1954"/>
      <c r="D761" s="1954"/>
      <c r="E761" s="1954"/>
      <c r="F761" s="1954"/>
      <c r="G761" s="1954"/>
      <c r="H761" s="1954"/>
      <c r="I761" s="1954"/>
      <c r="J761" s="1954"/>
      <c r="K761" s="1954"/>
    </row>
    <row r="762" spans="1:11" ht="15.75" customHeight="1">
      <c r="A762" s="1954"/>
      <c r="B762" s="1954"/>
      <c r="C762" s="1954"/>
      <c r="D762" s="1954"/>
      <c r="E762" s="1954"/>
      <c r="F762" s="1954"/>
      <c r="G762" s="1954"/>
      <c r="H762" s="1954"/>
      <c r="I762" s="1954"/>
      <c r="J762" s="1954"/>
      <c r="K762" s="1954"/>
    </row>
    <row r="763" spans="1:11" ht="15.75" customHeight="1">
      <c r="A763" s="1954"/>
      <c r="B763" s="1954"/>
      <c r="C763" s="1954"/>
      <c r="D763" s="1954"/>
      <c r="E763" s="1954"/>
      <c r="F763" s="1954"/>
      <c r="G763" s="1954"/>
      <c r="H763" s="1954"/>
      <c r="I763" s="1954"/>
      <c r="J763" s="1954"/>
      <c r="K763" s="1954"/>
    </row>
    <row r="764" spans="1:11" ht="15.75" customHeight="1">
      <c r="A764" s="1954"/>
      <c r="B764" s="1954"/>
      <c r="C764" s="1954"/>
      <c r="D764" s="1954"/>
      <c r="E764" s="1954"/>
      <c r="F764" s="1954"/>
      <c r="G764" s="1954"/>
      <c r="H764" s="1954"/>
      <c r="I764" s="1954"/>
      <c r="J764" s="1954"/>
      <c r="K764" s="1954"/>
    </row>
    <row r="765" spans="1:11" ht="15.75" customHeight="1">
      <c r="A765" s="1954"/>
      <c r="B765" s="1954"/>
      <c r="C765" s="1954"/>
      <c r="D765" s="1954"/>
      <c r="E765" s="1954"/>
      <c r="F765" s="1954"/>
      <c r="G765" s="1954"/>
      <c r="H765" s="1954"/>
      <c r="I765" s="1954"/>
      <c r="J765" s="1954"/>
      <c r="K765" s="1954"/>
    </row>
    <row r="766" spans="1:11" ht="15.75" customHeight="1">
      <c r="A766" s="1954"/>
      <c r="B766" s="1954"/>
      <c r="C766" s="1954"/>
      <c r="D766" s="1954"/>
      <c r="E766" s="1954"/>
      <c r="F766" s="1954"/>
      <c r="G766" s="1954"/>
      <c r="H766" s="1954"/>
      <c r="I766" s="1954"/>
      <c r="J766" s="1954"/>
      <c r="K766" s="1954"/>
    </row>
    <row r="767" spans="1:11" ht="15.75" customHeight="1">
      <c r="A767" s="1954"/>
      <c r="B767" s="1954"/>
      <c r="C767" s="1954"/>
      <c r="D767" s="1954"/>
      <c r="E767" s="1954"/>
      <c r="F767" s="1954"/>
      <c r="G767" s="1954"/>
      <c r="H767" s="1954"/>
      <c r="I767" s="1954"/>
      <c r="J767" s="1954"/>
      <c r="K767" s="1954"/>
    </row>
    <row r="768" spans="1:11" ht="15.75" customHeight="1">
      <c r="A768" s="1954"/>
      <c r="B768" s="1954"/>
      <c r="C768" s="1954"/>
      <c r="D768" s="1954"/>
      <c r="E768" s="1954"/>
      <c r="F768" s="1954"/>
      <c r="G768" s="1954"/>
      <c r="H768" s="1954"/>
      <c r="I768" s="1954"/>
      <c r="J768" s="1954"/>
      <c r="K768" s="1954"/>
    </row>
    <row r="769" spans="1:11" ht="15.75" customHeight="1">
      <c r="A769" s="1954"/>
      <c r="B769" s="1954"/>
      <c r="C769" s="1954"/>
      <c r="D769" s="1954"/>
      <c r="E769" s="1954"/>
      <c r="F769" s="1954"/>
      <c r="G769" s="1954"/>
      <c r="H769" s="1954"/>
      <c r="I769" s="1954"/>
      <c r="J769" s="1954"/>
      <c r="K769" s="1954"/>
    </row>
    <row r="770" spans="1:11" ht="15.75" customHeight="1">
      <c r="A770" s="1954"/>
      <c r="B770" s="1954"/>
      <c r="C770" s="1954"/>
      <c r="D770" s="1954"/>
      <c r="E770" s="1954"/>
      <c r="F770" s="1954"/>
      <c r="G770" s="1954"/>
      <c r="H770" s="1954"/>
      <c r="I770" s="1954"/>
      <c r="J770" s="1954"/>
      <c r="K770" s="1954"/>
    </row>
    <row r="771" spans="1:11" ht="15.75" customHeight="1">
      <c r="A771" s="1954"/>
      <c r="B771" s="1954"/>
      <c r="C771" s="1954"/>
      <c r="D771" s="1954"/>
      <c r="E771" s="1954"/>
      <c r="F771" s="1954"/>
      <c r="G771" s="1954"/>
      <c r="H771" s="1954"/>
      <c r="I771" s="1954"/>
      <c r="J771" s="1954"/>
      <c r="K771" s="1954"/>
    </row>
    <row r="772" spans="1:11" ht="15.75" customHeight="1">
      <c r="A772" s="1954"/>
      <c r="B772" s="1954"/>
      <c r="C772" s="1954"/>
      <c r="D772" s="1954"/>
      <c r="E772" s="1954"/>
      <c r="F772" s="1954"/>
      <c r="G772" s="1954"/>
      <c r="H772" s="1954"/>
      <c r="I772" s="1954"/>
      <c r="J772" s="1954"/>
      <c r="K772" s="1954"/>
    </row>
    <row r="773" spans="1:11" ht="15.75" customHeight="1">
      <c r="A773" s="1954"/>
      <c r="B773" s="1954"/>
      <c r="C773" s="1954"/>
      <c r="D773" s="1954"/>
      <c r="E773" s="1954"/>
      <c r="F773" s="1954"/>
      <c r="G773" s="1954"/>
      <c r="H773" s="1954"/>
      <c r="I773" s="1954"/>
      <c r="J773" s="1954"/>
      <c r="K773" s="1954"/>
    </row>
    <row r="774" spans="1:11" ht="15.75" customHeight="1">
      <c r="A774" s="1954"/>
      <c r="B774" s="1954"/>
      <c r="C774" s="1954"/>
      <c r="D774" s="1954"/>
      <c r="E774" s="1954"/>
      <c r="F774" s="1954"/>
      <c r="G774" s="1954"/>
      <c r="H774" s="1954"/>
      <c r="I774" s="1954"/>
      <c r="J774" s="1954"/>
      <c r="K774" s="1954"/>
    </row>
    <row r="775" spans="1:11" ht="15.75" customHeight="1">
      <c r="A775" s="1954"/>
      <c r="B775" s="1954"/>
      <c r="C775" s="1954"/>
      <c r="D775" s="1954"/>
      <c r="E775" s="1954"/>
      <c r="F775" s="1954"/>
      <c r="G775" s="1954"/>
      <c r="H775" s="1954"/>
      <c r="I775" s="1954"/>
      <c r="J775" s="1954"/>
      <c r="K775" s="1954"/>
    </row>
    <row r="776" spans="1:11" ht="15.75" customHeight="1">
      <c r="A776" s="1954"/>
      <c r="B776" s="1954"/>
      <c r="C776" s="1954"/>
      <c r="D776" s="1954"/>
      <c r="E776" s="1954"/>
      <c r="F776" s="1954"/>
      <c r="G776" s="1954"/>
      <c r="H776" s="1954"/>
      <c r="I776" s="1954"/>
      <c r="J776" s="1954"/>
      <c r="K776" s="1954"/>
    </row>
    <row r="777" spans="1:11" ht="15.75" customHeight="1">
      <c r="A777" s="1954"/>
      <c r="B777" s="1954"/>
      <c r="C777" s="1954"/>
      <c r="D777" s="1954"/>
      <c r="E777" s="1954"/>
      <c r="F777" s="1954"/>
      <c r="G777" s="1954"/>
      <c r="H777" s="1954"/>
      <c r="I777" s="1954"/>
      <c r="J777" s="1954"/>
      <c r="K777" s="1954"/>
    </row>
    <row r="778" spans="1:11" ht="15.75" customHeight="1">
      <c r="A778" s="1954"/>
      <c r="B778" s="1954"/>
      <c r="C778" s="1954"/>
      <c r="D778" s="1954"/>
      <c r="E778" s="1954"/>
      <c r="F778" s="1954"/>
      <c r="G778" s="1954"/>
      <c r="H778" s="1954"/>
      <c r="I778" s="1954"/>
      <c r="J778" s="1954"/>
      <c r="K778" s="1954"/>
    </row>
    <row r="779" spans="1:11" ht="15.75" customHeight="1">
      <c r="A779" s="1954"/>
      <c r="B779" s="1954"/>
      <c r="C779" s="1954"/>
      <c r="D779" s="1954"/>
      <c r="E779" s="1954"/>
      <c r="F779" s="1954"/>
      <c r="G779" s="1954"/>
      <c r="H779" s="1954"/>
      <c r="I779" s="1954"/>
      <c r="J779" s="1954"/>
      <c r="K779" s="1954"/>
    </row>
    <row r="780" spans="1:11" ht="15.75" customHeight="1">
      <c r="A780" s="1954"/>
      <c r="B780" s="1954"/>
      <c r="C780" s="1954"/>
      <c r="D780" s="1954"/>
      <c r="E780" s="1954"/>
      <c r="F780" s="1954"/>
      <c r="G780" s="1954"/>
      <c r="H780" s="1954"/>
      <c r="I780" s="1954"/>
      <c r="J780" s="1954"/>
      <c r="K780" s="1954"/>
    </row>
    <row r="781" spans="1:11" ht="15.75" customHeight="1">
      <c r="A781" s="1954"/>
      <c r="B781" s="1954"/>
      <c r="C781" s="1954"/>
      <c r="D781" s="1954"/>
      <c r="E781" s="1954"/>
      <c r="F781" s="1954"/>
      <c r="G781" s="1954"/>
      <c r="H781" s="1954"/>
      <c r="I781" s="1954"/>
      <c r="J781" s="1954"/>
      <c r="K781" s="1954"/>
    </row>
    <row r="782" spans="1:11" ht="15.75" customHeight="1">
      <c r="A782" s="1954"/>
      <c r="B782" s="1954"/>
      <c r="C782" s="1954"/>
      <c r="D782" s="1954"/>
      <c r="E782" s="1954"/>
      <c r="F782" s="1954"/>
      <c r="G782" s="1954"/>
      <c r="H782" s="1954"/>
      <c r="I782" s="1954"/>
      <c r="J782" s="1954"/>
      <c r="K782" s="1954"/>
    </row>
    <row r="783" spans="1:11" ht="15.75" customHeight="1">
      <c r="A783" s="1954"/>
      <c r="B783" s="1954"/>
      <c r="C783" s="1954"/>
      <c r="D783" s="1954"/>
      <c r="E783" s="1954"/>
      <c r="F783" s="1954"/>
      <c r="G783" s="1954"/>
      <c r="H783" s="1954"/>
      <c r="I783" s="1954"/>
      <c r="J783" s="1954"/>
      <c r="K783" s="1954"/>
    </row>
    <row r="784" spans="1:11" ht="15.75" customHeight="1">
      <c r="A784" s="1954"/>
      <c r="B784" s="1954"/>
      <c r="C784" s="1954"/>
      <c r="D784" s="1954"/>
      <c r="E784" s="1954"/>
      <c r="F784" s="1954"/>
      <c r="G784" s="1954"/>
      <c r="H784" s="1954"/>
      <c r="I784" s="1954"/>
      <c r="J784" s="1954"/>
      <c r="K784" s="1954"/>
    </row>
    <row r="785" spans="1:11" ht="15.75" customHeight="1">
      <c r="A785" s="1954"/>
      <c r="B785" s="1954"/>
      <c r="C785" s="1954"/>
      <c r="D785" s="1954"/>
      <c r="E785" s="1954"/>
      <c r="F785" s="1954"/>
      <c r="G785" s="1954"/>
      <c r="H785" s="1954"/>
      <c r="I785" s="1954"/>
      <c r="J785" s="1954"/>
      <c r="K785" s="1954"/>
    </row>
    <row r="786" spans="1:11" ht="15.75" customHeight="1">
      <c r="A786" s="1954"/>
      <c r="B786" s="1954"/>
      <c r="C786" s="1954"/>
      <c r="D786" s="1954"/>
      <c r="E786" s="1954"/>
      <c r="F786" s="1954"/>
      <c r="G786" s="1954"/>
      <c r="H786" s="1954"/>
      <c r="I786" s="1954"/>
      <c r="J786" s="1954"/>
      <c r="K786" s="1954"/>
    </row>
    <row r="787" spans="1:11" ht="15.75" customHeight="1">
      <c r="A787" s="1954"/>
      <c r="B787" s="1954"/>
      <c r="C787" s="1954"/>
      <c r="D787" s="1954"/>
      <c r="E787" s="1954"/>
      <c r="F787" s="1954"/>
      <c r="G787" s="1954"/>
      <c r="H787" s="1954"/>
      <c r="I787" s="1954"/>
      <c r="J787" s="1954"/>
      <c r="K787" s="1954"/>
    </row>
    <row r="788" spans="1:11" ht="15.75" customHeight="1">
      <c r="A788" s="1954"/>
      <c r="B788" s="1954"/>
      <c r="C788" s="1954"/>
      <c r="D788" s="1954"/>
      <c r="E788" s="1954"/>
      <c r="F788" s="1954"/>
      <c r="G788" s="1954"/>
      <c r="H788" s="1954"/>
      <c r="I788" s="1954"/>
      <c r="J788" s="1954"/>
      <c r="K788" s="1954"/>
    </row>
    <row r="789" spans="1:11" ht="15.75" customHeight="1">
      <c r="A789" s="1954"/>
      <c r="B789" s="1954"/>
      <c r="C789" s="1954"/>
      <c r="D789" s="1954"/>
      <c r="E789" s="1954"/>
      <c r="F789" s="1954"/>
      <c r="G789" s="1954"/>
      <c r="H789" s="1954"/>
      <c r="I789" s="1954"/>
      <c r="J789" s="1954"/>
      <c r="K789" s="1954"/>
    </row>
    <row r="790" spans="1:11" ht="15.75" customHeight="1">
      <c r="A790" s="1954"/>
      <c r="B790" s="1954"/>
      <c r="C790" s="1954"/>
      <c r="D790" s="1954"/>
      <c r="E790" s="1954"/>
      <c r="F790" s="1954"/>
      <c r="G790" s="1954"/>
      <c r="H790" s="1954"/>
      <c r="I790" s="1954"/>
      <c r="J790" s="1954"/>
      <c r="K790" s="1954"/>
    </row>
    <row r="791" spans="1:11" ht="15.75" customHeight="1">
      <c r="A791" s="1954"/>
      <c r="B791" s="1954"/>
      <c r="C791" s="1954"/>
      <c r="D791" s="1954"/>
      <c r="E791" s="1954"/>
      <c r="F791" s="1954"/>
      <c r="G791" s="1954"/>
      <c r="H791" s="1954"/>
      <c r="I791" s="1954"/>
      <c r="J791" s="1954"/>
      <c r="K791" s="1954"/>
    </row>
    <row r="792" spans="1:11" ht="15.75" customHeight="1">
      <c r="A792" s="1954"/>
      <c r="B792" s="1954"/>
      <c r="C792" s="1954"/>
      <c r="D792" s="1954"/>
      <c r="E792" s="1954"/>
      <c r="F792" s="1954"/>
      <c r="G792" s="1954"/>
      <c r="H792" s="1954"/>
      <c r="I792" s="1954"/>
      <c r="J792" s="1954"/>
      <c r="K792" s="1954"/>
    </row>
    <row r="793" spans="1:11" ht="15.75" customHeight="1">
      <c r="A793" s="1954"/>
      <c r="B793" s="1954"/>
      <c r="C793" s="1954"/>
      <c r="D793" s="1954"/>
      <c r="E793" s="1954"/>
      <c r="F793" s="1954"/>
      <c r="G793" s="1954"/>
      <c r="H793" s="1954"/>
      <c r="I793" s="1954"/>
      <c r="J793" s="1954"/>
      <c r="K793" s="1954"/>
    </row>
    <row r="794" spans="1:11" ht="15.75" customHeight="1">
      <c r="A794" s="1954"/>
      <c r="B794" s="1954"/>
      <c r="C794" s="1954"/>
      <c r="D794" s="1954"/>
      <c r="E794" s="1954"/>
      <c r="F794" s="1954"/>
      <c r="G794" s="1954"/>
      <c r="H794" s="1954"/>
      <c r="I794" s="1954"/>
      <c r="J794" s="1954"/>
      <c r="K794" s="1954"/>
    </row>
    <row r="795" spans="1:11" ht="15.75" customHeight="1">
      <c r="A795" s="1954"/>
      <c r="B795" s="1954"/>
      <c r="C795" s="1954"/>
      <c r="D795" s="1954"/>
      <c r="E795" s="1954"/>
      <c r="F795" s="1954"/>
      <c r="G795" s="1954"/>
      <c r="H795" s="1954"/>
      <c r="I795" s="1954"/>
      <c r="J795" s="1954"/>
      <c r="K795" s="1954"/>
    </row>
    <row r="796" spans="1:11" ht="15.75" customHeight="1">
      <c r="A796" s="1954"/>
      <c r="B796" s="1954"/>
      <c r="C796" s="1954"/>
      <c r="D796" s="1954"/>
      <c r="E796" s="1954"/>
      <c r="F796" s="1954"/>
      <c r="G796" s="1954"/>
      <c r="H796" s="1954"/>
      <c r="I796" s="1954"/>
      <c r="J796" s="1954"/>
      <c r="K796" s="1954"/>
    </row>
    <row r="797" spans="1:11" ht="15.75" customHeight="1">
      <c r="A797" s="1954"/>
      <c r="B797" s="1954"/>
      <c r="C797" s="1954"/>
      <c r="D797" s="1954"/>
      <c r="E797" s="1954"/>
      <c r="F797" s="1954"/>
      <c r="G797" s="1954"/>
      <c r="H797" s="1954"/>
      <c r="I797" s="1954"/>
      <c r="J797" s="1954"/>
      <c r="K797" s="1954"/>
    </row>
    <row r="798" spans="1:11" ht="15.75" customHeight="1">
      <c r="A798" s="1954"/>
      <c r="B798" s="1954"/>
      <c r="C798" s="1954"/>
      <c r="D798" s="1954"/>
      <c r="E798" s="1954"/>
      <c r="F798" s="1954"/>
      <c r="G798" s="1954"/>
      <c r="H798" s="1954"/>
      <c r="I798" s="1954"/>
      <c r="J798" s="1954"/>
      <c r="K798" s="1954"/>
    </row>
    <row r="799" spans="1:11" ht="15.75" customHeight="1">
      <c r="A799" s="1954"/>
      <c r="B799" s="1954"/>
      <c r="C799" s="1954"/>
      <c r="D799" s="1954"/>
      <c r="E799" s="1954"/>
      <c r="F799" s="1954"/>
      <c r="G799" s="1954"/>
      <c r="H799" s="1954"/>
      <c r="I799" s="1954"/>
      <c r="J799" s="1954"/>
      <c r="K799" s="1954"/>
    </row>
    <row r="800" spans="1:11" ht="15.75" customHeight="1">
      <c r="A800" s="1954"/>
      <c r="B800" s="1954"/>
      <c r="C800" s="1954"/>
      <c r="D800" s="1954"/>
      <c r="E800" s="1954"/>
      <c r="F800" s="1954"/>
      <c r="G800" s="1954"/>
      <c r="H800" s="1954"/>
      <c r="I800" s="1954"/>
      <c r="J800" s="1954"/>
      <c r="K800" s="1954"/>
    </row>
    <row r="801" spans="1:11" ht="15.75" customHeight="1">
      <c r="A801" s="1954"/>
      <c r="B801" s="1954"/>
      <c r="C801" s="1954"/>
      <c r="D801" s="1954"/>
      <c r="E801" s="1954"/>
      <c r="F801" s="1954"/>
      <c r="G801" s="1954"/>
      <c r="H801" s="1954"/>
      <c r="I801" s="1954"/>
      <c r="J801" s="1954"/>
      <c r="K801" s="1954"/>
    </row>
    <row r="802" spans="1:11" ht="15.75" customHeight="1">
      <c r="A802" s="1954"/>
      <c r="B802" s="1954"/>
      <c r="C802" s="1954"/>
      <c r="D802" s="1954"/>
      <c r="E802" s="1954"/>
      <c r="F802" s="1954"/>
      <c r="G802" s="1954"/>
      <c r="H802" s="1954"/>
      <c r="I802" s="1954"/>
      <c r="J802" s="1954"/>
      <c r="K802" s="1954"/>
    </row>
    <row r="803" spans="1:11" ht="15.75" customHeight="1">
      <c r="A803" s="1954"/>
      <c r="B803" s="1954"/>
      <c r="C803" s="1954"/>
      <c r="D803" s="1954"/>
      <c r="E803" s="1954"/>
      <c r="F803" s="1954"/>
      <c r="G803" s="1954"/>
      <c r="H803" s="1954"/>
      <c r="I803" s="1954"/>
      <c r="J803" s="1954"/>
      <c r="K803" s="1954"/>
    </row>
    <row r="804" spans="1:11" ht="15.75" customHeight="1">
      <c r="A804" s="1954"/>
      <c r="B804" s="1954"/>
      <c r="C804" s="1954"/>
      <c r="D804" s="1954"/>
      <c r="E804" s="1954"/>
      <c r="F804" s="1954"/>
      <c r="G804" s="1954"/>
      <c r="H804" s="1954"/>
      <c r="I804" s="1954"/>
      <c r="J804" s="1954"/>
      <c r="K804" s="1954"/>
    </row>
    <row r="805" spans="1:11" ht="15.75" customHeight="1">
      <c r="A805" s="1954"/>
      <c r="B805" s="1954"/>
      <c r="C805" s="1954"/>
      <c r="D805" s="1954"/>
      <c r="E805" s="1954"/>
      <c r="F805" s="1954"/>
      <c r="G805" s="1954"/>
      <c r="H805" s="1954"/>
      <c r="I805" s="1954"/>
      <c r="J805" s="1954"/>
      <c r="K805" s="1954"/>
    </row>
    <row r="806" spans="1:11" ht="15.75" customHeight="1">
      <c r="A806" s="1954"/>
      <c r="B806" s="1954"/>
      <c r="C806" s="1954"/>
      <c r="D806" s="1954"/>
      <c r="E806" s="1954"/>
      <c r="F806" s="1954"/>
      <c r="G806" s="1954"/>
      <c r="H806" s="1954"/>
      <c r="I806" s="1954"/>
      <c r="J806" s="1954"/>
      <c r="K806" s="1954"/>
    </row>
    <row r="807" spans="1:11" ht="15.75" customHeight="1">
      <c r="A807" s="1954"/>
      <c r="B807" s="1954"/>
      <c r="C807" s="1954"/>
      <c r="D807" s="1954"/>
      <c r="E807" s="1954"/>
      <c r="F807" s="1954"/>
      <c r="G807" s="1954"/>
      <c r="H807" s="1954"/>
      <c r="I807" s="1954"/>
      <c r="J807" s="1954"/>
      <c r="K807" s="1954"/>
    </row>
    <row r="808" spans="1:11" ht="15.75" customHeight="1">
      <c r="A808" s="1954"/>
      <c r="B808" s="1954"/>
      <c r="C808" s="1954"/>
      <c r="D808" s="1954"/>
      <c r="E808" s="1954"/>
      <c r="F808" s="1954"/>
      <c r="G808" s="1954"/>
      <c r="H808" s="1954"/>
      <c r="I808" s="1954"/>
      <c r="J808" s="1954"/>
      <c r="K808" s="1954"/>
    </row>
    <row r="809" spans="1:11" ht="15.75" customHeight="1">
      <c r="A809" s="1954"/>
      <c r="B809" s="1954"/>
      <c r="C809" s="1954"/>
      <c r="D809" s="1954"/>
      <c r="E809" s="1954"/>
      <c r="F809" s="1954"/>
      <c r="G809" s="1954"/>
      <c r="H809" s="1954"/>
      <c r="I809" s="1954"/>
      <c r="J809" s="1954"/>
      <c r="K809" s="1954"/>
    </row>
    <row r="810" spans="1:11" ht="15.75" customHeight="1">
      <c r="A810" s="1954"/>
      <c r="B810" s="1954"/>
      <c r="C810" s="1954"/>
      <c r="D810" s="1954"/>
      <c r="E810" s="1954"/>
      <c r="F810" s="1954"/>
      <c r="G810" s="1954"/>
      <c r="H810" s="1954"/>
      <c r="I810" s="1954"/>
      <c r="J810" s="1954"/>
      <c r="K810" s="1954"/>
    </row>
    <row r="811" spans="1:11" ht="15.75" customHeight="1">
      <c r="A811" s="1954"/>
      <c r="B811" s="1954"/>
      <c r="C811" s="1954"/>
      <c r="D811" s="1954"/>
      <c r="E811" s="1954"/>
      <c r="F811" s="1954"/>
      <c r="G811" s="1954"/>
      <c r="H811" s="1954"/>
      <c r="I811" s="1954"/>
      <c r="J811" s="1954"/>
      <c r="K811" s="1954"/>
    </row>
    <row r="812" spans="1:11" ht="15.75" customHeight="1">
      <c r="A812" s="1954"/>
      <c r="B812" s="1954"/>
      <c r="C812" s="1954"/>
      <c r="D812" s="1954"/>
      <c r="E812" s="1954"/>
      <c r="F812" s="1954"/>
      <c r="G812" s="1954"/>
      <c r="H812" s="1954"/>
      <c r="I812" s="1954"/>
      <c r="J812" s="1954"/>
      <c r="K812" s="1954"/>
    </row>
    <row r="813" spans="1:11" ht="15.75" customHeight="1">
      <c r="A813" s="1954"/>
      <c r="B813" s="1954"/>
      <c r="C813" s="1954"/>
      <c r="D813" s="1954"/>
      <c r="E813" s="1954"/>
      <c r="F813" s="1954"/>
      <c r="G813" s="1954"/>
      <c r="H813" s="1954"/>
      <c r="I813" s="1954"/>
      <c r="J813" s="1954"/>
      <c r="K813" s="1954"/>
    </row>
    <row r="814" spans="1:11" ht="15.75" customHeight="1">
      <c r="A814" s="1954"/>
      <c r="B814" s="1954"/>
      <c r="C814" s="1954"/>
      <c r="D814" s="1954"/>
      <c r="E814" s="1954"/>
      <c r="F814" s="1954"/>
      <c r="G814" s="1954"/>
      <c r="H814" s="1954"/>
      <c r="I814" s="1954"/>
      <c r="J814" s="1954"/>
      <c r="K814" s="1954"/>
    </row>
    <row r="815" spans="1:11" ht="15.75" customHeight="1">
      <c r="A815" s="1954"/>
      <c r="B815" s="1954"/>
      <c r="C815" s="1954"/>
      <c r="D815" s="1954"/>
      <c r="E815" s="1954"/>
      <c r="F815" s="1954"/>
      <c r="G815" s="1954"/>
      <c r="H815" s="1954"/>
      <c r="I815" s="1954"/>
      <c r="J815" s="1954"/>
      <c r="K815" s="1954"/>
    </row>
    <row r="816" spans="1:11" ht="15.75" customHeight="1">
      <c r="A816" s="1954"/>
      <c r="B816" s="1954"/>
      <c r="C816" s="1954"/>
      <c r="D816" s="1954"/>
      <c r="E816" s="1954"/>
      <c r="F816" s="1954"/>
      <c r="G816" s="1954"/>
      <c r="H816" s="1954"/>
      <c r="I816" s="1954"/>
      <c r="J816" s="1954"/>
      <c r="K816" s="1954"/>
    </row>
    <row r="817" spans="1:11" ht="15.75" customHeight="1">
      <c r="A817" s="1954"/>
      <c r="B817" s="1954"/>
      <c r="C817" s="1954"/>
      <c r="D817" s="1954"/>
      <c r="E817" s="1954"/>
      <c r="F817" s="1954"/>
      <c r="G817" s="1954"/>
      <c r="H817" s="1954"/>
      <c r="I817" s="1954"/>
      <c r="J817" s="1954"/>
      <c r="K817" s="1954"/>
    </row>
    <row r="818" spans="1:11" ht="15.75" customHeight="1">
      <c r="A818" s="1954"/>
      <c r="B818" s="1954"/>
      <c r="C818" s="1954"/>
      <c r="D818" s="1954"/>
      <c r="E818" s="1954"/>
      <c r="F818" s="1954"/>
      <c r="G818" s="1954"/>
      <c r="H818" s="1954"/>
      <c r="I818" s="1954"/>
      <c r="J818" s="1954"/>
      <c r="K818" s="1954"/>
    </row>
    <row r="819" spans="1:11" ht="15.75" customHeight="1">
      <c r="A819" s="1954"/>
      <c r="B819" s="1954"/>
      <c r="C819" s="1954"/>
      <c r="D819" s="1954"/>
      <c r="E819" s="1954"/>
      <c r="F819" s="1954"/>
      <c r="G819" s="1954"/>
      <c r="H819" s="1954"/>
      <c r="I819" s="1954"/>
      <c r="J819" s="1954"/>
      <c r="K819" s="1954"/>
    </row>
    <row r="820" spans="1:11" ht="15.75" customHeight="1">
      <c r="A820" s="1954"/>
      <c r="B820" s="1954"/>
      <c r="C820" s="1954"/>
      <c r="D820" s="1954"/>
      <c r="E820" s="1954"/>
      <c r="F820" s="1954"/>
      <c r="G820" s="1954"/>
      <c r="H820" s="1954"/>
      <c r="I820" s="1954"/>
      <c r="J820" s="1954"/>
      <c r="K820" s="1954"/>
    </row>
    <row r="821" spans="1:11" ht="15.75" customHeight="1">
      <c r="A821" s="1954"/>
      <c r="B821" s="1954"/>
      <c r="C821" s="1954"/>
      <c r="D821" s="1954"/>
      <c r="E821" s="1954"/>
      <c r="F821" s="1954"/>
      <c r="G821" s="1954"/>
      <c r="H821" s="1954"/>
      <c r="I821" s="1954"/>
      <c r="J821" s="1954"/>
      <c r="K821" s="1954"/>
    </row>
    <row r="822" spans="1:11" ht="15.75" customHeight="1">
      <c r="A822" s="1954"/>
      <c r="B822" s="1954"/>
      <c r="C822" s="1954"/>
      <c r="D822" s="1954"/>
      <c r="E822" s="1954"/>
      <c r="F822" s="1954"/>
      <c r="G822" s="1954"/>
      <c r="H822" s="1954"/>
      <c r="I822" s="1954"/>
      <c r="J822" s="1954"/>
      <c r="K822" s="1954"/>
    </row>
    <row r="823" spans="1:11" ht="15.75" customHeight="1">
      <c r="A823" s="1954"/>
      <c r="B823" s="1954"/>
      <c r="C823" s="1954"/>
      <c r="D823" s="1954"/>
      <c r="E823" s="1954"/>
      <c r="F823" s="1954"/>
      <c r="G823" s="1954"/>
      <c r="H823" s="1954"/>
      <c r="I823" s="1954"/>
      <c r="J823" s="1954"/>
      <c r="K823" s="1954"/>
    </row>
    <row r="824" spans="1:11" ht="15.75" customHeight="1">
      <c r="A824" s="1954"/>
      <c r="B824" s="1954"/>
      <c r="C824" s="1954"/>
      <c r="D824" s="1954"/>
      <c r="E824" s="1954"/>
      <c r="F824" s="1954"/>
      <c r="G824" s="1954"/>
      <c r="H824" s="1954"/>
      <c r="I824" s="1954"/>
      <c r="J824" s="1954"/>
      <c r="K824" s="1954"/>
    </row>
    <row r="825" spans="1:11" ht="15.75" customHeight="1">
      <c r="A825" s="1954"/>
      <c r="B825" s="1954"/>
      <c r="C825" s="1954"/>
      <c r="D825" s="1954"/>
      <c r="E825" s="1954"/>
      <c r="F825" s="1954"/>
      <c r="G825" s="1954"/>
      <c r="H825" s="1954"/>
      <c r="I825" s="1954"/>
      <c r="J825" s="1954"/>
      <c r="K825" s="1954"/>
    </row>
    <row r="826" spans="1:11" ht="15.75" customHeight="1">
      <c r="A826" s="1954"/>
      <c r="B826" s="1954"/>
      <c r="C826" s="1954"/>
      <c r="D826" s="1954"/>
      <c r="E826" s="1954"/>
      <c r="F826" s="1954"/>
      <c r="G826" s="1954"/>
      <c r="H826" s="1954"/>
      <c r="I826" s="1954"/>
      <c r="J826" s="1954"/>
      <c r="K826" s="1954"/>
    </row>
    <row r="827" spans="1:11" ht="15.75" customHeight="1">
      <c r="A827" s="1954"/>
      <c r="B827" s="1954"/>
      <c r="C827" s="1954"/>
      <c r="D827" s="1954"/>
      <c r="E827" s="1954"/>
      <c r="F827" s="1954"/>
      <c r="G827" s="1954"/>
      <c r="H827" s="1954"/>
      <c r="I827" s="1954"/>
      <c r="J827" s="1954"/>
      <c r="K827" s="1954"/>
    </row>
    <row r="828" spans="1:11" ht="15.75" customHeight="1">
      <c r="A828" s="1954"/>
      <c r="B828" s="1954"/>
      <c r="C828" s="1954"/>
      <c r="D828" s="1954"/>
      <c r="E828" s="1954"/>
      <c r="F828" s="1954"/>
      <c r="G828" s="1954"/>
      <c r="H828" s="1954"/>
      <c r="I828" s="1954"/>
      <c r="J828" s="1954"/>
      <c r="K828" s="1954"/>
    </row>
    <row r="829" spans="1:11" ht="15.75" customHeight="1">
      <c r="A829" s="1954"/>
      <c r="B829" s="1954"/>
      <c r="C829" s="1954"/>
      <c r="D829" s="1954"/>
      <c r="E829" s="1954"/>
      <c r="F829" s="1954"/>
      <c r="G829" s="1954"/>
      <c r="H829" s="1954"/>
      <c r="I829" s="1954"/>
      <c r="J829" s="1954"/>
      <c r="K829" s="1954"/>
    </row>
    <row r="830" spans="1:11" ht="15.75" customHeight="1">
      <c r="A830" s="1954"/>
      <c r="B830" s="1954"/>
      <c r="C830" s="1954"/>
      <c r="D830" s="1954"/>
      <c r="E830" s="1954"/>
      <c r="F830" s="1954"/>
      <c r="G830" s="1954"/>
      <c r="H830" s="1954"/>
      <c r="I830" s="1954"/>
      <c r="J830" s="1954"/>
      <c r="K830" s="1954"/>
    </row>
    <row r="831" spans="1:11" ht="15.75" customHeight="1">
      <c r="A831" s="1954"/>
      <c r="B831" s="1954"/>
      <c r="C831" s="1954"/>
      <c r="D831" s="1954"/>
      <c r="E831" s="1954"/>
      <c r="F831" s="1954"/>
      <c r="G831" s="1954"/>
      <c r="H831" s="1954"/>
      <c r="I831" s="1954"/>
      <c r="J831" s="1954"/>
      <c r="K831" s="1954"/>
    </row>
    <row r="832" spans="1:11" ht="15.75" customHeight="1">
      <c r="A832" s="1954"/>
      <c r="B832" s="1954"/>
      <c r="C832" s="1954"/>
      <c r="D832" s="1954"/>
      <c r="E832" s="1954"/>
      <c r="F832" s="1954"/>
      <c r="G832" s="1954"/>
      <c r="H832" s="1954"/>
      <c r="I832" s="1954"/>
      <c r="J832" s="1954"/>
      <c r="K832" s="1954"/>
    </row>
    <row r="833" spans="1:11" ht="15.75" customHeight="1">
      <c r="A833" s="1954"/>
      <c r="B833" s="1954"/>
      <c r="C833" s="1954"/>
      <c r="D833" s="1954"/>
      <c r="E833" s="1954"/>
      <c r="F833" s="1954"/>
      <c r="G833" s="1954"/>
      <c r="H833" s="1954"/>
      <c r="I833" s="1954"/>
      <c r="J833" s="1954"/>
      <c r="K833" s="1954"/>
    </row>
    <row r="834" spans="1:11" ht="15.75" customHeight="1">
      <c r="A834" s="1954"/>
      <c r="B834" s="1954"/>
      <c r="C834" s="1954"/>
      <c r="D834" s="1954"/>
      <c r="E834" s="1954"/>
      <c r="F834" s="1954"/>
      <c r="G834" s="1954"/>
      <c r="H834" s="1954"/>
      <c r="I834" s="1954"/>
      <c r="J834" s="1954"/>
      <c r="K834" s="1954"/>
    </row>
    <row r="835" spans="1:11" ht="15.75" customHeight="1">
      <c r="A835" s="1954"/>
      <c r="B835" s="1954"/>
      <c r="C835" s="1954"/>
      <c r="D835" s="1954"/>
      <c r="E835" s="1954"/>
      <c r="F835" s="1954"/>
      <c r="G835" s="1954"/>
      <c r="H835" s="1954"/>
      <c r="I835" s="1954"/>
      <c r="J835" s="1954"/>
      <c r="K835" s="1954"/>
    </row>
    <row r="836" spans="1:11" ht="15.75" customHeight="1">
      <c r="A836" s="1954"/>
      <c r="B836" s="1954"/>
      <c r="C836" s="1954"/>
      <c r="D836" s="1954"/>
      <c r="E836" s="1954"/>
      <c r="F836" s="1954"/>
      <c r="G836" s="1954"/>
      <c r="H836" s="1954"/>
      <c r="I836" s="1954"/>
      <c r="J836" s="1954"/>
      <c r="K836" s="1954"/>
    </row>
    <row r="837" spans="1:11" ht="15.75" customHeight="1">
      <c r="A837" s="1954"/>
      <c r="B837" s="1954"/>
      <c r="C837" s="1954"/>
      <c r="D837" s="1954"/>
      <c r="E837" s="1954"/>
      <c r="F837" s="1954"/>
      <c r="G837" s="1954"/>
      <c r="H837" s="1954"/>
      <c r="I837" s="1954"/>
      <c r="J837" s="1954"/>
      <c r="K837" s="1954"/>
    </row>
    <row r="838" spans="1:11" ht="15.75" customHeight="1">
      <c r="A838" s="1954"/>
      <c r="B838" s="1954"/>
      <c r="C838" s="1954"/>
      <c r="D838" s="1954"/>
      <c r="E838" s="1954"/>
      <c r="F838" s="1954"/>
      <c r="G838" s="1954"/>
      <c r="H838" s="1954"/>
      <c r="I838" s="1954"/>
      <c r="J838" s="1954"/>
      <c r="K838" s="1954"/>
    </row>
    <row r="839" spans="1:11" ht="15.75" customHeight="1">
      <c r="A839" s="1954"/>
      <c r="B839" s="1954"/>
      <c r="C839" s="1954"/>
      <c r="D839" s="1954"/>
      <c r="E839" s="1954"/>
      <c r="F839" s="1954"/>
      <c r="G839" s="1954"/>
      <c r="H839" s="1954"/>
      <c r="I839" s="1954"/>
      <c r="J839" s="1954"/>
      <c r="K839" s="1954"/>
    </row>
    <row r="840" spans="1:11" ht="15.75" customHeight="1">
      <c r="A840" s="1954"/>
      <c r="B840" s="1954"/>
      <c r="C840" s="1954"/>
      <c r="D840" s="1954"/>
      <c r="E840" s="1954"/>
      <c r="F840" s="1954"/>
      <c r="G840" s="1954"/>
      <c r="H840" s="1954"/>
      <c r="I840" s="1954"/>
      <c r="J840" s="1954"/>
      <c r="K840" s="1954"/>
    </row>
    <row r="841" spans="1:11" ht="15.75" customHeight="1">
      <c r="A841" s="1954"/>
      <c r="B841" s="1954"/>
      <c r="C841" s="1954"/>
      <c r="D841" s="1954"/>
      <c r="E841" s="1954"/>
      <c r="F841" s="1954"/>
      <c r="G841" s="1954"/>
      <c r="H841" s="1954"/>
      <c r="I841" s="1954"/>
      <c r="J841" s="1954"/>
      <c r="K841" s="1954"/>
    </row>
    <row r="842" spans="1:11" ht="15.75" customHeight="1">
      <c r="A842" s="1954"/>
      <c r="B842" s="1954"/>
      <c r="C842" s="1954"/>
      <c r="D842" s="1954"/>
      <c r="E842" s="1954"/>
      <c r="F842" s="1954"/>
      <c r="G842" s="1954"/>
      <c r="H842" s="1954"/>
      <c r="I842" s="1954"/>
      <c r="J842" s="1954"/>
      <c r="K842" s="1954"/>
    </row>
    <row r="843" spans="1:11" ht="15.75" customHeight="1">
      <c r="A843" s="1954"/>
      <c r="B843" s="1954"/>
      <c r="C843" s="1954"/>
      <c r="D843" s="1954"/>
      <c r="E843" s="1954"/>
      <c r="F843" s="1954"/>
      <c r="G843" s="1954"/>
      <c r="H843" s="1954"/>
      <c r="I843" s="1954"/>
      <c r="J843" s="1954"/>
      <c r="K843" s="1954"/>
    </row>
    <row r="844" spans="1:11" ht="15.75" customHeight="1">
      <c r="A844" s="1954"/>
      <c r="B844" s="1954"/>
      <c r="C844" s="1954"/>
      <c r="D844" s="1954"/>
      <c r="E844" s="1954"/>
      <c r="F844" s="1954"/>
      <c r="G844" s="1954"/>
      <c r="H844" s="1954"/>
      <c r="I844" s="1954"/>
      <c r="J844" s="1954"/>
      <c r="K844" s="1954"/>
    </row>
    <row r="845" spans="1:11" ht="15.75" customHeight="1">
      <c r="A845" s="1954"/>
      <c r="B845" s="1954"/>
      <c r="C845" s="1954"/>
      <c r="D845" s="1954"/>
      <c r="E845" s="1954"/>
      <c r="F845" s="1954"/>
      <c r="G845" s="1954"/>
      <c r="H845" s="1954"/>
      <c r="I845" s="1954"/>
      <c r="J845" s="1954"/>
      <c r="K845" s="1954"/>
    </row>
    <row r="846" spans="1:11" ht="15.75" customHeight="1">
      <c r="A846" s="1954"/>
      <c r="B846" s="1954"/>
      <c r="C846" s="1954"/>
      <c r="D846" s="1954"/>
      <c r="E846" s="1954"/>
      <c r="F846" s="1954"/>
      <c r="G846" s="1954"/>
      <c r="H846" s="1954"/>
      <c r="I846" s="1954"/>
      <c r="J846" s="1954"/>
      <c r="K846" s="1954"/>
    </row>
    <row r="847" spans="1:11" ht="15.75" customHeight="1">
      <c r="A847" s="1954"/>
      <c r="B847" s="1954"/>
      <c r="C847" s="1954"/>
      <c r="D847" s="1954"/>
      <c r="E847" s="1954"/>
      <c r="F847" s="1954"/>
      <c r="G847" s="1954"/>
      <c r="H847" s="1954"/>
      <c r="I847" s="1954"/>
      <c r="J847" s="1954"/>
      <c r="K847" s="1954"/>
    </row>
    <row r="848" spans="1:11" ht="15.75" customHeight="1">
      <c r="A848" s="1954"/>
      <c r="B848" s="1954"/>
      <c r="C848" s="1954"/>
      <c r="D848" s="1954"/>
      <c r="E848" s="1954"/>
      <c r="F848" s="1954"/>
      <c r="G848" s="1954"/>
      <c r="H848" s="1954"/>
      <c r="I848" s="1954"/>
      <c r="J848" s="1954"/>
      <c r="K848" s="1954"/>
    </row>
    <row r="849" spans="1:11" ht="15.75" customHeight="1">
      <c r="A849" s="1954"/>
      <c r="B849" s="1954"/>
      <c r="C849" s="1954"/>
      <c r="D849" s="1954"/>
      <c r="E849" s="1954"/>
      <c r="F849" s="1954"/>
      <c r="G849" s="1954"/>
      <c r="H849" s="1954"/>
      <c r="I849" s="1954"/>
      <c r="J849" s="1954"/>
      <c r="K849" s="1954"/>
    </row>
    <row r="850" spans="1:11" ht="15.75" customHeight="1">
      <c r="A850" s="1954"/>
      <c r="B850" s="1954"/>
      <c r="C850" s="1954"/>
      <c r="D850" s="1954"/>
      <c r="E850" s="1954"/>
      <c r="F850" s="1954"/>
      <c r="G850" s="1954"/>
      <c r="H850" s="1954"/>
      <c r="I850" s="1954"/>
      <c r="J850" s="1954"/>
      <c r="K850" s="1954"/>
    </row>
    <row r="851" spans="1:11" ht="15.75" customHeight="1">
      <c r="A851" s="1954"/>
      <c r="B851" s="1954"/>
      <c r="C851" s="1954"/>
      <c r="D851" s="1954"/>
      <c r="E851" s="1954"/>
      <c r="F851" s="1954"/>
      <c r="G851" s="1954"/>
      <c r="H851" s="1954"/>
      <c r="I851" s="1954"/>
      <c r="J851" s="1954"/>
      <c r="K851" s="1954"/>
    </row>
    <row r="852" spans="1:11" ht="15.75" customHeight="1">
      <c r="A852" s="1954"/>
      <c r="B852" s="1954"/>
      <c r="C852" s="1954"/>
      <c r="D852" s="1954"/>
      <c r="E852" s="1954"/>
      <c r="F852" s="1954"/>
      <c r="G852" s="1954"/>
      <c r="H852" s="1954"/>
      <c r="I852" s="1954"/>
      <c r="J852" s="1954"/>
      <c r="K852" s="1954"/>
    </row>
    <row r="853" spans="1:11" ht="15.75" customHeight="1">
      <c r="A853" s="1954"/>
      <c r="B853" s="1954"/>
      <c r="C853" s="1954"/>
      <c r="D853" s="1954"/>
      <c r="E853" s="1954"/>
      <c r="F853" s="1954"/>
      <c r="G853" s="1954"/>
      <c r="H853" s="1954"/>
      <c r="I853" s="1954"/>
      <c r="J853" s="1954"/>
      <c r="K853" s="1954"/>
    </row>
    <row r="854" spans="1:11" ht="15.75" customHeight="1">
      <c r="A854" s="1954"/>
      <c r="B854" s="1954"/>
      <c r="C854" s="1954"/>
      <c r="D854" s="1954"/>
      <c r="E854" s="1954"/>
      <c r="F854" s="1954"/>
      <c r="G854" s="1954"/>
      <c r="H854" s="1954"/>
      <c r="I854" s="1954"/>
      <c r="J854" s="1954"/>
      <c r="K854" s="1954"/>
    </row>
    <row r="855" spans="1:11" ht="15.75" customHeight="1">
      <c r="A855" s="1954"/>
      <c r="B855" s="1954"/>
      <c r="C855" s="1954"/>
      <c r="D855" s="1954"/>
      <c r="E855" s="1954"/>
      <c r="F855" s="1954"/>
      <c r="G855" s="1954"/>
      <c r="H855" s="1954"/>
      <c r="I855" s="1954"/>
      <c r="J855" s="1954"/>
      <c r="K855" s="1954"/>
    </row>
    <row r="856" spans="1:11" ht="15.75" customHeight="1">
      <c r="A856" s="1954"/>
      <c r="B856" s="1954"/>
      <c r="C856" s="1954"/>
      <c r="D856" s="1954"/>
      <c r="E856" s="1954"/>
      <c r="F856" s="1954"/>
      <c r="G856" s="1954"/>
      <c r="H856" s="1954"/>
      <c r="I856" s="1954"/>
      <c r="J856" s="1954"/>
      <c r="K856" s="1954"/>
    </row>
    <row r="857" spans="1:11" ht="15.75" customHeight="1">
      <c r="A857" s="1954"/>
      <c r="B857" s="1954"/>
      <c r="C857" s="1954"/>
      <c r="D857" s="1954"/>
      <c r="E857" s="1954"/>
      <c r="F857" s="1954"/>
      <c r="G857" s="1954"/>
      <c r="H857" s="1954"/>
      <c r="I857" s="1954"/>
      <c r="J857" s="1954"/>
      <c r="K857" s="1954"/>
    </row>
    <row r="858" spans="1:11" ht="15.75" customHeight="1">
      <c r="A858" s="1954"/>
      <c r="B858" s="1954"/>
      <c r="C858" s="1954"/>
      <c r="D858" s="1954"/>
      <c r="E858" s="1954"/>
      <c r="F858" s="1954"/>
      <c r="G858" s="1954"/>
      <c r="H858" s="1954"/>
      <c r="I858" s="1954"/>
      <c r="J858" s="1954"/>
      <c r="K858" s="1954"/>
    </row>
    <row r="859" spans="1:11" ht="15.75" customHeight="1">
      <c r="A859" s="1954"/>
      <c r="B859" s="1954"/>
      <c r="C859" s="1954"/>
      <c r="D859" s="1954"/>
      <c r="E859" s="1954"/>
      <c r="F859" s="1954"/>
      <c r="G859" s="1954"/>
      <c r="H859" s="1954"/>
      <c r="I859" s="1954"/>
      <c r="J859" s="1954"/>
      <c r="K859" s="1954"/>
    </row>
    <row r="860" spans="1:11" ht="15.75" customHeight="1">
      <c r="A860" s="1954"/>
      <c r="B860" s="1954"/>
      <c r="C860" s="1954"/>
      <c r="D860" s="1954"/>
      <c r="E860" s="1954"/>
      <c r="F860" s="1954"/>
      <c r="G860" s="1954"/>
      <c r="H860" s="1954"/>
      <c r="I860" s="1954"/>
      <c r="J860" s="1954"/>
      <c r="K860" s="1954"/>
    </row>
    <row r="861" spans="1:11" ht="15.75" customHeight="1">
      <c r="A861" s="1954"/>
      <c r="B861" s="1954"/>
      <c r="C861" s="1954"/>
      <c r="D861" s="1954"/>
      <c r="E861" s="1954"/>
      <c r="F861" s="1954"/>
      <c r="G861" s="1954"/>
      <c r="H861" s="1954"/>
      <c r="I861" s="1954"/>
      <c r="J861" s="1954"/>
      <c r="K861" s="1954"/>
    </row>
    <row r="862" spans="1:11" ht="15.75" customHeight="1">
      <c r="A862" s="1954"/>
      <c r="B862" s="1954"/>
      <c r="C862" s="1954"/>
      <c r="D862" s="1954"/>
      <c r="E862" s="1954"/>
      <c r="F862" s="1954"/>
      <c r="G862" s="1954"/>
      <c r="H862" s="1954"/>
      <c r="I862" s="1954"/>
      <c r="J862" s="1954"/>
      <c r="K862" s="1954"/>
    </row>
    <row r="863" spans="1:11" ht="15.75" customHeight="1">
      <c r="A863" s="1954"/>
      <c r="B863" s="1954"/>
      <c r="C863" s="1954"/>
      <c r="D863" s="1954"/>
      <c r="E863" s="1954"/>
      <c r="F863" s="1954"/>
      <c r="G863" s="1954"/>
      <c r="H863" s="1954"/>
      <c r="I863" s="1954"/>
      <c r="J863" s="1954"/>
      <c r="K863" s="1954"/>
    </row>
    <row r="864" spans="1:11" ht="15.75" customHeight="1">
      <c r="A864" s="1954"/>
      <c r="B864" s="1954"/>
      <c r="C864" s="1954"/>
      <c r="D864" s="1954"/>
      <c r="E864" s="1954"/>
      <c r="F864" s="1954"/>
      <c r="G864" s="1954"/>
      <c r="H864" s="1954"/>
      <c r="I864" s="1954"/>
      <c r="J864" s="1954"/>
      <c r="K864" s="1954"/>
    </row>
    <row r="865" spans="1:11" ht="15.75" customHeight="1">
      <c r="A865" s="1954"/>
      <c r="B865" s="1954"/>
      <c r="C865" s="1954"/>
      <c r="D865" s="1954"/>
      <c r="E865" s="1954"/>
      <c r="F865" s="1954"/>
      <c r="G865" s="1954"/>
      <c r="H865" s="1954"/>
      <c r="I865" s="1954"/>
      <c r="J865" s="1954"/>
      <c r="K865" s="1954"/>
    </row>
    <row r="866" spans="1:11" ht="15.75" customHeight="1">
      <c r="A866" s="1954"/>
      <c r="B866" s="1954"/>
      <c r="C866" s="1954"/>
      <c r="D866" s="1954"/>
      <c r="E866" s="1954"/>
      <c r="F866" s="1954"/>
      <c r="G866" s="1954"/>
      <c r="H866" s="1954"/>
      <c r="I866" s="1954"/>
      <c r="J866" s="1954"/>
      <c r="K866" s="1954"/>
    </row>
    <row r="867" spans="1:11" ht="15.75" customHeight="1">
      <c r="A867" s="1954"/>
      <c r="B867" s="1954"/>
      <c r="C867" s="1954"/>
      <c r="D867" s="1954"/>
      <c r="E867" s="1954"/>
      <c r="F867" s="1954"/>
      <c r="G867" s="1954"/>
      <c r="H867" s="1954"/>
      <c r="I867" s="1954"/>
      <c r="J867" s="1954"/>
      <c r="K867" s="1954"/>
    </row>
    <row r="868" spans="1:11" ht="15.75" customHeight="1">
      <c r="A868" s="1954"/>
      <c r="B868" s="1954"/>
      <c r="C868" s="1954"/>
      <c r="D868" s="1954"/>
      <c r="E868" s="1954"/>
      <c r="F868" s="1954"/>
      <c r="G868" s="1954"/>
      <c r="H868" s="1954"/>
      <c r="I868" s="1954"/>
      <c r="J868" s="1954"/>
      <c r="K868" s="1954"/>
    </row>
    <row r="869" spans="1:11" ht="15.75" customHeight="1">
      <c r="A869" s="1954"/>
      <c r="B869" s="1954"/>
      <c r="C869" s="1954"/>
      <c r="D869" s="1954"/>
      <c r="E869" s="1954"/>
      <c r="F869" s="1954"/>
      <c r="G869" s="1954"/>
      <c r="H869" s="1954"/>
      <c r="I869" s="1954"/>
      <c r="J869" s="1954"/>
      <c r="K869" s="1954"/>
    </row>
    <row r="870" spans="1:11" ht="15.75" customHeight="1">
      <c r="A870" s="1954"/>
      <c r="B870" s="1954"/>
      <c r="C870" s="1954"/>
      <c r="D870" s="1954"/>
      <c r="E870" s="1954"/>
      <c r="F870" s="1954"/>
      <c r="G870" s="1954"/>
      <c r="H870" s="1954"/>
      <c r="I870" s="1954"/>
      <c r="J870" s="1954"/>
      <c r="K870" s="1954"/>
    </row>
    <row r="871" spans="1:11" ht="15.75" customHeight="1">
      <c r="A871" s="1954"/>
      <c r="B871" s="1954"/>
      <c r="C871" s="1954"/>
      <c r="D871" s="1954"/>
      <c r="E871" s="1954"/>
      <c r="F871" s="1954"/>
      <c r="G871" s="1954"/>
      <c r="H871" s="1954"/>
      <c r="I871" s="1954"/>
      <c r="J871" s="1954"/>
      <c r="K871" s="1954"/>
    </row>
    <row r="872" spans="1:11" ht="15.75" customHeight="1">
      <c r="A872" s="1954"/>
      <c r="B872" s="1954"/>
      <c r="C872" s="1954"/>
      <c r="D872" s="1954"/>
      <c r="E872" s="1954"/>
      <c r="F872" s="1954"/>
      <c r="G872" s="1954"/>
      <c r="H872" s="1954"/>
      <c r="I872" s="1954"/>
      <c r="J872" s="1954"/>
      <c r="K872" s="1954"/>
    </row>
    <row r="873" spans="1:11" ht="15.75" customHeight="1">
      <c r="A873" s="1954"/>
      <c r="B873" s="1954"/>
      <c r="C873" s="1954"/>
      <c r="D873" s="1954"/>
      <c r="E873" s="1954"/>
      <c r="F873" s="1954"/>
      <c r="G873" s="1954"/>
      <c r="H873" s="1954"/>
      <c r="I873" s="1954"/>
      <c r="J873" s="1954"/>
      <c r="K873" s="1954"/>
    </row>
    <row r="874" spans="1:11" ht="15.75" customHeight="1">
      <c r="A874" s="1954"/>
      <c r="B874" s="1954"/>
      <c r="C874" s="1954"/>
      <c r="D874" s="1954"/>
      <c r="E874" s="1954"/>
      <c r="F874" s="1954"/>
      <c r="G874" s="1954"/>
      <c r="H874" s="1954"/>
      <c r="I874" s="1954"/>
      <c r="J874" s="1954"/>
      <c r="K874" s="1954"/>
    </row>
    <row r="875" spans="1:11" ht="15.75" customHeight="1">
      <c r="A875" s="1954"/>
      <c r="B875" s="1954"/>
      <c r="C875" s="1954"/>
      <c r="D875" s="1954"/>
      <c r="E875" s="1954"/>
      <c r="F875" s="1954"/>
      <c r="G875" s="1954"/>
      <c r="H875" s="1954"/>
      <c r="I875" s="1954"/>
      <c r="J875" s="1954"/>
      <c r="K875" s="1954"/>
    </row>
    <row r="876" spans="1:11" ht="15.75" customHeight="1">
      <c r="A876" s="1954"/>
      <c r="B876" s="1954"/>
      <c r="C876" s="1954"/>
      <c r="D876" s="1954"/>
      <c r="E876" s="1954"/>
      <c r="F876" s="1954"/>
      <c r="G876" s="1954"/>
      <c r="H876" s="1954"/>
      <c r="I876" s="1954"/>
      <c r="J876" s="1954"/>
      <c r="K876" s="1954"/>
    </row>
    <row r="877" spans="1:11" ht="15.75" customHeight="1">
      <c r="A877" s="1954"/>
      <c r="B877" s="1954"/>
      <c r="C877" s="1954"/>
      <c r="D877" s="1954"/>
      <c r="E877" s="1954"/>
      <c r="F877" s="1954"/>
      <c r="G877" s="1954"/>
      <c r="H877" s="1954"/>
      <c r="I877" s="1954"/>
      <c r="J877" s="1954"/>
      <c r="K877" s="1954"/>
    </row>
    <row r="878" spans="1:11" ht="15.75" customHeight="1">
      <c r="A878" s="1954"/>
      <c r="B878" s="1954"/>
      <c r="C878" s="1954"/>
      <c r="D878" s="1954"/>
      <c r="E878" s="1954"/>
      <c r="F878" s="1954"/>
      <c r="G878" s="1954"/>
      <c r="H878" s="1954"/>
      <c r="I878" s="1954"/>
      <c r="J878" s="1954"/>
      <c r="K878" s="1954"/>
    </row>
    <row r="879" spans="1:11" ht="15.75" customHeight="1">
      <c r="A879" s="1954"/>
      <c r="B879" s="1954"/>
      <c r="C879" s="1954"/>
      <c r="D879" s="1954"/>
      <c r="E879" s="1954"/>
      <c r="F879" s="1954"/>
      <c r="G879" s="1954"/>
      <c r="H879" s="1954"/>
      <c r="I879" s="1954"/>
      <c r="J879" s="1954"/>
      <c r="K879" s="1954"/>
    </row>
    <row r="880" spans="1:11" ht="15.75" customHeight="1">
      <c r="A880" s="1954"/>
      <c r="B880" s="1954"/>
      <c r="C880" s="1954"/>
      <c r="D880" s="1954"/>
      <c r="E880" s="1954"/>
      <c r="F880" s="1954"/>
      <c r="G880" s="1954"/>
      <c r="H880" s="1954"/>
      <c r="I880" s="1954"/>
      <c r="J880" s="1954"/>
      <c r="K880" s="1954"/>
    </row>
    <row r="881" spans="1:11" ht="15.75" customHeight="1">
      <c r="A881" s="1954"/>
      <c r="B881" s="1954"/>
      <c r="C881" s="1954"/>
      <c r="D881" s="1954"/>
      <c r="E881" s="1954"/>
      <c r="F881" s="1954"/>
      <c r="G881" s="1954"/>
      <c r="H881" s="1954"/>
      <c r="I881" s="1954"/>
      <c r="J881" s="1954"/>
      <c r="K881" s="1954"/>
    </row>
    <row r="882" spans="1:11" ht="15.75" customHeight="1">
      <c r="A882" s="1954"/>
      <c r="B882" s="1954"/>
      <c r="C882" s="1954"/>
      <c r="D882" s="1954"/>
      <c r="E882" s="1954"/>
      <c r="F882" s="1954"/>
      <c r="G882" s="1954"/>
      <c r="H882" s="1954"/>
      <c r="I882" s="1954"/>
      <c r="J882" s="1954"/>
      <c r="K882" s="1954"/>
    </row>
    <row r="883" spans="1:11" ht="15.75" customHeight="1">
      <c r="A883" s="1954"/>
      <c r="B883" s="1954"/>
      <c r="C883" s="1954"/>
      <c r="D883" s="1954"/>
      <c r="E883" s="1954"/>
      <c r="F883" s="1954"/>
      <c r="G883" s="1954"/>
      <c r="H883" s="1954"/>
      <c r="I883" s="1954"/>
      <c r="J883" s="1954"/>
      <c r="K883" s="1954"/>
    </row>
    <row r="884" spans="1:11" ht="15.75" customHeight="1">
      <c r="A884" s="1954"/>
      <c r="B884" s="1954"/>
      <c r="C884" s="1954"/>
      <c r="D884" s="1954"/>
      <c r="E884" s="1954"/>
      <c r="F884" s="1954"/>
      <c r="G884" s="1954"/>
      <c r="H884" s="1954"/>
      <c r="I884" s="1954"/>
      <c r="J884" s="1954"/>
      <c r="K884" s="1954"/>
    </row>
    <row r="885" spans="1:11" ht="15.75" customHeight="1">
      <c r="A885" s="1954"/>
      <c r="B885" s="1954"/>
      <c r="C885" s="1954"/>
      <c r="D885" s="1954"/>
      <c r="E885" s="1954"/>
      <c r="F885" s="1954"/>
      <c r="G885" s="1954"/>
      <c r="H885" s="1954"/>
      <c r="I885" s="1954"/>
      <c r="J885" s="1954"/>
      <c r="K885" s="1954"/>
    </row>
    <row r="886" spans="1:11" ht="15.75" customHeight="1">
      <c r="A886" s="1954"/>
      <c r="B886" s="1954"/>
      <c r="C886" s="1954"/>
      <c r="D886" s="1954"/>
      <c r="E886" s="1954"/>
      <c r="F886" s="1954"/>
      <c r="G886" s="1954"/>
      <c r="H886" s="1954"/>
      <c r="I886" s="1954"/>
      <c r="J886" s="1954"/>
      <c r="K886" s="1954"/>
    </row>
    <row r="887" spans="1:11" ht="15.75" customHeight="1">
      <c r="A887" s="1954"/>
      <c r="B887" s="1954"/>
      <c r="C887" s="1954"/>
      <c r="D887" s="1954"/>
      <c r="E887" s="1954"/>
      <c r="F887" s="1954"/>
      <c r="G887" s="1954"/>
      <c r="H887" s="1954"/>
      <c r="I887" s="1954"/>
      <c r="J887" s="1954"/>
      <c r="K887" s="1954"/>
    </row>
    <row r="888" spans="1:11" ht="15.75" customHeight="1">
      <c r="A888" s="1954"/>
      <c r="B888" s="1954"/>
      <c r="C888" s="1954"/>
      <c r="D888" s="1954"/>
      <c r="E888" s="1954"/>
      <c r="F888" s="1954"/>
      <c r="G888" s="1954"/>
      <c r="H888" s="1954"/>
      <c r="I888" s="1954"/>
      <c r="J888" s="1954"/>
      <c r="K888" s="1954"/>
    </row>
    <row r="889" spans="1:11" ht="15.75" customHeight="1">
      <c r="A889" s="1954"/>
      <c r="B889" s="1954"/>
      <c r="C889" s="1954"/>
      <c r="D889" s="1954"/>
      <c r="E889" s="1954"/>
      <c r="F889" s="1954"/>
      <c r="G889" s="1954"/>
      <c r="H889" s="1954"/>
      <c r="I889" s="1954"/>
      <c r="J889" s="1954"/>
      <c r="K889" s="1954"/>
    </row>
    <row r="890" spans="1:11" ht="15.75" customHeight="1">
      <c r="A890" s="1954"/>
      <c r="B890" s="1954"/>
      <c r="C890" s="1954"/>
      <c r="D890" s="1954"/>
      <c r="E890" s="1954"/>
      <c r="F890" s="1954"/>
      <c r="G890" s="1954"/>
      <c r="H890" s="1954"/>
      <c r="I890" s="1954"/>
      <c r="J890" s="1954"/>
      <c r="K890" s="1954"/>
    </row>
    <row r="891" spans="1:11" ht="15.75" customHeight="1">
      <c r="A891" s="1954"/>
      <c r="B891" s="1954"/>
      <c r="C891" s="1954"/>
      <c r="D891" s="1954"/>
      <c r="E891" s="1954"/>
      <c r="F891" s="1954"/>
      <c r="G891" s="1954"/>
      <c r="H891" s="1954"/>
      <c r="I891" s="1954"/>
      <c r="J891" s="1954"/>
      <c r="K891" s="1954"/>
    </row>
    <row r="892" spans="1:11" ht="15.75" customHeight="1">
      <c r="A892" s="1954"/>
      <c r="B892" s="1954"/>
      <c r="C892" s="1954"/>
      <c r="D892" s="1954"/>
      <c r="E892" s="1954"/>
      <c r="F892" s="1954"/>
      <c r="G892" s="1954"/>
      <c r="H892" s="1954"/>
      <c r="I892" s="1954"/>
      <c r="J892" s="1954"/>
      <c r="K892" s="1954"/>
    </row>
    <row r="893" spans="1:11" ht="15.75" customHeight="1">
      <c r="A893" s="1954"/>
      <c r="B893" s="1954"/>
      <c r="C893" s="1954"/>
      <c r="D893" s="1954"/>
      <c r="E893" s="1954"/>
      <c r="F893" s="1954"/>
      <c r="G893" s="1954"/>
      <c r="H893" s="1954"/>
      <c r="I893" s="1954"/>
      <c r="J893" s="1954"/>
      <c r="K893" s="1954"/>
    </row>
    <row r="894" spans="1:11" ht="15.75" customHeight="1">
      <c r="A894" s="1954"/>
      <c r="B894" s="1954"/>
      <c r="C894" s="1954"/>
      <c r="D894" s="1954"/>
      <c r="E894" s="1954"/>
      <c r="F894" s="1954"/>
      <c r="G894" s="1954"/>
      <c r="H894" s="1954"/>
      <c r="I894" s="1954"/>
      <c r="J894" s="1954"/>
      <c r="K894" s="1954"/>
    </row>
    <row r="895" spans="1:11" ht="15.75" customHeight="1">
      <c r="A895" s="1954"/>
      <c r="B895" s="1954"/>
      <c r="C895" s="1954"/>
      <c r="D895" s="1954"/>
      <c r="E895" s="1954"/>
      <c r="F895" s="1954"/>
      <c r="G895" s="1954"/>
      <c r="H895" s="1954"/>
      <c r="I895" s="1954"/>
      <c r="J895" s="1954"/>
      <c r="K895" s="1954"/>
    </row>
    <row r="896" spans="1:11" ht="15.75" customHeight="1">
      <c r="A896" s="1954"/>
      <c r="B896" s="1954"/>
      <c r="C896" s="1954"/>
      <c r="D896" s="1954"/>
      <c r="E896" s="1954"/>
      <c r="F896" s="1954"/>
      <c r="G896" s="1954"/>
      <c r="H896" s="1954"/>
      <c r="I896" s="1954"/>
      <c r="J896" s="1954"/>
      <c r="K896" s="1954"/>
    </row>
    <row r="897" spans="1:11" ht="15.75" customHeight="1">
      <c r="A897" s="1954"/>
      <c r="B897" s="1954"/>
      <c r="C897" s="1954"/>
      <c r="D897" s="1954"/>
      <c r="E897" s="1954"/>
      <c r="F897" s="1954"/>
      <c r="G897" s="1954"/>
      <c r="H897" s="1954"/>
      <c r="I897" s="1954"/>
      <c r="J897" s="1954"/>
      <c r="K897" s="1954"/>
    </row>
    <row r="898" spans="1:11" ht="15.75" customHeight="1">
      <c r="A898" s="1954"/>
      <c r="B898" s="1954"/>
      <c r="C898" s="1954"/>
      <c r="D898" s="1954"/>
      <c r="E898" s="1954"/>
      <c r="F898" s="1954"/>
      <c r="G898" s="1954"/>
      <c r="H898" s="1954"/>
      <c r="I898" s="1954"/>
      <c r="J898" s="1954"/>
      <c r="K898" s="1954"/>
    </row>
    <row r="899" spans="1:11" ht="15.75" customHeight="1">
      <c r="A899" s="1954"/>
      <c r="B899" s="1954"/>
      <c r="C899" s="1954"/>
      <c r="D899" s="1954"/>
      <c r="E899" s="1954"/>
      <c r="F899" s="1954"/>
      <c r="G899" s="1954"/>
      <c r="H899" s="1954"/>
      <c r="I899" s="1954"/>
      <c r="J899" s="1954"/>
      <c r="K899" s="1954"/>
    </row>
    <row r="900" spans="1:11" ht="15.75" customHeight="1">
      <c r="A900" s="1954"/>
      <c r="B900" s="1954"/>
      <c r="C900" s="1954"/>
      <c r="D900" s="1954"/>
      <c r="E900" s="1954"/>
      <c r="F900" s="1954"/>
      <c r="G900" s="1954"/>
      <c r="H900" s="1954"/>
      <c r="I900" s="1954"/>
      <c r="J900" s="1954"/>
      <c r="K900" s="1954"/>
    </row>
    <row r="901" spans="1:11" ht="15.75" customHeight="1">
      <c r="A901" s="1954"/>
      <c r="B901" s="1954"/>
      <c r="C901" s="1954"/>
      <c r="D901" s="1954"/>
      <c r="E901" s="1954"/>
      <c r="F901" s="1954"/>
      <c r="G901" s="1954"/>
      <c r="H901" s="1954"/>
      <c r="I901" s="1954"/>
      <c r="J901" s="1954"/>
      <c r="K901" s="1954"/>
    </row>
    <row r="902" spans="1:11" ht="15.75" customHeight="1">
      <c r="A902" s="1954"/>
      <c r="B902" s="1954"/>
      <c r="C902" s="1954"/>
      <c r="D902" s="1954"/>
      <c r="E902" s="1954"/>
      <c r="F902" s="1954"/>
      <c r="G902" s="1954"/>
      <c r="H902" s="1954"/>
      <c r="I902" s="1954"/>
      <c r="J902" s="1954"/>
      <c r="K902" s="1954"/>
    </row>
    <row r="903" spans="1:11" ht="15.75" customHeight="1">
      <c r="A903" s="1954"/>
      <c r="B903" s="1954"/>
      <c r="C903" s="1954"/>
      <c r="D903" s="1954"/>
      <c r="E903" s="1954"/>
      <c r="F903" s="1954"/>
      <c r="G903" s="1954"/>
      <c r="H903" s="1954"/>
      <c r="I903" s="1954"/>
      <c r="J903" s="1954"/>
      <c r="K903" s="1954"/>
    </row>
    <row r="904" spans="1:11" ht="15.75" customHeight="1">
      <c r="A904" s="1954"/>
      <c r="B904" s="1954"/>
      <c r="C904" s="1954"/>
      <c r="D904" s="1954"/>
      <c r="E904" s="1954"/>
      <c r="F904" s="1954"/>
      <c r="G904" s="1954"/>
      <c r="H904" s="1954"/>
      <c r="I904" s="1954"/>
      <c r="J904" s="1954"/>
      <c r="K904" s="1954"/>
    </row>
    <row r="905" spans="1:11" ht="15.75" customHeight="1">
      <c r="A905" s="1954"/>
      <c r="B905" s="1954"/>
      <c r="C905" s="1954"/>
      <c r="D905" s="1954"/>
      <c r="E905" s="1954"/>
      <c r="F905" s="1954"/>
      <c r="G905" s="1954"/>
      <c r="H905" s="1954"/>
      <c r="I905" s="1954"/>
      <c r="J905" s="1954"/>
      <c r="K905" s="1954"/>
    </row>
    <row r="906" spans="1:11" ht="15.75" customHeight="1">
      <c r="A906" s="1954"/>
      <c r="B906" s="1954"/>
      <c r="C906" s="1954"/>
      <c r="D906" s="1954"/>
      <c r="E906" s="1954"/>
      <c r="F906" s="1954"/>
      <c r="G906" s="1954"/>
      <c r="H906" s="1954"/>
      <c r="I906" s="1954"/>
      <c r="J906" s="1954"/>
      <c r="K906" s="1954"/>
    </row>
    <row r="907" spans="1:11" ht="15.75" customHeight="1">
      <c r="A907" s="1954"/>
      <c r="B907" s="1954"/>
      <c r="C907" s="1954"/>
      <c r="D907" s="1954"/>
      <c r="E907" s="1954"/>
      <c r="F907" s="1954"/>
      <c r="G907" s="1954"/>
      <c r="H907" s="1954"/>
      <c r="I907" s="1954"/>
      <c r="J907" s="1954"/>
      <c r="K907" s="1954"/>
    </row>
    <row r="908" spans="1:11" ht="15.75" customHeight="1">
      <c r="A908" s="1954"/>
      <c r="B908" s="1954"/>
      <c r="C908" s="1954"/>
      <c r="D908" s="1954"/>
      <c r="E908" s="1954"/>
      <c r="F908" s="1954"/>
      <c r="G908" s="1954"/>
      <c r="H908" s="1954"/>
      <c r="I908" s="1954"/>
      <c r="J908" s="1954"/>
      <c r="K908" s="1954"/>
    </row>
    <row r="909" spans="1:11" ht="15.75" customHeight="1">
      <c r="A909" s="1954"/>
      <c r="B909" s="1954"/>
      <c r="C909" s="1954"/>
      <c r="D909" s="1954"/>
      <c r="E909" s="1954"/>
      <c r="F909" s="1954"/>
      <c r="G909" s="1954"/>
      <c r="H909" s="1954"/>
      <c r="I909" s="1954"/>
      <c r="J909" s="1954"/>
      <c r="K909" s="1954"/>
    </row>
    <row r="910" spans="1:11" ht="15.75" customHeight="1">
      <c r="A910" s="1954"/>
      <c r="B910" s="1954"/>
      <c r="C910" s="1954"/>
      <c r="D910" s="1954"/>
      <c r="E910" s="1954"/>
      <c r="F910" s="1954"/>
      <c r="G910" s="1954"/>
      <c r="H910" s="1954"/>
      <c r="I910" s="1954"/>
      <c r="J910" s="1954"/>
      <c r="K910" s="1954"/>
    </row>
    <row r="911" spans="1:11" ht="15.75" customHeight="1">
      <c r="A911" s="1954"/>
      <c r="B911" s="1954"/>
      <c r="C911" s="1954"/>
      <c r="D911" s="1954"/>
      <c r="E911" s="1954"/>
      <c r="F911" s="1954"/>
      <c r="G911" s="1954"/>
      <c r="H911" s="1954"/>
      <c r="I911" s="1954"/>
      <c r="J911" s="1954"/>
      <c r="K911" s="1954"/>
    </row>
    <row r="912" spans="1:11" ht="15.75" customHeight="1">
      <c r="A912" s="1954"/>
      <c r="B912" s="1954"/>
      <c r="C912" s="1954"/>
      <c r="D912" s="1954"/>
      <c r="E912" s="1954"/>
      <c r="F912" s="1954"/>
      <c r="G912" s="1954"/>
      <c r="H912" s="1954"/>
      <c r="I912" s="1954"/>
      <c r="J912" s="1954"/>
      <c r="K912" s="1954"/>
    </row>
    <row r="913" spans="1:11" ht="15.75" customHeight="1">
      <c r="A913" s="1954"/>
      <c r="B913" s="1954"/>
      <c r="C913" s="1954"/>
      <c r="D913" s="1954"/>
      <c r="E913" s="1954"/>
      <c r="F913" s="1954"/>
      <c r="G913" s="1954"/>
      <c r="H913" s="1954"/>
      <c r="I913" s="1954"/>
      <c r="J913" s="1954"/>
      <c r="K913" s="1954"/>
    </row>
    <row r="914" spans="1:11" ht="15.75" customHeight="1">
      <c r="A914" s="1954"/>
      <c r="B914" s="1954"/>
      <c r="C914" s="1954"/>
      <c r="D914" s="1954"/>
      <c r="E914" s="1954"/>
      <c r="F914" s="1954"/>
      <c r="G914" s="1954"/>
      <c r="H914" s="1954"/>
      <c r="I914" s="1954"/>
      <c r="J914" s="1954"/>
      <c r="K914" s="1954"/>
    </row>
    <row r="915" spans="1:11" ht="15.75" customHeight="1">
      <c r="A915" s="1954"/>
      <c r="B915" s="1954"/>
      <c r="C915" s="1954"/>
      <c r="D915" s="1954"/>
      <c r="E915" s="1954"/>
      <c r="F915" s="1954"/>
      <c r="G915" s="1954"/>
      <c r="H915" s="1954"/>
      <c r="I915" s="1954"/>
      <c r="J915" s="1954"/>
      <c r="K915" s="1954"/>
    </row>
    <row r="916" spans="1:11" ht="15.75" customHeight="1">
      <c r="A916" s="1954"/>
      <c r="B916" s="1954"/>
      <c r="C916" s="1954"/>
      <c r="D916" s="1954"/>
      <c r="E916" s="1954"/>
      <c r="F916" s="1954"/>
      <c r="G916" s="1954"/>
      <c r="H916" s="1954"/>
      <c r="I916" s="1954"/>
      <c r="J916" s="1954"/>
      <c r="K916" s="1954"/>
    </row>
    <row r="917" spans="1:11" ht="15.75" customHeight="1">
      <c r="A917" s="1954"/>
      <c r="B917" s="1954"/>
      <c r="C917" s="1954"/>
      <c r="D917" s="1954"/>
      <c r="E917" s="1954"/>
      <c r="F917" s="1954"/>
      <c r="G917" s="1954"/>
      <c r="H917" s="1954"/>
      <c r="I917" s="1954"/>
      <c r="J917" s="1954"/>
      <c r="K917" s="1954"/>
    </row>
    <row r="918" spans="1:11" ht="15.75" customHeight="1">
      <c r="A918" s="1954"/>
      <c r="B918" s="1954"/>
      <c r="C918" s="1954"/>
      <c r="D918" s="1954"/>
      <c r="E918" s="1954"/>
      <c r="F918" s="1954"/>
      <c r="G918" s="1954"/>
      <c r="H918" s="1954"/>
      <c r="I918" s="1954"/>
      <c r="J918" s="1954"/>
      <c r="K918" s="1954"/>
    </row>
    <row r="919" spans="1:11" ht="15.75" customHeight="1">
      <c r="A919" s="1954"/>
      <c r="B919" s="1954"/>
      <c r="C919" s="1954"/>
      <c r="D919" s="1954"/>
      <c r="E919" s="1954"/>
      <c r="F919" s="1954"/>
      <c r="G919" s="1954"/>
      <c r="H919" s="1954"/>
      <c r="I919" s="1954"/>
      <c r="J919" s="1954"/>
      <c r="K919" s="1954"/>
    </row>
    <row r="920" spans="1:11" ht="15.75" customHeight="1">
      <c r="A920" s="1954"/>
      <c r="B920" s="1954"/>
      <c r="C920" s="1954"/>
      <c r="D920" s="1954"/>
      <c r="E920" s="1954"/>
      <c r="F920" s="1954"/>
      <c r="G920" s="1954"/>
      <c r="H920" s="1954"/>
      <c r="I920" s="1954"/>
      <c r="J920" s="1954"/>
      <c r="K920" s="1954"/>
    </row>
    <row r="921" spans="1:11" ht="15.75" customHeight="1">
      <c r="A921" s="1954"/>
      <c r="B921" s="1954"/>
      <c r="C921" s="1954"/>
      <c r="D921" s="1954"/>
      <c r="E921" s="1954"/>
      <c r="F921" s="1954"/>
      <c r="G921" s="1954"/>
      <c r="H921" s="1954"/>
      <c r="I921" s="1954"/>
      <c r="J921" s="1954"/>
      <c r="K921" s="1954"/>
    </row>
    <row r="922" spans="1:11" ht="15.75" customHeight="1">
      <c r="A922" s="1954"/>
      <c r="B922" s="1954"/>
      <c r="C922" s="1954"/>
      <c r="D922" s="1954"/>
      <c r="E922" s="1954"/>
      <c r="F922" s="1954"/>
      <c r="G922" s="1954"/>
      <c r="H922" s="1954"/>
      <c r="I922" s="1954"/>
      <c r="J922" s="1954"/>
      <c r="K922" s="1954"/>
    </row>
    <row r="923" spans="1:11" ht="15.75" customHeight="1">
      <c r="A923" s="1954"/>
      <c r="B923" s="1954"/>
      <c r="C923" s="1954"/>
      <c r="D923" s="1954"/>
      <c r="E923" s="1954"/>
      <c r="F923" s="1954"/>
      <c r="G923" s="1954"/>
      <c r="H923" s="1954"/>
      <c r="I923" s="1954"/>
      <c r="J923" s="1954"/>
      <c r="K923" s="1954"/>
    </row>
    <row r="924" spans="1:11" ht="15.75" customHeight="1">
      <c r="A924" s="1954"/>
      <c r="B924" s="1954"/>
      <c r="C924" s="1954"/>
      <c r="D924" s="1954"/>
      <c r="E924" s="1954"/>
      <c r="F924" s="1954"/>
      <c r="G924" s="1954"/>
      <c r="H924" s="1954"/>
      <c r="I924" s="1954"/>
      <c r="J924" s="1954"/>
      <c r="K924" s="1954"/>
    </row>
    <row r="925" spans="1:11" ht="15.75" customHeight="1">
      <c r="A925" s="1954"/>
      <c r="B925" s="1954"/>
      <c r="C925" s="1954"/>
      <c r="D925" s="1954"/>
      <c r="E925" s="1954"/>
      <c r="F925" s="1954"/>
      <c r="G925" s="1954"/>
      <c r="H925" s="1954"/>
      <c r="I925" s="1954"/>
      <c r="J925" s="1954"/>
      <c r="K925" s="1954"/>
    </row>
    <row r="926" spans="1:11" ht="15.75" customHeight="1">
      <c r="A926" s="1954"/>
      <c r="B926" s="1954"/>
      <c r="C926" s="1954"/>
      <c r="D926" s="1954"/>
      <c r="E926" s="1954"/>
      <c r="F926" s="1954"/>
      <c r="G926" s="1954"/>
      <c r="H926" s="1954"/>
      <c r="I926" s="1954"/>
      <c r="J926" s="1954"/>
      <c r="K926" s="1954"/>
    </row>
    <row r="927" spans="1:11" ht="15.75" customHeight="1">
      <c r="A927" s="1954"/>
      <c r="B927" s="1954"/>
      <c r="C927" s="1954"/>
      <c r="D927" s="1954"/>
      <c r="E927" s="1954"/>
      <c r="F927" s="1954"/>
      <c r="G927" s="1954"/>
      <c r="H927" s="1954"/>
      <c r="I927" s="1954"/>
      <c r="J927" s="1954"/>
      <c r="K927" s="1954"/>
    </row>
    <row r="928" spans="1:11" ht="15.75" customHeight="1">
      <c r="A928" s="1954"/>
      <c r="B928" s="1954"/>
      <c r="C928" s="1954"/>
      <c r="D928" s="1954"/>
      <c r="E928" s="1954"/>
      <c r="F928" s="1954"/>
      <c r="G928" s="1954"/>
      <c r="H928" s="1954"/>
      <c r="I928" s="1954"/>
      <c r="J928" s="1954"/>
      <c r="K928" s="1954"/>
    </row>
    <row r="929" spans="1:11" ht="15.75" customHeight="1">
      <c r="A929" s="1954"/>
      <c r="B929" s="1954"/>
      <c r="C929" s="1954"/>
      <c r="D929" s="1954"/>
      <c r="E929" s="1954"/>
      <c r="F929" s="1954"/>
      <c r="G929" s="1954"/>
      <c r="H929" s="1954"/>
      <c r="I929" s="1954"/>
      <c r="J929" s="1954"/>
      <c r="K929" s="1954"/>
    </row>
    <row r="930" spans="1:11" ht="15.75" customHeight="1">
      <c r="A930" s="1954"/>
      <c r="B930" s="1954"/>
      <c r="C930" s="1954"/>
      <c r="D930" s="1954"/>
      <c r="E930" s="1954"/>
      <c r="F930" s="1954"/>
      <c r="G930" s="1954"/>
      <c r="H930" s="1954"/>
      <c r="I930" s="1954"/>
      <c r="J930" s="1954"/>
      <c r="K930" s="1954"/>
    </row>
    <row r="931" spans="1:11" ht="15.75" customHeight="1">
      <c r="A931" s="1954"/>
      <c r="B931" s="1954"/>
      <c r="C931" s="1954"/>
      <c r="D931" s="1954"/>
      <c r="E931" s="1954"/>
      <c r="F931" s="1954"/>
      <c r="G931" s="1954"/>
      <c r="H931" s="1954"/>
      <c r="I931" s="1954"/>
      <c r="J931" s="1954"/>
      <c r="K931" s="1954"/>
    </row>
    <row r="932" spans="1:11" ht="15.75" customHeight="1">
      <c r="A932" s="1954"/>
      <c r="B932" s="1954"/>
      <c r="C932" s="1954"/>
      <c r="D932" s="1954"/>
      <c r="E932" s="1954"/>
      <c r="F932" s="1954"/>
      <c r="G932" s="1954"/>
      <c r="H932" s="1954"/>
      <c r="I932" s="1954"/>
      <c r="J932" s="1954"/>
      <c r="K932" s="1954"/>
    </row>
    <row r="933" spans="1:11" ht="15.75" customHeight="1">
      <c r="A933" s="1954"/>
      <c r="B933" s="1954"/>
      <c r="C933" s="1954"/>
      <c r="D933" s="1954"/>
      <c r="E933" s="1954"/>
      <c r="F933" s="1954"/>
      <c r="G933" s="1954"/>
      <c r="H933" s="1954"/>
      <c r="I933" s="1954"/>
      <c r="J933" s="1954"/>
      <c r="K933" s="1954"/>
    </row>
    <row r="934" spans="1:11" ht="15.75" customHeight="1">
      <c r="A934" s="1954"/>
      <c r="B934" s="1954"/>
      <c r="C934" s="1954"/>
      <c r="D934" s="1954"/>
      <c r="E934" s="1954"/>
      <c r="F934" s="1954"/>
      <c r="G934" s="1954"/>
      <c r="H934" s="1954"/>
      <c r="I934" s="1954"/>
      <c r="J934" s="1954"/>
      <c r="K934" s="1954"/>
    </row>
    <row r="935" spans="1:11" ht="15.75" customHeight="1">
      <c r="A935" s="1954"/>
      <c r="B935" s="1954"/>
      <c r="C935" s="1954"/>
      <c r="D935" s="1954"/>
      <c r="E935" s="1954"/>
      <c r="F935" s="1954"/>
      <c r="G935" s="1954"/>
      <c r="H935" s="1954"/>
      <c r="I935" s="1954"/>
      <c r="J935" s="1954"/>
      <c r="K935" s="1954"/>
    </row>
    <row r="936" spans="1:11" ht="15.75" customHeight="1">
      <c r="A936" s="1954"/>
      <c r="B936" s="1954"/>
      <c r="C936" s="1954"/>
      <c r="D936" s="1954"/>
      <c r="E936" s="1954"/>
      <c r="F936" s="1954"/>
      <c r="G936" s="1954"/>
      <c r="H936" s="1954"/>
      <c r="I936" s="1954"/>
      <c r="J936" s="1954"/>
      <c r="K936" s="1954"/>
    </row>
    <row r="937" spans="1:11" ht="15.75" customHeight="1">
      <c r="A937" s="1954"/>
      <c r="B937" s="1954"/>
      <c r="C937" s="1954"/>
      <c r="D937" s="1954"/>
      <c r="E937" s="1954"/>
      <c r="F937" s="1954"/>
      <c r="G937" s="1954"/>
      <c r="H937" s="1954"/>
      <c r="I937" s="1954"/>
      <c r="J937" s="1954"/>
      <c r="K937" s="1954"/>
    </row>
    <row r="938" spans="1:11" ht="15.75" customHeight="1">
      <c r="A938" s="1954"/>
      <c r="B938" s="1954"/>
      <c r="C938" s="1954"/>
      <c r="D938" s="1954"/>
      <c r="E938" s="1954"/>
      <c r="F938" s="1954"/>
      <c r="G938" s="1954"/>
      <c r="H938" s="1954"/>
      <c r="I938" s="1954"/>
      <c r="J938" s="1954"/>
      <c r="K938" s="1954"/>
    </row>
    <row r="939" spans="1:11" ht="15.75" customHeight="1">
      <c r="A939" s="1954"/>
      <c r="B939" s="1954"/>
      <c r="C939" s="1954"/>
      <c r="D939" s="1954"/>
      <c r="E939" s="1954"/>
      <c r="F939" s="1954"/>
      <c r="G939" s="1954"/>
      <c r="H939" s="1954"/>
      <c r="I939" s="1954"/>
      <c r="J939" s="1954"/>
      <c r="K939" s="1954"/>
    </row>
    <row r="940" spans="1:11" ht="15.75" customHeight="1">
      <c r="A940" s="1954"/>
      <c r="B940" s="1954"/>
      <c r="C940" s="1954"/>
      <c r="D940" s="1954"/>
      <c r="E940" s="1954"/>
      <c r="F940" s="1954"/>
      <c r="G940" s="1954"/>
      <c r="H940" s="1954"/>
      <c r="I940" s="1954"/>
      <c r="J940" s="1954"/>
      <c r="K940" s="1954"/>
    </row>
    <row r="941" spans="1:11" ht="15.75" customHeight="1">
      <c r="A941" s="1954"/>
      <c r="B941" s="1954"/>
      <c r="C941" s="1954"/>
      <c r="D941" s="1954"/>
      <c r="E941" s="1954"/>
      <c r="F941" s="1954"/>
      <c r="G941" s="1954"/>
      <c r="H941" s="1954"/>
      <c r="I941" s="1954"/>
      <c r="J941" s="1954"/>
      <c r="K941" s="1954"/>
    </row>
    <row r="942" spans="1:11" ht="15.75" customHeight="1">
      <c r="A942" s="1954"/>
      <c r="B942" s="1954"/>
      <c r="C942" s="1954"/>
      <c r="D942" s="1954"/>
      <c r="E942" s="1954"/>
      <c r="F942" s="1954"/>
      <c r="G942" s="1954"/>
      <c r="H942" s="1954"/>
      <c r="I942" s="1954"/>
      <c r="J942" s="1954"/>
      <c r="K942" s="1954"/>
    </row>
    <row r="943" spans="1:11" ht="15.75" customHeight="1">
      <c r="A943" s="1954"/>
      <c r="B943" s="1954"/>
      <c r="C943" s="1954"/>
      <c r="D943" s="1954"/>
      <c r="E943" s="1954"/>
      <c r="F943" s="1954"/>
      <c r="G943" s="1954"/>
      <c r="H943" s="1954"/>
      <c r="I943" s="1954"/>
      <c r="J943" s="1954"/>
      <c r="K943" s="1954"/>
    </row>
    <row r="944" spans="1:11" ht="15.75" customHeight="1">
      <c r="A944" s="1954"/>
      <c r="B944" s="1954"/>
      <c r="C944" s="1954"/>
      <c r="D944" s="1954"/>
      <c r="E944" s="1954"/>
      <c r="F944" s="1954"/>
      <c r="G944" s="1954"/>
      <c r="H944" s="1954"/>
      <c r="I944" s="1954"/>
      <c r="J944" s="1954"/>
      <c r="K944" s="1954"/>
    </row>
    <row r="945" spans="1:11" ht="15.75" customHeight="1">
      <c r="A945" s="1954"/>
      <c r="B945" s="1954"/>
      <c r="C945" s="1954"/>
      <c r="D945" s="1954"/>
      <c r="E945" s="1954"/>
      <c r="F945" s="1954"/>
      <c r="G945" s="1954"/>
      <c r="H945" s="1954"/>
      <c r="I945" s="1954"/>
      <c r="J945" s="1954"/>
      <c r="K945" s="1954"/>
    </row>
    <row r="946" spans="1:11" ht="15.75" customHeight="1">
      <c r="A946" s="1954"/>
      <c r="B946" s="1954"/>
      <c r="C946" s="1954"/>
      <c r="D946" s="1954"/>
      <c r="E946" s="1954"/>
      <c r="F946" s="1954"/>
      <c r="G946" s="1954"/>
      <c r="H946" s="1954"/>
      <c r="I946" s="1954"/>
      <c r="J946" s="1954"/>
      <c r="K946" s="1954"/>
    </row>
    <row r="947" spans="1:11" ht="15.75" customHeight="1">
      <c r="A947" s="1954"/>
      <c r="B947" s="1954"/>
      <c r="C947" s="1954"/>
      <c r="D947" s="1954"/>
      <c r="E947" s="1954"/>
      <c r="F947" s="1954"/>
      <c r="G947" s="1954"/>
      <c r="H947" s="1954"/>
      <c r="I947" s="1954"/>
      <c r="J947" s="1954"/>
      <c r="K947" s="1954"/>
    </row>
    <row r="948" spans="1:11" ht="15.75" customHeight="1">
      <c r="A948" s="1954"/>
      <c r="B948" s="1954"/>
      <c r="C948" s="1954"/>
      <c r="D948" s="1954"/>
      <c r="E948" s="1954"/>
      <c r="F948" s="1954"/>
      <c r="G948" s="1954"/>
      <c r="H948" s="1954"/>
      <c r="I948" s="1954"/>
      <c r="J948" s="1954"/>
      <c r="K948" s="1954"/>
    </row>
    <row r="949" spans="1:11" ht="15.75" customHeight="1">
      <c r="A949" s="1954"/>
      <c r="B949" s="1954"/>
      <c r="C949" s="1954"/>
      <c r="D949" s="1954"/>
      <c r="E949" s="1954"/>
      <c r="F949" s="1954"/>
      <c r="G949" s="1954"/>
      <c r="H949" s="1954"/>
      <c r="I949" s="1954"/>
      <c r="J949" s="1954"/>
      <c r="K949" s="1954"/>
    </row>
    <row r="950" spans="1:11" ht="15.75" customHeight="1">
      <c r="A950" s="1954"/>
      <c r="B950" s="1954"/>
      <c r="C950" s="1954"/>
      <c r="D950" s="1954"/>
      <c r="E950" s="1954"/>
      <c r="F950" s="1954"/>
      <c r="G950" s="1954"/>
      <c r="H950" s="1954"/>
      <c r="I950" s="1954"/>
      <c r="J950" s="1954"/>
      <c r="K950" s="1954"/>
    </row>
    <row r="951" spans="1:11" ht="15.75" customHeight="1">
      <c r="A951" s="1954"/>
      <c r="B951" s="1954"/>
      <c r="C951" s="1954"/>
      <c r="D951" s="1954"/>
      <c r="E951" s="1954"/>
      <c r="F951" s="1954"/>
      <c r="G951" s="1954"/>
      <c r="H951" s="1954"/>
      <c r="I951" s="1954"/>
      <c r="J951" s="1954"/>
      <c r="K951" s="1954"/>
    </row>
    <row r="952" spans="1:11" ht="15.75" customHeight="1">
      <c r="A952" s="1954"/>
      <c r="B952" s="1954"/>
      <c r="C952" s="1954"/>
      <c r="D952" s="1954"/>
      <c r="E952" s="1954"/>
      <c r="F952" s="1954"/>
      <c r="G952" s="1954"/>
      <c r="H952" s="1954"/>
      <c r="I952" s="1954"/>
      <c r="J952" s="1954"/>
      <c r="K952" s="1954"/>
    </row>
    <row r="953" spans="1:11" ht="15.75" customHeight="1">
      <c r="A953" s="1954"/>
      <c r="B953" s="1954"/>
      <c r="C953" s="1954"/>
      <c r="D953" s="1954"/>
      <c r="E953" s="1954"/>
      <c r="F953" s="1954"/>
      <c r="G953" s="1954"/>
      <c r="H953" s="1954"/>
      <c r="I953" s="1954"/>
      <c r="J953" s="1954"/>
      <c r="K953" s="1954"/>
    </row>
    <row r="954" spans="1:11" ht="15.75" customHeight="1">
      <c r="A954" s="1954"/>
      <c r="B954" s="1954"/>
      <c r="C954" s="1954"/>
      <c r="D954" s="1954"/>
      <c r="E954" s="1954"/>
      <c r="F954" s="1954"/>
      <c r="G954" s="1954"/>
      <c r="H954" s="1954"/>
      <c r="I954" s="1954"/>
      <c r="J954" s="1954"/>
      <c r="K954" s="1954"/>
    </row>
    <row r="955" spans="1:11" ht="15.75" customHeight="1">
      <c r="A955" s="1954"/>
      <c r="B955" s="1954"/>
      <c r="C955" s="1954"/>
      <c r="D955" s="1954"/>
      <c r="E955" s="1954"/>
      <c r="F955" s="1954"/>
      <c r="G955" s="1954"/>
      <c r="H955" s="1954"/>
      <c r="I955" s="1954"/>
      <c r="J955" s="1954"/>
      <c r="K955" s="1954"/>
    </row>
    <row r="956" spans="1:11" ht="15.75" customHeight="1">
      <c r="A956" s="1954"/>
      <c r="B956" s="1954"/>
      <c r="C956" s="1954"/>
      <c r="D956" s="1954"/>
      <c r="E956" s="1954"/>
      <c r="F956" s="1954"/>
      <c r="G956" s="1954"/>
      <c r="H956" s="1954"/>
      <c r="I956" s="1954"/>
      <c r="J956" s="1954"/>
      <c r="K956" s="1954"/>
    </row>
    <row r="957" spans="1:11" ht="15.75" customHeight="1">
      <c r="A957" s="1954"/>
      <c r="B957" s="1954"/>
      <c r="C957" s="1954"/>
      <c r="D957" s="1954"/>
      <c r="E957" s="1954"/>
      <c r="F957" s="1954"/>
      <c r="G957" s="1954"/>
      <c r="H957" s="1954"/>
      <c r="I957" s="1954"/>
      <c r="J957" s="1954"/>
      <c r="K957" s="1954"/>
    </row>
    <row r="958" spans="1:11" ht="15.75" customHeight="1">
      <c r="A958" s="1954"/>
      <c r="B958" s="1954"/>
      <c r="C958" s="1954"/>
      <c r="D958" s="1954"/>
      <c r="E958" s="1954"/>
      <c r="F958" s="1954"/>
      <c r="G958" s="1954"/>
      <c r="H958" s="1954"/>
      <c r="I958" s="1954"/>
      <c r="J958" s="1954"/>
      <c r="K958" s="1954"/>
    </row>
    <row r="959" spans="1:11" ht="15.75" customHeight="1">
      <c r="A959" s="1954"/>
      <c r="B959" s="1954"/>
      <c r="C959" s="1954"/>
      <c r="D959" s="1954"/>
      <c r="E959" s="1954"/>
      <c r="F959" s="1954"/>
      <c r="G959" s="1954"/>
      <c r="H959" s="1954"/>
      <c r="I959" s="1954"/>
      <c r="J959" s="1954"/>
      <c r="K959" s="1954"/>
    </row>
    <row r="960" spans="1:11" ht="15.75" customHeight="1">
      <c r="A960" s="1954"/>
      <c r="B960" s="1954"/>
      <c r="C960" s="1954"/>
      <c r="D960" s="1954"/>
      <c r="E960" s="1954"/>
      <c r="F960" s="1954"/>
      <c r="G960" s="1954"/>
      <c r="H960" s="1954"/>
      <c r="I960" s="1954"/>
      <c r="J960" s="1954"/>
      <c r="K960" s="1954"/>
    </row>
    <row r="961" spans="1:11" ht="15.75" customHeight="1">
      <c r="A961" s="1954"/>
      <c r="B961" s="1954"/>
      <c r="C961" s="1954"/>
      <c r="D961" s="1954"/>
      <c r="E961" s="1954"/>
      <c r="F961" s="1954"/>
      <c r="G961" s="1954"/>
      <c r="H961" s="1954"/>
      <c r="I961" s="1954"/>
      <c r="J961" s="1954"/>
      <c r="K961" s="1954"/>
    </row>
    <row r="962" spans="1:11" ht="15.75" customHeight="1">
      <c r="A962" s="1954"/>
      <c r="B962" s="1954"/>
      <c r="C962" s="1954"/>
      <c r="D962" s="1954"/>
      <c r="E962" s="1954"/>
      <c r="F962" s="1954"/>
      <c r="G962" s="1954"/>
      <c r="H962" s="1954"/>
      <c r="I962" s="1954"/>
      <c r="J962" s="1954"/>
      <c r="K962" s="1954"/>
    </row>
    <row r="963" spans="1:11" ht="15.75" customHeight="1">
      <c r="A963" s="1954"/>
      <c r="B963" s="1954"/>
      <c r="C963" s="1954"/>
      <c r="D963" s="1954"/>
      <c r="E963" s="1954"/>
      <c r="F963" s="1954"/>
      <c r="G963" s="1954"/>
      <c r="H963" s="1954"/>
      <c r="I963" s="1954"/>
      <c r="J963" s="1954"/>
      <c r="K963" s="1954"/>
    </row>
    <row r="964" spans="1:11" ht="15.75" customHeight="1">
      <c r="A964" s="1954"/>
      <c r="B964" s="1954"/>
      <c r="C964" s="1954"/>
      <c r="D964" s="1954"/>
      <c r="E964" s="1954"/>
      <c r="F964" s="1954"/>
      <c r="G964" s="1954"/>
      <c r="H964" s="1954"/>
      <c r="I964" s="1954"/>
      <c r="J964" s="1954"/>
      <c r="K964" s="1954"/>
    </row>
    <row r="965" spans="1:11" ht="15.75" customHeight="1">
      <c r="A965" s="1954"/>
      <c r="B965" s="1954"/>
      <c r="C965" s="1954"/>
      <c r="D965" s="1954"/>
      <c r="E965" s="1954"/>
      <c r="F965" s="1954"/>
      <c r="G965" s="1954"/>
      <c r="H965" s="1954"/>
      <c r="I965" s="1954"/>
      <c r="J965" s="1954"/>
      <c r="K965" s="1954"/>
    </row>
    <row r="966" spans="1:11" ht="15.75" customHeight="1">
      <c r="A966" s="1954"/>
      <c r="B966" s="1954"/>
      <c r="C966" s="1954"/>
      <c r="D966" s="1954"/>
      <c r="E966" s="1954"/>
      <c r="F966" s="1954"/>
      <c r="G966" s="1954"/>
      <c r="H966" s="1954"/>
      <c r="I966" s="1954"/>
      <c r="J966" s="1954"/>
      <c r="K966" s="1954"/>
    </row>
    <row r="967" spans="1:11" ht="15.75" customHeight="1">
      <c r="A967" s="1954"/>
      <c r="B967" s="1954"/>
      <c r="C967" s="1954"/>
      <c r="D967" s="1954"/>
      <c r="E967" s="1954"/>
      <c r="F967" s="1954"/>
      <c r="G967" s="1954"/>
      <c r="H967" s="1954"/>
      <c r="I967" s="1954"/>
      <c r="J967" s="1954"/>
      <c r="K967" s="1954"/>
    </row>
    <row r="968" spans="1:11" ht="15.75" customHeight="1">
      <c r="A968" s="1954"/>
      <c r="B968" s="1954"/>
      <c r="C968" s="1954"/>
      <c r="D968" s="1954"/>
      <c r="E968" s="1954"/>
      <c r="F968" s="1954"/>
      <c r="G968" s="1954"/>
      <c r="H968" s="1954"/>
      <c r="I968" s="1954"/>
      <c r="J968" s="1954"/>
      <c r="K968" s="1954"/>
    </row>
    <row r="969" spans="1:11" ht="15.75" customHeight="1">
      <c r="A969" s="1954"/>
      <c r="B969" s="1954"/>
      <c r="C969" s="1954"/>
      <c r="D969" s="1954"/>
      <c r="E969" s="1954"/>
      <c r="F969" s="1954"/>
      <c r="G969" s="1954"/>
      <c r="H969" s="1954"/>
      <c r="I969" s="1954"/>
      <c r="J969" s="1954"/>
      <c r="K969" s="1954"/>
    </row>
    <row r="970" spans="1:11" ht="15.75" customHeight="1">
      <c r="A970" s="1954"/>
      <c r="B970" s="1954"/>
      <c r="C970" s="1954"/>
      <c r="D970" s="1954"/>
      <c r="E970" s="1954"/>
      <c r="F970" s="1954"/>
      <c r="G970" s="1954"/>
      <c r="H970" s="1954"/>
      <c r="I970" s="1954"/>
      <c r="J970" s="1954"/>
      <c r="K970" s="1954"/>
    </row>
    <row r="971" spans="1:11" ht="15.75" customHeight="1">
      <c r="A971" s="1954"/>
      <c r="B971" s="1954"/>
      <c r="C971" s="1954"/>
      <c r="D971" s="1954"/>
      <c r="E971" s="1954"/>
      <c r="F971" s="1954"/>
      <c r="G971" s="1954"/>
      <c r="H971" s="1954"/>
      <c r="I971" s="1954"/>
      <c r="J971" s="1954"/>
      <c r="K971" s="1954"/>
    </row>
    <row r="972" spans="1:11" ht="15.75" customHeight="1">
      <c r="A972" s="1954"/>
      <c r="B972" s="1954"/>
      <c r="C972" s="1954"/>
      <c r="D972" s="1954"/>
      <c r="E972" s="1954"/>
      <c r="F972" s="1954"/>
      <c r="G972" s="1954"/>
      <c r="H972" s="1954"/>
      <c r="I972" s="1954"/>
      <c r="J972" s="1954"/>
      <c r="K972" s="1954"/>
    </row>
    <row r="973" spans="1:11" ht="15.75" customHeight="1">
      <c r="A973" s="1954"/>
      <c r="B973" s="1954"/>
      <c r="C973" s="1954"/>
      <c r="D973" s="1954"/>
      <c r="E973" s="1954"/>
      <c r="F973" s="1954"/>
      <c r="G973" s="1954"/>
      <c r="H973" s="1954"/>
      <c r="I973" s="1954"/>
      <c r="J973" s="1954"/>
      <c r="K973" s="1954"/>
    </row>
    <row r="974" spans="1:11" ht="15.75" customHeight="1">
      <c r="A974" s="1954"/>
      <c r="B974" s="1954"/>
      <c r="C974" s="1954"/>
      <c r="D974" s="1954"/>
      <c r="E974" s="1954"/>
      <c r="F974" s="1954"/>
      <c r="G974" s="1954"/>
      <c r="H974" s="1954"/>
      <c r="I974" s="1954"/>
      <c r="J974" s="1954"/>
      <c r="K974" s="1954"/>
    </row>
    <row r="975" spans="1:11" ht="15.75" customHeight="1">
      <c r="A975" s="1954"/>
      <c r="B975" s="1954"/>
      <c r="C975" s="1954"/>
      <c r="D975" s="1954"/>
      <c r="E975" s="1954"/>
      <c r="F975" s="1954"/>
      <c r="G975" s="1954"/>
      <c r="H975" s="1954"/>
      <c r="I975" s="1954"/>
      <c r="J975" s="1954"/>
      <c r="K975" s="1954"/>
    </row>
    <row r="976" spans="1:11" ht="15.75" customHeight="1">
      <c r="A976" s="1954"/>
      <c r="B976" s="1954"/>
      <c r="C976" s="1954"/>
      <c r="D976" s="1954"/>
      <c r="E976" s="1954"/>
      <c r="F976" s="1954"/>
      <c r="G976" s="1954"/>
      <c r="H976" s="1954"/>
      <c r="I976" s="1954"/>
      <c r="J976" s="1954"/>
      <c r="K976" s="1954"/>
    </row>
    <row r="977" spans="1:11" ht="15.75" customHeight="1">
      <c r="A977" s="1954"/>
      <c r="B977" s="1954"/>
      <c r="C977" s="1954"/>
      <c r="D977" s="1954"/>
      <c r="E977" s="1954"/>
      <c r="F977" s="1954"/>
      <c r="G977" s="1954"/>
      <c r="H977" s="1954"/>
      <c r="I977" s="1954"/>
      <c r="J977" s="1954"/>
      <c r="K977" s="1954"/>
    </row>
    <row r="978" spans="1:11" ht="15.75" customHeight="1">
      <c r="A978" s="1954"/>
      <c r="B978" s="1954"/>
      <c r="C978" s="1954"/>
      <c r="D978" s="1954"/>
      <c r="E978" s="1954"/>
      <c r="F978" s="1954"/>
      <c r="G978" s="1954"/>
      <c r="H978" s="1954"/>
      <c r="I978" s="1954"/>
      <c r="J978" s="1954"/>
      <c r="K978" s="1954"/>
    </row>
    <row r="979" spans="1:11" ht="15.75" customHeight="1">
      <c r="A979" s="1954"/>
      <c r="B979" s="1954"/>
      <c r="C979" s="1954"/>
      <c r="D979" s="1954"/>
      <c r="E979" s="1954"/>
      <c r="F979" s="1954"/>
      <c r="G979" s="1954"/>
      <c r="H979" s="1954"/>
      <c r="I979" s="1954"/>
      <c r="J979" s="1954"/>
      <c r="K979" s="1954"/>
    </row>
    <row r="980" spans="1:11" ht="15.75" customHeight="1">
      <c r="A980" s="1954"/>
      <c r="B980" s="1954"/>
      <c r="C980" s="1954"/>
      <c r="D980" s="1954"/>
      <c r="E980" s="1954"/>
      <c r="F980" s="1954"/>
      <c r="G980" s="1954"/>
      <c r="H980" s="1954"/>
      <c r="I980" s="1954"/>
      <c r="J980" s="1954"/>
      <c r="K980" s="1954"/>
    </row>
    <row r="981" spans="1:11" ht="15.75" customHeight="1">
      <c r="A981" s="1954"/>
      <c r="B981" s="1954"/>
      <c r="C981" s="1954"/>
      <c r="D981" s="1954"/>
      <c r="E981" s="1954"/>
      <c r="F981" s="1954"/>
      <c r="G981" s="1954"/>
      <c r="H981" s="1954"/>
      <c r="I981" s="1954"/>
      <c r="J981" s="1954"/>
      <c r="K981" s="1954"/>
    </row>
    <row r="982" spans="1:11" ht="15.75" customHeight="1">
      <c r="A982" s="1954"/>
      <c r="B982" s="1954"/>
      <c r="C982" s="1954"/>
      <c r="D982" s="1954"/>
      <c r="E982" s="1954"/>
      <c r="F982" s="1954"/>
      <c r="G982" s="1954"/>
      <c r="H982" s="1954"/>
      <c r="I982" s="1954"/>
      <c r="J982" s="1954"/>
      <c r="K982" s="1954"/>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0"/>
  <sheetViews>
    <sheetView showGridLines="0" zoomScale="90" zoomScaleNormal="90" workbookViewId="0"/>
  </sheetViews>
  <sheetFormatPr defaultColWidth="9.109375" defaultRowHeight="15" customHeight="1"/>
  <cols>
    <col min="1" max="1" width="4.5546875" style="2035" customWidth="1"/>
    <col min="2" max="2" width="5.109375" style="2035" customWidth="1"/>
    <col min="3" max="3" width="30.44140625" style="2035" customWidth="1"/>
    <col min="4" max="4" width="13.44140625" style="2035" customWidth="1"/>
    <col min="5" max="5" width="16" style="2035" customWidth="1"/>
    <col min="6" max="6" width="13.6640625" style="2035" customWidth="1"/>
    <col min="7" max="7" width="16.6640625" style="2035" customWidth="1"/>
    <col min="8" max="8" width="17.5546875" style="2035" customWidth="1"/>
    <col min="9" max="10" width="16.5546875" style="2035" bestFit="1" customWidth="1"/>
    <col min="11" max="11" width="8.5546875" style="2035" customWidth="1"/>
    <col min="12" max="12" width="17.88671875" style="2035" bestFit="1" customWidth="1"/>
    <col min="13" max="17" width="9.109375" style="2035"/>
    <col min="18" max="18" width="17.44140625" style="2035" bestFit="1" customWidth="1"/>
    <col min="19" max="19" width="14.33203125" style="2035" bestFit="1" customWidth="1"/>
    <col min="20" max="20" width="17.44140625" style="2035" bestFit="1" customWidth="1"/>
    <col min="21" max="16384" width="9.109375" style="2035"/>
  </cols>
  <sheetData>
    <row r="1" spans="1:21" ht="15" customHeight="1">
      <c r="A1" s="1955"/>
      <c r="B1" s="3129" t="s">
        <v>1522</v>
      </c>
      <c r="C1" s="3149"/>
      <c r="D1" s="3149"/>
      <c r="E1" s="3149"/>
      <c r="F1" s="3149"/>
      <c r="G1" s="3149"/>
      <c r="H1" s="3149"/>
      <c r="I1" s="3149"/>
      <c r="J1" s="3149"/>
      <c r="K1" s="1955"/>
    </row>
    <row r="2" spans="1:21" ht="15" customHeight="1">
      <c r="A2" s="1955"/>
      <c r="B2" s="3143" t="s">
        <v>1521</v>
      </c>
      <c r="C2" s="3149"/>
      <c r="D2" s="3149"/>
      <c r="E2" s="3149"/>
      <c r="F2" s="3149"/>
      <c r="G2" s="3149"/>
      <c r="H2" s="3149"/>
      <c r="I2" s="3149"/>
      <c r="J2" s="3149"/>
      <c r="K2" s="1955"/>
    </row>
    <row r="3" spans="1:21" ht="15" customHeight="1">
      <c r="A3" s="1955"/>
      <c r="B3" s="3143"/>
      <c r="C3" s="3149"/>
      <c r="D3" s="3149"/>
      <c r="E3" s="3149"/>
      <c r="F3" s="3149"/>
      <c r="G3" s="3149"/>
      <c r="H3" s="3149"/>
      <c r="I3" s="3149"/>
      <c r="J3" s="3149"/>
      <c r="K3" s="1955"/>
    </row>
    <row r="4" spans="1:21" ht="15" customHeight="1" thickBot="1">
      <c r="A4" s="1955"/>
      <c r="B4" s="3131" t="s">
        <v>123</v>
      </c>
      <c r="C4" s="3132"/>
      <c r="D4" s="3132"/>
      <c r="E4" s="3132"/>
      <c r="F4" s="3132"/>
      <c r="G4" s="3132"/>
      <c r="H4" s="3132"/>
      <c r="I4" s="3132"/>
      <c r="J4" s="3132"/>
      <c r="K4" s="1955"/>
    </row>
    <row r="5" spans="1:21" ht="32.25" customHeight="1" thickTop="1">
      <c r="A5" s="1955"/>
      <c r="B5" s="3144" t="s">
        <v>124</v>
      </c>
      <c r="C5" s="3145" t="s">
        <v>65</v>
      </c>
      <c r="D5" s="3118" t="s">
        <v>1452</v>
      </c>
      <c r="E5" s="3119"/>
      <c r="F5" s="3120" t="s">
        <v>1451</v>
      </c>
      <c r="G5" s="3119"/>
      <c r="H5" s="1951" t="s">
        <v>460</v>
      </c>
      <c r="I5" s="3139" t="s">
        <v>1450</v>
      </c>
      <c r="J5" s="3140"/>
      <c r="K5" s="1955"/>
    </row>
    <row r="6" spans="1:21" ht="15.6">
      <c r="A6" s="1955"/>
      <c r="B6" s="3134"/>
      <c r="C6" s="3146"/>
      <c r="D6" s="2007" t="s">
        <v>66</v>
      </c>
      <c r="E6" s="2006" t="s">
        <v>501</v>
      </c>
      <c r="F6" s="2007" t="s">
        <v>66</v>
      </c>
      <c r="G6" s="2006" t="s">
        <v>501</v>
      </c>
      <c r="H6" s="2006" t="s">
        <v>501</v>
      </c>
      <c r="I6" s="2005" t="s">
        <v>418</v>
      </c>
      <c r="J6" s="2004" t="s">
        <v>458</v>
      </c>
      <c r="K6" s="1955"/>
    </row>
    <row r="7" spans="1:21" ht="32.25" customHeight="1">
      <c r="A7" s="1955"/>
      <c r="B7" s="2030"/>
      <c r="C7" s="2034" t="s">
        <v>1512</v>
      </c>
      <c r="D7" s="2045">
        <v>579.2022293</v>
      </c>
      <c r="E7" s="2045">
        <v>107.49654699999999</v>
      </c>
      <c r="F7" s="2045">
        <v>1083.7807387</v>
      </c>
      <c r="G7" s="2045">
        <v>101.80539419999999</v>
      </c>
      <c r="H7" s="2045">
        <v>148.88476500000002</v>
      </c>
      <c r="I7" s="2022">
        <v>-5.2942656846456604</v>
      </c>
      <c r="J7" s="2033">
        <v>46.244475717574531</v>
      </c>
      <c r="K7" s="2042"/>
      <c r="L7" s="2038"/>
      <c r="M7" s="2041"/>
      <c r="N7" s="2041"/>
      <c r="Q7" s="2038"/>
      <c r="R7" s="2038"/>
      <c r="S7" s="2038"/>
      <c r="T7" s="2038"/>
      <c r="U7" s="2038"/>
    </row>
    <row r="8" spans="1:21" ht="32.25" customHeight="1">
      <c r="A8" s="1955"/>
      <c r="B8" s="2030">
        <v>1</v>
      </c>
      <c r="C8" s="2029" t="s">
        <v>1520</v>
      </c>
      <c r="D8" s="2047">
        <v>3.7485664999999999</v>
      </c>
      <c r="E8" s="2047">
        <v>0.446274</v>
      </c>
      <c r="F8" s="2047">
        <v>8.0113009000000002</v>
      </c>
      <c r="G8" s="2047">
        <v>0.76663789999999998</v>
      </c>
      <c r="H8" s="2047">
        <v>7.5870205000000004</v>
      </c>
      <c r="I8" s="2027">
        <v>71.786368912372225</v>
      </c>
      <c r="J8" s="2026" t="s">
        <v>73</v>
      </c>
      <c r="K8" s="2042"/>
      <c r="L8" s="2038"/>
      <c r="M8" s="2041"/>
      <c r="N8" s="2041"/>
      <c r="Q8" s="2038"/>
      <c r="R8" s="2038"/>
      <c r="S8" s="2038"/>
      <c r="T8" s="2038"/>
      <c r="U8" s="2038"/>
    </row>
    <row r="9" spans="1:21" ht="32.25" customHeight="1">
      <c r="A9" s="1955"/>
      <c r="B9" s="2030">
        <v>2</v>
      </c>
      <c r="C9" s="2031" t="s">
        <v>1519</v>
      </c>
      <c r="D9" s="2047">
        <v>89.875838999999999</v>
      </c>
      <c r="E9" s="2047">
        <v>23.525357399999997</v>
      </c>
      <c r="F9" s="2047">
        <v>102.54370470000001</v>
      </c>
      <c r="G9" s="2047">
        <v>3.3021818999999999</v>
      </c>
      <c r="H9" s="2047">
        <v>57.414276000000001</v>
      </c>
      <c r="I9" s="2027">
        <v>-85.963308255627183</v>
      </c>
      <c r="J9" s="2026" t="s">
        <v>73</v>
      </c>
      <c r="K9" s="2042"/>
      <c r="L9" s="2038"/>
      <c r="M9" s="2041"/>
      <c r="N9" s="2041"/>
      <c r="Q9" s="2038"/>
      <c r="R9" s="2038"/>
      <c r="S9" s="2038"/>
      <c r="T9" s="2038"/>
      <c r="U9" s="2038"/>
    </row>
    <row r="10" spans="1:21" ht="32.25" customHeight="1">
      <c r="A10" s="1955"/>
      <c r="B10" s="2030">
        <v>3</v>
      </c>
      <c r="C10" s="2029" t="s">
        <v>1470</v>
      </c>
      <c r="D10" s="2047">
        <v>8.4138968000000016</v>
      </c>
      <c r="E10" s="2047">
        <v>0</v>
      </c>
      <c r="F10" s="2047">
        <v>514.22684200000003</v>
      </c>
      <c r="G10" s="2047">
        <v>0</v>
      </c>
      <c r="H10" s="2047">
        <v>1.2842431000000001</v>
      </c>
      <c r="I10" s="2027" t="s">
        <v>73</v>
      </c>
      <c r="J10" s="2026" t="s">
        <v>73</v>
      </c>
      <c r="K10" s="2042"/>
      <c r="L10" s="2038"/>
      <c r="M10" s="2041"/>
      <c r="N10" s="2041"/>
      <c r="Q10" s="2038"/>
      <c r="R10" s="2038"/>
      <c r="S10" s="2038"/>
      <c r="T10" s="2038"/>
      <c r="U10" s="2038"/>
    </row>
    <row r="11" spans="1:21" ht="32.25" customHeight="1">
      <c r="A11" s="1955"/>
      <c r="B11" s="2030">
        <v>4</v>
      </c>
      <c r="C11" s="2029" t="s">
        <v>1518</v>
      </c>
      <c r="D11" s="2047">
        <v>87.786103499999996</v>
      </c>
      <c r="E11" s="2047">
        <v>17.0742817</v>
      </c>
      <c r="F11" s="2047">
        <v>54.336701099999999</v>
      </c>
      <c r="G11" s="2047">
        <v>12.618634699999999</v>
      </c>
      <c r="H11" s="2047">
        <v>6.3182288</v>
      </c>
      <c r="I11" s="2027">
        <v>-26.095662929117548</v>
      </c>
      <c r="J11" s="2026">
        <v>-49.929378651400377</v>
      </c>
      <c r="K11" s="2042"/>
      <c r="L11" s="2038"/>
      <c r="M11" s="2041"/>
      <c r="N11" s="2041"/>
      <c r="Q11" s="2038"/>
      <c r="R11" s="2038"/>
      <c r="S11" s="2038"/>
      <c r="T11" s="2038"/>
      <c r="U11" s="2038"/>
    </row>
    <row r="12" spans="1:21" ht="32.25" customHeight="1">
      <c r="A12" s="1955"/>
      <c r="B12" s="2030">
        <v>5</v>
      </c>
      <c r="C12" s="2029" t="s">
        <v>1472</v>
      </c>
      <c r="D12" s="2047">
        <v>23.515404</v>
      </c>
      <c r="E12" s="2047">
        <v>10.108221</v>
      </c>
      <c r="F12" s="2047">
        <v>13.130544499999999</v>
      </c>
      <c r="G12" s="2047">
        <v>2.410037</v>
      </c>
      <c r="H12" s="2047">
        <v>4.3385935999999994</v>
      </c>
      <c r="I12" s="2027">
        <v>-76.157654249941714</v>
      </c>
      <c r="J12" s="2026">
        <v>80.021866884201344</v>
      </c>
      <c r="K12" s="2042"/>
      <c r="L12" s="2038"/>
      <c r="M12" s="2041"/>
      <c r="N12" s="2041"/>
      <c r="Q12" s="2038"/>
      <c r="R12" s="2038"/>
      <c r="S12" s="2038"/>
      <c r="T12" s="2038"/>
      <c r="U12" s="2038"/>
    </row>
    <row r="13" spans="1:21" ht="32.25" customHeight="1">
      <c r="A13" s="1955"/>
      <c r="B13" s="2030">
        <v>6</v>
      </c>
      <c r="C13" s="2029" t="s">
        <v>1480</v>
      </c>
      <c r="D13" s="2047">
        <v>91.575101599999996</v>
      </c>
      <c r="E13" s="2047">
        <v>1.8231538999999999</v>
      </c>
      <c r="F13" s="2047">
        <v>167.71921399999999</v>
      </c>
      <c r="G13" s="2047">
        <v>41.675241299999996</v>
      </c>
      <c r="H13" s="2047">
        <v>17.497408800000002</v>
      </c>
      <c r="I13" s="2027" t="s">
        <v>73</v>
      </c>
      <c r="J13" s="2026">
        <v>-58.014859052537737</v>
      </c>
      <c r="K13" s="2042"/>
      <c r="L13" s="2038"/>
      <c r="M13" s="2041"/>
      <c r="N13" s="2041"/>
      <c r="Q13" s="2038"/>
      <c r="R13" s="2038"/>
      <c r="S13" s="2038"/>
      <c r="T13" s="2038"/>
      <c r="U13" s="2038"/>
    </row>
    <row r="14" spans="1:21" ht="32.25" customHeight="1">
      <c r="A14" s="1955"/>
      <c r="B14" s="2030">
        <v>7</v>
      </c>
      <c r="C14" s="2029" t="s">
        <v>1517</v>
      </c>
      <c r="D14" s="2047">
        <v>1.20854E-2</v>
      </c>
      <c r="E14" s="2047">
        <v>0</v>
      </c>
      <c r="F14" s="2047">
        <v>0.40421400000000002</v>
      </c>
      <c r="G14" s="2047">
        <v>0</v>
      </c>
      <c r="H14" s="2047">
        <v>1.0223916</v>
      </c>
      <c r="I14" s="2027" t="s">
        <v>73</v>
      </c>
      <c r="J14" s="2026" t="s">
        <v>73</v>
      </c>
      <c r="K14" s="2042"/>
      <c r="L14" s="2038"/>
      <c r="M14" s="2041"/>
      <c r="N14" s="2041"/>
      <c r="Q14" s="2038"/>
      <c r="R14" s="2038"/>
      <c r="S14" s="2038"/>
      <c r="T14" s="2038"/>
      <c r="U14" s="2038"/>
    </row>
    <row r="15" spans="1:21" ht="32.25" customHeight="1">
      <c r="A15" s="1955"/>
      <c r="B15" s="2030">
        <v>8</v>
      </c>
      <c r="C15" s="2031" t="s">
        <v>1516</v>
      </c>
      <c r="D15" s="2047">
        <v>12.3968674</v>
      </c>
      <c r="E15" s="2047">
        <v>5.5648710999999995</v>
      </c>
      <c r="F15" s="2047">
        <v>22.339445300000001</v>
      </c>
      <c r="G15" s="2047">
        <v>2.4513145999999999</v>
      </c>
      <c r="H15" s="2047">
        <v>4.4968534</v>
      </c>
      <c r="I15" s="2027">
        <v>-55.950199816847501</v>
      </c>
      <c r="J15" s="2026">
        <v>83.446604528035692</v>
      </c>
      <c r="K15" s="2042"/>
      <c r="L15" s="2038"/>
      <c r="M15" s="2041"/>
      <c r="N15" s="2041"/>
      <c r="Q15" s="2038"/>
      <c r="R15" s="2038"/>
      <c r="S15" s="2038"/>
      <c r="T15" s="2038"/>
      <c r="U15" s="2038"/>
    </row>
    <row r="16" spans="1:21" ht="32.25" customHeight="1">
      <c r="A16" s="1955"/>
      <c r="B16" s="2030">
        <v>9</v>
      </c>
      <c r="C16" s="2029" t="s">
        <v>1515</v>
      </c>
      <c r="D16" s="2047">
        <v>26.654899199999999</v>
      </c>
      <c r="E16" s="2047">
        <v>7.9657990999999999</v>
      </c>
      <c r="F16" s="2047">
        <v>0</v>
      </c>
      <c r="G16" s="2047">
        <v>0</v>
      </c>
      <c r="H16" s="2047">
        <v>0</v>
      </c>
      <c r="I16" s="2027" t="s">
        <v>73</v>
      </c>
      <c r="J16" s="2026" t="s">
        <v>73</v>
      </c>
      <c r="K16" s="2042"/>
      <c r="L16" s="2038"/>
      <c r="M16" s="2041"/>
      <c r="N16" s="2041"/>
      <c r="Q16" s="2038"/>
      <c r="R16" s="2038"/>
      <c r="S16" s="2038"/>
      <c r="T16" s="2038"/>
      <c r="U16" s="2038"/>
    </row>
    <row r="17" spans="1:21" ht="32.25" customHeight="1">
      <c r="A17" s="1955"/>
      <c r="B17" s="2030">
        <v>10</v>
      </c>
      <c r="C17" s="2029" t="s">
        <v>1475</v>
      </c>
      <c r="D17" s="2047">
        <v>0.23111400000000001</v>
      </c>
      <c r="E17" s="2047">
        <v>0.23111400000000001</v>
      </c>
      <c r="F17" s="2047">
        <v>1.1050683000000001</v>
      </c>
      <c r="G17" s="2047">
        <v>0</v>
      </c>
      <c r="H17" s="2047">
        <v>0.37790000000000001</v>
      </c>
      <c r="I17" s="2027" t="s">
        <v>73</v>
      </c>
      <c r="J17" s="2026" t="s">
        <v>73</v>
      </c>
      <c r="K17" s="2042"/>
      <c r="L17" s="2038"/>
      <c r="M17" s="2041"/>
      <c r="N17" s="2041"/>
      <c r="Q17" s="2038"/>
      <c r="R17" s="2038"/>
      <c r="S17" s="2038"/>
      <c r="T17" s="2038"/>
      <c r="U17" s="2038"/>
    </row>
    <row r="18" spans="1:21" ht="32.25" customHeight="1">
      <c r="A18" s="1955"/>
      <c r="B18" s="2030">
        <v>11</v>
      </c>
      <c r="C18" s="2029" t="s">
        <v>1481</v>
      </c>
      <c r="D18" s="2047">
        <v>234.99235190000002</v>
      </c>
      <c r="E18" s="2047">
        <v>40.757474799999997</v>
      </c>
      <c r="F18" s="2047">
        <v>199.96370390000001</v>
      </c>
      <c r="G18" s="2047">
        <v>38.581346799999999</v>
      </c>
      <c r="H18" s="2047">
        <v>48.547849200000002</v>
      </c>
      <c r="I18" s="2027">
        <v>-5.3392120357760753</v>
      </c>
      <c r="J18" s="2026">
        <v>25.832437762385219</v>
      </c>
      <c r="K18" s="2042"/>
      <c r="L18" s="2038"/>
      <c r="M18" s="2041"/>
      <c r="N18" s="2041"/>
      <c r="Q18" s="2038"/>
      <c r="R18" s="2038"/>
      <c r="S18" s="2038"/>
      <c r="T18" s="2038"/>
      <c r="U18" s="2038"/>
    </row>
    <row r="19" spans="1:21" ht="32.25" customHeight="1">
      <c r="A19" s="1955"/>
      <c r="B19" s="2046"/>
      <c r="C19" s="2024" t="s">
        <v>1489</v>
      </c>
      <c r="D19" s="2045">
        <v>229.55184830000007</v>
      </c>
      <c r="E19" s="2045">
        <v>50.532134100000007</v>
      </c>
      <c r="F19" s="2045">
        <v>682.00559799999996</v>
      </c>
      <c r="G19" s="2045">
        <v>22.118413200000006</v>
      </c>
      <c r="H19" s="2045">
        <v>394.48964339999998</v>
      </c>
      <c r="I19" s="2022">
        <v>-56.229014281825073</v>
      </c>
      <c r="J19" s="2021" t="s">
        <v>73</v>
      </c>
      <c r="K19" s="2042"/>
      <c r="L19" s="2038"/>
      <c r="M19" s="2041"/>
      <c r="N19" s="2041"/>
      <c r="Q19" s="2038"/>
      <c r="R19" s="2038"/>
      <c r="S19" s="2038"/>
      <c r="T19" s="2038"/>
      <c r="U19" s="2038"/>
    </row>
    <row r="20" spans="1:21" ht="32.25" customHeight="1" thickBot="1">
      <c r="A20" s="1955"/>
      <c r="B20" s="2044"/>
      <c r="C20" s="2019" t="s">
        <v>1488</v>
      </c>
      <c r="D20" s="2043">
        <v>808.75407760000007</v>
      </c>
      <c r="E20" s="2043">
        <v>158.0286811</v>
      </c>
      <c r="F20" s="2043">
        <v>1765.7863367</v>
      </c>
      <c r="G20" s="2043">
        <v>123.9238074</v>
      </c>
      <c r="H20" s="2043">
        <v>543.37440839999999</v>
      </c>
      <c r="I20" s="2017">
        <v>-21.581445508881103</v>
      </c>
      <c r="J20" s="2016">
        <v>338.4745916061969</v>
      </c>
      <c r="K20" s="2042"/>
      <c r="L20" s="2038"/>
      <c r="M20" s="2041"/>
      <c r="N20" s="2041"/>
      <c r="Q20" s="2038"/>
      <c r="R20" s="2038"/>
      <c r="S20" s="2038"/>
      <c r="T20" s="2038"/>
      <c r="U20" s="2038"/>
    </row>
    <row r="21" spans="1:21" ht="21.75" customHeight="1" thickTop="1">
      <c r="A21" s="1955"/>
      <c r="B21" s="3147" t="s">
        <v>1455</v>
      </c>
      <c r="C21" s="3148"/>
      <c r="D21" s="3148"/>
      <c r="E21" s="3148"/>
      <c r="F21" s="3148"/>
      <c r="G21" s="2040"/>
      <c r="H21" s="2040"/>
      <c r="I21" s="2039"/>
      <c r="J21" s="1955"/>
      <c r="K21" s="1955"/>
      <c r="Q21" s="2038"/>
      <c r="R21" s="2038"/>
      <c r="S21" s="2038"/>
      <c r="T21" s="2038"/>
      <c r="U21" s="2038"/>
    </row>
    <row r="22" spans="1:21" ht="15.75" customHeight="1">
      <c r="A22" s="1955"/>
      <c r="B22" s="2014"/>
      <c r="D22" s="2037"/>
      <c r="E22" s="2037"/>
      <c r="F22" s="2037"/>
      <c r="G22" s="2037"/>
      <c r="H22" s="2037"/>
      <c r="I22" s="2037"/>
      <c r="J22" s="2037"/>
      <c r="K22" s="1955"/>
    </row>
    <row r="23" spans="1:21" ht="15.75" customHeight="1">
      <c r="A23" s="1955"/>
      <c r="B23" s="1955"/>
      <c r="C23" s="1955"/>
      <c r="D23" s="2036"/>
      <c r="E23" s="2036"/>
      <c r="F23" s="2036"/>
      <c r="G23" s="2036"/>
      <c r="H23" s="2036"/>
      <c r="I23" s="2036"/>
      <c r="J23" s="2036"/>
      <c r="K23" s="1955"/>
    </row>
    <row r="24" spans="1:21" ht="15.75" customHeight="1">
      <c r="A24" s="1955"/>
      <c r="B24" s="1955"/>
      <c r="C24" s="1955"/>
      <c r="D24" s="1955"/>
      <c r="E24" s="1955"/>
      <c r="F24" s="1955"/>
      <c r="G24" s="1955"/>
      <c r="H24" s="1955"/>
      <c r="I24" s="1955"/>
      <c r="J24" s="1955"/>
      <c r="K24" s="1955"/>
    </row>
    <row r="25" spans="1:21" ht="15.75" customHeight="1">
      <c r="A25" s="1955"/>
      <c r="B25" s="1955"/>
      <c r="C25" s="1955"/>
      <c r="D25" s="1955"/>
      <c r="E25" s="1955"/>
      <c r="F25" s="1955"/>
      <c r="G25" s="1955"/>
      <c r="H25" s="1955"/>
      <c r="I25" s="1955"/>
      <c r="J25" s="1955"/>
      <c r="K25" s="1955"/>
    </row>
    <row r="26" spans="1:21" ht="15.75" customHeight="1">
      <c r="A26" s="1955"/>
      <c r="B26" s="1955"/>
      <c r="C26" s="1955"/>
      <c r="D26" s="1955"/>
      <c r="E26" s="1955"/>
      <c r="F26" s="1955"/>
      <c r="G26" s="1955"/>
      <c r="H26" s="1955"/>
      <c r="I26" s="1955"/>
      <c r="J26" s="1955"/>
      <c r="K26" s="1955"/>
    </row>
    <row r="27" spans="1:21" ht="15.75" customHeight="1">
      <c r="A27" s="1955"/>
      <c r="B27" s="1955"/>
      <c r="C27" s="1955"/>
      <c r="D27" s="1955"/>
      <c r="E27" s="1955"/>
      <c r="F27" s="1955"/>
      <c r="G27" s="1955"/>
      <c r="H27" s="1955"/>
      <c r="I27" s="1955"/>
      <c r="J27" s="1955"/>
      <c r="K27" s="1955"/>
    </row>
    <row r="28" spans="1:21" ht="15.75" customHeight="1">
      <c r="A28" s="1955"/>
      <c r="B28" s="1955"/>
      <c r="C28" s="1955"/>
      <c r="D28" s="1955"/>
      <c r="E28" s="1955"/>
      <c r="F28" s="1955"/>
      <c r="G28" s="1955"/>
      <c r="H28" s="1955"/>
      <c r="I28" s="1955"/>
      <c r="J28" s="1955"/>
      <c r="K28" s="1955"/>
    </row>
    <row r="29" spans="1:21" ht="15.75" customHeight="1">
      <c r="A29" s="1955"/>
      <c r="B29" s="1955"/>
      <c r="C29" s="1955"/>
      <c r="D29" s="1955"/>
      <c r="E29" s="1955"/>
      <c r="F29" s="1955"/>
      <c r="G29" s="1955"/>
      <c r="H29" s="1955"/>
      <c r="I29" s="1955"/>
      <c r="J29" s="1955"/>
      <c r="K29" s="1955"/>
    </row>
    <row r="30" spans="1:21" ht="15.75" customHeight="1">
      <c r="A30" s="1955"/>
      <c r="B30" s="1955"/>
      <c r="C30" s="1955"/>
      <c r="D30" s="1955"/>
      <c r="E30" s="1955"/>
      <c r="F30" s="1955"/>
      <c r="G30" s="1955"/>
      <c r="H30" s="1955"/>
      <c r="I30" s="1955"/>
      <c r="J30" s="1955"/>
      <c r="K30" s="1955"/>
    </row>
    <row r="31" spans="1:21" ht="15.75" customHeight="1">
      <c r="A31" s="1955"/>
      <c r="B31" s="1955"/>
      <c r="C31" s="1955"/>
      <c r="D31" s="1955"/>
      <c r="E31" s="1955"/>
      <c r="F31" s="1955"/>
      <c r="G31" s="1955"/>
      <c r="H31" s="1955"/>
      <c r="I31" s="1955"/>
      <c r="J31" s="1955"/>
      <c r="K31" s="1955"/>
    </row>
    <row r="32" spans="1:21" ht="15.75" customHeight="1">
      <c r="A32" s="1955"/>
      <c r="B32" s="1955"/>
      <c r="C32" s="1955"/>
      <c r="D32" s="1955"/>
      <c r="E32" s="1955"/>
      <c r="F32" s="1955"/>
      <c r="G32" s="1955"/>
      <c r="H32" s="1955"/>
      <c r="I32" s="1955"/>
      <c r="J32" s="1955"/>
      <c r="K32" s="1955"/>
    </row>
    <row r="33" spans="1:11" ht="15.75" customHeight="1">
      <c r="A33" s="1955"/>
      <c r="B33" s="1955"/>
      <c r="C33" s="1955"/>
      <c r="D33" s="1955"/>
      <c r="E33" s="1955"/>
      <c r="F33" s="1955"/>
      <c r="G33" s="1955"/>
      <c r="H33" s="1955"/>
      <c r="I33" s="1955"/>
      <c r="J33" s="1955"/>
      <c r="K33" s="1955"/>
    </row>
    <row r="34" spans="1:11" ht="15.75" customHeight="1">
      <c r="A34" s="1955"/>
      <c r="B34" s="1955"/>
      <c r="C34" s="1955"/>
      <c r="D34" s="1955"/>
      <c r="E34" s="1955"/>
      <c r="F34" s="1955"/>
      <c r="G34" s="1955"/>
      <c r="H34" s="1955"/>
      <c r="I34" s="1955"/>
      <c r="J34" s="1955"/>
      <c r="K34" s="1955"/>
    </row>
    <row r="35" spans="1:11" ht="15.75" customHeight="1">
      <c r="A35" s="1955"/>
      <c r="B35" s="1955"/>
      <c r="C35" s="1955"/>
      <c r="D35" s="1955"/>
      <c r="E35" s="1955"/>
      <c r="F35" s="1955"/>
      <c r="G35" s="1955"/>
      <c r="H35" s="1955"/>
      <c r="I35" s="1955"/>
      <c r="J35" s="1955"/>
      <c r="K35" s="1955"/>
    </row>
    <row r="36" spans="1:11" ht="15.75" customHeight="1">
      <c r="A36" s="1955"/>
      <c r="B36" s="1955"/>
      <c r="C36" s="1955"/>
      <c r="D36" s="1955"/>
      <c r="E36" s="1955"/>
      <c r="F36" s="1955"/>
      <c r="G36" s="1955"/>
      <c r="H36" s="1955"/>
      <c r="I36" s="1955"/>
      <c r="J36" s="1955"/>
      <c r="K36" s="1955"/>
    </row>
    <row r="37" spans="1:11" ht="15.75" customHeight="1">
      <c r="A37" s="1955"/>
      <c r="B37" s="1955"/>
      <c r="C37" s="1955"/>
      <c r="D37" s="1955"/>
      <c r="E37" s="1955"/>
      <c r="F37" s="1955"/>
      <c r="G37" s="1955"/>
      <c r="H37" s="1955"/>
      <c r="I37" s="1955"/>
      <c r="J37" s="1955"/>
      <c r="K37" s="1955"/>
    </row>
    <row r="38" spans="1:11" ht="15.75" customHeight="1">
      <c r="A38" s="1955"/>
      <c r="B38" s="1955"/>
      <c r="C38" s="1955"/>
      <c r="D38" s="1955"/>
      <c r="E38" s="1955"/>
      <c r="F38" s="1955"/>
      <c r="G38" s="1955"/>
      <c r="H38" s="1955"/>
      <c r="I38" s="1955"/>
      <c r="J38" s="1955"/>
      <c r="K38" s="1955"/>
    </row>
    <row r="39" spans="1:11" ht="15.75" customHeight="1">
      <c r="A39" s="1955"/>
      <c r="B39" s="1955"/>
      <c r="C39" s="1955"/>
      <c r="D39" s="1955"/>
      <c r="E39" s="1955"/>
      <c r="F39" s="1955"/>
      <c r="G39" s="1955"/>
      <c r="H39" s="1955"/>
      <c r="I39" s="1955"/>
      <c r="J39" s="1955"/>
      <c r="K39" s="1955"/>
    </row>
    <row r="40" spans="1:11" ht="15.75" customHeight="1">
      <c r="A40" s="1955"/>
      <c r="B40" s="1955"/>
      <c r="C40" s="1955"/>
      <c r="D40" s="1955"/>
      <c r="E40" s="1955"/>
      <c r="F40" s="1955"/>
      <c r="G40" s="1955"/>
      <c r="H40" s="1955"/>
      <c r="I40" s="1955"/>
      <c r="J40" s="1955"/>
      <c r="K40" s="1955"/>
    </row>
    <row r="41" spans="1:11" ht="15.75" customHeight="1">
      <c r="A41" s="1955"/>
      <c r="B41" s="1955"/>
      <c r="C41" s="1955"/>
      <c r="D41" s="1955"/>
      <c r="E41" s="1955"/>
      <c r="F41" s="1955"/>
      <c r="G41" s="1955"/>
      <c r="H41" s="1955"/>
      <c r="I41" s="1955"/>
      <c r="J41" s="1955"/>
      <c r="K41" s="1955"/>
    </row>
    <row r="42" spans="1:11" ht="15.75" customHeight="1">
      <c r="A42" s="1955"/>
      <c r="B42" s="1955"/>
      <c r="C42" s="1955"/>
      <c r="D42" s="1955"/>
      <c r="E42" s="1955"/>
      <c r="F42" s="1955"/>
      <c r="G42" s="1955"/>
      <c r="H42" s="1955"/>
      <c r="I42" s="1955"/>
      <c r="J42" s="1955"/>
      <c r="K42" s="1955"/>
    </row>
    <row r="43" spans="1:11" ht="15.75" customHeight="1">
      <c r="A43" s="1955"/>
      <c r="B43" s="1955"/>
      <c r="C43" s="1955"/>
      <c r="D43" s="1955"/>
      <c r="E43" s="1955"/>
      <c r="F43" s="1955"/>
      <c r="G43" s="1955"/>
      <c r="H43" s="1955"/>
      <c r="I43" s="1955"/>
      <c r="J43" s="1955"/>
      <c r="K43" s="1955"/>
    </row>
    <row r="44" spans="1:11" ht="15.75" customHeight="1">
      <c r="A44" s="1955"/>
      <c r="B44" s="1955"/>
      <c r="C44" s="1955"/>
      <c r="D44" s="1955"/>
      <c r="E44" s="1955"/>
      <c r="F44" s="1955"/>
      <c r="G44" s="1955"/>
      <c r="H44" s="1955"/>
      <c r="I44" s="1955"/>
      <c r="J44" s="1955"/>
      <c r="K44" s="1955"/>
    </row>
    <row r="45" spans="1:11" ht="15.75" customHeight="1">
      <c r="A45" s="1955"/>
      <c r="B45" s="1955"/>
      <c r="C45" s="1955"/>
      <c r="D45" s="1955"/>
      <c r="E45" s="1955"/>
      <c r="F45" s="1955"/>
      <c r="G45" s="1955"/>
      <c r="H45" s="1955"/>
      <c r="I45" s="1955"/>
      <c r="J45" s="1955"/>
      <c r="K45" s="1955"/>
    </row>
    <row r="46" spans="1:11" ht="15.75" customHeight="1">
      <c r="A46" s="1955"/>
      <c r="B46" s="1955"/>
      <c r="C46" s="1955"/>
      <c r="D46" s="1955"/>
      <c r="E46" s="1955"/>
      <c r="F46" s="1955"/>
      <c r="G46" s="1955"/>
      <c r="H46" s="1955"/>
      <c r="I46" s="1955"/>
      <c r="J46" s="1955"/>
      <c r="K46" s="1955"/>
    </row>
    <row r="47" spans="1:11" ht="15.75" customHeight="1">
      <c r="A47" s="1955"/>
      <c r="B47" s="1955"/>
      <c r="C47" s="1955"/>
      <c r="D47" s="1955"/>
      <c r="E47" s="1955"/>
      <c r="F47" s="1955"/>
      <c r="G47" s="1955"/>
      <c r="H47" s="1955"/>
      <c r="I47" s="1955"/>
      <c r="J47" s="1955"/>
      <c r="K47" s="1955"/>
    </row>
    <row r="48" spans="1:11" ht="15.75" customHeight="1">
      <c r="A48" s="1955"/>
      <c r="B48" s="1955"/>
      <c r="C48" s="1955"/>
      <c r="D48" s="1955"/>
      <c r="E48" s="1955"/>
      <c r="F48" s="1955"/>
      <c r="G48" s="1955"/>
      <c r="H48" s="1955"/>
      <c r="I48" s="1955"/>
      <c r="J48" s="1955"/>
      <c r="K48" s="1955"/>
    </row>
    <row r="49" spans="1:11" ht="15.75" customHeight="1">
      <c r="A49" s="1955"/>
      <c r="B49" s="1955"/>
      <c r="C49" s="1955"/>
      <c r="D49" s="1955"/>
      <c r="E49" s="1955"/>
      <c r="F49" s="1955"/>
      <c r="G49" s="1955"/>
      <c r="H49" s="1955"/>
      <c r="I49" s="1955"/>
      <c r="J49" s="1955"/>
      <c r="K49" s="1955"/>
    </row>
    <row r="50" spans="1:11" ht="15.75" customHeight="1">
      <c r="A50" s="1955"/>
      <c r="B50" s="1955"/>
      <c r="C50" s="1955"/>
      <c r="D50" s="1955"/>
      <c r="E50" s="1955"/>
      <c r="F50" s="1955"/>
      <c r="G50" s="1955"/>
      <c r="H50" s="1955"/>
      <c r="I50" s="1955"/>
      <c r="J50" s="1955"/>
      <c r="K50" s="1955"/>
    </row>
    <row r="51" spans="1:11" ht="15.75" customHeight="1">
      <c r="A51" s="1955"/>
      <c r="B51" s="1955"/>
      <c r="C51" s="1955"/>
      <c r="D51" s="1955"/>
      <c r="E51" s="1955"/>
      <c r="F51" s="1955"/>
      <c r="G51" s="1955"/>
      <c r="H51" s="1955"/>
      <c r="I51" s="1955"/>
      <c r="J51" s="1955"/>
      <c r="K51" s="1955"/>
    </row>
    <row r="52" spans="1:11" ht="15.75" customHeight="1">
      <c r="A52" s="1955"/>
      <c r="B52" s="1955"/>
      <c r="C52" s="1955"/>
      <c r="D52" s="1955"/>
      <c r="E52" s="1955"/>
      <c r="F52" s="1955"/>
      <c r="G52" s="1955"/>
      <c r="H52" s="1955"/>
      <c r="I52" s="1955"/>
      <c r="J52" s="1955"/>
      <c r="K52" s="1955"/>
    </row>
    <row r="53" spans="1:11" ht="15.75" customHeight="1">
      <c r="A53" s="1955"/>
      <c r="B53" s="1955"/>
      <c r="C53" s="1955"/>
      <c r="D53" s="1955"/>
      <c r="E53" s="1955"/>
      <c r="F53" s="1955"/>
      <c r="G53" s="1955"/>
      <c r="H53" s="1955"/>
      <c r="I53" s="1955"/>
      <c r="J53" s="1955"/>
      <c r="K53" s="1955"/>
    </row>
    <row r="54" spans="1:11" ht="15.75" customHeight="1">
      <c r="A54" s="1955"/>
      <c r="B54" s="1955"/>
      <c r="C54" s="1955"/>
      <c r="D54" s="1955"/>
      <c r="E54" s="1955"/>
      <c r="F54" s="1955"/>
      <c r="G54" s="1955"/>
      <c r="H54" s="1955"/>
      <c r="I54" s="1955"/>
      <c r="J54" s="1955"/>
      <c r="K54" s="1955"/>
    </row>
    <row r="55" spans="1:11" ht="15.75" customHeight="1">
      <c r="A55" s="1955"/>
      <c r="B55" s="1955"/>
      <c r="C55" s="1955"/>
      <c r="D55" s="1955"/>
      <c r="E55" s="1955"/>
      <c r="F55" s="1955"/>
      <c r="G55" s="1955"/>
      <c r="H55" s="1955"/>
      <c r="I55" s="1955"/>
      <c r="J55" s="1955"/>
      <c r="K55" s="1955"/>
    </row>
    <row r="56" spans="1:11" ht="15.75" customHeight="1">
      <c r="A56" s="1955"/>
      <c r="B56" s="1955"/>
      <c r="C56" s="1955"/>
      <c r="D56" s="1955"/>
      <c r="E56" s="1955"/>
      <c r="F56" s="1955"/>
      <c r="G56" s="1955"/>
      <c r="H56" s="1955"/>
      <c r="I56" s="1955"/>
      <c r="J56" s="1955"/>
      <c r="K56" s="1955"/>
    </row>
    <row r="57" spans="1:11" ht="15.75" customHeight="1">
      <c r="A57" s="1955"/>
      <c r="B57" s="1955"/>
      <c r="C57" s="1955"/>
      <c r="D57" s="1955"/>
      <c r="E57" s="1955"/>
      <c r="F57" s="1955"/>
      <c r="G57" s="1955"/>
      <c r="H57" s="1955"/>
      <c r="I57" s="1955"/>
      <c r="J57" s="1955"/>
      <c r="K57" s="1955"/>
    </row>
    <row r="58" spans="1:11" ht="15.75" customHeight="1">
      <c r="A58" s="1955"/>
      <c r="B58" s="1955"/>
      <c r="C58" s="1955"/>
      <c r="D58" s="1955"/>
      <c r="E58" s="1955"/>
      <c r="F58" s="1955"/>
      <c r="G58" s="1955"/>
      <c r="H58" s="1955"/>
      <c r="I58" s="1955"/>
      <c r="J58" s="1955"/>
      <c r="K58" s="1955"/>
    </row>
    <row r="59" spans="1:11" ht="15.75" customHeight="1">
      <c r="A59" s="1955"/>
      <c r="B59" s="1955"/>
      <c r="C59" s="1955"/>
      <c r="D59" s="1955"/>
      <c r="E59" s="1955"/>
      <c r="F59" s="1955"/>
      <c r="G59" s="1955"/>
      <c r="H59" s="1955"/>
      <c r="I59" s="1955"/>
      <c r="J59" s="1955"/>
      <c r="K59" s="1955"/>
    </row>
    <row r="60" spans="1:11" ht="15.75" customHeight="1">
      <c r="A60" s="1955"/>
      <c r="B60" s="1955"/>
      <c r="C60" s="1955"/>
      <c r="D60" s="1955"/>
      <c r="E60" s="1955"/>
      <c r="F60" s="1955"/>
      <c r="G60" s="1955"/>
      <c r="H60" s="1955"/>
      <c r="I60" s="1955"/>
      <c r="J60" s="1955"/>
      <c r="K60" s="1955"/>
    </row>
    <row r="61" spans="1:11" ht="15.75" customHeight="1">
      <c r="A61" s="1955"/>
      <c r="B61" s="1955"/>
      <c r="C61" s="1955"/>
      <c r="D61" s="1955"/>
      <c r="E61" s="1955"/>
      <c r="F61" s="1955"/>
      <c r="G61" s="1955"/>
      <c r="H61" s="1955"/>
      <c r="I61" s="1955"/>
      <c r="J61" s="1955"/>
      <c r="K61" s="1955"/>
    </row>
    <row r="62" spans="1:11" ht="15.75" customHeight="1">
      <c r="A62" s="1955"/>
      <c r="B62" s="1955"/>
      <c r="C62" s="1955"/>
      <c r="D62" s="1955"/>
      <c r="E62" s="1955"/>
      <c r="F62" s="1955"/>
      <c r="G62" s="1955"/>
      <c r="H62" s="1955"/>
      <c r="I62" s="1955"/>
      <c r="J62" s="1955"/>
      <c r="K62" s="1955"/>
    </row>
    <row r="63" spans="1:11" ht="15.75" customHeight="1">
      <c r="A63" s="1955"/>
      <c r="B63" s="1955"/>
      <c r="C63" s="1955"/>
      <c r="D63" s="1955"/>
      <c r="E63" s="1955"/>
      <c r="F63" s="1955"/>
      <c r="G63" s="1955"/>
      <c r="H63" s="1955"/>
      <c r="I63" s="1955"/>
      <c r="J63" s="1955"/>
      <c r="K63" s="1955"/>
    </row>
    <row r="64" spans="1:11" ht="15.75" customHeight="1">
      <c r="A64" s="1955"/>
      <c r="B64" s="1955"/>
      <c r="C64" s="1955"/>
      <c r="D64" s="1955"/>
      <c r="E64" s="1955"/>
      <c r="F64" s="1955"/>
      <c r="G64" s="1955"/>
      <c r="H64" s="1955"/>
      <c r="I64" s="1955"/>
      <c r="J64" s="1955"/>
      <c r="K64" s="1955"/>
    </row>
    <row r="65" spans="1:11" ht="15.75" customHeight="1">
      <c r="A65" s="1955"/>
      <c r="B65" s="1955"/>
      <c r="C65" s="1955"/>
      <c r="D65" s="1955"/>
      <c r="E65" s="1955"/>
      <c r="F65" s="1955"/>
      <c r="G65" s="1955"/>
      <c r="H65" s="1955"/>
      <c r="I65" s="1955"/>
      <c r="J65" s="1955"/>
      <c r="K65" s="1955"/>
    </row>
    <row r="66" spans="1:11" ht="15.75" customHeight="1">
      <c r="A66" s="1955"/>
      <c r="B66" s="1955"/>
      <c r="C66" s="1955"/>
      <c r="D66" s="1955"/>
      <c r="E66" s="1955"/>
      <c r="F66" s="1955"/>
      <c r="G66" s="1955"/>
      <c r="H66" s="1955"/>
      <c r="I66" s="1955"/>
      <c r="J66" s="1955"/>
      <c r="K66" s="1955"/>
    </row>
    <row r="67" spans="1:11" ht="15.75" customHeight="1">
      <c r="A67" s="1955"/>
      <c r="B67" s="1955"/>
      <c r="C67" s="1955"/>
      <c r="D67" s="1955"/>
      <c r="E67" s="1955"/>
      <c r="F67" s="1955"/>
      <c r="G67" s="1955"/>
      <c r="H67" s="1955"/>
      <c r="I67" s="1955"/>
      <c r="J67" s="1955"/>
      <c r="K67" s="1955"/>
    </row>
    <row r="68" spans="1:11" ht="15.75" customHeight="1">
      <c r="A68" s="1955"/>
      <c r="B68" s="1955"/>
      <c r="C68" s="1955"/>
      <c r="D68" s="1955"/>
      <c r="E68" s="1955"/>
      <c r="F68" s="1955"/>
      <c r="G68" s="1955"/>
      <c r="H68" s="1955"/>
      <c r="I68" s="1955"/>
      <c r="J68" s="1955"/>
      <c r="K68" s="1955"/>
    </row>
    <row r="69" spans="1:11" ht="15.75" customHeight="1">
      <c r="A69" s="1955"/>
      <c r="B69" s="1955"/>
      <c r="C69" s="1955"/>
      <c r="D69" s="1955"/>
      <c r="E69" s="1955"/>
      <c r="F69" s="1955"/>
      <c r="G69" s="1955"/>
      <c r="H69" s="1955"/>
      <c r="I69" s="1955"/>
      <c r="J69" s="1955"/>
      <c r="K69" s="1955"/>
    </row>
    <row r="70" spans="1:11" ht="15.75" customHeight="1">
      <c r="A70" s="1955"/>
      <c r="B70" s="1955"/>
      <c r="C70" s="1955"/>
      <c r="D70" s="1955"/>
      <c r="E70" s="1955"/>
      <c r="F70" s="1955"/>
      <c r="G70" s="1955"/>
      <c r="H70" s="1955"/>
      <c r="I70" s="1955"/>
      <c r="J70" s="1955"/>
      <c r="K70" s="1955"/>
    </row>
    <row r="71" spans="1:11" ht="15.75" customHeight="1">
      <c r="A71" s="1955"/>
      <c r="B71" s="1955"/>
      <c r="C71" s="1955"/>
      <c r="D71" s="1955"/>
      <c r="E71" s="1955"/>
      <c r="F71" s="1955"/>
      <c r="G71" s="1955"/>
      <c r="H71" s="1955"/>
      <c r="I71" s="1955"/>
      <c r="J71" s="1955"/>
      <c r="K71" s="1955"/>
    </row>
    <row r="72" spans="1:11" ht="15.75" customHeight="1">
      <c r="A72" s="1955"/>
      <c r="B72" s="1955"/>
      <c r="C72" s="1955"/>
      <c r="D72" s="1955"/>
      <c r="E72" s="1955"/>
      <c r="F72" s="1955"/>
      <c r="G72" s="1955"/>
      <c r="H72" s="1955"/>
      <c r="I72" s="1955"/>
      <c r="J72" s="1955"/>
      <c r="K72" s="1955"/>
    </row>
    <row r="73" spans="1:11" ht="15.75" customHeight="1">
      <c r="A73" s="1955"/>
      <c r="B73" s="1955"/>
      <c r="C73" s="1955"/>
      <c r="D73" s="1955"/>
      <c r="E73" s="1955"/>
      <c r="F73" s="1955"/>
      <c r="G73" s="1955"/>
      <c r="H73" s="1955"/>
      <c r="I73" s="1955"/>
      <c r="J73" s="1955"/>
      <c r="K73" s="1955"/>
    </row>
    <row r="74" spans="1:11" ht="15.75" customHeight="1">
      <c r="A74" s="1955"/>
      <c r="B74" s="1955"/>
      <c r="C74" s="1955"/>
      <c r="D74" s="1955"/>
      <c r="E74" s="1955"/>
      <c r="F74" s="1955"/>
      <c r="G74" s="1955"/>
      <c r="H74" s="1955"/>
      <c r="I74" s="1955"/>
      <c r="J74" s="1955"/>
      <c r="K74" s="1955"/>
    </row>
    <row r="75" spans="1:11" ht="15.75" customHeight="1">
      <c r="A75" s="1955"/>
      <c r="B75" s="1955"/>
      <c r="C75" s="1955"/>
      <c r="D75" s="1955"/>
      <c r="E75" s="1955"/>
      <c r="F75" s="1955"/>
      <c r="G75" s="1955"/>
      <c r="H75" s="1955"/>
      <c r="I75" s="1955"/>
      <c r="J75" s="1955"/>
      <c r="K75" s="1955"/>
    </row>
    <row r="76" spans="1:11" ht="15.75" customHeight="1">
      <c r="A76" s="1955"/>
      <c r="B76" s="1955"/>
      <c r="C76" s="1955"/>
      <c r="D76" s="1955"/>
      <c r="E76" s="1955"/>
      <c r="F76" s="1955"/>
      <c r="G76" s="1955"/>
      <c r="H76" s="1955"/>
      <c r="I76" s="1955"/>
      <c r="J76" s="1955"/>
      <c r="K76" s="1955"/>
    </row>
    <row r="77" spans="1:11" ht="15.75" customHeight="1">
      <c r="A77" s="1955"/>
      <c r="B77" s="1955"/>
      <c r="C77" s="1955"/>
      <c r="D77" s="1955"/>
      <c r="E77" s="1955"/>
      <c r="F77" s="1955"/>
      <c r="G77" s="1955"/>
      <c r="H77" s="1955"/>
      <c r="I77" s="1955"/>
      <c r="J77" s="1955"/>
      <c r="K77" s="1955"/>
    </row>
    <row r="78" spans="1:11" ht="15.75" customHeight="1">
      <c r="A78" s="1955"/>
      <c r="B78" s="1955"/>
      <c r="C78" s="1955"/>
      <c r="D78" s="1955"/>
      <c r="E78" s="1955"/>
      <c r="F78" s="1955"/>
      <c r="G78" s="1955"/>
      <c r="H78" s="1955"/>
      <c r="I78" s="1955"/>
      <c r="J78" s="1955"/>
      <c r="K78" s="1955"/>
    </row>
    <row r="79" spans="1:11" ht="15.75" customHeight="1">
      <c r="A79" s="1955"/>
      <c r="B79" s="1955"/>
      <c r="C79" s="1955"/>
      <c r="D79" s="1955"/>
      <c r="E79" s="1955"/>
      <c r="F79" s="1955"/>
      <c r="G79" s="1955"/>
      <c r="H79" s="1955"/>
      <c r="I79" s="1955"/>
      <c r="J79" s="1955"/>
      <c r="K79" s="1955"/>
    </row>
    <row r="80" spans="1:11" ht="15.75" customHeight="1">
      <c r="A80" s="1955"/>
      <c r="B80" s="1955"/>
      <c r="C80" s="1955"/>
      <c r="D80" s="1955"/>
      <c r="E80" s="1955"/>
      <c r="F80" s="1955"/>
      <c r="G80" s="1955"/>
      <c r="H80" s="1955"/>
      <c r="I80" s="1955"/>
      <c r="J80" s="1955"/>
      <c r="K80" s="1955"/>
    </row>
    <row r="81" spans="1:11" ht="15.75" customHeight="1">
      <c r="A81" s="1955"/>
      <c r="B81" s="1955"/>
      <c r="C81" s="1955"/>
      <c r="D81" s="1955"/>
      <c r="E81" s="1955"/>
      <c r="F81" s="1955"/>
      <c r="G81" s="1955"/>
      <c r="H81" s="1955"/>
      <c r="I81" s="1955"/>
      <c r="J81" s="1955"/>
      <c r="K81" s="1955"/>
    </row>
    <row r="82" spans="1:11" ht="15.75" customHeight="1">
      <c r="A82" s="1955"/>
      <c r="B82" s="1955"/>
      <c r="C82" s="1955"/>
      <c r="D82" s="1955"/>
      <c r="E82" s="1955"/>
      <c r="F82" s="1955"/>
      <c r="G82" s="1955"/>
      <c r="H82" s="1955"/>
      <c r="I82" s="1955"/>
      <c r="J82" s="1955"/>
      <c r="K82" s="1955"/>
    </row>
    <row r="83" spans="1:11" ht="15.75" customHeight="1">
      <c r="A83" s="1955"/>
      <c r="B83" s="1955"/>
      <c r="C83" s="1955"/>
      <c r="D83" s="1955"/>
      <c r="E83" s="1955"/>
      <c r="F83" s="1955"/>
      <c r="G83" s="1955"/>
      <c r="H83" s="1955"/>
      <c r="I83" s="1955"/>
      <c r="J83" s="1955"/>
      <c r="K83" s="1955"/>
    </row>
    <row r="84" spans="1:11" ht="15.75" customHeight="1">
      <c r="A84" s="1955"/>
      <c r="B84" s="1955"/>
      <c r="C84" s="1955"/>
      <c r="D84" s="1955"/>
      <c r="E84" s="1955"/>
      <c r="F84" s="1955"/>
      <c r="G84" s="1955"/>
      <c r="H84" s="1955"/>
      <c r="I84" s="1955"/>
      <c r="J84" s="1955"/>
      <c r="K84" s="1955"/>
    </row>
    <row r="85" spans="1:11" ht="15.75" customHeight="1">
      <c r="A85" s="1955"/>
      <c r="B85" s="1955"/>
      <c r="C85" s="1955"/>
      <c r="D85" s="1955"/>
      <c r="E85" s="1955"/>
      <c r="F85" s="1955"/>
      <c r="G85" s="1955"/>
      <c r="H85" s="1955"/>
      <c r="I85" s="1955"/>
      <c r="J85" s="1955"/>
      <c r="K85" s="1955"/>
    </row>
    <row r="86" spans="1:11" ht="15.75" customHeight="1">
      <c r="A86" s="1955"/>
      <c r="B86" s="1955"/>
      <c r="C86" s="1955"/>
      <c r="D86" s="1955"/>
      <c r="E86" s="1955"/>
      <c r="F86" s="1955"/>
      <c r="G86" s="1955"/>
      <c r="H86" s="1955"/>
      <c r="I86" s="1955"/>
      <c r="J86" s="1955"/>
      <c r="K86" s="1955"/>
    </row>
    <row r="87" spans="1:11" ht="15.75" customHeight="1">
      <c r="A87" s="1955"/>
      <c r="B87" s="1955"/>
      <c r="C87" s="1955"/>
      <c r="D87" s="1955"/>
      <c r="E87" s="1955"/>
      <c r="F87" s="1955"/>
      <c r="G87" s="1955"/>
      <c r="H87" s="1955"/>
      <c r="I87" s="1955"/>
      <c r="J87" s="1955"/>
      <c r="K87" s="1955"/>
    </row>
    <row r="88" spans="1:11" ht="15.75" customHeight="1">
      <c r="A88" s="1955"/>
      <c r="B88" s="1955"/>
      <c r="C88" s="1955"/>
      <c r="D88" s="1955"/>
      <c r="E88" s="1955"/>
      <c r="F88" s="1955"/>
      <c r="G88" s="1955"/>
      <c r="H88" s="1955"/>
      <c r="I88" s="1955"/>
      <c r="J88" s="1955"/>
      <c r="K88" s="1955"/>
    </row>
    <row r="89" spans="1:11" ht="15.75" customHeight="1">
      <c r="A89" s="1955"/>
      <c r="B89" s="1955"/>
      <c r="C89" s="1955"/>
      <c r="D89" s="1955"/>
      <c r="E89" s="1955"/>
      <c r="F89" s="1955"/>
      <c r="G89" s="1955"/>
      <c r="H89" s="1955"/>
      <c r="I89" s="1955"/>
      <c r="J89" s="1955"/>
      <c r="K89" s="1955"/>
    </row>
    <row r="90" spans="1:11" ht="15.75" customHeight="1">
      <c r="A90" s="1955"/>
      <c r="B90" s="1955"/>
      <c r="C90" s="1955"/>
      <c r="D90" s="1955"/>
      <c r="E90" s="1955"/>
      <c r="F90" s="1955"/>
      <c r="G90" s="1955"/>
      <c r="H90" s="1955"/>
      <c r="I90" s="1955"/>
      <c r="J90" s="1955"/>
      <c r="K90" s="1955"/>
    </row>
    <row r="91" spans="1:11" ht="15.75" customHeight="1">
      <c r="A91" s="1955"/>
      <c r="B91" s="1955"/>
      <c r="C91" s="1955"/>
      <c r="D91" s="1955"/>
      <c r="E91" s="1955"/>
      <c r="F91" s="1955"/>
      <c r="G91" s="1955"/>
      <c r="H91" s="1955"/>
      <c r="I91" s="1955"/>
      <c r="J91" s="1955"/>
      <c r="K91" s="1955"/>
    </row>
    <row r="92" spans="1:11" ht="15.75" customHeight="1">
      <c r="A92" s="1955"/>
      <c r="B92" s="1955"/>
      <c r="C92" s="1955"/>
      <c r="D92" s="1955"/>
      <c r="E92" s="1955"/>
      <c r="F92" s="1955"/>
      <c r="G92" s="1955"/>
      <c r="H92" s="1955"/>
      <c r="I92" s="1955"/>
      <c r="J92" s="1955"/>
      <c r="K92" s="1955"/>
    </row>
    <row r="93" spans="1:11" ht="15.75" customHeight="1">
      <c r="A93" s="1955"/>
      <c r="B93" s="1955"/>
      <c r="C93" s="1955"/>
      <c r="D93" s="1955"/>
      <c r="E93" s="1955"/>
      <c r="F93" s="1955"/>
      <c r="G93" s="1955"/>
      <c r="H93" s="1955"/>
      <c r="I93" s="1955"/>
      <c r="J93" s="1955"/>
      <c r="K93" s="1955"/>
    </row>
    <row r="94" spans="1:11" ht="15.75" customHeight="1">
      <c r="A94" s="1955"/>
      <c r="B94" s="1955"/>
      <c r="C94" s="1955"/>
      <c r="D94" s="1955"/>
      <c r="E94" s="1955"/>
      <c r="F94" s="1955"/>
      <c r="G94" s="1955"/>
      <c r="H94" s="1955"/>
      <c r="I94" s="1955"/>
      <c r="J94" s="1955"/>
      <c r="K94" s="1955"/>
    </row>
    <row r="95" spans="1:11" ht="15.75" customHeight="1">
      <c r="A95" s="1955"/>
      <c r="B95" s="1955"/>
      <c r="C95" s="1955"/>
      <c r="D95" s="1955"/>
      <c r="E95" s="1955"/>
      <c r="F95" s="1955"/>
      <c r="G95" s="1955"/>
      <c r="H95" s="1955"/>
      <c r="I95" s="1955"/>
      <c r="J95" s="1955"/>
      <c r="K95" s="1955"/>
    </row>
    <row r="96" spans="1:11" ht="15.75" customHeight="1">
      <c r="A96" s="1955"/>
      <c r="B96" s="1955"/>
      <c r="C96" s="1955"/>
      <c r="D96" s="1955"/>
      <c r="E96" s="1955"/>
      <c r="F96" s="1955"/>
      <c r="G96" s="1955"/>
      <c r="H96" s="1955"/>
      <c r="I96" s="1955"/>
      <c r="J96" s="1955"/>
      <c r="K96" s="1955"/>
    </row>
    <row r="97" spans="1:11" ht="15.75" customHeight="1">
      <c r="A97" s="1955"/>
      <c r="B97" s="1955"/>
      <c r="C97" s="1955"/>
      <c r="D97" s="1955"/>
      <c r="E97" s="1955"/>
      <c r="F97" s="1955"/>
      <c r="G97" s="1955"/>
      <c r="H97" s="1955"/>
      <c r="I97" s="1955"/>
      <c r="J97" s="1955"/>
      <c r="K97" s="1955"/>
    </row>
    <row r="98" spans="1:11" ht="15.75" customHeight="1">
      <c r="A98" s="1955"/>
      <c r="B98" s="1955"/>
      <c r="C98" s="1955"/>
      <c r="D98" s="1955"/>
      <c r="E98" s="1955"/>
      <c r="F98" s="1955"/>
      <c r="G98" s="1955"/>
      <c r="H98" s="1955"/>
      <c r="I98" s="1955"/>
      <c r="J98" s="1955"/>
      <c r="K98" s="1955"/>
    </row>
    <row r="99" spans="1:11" ht="15.75" customHeight="1">
      <c r="A99" s="1955"/>
      <c r="B99" s="1955"/>
      <c r="C99" s="1955"/>
      <c r="D99" s="1955"/>
      <c r="E99" s="1955"/>
      <c r="F99" s="1955"/>
      <c r="G99" s="1955"/>
      <c r="H99" s="1955"/>
      <c r="I99" s="1955"/>
      <c r="J99" s="1955"/>
      <c r="K99" s="1955"/>
    </row>
    <row r="100" spans="1:11" ht="15.75" customHeight="1">
      <c r="A100" s="1955"/>
      <c r="B100" s="1955"/>
      <c r="C100" s="1955"/>
      <c r="D100" s="1955"/>
      <c r="E100" s="1955"/>
      <c r="F100" s="1955"/>
      <c r="G100" s="1955"/>
      <c r="H100" s="1955"/>
      <c r="I100" s="1955"/>
      <c r="J100" s="1955"/>
      <c r="K100" s="1955"/>
    </row>
    <row r="101" spans="1:11" ht="15.75" customHeight="1">
      <c r="A101" s="1955"/>
      <c r="B101" s="1955"/>
      <c r="C101" s="1955"/>
      <c r="D101" s="1955"/>
      <c r="E101" s="1955"/>
      <c r="F101" s="1955"/>
      <c r="G101" s="1955"/>
      <c r="H101" s="1955"/>
      <c r="I101" s="1955"/>
      <c r="J101" s="1955"/>
      <c r="K101" s="1955"/>
    </row>
    <row r="102" spans="1:11" ht="15.75" customHeight="1">
      <c r="A102" s="1955"/>
      <c r="B102" s="1955"/>
      <c r="C102" s="1955"/>
      <c r="D102" s="1955"/>
      <c r="E102" s="1955"/>
      <c r="F102" s="1955"/>
      <c r="G102" s="1955"/>
      <c r="H102" s="1955"/>
      <c r="I102" s="1955"/>
      <c r="J102" s="1955"/>
      <c r="K102" s="1955"/>
    </row>
    <row r="103" spans="1:11" ht="15.75" customHeight="1">
      <c r="A103" s="1955"/>
      <c r="B103" s="1955"/>
      <c r="C103" s="1955"/>
      <c r="D103" s="1955"/>
      <c r="E103" s="1955"/>
      <c r="F103" s="1955"/>
      <c r="G103" s="1955"/>
      <c r="H103" s="1955"/>
      <c r="I103" s="1955"/>
      <c r="J103" s="1955"/>
      <c r="K103" s="1955"/>
    </row>
    <row r="104" spans="1:11" ht="15.75" customHeight="1">
      <c r="A104" s="1955"/>
      <c r="B104" s="1955"/>
      <c r="C104" s="1955"/>
      <c r="D104" s="1955"/>
      <c r="E104" s="1955"/>
      <c r="F104" s="1955"/>
      <c r="G104" s="1955"/>
      <c r="H104" s="1955"/>
      <c r="I104" s="1955"/>
      <c r="J104" s="1955"/>
      <c r="K104" s="1955"/>
    </row>
    <row r="105" spans="1:11" ht="15.75" customHeight="1">
      <c r="A105" s="1955"/>
      <c r="B105" s="1955"/>
      <c r="C105" s="1955"/>
      <c r="D105" s="1955"/>
      <c r="E105" s="1955"/>
      <c r="F105" s="1955"/>
      <c r="G105" s="1955"/>
      <c r="H105" s="1955"/>
      <c r="I105" s="1955"/>
      <c r="J105" s="1955"/>
      <c r="K105" s="1955"/>
    </row>
    <row r="106" spans="1:11" ht="15.75" customHeight="1">
      <c r="A106" s="1955"/>
      <c r="B106" s="1955"/>
      <c r="C106" s="1955"/>
      <c r="D106" s="1955"/>
      <c r="E106" s="1955"/>
      <c r="F106" s="1955"/>
      <c r="G106" s="1955"/>
      <c r="H106" s="1955"/>
      <c r="I106" s="1955"/>
      <c r="J106" s="1955"/>
      <c r="K106" s="1955"/>
    </row>
    <row r="107" spans="1:11" ht="15.75" customHeight="1">
      <c r="A107" s="1955"/>
      <c r="B107" s="1955"/>
      <c r="C107" s="1955"/>
      <c r="D107" s="1955"/>
      <c r="E107" s="1955"/>
      <c r="F107" s="1955"/>
      <c r="G107" s="1955"/>
      <c r="H107" s="1955"/>
      <c r="I107" s="1955"/>
      <c r="J107" s="1955"/>
      <c r="K107" s="1955"/>
    </row>
    <row r="108" spans="1:11" ht="15.75" customHeight="1">
      <c r="A108" s="1955"/>
      <c r="B108" s="1955"/>
      <c r="C108" s="1955"/>
      <c r="D108" s="1955"/>
      <c r="E108" s="1955"/>
      <c r="F108" s="1955"/>
      <c r="G108" s="1955"/>
      <c r="H108" s="1955"/>
      <c r="I108" s="1955"/>
      <c r="J108" s="1955"/>
      <c r="K108" s="1955"/>
    </row>
    <row r="109" spans="1:11" ht="15.75" customHeight="1">
      <c r="A109" s="1955"/>
      <c r="B109" s="1955"/>
      <c r="C109" s="1955"/>
      <c r="D109" s="1955"/>
      <c r="E109" s="1955"/>
      <c r="F109" s="1955"/>
      <c r="G109" s="1955"/>
      <c r="H109" s="1955"/>
      <c r="I109" s="1955"/>
      <c r="J109" s="1955"/>
      <c r="K109" s="1955"/>
    </row>
    <row r="110" spans="1:11" ht="15.75" customHeight="1">
      <c r="A110" s="1955"/>
      <c r="B110" s="1955"/>
      <c r="C110" s="1955"/>
      <c r="D110" s="1955"/>
      <c r="E110" s="1955"/>
      <c r="F110" s="1955"/>
      <c r="G110" s="1955"/>
      <c r="H110" s="1955"/>
      <c r="I110" s="1955"/>
      <c r="J110" s="1955"/>
      <c r="K110" s="1955"/>
    </row>
    <row r="111" spans="1:11" ht="15.75" customHeight="1">
      <c r="A111" s="1955"/>
      <c r="B111" s="1955"/>
      <c r="C111" s="1955"/>
      <c r="D111" s="1955"/>
      <c r="E111" s="1955"/>
      <c r="F111" s="1955"/>
      <c r="G111" s="1955"/>
      <c r="H111" s="1955"/>
      <c r="I111" s="1955"/>
      <c r="J111" s="1955"/>
      <c r="K111" s="1955"/>
    </row>
    <row r="112" spans="1:11" ht="15.75" customHeight="1">
      <c r="A112" s="1955"/>
      <c r="B112" s="1955"/>
      <c r="C112" s="1955"/>
      <c r="D112" s="1955"/>
      <c r="E112" s="1955"/>
      <c r="F112" s="1955"/>
      <c r="G112" s="1955"/>
      <c r="H112" s="1955"/>
      <c r="I112" s="1955"/>
      <c r="J112" s="1955"/>
      <c r="K112" s="1955"/>
    </row>
    <row r="113" spans="1:11" ht="15.75" customHeight="1">
      <c r="A113" s="1955"/>
      <c r="B113" s="1955"/>
      <c r="C113" s="1955"/>
      <c r="D113" s="1955"/>
      <c r="E113" s="1955"/>
      <c r="F113" s="1955"/>
      <c r="G113" s="1955"/>
      <c r="H113" s="1955"/>
      <c r="I113" s="1955"/>
      <c r="J113" s="1955"/>
      <c r="K113" s="1955"/>
    </row>
    <row r="114" spans="1:11" ht="15.75" customHeight="1">
      <c r="A114" s="1955"/>
      <c r="B114" s="1955"/>
      <c r="C114" s="1955"/>
      <c r="D114" s="1955"/>
      <c r="E114" s="1955"/>
      <c r="F114" s="1955"/>
      <c r="G114" s="1955"/>
      <c r="H114" s="1955"/>
      <c r="I114" s="1955"/>
      <c r="J114" s="1955"/>
      <c r="K114" s="1955"/>
    </row>
    <row r="115" spans="1:11" ht="15.75" customHeight="1">
      <c r="A115" s="1955"/>
      <c r="B115" s="1955"/>
      <c r="C115" s="1955"/>
      <c r="D115" s="1955"/>
      <c r="E115" s="1955"/>
      <c r="F115" s="1955"/>
      <c r="G115" s="1955"/>
      <c r="H115" s="1955"/>
      <c r="I115" s="1955"/>
      <c r="J115" s="1955"/>
      <c r="K115" s="1955"/>
    </row>
    <row r="116" spans="1:11" ht="15.75" customHeight="1">
      <c r="A116" s="1955"/>
      <c r="B116" s="1955"/>
      <c r="C116" s="1955"/>
      <c r="D116" s="1955"/>
      <c r="E116" s="1955"/>
      <c r="F116" s="1955"/>
      <c r="G116" s="1955"/>
      <c r="H116" s="1955"/>
      <c r="I116" s="1955"/>
      <c r="J116" s="1955"/>
      <c r="K116" s="1955"/>
    </row>
    <row r="117" spans="1:11" ht="15.75" customHeight="1">
      <c r="A117" s="1955"/>
      <c r="B117" s="1955"/>
      <c r="C117" s="1955"/>
      <c r="D117" s="1955"/>
      <c r="E117" s="1955"/>
      <c r="F117" s="1955"/>
      <c r="G117" s="1955"/>
      <c r="H117" s="1955"/>
      <c r="I117" s="1955"/>
      <c r="J117" s="1955"/>
      <c r="K117" s="1955"/>
    </row>
    <row r="118" spans="1:11" ht="15.75" customHeight="1">
      <c r="A118" s="1955"/>
      <c r="B118" s="1955"/>
      <c r="C118" s="1955"/>
      <c r="D118" s="1955"/>
      <c r="E118" s="1955"/>
      <c r="F118" s="1955"/>
      <c r="G118" s="1955"/>
      <c r="H118" s="1955"/>
      <c r="I118" s="1955"/>
      <c r="J118" s="1955"/>
      <c r="K118" s="1955"/>
    </row>
    <row r="119" spans="1:11" ht="15.75" customHeight="1">
      <c r="A119" s="1955"/>
      <c r="B119" s="1955"/>
      <c r="C119" s="1955"/>
      <c r="D119" s="1955"/>
      <c r="E119" s="1955"/>
      <c r="F119" s="1955"/>
      <c r="G119" s="1955"/>
      <c r="H119" s="1955"/>
      <c r="I119" s="1955"/>
      <c r="J119" s="1955"/>
      <c r="K119" s="1955"/>
    </row>
    <row r="120" spans="1:11" ht="15.75" customHeight="1">
      <c r="A120" s="1955"/>
      <c r="B120" s="1955"/>
      <c r="C120" s="1955"/>
      <c r="D120" s="1955"/>
      <c r="E120" s="1955"/>
      <c r="F120" s="1955"/>
      <c r="G120" s="1955"/>
      <c r="H120" s="1955"/>
      <c r="I120" s="1955"/>
      <c r="J120" s="1955"/>
      <c r="K120" s="1955"/>
    </row>
    <row r="121" spans="1:11" ht="15.75" customHeight="1">
      <c r="A121" s="1955"/>
      <c r="B121" s="1955"/>
      <c r="C121" s="1955"/>
      <c r="D121" s="1955"/>
      <c r="E121" s="1955"/>
      <c r="F121" s="1955"/>
      <c r="G121" s="1955"/>
      <c r="H121" s="1955"/>
      <c r="I121" s="1955"/>
      <c r="J121" s="1955"/>
      <c r="K121" s="1955"/>
    </row>
    <row r="122" spans="1:11" ht="15.75" customHeight="1">
      <c r="A122" s="1955"/>
      <c r="B122" s="1955"/>
      <c r="C122" s="1955"/>
      <c r="D122" s="1955"/>
      <c r="E122" s="1955"/>
      <c r="F122" s="1955"/>
      <c r="G122" s="1955"/>
      <c r="H122" s="1955"/>
      <c r="I122" s="1955"/>
      <c r="J122" s="1955"/>
      <c r="K122" s="1955"/>
    </row>
    <row r="123" spans="1:11" ht="15.75" customHeight="1">
      <c r="A123" s="1955"/>
      <c r="B123" s="1955"/>
      <c r="C123" s="1955"/>
      <c r="D123" s="1955"/>
      <c r="E123" s="1955"/>
      <c r="F123" s="1955"/>
      <c r="G123" s="1955"/>
      <c r="H123" s="1955"/>
      <c r="I123" s="1955"/>
      <c r="J123" s="1955"/>
      <c r="K123" s="1955"/>
    </row>
    <row r="124" spans="1:11" ht="15.75" customHeight="1">
      <c r="A124" s="1955"/>
      <c r="B124" s="1955"/>
      <c r="C124" s="1955"/>
      <c r="D124" s="1955"/>
      <c r="E124" s="1955"/>
      <c r="F124" s="1955"/>
      <c r="G124" s="1955"/>
      <c r="H124" s="1955"/>
      <c r="I124" s="1955"/>
      <c r="J124" s="1955"/>
      <c r="K124" s="1955"/>
    </row>
    <row r="125" spans="1:11" ht="15.75" customHeight="1">
      <c r="A125" s="1955"/>
      <c r="B125" s="1955"/>
      <c r="C125" s="1955"/>
      <c r="D125" s="1955"/>
      <c r="E125" s="1955"/>
      <c r="F125" s="1955"/>
      <c r="G125" s="1955"/>
      <c r="H125" s="1955"/>
      <c r="I125" s="1955"/>
      <c r="J125" s="1955"/>
      <c r="K125" s="1955"/>
    </row>
    <row r="126" spans="1:11" ht="15.75" customHeight="1">
      <c r="A126" s="1955"/>
      <c r="B126" s="1955"/>
      <c r="C126" s="1955"/>
      <c r="D126" s="1955"/>
      <c r="E126" s="1955"/>
      <c r="F126" s="1955"/>
      <c r="G126" s="1955"/>
      <c r="H126" s="1955"/>
      <c r="I126" s="1955"/>
      <c r="J126" s="1955"/>
      <c r="K126" s="1955"/>
    </row>
    <row r="127" spans="1:11" ht="15.75" customHeight="1">
      <c r="A127" s="1955"/>
      <c r="B127" s="1955"/>
      <c r="C127" s="1955"/>
      <c r="D127" s="1955"/>
      <c r="E127" s="1955"/>
      <c r="F127" s="1955"/>
      <c r="G127" s="1955"/>
      <c r="H127" s="1955"/>
      <c r="I127" s="1955"/>
      <c r="J127" s="1955"/>
      <c r="K127" s="1955"/>
    </row>
    <row r="128" spans="1:11" ht="15.75" customHeight="1">
      <c r="A128" s="1955"/>
      <c r="B128" s="1955"/>
      <c r="C128" s="1955"/>
      <c r="D128" s="1955"/>
      <c r="E128" s="1955"/>
      <c r="F128" s="1955"/>
      <c r="G128" s="1955"/>
      <c r="H128" s="1955"/>
      <c r="I128" s="1955"/>
      <c r="J128" s="1955"/>
      <c r="K128" s="1955"/>
    </row>
    <row r="129" spans="1:11" ht="15.75" customHeight="1">
      <c r="A129" s="1955"/>
      <c r="B129" s="1955"/>
      <c r="C129" s="1955"/>
      <c r="D129" s="1955"/>
      <c r="E129" s="1955"/>
      <c r="F129" s="1955"/>
      <c r="G129" s="1955"/>
      <c r="H129" s="1955"/>
      <c r="I129" s="1955"/>
      <c r="J129" s="1955"/>
      <c r="K129" s="1955"/>
    </row>
    <row r="130" spans="1:11" ht="15.75" customHeight="1">
      <c r="A130" s="1955"/>
      <c r="B130" s="1955"/>
      <c r="C130" s="1955"/>
      <c r="D130" s="1955"/>
      <c r="E130" s="1955"/>
      <c r="F130" s="1955"/>
      <c r="G130" s="1955"/>
      <c r="H130" s="1955"/>
      <c r="I130" s="1955"/>
      <c r="J130" s="1955"/>
      <c r="K130" s="1955"/>
    </row>
    <row r="131" spans="1:11" ht="15.75" customHeight="1">
      <c r="A131" s="1955"/>
      <c r="B131" s="1955"/>
      <c r="C131" s="1955"/>
      <c r="D131" s="1955"/>
      <c r="E131" s="1955"/>
      <c r="F131" s="1955"/>
      <c r="G131" s="1955"/>
      <c r="H131" s="1955"/>
      <c r="I131" s="1955"/>
      <c r="J131" s="1955"/>
      <c r="K131" s="1955"/>
    </row>
    <row r="132" spans="1:11" ht="15.75" customHeight="1">
      <c r="A132" s="1955"/>
      <c r="B132" s="1955"/>
      <c r="C132" s="1955"/>
      <c r="D132" s="1955"/>
      <c r="E132" s="1955"/>
      <c r="F132" s="1955"/>
      <c r="G132" s="1955"/>
      <c r="H132" s="1955"/>
      <c r="I132" s="1955"/>
      <c r="J132" s="1955"/>
      <c r="K132" s="1955"/>
    </row>
    <row r="133" spans="1:11" ht="15.75" customHeight="1">
      <c r="A133" s="1955"/>
      <c r="B133" s="1955"/>
      <c r="C133" s="1955"/>
      <c r="D133" s="1955"/>
      <c r="E133" s="1955"/>
      <c r="F133" s="1955"/>
      <c r="G133" s="1955"/>
      <c r="H133" s="1955"/>
      <c r="I133" s="1955"/>
      <c r="J133" s="1955"/>
      <c r="K133" s="1955"/>
    </row>
    <row r="134" spans="1:11" ht="15.75" customHeight="1">
      <c r="A134" s="1955"/>
      <c r="B134" s="1955"/>
      <c r="C134" s="1955"/>
      <c r="D134" s="1955"/>
      <c r="E134" s="1955"/>
      <c r="F134" s="1955"/>
      <c r="G134" s="1955"/>
      <c r="H134" s="1955"/>
      <c r="I134" s="1955"/>
      <c r="J134" s="1955"/>
      <c r="K134" s="1955"/>
    </row>
    <row r="135" spans="1:11" ht="15.75" customHeight="1">
      <c r="A135" s="1955"/>
      <c r="B135" s="1955"/>
      <c r="C135" s="1955"/>
      <c r="D135" s="1955"/>
      <c r="E135" s="1955"/>
      <c r="F135" s="1955"/>
      <c r="G135" s="1955"/>
      <c r="H135" s="1955"/>
      <c r="I135" s="1955"/>
      <c r="J135" s="1955"/>
      <c r="K135" s="1955"/>
    </row>
    <row r="136" spans="1:11" ht="15.75" customHeight="1">
      <c r="A136" s="1955"/>
      <c r="B136" s="1955"/>
      <c r="C136" s="1955"/>
      <c r="D136" s="1955"/>
      <c r="E136" s="1955"/>
      <c r="F136" s="1955"/>
      <c r="G136" s="1955"/>
      <c r="H136" s="1955"/>
      <c r="I136" s="1955"/>
      <c r="J136" s="1955"/>
      <c r="K136" s="1955"/>
    </row>
    <row r="137" spans="1:11" ht="15.75" customHeight="1">
      <c r="A137" s="1955"/>
      <c r="B137" s="1955"/>
      <c r="C137" s="1955"/>
      <c r="D137" s="1955"/>
      <c r="E137" s="1955"/>
      <c r="F137" s="1955"/>
      <c r="G137" s="1955"/>
      <c r="H137" s="1955"/>
      <c r="I137" s="1955"/>
      <c r="J137" s="1955"/>
      <c r="K137" s="1955"/>
    </row>
    <row r="138" spans="1:11" ht="15.75" customHeight="1">
      <c r="A138" s="1955"/>
      <c r="B138" s="1955"/>
      <c r="C138" s="1955"/>
      <c r="D138" s="1955"/>
      <c r="E138" s="1955"/>
      <c r="F138" s="1955"/>
      <c r="G138" s="1955"/>
      <c r="H138" s="1955"/>
      <c r="I138" s="1955"/>
      <c r="J138" s="1955"/>
      <c r="K138" s="1955"/>
    </row>
    <row r="139" spans="1:11" ht="15.75" customHeight="1">
      <c r="A139" s="1955"/>
      <c r="B139" s="1955"/>
      <c r="C139" s="1955"/>
      <c r="D139" s="1955"/>
      <c r="E139" s="1955"/>
      <c r="F139" s="1955"/>
      <c r="G139" s="1955"/>
      <c r="H139" s="1955"/>
      <c r="I139" s="1955"/>
      <c r="J139" s="1955"/>
      <c r="K139" s="1955"/>
    </row>
    <row r="140" spans="1:11" ht="15.75" customHeight="1">
      <c r="A140" s="1955"/>
      <c r="B140" s="1955"/>
      <c r="C140" s="1955"/>
      <c r="D140" s="1955"/>
      <c r="E140" s="1955"/>
      <c r="F140" s="1955"/>
      <c r="G140" s="1955"/>
      <c r="H140" s="1955"/>
      <c r="I140" s="1955"/>
      <c r="J140" s="1955"/>
      <c r="K140" s="1955"/>
    </row>
    <row r="141" spans="1:11" ht="15.75" customHeight="1">
      <c r="A141" s="1955"/>
      <c r="B141" s="1955"/>
      <c r="C141" s="1955"/>
      <c r="D141" s="1955"/>
      <c r="E141" s="1955"/>
      <c r="F141" s="1955"/>
      <c r="G141" s="1955"/>
      <c r="H141" s="1955"/>
      <c r="I141" s="1955"/>
      <c r="J141" s="1955"/>
      <c r="K141" s="1955"/>
    </row>
    <row r="142" spans="1:11" ht="15.75" customHeight="1">
      <c r="A142" s="1955"/>
      <c r="B142" s="1955"/>
      <c r="C142" s="1955"/>
      <c r="D142" s="1955"/>
      <c r="E142" s="1955"/>
      <c r="F142" s="1955"/>
      <c r="G142" s="1955"/>
      <c r="H142" s="1955"/>
      <c r="I142" s="1955"/>
      <c r="J142" s="1955"/>
      <c r="K142" s="1955"/>
    </row>
    <row r="143" spans="1:11" ht="15.75" customHeight="1">
      <c r="A143" s="1955"/>
      <c r="B143" s="1955"/>
      <c r="C143" s="1955"/>
      <c r="D143" s="1955"/>
      <c r="E143" s="1955"/>
      <c r="F143" s="1955"/>
      <c r="G143" s="1955"/>
      <c r="H143" s="1955"/>
      <c r="I143" s="1955"/>
      <c r="J143" s="1955"/>
      <c r="K143" s="1955"/>
    </row>
    <row r="144" spans="1:11" ht="15.75" customHeight="1">
      <c r="A144" s="1955"/>
      <c r="B144" s="1955"/>
      <c r="C144" s="1955"/>
      <c r="D144" s="1955"/>
      <c r="E144" s="1955"/>
      <c r="F144" s="1955"/>
      <c r="G144" s="1955"/>
      <c r="H144" s="1955"/>
      <c r="I144" s="1955"/>
      <c r="J144" s="1955"/>
      <c r="K144" s="1955"/>
    </row>
    <row r="145" spans="1:11" ht="15.75" customHeight="1">
      <c r="A145" s="1955"/>
      <c r="B145" s="1955"/>
      <c r="C145" s="1955"/>
      <c r="D145" s="1955"/>
      <c r="E145" s="1955"/>
      <c r="F145" s="1955"/>
      <c r="G145" s="1955"/>
      <c r="H145" s="1955"/>
      <c r="I145" s="1955"/>
      <c r="J145" s="1955"/>
      <c r="K145" s="1955"/>
    </row>
    <row r="146" spans="1:11" ht="15.75" customHeight="1">
      <c r="A146" s="1955"/>
      <c r="B146" s="1955"/>
      <c r="C146" s="1955"/>
      <c r="D146" s="1955"/>
      <c r="E146" s="1955"/>
      <c r="F146" s="1955"/>
      <c r="G146" s="1955"/>
      <c r="H146" s="1955"/>
      <c r="I146" s="1955"/>
      <c r="J146" s="1955"/>
      <c r="K146" s="1955"/>
    </row>
    <row r="147" spans="1:11" ht="15.75" customHeight="1">
      <c r="A147" s="1955"/>
      <c r="B147" s="1955"/>
      <c r="C147" s="1955"/>
      <c r="D147" s="1955"/>
      <c r="E147" s="1955"/>
      <c r="F147" s="1955"/>
      <c r="G147" s="1955"/>
      <c r="H147" s="1955"/>
      <c r="I147" s="1955"/>
      <c r="J147" s="1955"/>
      <c r="K147" s="1955"/>
    </row>
    <row r="148" spans="1:11" ht="15.75" customHeight="1">
      <c r="A148" s="1955"/>
      <c r="B148" s="1955"/>
      <c r="C148" s="1955"/>
      <c r="D148" s="1955"/>
      <c r="E148" s="1955"/>
      <c r="F148" s="1955"/>
      <c r="G148" s="1955"/>
      <c r="H148" s="1955"/>
      <c r="I148" s="1955"/>
      <c r="J148" s="1955"/>
      <c r="K148" s="1955"/>
    </row>
    <row r="149" spans="1:11" ht="15.75" customHeight="1">
      <c r="A149" s="1955"/>
      <c r="B149" s="1955"/>
      <c r="C149" s="1955"/>
      <c r="D149" s="1955"/>
      <c r="E149" s="1955"/>
      <c r="F149" s="1955"/>
      <c r="G149" s="1955"/>
      <c r="H149" s="1955"/>
      <c r="I149" s="1955"/>
      <c r="J149" s="1955"/>
      <c r="K149" s="1955"/>
    </row>
    <row r="150" spans="1:11" ht="15.75" customHeight="1">
      <c r="A150" s="1955"/>
      <c r="B150" s="1955"/>
      <c r="C150" s="1955"/>
      <c r="D150" s="1955"/>
      <c r="E150" s="1955"/>
      <c r="F150" s="1955"/>
      <c r="G150" s="1955"/>
      <c r="H150" s="1955"/>
      <c r="I150" s="1955"/>
      <c r="J150" s="1955"/>
      <c r="K150" s="1955"/>
    </row>
    <row r="151" spans="1:11" ht="15.75" customHeight="1">
      <c r="A151" s="1955"/>
      <c r="B151" s="1955"/>
      <c r="C151" s="1955"/>
      <c r="D151" s="1955"/>
      <c r="E151" s="1955"/>
      <c r="F151" s="1955"/>
      <c r="G151" s="1955"/>
      <c r="H151" s="1955"/>
      <c r="I151" s="1955"/>
      <c r="J151" s="1955"/>
      <c r="K151" s="1955"/>
    </row>
    <row r="152" spans="1:11" ht="15.75" customHeight="1">
      <c r="A152" s="1955"/>
      <c r="B152" s="1955"/>
      <c r="C152" s="1955"/>
      <c r="D152" s="1955"/>
      <c r="E152" s="1955"/>
      <c r="F152" s="1955"/>
      <c r="G152" s="1955"/>
      <c r="H152" s="1955"/>
      <c r="I152" s="1955"/>
      <c r="J152" s="1955"/>
      <c r="K152" s="1955"/>
    </row>
    <row r="153" spans="1:11" ht="15.75" customHeight="1">
      <c r="A153" s="1955"/>
      <c r="B153" s="1955"/>
      <c r="C153" s="1955"/>
      <c r="D153" s="1955"/>
      <c r="E153" s="1955"/>
      <c r="F153" s="1955"/>
      <c r="G153" s="1955"/>
      <c r="H153" s="1955"/>
      <c r="I153" s="1955"/>
      <c r="J153" s="1955"/>
      <c r="K153" s="1955"/>
    </row>
    <row r="154" spans="1:11" ht="15.75" customHeight="1">
      <c r="A154" s="1955"/>
      <c r="B154" s="1955"/>
      <c r="C154" s="1955"/>
      <c r="D154" s="1955"/>
      <c r="E154" s="1955"/>
      <c r="F154" s="1955"/>
      <c r="G154" s="1955"/>
      <c r="H154" s="1955"/>
      <c r="I154" s="1955"/>
      <c r="J154" s="1955"/>
      <c r="K154" s="1955"/>
    </row>
    <row r="155" spans="1:11" ht="15.75" customHeight="1">
      <c r="A155" s="1955"/>
      <c r="B155" s="1955"/>
      <c r="C155" s="1955"/>
      <c r="D155" s="1955"/>
      <c r="E155" s="1955"/>
      <c r="F155" s="1955"/>
      <c r="G155" s="1955"/>
      <c r="H155" s="1955"/>
      <c r="I155" s="1955"/>
      <c r="J155" s="1955"/>
      <c r="K155" s="1955"/>
    </row>
    <row r="156" spans="1:11" ht="15.75" customHeight="1">
      <c r="A156" s="1955"/>
      <c r="B156" s="1955"/>
      <c r="C156" s="1955"/>
      <c r="D156" s="1955"/>
      <c r="E156" s="1955"/>
      <c r="F156" s="1955"/>
      <c r="G156" s="1955"/>
      <c r="H156" s="1955"/>
      <c r="I156" s="1955"/>
      <c r="J156" s="1955"/>
      <c r="K156" s="1955"/>
    </row>
    <row r="157" spans="1:11" ht="15.75" customHeight="1">
      <c r="A157" s="1955"/>
      <c r="B157" s="1955"/>
      <c r="C157" s="1955"/>
      <c r="D157" s="1955"/>
      <c r="E157" s="1955"/>
      <c r="F157" s="1955"/>
      <c r="G157" s="1955"/>
      <c r="H157" s="1955"/>
      <c r="I157" s="1955"/>
      <c r="J157" s="1955"/>
      <c r="K157" s="1955"/>
    </row>
    <row r="158" spans="1:11" ht="15.75" customHeight="1">
      <c r="A158" s="1955"/>
      <c r="B158" s="1955"/>
      <c r="C158" s="1955"/>
      <c r="D158" s="1955"/>
      <c r="E158" s="1955"/>
      <c r="F158" s="1955"/>
      <c r="G158" s="1955"/>
      <c r="H158" s="1955"/>
      <c r="I158" s="1955"/>
      <c r="J158" s="1955"/>
      <c r="K158" s="1955"/>
    </row>
    <row r="159" spans="1:11" ht="15.75" customHeight="1">
      <c r="A159" s="1955"/>
      <c r="B159" s="1955"/>
      <c r="C159" s="1955"/>
      <c r="D159" s="1955"/>
      <c r="E159" s="1955"/>
      <c r="F159" s="1955"/>
      <c r="G159" s="1955"/>
      <c r="H159" s="1955"/>
      <c r="I159" s="1955"/>
      <c r="J159" s="1955"/>
      <c r="K159" s="1955"/>
    </row>
    <row r="160" spans="1:11" ht="15.75" customHeight="1">
      <c r="A160" s="1955"/>
      <c r="B160" s="1955"/>
      <c r="C160" s="1955"/>
      <c r="D160" s="1955"/>
      <c r="E160" s="1955"/>
      <c r="F160" s="1955"/>
      <c r="G160" s="1955"/>
      <c r="H160" s="1955"/>
      <c r="I160" s="1955"/>
      <c r="J160" s="1955"/>
      <c r="K160" s="1955"/>
    </row>
    <row r="161" spans="1:11" ht="15.75" customHeight="1">
      <c r="A161" s="1955"/>
      <c r="B161" s="1955"/>
      <c r="C161" s="1955"/>
      <c r="D161" s="1955"/>
      <c r="E161" s="1955"/>
      <c r="F161" s="1955"/>
      <c r="G161" s="1955"/>
      <c r="H161" s="1955"/>
      <c r="I161" s="1955"/>
      <c r="J161" s="1955"/>
      <c r="K161" s="1955"/>
    </row>
    <row r="162" spans="1:11" ht="15.75" customHeight="1">
      <c r="A162" s="1955"/>
      <c r="B162" s="1955"/>
      <c r="C162" s="1955"/>
      <c r="D162" s="1955"/>
      <c r="E162" s="1955"/>
      <c r="F162" s="1955"/>
      <c r="G162" s="1955"/>
      <c r="H162" s="1955"/>
      <c r="I162" s="1955"/>
      <c r="J162" s="1955"/>
      <c r="K162" s="1955"/>
    </row>
    <row r="163" spans="1:11" ht="15.75" customHeight="1">
      <c r="A163" s="1955"/>
      <c r="B163" s="1955"/>
      <c r="C163" s="1955"/>
      <c r="D163" s="1955"/>
      <c r="E163" s="1955"/>
      <c r="F163" s="1955"/>
      <c r="G163" s="1955"/>
      <c r="H163" s="1955"/>
      <c r="I163" s="1955"/>
      <c r="J163" s="1955"/>
      <c r="K163" s="1955"/>
    </row>
    <row r="164" spans="1:11" ht="15.75" customHeight="1">
      <c r="A164" s="1955"/>
      <c r="B164" s="1955"/>
      <c r="C164" s="1955"/>
      <c r="D164" s="1955"/>
      <c r="E164" s="1955"/>
      <c r="F164" s="1955"/>
      <c r="G164" s="1955"/>
      <c r="H164" s="1955"/>
      <c r="I164" s="1955"/>
      <c r="J164" s="1955"/>
      <c r="K164" s="1955"/>
    </row>
    <row r="165" spans="1:11" ht="15.75" customHeight="1">
      <c r="A165" s="1955"/>
      <c r="B165" s="1955"/>
      <c r="C165" s="1955"/>
      <c r="D165" s="1955"/>
      <c r="E165" s="1955"/>
      <c r="F165" s="1955"/>
      <c r="G165" s="1955"/>
      <c r="H165" s="1955"/>
      <c r="I165" s="1955"/>
      <c r="J165" s="1955"/>
      <c r="K165" s="1955"/>
    </row>
    <row r="166" spans="1:11" ht="15.75" customHeight="1">
      <c r="A166" s="1955"/>
      <c r="B166" s="1955"/>
      <c r="C166" s="1955"/>
      <c r="D166" s="1955"/>
      <c r="E166" s="1955"/>
      <c r="F166" s="1955"/>
      <c r="G166" s="1955"/>
      <c r="H166" s="1955"/>
      <c r="I166" s="1955"/>
      <c r="J166" s="1955"/>
      <c r="K166" s="1955"/>
    </row>
    <row r="167" spans="1:11" ht="15.75" customHeight="1">
      <c r="A167" s="1955"/>
      <c r="B167" s="1955"/>
      <c r="C167" s="1955"/>
      <c r="D167" s="1955"/>
      <c r="E167" s="1955"/>
      <c r="F167" s="1955"/>
      <c r="G167" s="1955"/>
      <c r="H167" s="1955"/>
      <c r="I167" s="1955"/>
      <c r="J167" s="1955"/>
      <c r="K167" s="1955"/>
    </row>
    <row r="168" spans="1:11" ht="15.75" customHeight="1">
      <c r="A168" s="1955"/>
      <c r="B168" s="1955"/>
      <c r="C168" s="1955"/>
      <c r="D168" s="1955"/>
      <c r="E168" s="1955"/>
      <c r="F168" s="1955"/>
      <c r="G168" s="1955"/>
      <c r="H168" s="1955"/>
      <c r="I168" s="1955"/>
      <c r="J168" s="1955"/>
      <c r="K168" s="1955"/>
    </row>
    <row r="169" spans="1:11" ht="15.75" customHeight="1">
      <c r="A169" s="1955"/>
      <c r="B169" s="1955"/>
      <c r="C169" s="1955"/>
      <c r="D169" s="1955"/>
      <c r="E169" s="1955"/>
      <c r="F169" s="1955"/>
      <c r="G169" s="1955"/>
      <c r="H169" s="1955"/>
      <c r="I169" s="1955"/>
      <c r="J169" s="1955"/>
      <c r="K169" s="1955"/>
    </row>
    <row r="170" spans="1:11" ht="15.75" customHeight="1">
      <c r="A170" s="1955"/>
      <c r="B170" s="1955"/>
      <c r="C170" s="1955"/>
      <c r="D170" s="1955"/>
      <c r="E170" s="1955"/>
      <c r="F170" s="1955"/>
      <c r="G170" s="1955"/>
      <c r="H170" s="1955"/>
      <c r="I170" s="1955"/>
      <c r="J170" s="1955"/>
      <c r="K170" s="1955"/>
    </row>
    <row r="171" spans="1:11" ht="15.75" customHeight="1">
      <c r="A171" s="1955"/>
      <c r="B171" s="1955"/>
      <c r="C171" s="1955"/>
      <c r="D171" s="1955"/>
      <c r="E171" s="1955"/>
      <c r="F171" s="1955"/>
      <c r="G171" s="1955"/>
      <c r="H171" s="1955"/>
      <c r="I171" s="1955"/>
      <c r="J171" s="1955"/>
      <c r="K171" s="1955"/>
    </row>
    <row r="172" spans="1:11" ht="15.75" customHeight="1">
      <c r="A172" s="1955"/>
      <c r="B172" s="1955"/>
      <c r="C172" s="1955"/>
      <c r="D172" s="1955"/>
      <c r="E172" s="1955"/>
      <c r="F172" s="1955"/>
      <c r="G172" s="1955"/>
      <c r="H172" s="1955"/>
      <c r="I172" s="1955"/>
      <c r="J172" s="1955"/>
      <c r="K172" s="1955"/>
    </row>
    <row r="173" spans="1:11" ht="15.75" customHeight="1">
      <c r="A173" s="1955"/>
      <c r="B173" s="1955"/>
      <c r="C173" s="1955"/>
      <c r="D173" s="1955"/>
      <c r="E173" s="1955"/>
      <c r="F173" s="1955"/>
      <c r="G173" s="1955"/>
      <c r="H173" s="1955"/>
      <c r="I173" s="1955"/>
      <c r="J173" s="1955"/>
      <c r="K173" s="1955"/>
    </row>
    <row r="174" spans="1:11" ht="15.75" customHeight="1">
      <c r="A174" s="1955"/>
      <c r="B174" s="1955"/>
      <c r="C174" s="1955"/>
      <c r="D174" s="1955"/>
      <c r="E174" s="1955"/>
      <c r="F174" s="1955"/>
      <c r="G174" s="1955"/>
      <c r="H174" s="1955"/>
      <c r="I174" s="1955"/>
      <c r="J174" s="1955"/>
      <c r="K174" s="1955"/>
    </row>
    <row r="175" spans="1:11" ht="15.75" customHeight="1">
      <c r="A175" s="1955"/>
      <c r="B175" s="1955"/>
      <c r="C175" s="1955"/>
      <c r="D175" s="1955"/>
      <c r="E175" s="1955"/>
      <c r="F175" s="1955"/>
      <c r="G175" s="1955"/>
      <c r="H175" s="1955"/>
      <c r="I175" s="1955"/>
      <c r="J175" s="1955"/>
      <c r="K175" s="1955"/>
    </row>
    <row r="176" spans="1:11" ht="15.75" customHeight="1">
      <c r="A176" s="1955"/>
      <c r="B176" s="1955"/>
      <c r="C176" s="1955"/>
      <c r="D176" s="1955"/>
      <c r="E176" s="1955"/>
      <c r="F176" s="1955"/>
      <c r="G176" s="1955"/>
      <c r="H176" s="1955"/>
      <c r="I176" s="1955"/>
      <c r="J176" s="1955"/>
      <c r="K176" s="1955"/>
    </row>
    <row r="177" spans="1:11" ht="15.75" customHeight="1">
      <c r="A177" s="1955"/>
      <c r="B177" s="1955"/>
      <c r="C177" s="1955"/>
      <c r="D177" s="1955"/>
      <c r="E177" s="1955"/>
      <c r="F177" s="1955"/>
      <c r="G177" s="1955"/>
      <c r="H177" s="1955"/>
      <c r="I177" s="1955"/>
      <c r="J177" s="1955"/>
      <c r="K177" s="1955"/>
    </row>
    <row r="178" spans="1:11" ht="15.75" customHeight="1">
      <c r="A178" s="1955"/>
      <c r="B178" s="1955"/>
      <c r="C178" s="1955"/>
      <c r="D178" s="1955"/>
      <c r="E178" s="1955"/>
      <c r="F178" s="1955"/>
      <c r="G178" s="1955"/>
      <c r="H178" s="1955"/>
      <c r="I178" s="1955"/>
      <c r="J178" s="1955"/>
      <c r="K178" s="1955"/>
    </row>
    <row r="179" spans="1:11" ht="15.75" customHeight="1">
      <c r="A179" s="1955"/>
      <c r="B179" s="1955"/>
      <c r="C179" s="1955"/>
      <c r="D179" s="1955"/>
      <c r="E179" s="1955"/>
      <c r="F179" s="1955"/>
      <c r="G179" s="1955"/>
      <c r="H179" s="1955"/>
      <c r="I179" s="1955"/>
      <c r="J179" s="1955"/>
      <c r="K179" s="1955"/>
    </row>
    <row r="180" spans="1:11" ht="15.75" customHeight="1">
      <c r="A180" s="1955"/>
      <c r="B180" s="1955"/>
      <c r="C180" s="1955"/>
      <c r="D180" s="1955"/>
      <c r="E180" s="1955"/>
      <c r="F180" s="1955"/>
      <c r="G180" s="1955"/>
      <c r="H180" s="1955"/>
      <c r="I180" s="1955"/>
      <c r="J180" s="1955"/>
      <c r="K180" s="1955"/>
    </row>
    <row r="181" spans="1:11" ht="15.75" customHeight="1">
      <c r="A181" s="1955"/>
      <c r="B181" s="1955"/>
      <c r="C181" s="1955"/>
      <c r="D181" s="1955"/>
      <c r="E181" s="1955"/>
      <c r="F181" s="1955"/>
      <c r="G181" s="1955"/>
      <c r="H181" s="1955"/>
      <c r="I181" s="1955"/>
      <c r="J181" s="1955"/>
      <c r="K181" s="1955"/>
    </row>
    <row r="182" spans="1:11" ht="15.75" customHeight="1">
      <c r="A182" s="1955"/>
      <c r="B182" s="1955"/>
      <c r="C182" s="1955"/>
      <c r="D182" s="1955"/>
      <c r="E182" s="1955"/>
      <c r="F182" s="1955"/>
      <c r="G182" s="1955"/>
      <c r="H182" s="1955"/>
      <c r="I182" s="1955"/>
      <c r="J182" s="1955"/>
      <c r="K182" s="1955"/>
    </row>
    <row r="183" spans="1:11" ht="15.75" customHeight="1">
      <c r="A183" s="1955"/>
      <c r="B183" s="1955"/>
      <c r="C183" s="1955"/>
      <c r="D183" s="1955"/>
      <c r="E183" s="1955"/>
      <c r="F183" s="1955"/>
      <c r="G183" s="1955"/>
      <c r="H183" s="1955"/>
      <c r="I183" s="1955"/>
      <c r="J183" s="1955"/>
      <c r="K183" s="1955"/>
    </row>
    <row r="184" spans="1:11" ht="15.75" customHeight="1">
      <c r="A184" s="1955"/>
      <c r="B184" s="1955"/>
      <c r="C184" s="1955"/>
      <c r="D184" s="1955"/>
      <c r="E184" s="1955"/>
      <c r="F184" s="1955"/>
      <c r="G184" s="1955"/>
      <c r="H184" s="1955"/>
      <c r="I184" s="1955"/>
      <c r="J184" s="1955"/>
      <c r="K184" s="1955"/>
    </row>
    <row r="185" spans="1:11" ht="15.75" customHeight="1">
      <c r="A185" s="1955"/>
      <c r="B185" s="1955"/>
      <c r="C185" s="1955"/>
      <c r="D185" s="1955"/>
      <c r="E185" s="1955"/>
      <c r="F185" s="1955"/>
      <c r="G185" s="1955"/>
      <c r="H185" s="1955"/>
      <c r="I185" s="1955"/>
      <c r="J185" s="1955"/>
      <c r="K185" s="1955"/>
    </row>
    <row r="186" spans="1:11" ht="15.75" customHeight="1">
      <c r="A186" s="1955"/>
      <c r="B186" s="1955"/>
      <c r="C186" s="1955"/>
      <c r="D186" s="1955"/>
      <c r="E186" s="1955"/>
      <c r="F186" s="1955"/>
      <c r="G186" s="1955"/>
      <c r="H186" s="1955"/>
      <c r="I186" s="1955"/>
      <c r="J186" s="1955"/>
      <c r="K186" s="1955"/>
    </row>
    <row r="187" spans="1:11" ht="15.75" customHeight="1">
      <c r="A187" s="1955"/>
      <c r="B187" s="1955"/>
      <c r="C187" s="1955"/>
      <c r="D187" s="1955"/>
      <c r="E187" s="1955"/>
      <c r="F187" s="1955"/>
      <c r="G187" s="1955"/>
      <c r="H187" s="1955"/>
      <c r="I187" s="1955"/>
      <c r="J187" s="1955"/>
      <c r="K187" s="1955"/>
    </row>
    <row r="188" spans="1:11" ht="15.75" customHeight="1">
      <c r="A188" s="1955"/>
      <c r="B188" s="1955"/>
      <c r="C188" s="1955"/>
      <c r="D188" s="1955"/>
      <c r="E188" s="1955"/>
      <c r="F188" s="1955"/>
      <c r="G188" s="1955"/>
      <c r="H188" s="1955"/>
      <c r="I188" s="1955"/>
      <c r="J188" s="1955"/>
      <c r="K188" s="1955"/>
    </row>
    <row r="189" spans="1:11" ht="15.75" customHeight="1">
      <c r="A189" s="1955"/>
      <c r="B189" s="1955"/>
      <c r="C189" s="1955"/>
      <c r="D189" s="1955"/>
      <c r="E189" s="1955"/>
      <c r="F189" s="1955"/>
      <c r="G189" s="1955"/>
      <c r="H189" s="1955"/>
      <c r="I189" s="1955"/>
      <c r="J189" s="1955"/>
      <c r="K189" s="1955"/>
    </row>
    <row r="190" spans="1:11" ht="15.75" customHeight="1">
      <c r="A190" s="1955"/>
      <c r="B190" s="1955"/>
      <c r="C190" s="1955"/>
      <c r="D190" s="1955"/>
      <c r="E190" s="1955"/>
      <c r="F190" s="1955"/>
      <c r="G190" s="1955"/>
      <c r="H190" s="1955"/>
      <c r="I190" s="1955"/>
      <c r="J190" s="1955"/>
      <c r="K190" s="1955"/>
    </row>
    <row r="191" spans="1:11" ht="15.75" customHeight="1">
      <c r="A191" s="1955"/>
      <c r="B191" s="1955"/>
      <c r="C191" s="1955"/>
      <c r="D191" s="1955"/>
      <c r="E191" s="1955"/>
      <c r="F191" s="1955"/>
      <c r="G191" s="1955"/>
      <c r="H191" s="1955"/>
      <c r="I191" s="1955"/>
      <c r="J191" s="1955"/>
      <c r="K191" s="1955"/>
    </row>
    <row r="192" spans="1:11" ht="15.75" customHeight="1">
      <c r="A192" s="1955"/>
      <c r="B192" s="1955"/>
      <c r="C192" s="1955"/>
      <c r="D192" s="1955"/>
      <c r="E192" s="1955"/>
      <c r="F192" s="1955"/>
      <c r="G192" s="1955"/>
      <c r="H192" s="1955"/>
      <c r="I192" s="1955"/>
      <c r="J192" s="1955"/>
      <c r="K192" s="1955"/>
    </row>
    <row r="193" spans="1:11" ht="15.75" customHeight="1">
      <c r="A193" s="1955"/>
      <c r="B193" s="1955"/>
      <c r="C193" s="1955"/>
      <c r="D193" s="1955"/>
      <c r="E193" s="1955"/>
      <c r="F193" s="1955"/>
      <c r="G193" s="1955"/>
      <c r="H193" s="1955"/>
      <c r="I193" s="1955"/>
      <c r="J193" s="1955"/>
      <c r="K193" s="1955"/>
    </row>
    <row r="194" spans="1:11" ht="15.75" customHeight="1">
      <c r="A194" s="1955"/>
      <c r="B194" s="1955"/>
      <c r="C194" s="1955"/>
      <c r="D194" s="1955"/>
      <c r="E194" s="1955"/>
      <c r="F194" s="1955"/>
      <c r="G194" s="1955"/>
      <c r="H194" s="1955"/>
      <c r="I194" s="1955"/>
      <c r="J194" s="1955"/>
      <c r="K194" s="1955"/>
    </row>
    <row r="195" spans="1:11" ht="15.75" customHeight="1">
      <c r="A195" s="1955"/>
      <c r="B195" s="1955"/>
      <c r="C195" s="1955"/>
      <c r="D195" s="1955"/>
      <c r="E195" s="1955"/>
      <c r="F195" s="1955"/>
      <c r="G195" s="1955"/>
      <c r="H195" s="1955"/>
      <c r="I195" s="1955"/>
      <c r="J195" s="1955"/>
      <c r="K195" s="1955"/>
    </row>
    <row r="196" spans="1:11" ht="15.75" customHeight="1">
      <c r="A196" s="1955"/>
      <c r="B196" s="1955"/>
      <c r="C196" s="1955"/>
      <c r="D196" s="1955"/>
      <c r="E196" s="1955"/>
      <c r="F196" s="1955"/>
      <c r="G196" s="1955"/>
      <c r="H196" s="1955"/>
      <c r="I196" s="1955"/>
      <c r="J196" s="1955"/>
      <c r="K196" s="1955"/>
    </row>
    <row r="197" spans="1:11" ht="15.75" customHeight="1">
      <c r="A197" s="1955"/>
      <c r="B197" s="1955"/>
      <c r="C197" s="1955"/>
      <c r="D197" s="1955"/>
      <c r="E197" s="1955"/>
      <c r="F197" s="1955"/>
      <c r="G197" s="1955"/>
      <c r="H197" s="1955"/>
      <c r="I197" s="1955"/>
      <c r="J197" s="1955"/>
      <c r="K197" s="1955"/>
    </row>
    <row r="198" spans="1:11" ht="15.75" customHeight="1">
      <c r="A198" s="1955"/>
      <c r="B198" s="1955"/>
      <c r="C198" s="1955"/>
      <c r="D198" s="1955"/>
      <c r="E198" s="1955"/>
      <c r="F198" s="1955"/>
      <c r="G198" s="1955"/>
      <c r="H198" s="1955"/>
      <c r="I198" s="1955"/>
      <c r="J198" s="1955"/>
      <c r="K198" s="1955"/>
    </row>
    <row r="199" spans="1:11" ht="15.75" customHeight="1">
      <c r="A199" s="1955"/>
      <c r="B199" s="1955"/>
      <c r="C199" s="1955"/>
      <c r="D199" s="1955"/>
      <c r="E199" s="1955"/>
      <c r="F199" s="1955"/>
      <c r="G199" s="1955"/>
      <c r="H199" s="1955"/>
      <c r="I199" s="1955"/>
      <c r="J199" s="1955"/>
      <c r="K199" s="1955"/>
    </row>
    <row r="200" spans="1:11" ht="15.75" customHeight="1">
      <c r="A200" s="1955"/>
      <c r="B200" s="1955"/>
      <c r="C200" s="1955"/>
      <c r="D200" s="1955"/>
      <c r="E200" s="1955"/>
      <c r="F200" s="1955"/>
      <c r="G200" s="1955"/>
      <c r="H200" s="1955"/>
      <c r="I200" s="1955"/>
      <c r="J200" s="1955"/>
      <c r="K200" s="1955"/>
    </row>
    <row r="201" spans="1:11" ht="15.75" customHeight="1">
      <c r="A201" s="1955"/>
      <c r="B201" s="1955"/>
      <c r="C201" s="1955"/>
      <c r="D201" s="1955"/>
      <c r="E201" s="1955"/>
      <c r="F201" s="1955"/>
      <c r="G201" s="1955"/>
      <c r="H201" s="1955"/>
      <c r="I201" s="1955"/>
      <c r="J201" s="1955"/>
      <c r="K201" s="1955"/>
    </row>
    <row r="202" spans="1:11" ht="15.75" customHeight="1">
      <c r="A202" s="1955"/>
      <c r="B202" s="1955"/>
      <c r="C202" s="1955"/>
      <c r="D202" s="1955"/>
      <c r="E202" s="1955"/>
      <c r="F202" s="1955"/>
      <c r="G202" s="1955"/>
      <c r="H202" s="1955"/>
      <c r="I202" s="1955"/>
      <c r="J202" s="1955"/>
      <c r="K202" s="1955"/>
    </row>
    <row r="203" spans="1:11" ht="15.75" customHeight="1">
      <c r="A203" s="1955"/>
      <c r="B203" s="1955"/>
      <c r="C203" s="1955"/>
      <c r="D203" s="1955"/>
      <c r="E203" s="1955"/>
      <c r="F203" s="1955"/>
      <c r="G203" s="1955"/>
      <c r="H203" s="1955"/>
      <c r="I203" s="1955"/>
      <c r="J203" s="1955"/>
      <c r="K203" s="1955"/>
    </row>
    <row r="204" spans="1:11" ht="15.75" customHeight="1">
      <c r="A204" s="1955"/>
      <c r="B204" s="1955"/>
      <c r="C204" s="1955"/>
      <c r="D204" s="1955"/>
      <c r="E204" s="1955"/>
      <c r="F204" s="1955"/>
      <c r="G204" s="1955"/>
      <c r="H204" s="1955"/>
      <c r="I204" s="1955"/>
      <c r="J204" s="1955"/>
      <c r="K204" s="1955"/>
    </row>
    <row r="205" spans="1:11" ht="15.75" customHeight="1">
      <c r="A205" s="1955"/>
      <c r="B205" s="1955"/>
      <c r="C205" s="1955"/>
      <c r="D205" s="1955"/>
      <c r="E205" s="1955"/>
      <c r="F205" s="1955"/>
      <c r="G205" s="1955"/>
      <c r="H205" s="1955"/>
      <c r="I205" s="1955"/>
      <c r="J205" s="1955"/>
      <c r="K205" s="1955"/>
    </row>
    <row r="206" spans="1:11" ht="15.75" customHeight="1">
      <c r="A206" s="1955"/>
      <c r="B206" s="1955"/>
      <c r="C206" s="1955"/>
      <c r="D206" s="1955"/>
      <c r="E206" s="1955"/>
      <c r="F206" s="1955"/>
      <c r="G206" s="1955"/>
      <c r="H206" s="1955"/>
      <c r="I206" s="1955"/>
      <c r="J206" s="1955"/>
      <c r="K206" s="1955"/>
    </row>
    <row r="207" spans="1:11" ht="15.75" customHeight="1">
      <c r="A207" s="1955"/>
      <c r="B207" s="1955"/>
      <c r="C207" s="1955"/>
      <c r="D207" s="1955"/>
      <c r="E207" s="1955"/>
      <c r="F207" s="1955"/>
      <c r="G207" s="1955"/>
      <c r="H207" s="1955"/>
      <c r="I207" s="1955"/>
      <c r="J207" s="1955"/>
      <c r="K207" s="1955"/>
    </row>
    <row r="208" spans="1:11" ht="15.75" customHeight="1">
      <c r="A208" s="1955"/>
      <c r="B208" s="1955"/>
      <c r="C208" s="1955"/>
      <c r="D208" s="1955"/>
      <c r="E208" s="1955"/>
      <c r="F208" s="1955"/>
      <c r="G208" s="1955"/>
      <c r="H208" s="1955"/>
      <c r="I208" s="1955"/>
      <c r="J208" s="1955"/>
      <c r="K208" s="1955"/>
    </row>
    <row r="209" spans="1:11" ht="15.75" customHeight="1">
      <c r="A209" s="1955"/>
      <c r="B209" s="1955"/>
      <c r="C209" s="1955"/>
      <c r="D209" s="1955"/>
      <c r="E209" s="1955"/>
      <c r="F209" s="1955"/>
      <c r="G209" s="1955"/>
      <c r="H209" s="1955"/>
      <c r="I209" s="1955"/>
      <c r="J209" s="1955"/>
      <c r="K209" s="1955"/>
    </row>
    <row r="210" spans="1:11" ht="15.75" customHeight="1">
      <c r="A210" s="1955"/>
      <c r="B210" s="1955"/>
      <c r="C210" s="1955"/>
      <c r="D210" s="1955"/>
      <c r="E210" s="1955"/>
      <c r="F210" s="1955"/>
      <c r="G210" s="1955"/>
      <c r="H210" s="1955"/>
      <c r="I210" s="1955"/>
      <c r="J210" s="1955"/>
      <c r="K210" s="1955"/>
    </row>
    <row r="211" spans="1:11" ht="15.75" customHeight="1">
      <c r="A211" s="1955"/>
      <c r="B211" s="1955"/>
      <c r="C211" s="1955"/>
      <c r="D211" s="1955"/>
      <c r="E211" s="1955"/>
      <c r="F211" s="1955"/>
      <c r="G211" s="1955"/>
      <c r="H211" s="1955"/>
      <c r="I211" s="1955"/>
      <c r="J211" s="1955"/>
      <c r="K211" s="1955"/>
    </row>
    <row r="212" spans="1:11" ht="15.75" customHeight="1">
      <c r="A212" s="1955"/>
      <c r="B212" s="1955"/>
      <c r="C212" s="1955"/>
      <c r="D212" s="1955"/>
      <c r="E212" s="1955"/>
      <c r="F212" s="1955"/>
      <c r="G212" s="1955"/>
      <c r="H212" s="1955"/>
      <c r="I212" s="1955"/>
      <c r="J212" s="1955"/>
      <c r="K212" s="1954"/>
    </row>
    <row r="213" spans="1:11" ht="15.75" customHeight="1">
      <c r="A213" s="1955"/>
      <c r="B213" s="1955"/>
      <c r="C213" s="1955"/>
      <c r="D213" s="1955"/>
      <c r="E213" s="1955"/>
      <c r="F213" s="1955"/>
      <c r="G213" s="1955"/>
      <c r="H213" s="1955"/>
      <c r="I213" s="1955"/>
      <c r="J213" s="1955"/>
      <c r="K213" s="1954"/>
    </row>
    <row r="214" spans="1:11" ht="15.75" customHeight="1">
      <c r="A214" s="1955"/>
      <c r="B214" s="1955"/>
      <c r="C214" s="1955"/>
      <c r="D214" s="1955"/>
      <c r="E214" s="1955"/>
      <c r="F214" s="1955"/>
      <c r="G214" s="1955"/>
      <c r="H214" s="1955"/>
      <c r="I214" s="1955"/>
      <c r="J214" s="1955"/>
      <c r="K214" s="1954"/>
    </row>
    <row r="215" spans="1:11" ht="15.75" customHeight="1">
      <c r="A215" s="1955"/>
      <c r="B215" s="1955"/>
      <c r="C215" s="1955"/>
      <c r="D215" s="1955"/>
      <c r="E215" s="1955"/>
      <c r="F215" s="1955"/>
      <c r="G215" s="1955"/>
      <c r="H215" s="1955"/>
      <c r="I215" s="1955"/>
      <c r="J215" s="1955"/>
      <c r="K215" s="1954"/>
    </row>
    <row r="216" spans="1:11" ht="15.75" customHeight="1">
      <c r="A216" s="1954"/>
      <c r="B216" s="1954"/>
      <c r="C216" s="1954"/>
      <c r="D216" s="1954"/>
      <c r="E216" s="1954"/>
      <c r="F216" s="1954"/>
      <c r="G216" s="1954"/>
      <c r="H216" s="1954"/>
      <c r="I216" s="1954"/>
      <c r="J216" s="1954"/>
      <c r="K216" s="1954"/>
    </row>
    <row r="217" spans="1:11" ht="15.75" customHeight="1">
      <c r="A217" s="1954"/>
      <c r="B217" s="1954"/>
      <c r="C217" s="1954"/>
      <c r="D217" s="1954"/>
      <c r="E217" s="1954"/>
      <c r="F217" s="1954"/>
      <c r="G217" s="1954"/>
      <c r="H217" s="1954"/>
      <c r="I217" s="1954"/>
      <c r="J217" s="1954"/>
      <c r="K217" s="1954"/>
    </row>
    <row r="218" spans="1:11" ht="15.75" customHeight="1">
      <c r="A218" s="1954"/>
      <c r="B218" s="1954"/>
      <c r="C218" s="1954"/>
      <c r="D218" s="1954"/>
      <c r="E218" s="1954"/>
      <c r="F218" s="1954"/>
      <c r="G218" s="1954"/>
      <c r="H218" s="1954"/>
      <c r="I218" s="1954"/>
      <c r="J218" s="1954"/>
      <c r="K218" s="1954"/>
    </row>
    <row r="219" spans="1:11" ht="15.75" customHeight="1">
      <c r="A219" s="1954"/>
      <c r="B219" s="1954"/>
      <c r="C219" s="1954"/>
      <c r="D219" s="1954"/>
      <c r="E219" s="1954"/>
      <c r="F219" s="1954"/>
      <c r="G219" s="1954"/>
      <c r="H219" s="1954"/>
      <c r="I219" s="1954"/>
      <c r="J219" s="1954"/>
      <c r="K219" s="1954"/>
    </row>
    <row r="220" spans="1:11" ht="15.75" customHeight="1">
      <c r="A220" s="1954"/>
      <c r="B220" s="1954"/>
      <c r="C220" s="1954"/>
      <c r="D220" s="1954"/>
      <c r="E220" s="1954"/>
      <c r="F220" s="1954"/>
      <c r="G220" s="1954"/>
      <c r="H220" s="1954"/>
      <c r="I220" s="1954"/>
      <c r="J220" s="1954"/>
      <c r="K220" s="1954"/>
    </row>
    <row r="221" spans="1:11" ht="15.75" customHeight="1">
      <c r="A221" s="1954"/>
      <c r="B221" s="1954"/>
      <c r="C221" s="1954"/>
      <c r="D221" s="1954"/>
      <c r="E221" s="1954"/>
      <c r="F221" s="1954"/>
      <c r="G221" s="1954"/>
      <c r="H221" s="1954"/>
      <c r="I221" s="1954"/>
      <c r="J221" s="1954"/>
      <c r="K221" s="1954"/>
    </row>
    <row r="222" spans="1:11" ht="15.75" customHeight="1">
      <c r="A222" s="1954"/>
      <c r="B222" s="1954"/>
      <c r="C222" s="1954"/>
      <c r="D222" s="1954"/>
      <c r="E222" s="1954"/>
      <c r="F222" s="1954"/>
      <c r="G222" s="1954"/>
      <c r="H222" s="1954"/>
      <c r="I222" s="1954"/>
      <c r="J222" s="1954"/>
      <c r="K222" s="1954"/>
    </row>
    <row r="223" spans="1:11" ht="15.75" customHeight="1">
      <c r="A223" s="1954"/>
      <c r="B223" s="1954"/>
      <c r="C223" s="1954"/>
      <c r="D223" s="1954"/>
      <c r="E223" s="1954"/>
      <c r="F223" s="1954"/>
      <c r="G223" s="1954"/>
      <c r="H223" s="1954"/>
      <c r="I223" s="1954"/>
      <c r="J223" s="1954"/>
      <c r="K223" s="1954"/>
    </row>
    <row r="224" spans="1:11" ht="15.75" customHeight="1">
      <c r="A224" s="1954"/>
      <c r="B224" s="1954"/>
      <c r="C224" s="1954"/>
      <c r="D224" s="1954"/>
      <c r="E224" s="1954"/>
      <c r="F224" s="1954"/>
      <c r="G224" s="1954"/>
      <c r="H224" s="1954"/>
      <c r="I224" s="1954"/>
      <c r="J224" s="1954"/>
      <c r="K224" s="1954"/>
    </row>
    <row r="225" spans="1:11" ht="15.75" customHeight="1">
      <c r="A225" s="1954"/>
      <c r="B225" s="1954"/>
      <c r="C225" s="1954"/>
      <c r="D225" s="1954"/>
      <c r="E225" s="1954"/>
      <c r="F225" s="1954"/>
      <c r="G225" s="1954"/>
      <c r="H225" s="1954"/>
      <c r="I225" s="1954"/>
      <c r="J225" s="1954"/>
      <c r="K225" s="1954"/>
    </row>
    <row r="226" spans="1:11" ht="15.75" customHeight="1">
      <c r="A226" s="1954"/>
      <c r="B226" s="1954"/>
      <c r="C226" s="1954"/>
      <c r="D226" s="1954"/>
      <c r="E226" s="1954"/>
      <c r="F226" s="1954"/>
      <c r="G226" s="1954"/>
      <c r="H226" s="1954"/>
      <c r="I226" s="1954"/>
      <c r="J226" s="1954"/>
      <c r="K226" s="1954"/>
    </row>
    <row r="227" spans="1:11" ht="15.75" customHeight="1">
      <c r="A227" s="1954"/>
      <c r="B227" s="1954"/>
      <c r="C227" s="1954"/>
      <c r="D227" s="1954"/>
      <c r="E227" s="1954"/>
      <c r="F227" s="1954"/>
      <c r="G227" s="1954"/>
      <c r="H227" s="1954"/>
      <c r="I227" s="1954"/>
      <c r="J227" s="1954"/>
      <c r="K227" s="1954"/>
    </row>
    <row r="228" spans="1:11" ht="15.75" customHeight="1">
      <c r="A228" s="1954"/>
      <c r="B228" s="1954"/>
      <c r="C228" s="1954"/>
      <c r="D228" s="1954"/>
      <c r="E228" s="1954"/>
      <c r="F228" s="1954"/>
      <c r="G228" s="1954"/>
      <c r="H228" s="1954"/>
      <c r="I228" s="1954"/>
      <c r="J228" s="1954"/>
      <c r="K228" s="1954"/>
    </row>
    <row r="229" spans="1:11" ht="15.75" customHeight="1">
      <c r="A229" s="1954"/>
      <c r="B229" s="1954"/>
      <c r="C229" s="1954"/>
      <c r="D229" s="1954"/>
      <c r="E229" s="1954"/>
      <c r="F229" s="1954"/>
      <c r="G229" s="1954"/>
      <c r="H229" s="1954"/>
      <c r="I229" s="1954"/>
      <c r="J229" s="1954"/>
      <c r="K229" s="1954"/>
    </row>
    <row r="230" spans="1:11" ht="15.75" customHeight="1">
      <c r="A230" s="1954"/>
      <c r="B230" s="1954"/>
      <c r="C230" s="1954"/>
      <c r="D230" s="1954"/>
      <c r="E230" s="1954"/>
      <c r="F230" s="1954"/>
      <c r="G230" s="1954"/>
      <c r="H230" s="1954"/>
      <c r="I230" s="1954"/>
      <c r="J230" s="1954"/>
      <c r="K230" s="1954"/>
    </row>
    <row r="231" spans="1:11" ht="15.75" customHeight="1">
      <c r="A231" s="1954"/>
      <c r="B231" s="1954"/>
      <c r="C231" s="1954"/>
      <c r="D231" s="1954"/>
      <c r="E231" s="1954"/>
      <c r="F231" s="1954"/>
      <c r="G231" s="1954"/>
      <c r="H231" s="1954"/>
      <c r="I231" s="1954"/>
      <c r="J231" s="1954"/>
      <c r="K231" s="1954"/>
    </row>
    <row r="232" spans="1:11" ht="15.75" customHeight="1">
      <c r="A232" s="1954"/>
      <c r="B232" s="1954"/>
      <c r="C232" s="1954"/>
      <c r="D232" s="1954"/>
      <c r="E232" s="1954"/>
      <c r="F232" s="1954"/>
      <c r="G232" s="1954"/>
      <c r="H232" s="1954"/>
      <c r="I232" s="1954"/>
      <c r="J232" s="1954"/>
      <c r="K232" s="1954"/>
    </row>
    <row r="233" spans="1:11" ht="15.75" customHeight="1">
      <c r="A233" s="1954"/>
      <c r="B233" s="1954"/>
      <c r="C233" s="1954"/>
      <c r="D233" s="1954"/>
      <c r="E233" s="1954"/>
      <c r="F233" s="1954"/>
      <c r="G233" s="1954"/>
      <c r="H233" s="1954"/>
      <c r="I233" s="1954"/>
      <c r="J233" s="1954"/>
      <c r="K233" s="1954"/>
    </row>
    <row r="234" spans="1:11" ht="15.75" customHeight="1">
      <c r="A234" s="1954"/>
      <c r="B234" s="1954"/>
      <c r="C234" s="1954"/>
      <c r="D234" s="1954"/>
      <c r="E234" s="1954"/>
      <c r="F234" s="1954"/>
      <c r="G234" s="1954"/>
      <c r="H234" s="1954"/>
      <c r="I234" s="1954"/>
      <c r="J234" s="1954"/>
      <c r="K234" s="1954"/>
    </row>
    <row r="235" spans="1:11" ht="15.75" customHeight="1">
      <c r="A235" s="1954"/>
      <c r="B235" s="1954"/>
      <c r="C235" s="1954"/>
      <c r="D235" s="1954"/>
      <c r="E235" s="1954"/>
      <c r="F235" s="1954"/>
      <c r="G235" s="1954"/>
      <c r="H235" s="1954"/>
      <c r="I235" s="1954"/>
      <c r="J235" s="1954"/>
      <c r="K235" s="1954"/>
    </row>
    <row r="236" spans="1:11" ht="15.75" customHeight="1">
      <c r="A236" s="1954"/>
      <c r="B236" s="1954"/>
      <c r="C236" s="1954"/>
      <c r="D236" s="1954"/>
      <c r="E236" s="1954"/>
      <c r="F236" s="1954"/>
      <c r="G236" s="1954"/>
      <c r="H236" s="1954"/>
      <c r="I236" s="1954"/>
      <c r="J236" s="1954"/>
      <c r="K236" s="1954"/>
    </row>
    <row r="237" spans="1:11" ht="15.75" customHeight="1">
      <c r="A237" s="1954"/>
      <c r="B237" s="1954"/>
      <c r="C237" s="1954"/>
      <c r="D237" s="1954"/>
      <c r="E237" s="1954"/>
      <c r="F237" s="1954"/>
      <c r="G237" s="1954"/>
      <c r="H237" s="1954"/>
      <c r="I237" s="1954"/>
      <c r="J237" s="1954"/>
      <c r="K237" s="1954"/>
    </row>
    <row r="238" spans="1:11" ht="15.75" customHeight="1">
      <c r="A238" s="1954"/>
      <c r="B238" s="1954"/>
      <c r="C238" s="1954"/>
      <c r="D238" s="1954"/>
      <c r="E238" s="1954"/>
      <c r="F238" s="1954"/>
      <c r="G238" s="1954"/>
      <c r="H238" s="1954"/>
      <c r="I238" s="1954"/>
      <c r="J238" s="1954"/>
      <c r="K238" s="1954"/>
    </row>
    <row r="239" spans="1:11" ht="15.75" customHeight="1">
      <c r="A239" s="1954"/>
      <c r="B239" s="1954"/>
      <c r="C239" s="1954"/>
      <c r="D239" s="1954"/>
      <c r="E239" s="1954"/>
      <c r="F239" s="1954"/>
      <c r="G239" s="1954"/>
      <c r="H239" s="1954"/>
      <c r="I239" s="1954"/>
      <c r="J239" s="1954"/>
      <c r="K239" s="1954"/>
    </row>
    <row r="240" spans="1:11" ht="15.75" customHeight="1">
      <c r="A240" s="1954"/>
      <c r="B240" s="1954"/>
      <c r="C240" s="1954"/>
      <c r="D240" s="1954"/>
      <c r="E240" s="1954"/>
      <c r="F240" s="1954"/>
      <c r="G240" s="1954"/>
      <c r="H240" s="1954"/>
      <c r="I240" s="1954"/>
      <c r="J240" s="1954"/>
      <c r="K240" s="1954"/>
    </row>
    <row r="241" spans="1:11" ht="15.75" customHeight="1">
      <c r="A241" s="1954"/>
      <c r="B241" s="1954"/>
      <c r="C241" s="1954"/>
      <c r="D241" s="1954"/>
      <c r="E241" s="1954"/>
      <c r="F241" s="1954"/>
      <c r="G241" s="1954"/>
      <c r="H241" s="1954"/>
      <c r="I241" s="1954"/>
      <c r="J241" s="1954"/>
      <c r="K241" s="1954"/>
    </row>
    <row r="242" spans="1:11" ht="15.75" customHeight="1">
      <c r="A242" s="1954"/>
      <c r="B242" s="1954"/>
      <c r="C242" s="1954"/>
      <c r="D242" s="1954"/>
      <c r="E242" s="1954"/>
      <c r="F242" s="1954"/>
      <c r="G242" s="1954"/>
      <c r="H242" s="1954"/>
      <c r="I242" s="1954"/>
      <c r="J242" s="1954"/>
      <c r="K242" s="1954"/>
    </row>
    <row r="243" spans="1:11" ht="15.75" customHeight="1">
      <c r="A243" s="1954"/>
      <c r="B243" s="1954"/>
      <c r="C243" s="1954"/>
      <c r="D243" s="1954"/>
      <c r="E243" s="1954"/>
      <c r="F243" s="1954"/>
      <c r="G243" s="1954"/>
      <c r="H243" s="1954"/>
      <c r="I243" s="1954"/>
      <c r="J243" s="1954"/>
      <c r="K243" s="1954"/>
    </row>
    <row r="244" spans="1:11" ht="15.75" customHeight="1">
      <c r="A244" s="1954"/>
      <c r="B244" s="1954"/>
      <c r="C244" s="1954"/>
      <c r="D244" s="1954"/>
      <c r="E244" s="1954"/>
      <c r="F244" s="1954"/>
      <c r="G244" s="1954"/>
      <c r="H244" s="1954"/>
      <c r="I244" s="1954"/>
      <c r="J244" s="1954"/>
      <c r="K244" s="1954"/>
    </row>
    <row r="245" spans="1:11" ht="15.75" customHeight="1">
      <c r="A245" s="1954"/>
      <c r="B245" s="1954"/>
      <c r="C245" s="1954"/>
      <c r="D245" s="1954"/>
      <c r="E245" s="1954"/>
      <c r="F245" s="1954"/>
      <c r="G245" s="1954"/>
      <c r="H245" s="1954"/>
      <c r="I245" s="1954"/>
      <c r="J245" s="1954"/>
      <c r="K245" s="1954"/>
    </row>
    <row r="246" spans="1:11" ht="15.75" customHeight="1">
      <c r="A246" s="1954"/>
      <c r="B246" s="1954"/>
      <c r="C246" s="1954"/>
      <c r="D246" s="1954"/>
      <c r="E246" s="1954"/>
      <c r="F246" s="1954"/>
      <c r="G246" s="1954"/>
      <c r="H246" s="1954"/>
      <c r="I246" s="1954"/>
      <c r="J246" s="1954"/>
      <c r="K246" s="1954"/>
    </row>
    <row r="247" spans="1:11" ht="15.75" customHeight="1">
      <c r="A247" s="1954"/>
      <c r="B247" s="1954"/>
      <c r="C247" s="1954"/>
      <c r="D247" s="1954"/>
      <c r="E247" s="1954"/>
      <c r="F247" s="1954"/>
      <c r="G247" s="1954"/>
      <c r="H247" s="1954"/>
      <c r="I247" s="1954"/>
      <c r="J247" s="1954"/>
      <c r="K247" s="1954"/>
    </row>
    <row r="248" spans="1:11" ht="15.75" customHeight="1">
      <c r="A248" s="1954"/>
      <c r="B248" s="1954"/>
      <c r="C248" s="1954"/>
      <c r="D248" s="1954"/>
      <c r="E248" s="1954"/>
      <c r="F248" s="1954"/>
      <c r="G248" s="1954"/>
      <c r="H248" s="1954"/>
      <c r="I248" s="1954"/>
      <c r="J248" s="1954"/>
      <c r="K248" s="1954"/>
    </row>
    <row r="249" spans="1:11" ht="15.75" customHeight="1">
      <c r="A249" s="1954"/>
      <c r="B249" s="1954"/>
      <c r="C249" s="1954"/>
      <c r="D249" s="1954"/>
      <c r="E249" s="1954"/>
      <c r="F249" s="1954"/>
      <c r="G249" s="1954"/>
      <c r="H249" s="1954"/>
      <c r="I249" s="1954"/>
      <c r="J249" s="1954"/>
      <c r="K249" s="1954"/>
    </row>
    <row r="250" spans="1:11" ht="15.75" customHeight="1">
      <c r="A250" s="1954"/>
      <c r="B250" s="1954"/>
      <c r="C250" s="1954"/>
      <c r="D250" s="1954"/>
      <c r="E250" s="1954"/>
      <c r="F250" s="1954"/>
      <c r="G250" s="1954"/>
      <c r="H250" s="1954"/>
      <c r="I250" s="1954"/>
      <c r="J250" s="1954"/>
      <c r="K250" s="1954"/>
    </row>
    <row r="251" spans="1:11" ht="15.75" customHeight="1">
      <c r="A251" s="1954"/>
      <c r="B251" s="1954"/>
      <c r="C251" s="1954"/>
      <c r="D251" s="1954"/>
      <c r="E251" s="1954"/>
      <c r="F251" s="1954"/>
      <c r="G251" s="1954"/>
      <c r="H251" s="1954"/>
      <c r="I251" s="1954"/>
      <c r="J251" s="1954"/>
      <c r="K251" s="1954"/>
    </row>
    <row r="252" spans="1:11" ht="15.75" customHeight="1">
      <c r="A252" s="1954"/>
      <c r="B252" s="1954"/>
      <c r="C252" s="1954"/>
      <c r="D252" s="1954"/>
      <c r="E252" s="1954"/>
      <c r="F252" s="1954"/>
      <c r="G252" s="1954"/>
      <c r="H252" s="1954"/>
      <c r="I252" s="1954"/>
      <c r="J252" s="1954"/>
      <c r="K252" s="1954"/>
    </row>
    <row r="253" spans="1:11" ht="15.75" customHeight="1">
      <c r="A253" s="1954"/>
      <c r="B253" s="1954"/>
      <c r="C253" s="1954"/>
      <c r="D253" s="1954"/>
      <c r="E253" s="1954"/>
      <c r="F253" s="1954"/>
      <c r="G253" s="1954"/>
      <c r="H253" s="1954"/>
      <c r="I253" s="1954"/>
      <c r="J253" s="1954"/>
      <c r="K253" s="1954"/>
    </row>
    <row r="254" spans="1:11" ht="15.75" customHeight="1">
      <c r="A254" s="1954"/>
      <c r="B254" s="1954"/>
      <c r="C254" s="1954"/>
      <c r="D254" s="1954"/>
      <c r="E254" s="1954"/>
      <c r="F254" s="1954"/>
      <c r="G254" s="1954"/>
      <c r="H254" s="1954"/>
      <c r="I254" s="1954"/>
      <c r="J254" s="1954"/>
      <c r="K254" s="1954"/>
    </row>
    <row r="255" spans="1:11" ht="15.75" customHeight="1">
      <c r="A255" s="1954"/>
      <c r="B255" s="1954"/>
      <c r="C255" s="1954"/>
      <c r="D255" s="1954"/>
      <c r="E255" s="1954"/>
      <c r="F255" s="1954"/>
      <c r="G255" s="1954"/>
      <c r="H255" s="1954"/>
      <c r="I255" s="1954"/>
      <c r="J255" s="1954"/>
      <c r="K255" s="1954"/>
    </row>
    <row r="256" spans="1:11" ht="15.75" customHeight="1">
      <c r="A256" s="1954"/>
      <c r="B256" s="1954"/>
      <c r="C256" s="1954"/>
      <c r="D256" s="1954"/>
      <c r="E256" s="1954"/>
      <c r="F256" s="1954"/>
      <c r="G256" s="1954"/>
      <c r="H256" s="1954"/>
      <c r="I256" s="1954"/>
      <c r="J256" s="1954"/>
      <c r="K256" s="1954"/>
    </row>
    <row r="257" spans="1:11" ht="15.75" customHeight="1">
      <c r="A257" s="1954"/>
      <c r="B257" s="1954"/>
      <c r="C257" s="1954"/>
      <c r="D257" s="1954"/>
      <c r="E257" s="1954"/>
      <c r="F257" s="1954"/>
      <c r="G257" s="1954"/>
      <c r="H257" s="1954"/>
      <c r="I257" s="1954"/>
      <c r="J257" s="1954"/>
      <c r="K257" s="1954"/>
    </row>
    <row r="258" spans="1:11" ht="15.75" customHeight="1">
      <c r="A258" s="1954"/>
      <c r="B258" s="1954"/>
      <c r="C258" s="1954"/>
      <c r="D258" s="1954"/>
      <c r="E258" s="1954"/>
      <c r="F258" s="1954"/>
      <c r="G258" s="1954"/>
      <c r="H258" s="1954"/>
      <c r="I258" s="1954"/>
      <c r="J258" s="1954"/>
      <c r="K258" s="1954"/>
    </row>
    <row r="259" spans="1:11" ht="15.75" customHeight="1">
      <c r="A259" s="1954"/>
      <c r="B259" s="1954"/>
      <c r="C259" s="1954"/>
      <c r="D259" s="1954"/>
      <c r="E259" s="1954"/>
      <c r="F259" s="1954"/>
      <c r="G259" s="1954"/>
      <c r="H259" s="1954"/>
      <c r="I259" s="1954"/>
      <c r="J259" s="1954"/>
      <c r="K259" s="1954"/>
    </row>
    <row r="260" spans="1:11" ht="15.75" customHeight="1">
      <c r="A260" s="1954"/>
      <c r="B260" s="1954"/>
      <c r="C260" s="1954"/>
      <c r="D260" s="1954"/>
      <c r="E260" s="1954"/>
      <c r="F260" s="1954"/>
      <c r="G260" s="1954"/>
      <c r="H260" s="1954"/>
      <c r="I260" s="1954"/>
      <c r="J260" s="1954"/>
      <c r="K260" s="1954"/>
    </row>
    <row r="261" spans="1:11" ht="15.75" customHeight="1">
      <c r="A261" s="1954"/>
      <c r="B261" s="1954"/>
      <c r="C261" s="1954"/>
      <c r="D261" s="1954"/>
      <c r="E261" s="1954"/>
      <c r="F261" s="1954"/>
      <c r="G261" s="1954"/>
      <c r="H261" s="1954"/>
      <c r="I261" s="1954"/>
      <c r="J261" s="1954"/>
      <c r="K261" s="1954"/>
    </row>
    <row r="262" spans="1:11" ht="15.75" customHeight="1">
      <c r="A262" s="1954"/>
      <c r="B262" s="1954"/>
      <c r="C262" s="1954"/>
      <c r="D262" s="1954"/>
      <c r="E262" s="1954"/>
      <c r="F262" s="1954"/>
      <c r="G262" s="1954"/>
      <c r="H262" s="1954"/>
      <c r="I262" s="1954"/>
      <c r="J262" s="1954"/>
      <c r="K262" s="1954"/>
    </row>
    <row r="263" spans="1:11" ht="15.75" customHeight="1">
      <c r="A263" s="1954"/>
      <c r="B263" s="1954"/>
      <c r="C263" s="1954"/>
      <c r="D263" s="1954"/>
      <c r="E263" s="1954"/>
      <c r="F263" s="1954"/>
      <c r="G263" s="1954"/>
      <c r="H263" s="1954"/>
      <c r="I263" s="1954"/>
      <c r="J263" s="1954"/>
      <c r="K263" s="1954"/>
    </row>
    <row r="264" spans="1:11" ht="15.75" customHeight="1">
      <c r="A264" s="1954"/>
      <c r="B264" s="1954"/>
      <c r="C264" s="1954"/>
      <c r="D264" s="1954"/>
      <c r="E264" s="1954"/>
      <c r="F264" s="1954"/>
      <c r="G264" s="1954"/>
      <c r="H264" s="1954"/>
      <c r="I264" s="1954"/>
      <c r="J264" s="1954"/>
      <c r="K264" s="1954"/>
    </row>
    <row r="265" spans="1:11" ht="15.75" customHeight="1">
      <c r="A265" s="1954"/>
      <c r="B265" s="1954"/>
      <c r="C265" s="1954"/>
      <c r="D265" s="1954"/>
      <c r="E265" s="1954"/>
      <c r="F265" s="1954"/>
      <c r="G265" s="1954"/>
      <c r="H265" s="1954"/>
      <c r="I265" s="1954"/>
      <c r="J265" s="1954"/>
      <c r="K265" s="1954"/>
    </row>
    <row r="266" spans="1:11" ht="15.75" customHeight="1">
      <c r="A266" s="1954"/>
      <c r="B266" s="1954"/>
      <c r="C266" s="1954"/>
      <c r="D266" s="1954"/>
      <c r="E266" s="1954"/>
      <c r="F266" s="1954"/>
      <c r="G266" s="1954"/>
      <c r="H266" s="1954"/>
      <c r="I266" s="1954"/>
      <c r="J266" s="1954"/>
      <c r="K266" s="1954"/>
    </row>
    <row r="267" spans="1:11" ht="15.75" customHeight="1">
      <c r="A267" s="1954"/>
      <c r="B267" s="1954"/>
      <c r="C267" s="1954"/>
      <c r="D267" s="1954"/>
      <c r="E267" s="1954"/>
      <c r="F267" s="1954"/>
      <c r="G267" s="1954"/>
      <c r="H267" s="1954"/>
      <c r="I267" s="1954"/>
      <c r="J267" s="1954"/>
      <c r="K267" s="1954"/>
    </row>
    <row r="268" spans="1:11" ht="15.75" customHeight="1">
      <c r="A268" s="1954"/>
      <c r="B268" s="1954"/>
      <c r="C268" s="1954"/>
      <c r="D268" s="1954"/>
      <c r="E268" s="1954"/>
      <c r="F268" s="1954"/>
      <c r="G268" s="1954"/>
      <c r="H268" s="1954"/>
      <c r="I268" s="1954"/>
      <c r="J268" s="1954"/>
      <c r="K268" s="1954"/>
    </row>
    <row r="269" spans="1:11" ht="15.75" customHeight="1">
      <c r="A269" s="1954"/>
      <c r="B269" s="1954"/>
      <c r="C269" s="1954"/>
      <c r="D269" s="1954"/>
      <c r="E269" s="1954"/>
      <c r="F269" s="1954"/>
      <c r="G269" s="1954"/>
      <c r="H269" s="1954"/>
      <c r="I269" s="1954"/>
      <c r="J269" s="1954"/>
      <c r="K269" s="1954"/>
    </row>
    <row r="270" spans="1:11" ht="15.75" customHeight="1">
      <c r="A270" s="1954"/>
      <c r="B270" s="1954"/>
      <c r="C270" s="1954"/>
      <c r="D270" s="1954"/>
      <c r="E270" s="1954"/>
      <c r="F270" s="1954"/>
      <c r="G270" s="1954"/>
      <c r="H270" s="1954"/>
      <c r="I270" s="1954"/>
      <c r="J270" s="1954"/>
      <c r="K270" s="1954"/>
    </row>
    <row r="271" spans="1:11" ht="15.75" customHeight="1">
      <c r="A271" s="1954"/>
      <c r="B271" s="1954"/>
      <c r="C271" s="1954"/>
      <c r="D271" s="1954"/>
      <c r="E271" s="1954"/>
      <c r="F271" s="1954"/>
      <c r="G271" s="1954"/>
      <c r="H271" s="1954"/>
      <c r="I271" s="1954"/>
      <c r="J271" s="1954"/>
      <c r="K271" s="1954"/>
    </row>
    <row r="272" spans="1:11" ht="15.75" customHeight="1">
      <c r="A272" s="1954"/>
      <c r="B272" s="1954"/>
      <c r="C272" s="1954"/>
      <c r="D272" s="1954"/>
      <c r="E272" s="1954"/>
      <c r="F272" s="1954"/>
      <c r="G272" s="1954"/>
      <c r="H272" s="1954"/>
      <c r="I272" s="1954"/>
      <c r="J272" s="1954"/>
      <c r="K272" s="1954"/>
    </row>
    <row r="273" spans="1:11" ht="15.75" customHeight="1">
      <c r="A273" s="1954"/>
      <c r="B273" s="1954"/>
      <c r="C273" s="1954"/>
      <c r="D273" s="1954"/>
      <c r="E273" s="1954"/>
      <c r="F273" s="1954"/>
      <c r="G273" s="1954"/>
      <c r="H273" s="1954"/>
      <c r="I273" s="1954"/>
      <c r="J273" s="1954"/>
      <c r="K273" s="1954"/>
    </row>
    <row r="274" spans="1:11" ht="15.75" customHeight="1">
      <c r="A274" s="1954"/>
      <c r="B274" s="1954"/>
      <c r="C274" s="1954"/>
      <c r="D274" s="1954"/>
      <c r="E274" s="1954"/>
      <c r="F274" s="1954"/>
      <c r="G274" s="1954"/>
      <c r="H274" s="1954"/>
      <c r="I274" s="1954"/>
      <c r="J274" s="1954"/>
      <c r="K274" s="1954"/>
    </row>
    <row r="275" spans="1:11" ht="15.75" customHeight="1">
      <c r="A275" s="1954"/>
      <c r="B275" s="1954"/>
      <c r="C275" s="1954"/>
      <c r="D275" s="1954"/>
      <c r="E275" s="1954"/>
      <c r="F275" s="1954"/>
      <c r="G275" s="1954"/>
      <c r="H275" s="1954"/>
      <c r="I275" s="1954"/>
      <c r="J275" s="1954"/>
      <c r="K275" s="1954"/>
    </row>
    <row r="276" spans="1:11" ht="15.75" customHeight="1">
      <c r="A276" s="1954"/>
      <c r="B276" s="1954"/>
      <c r="C276" s="1954"/>
      <c r="D276" s="1954"/>
      <c r="E276" s="1954"/>
      <c r="F276" s="1954"/>
      <c r="G276" s="1954"/>
      <c r="H276" s="1954"/>
      <c r="I276" s="1954"/>
      <c r="J276" s="1954"/>
      <c r="K276" s="1954"/>
    </row>
    <row r="277" spans="1:11" ht="15.75" customHeight="1">
      <c r="A277" s="1954"/>
      <c r="B277" s="1954"/>
      <c r="C277" s="1954"/>
      <c r="D277" s="1954"/>
      <c r="E277" s="1954"/>
      <c r="F277" s="1954"/>
      <c r="G277" s="1954"/>
      <c r="H277" s="1954"/>
      <c r="I277" s="1954"/>
      <c r="J277" s="1954"/>
      <c r="K277" s="1954"/>
    </row>
    <row r="278" spans="1:11" ht="15.75" customHeight="1">
      <c r="A278" s="1954"/>
      <c r="B278" s="1954"/>
      <c r="C278" s="1954"/>
      <c r="D278" s="1954"/>
      <c r="E278" s="1954"/>
      <c r="F278" s="1954"/>
      <c r="G278" s="1954"/>
      <c r="H278" s="1954"/>
      <c r="I278" s="1954"/>
      <c r="J278" s="1954"/>
      <c r="K278" s="1954"/>
    </row>
    <row r="279" spans="1:11" ht="15.75" customHeight="1">
      <c r="A279" s="1954"/>
      <c r="B279" s="1954"/>
      <c r="C279" s="1954"/>
      <c r="D279" s="1954"/>
      <c r="E279" s="1954"/>
      <c r="F279" s="1954"/>
      <c r="G279" s="1954"/>
      <c r="H279" s="1954"/>
      <c r="I279" s="1954"/>
      <c r="J279" s="1954"/>
      <c r="K279" s="1954"/>
    </row>
    <row r="280" spans="1:11" ht="15.75" customHeight="1">
      <c r="A280" s="1954"/>
      <c r="B280" s="1954"/>
      <c r="C280" s="1954"/>
      <c r="D280" s="1954"/>
      <c r="E280" s="1954"/>
      <c r="F280" s="1954"/>
      <c r="G280" s="1954"/>
      <c r="H280" s="1954"/>
      <c r="I280" s="1954"/>
      <c r="J280" s="1954"/>
      <c r="K280" s="1954"/>
    </row>
    <row r="281" spans="1:11" ht="15.75" customHeight="1">
      <c r="A281" s="1954"/>
      <c r="B281" s="1954"/>
      <c r="C281" s="1954"/>
      <c r="D281" s="1954"/>
      <c r="E281" s="1954"/>
      <c r="F281" s="1954"/>
      <c r="G281" s="1954"/>
      <c r="H281" s="1954"/>
      <c r="I281" s="1954"/>
      <c r="J281" s="1954"/>
      <c r="K281" s="1954"/>
    </row>
    <row r="282" spans="1:11" ht="15.75" customHeight="1">
      <c r="A282" s="1954"/>
      <c r="B282" s="1954"/>
      <c r="C282" s="1954"/>
      <c r="D282" s="1954"/>
      <c r="E282" s="1954"/>
      <c r="F282" s="1954"/>
      <c r="G282" s="1954"/>
      <c r="H282" s="1954"/>
      <c r="I282" s="1954"/>
      <c r="J282" s="1954"/>
      <c r="K282" s="1954"/>
    </row>
    <row r="283" spans="1:11" ht="15.75" customHeight="1">
      <c r="A283" s="1954"/>
      <c r="B283" s="1954"/>
      <c r="C283" s="1954"/>
      <c r="D283" s="1954"/>
      <c r="E283" s="1954"/>
      <c r="F283" s="1954"/>
      <c r="G283" s="1954"/>
      <c r="H283" s="1954"/>
      <c r="I283" s="1954"/>
      <c r="J283" s="1954"/>
      <c r="K283" s="1954"/>
    </row>
    <row r="284" spans="1:11" ht="15.75" customHeight="1">
      <c r="A284" s="1954"/>
      <c r="B284" s="1954"/>
      <c r="C284" s="1954"/>
      <c r="D284" s="1954"/>
      <c r="E284" s="1954"/>
      <c r="F284" s="1954"/>
      <c r="G284" s="1954"/>
      <c r="H284" s="1954"/>
      <c r="I284" s="1954"/>
      <c r="J284" s="1954"/>
      <c r="K284" s="1954"/>
    </row>
    <row r="285" spans="1:11" ht="15.75" customHeight="1">
      <c r="A285" s="1954"/>
      <c r="B285" s="1954"/>
      <c r="C285" s="1954"/>
      <c r="D285" s="1954"/>
      <c r="E285" s="1954"/>
      <c r="F285" s="1954"/>
      <c r="G285" s="1954"/>
      <c r="H285" s="1954"/>
      <c r="I285" s="1954"/>
      <c r="J285" s="1954"/>
      <c r="K285" s="1954"/>
    </row>
    <row r="286" spans="1:11" ht="15.75" customHeight="1">
      <c r="A286" s="1954"/>
      <c r="B286" s="1954"/>
      <c r="C286" s="1954"/>
      <c r="D286" s="1954"/>
      <c r="E286" s="1954"/>
      <c r="F286" s="1954"/>
      <c r="G286" s="1954"/>
      <c r="H286" s="1954"/>
      <c r="I286" s="1954"/>
      <c r="J286" s="1954"/>
      <c r="K286" s="1954"/>
    </row>
    <row r="287" spans="1:11" ht="15.75" customHeight="1">
      <c r="A287" s="1954"/>
      <c r="B287" s="1954"/>
      <c r="C287" s="1954"/>
      <c r="D287" s="1954"/>
      <c r="E287" s="1954"/>
      <c r="F287" s="1954"/>
      <c r="G287" s="1954"/>
      <c r="H287" s="1954"/>
      <c r="I287" s="1954"/>
      <c r="J287" s="1954"/>
      <c r="K287" s="1954"/>
    </row>
    <row r="288" spans="1:11" ht="15.75" customHeight="1">
      <c r="A288" s="1954"/>
      <c r="B288" s="1954"/>
      <c r="C288" s="1954"/>
      <c r="D288" s="1954"/>
      <c r="E288" s="1954"/>
      <c r="F288" s="1954"/>
      <c r="G288" s="1954"/>
      <c r="H288" s="1954"/>
      <c r="I288" s="1954"/>
      <c r="J288" s="1954"/>
      <c r="K288" s="1954"/>
    </row>
    <row r="289" spans="1:11" ht="15.75" customHeight="1">
      <c r="A289" s="1954"/>
      <c r="B289" s="1954"/>
      <c r="C289" s="1954"/>
      <c r="D289" s="1954"/>
      <c r="E289" s="1954"/>
      <c r="F289" s="1954"/>
      <c r="G289" s="1954"/>
      <c r="H289" s="1954"/>
      <c r="I289" s="1954"/>
      <c r="J289" s="1954"/>
      <c r="K289" s="1954"/>
    </row>
    <row r="290" spans="1:11" ht="15.75" customHeight="1">
      <c r="A290" s="1954"/>
      <c r="B290" s="1954"/>
      <c r="C290" s="1954"/>
      <c r="D290" s="1954"/>
      <c r="E290" s="1954"/>
      <c r="F290" s="1954"/>
      <c r="G290" s="1954"/>
      <c r="H290" s="1954"/>
      <c r="I290" s="1954"/>
      <c r="J290" s="1954"/>
      <c r="K290" s="1954"/>
    </row>
    <row r="291" spans="1:11" ht="15.75" customHeight="1">
      <c r="A291" s="1954"/>
      <c r="B291" s="1954"/>
      <c r="C291" s="1954"/>
      <c r="D291" s="1954"/>
      <c r="E291" s="1954"/>
      <c r="F291" s="1954"/>
      <c r="G291" s="1954"/>
      <c r="H291" s="1954"/>
      <c r="I291" s="1954"/>
      <c r="J291" s="1954"/>
      <c r="K291" s="1954"/>
    </row>
    <row r="292" spans="1:11" ht="15.75" customHeight="1">
      <c r="A292" s="1954"/>
      <c r="B292" s="1954"/>
      <c r="C292" s="1954"/>
      <c r="D292" s="1954"/>
      <c r="E292" s="1954"/>
      <c r="F292" s="1954"/>
      <c r="G292" s="1954"/>
      <c r="H292" s="1954"/>
      <c r="I292" s="1954"/>
      <c r="J292" s="1954"/>
      <c r="K292" s="1954"/>
    </row>
    <row r="293" spans="1:11" ht="15.75" customHeight="1">
      <c r="A293" s="1954"/>
      <c r="B293" s="1954"/>
      <c r="C293" s="1954"/>
      <c r="D293" s="1954"/>
      <c r="E293" s="1954"/>
      <c r="F293" s="1954"/>
      <c r="G293" s="1954"/>
      <c r="H293" s="1954"/>
      <c r="I293" s="1954"/>
      <c r="J293" s="1954"/>
      <c r="K293" s="1954"/>
    </row>
    <row r="294" spans="1:11" ht="15.75" customHeight="1">
      <c r="A294" s="1954"/>
      <c r="B294" s="1954"/>
      <c r="C294" s="1954"/>
      <c r="D294" s="1954"/>
      <c r="E294" s="1954"/>
      <c r="F294" s="1954"/>
      <c r="G294" s="1954"/>
      <c r="H294" s="1954"/>
      <c r="I294" s="1954"/>
      <c r="J294" s="1954"/>
      <c r="K294" s="1954"/>
    </row>
    <row r="295" spans="1:11" ht="15.75" customHeight="1">
      <c r="A295" s="1954"/>
      <c r="B295" s="1954"/>
      <c r="C295" s="1954"/>
      <c r="D295" s="1954"/>
      <c r="E295" s="1954"/>
      <c r="F295" s="1954"/>
      <c r="G295" s="1954"/>
      <c r="H295" s="1954"/>
      <c r="I295" s="1954"/>
      <c r="J295" s="1954"/>
      <c r="K295" s="1954"/>
    </row>
    <row r="296" spans="1:11" ht="15.75" customHeight="1">
      <c r="A296" s="1954"/>
      <c r="B296" s="1954"/>
      <c r="C296" s="1954"/>
      <c r="D296" s="1954"/>
      <c r="E296" s="1954"/>
      <c r="F296" s="1954"/>
      <c r="G296" s="1954"/>
      <c r="H296" s="1954"/>
      <c r="I296" s="1954"/>
      <c r="J296" s="1954"/>
      <c r="K296" s="1954"/>
    </row>
    <row r="297" spans="1:11" ht="15.75" customHeight="1">
      <c r="A297" s="1954"/>
      <c r="B297" s="1954"/>
      <c r="C297" s="1954"/>
      <c r="D297" s="1954"/>
      <c r="E297" s="1954"/>
      <c r="F297" s="1954"/>
      <c r="G297" s="1954"/>
      <c r="H297" s="1954"/>
      <c r="I297" s="1954"/>
      <c r="J297" s="1954"/>
      <c r="K297" s="1954"/>
    </row>
    <row r="298" spans="1:11" ht="15.75" customHeight="1">
      <c r="A298" s="1954"/>
      <c r="B298" s="1954"/>
      <c r="C298" s="1954"/>
      <c r="D298" s="1954"/>
      <c r="E298" s="1954"/>
      <c r="F298" s="1954"/>
      <c r="G298" s="1954"/>
      <c r="H298" s="1954"/>
      <c r="I298" s="1954"/>
      <c r="J298" s="1954"/>
      <c r="K298" s="1954"/>
    </row>
    <row r="299" spans="1:11" ht="15.75" customHeight="1">
      <c r="A299" s="1954"/>
      <c r="B299" s="1954"/>
      <c r="C299" s="1954"/>
      <c r="D299" s="1954"/>
      <c r="E299" s="1954"/>
      <c r="F299" s="1954"/>
      <c r="G299" s="1954"/>
      <c r="H299" s="1954"/>
      <c r="I299" s="1954"/>
      <c r="J299" s="1954"/>
      <c r="K299" s="1954"/>
    </row>
    <row r="300" spans="1:11" ht="15.75" customHeight="1">
      <c r="A300" s="1954"/>
      <c r="B300" s="1954"/>
      <c r="C300" s="1954"/>
      <c r="D300" s="1954"/>
      <c r="E300" s="1954"/>
      <c r="F300" s="1954"/>
      <c r="G300" s="1954"/>
      <c r="H300" s="1954"/>
      <c r="I300" s="1954"/>
      <c r="J300" s="1954"/>
      <c r="K300" s="1954"/>
    </row>
    <row r="301" spans="1:11" ht="15.75" customHeight="1">
      <c r="A301" s="1954"/>
      <c r="B301" s="1954"/>
      <c r="C301" s="1954"/>
      <c r="D301" s="1954"/>
      <c r="E301" s="1954"/>
      <c r="F301" s="1954"/>
      <c r="G301" s="1954"/>
      <c r="H301" s="1954"/>
      <c r="I301" s="1954"/>
      <c r="J301" s="1954"/>
      <c r="K301" s="1954"/>
    </row>
    <row r="302" spans="1:11" ht="15.75" customHeight="1">
      <c r="A302" s="1954"/>
      <c r="B302" s="1954"/>
      <c r="C302" s="1954"/>
      <c r="D302" s="1954"/>
      <c r="E302" s="1954"/>
      <c r="F302" s="1954"/>
      <c r="G302" s="1954"/>
      <c r="H302" s="1954"/>
      <c r="I302" s="1954"/>
      <c r="J302" s="1954"/>
      <c r="K302" s="1954"/>
    </row>
    <row r="303" spans="1:11" ht="15.75" customHeight="1">
      <c r="A303" s="1954"/>
      <c r="B303" s="1954"/>
      <c r="C303" s="1954"/>
      <c r="D303" s="1954"/>
      <c r="E303" s="1954"/>
      <c r="F303" s="1954"/>
      <c r="G303" s="1954"/>
      <c r="H303" s="1954"/>
      <c r="I303" s="1954"/>
      <c r="J303" s="1954"/>
      <c r="K303" s="1954"/>
    </row>
    <row r="304" spans="1:11" ht="15.75" customHeight="1">
      <c r="A304" s="1954"/>
      <c r="B304" s="1954"/>
      <c r="C304" s="1954"/>
      <c r="D304" s="1954"/>
      <c r="E304" s="1954"/>
      <c r="F304" s="1954"/>
      <c r="G304" s="1954"/>
      <c r="H304" s="1954"/>
      <c r="I304" s="1954"/>
      <c r="J304" s="1954"/>
      <c r="K304" s="1954"/>
    </row>
    <row r="305" spans="1:11" ht="15.75" customHeight="1">
      <c r="A305" s="1954"/>
      <c r="B305" s="1954"/>
      <c r="C305" s="1954"/>
      <c r="D305" s="1954"/>
      <c r="E305" s="1954"/>
      <c r="F305" s="1954"/>
      <c r="G305" s="1954"/>
      <c r="H305" s="1954"/>
      <c r="I305" s="1954"/>
      <c r="J305" s="1954"/>
      <c r="K305" s="1954"/>
    </row>
    <row r="306" spans="1:11" ht="15.75" customHeight="1">
      <c r="A306" s="1954"/>
      <c r="B306" s="1954"/>
      <c r="C306" s="1954"/>
      <c r="D306" s="1954"/>
      <c r="E306" s="1954"/>
      <c r="F306" s="1954"/>
      <c r="G306" s="1954"/>
      <c r="H306" s="1954"/>
      <c r="I306" s="1954"/>
      <c r="J306" s="1954"/>
      <c r="K306" s="1954"/>
    </row>
    <row r="307" spans="1:11" ht="15.75" customHeight="1">
      <c r="A307" s="1954"/>
      <c r="B307" s="1954"/>
      <c r="C307" s="1954"/>
      <c r="D307" s="1954"/>
      <c r="E307" s="1954"/>
      <c r="F307" s="1954"/>
      <c r="G307" s="1954"/>
      <c r="H307" s="1954"/>
      <c r="I307" s="1954"/>
      <c r="J307" s="1954"/>
      <c r="K307" s="1954"/>
    </row>
    <row r="308" spans="1:11" ht="15.75" customHeight="1">
      <c r="A308" s="1954"/>
      <c r="B308" s="1954"/>
      <c r="C308" s="1954"/>
      <c r="D308" s="1954"/>
      <c r="E308" s="1954"/>
      <c r="F308" s="1954"/>
      <c r="G308" s="1954"/>
      <c r="H308" s="1954"/>
      <c r="I308" s="1954"/>
      <c r="J308" s="1954"/>
      <c r="K308" s="1954"/>
    </row>
    <row r="309" spans="1:11" ht="15.75" customHeight="1">
      <c r="A309" s="1954"/>
      <c r="B309" s="1954"/>
      <c r="C309" s="1954"/>
      <c r="D309" s="1954"/>
      <c r="E309" s="1954"/>
      <c r="F309" s="1954"/>
      <c r="G309" s="1954"/>
      <c r="H309" s="1954"/>
      <c r="I309" s="1954"/>
      <c r="J309" s="1954"/>
      <c r="K309" s="1954"/>
    </row>
    <row r="310" spans="1:11" ht="15.75" customHeight="1">
      <c r="A310" s="1954"/>
      <c r="B310" s="1954"/>
      <c r="C310" s="1954"/>
      <c r="D310" s="1954"/>
      <c r="E310" s="1954"/>
      <c r="F310" s="1954"/>
      <c r="G310" s="1954"/>
      <c r="H310" s="1954"/>
      <c r="I310" s="1954"/>
      <c r="J310" s="1954"/>
      <c r="K310" s="1954"/>
    </row>
    <row r="311" spans="1:11" ht="15.75" customHeight="1">
      <c r="A311" s="1954"/>
      <c r="B311" s="1954"/>
      <c r="C311" s="1954"/>
      <c r="D311" s="1954"/>
      <c r="E311" s="1954"/>
      <c r="F311" s="1954"/>
      <c r="G311" s="1954"/>
      <c r="H311" s="1954"/>
      <c r="I311" s="1954"/>
      <c r="J311" s="1954"/>
      <c r="K311" s="1954"/>
    </row>
    <row r="312" spans="1:11" ht="15.75" customHeight="1">
      <c r="A312" s="1954"/>
      <c r="B312" s="1954"/>
      <c r="C312" s="1954"/>
      <c r="D312" s="1954"/>
      <c r="E312" s="1954"/>
      <c r="F312" s="1954"/>
      <c r="G312" s="1954"/>
      <c r="H312" s="1954"/>
      <c r="I312" s="1954"/>
      <c r="J312" s="1954"/>
      <c r="K312" s="1954"/>
    </row>
    <row r="313" spans="1:11" ht="15.75" customHeight="1">
      <c r="A313" s="1954"/>
      <c r="B313" s="1954"/>
      <c r="C313" s="1954"/>
      <c r="D313" s="1954"/>
      <c r="E313" s="1954"/>
      <c r="F313" s="1954"/>
      <c r="G313" s="1954"/>
      <c r="H313" s="1954"/>
      <c r="I313" s="1954"/>
      <c r="J313" s="1954"/>
      <c r="K313" s="1954"/>
    </row>
    <row r="314" spans="1:11" ht="15.75" customHeight="1">
      <c r="A314" s="1954"/>
      <c r="B314" s="1954"/>
      <c r="C314" s="1954"/>
      <c r="D314" s="1954"/>
      <c r="E314" s="1954"/>
      <c r="F314" s="1954"/>
      <c r="G314" s="1954"/>
      <c r="H314" s="1954"/>
      <c r="I314" s="1954"/>
      <c r="J314" s="1954"/>
      <c r="K314" s="1954"/>
    </row>
    <row r="315" spans="1:11" ht="15.75" customHeight="1">
      <c r="A315" s="1954"/>
      <c r="B315" s="1954"/>
      <c r="C315" s="1954"/>
      <c r="D315" s="1954"/>
      <c r="E315" s="1954"/>
      <c r="F315" s="1954"/>
      <c r="G315" s="1954"/>
      <c r="H315" s="1954"/>
      <c r="I315" s="1954"/>
      <c r="J315" s="1954"/>
      <c r="K315" s="1954"/>
    </row>
    <row r="316" spans="1:11" ht="15.75" customHeight="1">
      <c r="A316" s="1954"/>
      <c r="B316" s="1954"/>
      <c r="C316" s="1954"/>
      <c r="D316" s="1954"/>
      <c r="E316" s="1954"/>
      <c r="F316" s="1954"/>
      <c r="G316" s="1954"/>
      <c r="H316" s="1954"/>
      <c r="I316" s="1954"/>
      <c r="J316" s="1954"/>
      <c r="K316" s="1954"/>
    </row>
    <row r="317" spans="1:11" ht="15.75" customHeight="1">
      <c r="A317" s="1954"/>
      <c r="B317" s="1954"/>
      <c r="C317" s="1954"/>
      <c r="D317" s="1954"/>
      <c r="E317" s="1954"/>
      <c r="F317" s="1954"/>
      <c r="G317" s="1954"/>
      <c r="H317" s="1954"/>
      <c r="I317" s="1954"/>
      <c r="J317" s="1954"/>
      <c r="K317" s="1954"/>
    </row>
    <row r="318" spans="1:11" ht="15.75" customHeight="1">
      <c r="A318" s="1954"/>
      <c r="B318" s="1954"/>
      <c r="C318" s="1954"/>
      <c r="D318" s="1954"/>
      <c r="E318" s="1954"/>
      <c r="F318" s="1954"/>
      <c r="G318" s="1954"/>
      <c r="H318" s="1954"/>
      <c r="I318" s="1954"/>
      <c r="J318" s="1954"/>
      <c r="K318" s="1954"/>
    </row>
    <row r="319" spans="1:11" ht="15.75" customHeight="1">
      <c r="A319" s="1954"/>
      <c r="B319" s="1954"/>
      <c r="C319" s="1954"/>
      <c r="D319" s="1954"/>
      <c r="E319" s="1954"/>
      <c r="F319" s="1954"/>
      <c r="G319" s="1954"/>
      <c r="H319" s="1954"/>
      <c r="I319" s="1954"/>
      <c r="J319" s="1954"/>
      <c r="K319" s="1954"/>
    </row>
    <row r="320" spans="1:11" ht="15.75" customHeight="1">
      <c r="A320" s="1954"/>
      <c r="B320" s="1954"/>
      <c r="C320" s="1954"/>
      <c r="D320" s="1954"/>
      <c r="E320" s="1954"/>
      <c r="F320" s="1954"/>
      <c r="G320" s="1954"/>
      <c r="H320" s="1954"/>
      <c r="I320" s="1954"/>
      <c r="J320" s="1954"/>
      <c r="K320" s="1954"/>
    </row>
    <row r="321" spans="1:11" ht="15.75" customHeight="1">
      <c r="A321" s="1954"/>
      <c r="B321" s="1954"/>
      <c r="C321" s="1954"/>
      <c r="D321" s="1954"/>
      <c r="E321" s="1954"/>
      <c r="F321" s="1954"/>
      <c r="G321" s="1954"/>
      <c r="H321" s="1954"/>
      <c r="I321" s="1954"/>
      <c r="J321" s="1954"/>
      <c r="K321" s="1954"/>
    </row>
    <row r="322" spans="1:11" ht="15.75" customHeight="1">
      <c r="A322" s="1954"/>
      <c r="B322" s="1954"/>
      <c r="C322" s="1954"/>
      <c r="D322" s="1954"/>
      <c r="E322" s="1954"/>
      <c r="F322" s="1954"/>
      <c r="G322" s="1954"/>
      <c r="H322" s="1954"/>
      <c r="I322" s="1954"/>
      <c r="J322" s="1954"/>
      <c r="K322" s="1954"/>
    </row>
    <row r="323" spans="1:11" ht="15.75" customHeight="1">
      <c r="A323" s="1954"/>
      <c r="B323" s="1954"/>
      <c r="C323" s="1954"/>
      <c r="D323" s="1954"/>
      <c r="E323" s="1954"/>
      <c r="F323" s="1954"/>
      <c r="G323" s="1954"/>
      <c r="H323" s="1954"/>
      <c r="I323" s="1954"/>
      <c r="J323" s="1954"/>
      <c r="K323" s="1954"/>
    </row>
    <row r="324" spans="1:11" ht="15.75" customHeight="1">
      <c r="A324" s="1954"/>
      <c r="B324" s="1954"/>
      <c r="C324" s="1954"/>
      <c r="D324" s="1954"/>
      <c r="E324" s="1954"/>
      <c r="F324" s="1954"/>
      <c r="G324" s="1954"/>
      <c r="H324" s="1954"/>
      <c r="I324" s="1954"/>
      <c r="J324" s="1954"/>
      <c r="K324" s="1954"/>
    </row>
    <row r="325" spans="1:11" ht="15.75" customHeight="1">
      <c r="A325" s="1954"/>
      <c r="B325" s="1954"/>
      <c r="C325" s="1954"/>
      <c r="D325" s="1954"/>
      <c r="E325" s="1954"/>
      <c r="F325" s="1954"/>
      <c r="G325" s="1954"/>
      <c r="H325" s="1954"/>
      <c r="I325" s="1954"/>
      <c r="J325" s="1954"/>
      <c r="K325" s="1954"/>
    </row>
    <row r="326" spans="1:11" ht="15.75" customHeight="1">
      <c r="A326" s="1954"/>
      <c r="B326" s="1954"/>
      <c r="C326" s="1954"/>
      <c r="D326" s="1954"/>
      <c r="E326" s="1954"/>
      <c r="F326" s="1954"/>
      <c r="G326" s="1954"/>
      <c r="H326" s="1954"/>
      <c r="I326" s="1954"/>
      <c r="J326" s="1954"/>
      <c r="K326" s="1954"/>
    </row>
    <row r="327" spans="1:11" ht="15.75" customHeight="1">
      <c r="A327" s="1954"/>
      <c r="B327" s="1954"/>
      <c r="C327" s="1954"/>
      <c r="D327" s="1954"/>
      <c r="E327" s="1954"/>
      <c r="F327" s="1954"/>
      <c r="G327" s="1954"/>
      <c r="H327" s="1954"/>
      <c r="I327" s="1954"/>
      <c r="J327" s="1954"/>
      <c r="K327" s="1954"/>
    </row>
    <row r="328" spans="1:11" ht="15.75" customHeight="1">
      <c r="A328" s="1954"/>
      <c r="B328" s="1954"/>
      <c r="C328" s="1954"/>
      <c r="D328" s="1954"/>
      <c r="E328" s="1954"/>
      <c r="F328" s="1954"/>
      <c r="G328" s="1954"/>
      <c r="H328" s="1954"/>
      <c r="I328" s="1954"/>
      <c r="J328" s="1954"/>
      <c r="K328" s="1954"/>
    </row>
    <row r="329" spans="1:11" ht="15.75" customHeight="1">
      <c r="A329" s="1954"/>
      <c r="B329" s="1954"/>
      <c r="C329" s="1954"/>
      <c r="D329" s="1954"/>
      <c r="E329" s="1954"/>
      <c r="F329" s="1954"/>
      <c r="G329" s="1954"/>
      <c r="H329" s="1954"/>
      <c r="I329" s="1954"/>
      <c r="J329" s="1954"/>
      <c r="K329" s="1954"/>
    </row>
    <row r="330" spans="1:11" ht="15.75" customHeight="1">
      <c r="A330" s="1954"/>
      <c r="B330" s="1954"/>
      <c r="C330" s="1954"/>
      <c r="D330" s="1954"/>
      <c r="E330" s="1954"/>
      <c r="F330" s="1954"/>
      <c r="G330" s="1954"/>
      <c r="H330" s="1954"/>
      <c r="I330" s="1954"/>
      <c r="J330" s="1954"/>
      <c r="K330" s="1954"/>
    </row>
    <row r="331" spans="1:11" ht="15.75" customHeight="1">
      <c r="A331" s="1954"/>
      <c r="B331" s="1954"/>
      <c r="C331" s="1954"/>
      <c r="D331" s="1954"/>
      <c r="E331" s="1954"/>
      <c r="F331" s="1954"/>
      <c r="G331" s="1954"/>
      <c r="H331" s="1954"/>
      <c r="I331" s="1954"/>
      <c r="J331" s="1954"/>
      <c r="K331" s="1954"/>
    </row>
    <row r="332" spans="1:11" ht="15.75" customHeight="1">
      <c r="A332" s="1954"/>
      <c r="B332" s="1954"/>
      <c r="C332" s="1954"/>
      <c r="D332" s="1954"/>
      <c r="E332" s="1954"/>
      <c r="F332" s="1954"/>
      <c r="G332" s="1954"/>
      <c r="H332" s="1954"/>
      <c r="I332" s="1954"/>
      <c r="J332" s="1954"/>
      <c r="K332" s="1954"/>
    </row>
    <row r="333" spans="1:11" ht="15.75" customHeight="1">
      <c r="A333" s="1954"/>
      <c r="B333" s="1954"/>
      <c r="C333" s="1954"/>
      <c r="D333" s="1954"/>
      <c r="E333" s="1954"/>
      <c r="F333" s="1954"/>
      <c r="G333" s="1954"/>
      <c r="H333" s="1954"/>
      <c r="I333" s="1954"/>
      <c r="J333" s="1954"/>
      <c r="K333" s="1954"/>
    </row>
    <row r="334" spans="1:11" ht="15.75" customHeight="1">
      <c r="A334" s="1954"/>
      <c r="B334" s="1954"/>
      <c r="C334" s="1954"/>
      <c r="D334" s="1954"/>
      <c r="E334" s="1954"/>
      <c r="F334" s="1954"/>
      <c r="G334" s="1954"/>
      <c r="H334" s="1954"/>
      <c r="I334" s="1954"/>
      <c r="J334" s="1954"/>
      <c r="K334" s="1954"/>
    </row>
    <row r="335" spans="1:11" ht="15.75" customHeight="1">
      <c r="A335" s="1954"/>
      <c r="B335" s="1954"/>
      <c r="C335" s="1954"/>
      <c r="D335" s="1954"/>
      <c r="E335" s="1954"/>
      <c r="F335" s="1954"/>
      <c r="G335" s="1954"/>
      <c r="H335" s="1954"/>
      <c r="I335" s="1954"/>
      <c r="J335" s="1954"/>
      <c r="K335" s="1954"/>
    </row>
    <row r="336" spans="1:11" ht="15.75" customHeight="1">
      <c r="A336" s="1954"/>
      <c r="B336" s="1954"/>
      <c r="C336" s="1954"/>
      <c r="D336" s="1954"/>
      <c r="E336" s="1954"/>
      <c r="F336" s="1954"/>
      <c r="G336" s="1954"/>
      <c r="H336" s="1954"/>
      <c r="I336" s="1954"/>
      <c r="J336" s="1954"/>
      <c r="K336" s="1954"/>
    </row>
    <row r="337" spans="1:11" ht="15.75" customHeight="1">
      <c r="A337" s="1954"/>
      <c r="B337" s="1954"/>
      <c r="C337" s="1954"/>
      <c r="D337" s="1954"/>
      <c r="E337" s="1954"/>
      <c r="F337" s="1954"/>
      <c r="G337" s="1954"/>
      <c r="H337" s="1954"/>
      <c r="I337" s="1954"/>
      <c r="J337" s="1954"/>
      <c r="K337" s="1954"/>
    </row>
    <row r="338" spans="1:11" ht="15.75" customHeight="1">
      <c r="A338" s="1954"/>
      <c r="B338" s="1954"/>
      <c r="C338" s="1954"/>
      <c r="D338" s="1954"/>
      <c r="E338" s="1954"/>
      <c r="F338" s="1954"/>
      <c r="G338" s="1954"/>
      <c r="H338" s="1954"/>
      <c r="I338" s="1954"/>
      <c r="J338" s="1954"/>
      <c r="K338" s="1954"/>
    </row>
    <row r="339" spans="1:11" ht="15.75" customHeight="1">
      <c r="A339" s="1954"/>
      <c r="B339" s="1954"/>
      <c r="C339" s="1954"/>
      <c r="D339" s="1954"/>
      <c r="E339" s="1954"/>
      <c r="F339" s="1954"/>
      <c r="G339" s="1954"/>
      <c r="H339" s="1954"/>
      <c r="I339" s="1954"/>
      <c r="J339" s="1954"/>
      <c r="K339" s="1954"/>
    </row>
    <row r="340" spans="1:11" ht="15.75" customHeight="1">
      <c r="A340" s="1954"/>
      <c r="B340" s="1954"/>
      <c r="C340" s="1954"/>
      <c r="D340" s="1954"/>
      <c r="E340" s="1954"/>
      <c r="F340" s="1954"/>
      <c r="G340" s="1954"/>
      <c r="H340" s="1954"/>
      <c r="I340" s="1954"/>
      <c r="J340" s="1954"/>
      <c r="K340" s="1954"/>
    </row>
    <row r="341" spans="1:11" ht="15.75" customHeight="1">
      <c r="A341" s="1954"/>
      <c r="B341" s="1954"/>
      <c r="C341" s="1954"/>
      <c r="D341" s="1954"/>
      <c r="E341" s="1954"/>
      <c r="F341" s="1954"/>
      <c r="G341" s="1954"/>
      <c r="H341" s="1954"/>
      <c r="I341" s="1954"/>
      <c r="J341" s="1954"/>
      <c r="K341" s="1954"/>
    </row>
    <row r="342" spans="1:11" ht="15.75" customHeight="1">
      <c r="A342" s="1954"/>
      <c r="B342" s="1954"/>
      <c r="C342" s="1954"/>
      <c r="D342" s="1954"/>
      <c r="E342" s="1954"/>
      <c r="F342" s="1954"/>
      <c r="G342" s="1954"/>
      <c r="H342" s="1954"/>
      <c r="I342" s="1954"/>
      <c r="J342" s="1954"/>
      <c r="K342" s="1954"/>
    </row>
    <row r="343" spans="1:11" ht="15.75" customHeight="1">
      <c r="A343" s="1954"/>
      <c r="B343" s="1954"/>
      <c r="C343" s="1954"/>
      <c r="D343" s="1954"/>
      <c r="E343" s="1954"/>
      <c r="F343" s="1954"/>
      <c r="G343" s="1954"/>
      <c r="H343" s="1954"/>
      <c r="I343" s="1954"/>
      <c r="J343" s="1954"/>
      <c r="K343" s="1954"/>
    </row>
    <row r="344" spans="1:11" ht="15.75" customHeight="1">
      <c r="A344" s="1954"/>
      <c r="B344" s="1954"/>
      <c r="C344" s="1954"/>
      <c r="D344" s="1954"/>
      <c r="E344" s="1954"/>
      <c r="F344" s="1954"/>
      <c r="G344" s="1954"/>
      <c r="H344" s="1954"/>
      <c r="I344" s="1954"/>
      <c r="J344" s="1954"/>
      <c r="K344" s="1954"/>
    </row>
    <row r="345" spans="1:11" ht="15.75" customHeight="1">
      <c r="A345" s="1954"/>
      <c r="B345" s="1954"/>
      <c r="C345" s="1954"/>
      <c r="D345" s="1954"/>
      <c r="E345" s="1954"/>
      <c r="F345" s="1954"/>
      <c r="G345" s="1954"/>
      <c r="H345" s="1954"/>
      <c r="I345" s="1954"/>
      <c r="J345" s="1954"/>
      <c r="K345" s="1954"/>
    </row>
    <row r="346" spans="1:11" ht="15.75" customHeight="1">
      <c r="A346" s="1954"/>
      <c r="B346" s="1954"/>
      <c r="C346" s="1954"/>
      <c r="D346" s="1954"/>
      <c r="E346" s="1954"/>
      <c r="F346" s="1954"/>
      <c r="G346" s="1954"/>
      <c r="H346" s="1954"/>
      <c r="I346" s="1954"/>
      <c r="J346" s="1954"/>
      <c r="K346" s="1954"/>
    </row>
    <row r="347" spans="1:11" ht="15.75" customHeight="1">
      <c r="A347" s="1954"/>
      <c r="B347" s="1954"/>
      <c r="C347" s="1954"/>
      <c r="D347" s="1954"/>
      <c r="E347" s="1954"/>
      <c r="F347" s="1954"/>
      <c r="G347" s="1954"/>
      <c r="H347" s="1954"/>
      <c r="I347" s="1954"/>
      <c r="J347" s="1954"/>
      <c r="K347" s="1954"/>
    </row>
    <row r="348" spans="1:11" ht="15.75" customHeight="1">
      <c r="A348" s="1954"/>
      <c r="B348" s="1954"/>
      <c r="C348" s="1954"/>
      <c r="D348" s="1954"/>
      <c r="E348" s="1954"/>
      <c r="F348" s="1954"/>
      <c r="G348" s="1954"/>
      <c r="H348" s="1954"/>
      <c r="I348" s="1954"/>
      <c r="J348" s="1954"/>
      <c r="K348" s="1954"/>
    </row>
    <row r="349" spans="1:11" ht="15.75" customHeight="1">
      <c r="A349" s="1954"/>
      <c r="B349" s="1954"/>
      <c r="C349" s="1954"/>
      <c r="D349" s="1954"/>
      <c r="E349" s="1954"/>
      <c r="F349" s="1954"/>
      <c r="G349" s="1954"/>
      <c r="H349" s="1954"/>
      <c r="I349" s="1954"/>
      <c r="J349" s="1954"/>
      <c r="K349" s="1954"/>
    </row>
    <row r="350" spans="1:11" ht="15.75" customHeight="1">
      <c r="A350" s="1954"/>
      <c r="B350" s="1954"/>
      <c r="C350" s="1954"/>
      <c r="D350" s="1954"/>
      <c r="E350" s="1954"/>
      <c r="F350" s="1954"/>
      <c r="G350" s="1954"/>
      <c r="H350" s="1954"/>
      <c r="I350" s="1954"/>
      <c r="J350" s="1954"/>
      <c r="K350" s="1954"/>
    </row>
    <row r="351" spans="1:11" ht="15.75" customHeight="1">
      <c r="A351" s="1954"/>
      <c r="B351" s="1954"/>
      <c r="C351" s="1954"/>
      <c r="D351" s="1954"/>
      <c r="E351" s="1954"/>
      <c r="F351" s="1954"/>
      <c r="G351" s="1954"/>
      <c r="H351" s="1954"/>
      <c r="I351" s="1954"/>
      <c r="J351" s="1954"/>
      <c r="K351" s="1954"/>
    </row>
    <row r="352" spans="1:11" ht="15.75" customHeight="1">
      <c r="A352" s="1954"/>
      <c r="B352" s="1954"/>
      <c r="C352" s="1954"/>
      <c r="D352" s="1954"/>
      <c r="E352" s="1954"/>
      <c r="F352" s="1954"/>
      <c r="G352" s="1954"/>
      <c r="H352" s="1954"/>
      <c r="I352" s="1954"/>
      <c r="J352" s="1954"/>
      <c r="K352" s="1954"/>
    </row>
    <row r="353" spans="1:11" ht="15.75" customHeight="1">
      <c r="A353" s="1954"/>
      <c r="B353" s="1954"/>
      <c r="C353" s="1954"/>
      <c r="D353" s="1954"/>
      <c r="E353" s="1954"/>
      <c r="F353" s="1954"/>
      <c r="G353" s="1954"/>
      <c r="H353" s="1954"/>
      <c r="I353" s="1954"/>
      <c r="J353" s="1954"/>
      <c r="K353" s="1954"/>
    </row>
    <row r="354" spans="1:11" ht="15.75" customHeight="1">
      <c r="A354" s="1954"/>
      <c r="B354" s="1954"/>
      <c r="C354" s="1954"/>
      <c r="D354" s="1954"/>
      <c r="E354" s="1954"/>
      <c r="F354" s="1954"/>
      <c r="G354" s="1954"/>
      <c r="H354" s="1954"/>
      <c r="I354" s="1954"/>
      <c r="J354" s="1954"/>
      <c r="K354" s="1954"/>
    </row>
    <row r="355" spans="1:11" ht="15.75" customHeight="1">
      <c r="A355" s="1954"/>
      <c r="B355" s="1954"/>
      <c r="C355" s="1954"/>
      <c r="D355" s="1954"/>
      <c r="E355" s="1954"/>
      <c r="F355" s="1954"/>
      <c r="G355" s="1954"/>
      <c r="H355" s="1954"/>
      <c r="I355" s="1954"/>
      <c r="J355" s="1954"/>
      <c r="K355" s="1954"/>
    </row>
    <row r="356" spans="1:11" ht="15.75" customHeight="1">
      <c r="A356" s="1954"/>
      <c r="B356" s="1954"/>
      <c r="C356" s="1954"/>
      <c r="D356" s="1954"/>
      <c r="E356" s="1954"/>
      <c r="F356" s="1954"/>
      <c r="G356" s="1954"/>
      <c r="H356" s="1954"/>
      <c r="I356" s="1954"/>
      <c r="J356" s="1954"/>
      <c r="K356" s="1954"/>
    </row>
    <row r="357" spans="1:11" ht="15.75" customHeight="1">
      <c r="A357" s="1954"/>
      <c r="B357" s="1954"/>
      <c r="C357" s="1954"/>
      <c r="D357" s="1954"/>
      <c r="E357" s="1954"/>
      <c r="F357" s="1954"/>
      <c r="G357" s="1954"/>
      <c r="H357" s="1954"/>
      <c r="I357" s="1954"/>
      <c r="J357" s="1954"/>
      <c r="K357" s="1954"/>
    </row>
    <row r="358" spans="1:11" ht="15.75" customHeight="1">
      <c r="A358" s="1954"/>
      <c r="B358" s="1954"/>
      <c r="C358" s="1954"/>
      <c r="D358" s="1954"/>
      <c r="E358" s="1954"/>
      <c r="F358" s="1954"/>
      <c r="G358" s="1954"/>
      <c r="H358" s="1954"/>
      <c r="I358" s="1954"/>
      <c r="J358" s="1954"/>
      <c r="K358" s="1954"/>
    </row>
    <row r="359" spans="1:11" ht="15.75" customHeight="1">
      <c r="A359" s="1954"/>
      <c r="B359" s="1954"/>
      <c r="C359" s="1954"/>
      <c r="D359" s="1954"/>
      <c r="E359" s="1954"/>
      <c r="F359" s="1954"/>
      <c r="G359" s="1954"/>
      <c r="H359" s="1954"/>
      <c r="I359" s="1954"/>
      <c r="J359" s="1954"/>
      <c r="K359" s="1954"/>
    </row>
    <row r="360" spans="1:11" ht="15.75" customHeight="1">
      <c r="A360" s="1954"/>
      <c r="B360" s="1954"/>
      <c r="C360" s="1954"/>
      <c r="D360" s="1954"/>
      <c r="E360" s="1954"/>
      <c r="F360" s="1954"/>
      <c r="G360" s="1954"/>
      <c r="H360" s="1954"/>
      <c r="I360" s="1954"/>
      <c r="J360" s="1954"/>
      <c r="K360" s="1954"/>
    </row>
    <row r="361" spans="1:11" ht="15.75" customHeight="1">
      <c r="A361" s="1954"/>
      <c r="B361" s="1954"/>
      <c r="C361" s="1954"/>
      <c r="D361" s="1954"/>
      <c r="E361" s="1954"/>
      <c r="F361" s="1954"/>
      <c r="G361" s="1954"/>
      <c r="H361" s="1954"/>
      <c r="I361" s="1954"/>
      <c r="J361" s="1954"/>
      <c r="K361" s="1954"/>
    </row>
    <row r="362" spans="1:11" ht="15.75" customHeight="1">
      <c r="A362" s="1954"/>
      <c r="B362" s="1954"/>
      <c r="C362" s="1954"/>
      <c r="D362" s="1954"/>
      <c r="E362" s="1954"/>
      <c r="F362" s="1954"/>
      <c r="G362" s="1954"/>
      <c r="H362" s="1954"/>
      <c r="I362" s="1954"/>
      <c r="J362" s="1954"/>
      <c r="K362" s="1954"/>
    </row>
    <row r="363" spans="1:11" ht="15.75" customHeight="1">
      <c r="A363" s="1954"/>
      <c r="B363" s="1954"/>
      <c r="C363" s="1954"/>
      <c r="D363" s="1954"/>
      <c r="E363" s="1954"/>
      <c r="F363" s="1954"/>
      <c r="G363" s="1954"/>
      <c r="H363" s="1954"/>
      <c r="I363" s="1954"/>
      <c r="J363" s="1954"/>
      <c r="K363" s="1954"/>
    </row>
    <row r="364" spans="1:11" ht="15.75" customHeight="1">
      <c r="A364" s="1954"/>
      <c r="B364" s="1954"/>
      <c r="C364" s="1954"/>
      <c r="D364" s="1954"/>
      <c r="E364" s="1954"/>
      <c r="F364" s="1954"/>
      <c r="G364" s="1954"/>
      <c r="H364" s="1954"/>
      <c r="I364" s="1954"/>
      <c r="J364" s="1954"/>
      <c r="K364" s="1954"/>
    </row>
    <row r="365" spans="1:11" ht="15.75" customHeight="1">
      <c r="A365" s="1954"/>
      <c r="B365" s="1954"/>
      <c r="C365" s="1954"/>
      <c r="D365" s="1954"/>
      <c r="E365" s="1954"/>
      <c r="F365" s="1954"/>
      <c r="G365" s="1954"/>
      <c r="H365" s="1954"/>
      <c r="I365" s="1954"/>
      <c r="J365" s="1954"/>
      <c r="K365" s="1954"/>
    </row>
    <row r="366" spans="1:11" ht="15.75" customHeight="1">
      <c r="A366" s="1954"/>
      <c r="B366" s="1954"/>
      <c r="C366" s="1954"/>
      <c r="D366" s="1954"/>
      <c r="E366" s="1954"/>
      <c r="F366" s="1954"/>
      <c r="G366" s="1954"/>
      <c r="H366" s="1954"/>
      <c r="I366" s="1954"/>
      <c r="J366" s="1954"/>
      <c r="K366" s="1954"/>
    </row>
    <row r="367" spans="1:11" ht="15.75" customHeight="1">
      <c r="A367" s="1954"/>
      <c r="B367" s="1954"/>
      <c r="C367" s="1954"/>
      <c r="D367" s="1954"/>
      <c r="E367" s="1954"/>
      <c r="F367" s="1954"/>
      <c r="G367" s="1954"/>
      <c r="H367" s="1954"/>
      <c r="I367" s="1954"/>
      <c r="J367" s="1954"/>
      <c r="K367" s="1954"/>
    </row>
    <row r="368" spans="1:11" ht="15.75" customHeight="1">
      <c r="A368" s="1954"/>
      <c r="B368" s="1954"/>
      <c r="C368" s="1954"/>
      <c r="D368" s="1954"/>
      <c r="E368" s="1954"/>
      <c r="F368" s="1954"/>
      <c r="G368" s="1954"/>
      <c r="H368" s="1954"/>
      <c r="I368" s="1954"/>
      <c r="J368" s="1954"/>
      <c r="K368" s="1954"/>
    </row>
    <row r="369" spans="1:11" ht="15.75" customHeight="1">
      <c r="A369" s="1954"/>
      <c r="B369" s="1954"/>
      <c r="C369" s="1954"/>
      <c r="D369" s="1954"/>
      <c r="E369" s="1954"/>
      <c r="F369" s="1954"/>
      <c r="G369" s="1954"/>
      <c r="H369" s="1954"/>
      <c r="I369" s="1954"/>
      <c r="J369" s="1954"/>
      <c r="K369" s="1954"/>
    </row>
    <row r="370" spans="1:11" ht="15.75" customHeight="1">
      <c r="A370" s="1954"/>
      <c r="B370" s="1954"/>
      <c r="C370" s="1954"/>
      <c r="D370" s="1954"/>
      <c r="E370" s="1954"/>
      <c r="F370" s="1954"/>
      <c r="G370" s="1954"/>
      <c r="H370" s="1954"/>
      <c r="I370" s="1954"/>
      <c r="J370" s="1954"/>
      <c r="K370" s="1954"/>
    </row>
    <row r="371" spans="1:11" ht="15.75" customHeight="1">
      <c r="A371" s="1954"/>
      <c r="B371" s="1954"/>
      <c r="C371" s="1954"/>
      <c r="D371" s="1954"/>
      <c r="E371" s="1954"/>
      <c r="F371" s="1954"/>
      <c r="G371" s="1954"/>
      <c r="H371" s="1954"/>
      <c r="I371" s="1954"/>
      <c r="J371" s="1954"/>
      <c r="K371" s="1954"/>
    </row>
    <row r="372" spans="1:11" ht="15.75" customHeight="1">
      <c r="A372" s="1954"/>
      <c r="B372" s="1954"/>
      <c r="C372" s="1954"/>
      <c r="D372" s="1954"/>
      <c r="E372" s="1954"/>
      <c r="F372" s="1954"/>
      <c r="G372" s="1954"/>
      <c r="H372" s="1954"/>
      <c r="I372" s="1954"/>
      <c r="J372" s="1954"/>
      <c r="K372" s="1954"/>
    </row>
    <row r="373" spans="1:11" ht="15.75" customHeight="1">
      <c r="A373" s="1954"/>
      <c r="B373" s="1954"/>
      <c r="C373" s="1954"/>
      <c r="D373" s="1954"/>
      <c r="E373" s="1954"/>
      <c r="F373" s="1954"/>
      <c r="G373" s="1954"/>
      <c r="H373" s="1954"/>
      <c r="I373" s="1954"/>
      <c r="J373" s="1954"/>
      <c r="K373" s="1954"/>
    </row>
    <row r="374" spans="1:11" ht="15.75" customHeight="1">
      <c r="A374" s="1954"/>
      <c r="B374" s="1954"/>
      <c r="C374" s="1954"/>
      <c r="D374" s="1954"/>
      <c r="E374" s="1954"/>
      <c r="F374" s="1954"/>
      <c r="G374" s="1954"/>
      <c r="H374" s="1954"/>
      <c r="I374" s="1954"/>
      <c r="J374" s="1954"/>
      <c r="K374" s="1954"/>
    </row>
    <row r="375" spans="1:11" ht="15.75" customHeight="1">
      <c r="A375" s="1954"/>
      <c r="B375" s="1954"/>
      <c r="C375" s="1954"/>
      <c r="D375" s="1954"/>
      <c r="E375" s="1954"/>
      <c r="F375" s="1954"/>
      <c r="G375" s="1954"/>
      <c r="H375" s="1954"/>
      <c r="I375" s="1954"/>
      <c r="J375" s="1954"/>
      <c r="K375" s="1954"/>
    </row>
    <row r="376" spans="1:11" ht="15.75" customHeight="1">
      <c r="A376" s="1954"/>
      <c r="B376" s="1954"/>
      <c r="C376" s="1954"/>
      <c r="D376" s="1954"/>
      <c r="E376" s="1954"/>
      <c r="F376" s="1954"/>
      <c r="G376" s="1954"/>
      <c r="H376" s="1954"/>
      <c r="I376" s="1954"/>
      <c r="J376" s="1954"/>
      <c r="K376" s="1954"/>
    </row>
    <row r="377" spans="1:11" ht="15.75" customHeight="1">
      <c r="A377" s="1954"/>
      <c r="B377" s="1954"/>
      <c r="C377" s="1954"/>
      <c r="D377" s="1954"/>
      <c r="E377" s="1954"/>
      <c r="F377" s="1954"/>
      <c r="G377" s="1954"/>
      <c r="H377" s="1954"/>
      <c r="I377" s="1954"/>
      <c r="J377" s="1954"/>
      <c r="K377" s="1954"/>
    </row>
    <row r="378" spans="1:11" ht="15.75" customHeight="1">
      <c r="A378" s="1954"/>
      <c r="B378" s="1954"/>
      <c r="C378" s="1954"/>
      <c r="D378" s="1954"/>
      <c r="E378" s="1954"/>
      <c r="F378" s="1954"/>
      <c r="G378" s="1954"/>
      <c r="H378" s="1954"/>
      <c r="I378" s="1954"/>
      <c r="J378" s="1954"/>
      <c r="K378" s="1954"/>
    </row>
    <row r="379" spans="1:11" ht="15.75" customHeight="1">
      <c r="A379" s="1954"/>
      <c r="B379" s="1954"/>
      <c r="C379" s="1954"/>
      <c r="D379" s="1954"/>
      <c r="E379" s="1954"/>
      <c r="F379" s="1954"/>
      <c r="G379" s="1954"/>
      <c r="H379" s="1954"/>
      <c r="I379" s="1954"/>
      <c r="J379" s="1954"/>
      <c r="K379" s="1954"/>
    </row>
    <row r="380" spans="1:11" ht="15.75" customHeight="1">
      <c r="A380" s="1954"/>
      <c r="B380" s="1954"/>
      <c r="C380" s="1954"/>
      <c r="D380" s="1954"/>
      <c r="E380" s="1954"/>
      <c r="F380" s="1954"/>
      <c r="G380" s="1954"/>
      <c r="H380" s="1954"/>
      <c r="I380" s="1954"/>
      <c r="J380" s="1954"/>
      <c r="K380" s="1954"/>
    </row>
    <row r="381" spans="1:11" ht="15.75" customHeight="1">
      <c r="A381" s="1954"/>
      <c r="B381" s="1954"/>
      <c r="C381" s="1954"/>
      <c r="D381" s="1954"/>
      <c r="E381" s="1954"/>
      <c r="F381" s="1954"/>
      <c r="G381" s="1954"/>
      <c r="H381" s="1954"/>
      <c r="I381" s="1954"/>
      <c r="J381" s="1954"/>
      <c r="K381" s="1954"/>
    </row>
    <row r="382" spans="1:11" ht="15.75" customHeight="1">
      <c r="A382" s="1954"/>
      <c r="B382" s="1954"/>
      <c r="C382" s="1954"/>
      <c r="D382" s="1954"/>
      <c r="E382" s="1954"/>
      <c r="F382" s="1954"/>
      <c r="G382" s="1954"/>
      <c r="H382" s="1954"/>
      <c r="I382" s="1954"/>
      <c r="J382" s="1954"/>
      <c r="K382" s="1954"/>
    </row>
    <row r="383" spans="1:11" ht="15.75" customHeight="1">
      <c r="A383" s="1954"/>
      <c r="B383" s="1954"/>
      <c r="C383" s="1954"/>
      <c r="D383" s="1954"/>
      <c r="E383" s="1954"/>
      <c r="F383" s="1954"/>
      <c r="G383" s="1954"/>
      <c r="H383" s="1954"/>
      <c r="I383" s="1954"/>
      <c r="J383" s="1954"/>
      <c r="K383" s="1954"/>
    </row>
    <row r="384" spans="1:11" ht="15.75" customHeight="1">
      <c r="A384" s="1954"/>
      <c r="B384" s="1954"/>
      <c r="C384" s="1954"/>
      <c r="D384" s="1954"/>
      <c r="E384" s="1954"/>
      <c r="F384" s="1954"/>
      <c r="G384" s="1954"/>
      <c r="H384" s="1954"/>
      <c r="I384" s="1954"/>
      <c r="J384" s="1954"/>
      <c r="K384" s="1954"/>
    </row>
    <row r="385" spans="1:11" ht="15.75" customHeight="1">
      <c r="A385" s="1954"/>
      <c r="B385" s="1954"/>
      <c r="C385" s="1954"/>
      <c r="D385" s="1954"/>
      <c r="E385" s="1954"/>
      <c r="F385" s="1954"/>
      <c r="G385" s="1954"/>
      <c r="H385" s="1954"/>
      <c r="I385" s="1954"/>
      <c r="J385" s="1954"/>
      <c r="K385" s="1954"/>
    </row>
    <row r="386" spans="1:11" ht="15.75" customHeight="1">
      <c r="A386" s="1954"/>
      <c r="B386" s="1954"/>
      <c r="C386" s="1954"/>
      <c r="D386" s="1954"/>
      <c r="E386" s="1954"/>
      <c r="F386" s="1954"/>
      <c r="G386" s="1954"/>
      <c r="H386" s="1954"/>
      <c r="I386" s="1954"/>
      <c r="J386" s="1954"/>
      <c r="K386" s="1954"/>
    </row>
    <row r="387" spans="1:11" ht="15.75" customHeight="1">
      <c r="A387" s="1954"/>
      <c r="B387" s="1954"/>
      <c r="C387" s="1954"/>
      <c r="D387" s="1954"/>
      <c r="E387" s="1954"/>
      <c r="F387" s="1954"/>
      <c r="G387" s="1954"/>
      <c r="H387" s="1954"/>
      <c r="I387" s="1954"/>
      <c r="J387" s="1954"/>
      <c r="K387" s="1954"/>
    </row>
    <row r="388" spans="1:11" ht="15.75" customHeight="1">
      <c r="A388" s="1954"/>
      <c r="B388" s="1954"/>
      <c r="C388" s="1954"/>
      <c r="D388" s="1954"/>
      <c r="E388" s="1954"/>
      <c r="F388" s="1954"/>
      <c r="G388" s="1954"/>
      <c r="H388" s="1954"/>
      <c r="I388" s="1954"/>
      <c r="J388" s="1954"/>
      <c r="K388" s="1954"/>
    </row>
    <row r="389" spans="1:11" ht="15.75" customHeight="1">
      <c r="A389" s="1954"/>
      <c r="B389" s="1954"/>
      <c r="C389" s="1954"/>
      <c r="D389" s="1954"/>
      <c r="E389" s="1954"/>
      <c r="F389" s="1954"/>
      <c r="G389" s="1954"/>
      <c r="H389" s="1954"/>
      <c r="I389" s="1954"/>
      <c r="J389" s="1954"/>
      <c r="K389" s="1954"/>
    </row>
    <row r="390" spans="1:11" ht="15.75" customHeight="1">
      <c r="A390" s="1954"/>
      <c r="B390" s="1954"/>
      <c r="C390" s="1954"/>
      <c r="D390" s="1954"/>
      <c r="E390" s="1954"/>
      <c r="F390" s="1954"/>
      <c r="G390" s="1954"/>
      <c r="H390" s="1954"/>
      <c r="I390" s="1954"/>
      <c r="J390" s="1954"/>
      <c r="K390" s="1954"/>
    </row>
    <row r="391" spans="1:11" ht="15.75" customHeight="1">
      <c r="A391" s="1954"/>
      <c r="B391" s="1954"/>
      <c r="C391" s="1954"/>
      <c r="D391" s="1954"/>
      <c r="E391" s="1954"/>
      <c r="F391" s="1954"/>
      <c r="G391" s="1954"/>
      <c r="H391" s="1954"/>
      <c r="I391" s="1954"/>
      <c r="J391" s="1954"/>
      <c r="K391" s="1954"/>
    </row>
    <row r="392" spans="1:11" ht="15.75" customHeight="1">
      <c r="A392" s="1954"/>
      <c r="B392" s="1954"/>
      <c r="C392" s="1954"/>
      <c r="D392" s="1954"/>
      <c r="E392" s="1954"/>
      <c r="F392" s="1954"/>
      <c r="G392" s="1954"/>
      <c r="H392" s="1954"/>
      <c r="I392" s="1954"/>
      <c r="J392" s="1954"/>
      <c r="K392" s="1954"/>
    </row>
    <row r="393" spans="1:11" ht="15.75" customHeight="1">
      <c r="A393" s="1954"/>
      <c r="B393" s="1954"/>
      <c r="C393" s="1954"/>
      <c r="D393" s="1954"/>
      <c r="E393" s="1954"/>
      <c r="F393" s="1954"/>
      <c r="G393" s="1954"/>
      <c r="H393" s="1954"/>
      <c r="I393" s="1954"/>
      <c r="J393" s="1954"/>
      <c r="K393" s="1954"/>
    </row>
    <row r="394" spans="1:11" ht="15.75" customHeight="1">
      <c r="A394" s="1954"/>
      <c r="B394" s="1954"/>
      <c r="C394" s="1954"/>
      <c r="D394" s="1954"/>
      <c r="E394" s="1954"/>
      <c r="F394" s="1954"/>
      <c r="G394" s="1954"/>
      <c r="H394" s="1954"/>
      <c r="I394" s="1954"/>
      <c r="J394" s="1954"/>
      <c r="K394" s="1954"/>
    </row>
    <row r="395" spans="1:11" ht="15.75" customHeight="1">
      <c r="A395" s="1954"/>
      <c r="B395" s="1954"/>
      <c r="C395" s="1954"/>
      <c r="D395" s="1954"/>
      <c r="E395" s="1954"/>
      <c r="F395" s="1954"/>
      <c r="G395" s="1954"/>
      <c r="H395" s="1954"/>
      <c r="I395" s="1954"/>
      <c r="J395" s="1954"/>
      <c r="K395" s="1954"/>
    </row>
    <row r="396" spans="1:11" ht="15.75" customHeight="1">
      <c r="A396" s="1954"/>
      <c r="B396" s="1954"/>
      <c r="C396" s="1954"/>
      <c r="D396" s="1954"/>
      <c r="E396" s="1954"/>
      <c r="F396" s="1954"/>
      <c r="G396" s="1954"/>
      <c r="H396" s="1954"/>
      <c r="I396" s="1954"/>
      <c r="J396" s="1954"/>
      <c r="K396" s="1954"/>
    </row>
    <row r="397" spans="1:11" ht="15.75" customHeight="1">
      <c r="A397" s="1954"/>
      <c r="B397" s="1954"/>
      <c r="C397" s="1954"/>
      <c r="D397" s="1954"/>
      <c r="E397" s="1954"/>
      <c r="F397" s="1954"/>
      <c r="G397" s="1954"/>
      <c r="H397" s="1954"/>
      <c r="I397" s="1954"/>
      <c r="J397" s="1954"/>
      <c r="K397" s="1954"/>
    </row>
    <row r="398" spans="1:11" ht="15.75" customHeight="1">
      <c r="A398" s="1954"/>
      <c r="B398" s="1954"/>
      <c r="C398" s="1954"/>
      <c r="D398" s="1954"/>
      <c r="E398" s="1954"/>
      <c r="F398" s="1954"/>
      <c r="G398" s="1954"/>
      <c r="H398" s="1954"/>
      <c r="I398" s="1954"/>
      <c r="J398" s="1954"/>
      <c r="K398" s="1954"/>
    </row>
    <row r="399" spans="1:11" ht="15.75" customHeight="1">
      <c r="A399" s="1954"/>
      <c r="B399" s="1954"/>
      <c r="C399" s="1954"/>
      <c r="D399" s="1954"/>
      <c r="E399" s="1954"/>
      <c r="F399" s="1954"/>
      <c r="G399" s="1954"/>
      <c r="H399" s="1954"/>
      <c r="I399" s="1954"/>
      <c r="J399" s="1954"/>
      <c r="K399" s="1954"/>
    </row>
    <row r="400" spans="1:11" ht="15.75" customHeight="1">
      <c r="A400" s="1954"/>
      <c r="B400" s="1954"/>
      <c r="C400" s="1954"/>
      <c r="D400" s="1954"/>
      <c r="E400" s="1954"/>
      <c r="F400" s="1954"/>
      <c r="G400" s="1954"/>
      <c r="H400" s="1954"/>
      <c r="I400" s="1954"/>
      <c r="J400" s="1954"/>
      <c r="K400" s="1954"/>
    </row>
    <row r="401" spans="1:11" ht="15.75" customHeight="1">
      <c r="A401" s="1954"/>
      <c r="B401" s="1954"/>
      <c r="C401" s="1954"/>
      <c r="D401" s="1954"/>
      <c r="E401" s="1954"/>
      <c r="F401" s="1954"/>
      <c r="G401" s="1954"/>
      <c r="H401" s="1954"/>
      <c r="I401" s="1954"/>
      <c r="J401" s="1954"/>
      <c r="K401" s="1954"/>
    </row>
    <row r="402" spans="1:11" ht="15.75" customHeight="1">
      <c r="A402" s="1954"/>
      <c r="B402" s="1954"/>
      <c r="C402" s="1954"/>
      <c r="D402" s="1954"/>
      <c r="E402" s="1954"/>
      <c r="F402" s="1954"/>
      <c r="G402" s="1954"/>
      <c r="H402" s="1954"/>
      <c r="I402" s="1954"/>
      <c r="J402" s="1954"/>
      <c r="K402" s="1954"/>
    </row>
    <row r="403" spans="1:11" ht="15.75" customHeight="1">
      <c r="A403" s="1954"/>
      <c r="B403" s="1954"/>
      <c r="C403" s="1954"/>
      <c r="D403" s="1954"/>
      <c r="E403" s="1954"/>
      <c r="F403" s="1954"/>
      <c r="G403" s="1954"/>
      <c r="H403" s="1954"/>
      <c r="I403" s="1954"/>
      <c r="J403" s="1954"/>
      <c r="K403" s="1954"/>
    </row>
    <row r="404" spans="1:11" ht="15.75" customHeight="1">
      <c r="A404" s="1954"/>
      <c r="B404" s="1954"/>
      <c r="C404" s="1954"/>
      <c r="D404" s="1954"/>
      <c r="E404" s="1954"/>
      <c r="F404" s="1954"/>
      <c r="G404" s="1954"/>
      <c r="H404" s="1954"/>
      <c r="I404" s="1954"/>
      <c r="J404" s="1954"/>
      <c r="K404" s="1954"/>
    </row>
    <row r="405" spans="1:11" ht="15.75" customHeight="1">
      <c r="A405" s="1954"/>
      <c r="B405" s="1954"/>
      <c r="C405" s="1954"/>
      <c r="D405" s="1954"/>
      <c r="E405" s="1954"/>
      <c r="F405" s="1954"/>
      <c r="G405" s="1954"/>
      <c r="H405" s="1954"/>
      <c r="I405" s="1954"/>
      <c r="J405" s="1954"/>
      <c r="K405" s="1954"/>
    </row>
    <row r="406" spans="1:11" ht="15.75" customHeight="1">
      <c r="A406" s="1954"/>
      <c r="B406" s="1954"/>
      <c r="C406" s="1954"/>
      <c r="D406" s="1954"/>
      <c r="E406" s="1954"/>
      <c r="F406" s="1954"/>
      <c r="G406" s="1954"/>
      <c r="H406" s="1954"/>
      <c r="I406" s="1954"/>
      <c r="J406" s="1954"/>
      <c r="K406" s="1954"/>
    </row>
    <row r="407" spans="1:11" ht="15.75" customHeight="1">
      <c r="A407" s="1954"/>
      <c r="B407" s="1954"/>
      <c r="C407" s="1954"/>
      <c r="D407" s="1954"/>
      <c r="E407" s="1954"/>
      <c r="F407" s="1954"/>
      <c r="G407" s="1954"/>
      <c r="H407" s="1954"/>
      <c r="I407" s="1954"/>
      <c r="J407" s="1954"/>
      <c r="K407" s="1954"/>
    </row>
    <row r="408" spans="1:11" ht="15.75" customHeight="1">
      <c r="A408" s="1954"/>
      <c r="B408" s="1954"/>
      <c r="C408" s="1954"/>
      <c r="D408" s="1954"/>
      <c r="E408" s="1954"/>
      <c r="F408" s="1954"/>
      <c r="G408" s="1954"/>
      <c r="H408" s="1954"/>
      <c r="I408" s="1954"/>
      <c r="J408" s="1954"/>
      <c r="K408" s="1954"/>
    </row>
    <row r="409" spans="1:11" ht="15.75" customHeight="1">
      <c r="A409" s="1954"/>
      <c r="B409" s="1954"/>
      <c r="C409" s="1954"/>
      <c r="D409" s="1954"/>
      <c r="E409" s="1954"/>
      <c r="F409" s="1954"/>
      <c r="G409" s="1954"/>
      <c r="H409" s="1954"/>
      <c r="I409" s="1954"/>
      <c r="J409" s="1954"/>
      <c r="K409" s="1954"/>
    </row>
    <row r="410" spans="1:11" ht="15.75" customHeight="1">
      <c r="A410" s="1954"/>
      <c r="B410" s="1954"/>
      <c r="C410" s="1954"/>
      <c r="D410" s="1954"/>
      <c r="E410" s="1954"/>
      <c r="F410" s="1954"/>
      <c r="G410" s="1954"/>
      <c r="H410" s="1954"/>
      <c r="I410" s="1954"/>
      <c r="J410" s="1954"/>
      <c r="K410" s="1954"/>
    </row>
    <row r="411" spans="1:11" ht="15.75" customHeight="1">
      <c r="A411" s="1954"/>
      <c r="B411" s="1954"/>
      <c r="C411" s="1954"/>
      <c r="D411" s="1954"/>
      <c r="E411" s="1954"/>
      <c r="F411" s="1954"/>
      <c r="G411" s="1954"/>
      <c r="H411" s="1954"/>
      <c r="I411" s="1954"/>
      <c r="J411" s="1954"/>
      <c r="K411" s="1954"/>
    </row>
    <row r="412" spans="1:11" ht="15.75" customHeight="1">
      <c r="A412" s="1954"/>
      <c r="B412" s="1954"/>
      <c r="C412" s="1954"/>
      <c r="D412" s="1954"/>
      <c r="E412" s="1954"/>
      <c r="F412" s="1954"/>
      <c r="G412" s="1954"/>
      <c r="H412" s="1954"/>
      <c r="I412" s="1954"/>
      <c r="J412" s="1954"/>
      <c r="K412" s="1954"/>
    </row>
    <row r="413" spans="1:11" ht="15.75" customHeight="1">
      <c r="A413" s="1954"/>
      <c r="B413" s="1954"/>
      <c r="C413" s="1954"/>
      <c r="D413" s="1954"/>
      <c r="E413" s="1954"/>
      <c r="F413" s="1954"/>
      <c r="G413" s="1954"/>
      <c r="H413" s="1954"/>
      <c r="I413" s="1954"/>
      <c r="J413" s="1954"/>
      <c r="K413" s="1954"/>
    </row>
    <row r="414" spans="1:11" ht="15.75" customHeight="1">
      <c r="A414" s="1954"/>
      <c r="B414" s="1954"/>
      <c r="C414" s="1954"/>
      <c r="D414" s="1954"/>
      <c r="E414" s="1954"/>
      <c r="F414" s="1954"/>
      <c r="G414" s="1954"/>
      <c r="H414" s="1954"/>
      <c r="I414" s="1954"/>
      <c r="J414" s="1954"/>
      <c r="K414" s="1954"/>
    </row>
    <row r="415" spans="1:11" ht="15.75" customHeight="1">
      <c r="A415" s="1954"/>
      <c r="B415" s="1954"/>
      <c r="C415" s="1954"/>
      <c r="D415" s="1954"/>
      <c r="E415" s="1954"/>
      <c r="F415" s="1954"/>
      <c r="G415" s="1954"/>
      <c r="H415" s="1954"/>
      <c r="I415" s="1954"/>
      <c r="J415" s="1954"/>
      <c r="K415" s="1954"/>
    </row>
    <row r="416" spans="1:11" ht="15.75" customHeight="1">
      <c r="A416" s="1954"/>
      <c r="B416" s="1954"/>
      <c r="C416" s="1954"/>
      <c r="D416" s="1954"/>
      <c r="E416" s="1954"/>
      <c r="F416" s="1954"/>
      <c r="G416" s="1954"/>
      <c r="H416" s="1954"/>
      <c r="I416" s="1954"/>
      <c r="J416" s="1954"/>
      <c r="K416" s="1954"/>
    </row>
    <row r="417" spans="1:11" ht="15.75" customHeight="1">
      <c r="A417" s="1954"/>
      <c r="B417" s="1954"/>
      <c r="C417" s="1954"/>
      <c r="D417" s="1954"/>
      <c r="E417" s="1954"/>
      <c r="F417" s="1954"/>
      <c r="G417" s="1954"/>
      <c r="H417" s="1954"/>
      <c r="I417" s="1954"/>
      <c r="J417" s="1954"/>
      <c r="K417" s="1954"/>
    </row>
    <row r="418" spans="1:11" ht="15.75" customHeight="1">
      <c r="A418" s="1954"/>
      <c r="B418" s="1954"/>
      <c r="C418" s="1954"/>
      <c r="D418" s="1954"/>
      <c r="E418" s="1954"/>
      <c r="F418" s="1954"/>
      <c r="G418" s="1954"/>
      <c r="H418" s="1954"/>
      <c r="I418" s="1954"/>
      <c r="J418" s="1954"/>
      <c r="K418" s="1954"/>
    </row>
    <row r="419" spans="1:11" ht="15.75" customHeight="1">
      <c r="A419" s="1954"/>
      <c r="B419" s="1954"/>
      <c r="C419" s="1954"/>
      <c r="D419" s="1954"/>
      <c r="E419" s="1954"/>
      <c r="F419" s="1954"/>
      <c r="G419" s="1954"/>
      <c r="H419" s="1954"/>
      <c r="I419" s="1954"/>
      <c r="J419" s="1954"/>
      <c r="K419" s="1954"/>
    </row>
    <row r="420" spans="1:11" ht="15.75" customHeight="1">
      <c r="A420" s="1954"/>
      <c r="B420" s="1954"/>
      <c r="C420" s="1954"/>
      <c r="D420" s="1954"/>
      <c r="E420" s="1954"/>
      <c r="F420" s="1954"/>
      <c r="G420" s="1954"/>
      <c r="H420" s="1954"/>
      <c r="I420" s="1954"/>
      <c r="J420" s="1954"/>
      <c r="K420" s="1954"/>
    </row>
    <row r="421" spans="1:11" ht="15.75" customHeight="1">
      <c r="A421" s="1954"/>
      <c r="B421" s="1954"/>
      <c r="C421" s="1954"/>
      <c r="D421" s="1954"/>
      <c r="E421" s="1954"/>
      <c r="F421" s="1954"/>
      <c r="G421" s="1954"/>
      <c r="H421" s="1954"/>
      <c r="I421" s="1954"/>
      <c r="J421" s="1954"/>
      <c r="K421" s="1954"/>
    </row>
    <row r="422" spans="1:11" ht="15.75" customHeight="1">
      <c r="A422" s="1954"/>
      <c r="B422" s="1954"/>
      <c r="C422" s="1954"/>
      <c r="D422" s="1954"/>
      <c r="E422" s="1954"/>
      <c r="F422" s="1954"/>
      <c r="G422" s="1954"/>
      <c r="H422" s="1954"/>
      <c r="I422" s="1954"/>
      <c r="J422" s="1954"/>
      <c r="K422" s="1954"/>
    </row>
    <row r="423" spans="1:11" ht="15.75" customHeight="1">
      <c r="A423" s="1954"/>
      <c r="B423" s="1954"/>
      <c r="C423" s="1954"/>
      <c r="D423" s="1954"/>
      <c r="E423" s="1954"/>
      <c r="F423" s="1954"/>
      <c r="G423" s="1954"/>
      <c r="H423" s="1954"/>
      <c r="I423" s="1954"/>
      <c r="J423" s="1954"/>
      <c r="K423" s="1954"/>
    </row>
    <row r="424" spans="1:11" ht="15.75" customHeight="1">
      <c r="A424" s="1954"/>
      <c r="B424" s="1954"/>
      <c r="C424" s="1954"/>
      <c r="D424" s="1954"/>
      <c r="E424" s="1954"/>
      <c r="F424" s="1954"/>
      <c r="G424" s="1954"/>
      <c r="H424" s="1954"/>
      <c r="I424" s="1954"/>
      <c r="J424" s="1954"/>
      <c r="K424" s="1954"/>
    </row>
    <row r="425" spans="1:11" ht="15.75" customHeight="1">
      <c r="A425" s="1954"/>
      <c r="B425" s="1954"/>
      <c r="C425" s="1954"/>
      <c r="D425" s="1954"/>
      <c r="E425" s="1954"/>
      <c r="F425" s="1954"/>
      <c r="G425" s="1954"/>
      <c r="H425" s="1954"/>
      <c r="I425" s="1954"/>
      <c r="J425" s="1954"/>
      <c r="K425" s="1954"/>
    </row>
    <row r="426" spans="1:11" ht="15.75" customHeight="1">
      <c r="A426" s="1954"/>
      <c r="B426" s="1954"/>
      <c r="C426" s="1954"/>
      <c r="D426" s="1954"/>
      <c r="E426" s="1954"/>
      <c r="F426" s="1954"/>
      <c r="G426" s="1954"/>
      <c r="H426" s="1954"/>
      <c r="I426" s="1954"/>
      <c r="J426" s="1954"/>
      <c r="K426" s="1954"/>
    </row>
    <row r="427" spans="1:11" ht="15.75" customHeight="1">
      <c r="A427" s="1954"/>
      <c r="B427" s="1954"/>
      <c r="C427" s="1954"/>
      <c r="D427" s="1954"/>
      <c r="E427" s="1954"/>
      <c r="F427" s="1954"/>
      <c r="G427" s="1954"/>
      <c r="H427" s="1954"/>
      <c r="I427" s="1954"/>
      <c r="J427" s="1954"/>
      <c r="K427" s="1954"/>
    </row>
    <row r="428" spans="1:11" ht="15.75" customHeight="1">
      <c r="A428" s="1954"/>
      <c r="B428" s="1954"/>
      <c r="C428" s="1954"/>
      <c r="D428" s="1954"/>
      <c r="E428" s="1954"/>
      <c r="F428" s="1954"/>
      <c r="G428" s="1954"/>
      <c r="H428" s="1954"/>
      <c r="I428" s="1954"/>
      <c r="J428" s="1954"/>
      <c r="K428" s="1954"/>
    </row>
    <row r="429" spans="1:11" ht="15.75" customHeight="1">
      <c r="A429" s="1954"/>
      <c r="B429" s="1954"/>
      <c r="C429" s="1954"/>
      <c r="D429" s="1954"/>
      <c r="E429" s="1954"/>
      <c r="F429" s="1954"/>
      <c r="G429" s="1954"/>
      <c r="H429" s="1954"/>
      <c r="I429" s="1954"/>
      <c r="J429" s="1954"/>
      <c r="K429" s="1954"/>
    </row>
    <row r="430" spans="1:11" ht="15.75" customHeight="1">
      <c r="A430" s="1954"/>
      <c r="B430" s="1954"/>
      <c r="C430" s="1954"/>
      <c r="D430" s="1954"/>
      <c r="E430" s="1954"/>
      <c r="F430" s="1954"/>
      <c r="G430" s="1954"/>
      <c r="H430" s="1954"/>
      <c r="I430" s="1954"/>
      <c r="J430" s="1954"/>
      <c r="K430" s="1954"/>
    </row>
    <row r="431" spans="1:11" ht="15.75" customHeight="1">
      <c r="A431" s="1954"/>
      <c r="B431" s="1954"/>
      <c r="C431" s="1954"/>
      <c r="D431" s="1954"/>
      <c r="E431" s="1954"/>
      <c r="F431" s="1954"/>
      <c r="G431" s="1954"/>
      <c r="H431" s="1954"/>
      <c r="I431" s="1954"/>
      <c r="J431" s="1954"/>
      <c r="K431" s="1954"/>
    </row>
    <row r="432" spans="1:11" ht="15.75" customHeight="1">
      <c r="A432" s="1954"/>
      <c r="B432" s="1954"/>
      <c r="C432" s="1954"/>
      <c r="D432" s="1954"/>
      <c r="E432" s="1954"/>
      <c r="F432" s="1954"/>
      <c r="G432" s="1954"/>
      <c r="H432" s="1954"/>
      <c r="I432" s="1954"/>
      <c r="J432" s="1954"/>
      <c r="K432" s="1954"/>
    </row>
    <row r="433" spans="1:11" ht="15.75" customHeight="1">
      <c r="A433" s="1954"/>
      <c r="B433" s="1954"/>
      <c r="C433" s="1954"/>
      <c r="D433" s="1954"/>
      <c r="E433" s="1954"/>
      <c r="F433" s="1954"/>
      <c r="G433" s="1954"/>
      <c r="H433" s="1954"/>
      <c r="I433" s="1954"/>
      <c r="J433" s="1954"/>
      <c r="K433" s="1954"/>
    </row>
    <row r="434" spans="1:11" ht="15.75" customHeight="1">
      <c r="A434" s="1954"/>
      <c r="B434" s="1954"/>
      <c r="C434" s="1954"/>
      <c r="D434" s="1954"/>
      <c r="E434" s="1954"/>
      <c r="F434" s="1954"/>
      <c r="G434" s="1954"/>
      <c r="H434" s="1954"/>
      <c r="I434" s="1954"/>
      <c r="J434" s="1954"/>
      <c r="K434" s="1954"/>
    </row>
    <row r="435" spans="1:11" ht="15.75" customHeight="1">
      <c r="A435" s="1954"/>
      <c r="B435" s="1954"/>
      <c r="C435" s="1954"/>
      <c r="D435" s="1954"/>
      <c r="E435" s="1954"/>
      <c r="F435" s="1954"/>
      <c r="G435" s="1954"/>
      <c r="H435" s="1954"/>
      <c r="I435" s="1954"/>
      <c r="J435" s="1954"/>
      <c r="K435" s="1954"/>
    </row>
    <row r="436" spans="1:11" ht="15.75" customHeight="1">
      <c r="A436" s="1954"/>
      <c r="B436" s="1954"/>
      <c r="C436" s="1954"/>
      <c r="D436" s="1954"/>
      <c r="E436" s="1954"/>
      <c r="F436" s="1954"/>
      <c r="G436" s="1954"/>
      <c r="H436" s="1954"/>
      <c r="I436" s="1954"/>
      <c r="J436" s="1954"/>
      <c r="K436" s="1954"/>
    </row>
    <row r="437" spans="1:11" ht="15.75" customHeight="1">
      <c r="A437" s="1954"/>
      <c r="B437" s="1954"/>
      <c r="C437" s="1954"/>
      <c r="D437" s="1954"/>
      <c r="E437" s="1954"/>
      <c r="F437" s="1954"/>
      <c r="G437" s="1954"/>
      <c r="H437" s="1954"/>
      <c r="I437" s="1954"/>
      <c r="J437" s="1954"/>
      <c r="K437" s="1954"/>
    </row>
    <row r="438" spans="1:11" ht="15.75" customHeight="1">
      <c r="A438" s="1954"/>
      <c r="B438" s="1954"/>
      <c r="C438" s="1954"/>
      <c r="D438" s="1954"/>
      <c r="E438" s="1954"/>
      <c r="F438" s="1954"/>
      <c r="G438" s="1954"/>
      <c r="H438" s="1954"/>
      <c r="I438" s="1954"/>
      <c r="J438" s="1954"/>
      <c r="K438" s="1954"/>
    </row>
    <row r="439" spans="1:11" ht="15.75" customHeight="1">
      <c r="A439" s="1954"/>
      <c r="B439" s="1954"/>
      <c r="C439" s="1954"/>
      <c r="D439" s="1954"/>
      <c r="E439" s="1954"/>
      <c r="F439" s="1954"/>
      <c r="G439" s="1954"/>
      <c r="H439" s="1954"/>
      <c r="I439" s="1954"/>
      <c r="J439" s="1954"/>
      <c r="K439" s="1954"/>
    </row>
    <row r="440" spans="1:11" ht="15.75" customHeight="1">
      <c r="A440" s="1954"/>
      <c r="B440" s="1954"/>
      <c r="C440" s="1954"/>
      <c r="D440" s="1954"/>
      <c r="E440" s="1954"/>
      <c r="F440" s="1954"/>
      <c r="G440" s="1954"/>
      <c r="H440" s="1954"/>
      <c r="I440" s="1954"/>
      <c r="J440" s="1954"/>
      <c r="K440" s="1954"/>
    </row>
    <row r="441" spans="1:11" ht="15.75" customHeight="1">
      <c r="A441" s="1954"/>
      <c r="B441" s="1954"/>
      <c r="C441" s="1954"/>
      <c r="D441" s="1954"/>
      <c r="E441" s="1954"/>
      <c r="F441" s="1954"/>
      <c r="G441" s="1954"/>
      <c r="H441" s="1954"/>
      <c r="I441" s="1954"/>
      <c r="J441" s="1954"/>
      <c r="K441" s="1954"/>
    </row>
    <row r="442" spans="1:11" ht="15.75" customHeight="1">
      <c r="A442" s="1954"/>
      <c r="B442" s="1954"/>
      <c r="C442" s="1954"/>
      <c r="D442" s="1954"/>
      <c r="E442" s="1954"/>
      <c r="F442" s="1954"/>
      <c r="G442" s="1954"/>
      <c r="H442" s="1954"/>
      <c r="I442" s="1954"/>
      <c r="J442" s="1954"/>
      <c r="K442" s="1954"/>
    </row>
    <row r="443" spans="1:11" ht="15.75" customHeight="1">
      <c r="A443" s="1954"/>
      <c r="B443" s="1954"/>
      <c r="C443" s="1954"/>
      <c r="D443" s="1954"/>
      <c r="E443" s="1954"/>
      <c r="F443" s="1954"/>
      <c r="G443" s="1954"/>
      <c r="H443" s="1954"/>
      <c r="I443" s="1954"/>
      <c r="J443" s="1954"/>
      <c r="K443" s="1954"/>
    </row>
    <row r="444" spans="1:11" ht="15.75" customHeight="1">
      <c r="A444" s="1954"/>
      <c r="B444" s="1954"/>
      <c r="C444" s="1954"/>
      <c r="D444" s="1954"/>
      <c r="E444" s="1954"/>
      <c r="F444" s="1954"/>
      <c r="G444" s="1954"/>
      <c r="H444" s="1954"/>
      <c r="I444" s="1954"/>
      <c r="J444" s="1954"/>
      <c r="K444" s="1954"/>
    </row>
    <row r="445" spans="1:11" ht="15.75" customHeight="1">
      <c r="A445" s="1954"/>
      <c r="B445" s="1954"/>
      <c r="C445" s="1954"/>
      <c r="D445" s="1954"/>
      <c r="E445" s="1954"/>
      <c r="F445" s="1954"/>
      <c r="G445" s="1954"/>
      <c r="H445" s="1954"/>
      <c r="I445" s="1954"/>
      <c r="J445" s="1954"/>
      <c r="K445" s="1954"/>
    </row>
    <row r="446" spans="1:11" ht="15.75" customHeight="1">
      <c r="A446" s="1954"/>
      <c r="B446" s="1954"/>
      <c r="C446" s="1954"/>
      <c r="D446" s="1954"/>
      <c r="E446" s="1954"/>
      <c r="F446" s="1954"/>
      <c r="G446" s="1954"/>
      <c r="H446" s="1954"/>
      <c r="I446" s="1954"/>
      <c r="J446" s="1954"/>
      <c r="K446" s="1954"/>
    </row>
    <row r="447" spans="1:11" ht="15.75" customHeight="1">
      <c r="A447" s="1954"/>
      <c r="B447" s="1954"/>
      <c r="C447" s="1954"/>
      <c r="D447" s="1954"/>
      <c r="E447" s="1954"/>
      <c r="F447" s="1954"/>
      <c r="G447" s="1954"/>
      <c r="H447" s="1954"/>
      <c r="I447" s="1954"/>
      <c r="J447" s="1954"/>
      <c r="K447" s="1954"/>
    </row>
    <row r="448" spans="1:11" ht="15.75" customHeight="1">
      <c r="A448" s="1954"/>
      <c r="B448" s="1954"/>
      <c r="C448" s="1954"/>
      <c r="D448" s="1954"/>
      <c r="E448" s="1954"/>
      <c r="F448" s="1954"/>
      <c r="G448" s="1954"/>
      <c r="H448" s="1954"/>
      <c r="I448" s="1954"/>
      <c r="J448" s="1954"/>
      <c r="K448" s="1954"/>
    </row>
    <row r="449" spans="1:11" ht="15.75" customHeight="1">
      <c r="A449" s="1954"/>
      <c r="B449" s="1954"/>
      <c r="C449" s="1954"/>
      <c r="D449" s="1954"/>
      <c r="E449" s="1954"/>
      <c r="F449" s="1954"/>
      <c r="G449" s="1954"/>
      <c r="H449" s="1954"/>
      <c r="I449" s="1954"/>
      <c r="J449" s="1954"/>
      <c r="K449" s="1954"/>
    </row>
    <row r="450" spans="1:11" ht="15.75" customHeight="1">
      <c r="A450" s="1954"/>
      <c r="B450" s="1954"/>
      <c r="C450" s="1954"/>
      <c r="D450" s="1954"/>
      <c r="E450" s="1954"/>
      <c r="F450" s="1954"/>
      <c r="G450" s="1954"/>
      <c r="H450" s="1954"/>
      <c r="I450" s="1954"/>
      <c r="J450" s="1954"/>
      <c r="K450" s="1954"/>
    </row>
    <row r="451" spans="1:11" ht="15.75" customHeight="1">
      <c r="A451" s="1954"/>
      <c r="B451" s="1954"/>
      <c r="C451" s="1954"/>
      <c r="D451" s="1954"/>
      <c r="E451" s="1954"/>
      <c r="F451" s="1954"/>
      <c r="G451" s="1954"/>
      <c r="H451" s="1954"/>
      <c r="I451" s="1954"/>
      <c r="J451" s="1954"/>
      <c r="K451" s="1954"/>
    </row>
    <row r="452" spans="1:11" ht="15.75" customHeight="1">
      <c r="A452" s="1954"/>
      <c r="B452" s="1954"/>
      <c r="C452" s="1954"/>
      <c r="D452" s="1954"/>
      <c r="E452" s="1954"/>
      <c r="F452" s="1954"/>
      <c r="G452" s="1954"/>
      <c r="H452" s="1954"/>
      <c r="I452" s="1954"/>
      <c r="J452" s="1954"/>
      <c r="K452" s="1954"/>
    </row>
    <row r="453" spans="1:11" ht="15.75" customHeight="1">
      <c r="A453" s="1954"/>
      <c r="B453" s="1954"/>
      <c r="C453" s="1954"/>
      <c r="D453" s="1954"/>
      <c r="E453" s="1954"/>
      <c r="F453" s="1954"/>
      <c r="G453" s="1954"/>
      <c r="H453" s="1954"/>
      <c r="I453" s="1954"/>
      <c r="J453" s="1954"/>
      <c r="K453" s="1954"/>
    </row>
    <row r="454" spans="1:11" ht="15.75" customHeight="1">
      <c r="A454" s="1954"/>
      <c r="B454" s="1954"/>
      <c r="C454" s="1954"/>
      <c r="D454" s="1954"/>
      <c r="E454" s="1954"/>
      <c r="F454" s="1954"/>
      <c r="G454" s="1954"/>
      <c r="H454" s="1954"/>
      <c r="I454" s="1954"/>
      <c r="J454" s="1954"/>
      <c r="K454" s="1954"/>
    </row>
    <row r="455" spans="1:11" ht="15.75" customHeight="1">
      <c r="A455" s="1954"/>
      <c r="B455" s="1954"/>
      <c r="C455" s="1954"/>
      <c r="D455" s="1954"/>
      <c r="E455" s="1954"/>
      <c r="F455" s="1954"/>
      <c r="G455" s="1954"/>
      <c r="H455" s="1954"/>
      <c r="I455" s="1954"/>
      <c r="J455" s="1954"/>
      <c r="K455" s="1954"/>
    </row>
    <row r="456" spans="1:11" ht="15.75" customHeight="1">
      <c r="A456" s="1954"/>
      <c r="B456" s="1954"/>
      <c r="C456" s="1954"/>
      <c r="D456" s="1954"/>
      <c r="E456" s="1954"/>
      <c r="F456" s="1954"/>
      <c r="G456" s="1954"/>
      <c r="H456" s="1954"/>
      <c r="I456" s="1954"/>
      <c r="J456" s="1954"/>
      <c r="K456" s="1954"/>
    </row>
    <row r="457" spans="1:11" ht="15.75" customHeight="1">
      <c r="A457" s="1954"/>
      <c r="B457" s="1954"/>
      <c r="C457" s="1954"/>
      <c r="D457" s="1954"/>
      <c r="E457" s="1954"/>
      <c r="F457" s="1954"/>
      <c r="G457" s="1954"/>
      <c r="H457" s="1954"/>
      <c r="I457" s="1954"/>
      <c r="J457" s="1954"/>
      <c r="K457" s="1954"/>
    </row>
    <row r="458" spans="1:11" ht="15.75" customHeight="1">
      <c r="A458" s="1954"/>
      <c r="B458" s="1954"/>
      <c r="C458" s="1954"/>
      <c r="D458" s="1954"/>
      <c r="E458" s="1954"/>
      <c r="F458" s="1954"/>
      <c r="G458" s="1954"/>
      <c r="H458" s="1954"/>
      <c r="I458" s="1954"/>
      <c r="J458" s="1954"/>
      <c r="K458" s="1954"/>
    </row>
    <row r="459" spans="1:11" ht="15.75" customHeight="1">
      <c r="A459" s="1954"/>
      <c r="B459" s="1954"/>
      <c r="C459" s="1954"/>
      <c r="D459" s="1954"/>
      <c r="E459" s="1954"/>
      <c r="F459" s="1954"/>
      <c r="G459" s="1954"/>
      <c r="H459" s="1954"/>
      <c r="I459" s="1954"/>
      <c r="J459" s="1954"/>
      <c r="K459" s="1954"/>
    </row>
    <row r="460" spans="1:11" ht="15.75" customHeight="1">
      <c r="A460" s="1954"/>
      <c r="B460" s="1954"/>
      <c r="C460" s="1954"/>
      <c r="D460" s="1954"/>
      <c r="E460" s="1954"/>
      <c r="F460" s="1954"/>
      <c r="G460" s="1954"/>
      <c r="H460" s="1954"/>
      <c r="I460" s="1954"/>
      <c r="J460" s="1954"/>
      <c r="K460" s="1954"/>
    </row>
    <row r="461" spans="1:11" ht="15.75" customHeight="1">
      <c r="A461" s="1954"/>
      <c r="B461" s="1954"/>
      <c r="C461" s="1954"/>
      <c r="D461" s="1954"/>
      <c r="E461" s="1954"/>
      <c r="F461" s="1954"/>
      <c r="G461" s="1954"/>
      <c r="H461" s="1954"/>
      <c r="I461" s="1954"/>
      <c r="J461" s="1954"/>
      <c r="K461" s="1954"/>
    </row>
    <row r="462" spans="1:11" ht="15.75" customHeight="1">
      <c r="A462" s="1954"/>
      <c r="B462" s="1954"/>
      <c r="C462" s="1954"/>
      <c r="D462" s="1954"/>
      <c r="E462" s="1954"/>
      <c r="F462" s="1954"/>
      <c r="G462" s="1954"/>
      <c r="H462" s="1954"/>
      <c r="I462" s="1954"/>
      <c r="J462" s="1954"/>
      <c r="K462" s="1954"/>
    </row>
    <row r="463" spans="1:11" ht="15.75" customHeight="1">
      <c r="A463" s="1954"/>
      <c r="B463" s="1954"/>
      <c r="C463" s="1954"/>
      <c r="D463" s="1954"/>
      <c r="E463" s="1954"/>
      <c r="F463" s="1954"/>
      <c r="G463" s="1954"/>
      <c r="H463" s="1954"/>
      <c r="I463" s="1954"/>
      <c r="J463" s="1954"/>
      <c r="K463" s="1954"/>
    </row>
    <row r="464" spans="1:11" ht="15.75" customHeight="1">
      <c r="A464" s="1954"/>
      <c r="B464" s="1954"/>
      <c r="C464" s="1954"/>
      <c r="D464" s="1954"/>
      <c r="E464" s="1954"/>
      <c r="F464" s="1954"/>
      <c r="G464" s="1954"/>
      <c r="H464" s="1954"/>
      <c r="I464" s="1954"/>
      <c r="J464" s="1954"/>
      <c r="K464" s="1954"/>
    </row>
    <row r="465" spans="1:11" ht="15.75" customHeight="1">
      <c r="A465" s="1954"/>
      <c r="B465" s="1954"/>
      <c r="C465" s="1954"/>
      <c r="D465" s="1954"/>
      <c r="E465" s="1954"/>
      <c r="F465" s="1954"/>
      <c r="G465" s="1954"/>
      <c r="H465" s="1954"/>
      <c r="I465" s="1954"/>
      <c r="J465" s="1954"/>
      <c r="K465" s="1954"/>
    </row>
    <row r="466" spans="1:11" ht="15.75" customHeight="1">
      <c r="A466" s="1954"/>
      <c r="B466" s="1954"/>
      <c r="C466" s="1954"/>
      <c r="D466" s="1954"/>
      <c r="E466" s="1954"/>
      <c r="F466" s="1954"/>
      <c r="G466" s="1954"/>
      <c r="H466" s="1954"/>
      <c r="I466" s="1954"/>
      <c r="J466" s="1954"/>
      <c r="K466" s="1954"/>
    </row>
    <row r="467" spans="1:11" ht="15.75" customHeight="1">
      <c r="A467" s="1954"/>
      <c r="B467" s="1954"/>
      <c r="C467" s="1954"/>
      <c r="D467" s="1954"/>
      <c r="E467" s="1954"/>
      <c r="F467" s="1954"/>
      <c r="G467" s="1954"/>
      <c r="H467" s="1954"/>
      <c r="I467" s="1954"/>
      <c r="J467" s="1954"/>
      <c r="K467" s="1954"/>
    </row>
    <row r="468" spans="1:11" ht="15.75" customHeight="1">
      <c r="A468" s="1954"/>
      <c r="B468" s="1954"/>
      <c r="C468" s="1954"/>
      <c r="D468" s="1954"/>
      <c r="E468" s="1954"/>
      <c r="F468" s="1954"/>
      <c r="G468" s="1954"/>
      <c r="H468" s="1954"/>
      <c r="I468" s="1954"/>
      <c r="J468" s="1954"/>
      <c r="K468" s="1954"/>
    </row>
    <row r="469" spans="1:11" ht="15.75" customHeight="1">
      <c r="A469" s="1954"/>
      <c r="B469" s="1954"/>
      <c r="C469" s="1954"/>
      <c r="D469" s="1954"/>
      <c r="E469" s="1954"/>
      <c r="F469" s="1954"/>
      <c r="G469" s="1954"/>
      <c r="H469" s="1954"/>
      <c r="I469" s="1954"/>
      <c r="J469" s="1954"/>
      <c r="K469" s="1954"/>
    </row>
    <row r="470" spans="1:11" ht="15.75" customHeight="1">
      <c r="A470" s="1954"/>
      <c r="B470" s="1954"/>
      <c r="C470" s="1954"/>
      <c r="D470" s="1954"/>
      <c r="E470" s="1954"/>
      <c r="F470" s="1954"/>
      <c r="G470" s="1954"/>
      <c r="H470" s="1954"/>
      <c r="I470" s="1954"/>
      <c r="J470" s="1954"/>
      <c r="K470" s="1954"/>
    </row>
    <row r="471" spans="1:11" ht="15.75" customHeight="1">
      <c r="A471" s="1954"/>
      <c r="B471" s="1954"/>
      <c r="C471" s="1954"/>
      <c r="D471" s="1954"/>
      <c r="E471" s="1954"/>
      <c r="F471" s="1954"/>
      <c r="G471" s="1954"/>
      <c r="H471" s="1954"/>
      <c r="I471" s="1954"/>
      <c r="J471" s="1954"/>
      <c r="K471" s="1954"/>
    </row>
    <row r="472" spans="1:11" ht="15.75" customHeight="1">
      <c r="A472" s="1954"/>
      <c r="B472" s="1954"/>
      <c r="C472" s="1954"/>
      <c r="D472" s="1954"/>
      <c r="E472" s="1954"/>
      <c r="F472" s="1954"/>
      <c r="G472" s="1954"/>
      <c r="H472" s="1954"/>
      <c r="I472" s="1954"/>
      <c r="J472" s="1954"/>
      <c r="K472" s="1954"/>
    </row>
    <row r="473" spans="1:11" ht="15.75" customHeight="1">
      <c r="A473" s="1954"/>
      <c r="B473" s="1954"/>
      <c r="C473" s="1954"/>
      <c r="D473" s="1954"/>
      <c r="E473" s="1954"/>
      <c r="F473" s="1954"/>
      <c r="G473" s="1954"/>
      <c r="H473" s="1954"/>
      <c r="I473" s="1954"/>
      <c r="J473" s="1954"/>
      <c r="K473" s="1954"/>
    </row>
    <row r="474" spans="1:11" ht="15.75" customHeight="1">
      <c r="A474" s="1954"/>
      <c r="B474" s="1954"/>
      <c r="C474" s="1954"/>
      <c r="D474" s="1954"/>
      <c r="E474" s="1954"/>
      <c r="F474" s="1954"/>
      <c r="G474" s="1954"/>
      <c r="H474" s="1954"/>
      <c r="I474" s="1954"/>
      <c r="J474" s="1954"/>
      <c r="K474" s="1954"/>
    </row>
    <row r="475" spans="1:11" ht="15.75" customHeight="1">
      <c r="A475" s="1954"/>
      <c r="B475" s="1954"/>
      <c r="C475" s="1954"/>
      <c r="D475" s="1954"/>
      <c r="E475" s="1954"/>
      <c r="F475" s="1954"/>
      <c r="G475" s="1954"/>
      <c r="H475" s="1954"/>
      <c r="I475" s="1954"/>
      <c r="J475" s="1954"/>
      <c r="K475" s="1954"/>
    </row>
    <row r="476" spans="1:11" ht="15.75" customHeight="1">
      <c r="A476" s="1954"/>
      <c r="B476" s="1954"/>
      <c r="C476" s="1954"/>
      <c r="D476" s="1954"/>
      <c r="E476" s="1954"/>
      <c r="F476" s="1954"/>
      <c r="G476" s="1954"/>
      <c r="H476" s="1954"/>
      <c r="I476" s="1954"/>
      <c r="J476" s="1954"/>
      <c r="K476" s="1954"/>
    </row>
    <row r="477" spans="1:11" ht="15.75" customHeight="1">
      <c r="A477" s="1954"/>
      <c r="B477" s="1954"/>
      <c r="C477" s="1954"/>
      <c r="D477" s="1954"/>
      <c r="E477" s="1954"/>
      <c r="F477" s="1954"/>
      <c r="G477" s="1954"/>
      <c r="H477" s="1954"/>
      <c r="I477" s="1954"/>
      <c r="J477" s="1954"/>
      <c r="K477" s="1954"/>
    </row>
    <row r="478" spans="1:11" ht="15.75" customHeight="1">
      <c r="A478" s="1954"/>
      <c r="B478" s="1954"/>
      <c r="C478" s="1954"/>
      <c r="D478" s="1954"/>
      <c r="E478" s="1954"/>
      <c r="F478" s="1954"/>
      <c r="G478" s="1954"/>
      <c r="H478" s="1954"/>
      <c r="I478" s="1954"/>
      <c r="J478" s="1954"/>
      <c r="K478" s="1954"/>
    </row>
    <row r="479" spans="1:11" ht="15.75" customHeight="1">
      <c r="A479" s="1954"/>
      <c r="B479" s="1954"/>
      <c r="C479" s="1954"/>
      <c r="D479" s="1954"/>
      <c r="E479" s="1954"/>
      <c r="F479" s="1954"/>
      <c r="G479" s="1954"/>
      <c r="H479" s="1954"/>
      <c r="I479" s="1954"/>
      <c r="J479" s="1954"/>
      <c r="K479" s="1954"/>
    </row>
    <row r="480" spans="1:11" ht="15.75" customHeight="1">
      <c r="A480" s="1954"/>
      <c r="B480" s="1954"/>
      <c r="C480" s="1954"/>
      <c r="D480" s="1954"/>
      <c r="E480" s="1954"/>
      <c r="F480" s="1954"/>
      <c r="G480" s="1954"/>
      <c r="H480" s="1954"/>
      <c r="I480" s="1954"/>
      <c r="J480" s="1954"/>
      <c r="K480" s="1954"/>
    </row>
    <row r="481" spans="1:11" ht="15.75" customHeight="1">
      <c r="A481" s="1954"/>
      <c r="B481" s="1954"/>
      <c r="C481" s="1954"/>
      <c r="D481" s="1954"/>
      <c r="E481" s="1954"/>
      <c r="F481" s="1954"/>
      <c r="G481" s="1954"/>
      <c r="H481" s="1954"/>
      <c r="I481" s="1954"/>
      <c r="J481" s="1954"/>
      <c r="K481" s="1954"/>
    </row>
    <row r="482" spans="1:11" ht="15.75" customHeight="1">
      <c r="A482" s="1954"/>
      <c r="B482" s="1954"/>
      <c r="C482" s="1954"/>
      <c r="D482" s="1954"/>
      <c r="E482" s="1954"/>
      <c r="F482" s="1954"/>
      <c r="G482" s="1954"/>
      <c r="H482" s="1954"/>
      <c r="I482" s="1954"/>
      <c r="J482" s="1954"/>
      <c r="K482" s="1954"/>
    </row>
    <row r="483" spans="1:11" ht="15.75" customHeight="1">
      <c r="A483" s="1954"/>
      <c r="B483" s="1954"/>
      <c r="C483" s="1954"/>
      <c r="D483" s="1954"/>
      <c r="E483" s="1954"/>
      <c r="F483" s="1954"/>
      <c r="G483" s="1954"/>
      <c r="H483" s="1954"/>
      <c r="I483" s="1954"/>
      <c r="J483" s="1954"/>
      <c r="K483" s="1954"/>
    </row>
    <row r="484" spans="1:11" ht="15.75" customHeight="1">
      <c r="A484" s="1954"/>
      <c r="B484" s="1954"/>
      <c r="C484" s="1954"/>
      <c r="D484" s="1954"/>
      <c r="E484" s="1954"/>
      <c r="F484" s="1954"/>
      <c r="G484" s="1954"/>
      <c r="H484" s="1954"/>
      <c r="I484" s="1954"/>
      <c r="J484" s="1954"/>
      <c r="K484" s="1954"/>
    </row>
    <row r="485" spans="1:11" ht="15.75" customHeight="1">
      <c r="A485" s="1954"/>
      <c r="B485" s="1954"/>
      <c r="C485" s="1954"/>
      <c r="D485" s="1954"/>
      <c r="E485" s="1954"/>
      <c r="F485" s="1954"/>
      <c r="G485" s="1954"/>
      <c r="H485" s="1954"/>
      <c r="I485" s="1954"/>
      <c r="J485" s="1954"/>
      <c r="K485" s="1954"/>
    </row>
    <row r="486" spans="1:11" ht="15.75" customHeight="1">
      <c r="A486" s="1954"/>
      <c r="B486" s="1954"/>
      <c r="C486" s="1954"/>
      <c r="D486" s="1954"/>
      <c r="E486" s="1954"/>
      <c r="F486" s="1954"/>
      <c r="G486" s="1954"/>
      <c r="H486" s="1954"/>
      <c r="I486" s="1954"/>
      <c r="J486" s="1954"/>
      <c r="K486" s="1954"/>
    </row>
    <row r="487" spans="1:11" ht="15.75" customHeight="1">
      <c r="A487" s="1954"/>
      <c r="B487" s="1954"/>
      <c r="C487" s="1954"/>
      <c r="D487" s="1954"/>
      <c r="E487" s="1954"/>
      <c r="F487" s="1954"/>
      <c r="G487" s="1954"/>
      <c r="H487" s="1954"/>
      <c r="I487" s="1954"/>
      <c r="J487" s="1954"/>
      <c r="K487" s="1954"/>
    </row>
    <row r="488" spans="1:11" ht="15.75" customHeight="1">
      <c r="A488" s="1954"/>
      <c r="B488" s="1954"/>
      <c r="C488" s="1954"/>
      <c r="D488" s="1954"/>
      <c r="E488" s="1954"/>
      <c r="F488" s="1954"/>
      <c r="G488" s="1954"/>
      <c r="H488" s="1954"/>
      <c r="I488" s="1954"/>
      <c r="J488" s="1954"/>
      <c r="K488" s="1954"/>
    </row>
    <row r="489" spans="1:11" ht="15.75" customHeight="1">
      <c r="A489" s="1954"/>
      <c r="B489" s="1954"/>
      <c r="C489" s="1954"/>
      <c r="D489" s="1954"/>
      <c r="E489" s="1954"/>
      <c r="F489" s="1954"/>
      <c r="G489" s="1954"/>
      <c r="H489" s="1954"/>
      <c r="I489" s="1954"/>
      <c r="J489" s="1954"/>
      <c r="K489" s="1954"/>
    </row>
    <row r="490" spans="1:11" ht="15.75" customHeight="1">
      <c r="A490" s="1954"/>
      <c r="B490" s="1954"/>
      <c r="C490" s="1954"/>
      <c r="D490" s="1954"/>
      <c r="E490" s="1954"/>
      <c r="F490" s="1954"/>
      <c r="G490" s="1954"/>
      <c r="H490" s="1954"/>
      <c r="I490" s="1954"/>
      <c r="J490" s="1954"/>
      <c r="K490" s="1954"/>
    </row>
    <row r="491" spans="1:11" ht="15.75" customHeight="1">
      <c r="A491" s="1954"/>
      <c r="B491" s="1954"/>
      <c r="C491" s="1954"/>
      <c r="D491" s="1954"/>
      <c r="E491" s="1954"/>
      <c r="F491" s="1954"/>
      <c r="G491" s="1954"/>
      <c r="H491" s="1954"/>
      <c r="I491" s="1954"/>
      <c r="J491" s="1954"/>
      <c r="K491" s="1954"/>
    </row>
    <row r="492" spans="1:11" ht="15.75" customHeight="1">
      <c r="A492" s="1954"/>
      <c r="B492" s="1954"/>
      <c r="C492" s="1954"/>
      <c r="D492" s="1954"/>
      <c r="E492" s="1954"/>
      <c r="F492" s="1954"/>
      <c r="G492" s="1954"/>
      <c r="H492" s="1954"/>
      <c r="I492" s="1954"/>
      <c r="J492" s="1954"/>
      <c r="K492" s="1954"/>
    </row>
    <row r="493" spans="1:11" ht="15.75" customHeight="1">
      <c r="A493" s="1954"/>
      <c r="B493" s="1954"/>
      <c r="C493" s="1954"/>
      <c r="D493" s="1954"/>
      <c r="E493" s="1954"/>
      <c r="F493" s="1954"/>
      <c r="G493" s="1954"/>
      <c r="H493" s="1954"/>
      <c r="I493" s="1954"/>
      <c r="J493" s="1954"/>
      <c r="K493" s="1954"/>
    </row>
    <row r="494" spans="1:11" ht="15.75" customHeight="1">
      <c r="A494" s="1954"/>
      <c r="B494" s="1954"/>
      <c r="C494" s="1954"/>
      <c r="D494" s="1954"/>
      <c r="E494" s="1954"/>
      <c r="F494" s="1954"/>
      <c r="G494" s="1954"/>
      <c r="H494" s="1954"/>
      <c r="I494" s="1954"/>
      <c r="J494" s="1954"/>
      <c r="K494" s="1954"/>
    </row>
    <row r="495" spans="1:11" ht="15.75" customHeight="1">
      <c r="A495" s="1954"/>
      <c r="B495" s="1954"/>
      <c r="C495" s="1954"/>
      <c r="D495" s="1954"/>
      <c r="E495" s="1954"/>
      <c r="F495" s="1954"/>
      <c r="G495" s="1954"/>
      <c r="H495" s="1954"/>
      <c r="I495" s="1954"/>
      <c r="J495" s="1954"/>
      <c r="K495" s="1954"/>
    </row>
    <row r="496" spans="1:11" ht="15.75" customHeight="1">
      <c r="A496" s="1954"/>
      <c r="B496" s="1954"/>
      <c r="C496" s="1954"/>
      <c r="D496" s="1954"/>
      <c r="E496" s="1954"/>
      <c r="F496" s="1954"/>
      <c r="G496" s="1954"/>
      <c r="H496" s="1954"/>
      <c r="I496" s="1954"/>
      <c r="J496" s="1954"/>
      <c r="K496" s="1954"/>
    </row>
    <row r="497" spans="1:11" ht="15.75" customHeight="1">
      <c r="A497" s="1954"/>
      <c r="B497" s="1954"/>
      <c r="C497" s="1954"/>
      <c r="D497" s="1954"/>
      <c r="E497" s="1954"/>
      <c r="F497" s="1954"/>
      <c r="G497" s="1954"/>
      <c r="H497" s="1954"/>
      <c r="I497" s="1954"/>
      <c r="J497" s="1954"/>
      <c r="K497" s="1954"/>
    </row>
    <row r="498" spans="1:11" ht="15.75" customHeight="1">
      <c r="A498" s="1954"/>
      <c r="B498" s="1954"/>
      <c r="C498" s="1954"/>
      <c r="D498" s="1954"/>
      <c r="E498" s="1954"/>
      <c r="F498" s="1954"/>
      <c r="G498" s="1954"/>
      <c r="H498" s="1954"/>
      <c r="I498" s="1954"/>
      <c r="J498" s="1954"/>
      <c r="K498" s="1954"/>
    </row>
    <row r="499" spans="1:11" ht="15.75" customHeight="1">
      <c r="A499" s="1954"/>
      <c r="B499" s="1954"/>
      <c r="C499" s="1954"/>
      <c r="D499" s="1954"/>
      <c r="E499" s="1954"/>
      <c r="F499" s="1954"/>
      <c r="G499" s="1954"/>
      <c r="H499" s="1954"/>
      <c r="I499" s="1954"/>
      <c r="J499" s="1954"/>
      <c r="K499" s="1954"/>
    </row>
    <row r="500" spans="1:11" ht="15.75" customHeight="1">
      <c r="A500" s="1954"/>
      <c r="B500" s="1954"/>
      <c r="C500" s="1954"/>
      <c r="D500" s="1954"/>
      <c r="E500" s="1954"/>
      <c r="F500" s="1954"/>
      <c r="G500" s="1954"/>
      <c r="H500" s="1954"/>
      <c r="I500" s="1954"/>
      <c r="J500" s="1954"/>
      <c r="K500" s="1954"/>
    </row>
    <row r="501" spans="1:11" ht="15.75" customHeight="1">
      <c r="A501" s="1954"/>
      <c r="B501" s="1954"/>
      <c r="C501" s="1954"/>
      <c r="D501" s="1954"/>
      <c r="E501" s="1954"/>
      <c r="F501" s="1954"/>
      <c r="G501" s="1954"/>
      <c r="H501" s="1954"/>
      <c r="I501" s="1954"/>
      <c r="J501" s="1954"/>
      <c r="K501" s="1954"/>
    </row>
    <row r="502" spans="1:11" ht="15.75" customHeight="1">
      <c r="A502" s="1954"/>
      <c r="B502" s="1954"/>
      <c r="C502" s="1954"/>
      <c r="D502" s="1954"/>
      <c r="E502" s="1954"/>
      <c r="F502" s="1954"/>
      <c r="G502" s="1954"/>
      <c r="H502" s="1954"/>
      <c r="I502" s="1954"/>
      <c r="J502" s="1954"/>
      <c r="K502" s="1954"/>
    </row>
    <row r="503" spans="1:11" ht="15.75" customHeight="1">
      <c r="A503" s="1954"/>
      <c r="B503" s="1954"/>
      <c r="C503" s="1954"/>
      <c r="D503" s="1954"/>
      <c r="E503" s="1954"/>
      <c r="F503" s="1954"/>
      <c r="G503" s="1954"/>
      <c r="H503" s="1954"/>
      <c r="I503" s="1954"/>
      <c r="J503" s="1954"/>
      <c r="K503" s="1954"/>
    </row>
    <row r="504" spans="1:11" ht="15.75" customHeight="1">
      <c r="A504" s="1954"/>
      <c r="B504" s="1954"/>
      <c r="C504" s="1954"/>
      <c r="D504" s="1954"/>
      <c r="E504" s="1954"/>
      <c r="F504" s="1954"/>
      <c r="G504" s="1954"/>
      <c r="H504" s="1954"/>
      <c r="I504" s="1954"/>
      <c r="J504" s="1954"/>
      <c r="K504" s="1954"/>
    </row>
    <row r="505" spans="1:11" ht="15.75" customHeight="1">
      <c r="A505" s="1954"/>
      <c r="B505" s="1954"/>
      <c r="C505" s="1954"/>
      <c r="D505" s="1954"/>
      <c r="E505" s="1954"/>
      <c r="F505" s="1954"/>
      <c r="G505" s="1954"/>
      <c r="H505" s="1954"/>
      <c r="I505" s="1954"/>
      <c r="J505" s="1954"/>
      <c r="K505" s="1954"/>
    </row>
    <row r="506" spans="1:11" ht="15.75" customHeight="1">
      <c r="A506" s="1954"/>
      <c r="B506" s="1954"/>
      <c r="C506" s="1954"/>
      <c r="D506" s="1954"/>
      <c r="E506" s="1954"/>
      <c r="F506" s="1954"/>
      <c r="G506" s="1954"/>
      <c r="H506" s="1954"/>
      <c r="I506" s="1954"/>
      <c r="J506" s="1954"/>
      <c r="K506" s="1954"/>
    </row>
    <row r="507" spans="1:11" ht="15.75" customHeight="1">
      <c r="A507" s="1954"/>
      <c r="B507" s="1954"/>
      <c r="C507" s="1954"/>
      <c r="D507" s="1954"/>
      <c r="E507" s="1954"/>
      <c r="F507" s="1954"/>
      <c r="G507" s="1954"/>
      <c r="H507" s="1954"/>
      <c r="I507" s="1954"/>
      <c r="J507" s="1954"/>
      <c r="K507" s="1954"/>
    </row>
    <row r="508" spans="1:11" ht="15.75" customHeight="1">
      <c r="A508" s="1954"/>
      <c r="B508" s="1954"/>
      <c r="C508" s="1954"/>
      <c r="D508" s="1954"/>
      <c r="E508" s="1954"/>
      <c r="F508" s="1954"/>
      <c r="G508" s="1954"/>
      <c r="H508" s="1954"/>
      <c r="I508" s="1954"/>
      <c r="J508" s="1954"/>
      <c r="K508" s="1954"/>
    </row>
    <row r="509" spans="1:11" ht="15.75" customHeight="1">
      <c r="A509" s="1954"/>
      <c r="B509" s="1954"/>
      <c r="C509" s="1954"/>
      <c r="D509" s="1954"/>
      <c r="E509" s="1954"/>
      <c r="F509" s="1954"/>
      <c r="G509" s="1954"/>
      <c r="H509" s="1954"/>
      <c r="I509" s="1954"/>
      <c r="J509" s="1954"/>
      <c r="K509" s="1954"/>
    </row>
    <row r="510" spans="1:11" ht="15.75" customHeight="1">
      <c r="A510" s="1954"/>
      <c r="B510" s="1954"/>
      <c r="C510" s="1954"/>
      <c r="D510" s="1954"/>
      <c r="E510" s="1954"/>
      <c r="F510" s="1954"/>
      <c r="G510" s="1954"/>
      <c r="H510" s="1954"/>
      <c r="I510" s="1954"/>
      <c r="J510" s="1954"/>
      <c r="K510" s="1954"/>
    </row>
    <row r="511" spans="1:11" ht="15.75" customHeight="1">
      <c r="A511" s="1954"/>
      <c r="B511" s="1954"/>
      <c r="C511" s="1954"/>
      <c r="D511" s="1954"/>
      <c r="E511" s="1954"/>
      <c r="F511" s="1954"/>
      <c r="G511" s="1954"/>
      <c r="H511" s="1954"/>
      <c r="I511" s="1954"/>
      <c r="J511" s="1954"/>
      <c r="K511" s="1954"/>
    </row>
    <row r="512" spans="1:11" ht="15.75" customHeight="1">
      <c r="A512" s="1954"/>
      <c r="B512" s="1954"/>
      <c r="C512" s="1954"/>
      <c r="D512" s="1954"/>
      <c r="E512" s="1954"/>
      <c r="F512" s="1954"/>
      <c r="G512" s="1954"/>
      <c r="H512" s="1954"/>
      <c r="I512" s="1954"/>
      <c r="J512" s="1954"/>
      <c r="K512" s="1954"/>
    </row>
    <row r="513" spans="1:11" ht="15.75" customHeight="1">
      <c r="A513" s="1954"/>
      <c r="B513" s="1954"/>
      <c r="C513" s="1954"/>
      <c r="D513" s="1954"/>
      <c r="E513" s="1954"/>
      <c r="F513" s="1954"/>
      <c r="G513" s="1954"/>
      <c r="H513" s="1954"/>
      <c r="I513" s="1954"/>
      <c r="J513" s="1954"/>
      <c r="K513" s="1954"/>
    </row>
    <row r="514" spans="1:11" ht="15.75" customHeight="1">
      <c r="A514" s="1954"/>
      <c r="B514" s="1954"/>
      <c r="C514" s="1954"/>
      <c r="D514" s="1954"/>
      <c r="E514" s="1954"/>
      <c r="F514" s="1954"/>
      <c r="G514" s="1954"/>
      <c r="H514" s="1954"/>
      <c r="I514" s="1954"/>
      <c r="J514" s="1954"/>
      <c r="K514" s="1954"/>
    </row>
    <row r="515" spans="1:11" ht="15.75" customHeight="1">
      <c r="A515" s="1954"/>
      <c r="B515" s="1954"/>
      <c r="C515" s="1954"/>
      <c r="D515" s="1954"/>
      <c r="E515" s="1954"/>
      <c r="F515" s="1954"/>
      <c r="G515" s="1954"/>
      <c r="H515" s="1954"/>
      <c r="I515" s="1954"/>
      <c r="J515" s="1954"/>
      <c r="K515" s="1954"/>
    </row>
    <row r="516" spans="1:11" ht="15.75" customHeight="1">
      <c r="A516" s="1954"/>
      <c r="B516" s="1954"/>
      <c r="C516" s="1954"/>
      <c r="D516" s="1954"/>
      <c r="E516" s="1954"/>
      <c r="F516" s="1954"/>
      <c r="G516" s="1954"/>
      <c r="H516" s="1954"/>
      <c r="I516" s="1954"/>
      <c r="J516" s="1954"/>
      <c r="K516" s="1954"/>
    </row>
    <row r="517" spans="1:11" ht="15.75" customHeight="1">
      <c r="A517" s="1954"/>
      <c r="B517" s="1954"/>
      <c r="C517" s="1954"/>
      <c r="D517" s="1954"/>
      <c r="E517" s="1954"/>
      <c r="F517" s="1954"/>
      <c r="G517" s="1954"/>
      <c r="H517" s="1954"/>
      <c r="I517" s="1954"/>
      <c r="J517" s="1954"/>
      <c r="K517" s="1954"/>
    </row>
    <row r="518" spans="1:11" ht="15.75" customHeight="1">
      <c r="A518" s="1954"/>
      <c r="B518" s="1954"/>
      <c r="C518" s="1954"/>
      <c r="D518" s="1954"/>
      <c r="E518" s="1954"/>
      <c r="F518" s="1954"/>
      <c r="G518" s="1954"/>
      <c r="H518" s="1954"/>
      <c r="I518" s="1954"/>
      <c r="J518" s="1954"/>
      <c r="K518" s="1954"/>
    </row>
    <row r="519" spans="1:11" ht="15.75" customHeight="1">
      <c r="A519" s="1954"/>
      <c r="B519" s="1954"/>
      <c r="C519" s="1954"/>
      <c r="D519" s="1954"/>
      <c r="E519" s="1954"/>
      <c r="F519" s="1954"/>
      <c r="G519" s="1954"/>
      <c r="H519" s="1954"/>
      <c r="I519" s="1954"/>
      <c r="J519" s="1954"/>
      <c r="K519" s="1954"/>
    </row>
    <row r="520" spans="1:11" ht="15.75" customHeight="1">
      <c r="A520" s="1954"/>
      <c r="B520" s="1954"/>
      <c r="C520" s="1954"/>
      <c r="D520" s="1954"/>
      <c r="E520" s="1954"/>
      <c r="F520" s="1954"/>
      <c r="G520" s="1954"/>
      <c r="H520" s="1954"/>
      <c r="I520" s="1954"/>
      <c r="J520" s="1954"/>
      <c r="K520" s="1954"/>
    </row>
    <row r="521" spans="1:11" ht="15.75" customHeight="1">
      <c r="A521" s="1954"/>
      <c r="B521" s="1954"/>
      <c r="C521" s="1954"/>
      <c r="D521" s="1954"/>
      <c r="E521" s="1954"/>
      <c r="F521" s="1954"/>
      <c r="G521" s="1954"/>
      <c r="H521" s="1954"/>
      <c r="I521" s="1954"/>
      <c r="J521" s="1954"/>
      <c r="K521" s="1954"/>
    </row>
    <row r="522" spans="1:11" ht="15.75" customHeight="1">
      <c r="A522" s="1954"/>
      <c r="B522" s="1954"/>
      <c r="C522" s="1954"/>
      <c r="D522" s="1954"/>
      <c r="E522" s="1954"/>
      <c r="F522" s="1954"/>
      <c r="G522" s="1954"/>
      <c r="H522" s="1954"/>
      <c r="I522" s="1954"/>
      <c r="J522" s="1954"/>
      <c r="K522" s="1954"/>
    </row>
    <row r="523" spans="1:11" ht="15.75" customHeight="1">
      <c r="A523" s="1954"/>
      <c r="B523" s="1954"/>
      <c r="C523" s="1954"/>
      <c r="D523" s="1954"/>
      <c r="E523" s="1954"/>
      <c r="F523" s="1954"/>
      <c r="G523" s="1954"/>
      <c r="H523" s="1954"/>
      <c r="I523" s="1954"/>
      <c r="J523" s="1954"/>
      <c r="K523" s="1954"/>
    </row>
    <row r="524" spans="1:11" ht="15.75" customHeight="1">
      <c r="A524" s="1954"/>
      <c r="B524" s="1954"/>
      <c r="C524" s="1954"/>
      <c r="D524" s="1954"/>
      <c r="E524" s="1954"/>
      <c r="F524" s="1954"/>
      <c r="G524" s="1954"/>
      <c r="H524" s="1954"/>
      <c r="I524" s="1954"/>
      <c r="J524" s="1954"/>
      <c r="K524" s="1954"/>
    </row>
    <row r="525" spans="1:11" ht="15.75" customHeight="1">
      <c r="A525" s="1954"/>
      <c r="B525" s="1954"/>
      <c r="C525" s="1954"/>
      <c r="D525" s="1954"/>
      <c r="E525" s="1954"/>
      <c r="F525" s="1954"/>
      <c r="G525" s="1954"/>
      <c r="H525" s="1954"/>
      <c r="I525" s="1954"/>
      <c r="J525" s="1954"/>
      <c r="K525" s="1954"/>
    </row>
    <row r="526" spans="1:11" ht="15.75" customHeight="1">
      <c r="A526" s="1954"/>
      <c r="B526" s="1954"/>
      <c r="C526" s="1954"/>
      <c r="D526" s="1954"/>
      <c r="E526" s="1954"/>
      <c r="F526" s="1954"/>
      <c r="G526" s="1954"/>
      <c r="H526" s="1954"/>
      <c r="I526" s="1954"/>
      <c r="J526" s="1954"/>
      <c r="K526" s="1954"/>
    </row>
    <row r="527" spans="1:11" ht="15.75" customHeight="1">
      <c r="A527" s="1954"/>
      <c r="B527" s="1954"/>
      <c r="C527" s="1954"/>
      <c r="D527" s="1954"/>
      <c r="E527" s="1954"/>
      <c r="F527" s="1954"/>
      <c r="G527" s="1954"/>
      <c r="H527" s="1954"/>
      <c r="I527" s="1954"/>
      <c r="J527" s="1954"/>
      <c r="K527" s="1954"/>
    </row>
    <row r="528" spans="1:11" ht="15.75" customHeight="1">
      <c r="A528" s="1954"/>
      <c r="B528" s="1954"/>
      <c r="C528" s="1954"/>
      <c r="D528" s="1954"/>
      <c r="E528" s="1954"/>
      <c r="F528" s="1954"/>
      <c r="G528" s="1954"/>
      <c r="H528" s="1954"/>
      <c r="I528" s="1954"/>
      <c r="J528" s="1954"/>
      <c r="K528" s="1954"/>
    </row>
    <row r="529" spans="1:11" ht="15.75" customHeight="1">
      <c r="A529" s="1954"/>
      <c r="B529" s="1954"/>
      <c r="C529" s="1954"/>
      <c r="D529" s="1954"/>
      <c r="E529" s="1954"/>
      <c r="F529" s="1954"/>
      <c r="G529" s="1954"/>
      <c r="H529" s="1954"/>
      <c r="I529" s="1954"/>
      <c r="J529" s="1954"/>
      <c r="K529" s="1954"/>
    </row>
    <row r="530" spans="1:11" ht="15.75" customHeight="1">
      <c r="A530" s="1954"/>
      <c r="B530" s="1954"/>
      <c r="C530" s="1954"/>
      <c r="D530" s="1954"/>
      <c r="E530" s="1954"/>
      <c r="F530" s="1954"/>
      <c r="G530" s="1954"/>
      <c r="H530" s="1954"/>
      <c r="I530" s="1954"/>
      <c r="J530" s="1954"/>
      <c r="K530" s="1954"/>
    </row>
    <row r="531" spans="1:11" ht="15.75" customHeight="1">
      <c r="A531" s="1954"/>
      <c r="B531" s="1954"/>
      <c r="C531" s="1954"/>
      <c r="D531" s="1954"/>
      <c r="E531" s="1954"/>
      <c r="F531" s="1954"/>
      <c r="G531" s="1954"/>
      <c r="H531" s="1954"/>
      <c r="I531" s="1954"/>
      <c r="J531" s="1954"/>
      <c r="K531" s="1954"/>
    </row>
    <row r="532" spans="1:11" ht="15.75" customHeight="1">
      <c r="A532" s="1954"/>
      <c r="B532" s="1954"/>
      <c r="C532" s="1954"/>
      <c r="D532" s="1954"/>
      <c r="E532" s="1954"/>
      <c r="F532" s="1954"/>
      <c r="G532" s="1954"/>
      <c r="H532" s="1954"/>
      <c r="I532" s="1954"/>
      <c r="J532" s="1954"/>
      <c r="K532" s="1954"/>
    </row>
    <row r="533" spans="1:11" ht="15.75" customHeight="1">
      <c r="A533" s="1954"/>
      <c r="B533" s="1954"/>
      <c r="C533" s="1954"/>
      <c r="D533" s="1954"/>
      <c r="E533" s="1954"/>
      <c r="F533" s="1954"/>
      <c r="G533" s="1954"/>
      <c r="H533" s="1954"/>
      <c r="I533" s="1954"/>
      <c r="J533" s="1954"/>
      <c r="K533" s="1954"/>
    </row>
    <row r="534" spans="1:11" ht="15.75" customHeight="1">
      <c r="A534" s="1954"/>
      <c r="B534" s="1954"/>
      <c r="C534" s="1954"/>
      <c r="D534" s="1954"/>
      <c r="E534" s="1954"/>
      <c r="F534" s="1954"/>
      <c r="G534" s="1954"/>
      <c r="H534" s="1954"/>
      <c r="I534" s="1954"/>
      <c r="J534" s="1954"/>
      <c r="K534" s="1954"/>
    </row>
    <row r="535" spans="1:11" ht="15.75" customHeight="1">
      <c r="A535" s="1954"/>
      <c r="B535" s="1954"/>
      <c r="C535" s="1954"/>
      <c r="D535" s="1954"/>
      <c r="E535" s="1954"/>
      <c r="F535" s="1954"/>
      <c r="G535" s="1954"/>
      <c r="H535" s="1954"/>
      <c r="I535" s="1954"/>
      <c r="J535" s="1954"/>
      <c r="K535" s="1954"/>
    </row>
    <row r="536" spans="1:11" ht="15.75" customHeight="1">
      <c r="A536" s="1954"/>
      <c r="B536" s="1954"/>
      <c r="C536" s="1954"/>
      <c r="D536" s="1954"/>
      <c r="E536" s="1954"/>
      <c r="F536" s="1954"/>
      <c r="G536" s="1954"/>
      <c r="H536" s="1954"/>
      <c r="I536" s="1954"/>
      <c r="J536" s="1954"/>
      <c r="K536" s="1954"/>
    </row>
    <row r="537" spans="1:11" ht="15.75" customHeight="1">
      <c r="A537" s="1954"/>
      <c r="B537" s="1954"/>
      <c r="C537" s="1954"/>
      <c r="D537" s="1954"/>
      <c r="E537" s="1954"/>
      <c r="F537" s="1954"/>
      <c r="G537" s="1954"/>
      <c r="H537" s="1954"/>
      <c r="I537" s="1954"/>
      <c r="J537" s="1954"/>
      <c r="K537" s="1954"/>
    </row>
    <row r="538" spans="1:11" ht="15.75" customHeight="1">
      <c r="A538" s="1954"/>
      <c r="B538" s="1954"/>
      <c r="C538" s="1954"/>
      <c r="D538" s="1954"/>
      <c r="E538" s="1954"/>
      <c r="F538" s="1954"/>
      <c r="G538" s="1954"/>
      <c r="H538" s="1954"/>
      <c r="I538" s="1954"/>
      <c r="J538" s="1954"/>
      <c r="K538" s="1954"/>
    </row>
    <row r="539" spans="1:11" ht="15.75" customHeight="1">
      <c r="A539" s="1954"/>
      <c r="B539" s="1954"/>
      <c r="C539" s="1954"/>
      <c r="D539" s="1954"/>
      <c r="E539" s="1954"/>
      <c r="F539" s="1954"/>
      <c r="G539" s="1954"/>
      <c r="H539" s="1954"/>
      <c r="I539" s="1954"/>
      <c r="J539" s="1954"/>
      <c r="K539" s="1954"/>
    </row>
    <row r="540" spans="1:11" ht="15.75" customHeight="1">
      <c r="A540" s="1954"/>
      <c r="B540" s="1954"/>
      <c r="C540" s="1954"/>
      <c r="D540" s="1954"/>
      <c r="E540" s="1954"/>
      <c r="F540" s="1954"/>
      <c r="G540" s="1954"/>
      <c r="H540" s="1954"/>
      <c r="I540" s="1954"/>
      <c r="J540" s="1954"/>
      <c r="K540" s="1954"/>
    </row>
    <row r="541" spans="1:11" ht="15.75" customHeight="1">
      <c r="A541" s="1954"/>
      <c r="B541" s="1954"/>
      <c r="C541" s="1954"/>
      <c r="D541" s="1954"/>
      <c r="E541" s="1954"/>
      <c r="F541" s="1954"/>
      <c r="G541" s="1954"/>
      <c r="H541" s="1954"/>
      <c r="I541" s="1954"/>
      <c r="J541" s="1954"/>
      <c r="K541" s="1954"/>
    </row>
    <row r="542" spans="1:11" ht="15.75" customHeight="1">
      <c r="A542" s="1954"/>
      <c r="B542" s="1954"/>
      <c r="C542" s="1954"/>
      <c r="D542" s="1954"/>
      <c r="E542" s="1954"/>
      <c r="F542" s="1954"/>
      <c r="G542" s="1954"/>
      <c r="H542" s="1954"/>
      <c r="I542" s="1954"/>
      <c r="J542" s="1954"/>
      <c r="K542" s="1954"/>
    </row>
    <row r="543" spans="1:11" ht="15.75" customHeight="1">
      <c r="A543" s="1954"/>
      <c r="B543" s="1954"/>
      <c r="C543" s="1954"/>
      <c r="D543" s="1954"/>
      <c r="E543" s="1954"/>
      <c r="F543" s="1954"/>
      <c r="G543" s="1954"/>
      <c r="H543" s="1954"/>
      <c r="I543" s="1954"/>
      <c r="J543" s="1954"/>
      <c r="K543" s="1954"/>
    </row>
    <row r="544" spans="1:11" ht="15.75" customHeight="1">
      <c r="A544" s="1954"/>
      <c r="B544" s="1954"/>
      <c r="C544" s="1954"/>
      <c r="D544" s="1954"/>
      <c r="E544" s="1954"/>
      <c r="F544" s="1954"/>
      <c r="G544" s="1954"/>
      <c r="H544" s="1954"/>
      <c r="I544" s="1954"/>
      <c r="J544" s="1954"/>
      <c r="K544" s="1954"/>
    </row>
    <row r="545" spans="1:11" ht="15.75" customHeight="1">
      <c r="A545" s="1954"/>
      <c r="B545" s="1954"/>
      <c r="C545" s="1954"/>
      <c r="D545" s="1954"/>
      <c r="E545" s="1954"/>
      <c r="F545" s="1954"/>
      <c r="G545" s="1954"/>
      <c r="H545" s="1954"/>
      <c r="I545" s="1954"/>
      <c r="J545" s="1954"/>
      <c r="K545" s="1954"/>
    </row>
    <row r="546" spans="1:11" ht="15.75" customHeight="1">
      <c r="A546" s="1954"/>
      <c r="B546" s="1954"/>
      <c r="C546" s="1954"/>
      <c r="D546" s="1954"/>
      <c r="E546" s="1954"/>
      <c r="F546" s="1954"/>
      <c r="G546" s="1954"/>
      <c r="H546" s="1954"/>
      <c r="I546" s="1954"/>
      <c r="J546" s="1954"/>
      <c r="K546" s="1954"/>
    </row>
    <row r="547" spans="1:11" ht="15.75" customHeight="1">
      <c r="A547" s="1954"/>
      <c r="B547" s="1954"/>
      <c r="C547" s="1954"/>
      <c r="D547" s="1954"/>
      <c r="E547" s="1954"/>
      <c r="F547" s="1954"/>
      <c r="G547" s="1954"/>
      <c r="H547" s="1954"/>
      <c r="I547" s="1954"/>
      <c r="J547" s="1954"/>
      <c r="K547" s="1954"/>
    </row>
    <row r="548" spans="1:11" ht="15.75" customHeight="1">
      <c r="A548" s="1954"/>
      <c r="B548" s="1954"/>
      <c r="C548" s="1954"/>
      <c r="D548" s="1954"/>
      <c r="E548" s="1954"/>
      <c r="F548" s="1954"/>
      <c r="G548" s="1954"/>
      <c r="H548" s="1954"/>
      <c r="I548" s="1954"/>
      <c r="J548" s="1954"/>
      <c r="K548" s="1954"/>
    </row>
    <row r="549" spans="1:11" ht="15.75" customHeight="1">
      <c r="A549" s="1954"/>
      <c r="B549" s="1954"/>
      <c r="C549" s="1954"/>
      <c r="D549" s="1954"/>
      <c r="E549" s="1954"/>
      <c r="F549" s="1954"/>
      <c r="G549" s="1954"/>
      <c r="H549" s="1954"/>
      <c r="I549" s="1954"/>
      <c r="J549" s="1954"/>
      <c r="K549" s="1954"/>
    </row>
    <row r="550" spans="1:11" ht="15.75" customHeight="1">
      <c r="A550" s="1954"/>
      <c r="B550" s="1954"/>
      <c r="C550" s="1954"/>
      <c r="D550" s="1954"/>
      <c r="E550" s="1954"/>
      <c r="F550" s="1954"/>
      <c r="G550" s="1954"/>
      <c r="H550" s="1954"/>
      <c r="I550" s="1954"/>
      <c r="J550" s="1954"/>
      <c r="K550" s="1954"/>
    </row>
    <row r="551" spans="1:11" ht="15.75" customHeight="1">
      <c r="A551" s="1954"/>
      <c r="B551" s="1954"/>
      <c r="C551" s="1954"/>
      <c r="D551" s="1954"/>
      <c r="E551" s="1954"/>
      <c r="F551" s="1954"/>
      <c r="G551" s="1954"/>
      <c r="H551" s="1954"/>
      <c r="I551" s="1954"/>
      <c r="J551" s="1954"/>
      <c r="K551" s="1954"/>
    </row>
    <row r="552" spans="1:11" ht="15.75" customHeight="1">
      <c r="A552" s="1954"/>
      <c r="B552" s="1954"/>
      <c r="C552" s="1954"/>
      <c r="D552" s="1954"/>
      <c r="E552" s="1954"/>
      <c r="F552" s="1954"/>
      <c r="G552" s="1954"/>
      <c r="H552" s="1954"/>
      <c r="I552" s="1954"/>
      <c r="J552" s="1954"/>
      <c r="K552" s="1954"/>
    </row>
    <row r="553" spans="1:11" ht="15.75" customHeight="1">
      <c r="A553" s="1954"/>
      <c r="B553" s="1954"/>
      <c r="C553" s="1954"/>
      <c r="D553" s="1954"/>
      <c r="E553" s="1954"/>
      <c r="F553" s="1954"/>
      <c r="G553" s="1954"/>
      <c r="H553" s="1954"/>
      <c r="I553" s="1954"/>
      <c r="J553" s="1954"/>
      <c r="K553" s="1954"/>
    </row>
    <row r="554" spans="1:11" ht="15.75" customHeight="1">
      <c r="A554" s="1954"/>
      <c r="B554" s="1954"/>
      <c r="C554" s="1954"/>
      <c r="D554" s="1954"/>
      <c r="E554" s="1954"/>
      <c r="F554" s="1954"/>
      <c r="G554" s="1954"/>
      <c r="H554" s="1954"/>
      <c r="I554" s="1954"/>
      <c r="J554" s="1954"/>
      <c r="K554" s="1954"/>
    </row>
    <row r="555" spans="1:11" ht="15.75" customHeight="1">
      <c r="A555" s="1954"/>
      <c r="B555" s="1954"/>
      <c r="C555" s="1954"/>
      <c r="D555" s="1954"/>
      <c r="E555" s="1954"/>
      <c r="F555" s="1954"/>
      <c r="G555" s="1954"/>
      <c r="H555" s="1954"/>
      <c r="I555" s="1954"/>
      <c r="J555" s="1954"/>
      <c r="K555" s="1954"/>
    </row>
    <row r="556" spans="1:11" ht="15.75" customHeight="1">
      <c r="A556" s="1954"/>
      <c r="B556" s="1954"/>
      <c r="C556" s="1954"/>
      <c r="D556" s="1954"/>
      <c r="E556" s="1954"/>
      <c r="F556" s="1954"/>
      <c r="G556" s="1954"/>
      <c r="H556" s="1954"/>
      <c r="I556" s="1954"/>
      <c r="J556" s="1954"/>
      <c r="K556" s="1954"/>
    </row>
    <row r="557" spans="1:11" ht="15.75" customHeight="1">
      <c r="A557" s="1954"/>
      <c r="B557" s="1954"/>
      <c r="C557" s="1954"/>
      <c r="D557" s="1954"/>
      <c r="E557" s="1954"/>
      <c r="F557" s="1954"/>
      <c r="G557" s="1954"/>
      <c r="H557" s="1954"/>
      <c r="I557" s="1954"/>
      <c r="J557" s="1954"/>
      <c r="K557" s="1954"/>
    </row>
    <row r="558" spans="1:11" ht="15.75" customHeight="1">
      <c r="A558" s="1954"/>
      <c r="B558" s="1954"/>
      <c r="C558" s="1954"/>
      <c r="D558" s="1954"/>
      <c r="E558" s="1954"/>
      <c r="F558" s="1954"/>
      <c r="G558" s="1954"/>
      <c r="H558" s="1954"/>
      <c r="I558" s="1954"/>
      <c r="J558" s="1954"/>
      <c r="K558" s="1954"/>
    </row>
    <row r="559" spans="1:11" ht="15.75" customHeight="1">
      <c r="A559" s="1954"/>
      <c r="B559" s="1954"/>
      <c r="C559" s="1954"/>
      <c r="D559" s="1954"/>
      <c r="E559" s="1954"/>
      <c r="F559" s="1954"/>
      <c r="G559" s="1954"/>
      <c r="H559" s="1954"/>
      <c r="I559" s="1954"/>
      <c r="J559" s="1954"/>
      <c r="K559" s="1954"/>
    </row>
    <row r="560" spans="1:11" ht="15.75" customHeight="1">
      <c r="A560" s="1954"/>
      <c r="B560" s="1954"/>
      <c r="C560" s="1954"/>
      <c r="D560" s="1954"/>
      <c r="E560" s="1954"/>
      <c r="F560" s="1954"/>
      <c r="G560" s="1954"/>
      <c r="H560" s="1954"/>
      <c r="I560" s="1954"/>
      <c r="J560" s="1954"/>
      <c r="K560" s="1954"/>
    </row>
    <row r="561" spans="1:11" ht="15.75" customHeight="1">
      <c r="A561" s="1954"/>
      <c r="B561" s="1954"/>
      <c r="C561" s="1954"/>
      <c r="D561" s="1954"/>
      <c r="E561" s="1954"/>
      <c r="F561" s="1954"/>
      <c r="G561" s="1954"/>
      <c r="H561" s="1954"/>
      <c r="I561" s="1954"/>
      <c r="J561" s="1954"/>
      <c r="K561" s="1954"/>
    </row>
    <row r="562" spans="1:11" ht="15.75" customHeight="1">
      <c r="A562" s="1954"/>
      <c r="B562" s="1954"/>
      <c r="C562" s="1954"/>
      <c r="D562" s="1954"/>
      <c r="E562" s="1954"/>
      <c r="F562" s="1954"/>
      <c r="G562" s="1954"/>
      <c r="H562" s="1954"/>
      <c r="I562" s="1954"/>
      <c r="J562" s="1954"/>
      <c r="K562" s="1954"/>
    </row>
    <row r="563" spans="1:11" ht="15.75" customHeight="1">
      <c r="A563" s="1954"/>
      <c r="B563" s="1954"/>
      <c r="C563" s="1954"/>
      <c r="D563" s="1954"/>
      <c r="E563" s="1954"/>
      <c r="F563" s="1954"/>
      <c r="G563" s="1954"/>
      <c r="H563" s="1954"/>
      <c r="I563" s="1954"/>
      <c r="J563" s="1954"/>
      <c r="K563" s="1954"/>
    </row>
    <row r="564" spans="1:11" ht="15.75" customHeight="1">
      <c r="A564" s="1954"/>
      <c r="B564" s="1954"/>
      <c r="C564" s="1954"/>
      <c r="D564" s="1954"/>
      <c r="E564" s="1954"/>
      <c r="F564" s="1954"/>
      <c r="G564" s="1954"/>
      <c r="H564" s="1954"/>
      <c r="I564" s="1954"/>
      <c r="J564" s="1954"/>
      <c r="K564" s="1954"/>
    </row>
    <row r="565" spans="1:11" ht="15.75" customHeight="1">
      <c r="A565" s="1954"/>
      <c r="B565" s="1954"/>
      <c r="C565" s="1954"/>
      <c r="D565" s="1954"/>
      <c r="E565" s="1954"/>
      <c r="F565" s="1954"/>
      <c r="G565" s="1954"/>
      <c r="H565" s="1954"/>
      <c r="I565" s="1954"/>
      <c r="J565" s="1954"/>
      <c r="K565" s="1954"/>
    </row>
    <row r="566" spans="1:11" ht="15.75" customHeight="1">
      <c r="A566" s="1954"/>
      <c r="B566" s="1954"/>
      <c r="C566" s="1954"/>
      <c r="D566" s="1954"/>
      <c r="E566" s="1954"/>
      <c r="F566" s="1954"/>
      <c r="G566" s="1954"/>
      <c r="H566" s="1954"/>
      <c r="I566" s="1954"/>
      <c r="J566" s="1954"/>
      <c r="K566" s="1954"/>
    </row>
    <row r="567" spans="1:11" ht="15.75" customHeight="1">
      <c r="A567" s="1954"/>
      <c r="B567" s="1954"/>
      <c r="C567" s="1954"/>
      <c r="D567" s="1954"/>
      <c r="E567" s="1954"/>
      <c r="F567" s="1954"/>
      <c r="G567" s="1954"/>
      <c r="H567" s="1954"/>
      <c r="I567" s="1954"/>
      <c r="J567" s="1954"/>
      <c r="K567" s="1954"/>
    </row>
    <row r="568" spans="1:11" ht="15.75" customHeight="1">
      <c r="A568" s="1954"/>
      <c r="B568" s="1954"/>
      <c r="C568" s="1954"/>
      <c r="D568" s="1954"/>
      <c r="E568" s="1954"/>
      <c r="F568" s="1954"/>
      <c r="G568" s="1954"/>
      <c r="H568" s="1954"/>
      <c r="I568" s="1954"/>
      <c r="J568" s="1954"/>
      <c r="K568" s="1954"/>
    </row>
    <row r="569" spans="1:11" ht="15.75" customHeight="1">
      <c r="A569" s="1954"/>
      <c r="B569" s="1954"/>
      <c r="C569" s="1954"/>
      <c r="D569" s="1954"/>
      <c r="E569" s="1954"/>
      <c r="F569" s="1954"/>
      <c r="G569" s="1954"/>
      <c r="H569" s="1954"/>
      <c r="I569" s="1954"/>
      <c r="J569" s="1954"/>
      <c r="K569" s="1954"/>
    </row>
    <row r="570" spans="1:11" ht="15.75" customHeight="1">
      <c r="A570" s="1954"/>
      <c r="B570" s="1954"/>
      <c r="C570" s="1954"/>
      <c r="D570" s="1954"/>
      <c r="E570" s="1954"/>
      <c r="F570" s="1954"/>
      <c r="G570" s="1954"/>
      <c r="H570" s="1954"/>
      <c r="I570" s="1954"/>
      <c r="J570" s="1954"/>
      <c r="K570" s="1954"/>
    </row>
    <row r="571" spans="1:11" ht="15.75" customHeight="1">
      <c r="A571" s="1954"/>
      <c r="B571" s="1954"/>
      <c r="C571" s="1954"/>
      <c r="D571" s="1954"/>
      <c r="E571" s="1954"/>
      <c r="F571" s="1954"/>
      <c r="G571" s="1954"/>
      <c r="H571" s="1954"/>
      <c r="I571" s="1954"/>
      <c r="J571" s="1954"/>
      <c r="K571" s="1954"/>
    </row>
    <row r="572" spans="1:11" ht="15.75" customHeight="1">
      <c r="A572" s="1954"/>
      <c r="B572" s="1954"/>
      <c r="C572" s="1954"/>
      <c r="D572" s="1954"/>
      <c r="E572" s="1954"/>
      <c r="F572" s="1954"/>
      <c r="G572" s="1954"/>
      <c r="H572" s="1954"/>
      <c r="I572" s="1954"/>
      <c r="J572" s="1954"/>
      <c r="K572" s="1954"/>
    </row>
    <row r="573" spans="1:11" ht="15.75" customHeight="1">
      <c r="A573" s="1954"/>
      <c r="B573" s="1954"/>
      <c r="C573" s="1954"/>
      <c r="D573" s="1954"/>
      <c r="E573" s="1954"/>
      <c r="F573" s="1954"/>
      <c r="G573" s="1954"/>
      <c r="H573" s="1954"/>
      <c r="I573" s="1954"/>
      <c r="J573" s="1954"/>
      <c r="K573" s="1954"/>
    </row>
    <row r="574" spans="1:11" ht="15.75" customHeight="1">
      <c r="A574" s="1954"/>
      <c r="B574" s="1954"/>
      <c r="C574" s="1954"/>
      <c r="D574" s="1954"/>
      <c r="E574" s="1954"/>
      <c r="F574" s="1954"/>
      <c r="G574" s="1954"/>
      <c r="H574" s="1954"/>
      <c r="I574" s="1954"/>
      <c r="J574" s="1954"/>
      <c r="K574" s="1954"/>
    </row>
    <row r="575" spans="1:11" ht="15.75" customHeight="1">
      <c r="A575" s="1954"/>
      <c r="B575" s="1954"/>
      <c r="C575" s="1954"/>
      <c r="D575" s="1954"/>
      <c r="E575" s="1954"/>
      <c r="F575" s="1954"/>
      <c r="G575" s="1954"/>
      <c r="H575" s="1954"/>
      <c r="I575" s="1954"/>
      <c r="J575" s="1954"/>
      <c r="K575" s="1954"/>
    </row>
    <row r="576" spans="1:11" ht="15.75" customHeight="1">
      <c r="A576" s="1954"/>
      <c r="B576" s="1954"/>
      <c r="C576" s="1954"/>
      <c r="D576" s="1954"/>
      <c r="E576" s="1954"/>
      <c r="F576" s="1954"/>
      <c r="G576" s="1954"/>
      <c r="H576" s="1954"/>
      <c r="I576" s="1954"/>
      <c r="J576" s="1954"/>
      <c r="K576" s="1954"/>
    </row>
    <row r="577" spans="1:11" ht="15.75" customHeight="1">
      <c r="A577" s="1954"/>
      <c r="B577" s="1954"/>
      <c r="C577" s="1954"/>
      <c r="D577" s="1954"/>
      <c r="E577" s="1954"/>
      <c r="F577" s="1954"/>
      <c r="G577" s="1954"/>
      <c r="H577" s="1954"/>
      <c r="I577" s="1954"/>
      <c r="J577" s="1954"/>
      <c r="K577" s="1954"/>
    </row>
    <row r="578" spans="1:11" ht="15.75" customHeight="1">
      <c r="A578" s="1954"/>
      <c r="B578" s="1954"/>
      <c r="C578" s="1954"/>
      <c r="D578" s="1954"/>
      <c r="E578" s="1954"/>
      <c r="F578" s="1954"/>
      <c r="G578" s="1954"/>
      <c r="H578" s="1954"/>
      <c r="I578" s="1954"/>
      <c r="J578" s="1954"/>
      <c r="K578" s="1954"/>
    </row>
    <row r="579" spans="1:11" ht="15.75" customHeight="1">
      <c r="A579" s="1954"/>
      <c r="B579" s="1954"/>
      <c r="C579" s="1954"/>
      <c r="D579" s="1954"/>
      <c r="E579" s="1954"/>
      <c r="F579" s="1954"/>
      <c r="G579" s="1954"/>
      <c r="H579" s="1954"/>
      <c r="I579" s="1954"/>
      <c r="J579" s="1954"/>
      <c r="K579" s="1954"/>
    </row>
    <row r="580" spans="1:11" ht="15.75" customHeight="1">
      <c r="A580" s="1954"/>
      <c r="B580" s="1954"/>
      <c r="C580" s="1954"/>
      <c r="D580" s="1954"/>
      <c r="E580" s="1954"/>
      <c r="F580" s="1954"/>
      <c r="G580" s="1954"/>
      <c r="H580" s="1954"/>
      <c r="I580" s="1954"/>
      <c r="J580" s="1954"/>
      <c r="K580" s="1954"/>
    </row>
    <row r="581" spans="1:11" ht="15.75" customHeight="1">
      <c r="A581" s="1954"/>
      <c r="B581" s="1954"/>
      <c r="C581" s="1954"/>
      <c r="D581" s="1954"/>
      <c r="E581" s="1954"/>
      <c r="F581" s="1954"/>
      <c r="G581" s="1954"/>
      <c r="H581" s="1954"/>
      <c r="I581" s="1954"/>
      <c r="J581" s="1954"/>
      <c r="K581" s="1954"/>
    </row>
    <row r="582" spans="1:11" ht="15.75" customHeight="1">
      <c r="A582" s="1954"/>
      <c r="B582" s="1954"/>
      <c r="C582" s="1954"/>
      <c r="D582" s="1954"/>
      <c r="E582" s="1954"/>
      <c r="F582" s="1954"/>
      <c r="G582" s="1954"/>
      <c r="H582" s="1954"/>
      <c r="I582" s="1954"/>
      <c r="J582" s="1954"/>
      <c r="K582" s="1954"/>
    </row>
    <row r="583" spans="1:11" ht="15.75" customHeight="1">
      <c r="A583" s="1954"/>
      <c r="B583" s="1954"/>
      <c r="C583" s="1954"/>
      <c r="D583" s="1954"/>
      <c r="E583" s="1954"/>
      <c r="F583" s="1954"/>
      <c r="G583" s="1954"/>
      <c r="H583" s="1954"/>
      <c r="I583" s="1954"/>
      <c r="J583" s="1954"/>
      <c r="K583" s="1954"/>
    </row>
    <row r="584" spans="1:11" ht="15.75" customHeight="1">
      <c r="A584" s="1954"/>
      <c r="B584" s="1954"/>
      <c r="C584" s="1954"/>
      <c r="D584" s="1954"/>
      <c r="E584" s="1954"/>
      <c r="F584" s="1954"/>
      <c r="G584" s="1954"/>
      <c r="H584" s="1954"/>
      <c r="I584" s="1954"/>
      <c r="J584" s="1954"/>
      <c r="K584" s="1954"/>
    </row>
    <row r="585" spans="1:11" ht="15.75" customHeight="1">
      <c r="A585" s="1954"/>
      <c r="B585" s="1954"/>
      <c r="C585" s="1954"/>
      <c r="D585" s="1954"/>
      <c r="E585" s="1954"/>
      <c r="F585" s="1954"/>
      <c r="G585" s="1954"/>
      <c r="H585" s="1954"/>
      <c r="I585" s="1954"/>
      <c r="J585" s="1954"/>
      <c r="K585" s="1954"/>
    </row>
    <row r="586" spans="1:11" ht="15.75" customHeight="1">
      <c r="A586" s="1954"/>
      <c r="B586" s="1954"/>
      <c r="C586" s="1954"/>
      <c r="D586" s="1954"/>
      <c r="E586" s="1954"/>
      <c r="F586" s="1954"/>
      <c r="G586" s="1954"/>
      <c r="H586" s="1954"/>
      <c r="I586" s="1954"/>
      <c r="J586" s="1954"/>
      <c r="K586" s="1954"/>
    </row>
    <row r="587" spans="1:11" ht="15.75" customHeight="1">
      <c r="A587" s="1954"/>
      <c r="B587" s="1954"/>
      <c r="C587" s="1954"/>
      <c r="D587" s="1954"/>
      <c r="E587" s="1954"/>
      <c r="F587" s="1954"/>
      <c r="G587" s="1954"/>
      <c r="H587" s="1954"/>
      <c r="I587" s="1954"/>
      <c r="J587" s="1954"/>
      <c r="K587" s="1954"/>
    </row>
    <row r="588" spans="1:11" ht="15.75" customHeight="1">
      <c r="A588" s="1954"/>
      <c r="B588" s="1954"/>
      <c r="C588" s="1954"/>
      <c r="D588" s="1954"/>
      <c r="E588" s="1954"/>
      <c r="F588" s="1954"/>
      <c r="G588" s="1954"/>
      <c r="H588" s="1954"/>
      <c r="I588" s="1954"/>
      <c r="J588" s="1954"/>
      <c r="K588" s="1954"/>
    </row>
    <row r="589" spans="1:11" ht="15.75" customHeight="1">
      <c r="A589" s="1954"/>
      <c r="B589" s="1954"/>
      <c r="C589" s="1954"/>
      <c r="D589" s="1954"/>
      <c r="E589" s="1954"/>
      <c r="F589" s="1954"/>
      <c r="G589" s="1954"/>
      <c r="H589" s="1954"/>
      <c r="I589" s="1954"/>
      <c r="J589" s="1954"/>
      <c r="K589" s="1954"/>
    </row>
    <row r="590" spans="1:11" ht="15.75" customHeight="1">
      <c r="A590" s="1954"/>
      <c r="B590" s="1954"/>
      <c r="C590" s="1954"/>
      <c r="D590" s="1954"/>
      <c r="E590" s="1954"/>
      <c r="F590" s="1954"/>
      <c r="G590" s="1954"/>
      <c r="H590" s="1954"/>
      <c r="I590" s="1954"/>
      <c r="J590" s="1954"/>
      <c r="K590" s="1954"/>
    </row>
    <row r="591" spans="1:11" ht="15.75" customHeight="1">
      <c r="A591" s="1954"/>
      <c r="B591" s="1954"/>
      <c r="C591" s="1954"/>
      <c r="D591" s="1954"/>
      <c r="E591" s="1954"/>
      <c r="F591" s="1954"/>
      <c r="G591" s="1954"/>
      <c r="H591" s="1954"/>
      <c r="I591" s="1954"/>
      <c r="J591" s="1954"/>
      <c r="K591" s="1954"/>
    </row>
    <row r="592" spans="1:11" ht="15.75" customHeight="1">
      <c r="A592" s="1954"/>
      <c r="B592" s="1954"/>
      <c r="C592" s="1954"/>
      <c r="D592" s="1954"/>
      <c r="E592" s="1954"/>
      <c r="F592" s="1954"/>
      <c r="G592" s="1954"/>
      <c r="H592" s="1954"/>
      <c r="I592" s="1954"/>
      <c r="J592" s="1954"/>
      <c r="K592" s="1954"/>
    </row>
    <row r="593" spans="1:11" ht="15.75" customHeight="1">
      <c r="A593" s="1954"/>
      <c r="B593" s="1954"/>
      <c r="C593" s="1954"/>
      <c r="D593" s="1954"/>
      <c r="E593" s="1954"/>
      <c r="F593" s="1954"/>
      <c r="G593" s="1954"/>
      <c r="H593" s="1954"/>
      <c r="I593" s="1954"/>
      <c r="J593" s="1954"/>
      <c r="K593" s="1954"/>
    </row>
    <row r="594" spans="1:11" ht="15.75" customHeight="1">
      <c r="A594" s="1954"/>
      <c r="B594" s="1954"/>
      <c r="C594" s="1954"/>
      <c r="D594" s="1954"/>
      <c r="E594" s="1954"/>
      <c r="F594" s="1954"/>
      <c r="G594" s="1954"/>
      <c r="H594" s="1954"/>
      <c r="I594" s="1954"/>
      <c r="J594" s="1954"/>
      <c r="K594" s="1954"/>
    </row>
    <row r="595" spans="1:11" ht="15.75" customHeight="1">
      <c r="A595" s="1954"/>
      <c r="B595" s="1954"/>
      <c r="C595" s="1954"/>
      <c r="D595" s="1954"/>
      <c r="E595" s="1954"/>
      <c r="F595" s="1954"/>
      <c r="G595" s="1954"/>
      <c r="H595" s="1954"/>
      <c r="I595" s="1954"/>
      <c r="J595" s="1954"/>
      <c r="K595" s="1954"/>
    </row>
    <row r="596" spans="1:11" ht="15.75" customHeight="1">
      <c r="A596" s="1954"/>
      <c r="B596" s="1954"/>
      <c r="C596" s="1954"/>
      <c r="D596" s="1954"/>
      <c r="E596" s="1954"/>
      <c r="F596" s="1954"/>
      <c r="G596" s="1954"/>
      <c r="H596" s="1954"/>
      <c r="I596" s="1954"/>
      <c r="J596" s="1954"/>
      <c r="K596" s="1954"/>
    </row>
    <row r="597" spans="1:11" ht="15.75" customHeight="1">
      <c r="A597" s="1954"/>
      <c r="B597" s="1954"/>
      <c r="C597" s="1954"/>
      <c r="D597" s="1954"/>
      <c r="E597" s="1954"/>
      <c r="F597" s="1954"/>
      <c r="G597" s="1954"/>
      <c r="H597" s="1954"/>
      <c r="I597" s="1954"/>
      <c r="J597" s="1954"/>
      <c r="K597" s="1954"/>
    </row>
    <row r="598" spans="1:11" ht="15.75" customHeight="1">
      <c r="A598" s="1954"/>
      <c r="B598" s="1954"/>
      <c r="C598" s="1954"/>
      <c r="D598" s="1954"/>
      <c r="E598" s="1954"/>
      <c r="F598" s="1954"/>
      <c r="G598" s="1954"/>
      <c r="H598" s="1954"/>
      <c r="I598" s="1954"/>
      <c r="J598" s="1954"/>
      <c r="K598" s="1954"/>
    </row>
    <row r="599" spans="1:11" ht="15.75" customHeight="1">
      <c r="A599" s="1954"/>
      <c r="B599" s="1954"/>
      <c r="C599" s="1954"/>
      <c r="D599" s="1954"/>
      <c r="E599" s="1954"/>
      <c r="F599" s="1954"/>
      <c r="G599" s="1954"/>
      <c r="H599" s="1954"/>
      <c r="I599" s="1954"/>
      <c r="J599" s="1954"/>
      <c r="K599" s="1954"/>
    </row>
    <row r="600" spans="1:11" ht="15.75" customHeight="1">
      <c r="A600" s="1954"/>
      <c r="B600" s="1954"/>
      <c r="C600" s="1954"/>
      <c r="D600" s="1954"/>
      <c r="E600" s="1954"/>
      <c r="F600" s="1954"/>
      <c r="G600" s="1954"/>
      <c r="H600" s="1954"/>
      <c r="I600" s="1954"/>
      <c r="J600" s="1954"/>
      <c r="K600" s="1954"/>
    </row>
    <row r="601" spans="1:11" ht="15.75" customHeight="1">
      <c r="A601" s="1954"/>
      <c r="B601" s="1954"/>
      <c r="C601" s="1954"/>
      <c r="D601" s="1954"/>
      <c r="E601" s="1954"/>
      <c r="F601" s="1954"/>
      <c r="G601" s="1954"/>
      <c r="H601" s="1954"/>
      <c r="I601" s="1954"/>
      <c r="J601" s="1954"/>
      <c r="K601" s="1954"/>
    </row>
    <row r="602" spans="1:11" ht="15.75" customHeight="1">
      <c r="A602" s="1954"/>
      <c r="B602" s="1954"/>
      <c r="C602" s="1954"/>
      <c r="D602" s="1954"/>
      <c r="E602" s="1954"/>
      <c r="F602" s="1954"/>
      <c r="G602" s="1954"/>
      <c r="H602" s="1954"/>
      <c r="I602" s="1954"/>
      <c r="J602" s="1954"/>
      <c r="K602" s="1954"/>
    </row>
    <row r="603" spans="1:11" ht="15.75" customHeight="1">
      <c r="A603" s="1954"/>
      <c r="B603" s="1954"/>
      <c r="C603" s="1954"/>
      <c r="D603" s="1954"/>
      <c r="E603" s="1954"/>
      <c r="F603" s="1954"/>
      <c r="G603" s="1954"/>
      <c r="H603" s="1954"/>
      <c r="I603" s="1954"/>
      <c r="J603" s="1954"/>
      <c r="K603" s="1954"/>
    </row>
    <row r="604" spans="1:11" ht="15.75" customHeight="1">
      <c r="A604" s="1954"/>
      <c r="B604" s="1954"/>
      <c r="C604" s="1954"/>
      <c r="D604" s="1954"/>
      <c r="E604" s="1954"/>
      <c r="F604" s="1954"/>
      <c r="G604" s="1954"/>
      <c r="H604" s="1954"/>
      <c r="I604" s="1954"/>
      <c r="J604" s="1954"/>
      <c r="K604" s="1954"/>
    </row>
    <row r="605" spans="1:11" ht="15.75" customHeight="1">
      <c r="A605" s="1954"/>
      <c r="B605" s="1954"/>
      <c r="C605" s="1954"/>
      <c r="D605" s="1954"/>
      <c r="E605" s="1954"/>
      <c r="F605" s="1954"/>
      <c r="G605" s="1954"/>
      <c r="H605" s="1954"/>
      <c r="I605" s="1954"/>
      <c r="J605" s="1954"/>
      <c r="K605" s="1954"/>
    </row>
    <row r="606" spans="1:11" ht="15.75" customHeight="1">
      <c r="A606" s="1954"/>
      <c r="B606" s="1954"/>
      <c r="C606" s="1954"/>
      <c r="D606" s="1954"/>
      <c r="E606" s="1954"/>
      <c r="F606" s="1954"/>
      <c r="G606" s="1954"/>
      <c r="H606" s="1954"/>
      <c r="I606" s="1954"/>
      <c r="J606" s="1954"/>
      <c r="K606" s="1954"/>
    </row>
    <row r="607" spans="1:11" ht="15.75" customHeight="1">
      <c r="A607" s="1954"/>
      <c r="B607" s="1954"/>
      <c r="C607" s="1954"/>
      <c r="D607" s="1954"/>
      <c r="E607" s="1954"/>
      <c r="F607" s="1954"/>
      <c r="G607" s="1954"/>
      <c r="H607" s="1954"/>
      <c r="I607" s="1954"/>
      <c r="J607" s="1954"/>
      <c r="K607" s="1954"/>
    </row>
    <row r="608" spans="1:11" ht="15.75" customHeight="1">
      <c r="A608" s="1954"/>
      <c r="B608" s="1954"/>
      <c r="C608" s="1954"/>
      <c r="D608" s="1954"/>
      <c r="E608" s="1954"/>
      <c r="F608" s="1954"/>
      <c r="G608" s="1954"/>
      <c r="H608" s="1954"/>
      <c r="I608" s="1954"/>
      <c r="J608" s="1954"/>
      <c r="K608" s="1954"/>
    </row>
    <row r="609" spans="1:11" ht="15.75" customHeight="1">
      <c r="A609" s="1954"/>
      <c r="B609" s="1954"/>
      <c r="C609" s="1954"/>
      <c r="D609" s="1954"/>
      <c r="E609" s="1954"/>
      <c r="F609" s="1954"/>
      <c r="G609" s="1954"/>
      <c r="H609" s="1954"/>
      <c r="I609" s="1954"/>
      <c r="J609" s="1954"/>
      <c r="K609" s="1954"/>
    </row>
    <row r="610" spans="1:11" ht="15.75" customHeight="1">
      <c r="A610" s="1954"/>
      <c r="B610" s="1954"/>
      <c r="C610" s="1954"/>
      <c r="D610" s="1954"/>
      <c r="E610" s="1954"/>
      <c r="F610" s="1954"/>
      <c r="G610" s="1954"/>
      <c r="H610" s="1954"/>
      <c r="I610" s="1954"/>
      <c r="J610" s="1954"/>
      <c r="K610" s="1954"/>
    </row>
    <row r="611" spans="1:11" ht="15.75" customHeight="1">
      <c r="A611" s="1954"/>
      <c r="B611" s="1954"/>
      <c r="C611" s="1954"/>
      <c r="D611" s="1954"/>
      <c r="E611" s="1954"/>
      <c r="F611" s="1954"/>
      <c r="G611" s="1954"/>
      <c r="H611" s="1954"/>
      <c r="I611" s="1954"/>
      <c r="J611" s="1954"/>
      <c r="K611" s="1954"/>
    </row>
    <row r="612" spans="1:11" ht="15.75" customHeight="1">
      <c r="A612" s="1954"/>
      <c r="B612" s="1954"/>
      <c r="C612" s="1954"/>
      <c r="D612" s="1954"/>
      <c r="E612" s="1954"/>
      <c r="F612" s="1954"/>
      <c r="G612" s="1954"/>
      <c r="H612" s="1954"/>
      <c r="I612" s="1954"/>
      <c r="J612" s="1954"/>
      <c r="K612" s="1954"/>
    </row>
    <row r="613" spans="1:11" ht="15.75" customHeight="1">
      <c r="A613" s="1954"/>
      <c r="B613" s="1954"/>
      <c r="C613" s="1954"/>
      <c r="D613" s="1954"/>
      <c r="E613" s="1954"/>
      <c r="F613" s="1954"/>
      <c r="G613" s="1954"/>
      <c r="H613" s="1954"/>
      <c r="I613" s="1954"/>
      <c r="J613" s="1954"/>
      <c r="K613" s="1954"/>
    </row>
    <row r="614" spans="1:11" ht="15.75" customHeight="1">
      <c r="A614" s="1954"/>
      <c r="B614" s="1954"/>
      <c r="C614" s="1954"/>
      <c r="D614" s="1954"/>
      <c r="E614" s="1954"/>
      <c r="F614" s="1954"/>
      <c r="G614" s="1954"/>
      <c r="H614" s="1954"/>
      <c r="I614" s="1954"/>
      <c r="J614" s="1954"/>
      <c r="K614" s="1954"/>
    </row>
    <row r="615" spans="1:11" ht="15.75" customHeight="1">
      <c r="A615" s="1954"/>
      <c r="B615" s="1954"/>
      <c r="C615" s="1954"/>
      <c r="D615" s="1954"/>
      <c r="E615" s="1954"/>
      <c r="F615" s="1954"/>
      <c r="G615" s="1954"/>
      <c r="H615" s="1954"/>
      <c r="I615" s="1954"/>
      <c r="J615" s="1954"/>
      <c r="K615" s="1954"/>
    </row>
    <row r="616" spans="1:11" ht="15.75" customHeight="1">
      <c r="A616" s="1954"/>
      <c r="B616" s="1954"/>
      <c r="C616" s="1954"/>
      <c r="D616" s="1954"/>
      <c r="E616" s="1954"/>
      <c r="F616" s="1954"/>
      <c r="G616" s="1954"/>
      <c r="H616" s="1954"/>
      <c r="I616" s="1954"/>
      <c r="J616" s="1954"/>
      <c r="K616" s="1954"/>
    </row>
    <row r="617" spans="1:11" ht="15.75" customHeight="1">
      <c r="A617" s="1954"/>
      <c r="B617" s="1954"/>
      <c r="C617" s="1954"/>
      <c r="D617" s="1954"/>
      <c r="E617" s="1954"/>
      <c r="F617" s="1954"/>
      <c r="G617" s="1954"/>
      <c r="H617" s="1954"/>
      <c r="I617" s="1954"/>
      <c r="J617" s="1954"/>
      <c r="K617" s="1954"/>
    </row>
    <row r="618" spans="1:11" ht="15.75" customHeight="1">
      <c r="A618" s="1954"/>
      <c r="B618" s="1954"/>
      <c r="C618" s="1954"/>
      <c r="D618" s="1954"/>
      <c r="E618" s="1954"/>
      <c r="F618" s="1954"/>
      <c r="G618" s="1954"/>
      <c r="H618" s="1954"/>
      <c r="I618" s="1954"/>
      <c r="J618" s="1954"/>
      <c r="K618" s="1954"/>
    </row>
    <row r="619" spans="1:11" ht="15.75" customHeight="1">
      <c r="A619" s="1954"/>
      <c r="B619" s="1954"/>
      <c r="C619" s="1954"/>
      <c r="D619" s="1954"/>
      <c r="E619" s="1954"/>
      <c r="F619" s="1954"/>
      <c r="G619" s="1954"/>
      <c r="H619" s="1954"/>
      <c r="I619" s="1954"/>
      <c r="J619" s="1954"/>
      <c r="K619" s="1954"/>
    </row>
    <row r="620" spans="1:11" ht="15.75" customHeight="1">
      <c r="A620" s="1954"/>
      <c r="B620" s="1954"/>
      <c r="C620" s="1954"/>
      <c r="D620" s="1954"/>
      <c r="E620" s="1954"/>
      <c r="F620" s="1954"/>
      <c r="G620" s="1954"/>
      <c r="H620" s="1954"/>
      <c r="I620" s="1954"/>
      <c r="J620" s="1954"/>
      <c r="K620" s="1954"/>
    </row>
    <row r="621" spans="1:11" ht="15.75" customHeight="1">
      <c r="A621" s="1954"/>
      <c r="B621" s="1954"/>
      <c r="C621" s="1954"/>
      <c r="D621" s="1954"/>
      <c r="E621" s="1954"/>
      <c r="F621" s="1954"/>
      <c r="G621" s="1954"/>
      <c r="H621" s="1954"/>
      <c r="I621" s="1954"/>
      <c r="J621" s="1954"/>
      <c r="K621" s="1954"/>
    </row>
    <row r="622" spans="1:11" ht="15.75" customHeight="1">
      <c r="A622" s="1954"/>
      <c r="B622" s="1954"/>
      <c r="C622" s="1954"/>
      <c r="D622" s="1954"/>
      <c r="E622" s="1954"/>
      <c r="F622" s="1954"/>
      <c r="G622" s="1954"/>
      <c r="H622" s="1954"/>
      <c r="I622" s="1954"/>
      <c r="J622" s="1954"/>
      <c r="K622" s="1954"/>
    </row>
    <row r="623" spans="1:11" ht="15.75" customHeight="1">
      <c r="A623" s="1954"/>
      <c r="B623" s="1954"/>
      <c r="C623" s="1954"/>
      <c r="D623" s="1954"/>
      <c r="E623" s="1954"/>
      <c r="F623" s="1954"/>
      <c r="G623" s="1954"/>
      <c r="H623" s="1954"/>
      <c r="I623" s="1954"/>
      <c r="J623" s="1954"/>
      <c r="K623" s="1954"/>
    </row>
    <row r="624" spans="1:11" ht="15.75" customHeight="1">
      <c r="A624" s="1954"/>
      <c r="B624" s="1954"/>
      <c r="C624" s="1954"/>
      <c r="D624" s="1954"/>
      <c r="E624" s="1954"/>
      <c r="F624" s="1954"/>
      <c r="G624" s="1954"/>
      <c r="H624" s="1954"/>
      <c r="I624" s="1954"/>
      <c r="J624" s="1954"/>
      <c r="K624" s="1954"/>
    </row>
    <row r="625" spans="1:11" ht="15.75" customHeight="1">
      <c r="A625" s="1954"/>
      <c r="B625" s="1954"/>
      <c r="C625" s="1954"/>
      <c r="D625" s="1954"/>
      <c r="E625" s="1954"/>
      <c r="F625" s="1954"/>
      <c r="G625" s="1954"/>
      <c r="H625" s="1954"/>
      <c r="I625" s="1954"/>
      <c r="J625" s="1954"/>
      <c r="K625" s="1954"/>
    </row>
    <row r="626" spans="1:11" ht="15.75" customHeight="1">
      <c r="A626" s="1954"/>
      <c r="B626" s="1954"/>
      <c r="C626" s="1954"/>
      <c r="D626" s="1954"/>
      <c r="E626" s="1954"/>
      <c r="F626" s="1954"/>
      <c r="G626" s="1954"/>
      <c r="H626" s="1954"/>
      <c r="I626" s="1954"/>
      <c r="J626" s="1954"/>
      <c r="K626" s="1954"/>
    </row>
    <row r="627" spans="1:11" ht="15.75" customHeight="1">
      <c r="A627" s="1954"/>
      <c r="B627" s="1954"/>
      <c r="C627" s="1954"/>
      <c r="D627" s="1954"/>
      <c r="E627" s="1954"/>
      <c r="F627" s="1954"/>
      <c r="G627" s="1954"/>
      <c r="H627" s="1954"/>
      <c r="I627" s="1954"/>
      <c r="J627" s="1954"/>
      <c r="K627" s="1954"/>
    </row>
    <row r="628" spans="1:11" ht="15.75" customHeight="1">
      <c r="A628" s="1954"/>
      <c r="B628" s="1954"/>
      <c r="C628" s="1954"/>
      <c r="D628" s="1954"/>
      <c r="E628" s="1954"/>
      <c r="F628" s="1954"/>
      <c r="G628" s="1954"/>
      <c r="H628" s="1954"/>
      <c r="I628" s="1954"/>
      <c r="J628" s="1954"/>
      <c r="K628" s="1954"/>
    </row>
    <row r="629" spans="1:11" ht="15.75" customHeight="1">
      <c r="A629" s="1954"/>
      <c r="B629" s="1954"/>
      <c r="C629" s="1954"/>
      <c r="D629" s="1954"/>
      <c r="E629" s="1954"/>
      <c r="F629" s="1954"/>
      <c r="G629" s="1954"/>
      <c r="H629" s="1954"/>
      <c r="I629" s="1954"/>
      <c r="J629" s="1954"/>
      <c r="K629" s="1954"/>
    </row>
    <row r="630" spans="1:11" ht="15.75" customHeight="1">
      <c r="A630" s="1954"/>
      <c r="B630" s="1954"/>
      <c r="C630" s="1954"/>
      <c r="D630" s="1954"/>
      <c r="E630" s="1954"/>
      <c r="F630" s="1954"/>
      <c r="G630" s="1954"/>
      <c r="H630" s="1954"/>
      <c r="I630" s="1954"/>
      <c r="J630" s="1954"/>
      <c r="K630" s="1954"/>
    </row>
    <row r="631" spans="1:11" ht="15.75" customHeight="1">
      <c r="A631" s="1954"/>
      <c r="B631" s="1954"/>
      <c r="C631" s="1954"/>
      <c r="D631" s="1954"/>
      <c r="E631" s="1954"/>
      <c r="F631" s="1954"/>
      <c r="G631" s="1954"/>
      <c r="H631" s="1954"/>
      <c r="I631" s="1954"/>
      <c r="J631" s="1954"/>
      <c r="K631" s="1954"/>
    </row>
    <row r="632" spans="1:11" ht="15.75" customHeight="1">
      <c r="A632" s="1954"/>
      <c r="B632" s="1954"/>
      <c r="C632" s="1954"/>
      <c r="D632" s="1954"/>
      <c r="E632" s="1954"/>
      <c r="F632" s="1954"/>
      <c r="G632" s="1954"/>
      <c r="H632" s="1954"/>
      <c r="I632" s="1954"/>
      <c r="J632" s="1954"/>
      <c r="K632" s="1954"/>
    </row>
    <row r="633" spans="1:11" ht="15.75" customHeight="1">
      <c r="A633" s="1954"/>
      <c r="B633" s="1954"/>
      <c r="C633" s="1954"/>
      <c r="D633" s="1954"/>
      <c r="E633" s="1954"/>
      <c r="F633" s="1954"/>
      <c r="G633" s="1954"/>
      <c r="H633" s="1954"/>
      <c r="I633" s="1954"/>
      <c r="J633" s="1954"/>
      <c r="K633" s="1954"/>
    </row>
    <row r="634" spans="1:11" ht="15.75" customHeight="1">
      <c r="A634" s="1954"/>
      <c r="B634" s="1954"/>
      <c r="C634" s="1954"/>
      <c r="D634" s="1954"/>
      <c r="E634" s="1954"/>
      <c r="F634" s="1954"/>
      <c r="G634" s="1954"/>
      <c r="H634" s="1954"/>
      <c r="I634" s="1954"/>
      <c r="J634" s="1954"/>
      <c r="K634" s="1954"/>
    </row>
    <row r="635" spans="1:11" ht="15.75" customHeight="1">
      <c r="A635" s="1954"/>
      <c r="B635" s="1954"/>
      <c r="C635" s="1954"/>
      <c r="D635" s="1954"/>
      <c r="E635" s="1954"/>
      <c r="F635" s="1954"/>
      <c r="G635" s="1954"/>
      <c r="H635" s="1954"/>
      <c r="I635" s="1954"/>
      <c r="J635" s="1954"/>
      <c r="K635" s="1954"/>
    </row>
    <row r="636" spans="1:11" ht="15.75" customHeight="1">
      <c r="A636" s="1954"/>
      <c r="B636" s="1954"/>
      <c r="C636" s="1954"/>
      <c r="D636" s="1954"/>
      <c r="E636" s="1954"/>
      <c r="F636" s="1954"/>
      <c r="G636" s="1954"/>
      <c r="H636" s="1954"/>
      <c r="I636" s="1954"/>
      <c r="J636" s="1954"/>
      <c r="K636" s="1954"/>
    </row>
    <row r="637" spans="1:11" ht="15.75" customHeight="1">
      <c r="A637" s="1954"/>
      <c r="B637" s="1954"/>
      <c r="C637" s="1954"/>
      <c r="D637" s="1954"/>
      <c r="E637" s="1954"/>
      <c r="F637" s="1954"/>
      <c r="G637" s="1954"/>
      <c r="H637" s="1954"/>
      <c r="I637" s="1954"/>
      <c r="J637" s="1954"/>
      <c r="K637" s="1954"/>
    </row>
    <row r="638" spans="1:11" ht="15.75" customHeight="1">
      <c r="A638" s="1954"/>
      <c r="B638" s="1954"/>
      <c r="C638" s="1954"/>
      <c r="D638" s="1954"/>
      <c r="E638" s="1954"/>
      <c r="F638" s="1954"/>
      <c r="G638" s="1954"/>
      <c r="H638" s="1954"/>
      <c r="I638" s="1954"/>
      <c r="J638" s="1954"/>
      <c r="K638" s="1954"/>
    </row>
    <row r="639" spans="1:11" ht="15.75" customHeight="1">
      <c r="A639" s="1954"/>
      <c r="B639" s="1954"/>
      <c r="C639" s="1954"/>
      <c r="D639" s="1954"/>
      <c r="E639" s="1954"/>
      <c r="F639" s="1954"/>
      <c r="G639" s="1954"/>
      <c r="H639" s="1954"/>
      <c r="I639" s="1954"/>
      <c r="J639" s="1954"/>
      <c r="K639" s="1954"/>
    </row>
    <row r="640" spans="1:11" ht="15.75" customHeight="1">
      <c r="A640" s="1954"/>
      <c r="B640" s="1954"/>
      <c r="C640" s="1954"/>
      <c r="D640" s="1954"/>
      <c r="E640" s="1954"/>
      <c r="F640" s="1954"/>
      <c r="G640" s="1954"/>
      <c r="H640" s="1954"/>
      <c r="I640" s="1954"/>
      <c r="J640" s="1954"/>
      <c r="K640" s="1954"/>
    </row>
    <row r="641" spans="1:11" ht="15.75" customHeight="1">
      <c r="A641" s="1954"/>
      <c r="B641" s="1954"/>
      <c r="C641" s="1954"/>
      <c r="D641" s="1954"/>
      <c r="E641" s="1954"/>
      <c r="F641" s="1954"/>
      <c r="G641" s="1954"/>
      <c r="H641" s="1954"/>
      <c r="I641" s="1954"/>
      <c r="J641" s="1954"/>
      <c r="K641" s="1954"/>
    </row>
    <row r="642" spans="1:11" ht="15.75" customHeight="1">
      <c r="A642" s="1954"/>
      <c r="B642" s="1954"/>
      <c r="C642" s="1954"/>
      <c r="D642" s="1954"/>
      <c r="E642" s="1954"/>
      <c r="F642" s="1954"/>
      <c r="G642" s="1954"/>
      <c r="H642" s="1954"/>
      <c r="I642" s="1954"/>
      <c r="J642" s="1954"/>
      <c r="K642" s="1954"/>
    </row>
    <row r="643" spans="1:11" ht="15.75" customHeight="1">
      <c r="A643" s="1954"/>
      <c r="B643" s="1954"/>
      <c r="C643" s="1954"/>
      <c r="D643" s="1954"/>
      <c r="E643" s="1954"/>
      <c r="F643" s="1954"/>
      <c r="G643" s="1954"/>
      <c r="H643" s="1954"/>
      <c r="I643" s="1954"/>
      <c r="J643" s="1954"/>
      <c r="K643" s="1954"/>
    </row>
    <row r="644" spans="1:11" ht="15.75" customHeight="1">
      <c r="A644" s="1954"/>
      <c r="B644" s="1954"/>
      <c r="C644" s="1954"/>
      <c r="D644" s="1954"/>
      <c r="E644" s="1954"/>
      <c r="F644" s="1954"/>
      <c r="G644" s="1954"/>
      <c r="H644" s="1954"/>
      <c r="I644" s="1954"/>
      <c r="J644" s="1954"/>
      <c r="K644" s="1954"/>
    </row>
    <row r="645" spans="1:11" ht="15.75" customHeight="1">
      <c r="A645" s="1954"/>
      <c r="B645" s="1954"/>
      <c r="C645" s="1954"/>
      <c r="D645" s="1954"/>
      <c r="E645" s="1954"/>
      <c r="F645" s="1954"/>
      <c r="G645" s="1954"/>
      <c r="H645" s="1954"/>
      <c r="I645" s="1954"/>
      <c r="J645" s="1954"/>
      <c r="K645" s="1954"/>
    </row>
    <row r="646" spans="1:11" ht="15.75" customHeight="1">
      <c r="A646" s="1954"/>
      <c r="B646" s="1954"/>
      <c r="C646" s="1954"/>
      <c r="D646" s="1954"/>
      <c r="E646" s="1954"/>
      <c r="F646" s="1954"/>
      <c r="G646" s="1954"/>
      <c r="H646" s="1954"/>
      <c r="I646" s="1954"/>
      <c r="J646" s="1954"/>
      <c r="K646" s="1954"/>
    </row>
    <row r="647" spans="1:11" ht="15.75" customHeight="1">
      <c r="A647" s="1954"/>
      <c r="B647" s="1954"/>
      <c r="C647" s="1954"/>
      <c r="D647" s="1954"/>
      <c r="E647" s="1954"/>
      <c r="F647" s="1954"/>
      <c r="G647" s="1954"/>
      <c r="H647" s="1954"/>
      <c r="I647" s="1954"/>
      <c r="J647" s="1954"/>
      <c r="K647" s="1954"/>
    </row>
    <row r="648" spans="1:11" ht="15.75" customHeight="1">
      <c r="A648" s="1954"/>
      <c r="B648" s="1954"/>
      <c r="C648" s="1954"/>
      <c r="D648" s="1954"/>
      <c r="E648" s="1954"/>
      <c r="F648" s="1954"/>
      <c r="G648" s="1954"/>
      <c r="H648" s="1954"/>
      <c r="I648" s="1954"/>
      <c r="J648" s="1954"/>
      <c r="K648" s="1954"/>
    </row>
    <row r="649" spans="1:11" ht="15.75" customHeight="1">
      <c r="A649" s="1954"/>
      <c r="B649" s="1954"/>
      <c r="C649" s="1954"/>
      <c r="D649" s="1954"/>
      <c r="E649" s="1954"/>
      <c r="F649" s="1954"/>
      <c r="G649" s="1954"/>
      <c r="H649" s="1954"/>
      <c r="I649" s="1954"/>
      <c r="J649" s="1954"/>
      <c r="K649" s="1954"/>
    </row>
    <row r="650" spans="1:11" ht="15.75" customHeight="1">
      <c r="A650" s="1954"/>
      <c r="B650" s="1954"/>
      <c r="C650" s="1954"/>
      <c r="D650" s="1954"/>
      <c r="E650" s="1954"/>
      <c r="F650" s="1954"/>
      <c r="G650" s="1954"/>
      <c r="H650" s="1954"/>
      <c r="I650" s="1954"/>
      <c r="J650" s="1954"/>
      <c r="K650" s="1954"/>
    </row>
    <row r="651" spans="1:11" ht="15.75" customHeight="1">
      <c r="A651" s="1954"/>
      <c r="B651" s="1954"/>
      <c r="C651" s="1954"/>
      <c r="D651" s="1954"/>
      <c r="E651" s="1954"/>
      <c r="F651" s="1954"/>
      <c r="G651" s="1954"/>
      <c r="H651" s="1954"/>
      <c r="I651" s="1954"/>
      <c r="J651" s="1954"/>
      <c r="K651" s="1954"/>
    </row>
    <row r="652" spans="1:11" ht="15.75" customHeight="1">
      <c r="A652" s="1954"/>
      <c r="B652" s="1954"/>
      <c r="C652" s="1954"/>
      <c r="D652" s="1954"/>
      <c r="E652" s="1954"/>
      <c r="F652" s="1954"/>
      <c r="G652" s="1954"/>
      <c r="H652" s="1954"/>
      <c r="I652" s="1954"/>
      <c r="J652" s="1954"/>
      <c r="K652" s="1954"/>
    </row>
    <row r="653" spans="1:11" ht="15.75" customHeight="1">
      <c r="A653" s="1954"/>
      <c r="B653" s="1954"/>
      <c r="C653" s="1954"/>
      <c r="D653" s="1954"/>
      <c r="E653" s="1954"/>
      <c r="F653" s="1954"/>
      <c r="G653" s="1954"/>
      <c r="H653" s="1954"/>
      <c r="I653" s="1954"/>
      <c r="J653" s="1954"/>
      <c r="K653" s="1954"/>
    </row>
    <row r="654" spans="1:11" ht="15.75" customHeight="1">
      <c r="A654" s="1954"/>
      <c r="B654" s="1954"/>
      <c r="C654" s="1954"/>
      <c r="D654" s="1954"/>
      <c r="E654" s="1954"/>
      <c r="F654" s="1954"/>
      <c r="G654" s="1954"/>
      <c r="H654" s="1954"/>
      <c r="I654" s="1954"/>
      <c r="J654" s="1954"/>
      <c r="K654" s="1954"/>
    </row>
    <row r="655" spans="1:11" ht="15.75" customHeight="1">
      <c r="A655" s="1954"/>
      <c r="B655" s="1954"/>
      <c r="C655" s="1954"/>
      <c r="D655" s="1954"/>
      <c r="E655" s="1954"/>
      <c r="F655" s="1954"/>
      <c r="G655" s="1954"/>
      <c r="H655" s="1954"/>
      <c r="I655" s="1954"/>
      <c r="J655" s="1954"/>
      <c r="K655" s="1954"/>
    </row>
    <row r="656" spans="1:11" ht="15.75" customHeight="1">
      <c r="A656" s="1954"/>
      <c r="B656" s="1954"/>
      <c r="C656" s="1954"/>
      <c r="D656" s="1954"/>
      <c r="E656" s="1954"/>
      <c r="F656" s="1954"/>
      <c r="G656" s="1954"/>
      <c r="H656" s="1954"/>
      <c r="I656" s="1954"/>
      <c r="J656" s="1954"/>
      <c r="K656" s="1954"/>
    </row>
    <row r="657" spans="1:11" ht="15.75" customHeight="1">
      <c r="A657" s="1954"/>
      <c r="B657" s="1954"/>
      <c r="C657" s="1954"/>
      <c r="D657" s="1954"/>
      <c r="E657" s="1954"/>
      <c r="F657" s="1954"/>
      <c r="G657" s="1954"/>
      <c r="H657" s="1954"/>
      <c r="I657" s="1954"/>
      <c r="J657" s="1954"/>
      <c r="K657" s="1954"/>
    </row>
    <row r="658" spans="1:11" ht="15.75" customHeight="1">
      <c r="A658" s="1954"/>
      <c r="B658" s="1954"/>
      <c r="C658" s="1954"/>
      <c r="D658" s="1954"/>
      <c r="E658" s="1954"/>
      <c r="F658" s="1954"/>
      <c r="G658" s="1954"/>
      <c r="H658" s="1954"/>
      <c r="I658" s="1954"/>
      <c r="J658" s="1954"/>
      <c r="K658" s="1954"/>
    </row>
    <row r="659" spans="1:11" ht="15.75" customHeight="1">
      <c r="A659" s="1954"/>
      <c r="B659" s="1954"/>
      <c r="C659" s="1954"/>
      <c r="D659" s="1954"/>
      <c r="E659" s="1954"/>
      <c r="F659" s="1954"/>
      <c r="G659" s="1954"/>
      <c r="H659" s="1954"/>
      <c r="I659" s="1954"/>
      <c r="J659" s="1954"/>
      <c r="K659" s="1954"/>
    </row>
    <row r="660" spans="1:11" ht="15.75" customHeight="1">
      <c r="A660" s="1954"/>
      <c r="B660" s="1954"/>
      <c r="C660" s="1954"/>
      <c r="D660" s="1954"/>
      <c r="E660" s="1954"/>
      <c r="F660" s="1954"/>
      <c r="G660" s="1954"/>
      <c r="H660" s="1954"/>
      <c r="I660" s="1954"/>
      <c r="J660" s="1954"/>
      <c r="K660" s="1954"/>
    </row>
    <row r="661" spans="1:11" ht="15.75" customHeight="1">
      <c r="A661" s="1954"/>
      <c r="B661" s="1954"/>
      <c r="C661" s="1954"/>
      <c r="D661" s="1954"/>
      <c r="E661" s="1954"/>
      <c r="F661" s="1954"/>
      <c r="G661" s="1954"/>
      <c r="H661" s="1954"/>
      <c r="I661" s="1954"/>
      <c r="J661" s="1954"/>
      <c r="K661" s="1954"/>
    </row>
    <row r="662" spans="1:11" ht="15.75" customHeight="1">
      <c r="A662" s="1954"/>
      <c r="B662" s="1954"/>
      <c r="C662" s="1954"/>
      <c r="D662" s="1954"/>
      <c r="E662" s="1954"/>
      <c r="F662" s="1954"/>
      <c r="G662" s="1954"/>
      <c r="H662" s="1954"/>
      <c r="I662" s="1954"/>
      <c r="J662" s="1954"/>
      <c r="K662" s="1954"/>
    </row>
    <row r="663" spans="1:11" ht="15.75" customHeight="1">
      <c r="A663" s="1954"/>
      <c r="B663" s="1954"/>
      <c r="C663" s="1954"/>
      <c r="D663" s="1954"/>
      <c r="E663" s="1954"/>
      <c r="F663" s="1954"/>
      <c r="G663" s="1954"/>
      <c r="H663" s="1954"/>
      <c r="I663" s="1954"/>
      <c r="J663" s="1954"/>
      <c r="K663" s="1954"/>
    </row>
    <row r="664" spans="1:11" ht="15.75" customHeight="1">
      <c r="A664" s="1954"/>
      <c r="B664" s="1954"/>
      <c r="C664" s="1954"/>
      <c r="D664" s="1954"/>
      <c r="E664" s="1954"/>
      <c r="F664" s="1954"/>
      <c r="G664" s="1954"/>
      <c r="H664" s="1954"/>
      <c r="I664" s="1954"/>
      <c r="J664" s="1954"/>
      <c r="K664" s="1954"/>
    </row>
    <row r="665" spans="1:11" ht="15.75" customHeight="1">
      <c r="A665" s="1954"/>
      <c r="B665" s="1954"/>
      <c r="C665" s="1954"/>
      <c r="D665" s="1954"/>
      <c r="E665" s="1954"/>
      <c r="F665" s="1954"/>
      <c r="G665" s="1954"/>
      <c r="H665" s="1954"/>
      <c r="I665" s="1954"/>
      <c r="J665" s="1954"/>
      <c r="K665" s="1954"/>
    </row>
    <row r="666" spans="1:11" ht="15.75" customHeight="1">
      <c r="A666" s="1954"/>
      <c r="B666" s="1954"/>
      <c r="C666" s="1954"/>
      <c r="D666" s="1954"/>
      <c r="E666" s="1954"/>
      <c r="F666" s="1954"/>
      <c r="G666" s="1954"/>
      <c r="H666" s="1954"/>
      <c r="I666" s="1954"/>
      <c r="J666" s="1954"/>
      <c r="K666" s="1954"/>
    </row>
    <row r="667" spans="1:11" ht="15.75" customHeight="1">
      <c r="A667" s="1954"/>
      <c r="B667" s="1954"/>
      <c r="C667" s="1954"/>
      <c r="D667" s="1954"/>
      <c r="E667" s="1954"/>
      <c r="F667" s="1954"/>
      <c r="G667" s="1954"/>
      <c r="H667" s="1954"/>
      <c r="I667" s="1954"/>
      <c r="J667" s="1954"/>
      <c r="K667" s="1954"/>
    </row>
    <row r="668" spans="1:11" ht="15.75" customHeight="1">
      <c r="A668" s="1954"/>
      <c r="B668" s="1954"/>
      <c r="C668" s="1954"/>
      <c r="D668" s="1954"/>
      <c r="E668" s="1954"/>
      <c r="F668" s="1954"/>
      <c r="G668" s="1954"/>
      <c r="H668" s="1954"/>
      <c r="I668" s="1954"/>
      <c r="J668" s="1954"/>
      <c r="K668" s="1954"/>
    </row>
    <row r="669" spans="1:11" ht="15.75" customHeight="1">
      <c r="A669" s="1954"/>
      <c r="B669" s="1954"/>
      <c r="C669" s="1954"/>
      <c r="D669" s="1954"/>
      <c r="E669" s="1954"/>
      <c r="F669" s="1954"/>
      <c r="G669" s="1954"/>
      <c r="H669" s="1954"/>
      <c r="I669" s="1954"/>
      <c r="J669" s="1954"/>
      <c r="K669" s="1954"/>
    </row>
    <row r="670" spans="1:11" ht="15.75" customHeight="1">
      <c r="A670" s="1954"/>
      <c r="B670" s="1954"/>
      <c r="C670" s="1954"/>
      <c r="D670" s="1954"/>
      <c r="E670" s="1954"/>
      <c r="F670" s="1954"/>
      <c r="G670" s="1954"/>
      <c r="H670" s="1954"/>
      <c r="I670" s="1954"/>
      <c r="J670" s="1954"/>
      <c r="K670" s="1954"/>
    </row>
    <row r="671" spans="1:11" ht="15.75" customHeight="1">
      <c r="A671" s="1954"/>
      <c r="B671" s="1954"/>
      <c r="C671" s="1954"/>
      <c r="D671" s="1954"/>
      <c r="E671" s="1954"/>
      <c r="F671" s="1954"/>
      <c r="G671" s="1954"/>
      <c r="H671" s="1954"/>
      <c r="I671" s="1954"/>
      <c r="J671" s="1954"/>
      <c r="K671" s="1954"/>
    </row>
    <row r="672" spans="1:11" ht="15.75" customHeight="1">
      <c r="A672" s="1954"/>
      <c r="B672" s="1954"/>
      <c r="C672" s="1954"/>
      <c r="D672" s="1954"/>
      <c r="E672" s="1954"/>
      <c r="F672" s="1954"/>
      <c r="G672" s="1954"/>
      <c r="H672" s="1954"/>
      <c r="I672" s="1954"/>
      <c r="J672" s="1954"/>
      <c r="K672" s="1954"/>
    </row>
    <row r="673" spans="1:11" ht="15.75" customHeight="1">
      <c r="A673" s="1954"/>
      <c r="B673" s="1954"/>
      <c r="C673" s="1954"/>
      <c r="D673" s="1954"/>
      <c r="E673" s="1954"/>
      <c r="F673" s="1954"/>
      <c r="G673" s="1954"/>
      <c r="H673" s="1954"/>
      <c r="I673" s="1954"/>
      <c r="J673" s="1954"/>
      <c r="K673" s="1954"/>
    </row>
    <row r="674" spans="1:11" ht="15.75" customHeight="1">
      <c r="A674" s="1954"/>
      <c r="B674" s="1954"/>
      <c r="C674" s="1954"/>
      <c r="D674" s="1954"/>
      <c r="E674" s="1954"/>
      <c r="F674" s="1954"/>
      <c r="G674" s="1954"/>
      <c r="H674" s="1954"/>
      <c r="I674" s="1954"/>
      <c r="J674" s="1954"/>
      <c r="K674" s="1954"/>
    </row>
    <row r="675" spans="1:11" ht="15.75" customHeight="1">
      <c r="A675" s="1954"/>
      <c r="B675" s="1954"/>
      <c r="C675" s="1954"/>
      <c r="D675" s="1954"/>
      <c r="E675" s="1954"/>
      <c r="F675" s="1954"/>
      <c r="G675" s="1954"/>
      <c r="H675" s="1954"/>
      <c r="I675" s="1954"/>
      <c r="J675" s="1954"/>
      <c r="K675" s="1954"/>
    </row>
    <row r="676" spans="1:11" ht="15.75" customHeight="1">
      <c r="A676" s="1954"/>
      <c r="B676" s="1954"/>
      <c r="C676" s="1954"/>
      <c r="D676" s="1954"/>
      <c r="E676" s="1954"/>
      <c r="F676" s="1954"/>
      <c r="G676" s="1954"/>
      <c r="H676" s="1954"/>
      <c r="I676" s="1954"/>
      <c r="J676" s="1954"/>
      <c r="K676" s="1954"/>
    </row>
    <row r="677" spans="1:11" ht="15.75" customHeight="1">
      <c r="A677" s="1954"/>
      <c r="B677" s="1954"/>
      <c r="C677" s="1954"/>
      <c r="D677" s="1954"/>
      <c r="E677" s="1954"/>
      <c r="F677" s="1954"/>
      <c r="G677" s="1954"/>
      <c r="H677" s="1954"/>
      <c r="I677" s="1954"/>
      <c r="J677" s="1954"/>
      <c r="K677" s="1954"/>
    </row>
    <row r="678" spans="1:11" ht="15.75" customHeight="1">
      <c r="A678" s="1954"/>
      <c r="B678" s="1954"/>
      <c r="C678" s="1954"/>
      <c r="D678" s="1954"/>
      <c r="E678" s="1954"/>
      <c r="F678" s="1954"/>
      <c r="G678" s="1954"/>
      <c r="H678" s="1954"/>
      <c r="I678" s="1954"/>
      <c r="J678" s="1954"/>
      <c r="K678" s="1954"/>
    </row>
    <row r="679" spans="1:11" ht="15.75" customHeight="1">
      <c r="A679" s="1954"/>
      <c r="B679" s="1954"/>
      <c r="C679" s="1954"/>
      <c r="D679" s="1954"/>
      <c r="E679" s="1954"/>
      <c r="F679" s="1954"/>
      <c r="G679" s="1954"/>
      <c r="H679" s="1954"/>
      <c r="I679" s="1954"/>
      <c r="J679" s="1954"/>
      <c r="K679" s="1954"/>
    </row>
    <row r="680" spans="1:11" ht="15.75" customHeight="1">
      <c r="A680" s="1954"/>
      <c r="B680" s="1954"/>
      <c r="C680" s="1954"/>
      <c r="D680" s="1954"/>
      <c r="E680" s="1954"/>
      <c r="F680" s="1954"/>
      <c r="G680" s="1954"/>
      <c r="H680" s="1954"/>
      <c r="I680" s="1954"/>
      <c r="J680" s="1954"/>
      <c r="K680" s="1954"/>
    </row>
    <row r="681" spans="1:11" ht="15.75" customHeight="1">
      <c r="A681" s="1954"/>
      <c r="B681" s="1954"/>
      <c r="C681" s="1954"/>
      <c r="D681" s="1954"/>
      <c r="E681" s="1954"/>
      <c r="F681" s="1954"/>
      <c r="G681" s="1954"/>
      <c r="H681" s="1954"/>
      <c r="I681" s="1954"/>
      <c r="J681" s="1954"/>
      <c r="K681" s="1954"/>
    </row>
    <row r="682" spans="1:11" ht="15.75" customHeight="1">
      <c r="A682" s="1954"/>
      <c r="B682" s="1954"/>
      <c r="C682" s="1954"/>
      <c r="D682" s="1954"/>
      <c r="E682" s="1954"/>
      <c r="F682" s="1954"/>
      <c r="G682" s="1954"/>
      <c r="H682" s="1954"/>
      <c r="I682" s="1954"/>
      <c r="J682" s="1954"/>
      <c r="K682" s="1954"/>
    </row>
    <row r="683" spans="1:11" ht="15.75" customHeight="1">
      <c r="A683" s="1954"/>
      <c r="B683" s="1954"/>
      <c r="C683" s="1954"/>
      <c r="D683" s="1954"/>
      <c r="E683" s="1954"/>
      <c r="F683" s="1954"/>
      <c r="G683" s="1954"/>
      <c r="H683" s="1954"/>
      <c r="I683" s="1954"/>
      <c r="J683" s="1954"/>
      <c r="K683" s="1954"/>
    </row>
    <row r="684" spans="1:11" ht="15.75" customHeight="1">
      <c r="A684" s="1954"/>
      <c r="B684" s="1954"/>
      <c r="C684" s="1954"/>
      <c r="D684" s="1954"/>
      <c r="E684" s="1954"/>
      <c r="F684" s="1954"/>
      <c r="G684" s="1954"/>
      <c r="H684" s="1954"/>
      <c r="I684" s="1954"/>
      <c r="J684" s="1954"/>
      <c r="K684" s="1954"/>
    </row>
    <row r="685" spans="1:11" ht="15.75" customHeight="1">
      <c r="A685" s="1954"/>
      <c r="B685" s="1954"/>
      <c r="C685" s="1954"/>
      <c r="D685" s="1954"/>
      <c r="E685" s="1954"/>
      <c r="F685" s="1954"/>
      <c r="G685" s="1954"/>
      <c r="H685" s="1954"/>
      <c r="I685" s="1954"/>
      <c r="J685" s="1954"/>
      <c r="K685" s="1954"/>
    </row>
    <row r="686" spans="1:11" ht="15.75" customHeight="1">
      <c r="A686" s="1954"/>
      <c r="B686" s="1954"/>
      <c r="C686" s="1954"/>
      <c r="D686" s="1954"/>
      <c r="E686" s="1954"/>
      <c r="F686" s="1954"/>
      <c r="G686" s="1954"/>
      <c r="H686" s="1954"/>
      <c r="I686" s="1954"/>
      <c r="J686" s="1954"/>
      <c r="K686" s="1954"/>
    </row>
    <row r="687" spans="1:11" ht="15.75" customHeight="1">
      <c r="A687" s="1954"/>
      <c r="B687" s="1954"/>
      <c r="C687" s="1954"/>
      <c r="D687" s="1954"/>
      <c r="E687" s="1954"/>
      <c r="F687" s="1954"/>
      <c r="G687" s="1954"/>
      <c r="H687" s="1954"/>
      <c r="I687" s="1954"/>
      <c r="J687" s="1954"/>
      <c r="K687" s="1954"/>
    </row>
    <row r="688" spans="1:11" ht="15.75" customHeight="1">
      <c r="A688" s="1954"/>
      <c r="B688" s="1954"/>
      <c r="C688" s="1954"/>
      <c r="D688" s="1954"/>
      <c r="E688" s="1954"/>
      <c r="F688" s="1954"/>
      <c r="G688" s="1954"/>
      <c r="H688" s="1954"/>
      <c r="I688" s="1954"/>
      <c r="J688" s="1954"/>
      <c r="K688" s="1954"/>
    </row>
    <row r="689" spans="1:11" ht="15.75" customHeight="1">
      <c r="A689" s="1954"/>
      <c r="B689" s="1954"/>
      <c r="C689" s="1954"/>
      <c r="D689" s="1954"/>
      <c r="E689" s="1954"/>
      <c r="F689" s="1954"/>
      <c r="G689" s="1954"/>
      <c r="H689" s="1954"/>
      <c r="I689" s="1954"/>
      <c r="J689" s="1954"/>
      <c r="K689" s="1954"/>
    </row>
    <row r="690" spans="1:11" ht="15.75" customHeight="1">
      <c r="A690" s="1954"/>
      <c r="B690" s="1954"/>
      <c r="C690" s="1954"/>
      <c r="D690" s="1954"/>
      <c r="E690" s="1954"/>
      <c r="F690" s="1954"/>
      <c r="G690" s="1954"/>
      <c r="H690" s="1954"/>
      <c r="I690" s="1954"/>
      <c r="J690" s="1954"/>
      <c r="K690" s="1954"/>
    </row>
    <row r="691" spans="1:11" ht="15.75" customHeight="1">
      <c r="A691" s="1954"/>
      <c r="B691" s="1954"/>
      <c r="C691" s="1954"/>
      <c r="D691" s="1954"/>
      <c r="E691" s="1954"/>
      <c r="F691" s="1954"/>
      <c r="G691" s="1954"/>
      <c r="H691" s="1954"/>
      <c r="I691" s="1954"/>
      <c r="J691" s="1954"/>
      <c r="K691" s="1954"/>
    </row>
    <row r="692" spans="1:11" ht="15.75" customHeight="1">
      <c r="A692" s="1954"/>
      <c r="B692" s="1954"/>
      <c r="C692" s="1954"/>
      <c r="D692" s="1954"/>
      <c r="E692" s="1954"/>
      <c r="F692" s="1954"/>
      <c r="G692" s="1954"/>
      <c r="H692" s="1954"/>
      <c r="I692" s="1954"/>
      <c r="J692" s="1954"/>
      <c r="K692" s="1954"/>
    </row>
    <row r="693" spans="1:11" ht="15.75" customHeight="1">
      <c r="A693" s="1954"/>
      <c r="B693" s="1954"/>
      <c r="C693" s="1954"/>
      <c r="D693" s="1954"/>
      <c r="E693" s="1954"/>
      <c r="F693" s="1954"/>
      <c r="G693" s="1954"/>
      <c r="H693" s="1954"/>
      <c r="I693" s="1954"/>
      <c r="J693" s="1954"/>
      <c r="K693" s="1954"/>
    </row>
    <row r="694" spans="1:11" ht="15.75" customHeight="1">
      <c r="A694" s="1954"/>
      <c r="B694" s="1954"/>
      <c r="C694" s="1954"/>
      <c r="D694" s="1954"/>
      <c r="E694" s="1954"/>
      <c r="F694" s="1954"/>
      <c r="G694" s="1954"/>
      <c r="H694" s="1954"/>
      <c r="I694" s="1954"/>
      <c r="J694" s="1954"/>
      <c r="K694" s="1954"/>
    </row>
    <row r="695" spans="1:11" ht="15.75" customHeight="1">
      <c r="A695" s="1954"/>
      <c r="B695" s="1954"/>
      <c r="C695" s="1954"/>
      <c r="D695" s="1954"/>
      <c r="E695" s="1954"/>
      <c r="F695" s="1954"/>
      <c r="G695" s="1954"/>
      <c r="H695" s="1954"/>
      <c r="I695" s="1954"/>
      <c r="J695" s="1954"/>
      <c r="K695" s="1954"/>
    </row>
    <row r="696" spans="1:11" ht="15.75" customHeight="1">
      <c r="A696" s="1954"/>
      <c r="B696" s="1954"/>
      <c r="C696" s="1954"/>
      <c r="D696" s="1954"/>
      <c r="E696" s="1954"/>
      <c r="F696" s="1954"/>
      <c r="G696" s="1954"/>
      <c r="H696" s="1954"/>
      <c r="I696" s="1954"/>
      <c r="J696" s="1954"/>
      <c r="K696" s="1954"/>
    </row>
    <row r="697" spans="1:11" ht="15.75" customHeight="1">
      <c r="A697" s="1954"/>
      <c r="B697" s="1954"/>
      <c r="C697" s="1954"/>
      <c r="D697" s="1954"/>
      <c r="E697" s="1954"/>
      <c r="F697" s="1954"/>
      <c r="G697" s="1954"/>
      <c r="H697" s="1954"/>
      <c r="I697" s="1954"/>
      <c r="J697" s="1954"/>
      <c r="K697" s="1954"/>
    </row>
    <row r="698" spans="1:11" ht="15.75" customHeight="1">
      <c r="A698" s="1954"/>
      <c r="B698" s="1954"/>
      <c r="C698" s="1954"/>
      <c r="D698" s="1954"/>
      <c r="E698" s="1954"/>
      <c r="F698" s="1954"/>
      <c r="G698" s="1954"/>
      <c r="H698" s="1954"/>
      <c r="I698" s="1954"/>
      <c r="J698" s="1954"/>
      <c r="K698" s="1954"/>
    </row>
    <row r="699" spans="1:11" ht="15.75" customHeight="1">
      <c r="A699" s="1954"/>
      <c r="B699" s="1954"/>
      <c r="C699" s="1954"/>
      <c r="D699" s="1954"/>
      <c r="E699" s="1954"/>
      <c r="F699" s="1954"/>
      <c r="G699" s="1954"/>
      <c r="H699" s="1954"/>
      <c r="I699" s="1954"/>
      <c r="J699" s="1954"/>
      <c r="K699" s="1954"/>
    </row>
    <row r="700" spans="1:11" ht="15.75" customHeight="1">
      <c r="A700" s="1954"/>
      <c r="B700" s="1954"/>
      <c r="C700" s="1954"/>
      <c r="D700" s="1954"/>
      <c r="E700" s="1954"/>
      <c r="F700" s="1954"/>
      <c r="G700" s="1954"/>
      <c r="H700" s="1954"/>
      <c r="I700" s="1954"/>
      <c r="J700" s="1954"/>
      <c r="K700" s="1954"/>
    </row>
    <row r="701" spans="1:11" ht="15.75" customHeight="1">
      <c r="A701" s="1954"/>
      <c r="B701" s="1954"/>
      <c r="C701" s="1954"/>
      <c r="D701" s="1954"/>
      <c r="E701" s="1954"/>
      <c r="F701" s="1954"/>
      <c r="G701" s="1954"/>
      <c r="H701" s="1954"/>
      <c r="I701" s="1954"/>
      <c r="J701" s="1954"/>
      <c r="K701" s="1954"/>
    </row>
    <row r="702" spans="1:11" ht="15.75" customHeight="1">
      <c r="A702" s="1954"/>
      <c r="B702" s="1954"/>
      <c r="C702" s="1954"/>
      <c r="D702" s="1954"/>
      <c r="E702" s="1954"/>
      <c r="F702" s="1954"/>
      <c r="G702" s="1954"/>
      <c r="H702" s="1954"/>
      <c r="I702" s="1954"/>
      <c r="J702" s="1954"/>
      <c r="K702" s="1954"/>
    </row>
    <row r="703" spans="1:11" ht="15.75" customHeight="1">
      <c r="A703" s="1954"/>
      <c r="B703" s="1954"/>
      <c r="C703" s="1954"/>
      <c r="D703" s="1954"/>
      <c r="E703" s="1954"/>
      <c r="F703" s="1954"/>
      <c r="G703" s="1954"/>
      <c r="H703" s="1954"/>
      <c r="I703" s="1954"/>
      <c r="J703" s="1954"/>
      <c r="K703" s="1954"/>
    </row>
    <row r="704" spans="1:11" ht="15.75" customHeight="1">
      <c r="A704" s="1954"/>
      <c r="B704" s="1954"/>
      <c r="C704" s="1954"/>
      <c r="D704" s="1954"/>
      <c r="E704" s="1954"/>
      <c r="F704" s="1954"/>
      <c r="G704" s="1954"/>
      <c r="H704" s="1954"/>
      <c r="I704" s="1954"/>
      <c r="J704" s="1954"/>
      <c r="K704" s="1954"/>
    </row>
    <row r="705" spans="1:11" ht="15.75" customHeight="1">
      <c r="A705" s="1954"/>
      <c r="B705" s="1954"/>
      <c r="C705" s="1954"/>
      <c r="D705" s="1954"/>
      <c r="E705" s="1954"/>
      <c r="F705" s="1954"/>
      <c r="G705" s="1954"/>
      <c r="H705" s="1954"/>
      <c r="I705" s="1954"/>
      <c r="J705" s="1954"/>
      <c r="K705" s="1954"/>
    </row>
    <row r="706" spans="1:11" ht="15.75" customHeight="1">
      <c r="A706" s="1954"/>
      <c r="B706" s="1954"/>
      <c r="C706" s="1954"/>
      <c r="D706" s="1954"/>
      <c r="E706" s="1954"/>
      <c r="F706" s="1954"/>
      <c r="G706" s="1954"/>
      <c r="H706" s="1954"/>
      <c r="I706" s="1954"/>
      <c r="J706" s="1954"/>
      <c r="K706" s="1954"/>
    </row>
    <row r="707" spans="1:11" ht="15.75" customHeight="1">
      <c r="A707" s="1954"/>
      <c r="B707" s="1954"/>
      <c r="C707" s="1954"/>
      <c r="D707" s="1954"/>
      <c r="E707" s="1954"/>
      <c r="F707" s="1954"/>
      <c r="G707" s="1954"/>
      <c r="H707" s="1954"/>
      <c r="I707" s="1954"/>
      <c r="J707" s="1954"/>
      <c r="K707" s="1954"/>
    </row>
    <row r="708" spans="1:11" ht="15.75" customHeight="1">
      <c r="A708" s="1954"/>
      <c r="B708" s="1954"/>
      <c r="C708" s="1954"/>
      <c r="D708" s="1954"/>
      <c r="E708" s="1954"/>
      <c r="F708" s="1954"/>
      <c r="G708" s="1954"/>
      <c r="H708" s="1954"/>
      <c r="I708" s="1954"/>
      <c r="J708" s="1954"/>
      <c r="K708" s="1954"/>
    </row>
    <row r="709" spans="1:11" ht="15.75" customHeight="1">
      <c r="A709" s="1954"/>
      <c r="B709" s="1954"/>
      <c r="C709" s="1954"/>
      <c r="D709" s="1954"/>
      <c r="E709" s="1954"/>
      <c r="F709" s="1954"/>
      <c r="G709" s="1954"/>
      <c r="H709" s="1954"/>
      <c r="I709" s="1954"/>
      <c r="J709" s="1954"/>
      <c r="K709" s="1954"/>
    </row>
    <row r="710" spans="1:11" ht="15.75" customHeight="1">
      <c r="A710" s="1954"/>
      <c r="B710" s="1954"/>
      <c r="C710" s="1954"/>
      <c r="D710" s="1954"/>
      <c r="E710" s="1954"/>
      <c r="F710" s="1954"/>
      <c r="G710" s="1954"/>
      <c r="H710" s="1954"/>
      <c r="I710" s="1954"/>
      <c r="J710" s="1954"/>
      <c r="K710" s="1954"/>
    </row>
    <row r="711" spans="1:11" ht="15.75" customHeight="1">
      <c r="A711" s="1954"/>
      <c r="B711" s="1954"/>
      <c r="C711" s="1954"/>
      <c r="D711" s="1954"/>
      <c r="E711" s="1954"/>
      <c r="F711" s="1954"/>
      <c r="G711" s="1954"/>
      <c r="H711" s="1954"/>
      <c r="I711" s="1954"/>
      <c r="J711" s="1954"/>
      <c r="K711" s="1954"/>
    </row>
    <row r="712" spans="1:11" ht="15.75" customHeight="1">
      <c r="A712" s="1954"/>
      <c r="B712" s="1954"/>
      <c r="C712" s="1954"/>
      <c r="D712" s="1954"/>
      <c r="E712" s="1954"/>
      <c r="F712" s="1954"/>
      <c r="G712" s="1954"/>
      <c r="H712" s="1954"/>
      <c r="I712" s="1954"/>
      <c r="J712" s="1954"/>
      <c r="K712" s="1954"/>
    </row>
    <row r="713" spans="1:11" ht="15.75" customHeight="1">
      <c r="A713" s="1954"/>
      <c r="B713" s="1954"/>
      <c r="C713" s="1954"/>
      <c r="D713" s="1954"/>
      <c r="E713" s="1954"/>
      <c r="F713" s="1954"/>
      <c r="G713" s="1954"/>
      <c r="H713" s="1954"/>
      <c r="I713" s="1954"/>
      <c r="J713" s="1954"/>
      <c r="K713" s="1954"/>
    </row>
    <row r="714" spans="1:11" ht="15.75" customHeight="1">
      <c r="A714" s="1954"/>
      <c r="B714" s="1954"/>
      <c r="C714" s="1954"/>
      <c r="D714" s="1954"/>
      <c r="E714" s="1954"/>
      <c r="F714" s="1954"/>
      <c r="G714" s="1954"/>
      <c r="H714" s="1954"/>
      <c r="I714" s="1954"/>
      <c r="J714" s="1954"/>
      <c r="K714" s="1954"/>
    </row>
    <row r="715" spans="1:11" ht="15.75" customHeight="1">
      <c r="A715" s="1954"/>
      <c r="B715" s="1954"/>
      <c r="C715" s="1954"/>
      <c r="D715" s="1954"/>
      <c r="E715" s="1954"/>
      <c r="F715" s="1954"/>
      <c r="G715" s="1954"/>
      <c r="H715" s="1954"/>
      <c r="I715" s="1954"/>
      <c r="J715" s="1954"/>
      <c r="K715" s="1954"/>
    </row>
    <row r="716" spans="1:11" ht="15.75" customHeight="1">
      <c r="A716" s="1954"/>
      <c r="B716" s="1954"/>
      <c r="C716" s="1954"/>
      <c r="D716" s="1954"/>
      <c r="E716" s="1954"/>
      <c r="F716" s="1954"/>
      <c r="G716" s="1954"/>
      <c r="H716" s="1954"/>
      <c r="I716" s="1954"/>
      <c r="J716" s="1954"/>
      <c r="K716" s="1954"/>
    </row>
    <row r="717" spans="1:11" ht="15.75" customHeight="1">
      <c r="A717" s="1954"/>
      <c r="B717" s="1954"/>
      <c r="C717" s="1954"/>
      <c r="D717" s="1954"/>
      <c r="E717" s="1954"/>
      <c r="F717" s="1954"/>
      <c r="G717" s="1954"/>
      <c r="H717" s="1954"/>
      <c r="I717" s="1954"/>
      <c r="J717" s="1954"/>
      <c r="K717" s="1954"/>
    </row>
    <row r="718" spans="1:11" ht="15.75" customHeight="1">
      <c r="A718" s="1954"/>
      <c r="B718" s="1954"/>
      <c r="C718" s="1954"/>
      <c r="D718" s="1954"/>
      <c r="E718" s="1954"/>
      <c r="F718" s="1954"/>
      <c r="G718" s="1954"/>
      <c r="H718" s="1954"/>
      <c r="I718" s="1954"/>
      <c r="J718" s="1954"/>
      <c r="K718" s="1954"/>
    </row>
    <row r="719" spans="1:11" ht="15.75" customHeight="1">
      <c r="A719" s="1954"/>
      <c r="B719" s="1954"/>
      <c r="C719" s="1954"/>
      <c r="D719" s="1954"/>
      <c r="E719" s="1954"/>
      <c r="F719" s="1954"/>
      <c r="G719" s="1954"/>
      <c r="H719" s="1954"/>
      <c r="I719" s="1954"/>
      <c r="J719" s="1954"/>
      <c r="K719" s="1954"/>
    </row>
    <row r="720" spans="1:11" ht="15.75" customHeight="1">
      <c r="A720" s="1954"/>
      <c r="B720" s="1954"/>
      <c r="C720" s="1954"/>
      <c r="D720" s="1954"/>
      <c r="E720" s="1954"/>
      <c r="F720" s="1954"/>
      <c r="G720" s="1954"/>
      <c r="H720" s="1954"/>
      <c r="I720" s="1954"/>
      <c r="J720" s="1954"/>
      <c r="K720" s="1954"/>
    </row>
    <row r="721" spans="1:11" ht="15.75" customHeight="1">
      <c r="A721" s="1954"/>
      <c r="B721" s="1954"/>
      <c r="C721" s="1954"/>
      <c r="D721" s="1954"/>
      <c r="E721" s="1954"/>
      <c r="F721" s="1954"/>
      <c r="G721" s="1954"/>
      <c r="H721" s="1954"/>
      <c r="I721" s="1954"/>
      <c r="J721" s="1954"/>
      <c r="K721" s="1954"/>
    </row>
    <row r="722" spans="1:11" ht="15.75" customHeight="1">
      <c r="A722" s="1954"/>
      <c r="B722" s="1954"/>
      <c r="C722" s="1954"/>
      <c r="D722" s="1954"/>
      <c r="E722" s="1954"/>
      <c r="F722" s="1954"/>
      <c r="G722" s="1954"/>
      <c r="H722" s="1954"/>
      <c r="I722" s="1954"/>
      <c r="J722" s="1954"/>
      <c r="K722" s="1954"/>
    </row>
    <row r="723" spans="1:11" ht="15.75" customHeight="1">
      <c r="A723" s="1954"/>
      <c r="B723" s="1954"/>
      <c r="C723" s="1954"/>
      <c r="D723" s="1954"/>
      <c r="E723" s="1954"/>
      <c r="F723" s="1954"/>
      <c r="G723" s="1954"/>
      <c r="H723" s="1954"/>
      <c r="I723" s="1954"/>
      <c r="J723" s="1954"/>
      <c r="K723" s="1954"/>
    </row>
    <row r="724" spans="1:11" ht="15.75" customHeight="1">
      <c r="A724" s="1954"/>
      <c r="B724" s="1954"/>
      <c r="C724" s="1954"/>
      <c r="D724" s="1954"/>
      <c r="E724" s="1954"/>
      <c r="F724" s="1954"/>
      <c r="G724" s="1954"/>
      <c r="H724" s="1954"/>
      <c r="I724" s="1954"/>
      <c r="J724" s="1954"/>
      <c r="K724" s="1954"/>
    </row>
    <row r="725" spans="1:11" ht="15.75" customHeight="1">
      <c r="A725" s="1954"/>
      <c r="B725" s="1954"/>
      <c r="C725" s="1954"/>
      <c r="D725" s="1954"/>
      <c r="E725" s="1954"/>
      <c r="F725" s="1954"/>
      <c r="G725" s="1954"/>
      <c r="H725" s="1954"/>
      <c r="I725" s="1954"/>
      <c r="J725" s="1954"/>
      <c r="K725" s="1954"/>
    </row>
    <row r="726" spans="1:11" ht="15.75" customHeight="1">
      <c r="A726" s="1954"/>
      <c r="B726" s="1954"/>
      <c r="C726" s="1954"/>
      <c r="D726" s="1954"/>
      <c r="E726" s="1954"/>
      <c r="F726" s="1954"/>
      <c r="G726" s="1954"/>
      <c r="H726" s="1954"/>
      <c r="I726" s="1954"/>
      <c r="J726" s="1954"/>
      <c r="K726" s="1954"/>
    </row>
    <row r="727" spans="1:11" ht="15.75" customHeight="1">
      <c r="A727" s="1954"/>
      <c r="B727" s="1954"/>
      <c r="C727" s="1954"/>
      <c r="D727" s="1954"/>
      <c r="E727" s="1954"/>
      <c r="F727" s="1954"/>
      <c r="G727" s="1954"/>
      <c r="H727" s="1954"/>
      <c r="I727" s="1954"/>
      <c r="J727" s="1954"/>
      <c r="K727" s="1954"/>
    </row>
    <row r="728" spans="1:11" ht="15.75" customHeight="1">
      <c r="A728" s="1954"/>
      <c r="B728" s="1954"/>
      <c r="C728" s="1954"/>
      <c r="D728" s="1954"/>
      <c r="E728" s="1954"/>
      <c r="F728" s="1954"/>
      <c r="G728" s="1954"/>
      <c r="H728" s="1954"/>
      <c r="I728" s="1954"/>
      <c r="J728" s="1954"/>
      <c r="K728" s="1954"/>
    </row>
    <row r="729" spans="1:11" ht="15.75" customHeight="1">
      <c r="A729" s="1954"/>
      <c r="B729" s="1954"/>
      <c r="C729" s="1954"/>
      <c r="D729" s="1954"/>
      <c r="E729" s="1954"/>
      <c r="F729" s="1954"/>
      <c r="G729" s="1954"/>
      <c r="H729" s="1954"/>
      <c r="I729" s="1954"/>
      <c r="J729" s="1954"/>
      <c r="K729" s="1954"/>
    </row>
    <row r="730" spans="1:11" ht="15.75" customHeight="1">
      <c r="A730" s="1954"/>
      <c r="B730" s="1954"/>
      <c r="C730" s="1954"/>
      <c r="D730" s="1954"/>
      <c r="E730" s="1954"/>
      <c r="F730" s="1954"/>
      <c r="G730" s="1954"/>
      <c r="H730" s="1954"/>
      <c r="I730" s="1954"/>
      <c r="J730" s="1954"/>
      <c r="K730" s="1954"/>
    </row>
    <row r="731" spans="1:11" ht="15.75" customHeight="1">
      <c r="A731" s="1954"/>
      <c r="B731" s="1954"/>
      <c r="C731" s="1954"/>
      <c r="D731" s="1954"/>
      <c r="E731" s="1954"/>
      <c r="F731" s="1954"/>
      <c r="G731" s="1954"/>
      <c r="H731" s="1954"/>
      <c r="I731" s="1954"/>
      <c r="J731" s="1954"/>
      <c r="K731" s="1954"/>
    </row>
    <row r="732" spans="1:11" ht="15.75" customHeight="1">
      <c r="A732" s="1954"/>
      <c r="B732" s="1954"/>
      <c r="C732" s="1954"/>
      <c r="D732" s="1954"/>
      <c r="E732" s="1954"/>
      <c r="F732" s="1954"/>
      <c r="G732" s="1954"/>
      <c r="H732" s="1954"/>
      <c r="I732" s="1954"/>
      <c r="J732" s="1954"/>
      <c r="K732" s="1954"/>
    </row>
    <row r="733" spans="1:11" ht="15.75" customHeight="1">
      <c r="A733" s="1954"/>
      <c r="B733" s="1954"/>
      <c r="C733" s="1954"/>
      <c r="D733" s="1954"/>
      <c r="E733" s="1954"/>
      <c r="F733" s="1954"/>
      <c r="G733" s="1954"/>
      <c r="H733" s="1954"/>
      <c r="I733" s="1954"/>
      <c r="J733" s="1954"/>
      <c r="K733" s="1954"/>
    </row>
    <row r="734" spans="1:11" ht="15.75" customHeight="1">
      <c r="A734" s="1954"/>
      <c r="B734" s="1954"/>
      <c r="C734" s="1954"/>
      <c r="D734" s="1954"/>
      <c r="E734" s="1954"/>
      <c r="F734" s="1954"/>
      <c r="G734" s="1954"/>
      <c r="H734" s="1954"/>
      <c r="I734" s="1954"/>
      <c r="J734" s="1954"/>
      <c r="K734" s="1954"/>
    </row>
    <row r="735" spans="1:11" ht="15.75" customHeight="1">
      <c r="A735" s="1954"/>
      <c r="B735" s="1954"/>
      <c r="C735" s="1954"/>
      <c r="D735" s="1954"/>
      <c r="E735" s="1954"/>
      <c r="F735" s="1954"/>
      <c r="G735" s="1954"/>
      <c r="H735" s="1954"/>
      <c r="I735" s="1954"/>
      <c r="J735" s="1954"/>
      <c r="K735" s="1954"/>
    </row>
    <row r="736" spans="1:11" ht="15.75" customHeight="1">
      <c r="A736" s="1954"/>
      <c r="B736" s="1954"/>
      <c r="C736" s="1954"/>
      <c r="D736" s="1954"/>
      <c r="E736" s="1954"/>
      <c r="F736" s="1954"/>
      <c r="G736" s="1954"/>
      <c r="H736" s="1954"/>
      <c r="I736" s="1954"/>
      <c r="J736" s="1954"/>
      <c r="K736" s="1954"/>
    </row>
    <row r="737" spans="1:11" ht="15.75" customHeight="1">
      <c r="A737" s="1954"/>
      <c r="B737" s="1954"/>
      <c r="C737" s="1954"/>
      <c r="D737" s="1954"/>
      <c r="E737" s="1954"/>
      <c r="F737" s="1954"/>
      <c r="G737" s="1954"/>
      <c r="H737" s="1954"/>
      <c r="I737" s="1954"/>
      <c r="J737" s="1954"/>
      <c r="K737" s="1954"/>
    </row>
    <row r="738" spans="1:11" ht="15.75" customHeight="1">
      <c r="A738" s="1954"/>
      <c r="B738" s="1954"/>
      <c r="C738" s="1954"/>
      <c r="D738" s="1954"/>
      <c r="E738" s="1954"/>
      <c r="F738" s="1954"/>
      <c r="G738" s="1954"/>
      <c r="H738" s="1954"/>
      <c r="I738" s="1954"/>
      <c r="J738" s="1954"/>
      <c r="K738" s="1954"/>
    </row>
    <row r="739" spans="1:11" ht="15.75" customHeight="1">
      <c r="A739" s="1954"/>
      <c r="B739" s="1954"/>
      <c r="C739" s="1954"/>
      <c r="D739" s="1954"/>
      <c r="E739" s="1954"/>
      <c r="F739" s="1954"/>
      <c r="G739" s="1954"/>
      <c r="H739" s="1954"/>
      <c r="I739" s="1954"/>
      <c r="J739" s="1954"/>
      <c r="K739" s="1954"/>
    </row>
    <row r="740" spans="1:11" ht="15.75" customHeight="1">
      <c r="A740" s="1954"/>
      <c r="B740" s="1954"/>
      <c r="C740" s="1954"/>
      <c r="D740" s="1954"/>
      <c r="E740" s="1954"/>
      <c r="F740" s="1954"/>
      <c r="G740" s="1954"/>
      <c r="H740" s="1954"/>
      <c r="I740" s="1954"/>
      <c r="J740" s="1954"/>
      <c r="K740" s="1954"/>
    </row>
    <row r="741" spans="1:11" ht="15.75" customHeight="1">
      <c r="A741" s="1954"/>
      <c r="B741" s="1954"/>
      <c r="C741" s="1954"/>
      <c r="D741" s="1954"/>
      <c r="E741" s="1954"/>
      <c r="F741" s="1954"/>
      <c r="G741" s="1954"/>
      <c r="H741" s="1954"/>
      <c r="I741" s="1954"/>
      <c r="J741" s="1954"/>
      <c r="K741" s="1954"/>
    </row>
    <row r="742" spans="1:11" ht="15.75" customHeight="1">
      <c r="A742" s="1954"/>
      <c r="B742" s="1954"/>
      <c r="C742" s="1954"/>
      <c r="D742" s="1954"/>
      <c r="E742" s="1954"/>
      <c r="F742" s="1954"/>
      <c r="G742" s="1954"/>
      <c r="H742" s="1954"/>
      <c r="I742" s="1954"/>
      <c r="J742" s="1954"/>
      <c r="K742" s="1954"/>
    </row>
    <row r="743" spans="1:11" ht="15.75" customHeight="1">
      <c r="A743" s="1954"/>
      <c r="B743" s="1954"/>
      <c r="C743" s="1954"/>
      <c r="D743" s="1954"/>
      <c r="E743" s="1954"/>
      <c r="F743" s="1954"/>
      <c r="G743" s="1954"/>
      <c r="H743" s="1954"/>
      <c r="I743" s="1954"/>
      <c r="J743" s="1954"/>
      <c r="K743" s="1954"/>
    </row>
    <row r="744" spans="1:11" ht="15.75" customHeight="1">
      <c r="A744" s="1954"/>
      <c r="B744" s="1954"/>
      <c r="C744" s="1954"/>
      <c r="D744" s="1954"/>
      <c r="E744" s="1954"/>
      <c r="F744" s="1954"/>
      <c r="G744" s="1954"/>
      <c r="H744" s="1954"/>
      <c r="I744" s="1954"/>
      <c r="J744" s="1954"/>
      <c r="K744" s="1954"/>
    </row>
    <row r="745" spans="1:11" ht="15.75" customHeight="1">
      <c r="A745" s="1954"/>
      <c r="B745" s="1954"/>
      <c r="C745" s="1954"/>
      <c r="D745" s="1954"/>
      <c r="E745" s="1954"/>
      <c r="F745" s="1954"/>
      <c r="G745" s="1954"/>
      <c r="H745" s="1954"/>
      <c r="I745" s="1954"/>
      <c r="J745" s="1954"/>
      <c r="K745" s="1954"/>
    </row>
    <row r="746" spans="1:11" ht="15.75" customHeight="1">
      <c r="A746" s="1954"/>
      <c r="B746" s="1954"/>
      <c r="C746" s="1954"/>
      <c r="D746" s="1954"/>
      <c r="E746" s="1954"/>
      <c r="F746" s="1954"/>
      <c r="G746" s="1954"/>
      <c r="H746" s="1954"/>
      <c r="I746" s="1954"/>
      <c r="J746" s="1954"/>
      <c r="K746" s="1954"/>
    </row>
    <row r="747" spans="1:11" ht="15.75" customHeight="1">
      <c r="A747" s="1954"/>
      <c r="B747" s="1954"/>
      <c r="C747" s="1954"/>
      <c r="D747" s="1954"/>
      <c r="E747" s="1954"/>
      <c r="F747" s="1954"/>
      <c r="G747" s="1954"/>
      <c r="H747" s="1954"/>
      <c r="I747" s="1954"/>
      <c r="J747" s="1954"/>
      <c r="K747" s="1954"/>
    </row>
    <row r="748" spans="1:11" ht="15.75" customHeight="1">
      <c r="A748" s="1954"/>
      <c r="B748" s="1954"/>
      <c r="C748" s="1954"/>
      <c r="D748" s="1954"/>
      <c r="E748" s="1954"/>
      <c r="F748" s="1954"/>
      <c r="G748" s="1954"/>
      <c r="H748" s="1954"/>
      <c r="I748" s="1954"/>
      <c r="J748" s="1954"/>
      <c r="K748" s="1954"/>
    </row>
    <row r="749" spans="1:11" ht="15.75" customHeight="1">
      <c r="A749" s="1954"/>
      <c r="B749" s="1954"/>
      <c r="C749" s="1954"/>
      <c r="D749" s="1954"/>
      <c r="E749" s="1954"/>
      <c r="F749" s="1954"/>
      <c r="G749" s="1954"/>
      <c r="H749" s="1954"/>
      <c r="I749" s="1954"/>
      <c r="J749" s="1954"/>
      <c r="K749" s="1954"/>
    </row>
    <row r="750" spans="1:11" ht="15.75" customHeight="1">
      <c r="A750" s="1954"/>
      <c r="B750" s="1954"/>
      <c r="C750" s="1954"/>
      <c r="D750" s="1954"/>
      <c r="E750" s="1954"/>
      <c r="F750" s="1954"/>
      <c r="G750" s="1954"/>
      <c r="H750" s="1954"/>
      <c r="I750" s="1954"/>
      <c r="J750" s="1954"/>
      <c r="K750" s="1954"/>
    </row>
    <row r="751" spans="1:11" ht="15.75" customHeight="1">
      <c r="A751" s="1954"/>
      <c r="B751" s="1954"/>
      <c r="C751" s="1954"/>
      <c r="D751" s="1954"/>
      <c r="E751" s="1954"/>
      <c r="F751" s="1954"/>
      <c r="G751" s="1954"/>
      <c r="H751" s="1954"/>
      <c r="I751" s="1954"/>
      <c r="J751" s="1954"/>
      <c r="K751" s="1954"/>
    </row>
    <row r="752" spans="1:11" ht="15.75" customHeight="1">
      <c r="A752" s="1954"/>
      <c r="B752" s="1954"/>
      <c r="C752" s="1954"/>
      <c r="D752" s="1954"/>
      <c r="E752" s="1954"/>
      <c r="F752" s="1954"/>
      <c r="G752" s="1954"/>
      <c r="H752" s="1954"/>
      <c r="I752" s="1954"/>
      <c r="J752" s="1954"/>
      <c r="K752" s="1954"/>
    </row>
    <row r="753" spans="1:11" ht="15.75" customHeight="1">
      <c r="A753" s="1954"/>
      <c r="B753" s="1954"/>
      <c r="C753" s="1954"/>
      <c r="D753" s="1954"/>
      <c r="E753" s="1954"/>
      <c r="F753" s="1954"/>
      <c r="G753" s="1954"/>
      <c r="H753" s="1954"/>
      <c r="I753" s="1954"/>
      <c r="J753" s="1954"/>
      <c r="K753" s="1954"/>
    </row>
    <row r="754" spans="1:11" ht="15.75" customHeight="1">
      <c r="A754" s="1954"/>
      <c r="B754" s="1954"/>
      <c r="C754" s="1954"/>
      <c r="D754" s="1954"/>
      <c r="E754" s="1954"/>
      <c r="F754" s="1954"/>
      <c r="G754" s="1954"/>
      <c r="H754" s="1954"/>
      <c r="I754" s="1954"/>
      <c r="J754" s="1954"/>
      <c r="K754" s="1954"/>
    </row>
    <row r="755" spans="1:11" ht="15.75" customHeight="1">
      <c r="A755" s="1954"/>
      <c r="B755" s="1954"/>
      <c r="C755" s="1954"/>
      <c r="D755" s="1954"/>
      <c r="E755" s="1954"/>
      <c r="F755" s="1954"/>
      <c r="G755" s="1954"/>
      <c r="H755" s="1954"/>
      <c r="I755" s="1954"/>
      <c r="J755" s="1954"/>
      <c r="K755" s="1954"/>
    </row>
    <row r="756" spans="1:11" ht="15.75" customHeight="1">
      <c r="A756" s="1954"/>
      <c r="B756" s="1954"/>
      <c r="C756" s="1954"/>
      <c r="D756" s="1954"/>
      <c r="E756" s="1954"/>
      <c r="F756" s="1954"/>
      <c r="G756" s="1954"/>
      <c r="H756" s="1954"/>
      <c r="I756" s="1954"/>
      <c r="J756" s="1954"/>
      <c r="K756" s="1954"/>
    </row>
    <row r="757" spans="1:11" ht="15.75" customHeight="1">
      <c r="A757" s="1954"/>
      <c r="B757" s="1954"/>
      <c r="C757" s="1954"/>
      <c r="D757" s="1954"/>
      <c r="E757" s="1954"/>
      <c r="F757" s="1954"/>
      <c r="G757" s="1954"/>
      <c r="H757" s="1954"/>
      <c r="I757" s="1954"/>
      <c r="J757" s="1954"/>
      <c r="K757" s="1954"/>
    </row>
    <row r="758" spans="1:11" ht="15.75" customHeight="1">
      <c r="A758" s="1954"/>
      <c r="B758" s="1954"/>
      <c r="C758" s="1954"/>
      <c r="D758" s="1954"/>
      <c r="E758" s="1954"/>
      <c r="F758" s="1954"/>
      <c r="G758" s="1954"/>
      <c r="H758" s="1954"/>
      <c r="I758" s="1954"/>
      <c r="J758" s="1954"/>
      <c r="K758" s="1954"/>
    </row>
    <row r="759" spans="1:11" ht="15.75" customHeight="1">
      <c r="A759" s="1954"/>
      <c r="B759" s="1954"/>
      <c r="C759" s="1954"/>
      <c r="D759" s="1954"/>
      <c r="E759" s="1954"/>
      <c r="F759" s="1954"/>
      <c r="G759" s="1954"/>
      <c r="H759" s="1954"/>
      <c r="I759" s="1954"/>
      <c r="J759" s="1954"/>
      <c r="K759" s="1954"/>
    </row>
    <row r="760" spans="1:11" ht="15.75" customHeight="1">
      <c r="A760" s="1954"/>
      <c r="B760" s="1954"/>
      <c r="C760" s="1954"/>
      <c r="D760" s="1954"/>
      <c r="E760" s="1954"/>
      <c r="F760" s="1954"/>
      <c r="G760" s="1954"/>
      <c r="H760" s="1954"/>
      <c r="I760" s="1954"/>
      <c r="J760" s="1954"/>
      <c r="K760" s="1954"/>
    </row>
    <row r="761" spans="1:11" ht="15.75" customHeight="1">
      <c r="A761" s="1954"/>
      <c r="B761" s="1954"/>
      <c r="C761" s="1954"/>
      <c r="D761" s="1954"/>
      <c r="E761" s="1954"/>
      <c r="F761" s="1954"/>
      <c r="G761" s="1954"/>
      <c r="H761" s="1954"/>
      <c r="I761" s="1954"/>
      <c r="J761" s="1954"/>
      <c r="K761" s="1954"/>
    </row>
    <row r="762" spans="1:11" ht="15.75" customHeight="1">
      <c r="A762" s="1954"/>
      <c r="B762" s="1954"/>
      <c r="C762" s="1954"/>
      <c r="D762" s="1954"/>
      <c r="E762" s="1954"/>
      <c r="F762" s="1954"/>
      <c r="G762" s="1954"/>
      <c r="H762" s="1954"/>
      <c r="I762" s="1954"/>
      <c r="J762" s="1954"/>
      <c r="K762" s="1954"/>
    </row>
    <row r="763" spans="1:11" ht="15.75" customHeight="1">
      <c r="A763" s="1954"/>
      <c r="B763" s="1954"/>
      <c r="C763" s="1954"/>
      <c r="D763" s="1954"/>
      <c r="E763" s="1954"/>
      <c r="F763" s="1954"/>
      <c r="G763" s="1954"/>
      <c r="H763" s="1954"/>
      <c r="I763" s="1954"/>
      <c r="J763" s="1954"/>
      <c r="K763" s="1954"/>
    </row>
    <row r="764" spans="1:11" ht="15.75" customHeight="1">
      <c r="A764" s="1954"/>
      <c r="B764" s="1954"/>
      <c r="C764" s="1954"/>
      <c r="D764" s="1954"/>
      <c r="E764" s="1954"/>
      <c r="F764" s="1954"/>
      <c r="G764" s="1954"/>
      <c r="H764" s="1954"/>
      <c r="I764" s="1954"/>
      <c r="J764" s="1954"/>
      <c r="K764" s="1954"/>
    </row>
    <row r="765" spans="1:11" ht="15.75" customHeight="1">
      <c r="A765" s="1954"/>
      <c r="B765" s="1954"/>
      <c r="C765" s="1954"/>
      <c r="D765" s="1954"/>
      <c r="E765" s="1954"/>
      <c r="F765" s="1954"/>
      <c r="G765" s="1954"/>
      <c r="H765" s="1954"/>
      <c r="I765" s="1954"/>
      <c r="J765" s="1954"/>
      <c r="K765" s="1954"/>
    </row>
    <row r="766" spans="1:11" ht="15.75" customHeight="1">
      <c r="A766" s="1954"/>
      <c r="B766" s="1954"/>
      <c r="C766" s="1954"/>
      <c r="D766" s="1954"/>
      <c r="E766" s="1954"/>
      <c r="F766" s="1954"/>
      <c r="G766" s="1954"/>
      <c r="H766" s="1954"/>
      <c r="I766" s="1954"/>
      <c r="J766" s="1954"/>
      <c r="K766" s="1954"/>
    </row>
    <row r="767" spans="1:11" ht="15.75" customHeight="1">
      <c r="A767" s="1954"/>
      <c r="B767" s="1954"/>
      <c r="C767" s="1954"/>
      <c r="D767" s="1954"/>
      <c r="E767" s="1954"/>
      <c r="F767" s="1954"/>
      <c r="G767" s="1954"/>
      <c r="H767" s="1954"/>
      <c r="I767" s="1954"/>
      <c r="J767" s="1954"/>
      <c r="K767" s="1954"/>
    </row>
    <row r="768" spans="1:11" ht="15.75" customHeight="1">
      <c r="A768" s="1954"/>
      <c r="B768" s="1954"/>
      <c r="C768" s="1954"/>
      <c r="D768" s="1954"/>
      <c r="E768" s="1954"/>
      <c r="F768" s="1954"/>
      <c r="G768" s="1954"/>
      <c r="H768" s="1954"/>
      <c r="I768" s="1954"/>
      <c r="J768" s="1954"/>
      <c r="K768" s="1954"/>
    </row>
    <row r="769" spans="1:11" ht="15.75" customHeight="1">
      <c r="A769" s="1954"/>
      <c r="B769" s="1954"/>
      <c r="C769" s="1954"/>
      <c r="D769" s="1954"/>
      <c r="E769" s="1954"/>
      <c r="F769" s="1954"/>
      <c r="G769" s="1954"/>
      <c r="H769" s="1954"/>
      <c r="I769" s="1954"/>
      <c r="J769" s="1954"/>
      <c r="K769" s="1954"/>
    </row>
    <row r="770" spans="1:11" ht="15.75" customHeight="1">
      <c r="A770" s="1954"/>
      <c r="B770" s="1954"/>
      <c r="C770" s="1954"/>
      <c r="D770" s="1954"/>
      <c r="E770" s="1954"/>
      <c r="F770" s="1954"/>
      <c r="G770" s="1954"/>
      <c r="H770" s="1954"/>
      <c r="I770" s="1954"/>
      <c r="J770" s="1954"/>
      <c r="K770" s="1954"/>
    </row>
    <row r="771" spans="1:11" ht="15.75" customHeight="1">
      <c r="A771" s="1954"/>
      <c r="B771" s="1954"/>
      <c r="C771" s="1954"/>
      <c r="D771" s="1954"/>
      <c r="E771" s="1954"/>
      <c r="F771" s="1954"/>
      <c r="G771" s="1954"/>
      <c r="H771" s="1954"/>
      <c r="I771" s="1954"/>
      <c r="J771" s="1954"/>
      <c r="K771" s="1954"/>
    </row>
    <row r="772" spans="1:11" ht="15.75" customHeight="1">
      <c r="A772" s="1954"/>
      <c r="B772" s="1954"/>
      <c r="C772" s="1954"/>
      <c r="D772" s="1954"/>
      <c r="E772" s="1954"/>
      <c r="F772" s="1954"/>
      <c r="G772" s="1954"/>
      <c r="H772" s="1954"/>
      <c r="I772" s="1954"/>
      <c r="J772" s="1954"/>
      <c r="K772" s="1954"/>
    </row>
    <row r="773" spans="1:11" ht="15.75" customHeight="1">
      <c r="A773" s="1954"/>
      <c r="B773" s="1954"/>
      <c r="C773" s="1954"/>
      <c r="D773" s="1954"/>
      <c r="E773" s="1954"/>
      <c r="F773" s="1954"/>
      <c r="G773" s="1954"/>
      <c r="H773" s="1954"/>
      <c r="I773" s="1954"/>
      <c r="J773" s="1954"/>
      <c r="K773" s="1954"/>
    </row>
    <row r="774" spans="1:11" ht="15.75" customHeight="1">
      <c r="A774" s="1954"/>
      <c r="B774" s="1954"/>
      <c r="C774" s="1954"/>
      <c r="D774" s="1954"/>
      <c r="E774" s="1954"/>
      <c r="F774" s="1954"/>
      <c r="G774" s="1954"/>
      <c r="H774" s="1954"/>
      <c r="I774" s="1954"/>
      <c r="J774" s="1954"/>
      <c r="K774" s="1954"/>
    </row>
    <row r="775" spans="1:11" ht="15.75" customHeight="1">
      <c r="A775" s="1954"/>
      <c r="B775" s="1954"/>
      <c r="C775" s="1954"/>
      <c r="D775" s="1954"/>
      <c r="E775" s="1954"/>
      <c r="F775" s="1954"/>
      <c r="G775" s="1954"/>
      <c r="H775" s="1954"/>
      <c r="I775" s="1954"/>
      <c r="J775" s="1954"/>
      <c r="K775" s="1954"/>
    </row>
    <row r="776" spans="1:11" ht="15.75" customHeight="1">
      <c r="A776" s="1954"/>
      <c r="B776" s="1954"/>
      <c r="C776" s="1954"/>
      <c r="D776" s="1954"/>
      <c r="E776" s="1954"/>
      <c r="F776" s="1954"/>
      <c r="G776" s="1954"/>
      <c r="H776" s="1954"/>
      <c r="I776" s="1954"/>
      <c r="J776" s="1954"/>
      <c r="K776" s="1954"/>
    </row>
    <row r="777" spans="1:11" ht="15.75" customHeight="1">
      <c r="A777" s="1954"/>
      <c r="B777" s="1954"/>
      <c r="C777" s="1954"/>
      <c r="D777" s="1954"/>
      <c r="E777" s="1954"/>
      <c r="F777" s="1954"/>
      <c r="G777" s="1954"/>
      <c r="H777" s="1954"/>
      <c r="I777" s="1954"/>
      <c r="J777" s="1954"/>
      <c r="K777" s="1954"/>
    </row>
    <row r="778" spans="1:11" ht="15.75" customHeight="1">
      <c r="A778" s="1954"/>
      <c r="B778" s="1954"/>
      <c r="C778" s="1954"/>
      <c r="D778" s="1954"/>
      <c r="E778" s="1954"/>
      <c r="F778" s="1954"/>
      <c r="G778" s="1954"/>
      <c r="H778" s="1954"/>
      <c r="I778" s="1954"/>
      <c r="J778" s="1954"/>
      <c r="K778" s="1954"/>
    </row>
    <row r="779" spans="1:11" ht="15.75" customHeight="1">
      <c r="A779" s="1954"/>
      <c r="B779" s="1954"/>
      <c r="C779" s="1954"/>
      <c r="D779" s="1954"/>
      <c r="E779" s="1954"/>
      <c r="F779" s="1954"/>
      <c r="G779" s="1954"/>
      <c r="H779" s="1954"/>
      <c r="I779" s="1954"/>
      <c r="J779" s="1954"/>
      <c r="K779" s="1954"/>
    </row>
    <row r="780" spans="1:11" ht="15.75" customHeight="1">
      <c r="A780" s="1954"/>
      <c r="B780" s="1954"/>
      <c r="C780" s="1954"/>
      <c r="D780" s="1954"/>
      <c r="E780" s="1954"/>
      <c r="F780" s="1954"/>
      <c r="G780" s="1954"/>
      <c r="H780" s="1954"/>
      <c r="I780" s="1954"/>
      <c r="J780" s="1954"/>
      <c r="K780" s="1954"/>
    </row>
    <row r="781" spans="1:11" ht="15.75" customHeight="1">
      <c r="A781" s="1954"/>
      <c r="B781" s="1954"/>
      <c r="C781" s="1954"/>
      <c r="D781" s="1954"/>
      <c r="E781" s="1954"/>
      <c r="F781" s="1954"/>
      <c r="G781" s="1954"/>
      <c r="H781" s="1954"/>
      <c r="I781" s="1954"/>
      <c r="J781" s="1954"/>
      <c r="K781" s="1954"/>
    </row>
    <row r="782" spans="1:11" ht="15.75" customHeight="1">
      <c r="A782" s="1954"/>
      <c r="B782" s="1954"/>
      <c r="C782" s="1954"/>
      <c r="D782" s="1954"/>
      <c r="E782" s="1954"/>
      <c r="F782" s="1954"/>
      <c r="G782" s="1954"/>
      <c r="H782" s="1954"/>
      <c r="I782" s="1954"/>
      <c r="J782" s="1954"/>
      <c r="K782" s="1954"/>
    </row>
    <row r="783" spans="1:11" ht="15.75" customHeight="1">
      <c r="A783" s="1954"/>
      <c r="B783" s="1954"/>
      <c r="C783" s="1954"/>
      <c r="D783" s="1954"/>
      <c r="E783" s="1954"/>
      <c r="F783" s="1954"/>
      <c r="G783" s="1954"/>
      <c r="H783" s="1954"/>
      <c r="I783" s="1954"/>
      <c r="J783" s="1954"/>
      <c r="K783" s="1954"/>
    </row>
    <row r="784" spans="1:11" ht="15.75" customHeight="1">
      <c r="A784" s="1954"/>
      <c r="B784" s="1954"/>
      <c r="C784" s="1954"/>
      <c r="D784" s="1954"/>
      <c r="E784" s="1954"/>
      <c r="F784" s="1954"/>
      <c r="G784" s="1954"/>
      <c r="H784" s="1954"/>
      <c r="I784" s="1954"/>
      <c r="J784" s="1954"/>
      <c r="K784" s="1954"/>
    </row>
    <row r="785" spans="1:11" ht="15.75" customHeight="1">
      <c r="A785" s="1954"/>
      <c r="B785" s="1954"/>
      <c r="C785" s="1954"/>
      <c r="D785" s="1954"/>
      <c r="E785" s="1954"/>
      <c r="F785" s="1954"/>
      <c r="G785" s="1954"/>
      <c r="H785" s="1954"/>
      <c r="I785" s="1954"/>
      <c r="J785" s="1954"/>
      <c r="K785" s="1954"/>
    </row>
    <row r="786" spans="1:11" ht="15.75" customHeight="1">
      <c r="A786" s="1954"/>
      <c r="B786" s="1954"/>
      <c r="C786" s="1954"/>
      <c r="D786" s="1954"/>
      <c r="E786" s="1954"/>
      <c r="F786" s="1954"/>
      <c r="G786" s="1954"/>
      <c r="H786" s="1954"/>
      <c r="I786" s="1954"/>
      <c r="J786" s="1954"/>
      <c r="K786" s="1954"/>
    </row>
    <row r="787" spans="1:11" ht="15.75" customHeight="1">
      <c r="A787" s="1954"/>
      <c r="B787" s="1954"/>
      <c r="C787" s="1954"/>
      <c r="D787" s="1954"/>
      <c r="E787" s="1954"/>
      <c r="F787" s="1954"/>
      <c r="G787" s="1954"/>
      <c r="H787" s="1954"/>
      <c r="I787" s="1954"/>
      <c r="J787" s="1954"/>
      <c r="K787" s="1954"/>
    </row>
    <row r="788" spans="1:11" ht="15.75" customHeight="1">
      <c r="A788" s="1954"/>
      <c r="B788" s="1954"/>
      <c r="C788" s="1954"/>
      <c r="D788" s="1954"/>
      <c r="E788" s="1954"/>
      <c r="F788" s="1954"/>
      <c r="G788" s="1954"/>
      <c r="H788" s="1954"/>
      <c r="I788" s="1954"/>
      <c r="J788" s="1954"/>
      <c r="K788" s="1954"/>
    </row>
    <row r="789" spans="1:11" ht="15.75" customHeight="1">
      <c r="A789" s="1954"/>
      <c r="B789" s="1954"/>
      <c r="C789" s="1954"/>
      <c r="D789" s="1954"/>
      <c r="E789" s="1954"/>
      <c r="F789" s="1954"/>
      <c r="G789" s="1954"/>
      <c r="H789" s="1954"/>
      <c r="I789" s="1954"/>
      <c r="J789" s="1954"/>
      <c r="K789" s="1954"/>
    </row>
    <row r="790" spans="1:11" ht="15.75" customHeight="1">
      <c r="A790" s="1954"/>
      <c r="B790" s="1954"/>
      <c r="C790" s="1954"/>
      <c r="D790" s="1954"/>
      <c r="E790" s="1954"/>
      <c r="F790" s="1954"/>
      <c r="G790" s="1954"/>
      <c r="H790" s="1954"/>
      <c r="I790" s="1954"/>
      <c r="J790" s="1954"/>
      <c r="K790" s="1954"/>
    </row>
    <row r="791" spans="1:11" ht="15.75" customHeight="1">
      <c r="A791" s="1954"/>
      <c r="B791" s="1954"/>
      <c r="C791" s="1954"/>
      <c r="D791" s="1954"/>
      <c r="E791" s="1954"/>
      <c r="F791" s="1954"/>
      <c r="G791" s="1954"/>
      <c r="H791" s="1954"/>
      <c r="I791" s="1954"/>
      <c r="J791" s="1954"/>
      <c r="K791" s="1954"/>
    </row>
    <row r="792" spans="1:11" ht="15.75" customHeight="1">
      <c r="A792" s="1954"/>
      <c r="B792" s="1954"/>
      <c r="C792" s="1954"/>
      <c r="D792" s="1954"/>
      <c r="E792" s="1954"/>
      <c r="F792" s="1954"/>
      <c r="G792" s="1954"/>
      <c r="H792" s="1954"/>
      <c r="I792" s="1954"/>
      <c r="J792" s="1954"/>
      <c r="K792" s="1954"/>
    </row>
    <row r="793" spans="1:11" ht="15.75" customHeight="1">
      <c r="A793" s="1954"/>
      <c r="B793" s="1954"/>
      <c r="C793" s="1954"/>
      <c r="D793" s="1954"/>
      <c r="E793" s="1954"/>
      <c r="F793" s="1954"/>
      <c r="G793" s="1954"/>
      <c r="H793" s="1954"/>
      <c r="I793" s="1954"/>
      <c r="J793" s="1954"/>
      <c r="K793" s="1954"/>
    </row>
    <row r="794" spans="1:11" ht="15.75" customHeight="1">
      <c r="A794" s="1954"/>
      <c r="B794" s="1954"/>
      <c r="C794" s="1954"/>
      <c r="D794" s="1954"/>
      <c r="E794" s="1954"/>
      <c r="F794" s="1954"/>
      <c r="G794" s="1954"/>
      <c r="H794" s="1954"/>
      <c r="I794" s="1954"/>
      <c r="J794" s="1954"/>
      <c r="K794" s="1954"/>
    </row>
    <row r="795" spans="1:11" ht="15.75" customHeight="1">
      <c r="A795" s="1954"/>
      <c r="B795" s="1954"/>
      <c r="C795" s="1954"/>
      <c r="D795" s="1954"/>
      <c r="E795" s="1954"/>
      <c r="F795" s="1954"/>
      <c r="G795" s="1954"/>
      <c r="H795" s="1954"/>
      <c r="I795" s="1954"/>
      <c r="J795" s="1954"/>
      <c r="K795" s="1954"/>
    </row>
    <row r="796" spans="1:11" ht="15.75" customHeight="1">
      <c r="A796" s="1954"/>
      <c r="B796" s="1954"/>
      <c r="C796" s="1954"/>
      <c r="D796" s="1954"/>
      <c r="E796" s="1954"/>
      <c r="F796" s="1954"/>
      <c r="G796" s="1954"/>
      <c r="H796" s="1954"/>
      <c r="I796" s="1954"/>
      <c r="J796" s="1954"/>
      <c r="K796" s="1954"/>
    </row>
    <row r="797" spans="1:11" ht="15.75" customHeight="1">
      <c r="A797" s="1954"/>
      <c r="B797" s="1954"/>
      <c r="C797" s="1954"/>
      <c r="D797" s="1954"/>
      <c r="E797" s="1954"/>
      <c r="F797" s="1954"/>
      <c r="G797" s="1954"/>
      <c r="H797" s="1954"/>
      <c r="I797" s="1954"/>
      <c r="J797" s="1954"/>
      <c r="K797" s="1954"/>
    </row>
    <row r="798" spans="1:11" ht="15.75" customHeight="1">
      <c r="A798" s="1954"/>
      <c r="B798" s="1954"/>
      <c r="C798" s="1954"/>
      <c r="D798" s="1954"/>
      <c r="E798" s="1954"/>
      <c r="F798" s="1954"/>
      <c r="G798" s="1954"/>
      <c r="H798" s="1954"/>
      <c r="I798" s="1954"/>
      <c r="J798" s="1954"/>
      <c r="K798" s="1954"/>
    </row>
    <row r="799" spans="1:11" ht="15.75" customHeight="1">
      <c r="A799" s="1954"/>
      <c r="B799" s="1954"/>
      <c r="C799" s="1954"/>
      <c r="D799" s="1954"/>
      <c r="E799" s="1954"/>
      <c r="F799" s="1954"/>
      <c r="G799" s="1954"/>
      <c r="H799" s="1954"/>
      <c r="I799" s="1954"/>
      <c r="J799" s="1954"/>
      <c r="K799" s="1954"/>
    </row>
    <row r="800" spans="1:11" ht="15.75" customHeight="1">
      <c r="A800" s="1954"/>
      <c r="B800" s="1954"/>
      <c r="C800" s="1954"/>
      <c r="D800" s="1954"/>
      <c r="E800" s="1954"/>
      <c r="F800" s="1954"/>
      <c r="G800" s="1954"/>
      <c r="H800" s="1954"/>
      <c r="I800" s="1954"/>
      <c r="J800" s="1954"/>
      <c r="K800" s="1954"/>
    </row>
    <row r="801" spans="1:11" ht="15.75" customHeight="1">
      <c r="A801" s="1954"/>
      <c r="B801" s="1954"/>
      <c r="C801" s="1954"/>
      <c r="D801" s="1954"/>
      <c r="E801" s="1954"/>
      <c r="F801" s="1954"/>
      <c r="G801" s="1954"/>
      <c r="H801" s="1954"/>
      <c r="I801" s="1954"/>
      <c r="J801" s="1954"/>
      <c r="K801" s="1954"/>
    </row>
    <row r="802" spans="1:11" ht="15.75" customHeight="1">
      <c r="A802" s="1954"/>
      <c r="B802" s="1954"/>
      <c r="C802" s="1954"/>
      <c r="D802" s="1954"/>
      <c r="E802" s="1954"/>
      <c r="F802" s="1954"/>
      <c r="G802" s="1954"/>
      <c r="H802" s="1954"/>
      <c r="I802" s="1954"/>
      <c r="J802" s="1954"/>
      <c r="K802" s="1954"/>
    </row>
    <row r="803" spans="1:11" ht="15.75" customHeight="1">
      <c r="A803" s="1954"/>
      <c r="B803" s="1954"/>
      <c r="C803" s="1954"/>
      <c r="D803" s="1954"/>
      <c r="E803" s="1954"/>
      <c r="F803" s="1954"/>
      <c r="G803" s="1954"/>
      <c r="H803" s="1954"/>
      <c r="I803" s="1954"/>
      <c r="J803" s="1954"/>
      <c r="K803" s="1954"/>
    </row>
    <row r="804" spans="1:11" ht="15.75" customHeight="1">
      <c r="A804" s="1954"/>
      <c r="B804" s="1954"/>
      <c r="C804" s="1954"/>
      <c r="D804" s="1954"/>
      <c r="E804" s="1954"/>
      <c r="F804" s="1954"/>
      <c r="G804" s="1954"/>
      <c r="H804" s="1954"/>
      <c r="I804" s="1954"/>
      <c r="J804" s="1954"/>
      <c r="K804" s="1954"/>
    </row>
    <row r="805" spans="1:11" ht="15.75" customHeight="1">
      <c r="A805" s="1954"/>
      <c r="B805" s="1954"/>
      <c r="C805" s="1954"/>
      <c r="D805" s="1954"/>
      <c r="E805" s="1954"/>
      <c r="F805" s="1954"/>
      <c r="G805" s="1954"/>
      <c r="H805" s="1954"/>
      <c r="I805" s="1954"/>
      <c r="J805" s="1954"/>
      <c r="K805" s="1954"/>
    </row>
    <row r="806" spans="1:11" ht="15.75" customHeight="1">
      <c r="A806" s="1954"/>
      <c r="B806" s="1954"/>
      <c r="C806" s="1954"/>
      <c r="D806" s="1954"/>
      <c r="E806" s="1954"/>
      <c r="F806" s="1954"/>
      <c r="G806" s="1954"/>
      <c r="H806" s="1954"/>
      <c r="I806" s="1954"/>
      <c r="J806" s="1954"/>
      <c r="K806" s="1954"/>
    </row>
    <row r="807" spans="1:11" ht="15.75" customHeight="1">
      <c r="A807" s="1954"/>
      <c r="B807" s="1954"/>
      <c r="C807" s="1954"/>
      <c r="D807" s="1954"/>
      <c r="E807" s="1954"/>
      <c r="F807" s="1954"/>
      <c r="G807" s="1954"/>
      <c r="H807" s="1954"/>
      <c r="I807" s="1954"/>
      <c r="J807" s="1954"/>
      <c r="K807" s="1954"/>
    </row>
    <row r="808" spans="1:11" ht="15.75" customHeight="1">
      <c r="A808" s="1954"/>
      <c r="B808" s="1954"/>
      <c r="C808" s="1954"/>
      <c r="D808" s="1954"/>
      <c r="E808" s="1954"/>
      <c r="F808" s="1954"/>
      <c r="G808" s="1954"/>
      <c r="H808" s="1954"/>
      <c r="I808" s="1954"/>
      <c r="J808" s="1954"/>
      <c r="K808" s="1954"/>
    </row>
    <row r="809" spans="1:11" ht="15.75" customHeight="1">
      <c r="A809" s="1954"/>
      <c r="B809" s="1954"/>
      <c r="C809" s="1954"/>
      <c r="D809" s="1954"/>
      <c r="E809" s="1954"/>
      <c r="F809" s="1954"/>
      <c r="G809" s="1954"/>
      <c r="H809" s="1954"/>
      <c r="I809" s="1954"/>
      <c r="J809" s="1954"/>
      <c r="K809" s="1954"/>
    </row>
    <row r="810" spans="1:11" ht="15.75" customHeight="1">
      <c r="A810" s="1954"/>
      <c r="B810" s="1954"/>
      <c r="C810" s="1954"/>
      <c r="D810" s="1954"/>
      <c r="E810" s="1954"/>
      <c r="F810" s="1954"/>
      <c r="G810" s="1954"/>
      <c r="H810" s="1954"/>
      <c r="I810" s="1954"/>
      <c r="J810" s="1954"/>
      <c r="K810" s="1954"/>
    </row>
    <row r="811" spans="1:11" ht="15.75" customHeight="1">
      <c r="A811" s="1954"/>
      <c r="B811" s="1954"/>
      <c r="C811" s="1954"/>
      <c r="D811" s="1954"/>
      <c r="E811" s="1954"/>
      <c r="F811" s="1954"/>
      <c r="G811" s="1954"/>
      <c r="H811" s="1954"/>
      <c r="I811" s="1954"/>
      <c r="J811" s="1954"/>
      <c r="K811" s="1954"/>
    </row>
    <row r="812" spans="1:11" ht="15.75" customHeight="1">
      <c r="A812" s="1954"/>
      <c r="B812" s="1954"/>
      <c r="C812" s="1954"/>
      <c r="D812" s="1954"/>
      <c r="E812" s="1954"/>
      <c r="F812" s="1954"/>
      <c r="G812" s="1954"/>
      <c r="H812" s="1954"/>
      <c r="I812" s="1954"/>
      <c r="J812" s="1954"/>
      <c r="K812" s="1954"/>
    </row>
    <row r="813" spans="1:11" ht="15.75" customHeight="1">
      <c r="A813" s="1954"/>
      <c r="B813" s="1954"/>
      <c r="C813" s="1954"/>
      <c r="D813" s="1954"/>
      <c r="E813" s="1954"/>
      <c r="F813" s="1954"/>
      <c r="G813" s="1954"/>
      <c r="H813" s="1954"/>
      <c r="I813" s="1954"/>
      <c r="J813" s="1954"/>
      <c r="K813" s="1954"/>
    </row>
    <row r="814" spans="1:11" ht="15.75" customHeight="1">
      <c r="A814" s="1954"/>
      <c r="B814" s="1954"/>
      <c r="C814" s="1954"/>
      <c r="D814" s="1954"/>
      <c r="E814" s="1954"/>
      <c r="F814" s="1954"/>
      <c r="G814" s="1954"/>
      <c r="H814" s="1954"/>
      <c r="I814" s="1954"/>
      <c r="J814" s="1954"/>
      <c r="K814" s="1954"/>
    </row>
    <row r="815" spans="1:11" ht="15.75" customHeight="1">
      <c r="A815" s="1954"/>
      <c r="B815" s="1954"/>
      <c r="C815" s="1954"/>
      <c r="D815" s="1954"/>
      <c r="E815" s="1954"/>
      <c r="F815" s="1954"/>
      <c r="G815" s="1954"/>
      <c r="H815" s="1954"/>
      <c r="I815" s="1954"/>
      <c r="J815" s="1954"/>
      <c r="K815" s="1954"/>
    </row>
    <row r="816" spans="1:11" ht="15.75" customHeight="1">
      <c r="A816" s="1954"/>
      <c r="B816" s="1954"/>
      <c r="C816" s="1954"/>
      <c r="D816" s="1954"/>
      <c r="E816" s="1954"/>
      <c r="F816" s="1954"/>
      <c r="G816" s="1954"/>
      <c r="H816" s="1954"/>
      <c r="I816" s="1954"/>
      <c r="J816" s="1954"/>
      <c r="K816" s="1954"/>
    </row>
    <row r="817" spans="1:11" ht="15.75" customHeight="1">
      <c r="A817" s="1954"/>
      <c r="B817" s="1954"/>
      <c r="C817" s="1954"/>
      <c r="D817" s="1954"/>
      <c r="E817" s="1954"/>
      <c r="F817" s="1954"/>
      <c r="G817" s="1954"/>
      <c r="H817" s="1954"/>
      <c r="I817" s="1954"/>
      <c r="J817" s="1954"/>
      <c r="K817" s="1954"/>
    </row>
    <row r="818" spans="1:11" ht="15.75" customHeight="1">
      <c r="A818" s="1954"/>
      <c r="B818" s="1954"/>
      <c r="C818" s="1954"/>
      <c r="D818" s="1954"/>
      <c r="E818" s="1954"/>
      <c r="F818" s="1954"/>
      <c r="G818" s="1954"/>
      <c r="H818" s="1954"/>
      <c r="I818" s="1954"/>
      <c r="J818" s="1954"/>
      <c r="K818" s="1954"/>
    </row>
    <row r="819" spans="1:11" ht="15.75" customHeight="1">
      <c r="A819" s="1954"/>
      <c r="B819" s="1954"/>
      <c r="C819" s="1954"/>
      <c r="D819" s="1954"/>
      <c r="E819" s="1954"/>
      <c r="F819" s="1954"/>
      <c r="G819" s="1954"/>
      <c r="H819" s="1954"/>
      <c r="I819" s="1954"/>
      <c r="J819" s="1954"/>
      <c r="K819" s="1954"/>
    </row>
    <row r="820" spans="1:11" ht="15.75" customHeight="1">
      <c r="A820" s="1954"/>
      <c r="B820" s="1954"/>
      <c r="C820" s="1954"/>
      <c r="D820" s="1954"/>
      <c r="E820" s="1954"/>
      <c r="F820" s="1954"/>
      <c r="G820" s="1954"/>
      <c r="H820" s="1954"/>
      <c r="I820" s="1954"/>
      <c r="J820" s="1954"/>
      <c r="K820" s="1954"/>
    </row>
    <row r="821" spans="1:11" ht="15.75" customHeight="1">
      <c r="A821" s="1954"/>
      <c r="B821" s="1954"/>
      <c r="C821" s="1954"/>
      <c r="D821" s="1954"/>
      <c r="E821" s="1954"/>
      <c r="F821" s="1954"/>
      <c r="G821" s="1954"/>
      <c r="H821" s="1954"/>
      <c r="I821" s="1954"/>
      <c r="J821" s="1954"/>
      <c r="K821" s="1954"/>
    </row>
    <row r="822" spans="1:11" ht="15.75" customHeight="1">
      <c r="A822" s="1954"/>
      <c r="B822" s="1954"/>
      <c r="C822" s="1954"/>
      <c r="D822" s="1954"/>
      <c r="E822" s="1954"/>
      <c r="F822" s="1954"/>
      <c r="G822" s="1954"/>
      <c r="H822" s="1954"/>
      <c r="I822" s="1954"/>
      <c r="J822" s="1954"/>
      <c r="K822" s="1954"/>
    </row>
    <row r="823" spans="1:11" ht="15.75" customHeight="1">
      <c r="A823" s="1954"/>
      <c r="B823" s="1954"/>
      <c r="C823" s="1954"/>
      <c r="D823" s="1954"/>
      <c r="E823" s="1954"/>
      <c r="F823" s="1954"/>
      <c r="G823" s="1954"/>
      <c r="H823" s="1954"/>
      <c r="I823" s="1954"/>
      <c r="J823" s="1954"/>
      <c r="K823" s="1954"/>
    </row>
    <row r="824" spans="1:11" ht="15.75" customHeight="1">
      <c r="A824" s="1954"/>
      <c r="B824" s="1954"/>
      <c r="C824" s="1954"/>
      <c r="D824" s="1954"/>
      <c r="E824" s="1954"/>
      <c r="F824" s="1954"/>
      <c r="G824" s="1954"/>
      <c r="H824" s="1954"/>
      <c r="I824" s="1954"/>
      <c r="J824" s="1954"/>
      <c r="K824" s="1954"/>
    </row>
    <row r="825" spans="1:11" ht="15.75" customHeight="1">
      <c r="A825" s="1954"/>
      <c r="B825" s="1954"/>
      <c r="C825" s="1954"/>
      <c r="D825" s="1954"/>
      <c r="E825" s="1954"/>
      <c r="F825" s="1954"/>
      <c r="G825" s="1954"/>
      <c r="H825" s="1954"/>
      <c r="I825" s="1954"/>
      <c r="J825" s="1954"/>
      <c r="K825" s="1954"/>
    </row>
    <row r="826" spans="1:11" ht="15.75" customHeight="1">
      <c r="A826" s="1954"/>
      <c r="B826" s="1954"/>
      <c r="C826" s="1954"/>
      <c r="D826" s="1954"/>
      <c r="E826" s="1954"/>
      <c r="F826" s="1954"/>
      <c r="G826" s="1954"/>
      <c r="H826" s="1954"/>
      <c r="I826" s="1954"/>
      <c r="J826" s="1954"/>
      <c r="K826" s="1954"/>
    </row>
    <row r="827" spans="1:11" ht="15.75" customHeight="1">
      <c r="A827" s="1954"/>
      <c r="B827" s="1954"/>
      <c r="C827" s="1954"/>
      <c r="D827" s="1954"/>
      <c r="E827" s="1954"/>
      <c r="F827" s="1954"/>
      <c r="G827" s="1954"/>
      <c r="H827" s="1954"/>
      <c r="I827" s="1954"/>
      <c r="J827" s="1954"/>
      <c r="K827" s="1954"/>
    </row>
    <row r="828" spans="1:11" ht="15.75" customHeight="1">
      <c r="A828" s="1954"/>
      <c r="B828" s="1954"/>
      <c r="C828" s="1954"/>
      <c r="D828" s="1954"/>
      <c r="E828" s="1954"/>
      <c r="F828" s="1954"/>
      <c r="G828" s="1954"/>
      <c r="H828" s="1954"/>
      <c r="I828" s="1954"/>
      <c r="J828" s="1954"/>
      <c r="K828" s="1954"/>
    </row>
    <row r="829" spans="1:11" ht="15.75" customHeight="1">
      <c r="A829" s="1954"/>
      <c r="B829" s="1954"/>
      <c r="C829" s="1954"/>
      <c r="D829" s="1954"/>
      <c r="E829" s="1954"/>
      <c r="F829" s="1954"/>
      <c r="G829" s="1954"/>
      <c r="H829" s="1954"/>
      <c r="I829" s="1954"/>
      <c r="J829" s="1954"/>
      <c r="K829" s="1954"/>
    </row>
    <row r="830" spans="1:11" ht="15.75" customHeight="1">
      <c r="A830" s="1954"/>
      <c r="B830" s="1954"/>
      <c r="C830" s="1954"/>
      <c r="D830" s="1954"/>
      <c r="E830" s="1954"/>
      <c r="F830" s="1954"/>
      <c r="G830" s="1954"/>
      <c r="H830" s="1954"/>
      <c r="I830" s="1954"/>
      <c r="J830" s="1954"/>
      <c r="K830" s="1954"/>
    </row>
    <row r="831" spans="1:11" ht="15.75" customHeight="1">
      <c r="A831" s="1954"/>
      <c r="B831" s="1954"/>
      <c r="C831" s="1954"/>
      <c r="D831" s="1954"/>
      <c r="E831" s="1954"/>
      <c r="F831" s="1954"/>
      <c r="G831" s="1954"/>
      <c r="H831" s="1954"/>
      <c r="I831" s="1954"/>
      <c r="J831" s="1954"/>
      <c r="K831" s="1954"/>
    </row>
    <row r="832" spans="1:11" ht="15.75" customHeight="1">
      <c r="A832" s="1954"/>
      <c r="B832" s="1954"/>
      <c r="C832" s="1954"/>
      <c r="D832" s="1954"/>
      <c r="E832" s="1954"/>
      <c r="F832" s="1954"/>
      <c r="G832" s="1954"/>
      <c r="H832" s="1954"/>
      <c r="I832" s="1954"/>
      <c r="J832" s="1954"/>
      <c r="K832" s="1954"/>
    </row>
    <row r="833" spans="1:11" ht="15.75" customHeight="1">
      <c r="A833" s="1954"/>
      <c r="B833" s="1954"/>
      <c r="C833" s="1954"/>
      <c r="D833" s="1954"/>
      <c r="E833" s="1954"/>
      <c r="F833" s="1954"/>
      <c r="G833" s="1954"/>
      <c r="H833" s="1954"/>
      <c r="I833" s="1954"/>
      <c r="J833" s="1954"/>
      <c r="K833" s="1954"/>
    </row>
    <row r="834" spans="1:11" ht="15.75" customHeight="1">
      <c r="A834" s="1954"/>
      <c r="B834" s="1954"/>
      <c r="C834" s="1954"/>
      <c r="D834" s="1954"/>
      <c r="E834" s="1954"/>
      <c r="F834" s="1954"/>
      <c r="G834" s="1954"/>
      <c r="H834" s="1954"/>
      <c r="I834" s="1954"/>
      <c r="J834" s="1954"/>
      <c r="K834" s="1954"/>
    </row>
    <row r="835" spans="1:11" ht="15.75" customHeight="1">
      <c r="A835" s="1954"/>
      <c r="B835" s="1954"/>
      <c r="C835" s="1954"/>
      <c r="D835" s="1954"/>
      <c r="E835" s="1954"/>
      <c r="F835" s="1954"/>
      <c r="G835" s="1954"/>
      <c r="H835" s="1954"/>
      <c r="I835" s="1954"/>
      <c r="J835" s="1954"/>
      <c r="K835" s="1954"/>
    </row>
    <row r="836" spans="1:11" ht="15.75" customHeight="1">
      <c r="A836" s="1954"/>
      <c r="B836" s="1954"/>
      <c r="C836" s="1954"/>
      <c r="D836" s="1954"/>
      <c r="E836" s="1954"/>
      <c r="F836" s="1954"/>
      <c r="G836" s="1954"/>
      <c r="H836" s="1954"/>
      <c r="I836" s="1954"/>
      <c r="J836" s="1954"/>
      <c r="K836" s="1954"/>
    </row>
    <row r="837" spans="1:11" ht="15.75" customHeight="1">
      <c r="A837" s="1954"/>
      <c r="B837" s="1954"/>
      <c r="C837" s="1954"/>
      <c r="D837" s="1954"/>
      <c r="E837" s="1954"/>
      <c r="F837" s="1954"/>
      <c r="G837" s="1954"/>
      <c r="H837" s="1954"/>
      <c r="I837" s="1954"/>
      <c r="J837" s="1954"/>
      <c r="K837" s="1954"/>
    </row>
    <row r="838" spans="1:11" ht="15.75" customHeight="1">
      <c r="A838" s="1954"/>
      <c r="B838" s="1954"/>
      <c r="C838" s="1954"/>
      <c r="D838" s="1954"/>
      <c r="E838" s="1954"/>
      <c r="F838" s="1954"/>
      <c r="G838" s="1954"/>
      <c r="H838" s="1954"/>
      <c r="I838" s="1954"/>
      <c r="J838" s="1954"/>
      <c r="K838" s="1954"/>
    </row>
    <row r="839" spans="1:11" ht="15.75" customHeight="1">
      <c r="A839" s="1954"/>
      <c r="B839" s="1954"/>
      <c r="C839" s="1954"/>
      <c r="D839" s="1954"/>
      <c r="E839" s="1954"/>
      <c r="F839" s="1954"/>
      <c r="G839" s="1954"/>
      <c r="H839" s="1954"/>
      <c r="I839" s="1954"/>
      <c r="J839" s="1954"/>
      <c r="K839" s="1954"/>
    </row>
    <row r="840" spans="1:11" ht="15.75" customHeight="1">
      <c r="A840" s="1954"/>
      <c r="B840" s="1954"/>
      <c r="C840" s="1954"/>
      <c r="D840" s="1954"/>
      <c r="E840" s="1954"/>
      <c r="F840" s="1954"/>
      <c r="G840" s="1954"/>
      <c r="H840" s="1954"/>
      <c r="I840" s="1954"/>
      <c r="J840" s="1954"/>
      <c r="K840" s="1954"/>
    </row>
    <row r="841" spans="1:11" ht="15.75" customHeight="1">
      <c r="A841" s="1954"/>
      <c r="B841" s="1954"/>
      <c r="C841" s="1954"/>
      <c r="D841" s="1954"/>
      <c r="E841" s="1954"/>
      <c r="F841" s="1954"/>
      <c r="G841" s="1954"/>
      <c r="H841" s="1954"/>
      <c r="I841" s="1954"/>
      <c r="J841" s="1954"/>
      <c r="K841" s="1954"/>
    </row>
    <row r="842" spans="1:11" ht="15.75" customHeight="1">
      <c r="A842" s="1954"/>
      <c r="B842" s="1954"/>
      <c r="C842" s="1954"/>
      <c r="D842" s="1954"/>
      <c r="E842" s="1954"/>
      <c r="F842" s="1954"/>
      <c r="G842" s="1954"/>
      <c r="H842" s="1954"/>
      <c r="I842" s="1954"/>
      <c r="J842" s="1954"/>
      <c r="K842" s="1954"/>
    </row>
    <row r="843" spans="1:11" ht="15.75" customHeight="1">
      <c r="A843" s="1954"/>
      <c r="B843" s="1954"/>
      <c r="C843" s="1954"/>
      <c r="D843" s="1954"/>
      <c r="E843" s="1954"/>
      <c r="F843" s="1954"/>
      <c r="G843" s="1954"/>
      <c r="H843" s="1954"/>
      <c r="I843" s="1954"/>
      <c r="J843" s="1954"/>
      <c r="K843" s="1954"/>
    </row>
    <row r="844" spans="1:11" ht="15.75" customHeight="1">
      <c r="A844" s="1954"/>
      <c r="B844" s="1954"/>
      <c r="C844" s="1954"/>
      <c r="D844" s="1954"/>
      <c r="E844" s="1954"/>
      <c r="F844" s="1954"/>
      <c r="G844" s="1954"/>
      <c r="H844" s="1954"/>
      <c r="I844" s="1954"/>
      <c r="J844" s="1954"/>
      <c r="K844" s="1954"/>
    </row>
    <row r="845" spans="1:11" ht="15.75" customHeight="1">
      <c r="A845" s="1954"/>
      <c r="B845" s="1954"/>
      <c r="C845" s="1954"/>
      <c r="D845" s="1954"/>
      <c r="E845" s="1954"/>
      <c r="F845" s="1954"/>
      <c r="G845" s="1954"/>
      <c r="H845" s="1954"/>
      <c r="I845" s="1954"/>
      <c r="J845" s="1954"/>
      <c r="K845" s="1954"/>
    </row>
    <row r="846" spans="1:11" ht="15.75" customHeight="1">
      <c r="A846" s="1954"/>
      <c r="B846" s="1954"/>
      <c r="C846" s="1954"/>
      <c r="D846" s="1954"/>
      <c r="E846" s="1954"/>
      <c r="F846" s="1954"/>
      <c r="G846" s="1954"/>
      <c r="H846" s="1954"/>
      <c r="I846" s="1954"/>
      <c r="J846" s="1954"/>
      <c r="K846" s="1954"/>
    </row>
    <row r="847" spans="1:11" ht="15.75" customHeight="1">
      <c r="A847" s="1954"/>
      <c r="B847" s="1954"/>
      <c r="C847" s="1954"/>
      <c r="D847" s="1954"/>
      <c r="E847" s="1954"/>
      <c r="F847" s="1954"/>
      <c r="G847" s="1954"/>
      <c r="H847" s="1954"/>
      <c r="I847" s="1954"/>
      <c r="J847" s="1954"/>
      <c r="K847" s="1954"/>
    </row>
    <row r="848" spans="1:11" ht="15.75" customHeight="1">
      <c r="A848" s="1954"/>
      <c r="B848" s="1954"/>
      <c r="C848" s="1954"/>
      <c r="D848" s="1954"/>
      <c r="E848" s="1954"/>
      <c r="F848" s="1954"/>
      <c r="G848" s="1954"/>
      <c r="H848" s="1954"/>
      <c r="I848" s="1954"/>
      <c r="J848" s="1954"/>
      <c r="K848" s="1954"/>
    </row>
    <row r="849" spans="1:11" ht="15.75" customHeight="1">
      <c r="A849" s="1954"/>
      <c r="B849" s="1954"/>
      <c r="C849" s="1954"/>
      <c r="D849" s="1954"/>
      <c r="E849" s="1954"/>
      <c r="F849" s="1954"/>
      <c r="G849" s="1954"/>
      <c r="H849" s="1954"/>
      <c r="I849" s="1954"/>
      <c r="J849" s="1954"/>
      <c r="K849" s="1954"/>
    </row>
    <row r="850" spans="1:11" ht="15.75" customHeight="1">
      <c r="A850" s="1954"/>
      <c r="B850" s="1954"/>
      <c r="C850" s="1954"/>
      <c r="D850" s="1954"/>
      <c r="E850" s="1954"/>
      <c r="F850" s="1954"/>
      <c r="G850" s="1954"/>
      <c r="H850" s="1954"/>
      <c r="I850" s="1954"/>
      <c r="J850" s="1954"/>
      <c r="K850" s="1954"/>
    </row>
    <row r="851" spans="1:11" ht="15.75" customHeight="1">
      <c r="A851" s="1954"/>
      <c r="B851" s="1954"/>
      <c r="C851" s="1954"/>
      <c r="D851" s="1954"/>
      <c r="E851" s="1954"/>
      <c r="F851" s="1954"/>
      <c r="G851" s="1954"/>
      <c r="H851" s="1954"/>
      <c r="I851" s="1954"/>
      <c r="J851" s="1954"/>
      <c r="K851" s="1954"/>
    </row>
    <row r="852" spans="1:11" ht="15.75" customHeight="1">
      <c r="A852" s="1954"/>
      <c r="B852" s="1954"/>
      <c r="C852" s="1954"/>
      <c r="D852" s="1954"/>
      <c r="E852" s="1954"/>
      <c r="F852" s="1954"/>
      <c r="G852" s="1954"/>
      <c r="H852" s="1954"/>
      <c r="I852" s="1954"/>
      <c r="J852" s="1954"/>
      <c r="K852" s="1954"/>
    </row>
    <row r="853" spans="1:11" ht="15.75" customHeight="1">
      <c r="A853" s="1954"/>
      <c r="B853" s="1954"/>
      <c r="C853" s="1954"/>
      <c r="D853" s="1954"/>
      <c r="E853" s="1954"/>
      <c r="F853" s="1954"/>
      <c r="G853" s="1954"/>
      <c r="H853" s="1954"/>
      <c r="I853" s="1954"/>
      <c r="J853" s="1954"/>
      <c r="K853" s="1954"/>
    </row>
    <row r="854" spans="1:11" ht="15.75" customHeight="1">
      <c r="A854" s="1954"/>
      <c r="B854" s="1954"/>
      <c r="C854" s="1954"/>
      <c r="D854" s="1954"/>
      <c r="E854" s="1954"/>
      <c r="F854" s="1954"/>
      <c r="G854" s="1954"/>
      <c r="H854" s="1954"/>
      <c r="I854" s="1954"/>
      <c r="J854" s="1954"/>
      <c r="K854" s="1954"/>
    </row>
    <row r="855" spans="1:11" ht="15.75" customHeight="1">
      <c r="A855" s="1954"/>
      <c r="B855" s="1954"/>
      <c r="C855" s="1954"/>
      <c r="D855" s="1954"/>
      <c r="E855" s="1954"/>
      <c r="F855" s="1954"/>
      <c r="G855" s="1954"/>
      <c r="H855" s="1954"/>
      <c r="I855" s="1954"/>
      <c r="J855" s="1954"/>
      <c r="K855" s="1954"/>
    </row>
    <row r="856" spans="1:11" ht="15.75" customHeight="1">
      <c r="A856" s="1954"/>
      <c r="B856" s="1954"/>
      <c r="C856" s="1954"/>
      <c r="D856" s="1954"/>
      <c r="E856" s="1954"/>
      <c r="F856" s="1954"/>
      <c r="G856" s="1954"/>
      <c r="H856" s="1954"/>
      <c r="I856" s="1954"/>
      <c r="J856" s="1954"/>
      <c r="K856" s="1954"/>
    </row>
    <row r="857" spans="1:11" ht="15.75" customHeight="1">
      <c r="A857" s="1954"/>
      <c r="B857" s="1954"/>
      <c r="C857" s="1954"/>
      <c r="D857" s="1954"/>
      <c r="E857" s="1954"/>
      <c r="F857" s="1954"/>
      <c r="G857" s="1954"/>
      <c r="H857" s="1954"/>
      <c r="I857" s="1954"/>
      <c r="J857" s="1954"/>
      <c r="K857" s="1954"/>
    </row>
    <row r="858" spans="1:11" ht="15.75" customHeight="1">
      <c r="A858" s="1954"/>
      <c r="B858" s="1954"/>
      <c r="C858" s="1954"/>
      <c r="D858" s="1954"/>
      <c r="E858" s="1954"/>
      <c r="F858" s="1954"/>
      <c r="G858" s="1954"/>
      <c r="H858" s="1954"/>
      <c r="I858" s="1954"/>
      <c r="J858" s="1954"/>
      <c r="K858" s="1954"/>
    </row>
    <row r="859" spans="1:11" ht="15.75" customHeight="1">
      <c r="A859" s="1954"/>
      <c r="B859" s="1954"/>
      <c r="C859" s="1954"/>
      <c r="D859" s="1954"/>
      <c r="E859" s="1954"/>
      <c r="F859" s="1954"/>
      <c r="G859" s="1954"/>
      <c r="H859" s="1954"/>
      <c r="I859" s="1954"/>
      <c r="J859" s="1954"/>
      <c r="K859" s="1954"/>
    </row>
    <row r="860" spans="1:11" ht="15.75" customHeight="1">
      <c r="A860" s="1954"/>
      <c r="B860" s="1954"/>
      <c r="C860" s="1954"/>
      <c r="D860" s="1954"/>
      <c r="E860" s="1954"/>
      <c r="F860" s="1954"/>
      <c r="G860" s="1954"/>
      <c r="H860" s="1954"/>
      <c r="I860" s="1954"/>
      <c r="J860" s="1954"/>
      <c r="K860" s="1954"/>
    </row>
    <row r="861" spans="1:11" ht="15.75" customHeight="1">
      <c r="A861" s="1954"/>
      <c r="B861" s="1954"/>
      <c r="C861" s="1954"/>
      <c r="D861" s="1954"/>
      <c r="E861" s="1954"/>
      <c r="F861" s="1954"/>
      <c r="G861" s="1954"/>
      <c r="H861" s="1954"/>
      <c r="I861" s="1954"/>
      <c r="J861" s="1954"/>
      <c r="K861" s="1954"/>
    </row>
    <row r="862" spans="1:11" ht="15.75" customHeight="1">
      <c r="A862" s="1954"/>
      <c r="B862" s="1954"/>
      <c r="C862" s="1954"/>
      <c r="D862" s="1954"/>
      <c r="E862" s="1954"/>
      <c r="F862" s="1954"/>
      <c r="G862" s="1954"/>
      <c r="H862" s="1954"/>
      <c r="I862" s="1954"/>
      <c r="J862" s="1954"/>
      <c r="K862" s="1954"/>
    </row>
    <row r="863" spans="1:11" ht="15.75" customHeight="1">
      <c r="A863" s="1954"/>
      <c r="B863" s="1954"/>
      <c r="C863" s="1954"/>
      <c r="D863" s="1954"/>
      <c r="E863" s="1954"/>
      <c r="F863" s="1954"/>
      <c r="G863" s="1954"/>
      <c r="H863" s="1954"/>
      <c r="I863" s="1954"/>
      <c r="J863" s="1954"/>
      <c r="K863" s="1954"/>
    </row>
    <row r="864" spans="1:11" ht="15.75" customHeight="1">
      <c r="A864" s="1954"/>
      <c r="B864" s="1954"/>
      <c r="C864" s="1954"/>
      <c r="D864" s="1954"/>
      <c r="E864" s="1954"/>
      <c r="F864" s="1954"/>
      <c r="G864" s="1954"/>
      <c r="H864" s="1954"/>
      <c r="I864" s="1954"/>
      <c r="J864" s="1954"/>
      <c r="K864" s="1954"/>
    </row>
    <row r="865" spans="1:11" ht="15.75" customHeight="1">
      <c r="A865" s="1954"/>
      <c r="B865" s="1954"/>
      <c r="C865" s="1954"/>
      <c r="D865" s="1954"/>
      <c r="E865" s="1954"/>
      <c r="F865" s="1954"/>
      <c r="G865" s="1954"/>
      <c r="H865" s="1954"/>
      <c r="I865" s="1954"/>
      <c r="J865" s="1954"/>
      <c r="K865" s="1954"/>
    </row>
    <row r="866" spans="1:11" ht="15.75" customHeight="1">
      <c r="A866" s="1954"/>
      <c r="B866" s="1954"/>
      <c r="C866" s="1954"/>
      <c r="D866" s="1954"/>
      <c r="E866" s="1954"/>
      <c r="F866" s="1954"/>
      <c r="G866" s="1954"/>
      <c r="H866" s="1954"/>
      <c r="I866" s="1954"/>
      <c r="J866" s="1954"/>
      <c r="K866" s="1954"/>
    </row>
    <row r="867" spans="1:11" ht="15.75" customHeight="1">
      <c r="A867" s="1954"/>
      <c r="B867" s="1954"/>
      <c r="C867" s="1954"/>
      <c r="D867" s="1954"/>
      <c r="E867" s="1954"/>
      <c r="F867" s="1954"/>
      <c r="G867" s="1954"/>
      <c r="H867" s="1954"/>
      <c r="I867" s="1954"/>
      <c r="J867" s="1954"/>
      <c r="K867" s="1954"/>
    </row>
    <row r="868" spans="1:11" ht="15.75" customHeight="1">
      <c r="A868" s="1954"/>
      <c r="B868" s="1954"/>
      <c r="C868" s="1954"/>
      <c r="D868" s="1954"/>
      <c r="E868" s="1954"/>
      <c r="F868" s="1954"/>
      <c r="G868" s="1954"/>
      <c r="H868" s="1954"/>
      <c r="I868" s="1954"/>
      <c r="J868" s="1954"/>
      <c r="K868" s="1954"/>
    </row>
    <row r="869" spans="1:11" ht="15.75" customHeight="1">
      <c r="A869" s="1954"/>
      <c r="B869" s="1954"/>
      <c r="C869" s="1954"/>
      <c r="D869" s="1954"/>
      <c r="E869" s="1954"/>
      <c r="F869" s="1954"/>
      <c r="G869" s="1954"/>
      <c r="H869" s="1954"/>
      <c r="I869" s="1954"/>
      <c r="J869" s="1954"/>
      <c r="K869" s="1954"/>
    </row>
    <row r="870" spans="1:11" ht="15.75" customHeight="1">
      <c r="A870" s="1954"/>
      <c r="B870" s="1954"/>
      <c r="C870" s="1954"/>
      <c r="D870" s="1954"/>
      <c r="E870" s="1954"/>
      <c r="F870" s="1954"/>
      <c r="G870" s="1954"/>
      <c r="H870" s="1954"/>
      <c r="I870" s="1954"/>
      <c r="J870" s="1954"/>
      <c r="K870" s="1954"/>
    </row>
    <row r="871" spans="1:11" ht="15.75" customHeight="1">
      <c r="A871" s="1954"/>
      <c r="B871" s="1954"/>
      <c r="C871" s="1954"/>
      <c r="D871" s="1954"/>
      <c r="E871" s="1954"/>
      <c r="F871" s="1954"/>
      <c r="G871" s="1954"/>
      <c r="H871" s="1954"/>
      <c r="I871" s="1954"/>
      <c r="J871" s="1954"/>
      <c r="K871" s="1954"/>
    </row>
    <row r="872" spans="1:11" ht="15.75" customHeight="1">
      <c r="A872" s="1954"/>
      <c r="B872" s="1954"/>
      <c r="C872" s="1954"/>
      <c r="D872" s="1954"/>
      <c r="E872" s="1954"/>
      <c r="F872" s="1954"/>
      <c r="G872" s="1954"/>
      <c r="H872" s="1954"/>
      <c r="I872" s="1954"/>
      <c r="J872" s="1954"/>
      <c r="K872" s="1954"/>
    </row>
    <row r="873" spans="1:11" ht="15.75" customHeight="1">
      <c r="A873" s="1954"/>
      <c r="B873" s="1954"/>
      <c r="C873" s="1954"/>
      <c r="D873" s="1954"/>
      <c r="E873" s="1954"/>
      <c r="F873" s="1954"/>
      <c r="G873" s="1954"/>
      <c r="H873" s="1954"/>
      <c r="I873" s="1954"/>
      <c r="J873" s="1954"/>
      <c r="K873" s="1954"/>
    </row>
    <row r="874" spans="1:11" ht="15.75" customHeight="1">
      <c r="A874" s="1954"/>
      <c r="B874" s="1954"/>
      <c r="C874" s="1954"/>
      <c r="D874" s="1954"/>
      <c r="E874" s="1954"/>
      <c r="F874" s="1954"/>
      <c r="G874" s="1954"/>
      <c r="H874" s="1954"/>
      <c r="I874" s="1954"/>
      <c r="J874" s="1954"/>
      <c r="K874" s="1954"/>
    </row>
    <row r="875" spans="1:11" ht="15.75" customHeight="1">
      <c r="A875" s="1954"/>
      <c r="B875" s="1954"/>
      <c r="C875" s="1954"/>
      <c r="D875" s="1954"/>
      <c r="E875" s="1954"/>
      <c r="F875" s="1954"/>
      <c r="G875" s="1954"/>
      <c r="H875" s="1954"/>
      <c r="I875" s="1954"/>
      <c r="J875" s="1954"/>
      <c r="K875" s="1954"/>
    </row>
    <row r="876" spans="1:11" ht="15.75" customHeight="1">
      <c r="A876" s="1954"/>
      <c r="B876" s="1954"/>
      <c r="C876" s="1954"/>
      <c r="D876" s="1954"/>
      <c r="E876" s="1954"/>
      <c r="F876" s="1954"/>
      <c r="G876" s="1954"/>
      <c r="H876" s="1954"/>
      <c r="I876" s="1954"/>
      <c r="J876" s="1954"/>
      <c r="K876" s="1954"/>
    </row>
    <row r="877" spans="1:11" ht="15.75" customHeight="1">
      <c r="A877" s="1954"/>
      <c r="B877" s="1954"/>
      <c r="C877" s="1954"/>
      <c r="D877" s="1954"/>
      <c r="E877" s="1954"/>
      <c r="F877" s="1954"/>
      <c r="G877" s="1954"/>
      <c r="H877" s="1954"/>
      <c r="I877" s="1954"/>
      <c r="J877" s="1954"/>
      <c r="K877" s="1954"/>
    </row>
    <row r="878" spans="1:11" ht="15.75" customHeight="1">
      <c r="A878" s="1954"/>
      <c r="B878" s="1954"/>
      <c r="C878" s="1954"/>
      <c r="D878" s="1954"/>
      <c r="E878" s="1954"/>
      <c r="F878" s="1954"/>
      <c r="G878" s="1954"/>
      <c r="H878" s="1954"/>
      <c r="I878" s="1954"/>
      <c r="J878" s="1954"/>
      <c r="K878" s="1954"/>
    </row>
    <row r="879" spans="1:11" ht="15.75" customHeight="1">
      <c r="A879" s="1954"/>
      <c r="B879" s="1954"/>
      <c r="C879" s="1954"/>
      <c r="D879" s="1954"/>
      <c r="E879" s="1954"/>
      <c r="F879" s="1954"/>
      <c r="G879" s="1954"/>
      <c r="H879" s="1954"/>
      <c r="I879" s="1954"/>
      <c r="J879" s="1954"/>
      <c r="K879" s="1954"/>
    </row>
    <row r="880" spans="1:11" ht="15.75" customHeight="1">
      <c r="A880" s="1954"/>
      <c r="B880" s="1954"/>
      <c r="C880" s="1954"/>
      <c r="D880" s="1954"/>
      <c r="E880" s="1954"/>
      <c r="F880" s="1954"/>
      <c r="G880" s="1954"/>
      <c r="H880" s="1954"/>
      <c r="I880" s="1954"/>
      <c r="J880" s="1954"/>
      <c r="K880" s="1954"/>
    </row>
    <row r="881" spans="1:11" ht="15.75" customHeight="1">
      <c r="A881" s="1954"/>
      <c r="B881" s="1954"/>
      <c r="C881" s="1954"/>
      <c r="D881" s="1954"/>
      <c r="E881" s="1954"/>
      <c r="F881" s="1954"/>
      <c r="G881" s="1954"/>
      <c r="H881" s="1954"/>
      <c r="I881" s="1954"/>
      <c r="J881" s="1954"/>
      <c r="K881" s="1954"/>
    </row>
    <row r="882" spans="1:11" ht="15.75" customHeight="1">
      <c r="A882" s="1954"/>
      <c r="B882" s="1954"/>
      <c r="C882" s="1954"/>
      <c r="D882" s="1954"/>
      <c r="E882" s="1954"/>
      <c r="F882" s="1954"/>
      <c r="G882" s="1954"/>
      <c r="H882" s="1954"/>
      <c r="I882" s="1954"/>
      <c r="J882" s="1954"/>
      <c r="K882" s="1954"/>
    </row>
    <row r="883" spans="1:11" ht="15.75" customHeight="1">
      <c r="A883" s="1954"/>
      <c r="B883" s="1954"/>
      <c r="C883" s="1954"/>
      <c r="D883" s="1954"/>
      <c r="E883" s="1954"/>
      <c r="F883" s="1954"/>
      <c r="G883" s="1954"/>
      <c r="H883" s="1954"/>
      <c r="I883" s="1954"/>
      <c r="J883" s="1954"/>
      <c r="K883" s="1954"/>
    </row>
    <row r="884" spans="1:11" ht="15.75" customHeight="1">
      <c r="A884" s="1954"/>
      <c r="B884" s="1954"/>
      <c r="C884" s="1954"/>
      <c r="D884" s="1954"/>
      <c r="E884" s="1954"/>
      <c r="F884" s="1954"/>
      <c r="G884" s="1954"/>
      <c r="H884" s="1954"/>
      <c r="I884" s="1954"/>
      <c r="J884" s="1954"/>
      <c r="K884" s="1954"/>
    </row>
    <row r="885" spans="1:11" ht="15.75" customHeight="1">
      <c r="A885" s="1954"/>
      <c r="B885" s="1954"/>
      <c r="C885" s="1954"/>
      <c r="D885" s="1954"/>
      <c r="E885" s="1954"/>
      <c r="F885" s="1954"/>
      <c r="G885" s="1954"/>
      <c r="H885" s="1954"/>
      <c r="I885" s="1954"/>
      <c r="J885" s="1954"/>
      <c r="K885" s="1954"/>
    </row>
    <row r="886" spans="1:11" ht="15.75" customHeight="1">
      <c r="A886" s="1954"/>
      <c r="B886" s="1954"/>
      <c r="C886" s="1954"/>
      <c r="D886" s="1954"/>
      <c r="E886" s="1954"/>
      <c r="F886" s="1954"/>
      <c r="G886" s="1954"/>
      <c r="H886" s="1954"/>
      <c r="I886" s="1954"/>
      <c r="J886" s="1954"/>
      <c r="K886" s="1954"/>
    </row>
    <row r="887" spans="1:11" ht="15.75" customHeight="1">
      <c r="A887" s="1954"/>
      <c r="B887" s="1954"/>
      <c r="C887" s="1954"/>
      <c r="D887" s="1954"/>
      <c r="E887" s="1954"/>
      <c r="F887" s="1954"/>
      <c r="G887" s="1954"/>
      <c r="H887" s="1954"/>
      <c r="I887" s="1954"/>
      <c r="J887" s="1954"/>
      <c r="K887" s="1954"/>
    </row>
    <row r="888" spans="1:11" ht="15.75" customHeight="1">
      <c r="A888" s="1954"/>
      <c r="B888" s="1954"/>
      <c r="C888" s="1954"/>
      <c r="D888" s="1954"/>
      <c r="E888" s="1954"/>
      <c r="F888" s="1954"/>
      <c r="G888" s="1954"/>
      <c r="H888" s="1954"/>
      <c r="I888" s="1954"/>
      <c r="J888" s="1954"/>
      <c r="K888" s="1954"/>
    </row>
    <row r="889" spans="1:11" ht="15.75" customHeight="1">
      <c r="A889" s="1954"/>
      <c r="B889" s="1954"/>
      <c r="C889" s="1954"/>
      <c r="D889" s="1954"/>
      <c r="E889" s="1954"/>
      <c r="F889" s="1954"/>
      <c r="G889" s="1954"/>
      <c r="H889" s="1954"/>
      <c r="I889" s="1954"/>
      <c r="J889" s="1954"/>
      <c r="K889" s="1954"/>
    </row>
    <row r="890" spans="1:11" ht="15.75" customHeight="1">
      <c r="A890" s="1954"/>
      <c r="B890" s="1954"/>
      <c r="C890" s="1954"/>
      <c r="D890" s="1954"/>
      <c r="E890" s="1954"/>
      <c r="F890" s="1954"/>
      <c r="G890" s="1954"/>
      <c r="H890" s="1954"/>
      <c r="I890" s="1954"/>
      <c r="J890" s="1954"/>
      <c r="K890" s="1954"/>
    </row>
    <row r="891" spans="1:11" ht="15.75" customHeight="1">
      <c r="A891" s="1954"/>
      <c r="B891" s="1954"/>
      <c r="C891" s="1954"/>
      <c r="D891" s="1954"/>
      <c r="E891" s="1954"/>
      <c r="F891" s="1954"/>
      <c r="G891" s="1954"/>
      <c r="H891" s="1954"/>
      <c r="I891" s="1954"/>
      <c r="J891" s="1954"/>
      <c r="K891" s="1954"/>
    </row>
    <row r="892" spans="1:11" ht="15.75" customHeight="1">
      <c r="A892" s="1954"/>
      <c r="B892" s="1954"/>
      <c r="C892" s="1954"/>
      <c r="D892" s="1954"/>
      <c r="E892" s="1954"/>
      <c r="F892" s="1954"/>
      <c r="G892" s="1954"/>
      <c r="H892" s="1954"/>
      <c r="I892" s="1954"/>
      <c r="J892" s="1954"/>
      <c r="K892" s="1954"/>
    </row>
    <row r="893" spans="1:11" ht="15.75" customHeight="1">
      <c r="A893" s="1954"/>
      <c r="B893" s="1954"/>
      <c r="C893" s="1954"/>
      <c r="D893" s="1954"/>
      <c r="E893" s="1954"/>
      <c r="F893" s="1954"/>
      <c r="G893" s="1954"/>
      <c r="H893" s="1954"/>
      <c r="I893" s="1954"/>
      <c r="J893" s="1954"/>
      <c r="K893" s="1954"/>
    </row>
    <row r="894" spans="1:11" ht="15.75" customHeight="1">
      <c r="A894" s="1954"/>
      <c r="B894" s="1954"/>
      <c r="C894" s="1954"/>
      <c r="D894" s="1954"/>
      <c r="E894" s="1954"/>
      <c r="F894" s="1954"/>
      <c r="G894" s="1954"/>
      <c r="H894" s="1954"/>
      <c r="I894" s="1954"/>
      <c r="J894" s="1954"/>
      <c r="K894" s="1954"/>
    </row>
    <row r="895" spans="1:11" ht="15.75" customHeight="1">
      <c r="A895" s="1954"/>
      <c r="B895" s="1954"/>
      <c r="C895" s="1954"/>
      <c r="D895" s="1954"/>
      <c r="E895" s="1954"/>
      <c r="F895" s="1954"/>
      <c r="G895" s="1954"/>
      <c r="H895" s="1954"/>
      <c r="I895" s="1954"/>
      <c r="J895" s="1954"/>
      <c r="K895" s="1954"/>
    </row>
    <row r="896" spans="1:11" ht="15.75" customHeight="1">
      <c r="A896" s="1954"/>
      <c r="B896" s="1954"/>
      <c r="C896" s="1954"/>
      <c r="D896" s="1954"/>
      <c r="E896" s="1954"/>
      <c r="F896" s="1954"/>
      <c r="G896" s="1954"/>
      <c r="H896" s="1954"/>
      <c r="I896" s="1954"/>
      <c r="J896" s="1954"/>
      <c r="K896" s="1954"/>
    </row>
    <row r="897" spans="1:11" ht="15.75" customHeight="1">
      <c r="A897" s="1954"/>
      <c r="B897" s="1954"/>
      <c r="C897" s="1954"/>
      <c r="D897" s="1954"/>
      <c r="E897" s="1954"/>
      <c r="F897" s="1954"/>
      <c r="G897" s="1954"/>
      <c r="H897" s="1954"/>
      <c r="I897" s="1954"/>
      <c r="J897" s="1954"/>
      <c r="K897" s="1954"/>
    </row>
    <row r="898" spans="1:11" ht="15.75" customHeight="1">
      <c r="A898" s="1954"/>
      <c r="B898" s="1954"/>
      <c r="C898" s="1954"/>
      <c r="D898" s="1954"/>
      <c r="E898" s="1954"/>
      <c r="F898" s="1954"/>
      <c r="G898" s="1954"/>
      <c r="H898" s="1954"/>
      <c r="I898" s="1954"/>
      <c r="J898" s="1954"/>
      <c r="K898" s="1954"/>
    </row>
    <row r="899" spans="1:11" ht="15.75" customHeight="1">
      <c r="A899" s="1954"/>
      <c r="B899" s="1954"/>
      <c r="C899" s="1954"/>
      <c r="D899" s="1954"/>
      <c r="E899" s="1954"/>
      <c r="F899" s="1954"/>
      <c r="G899" s="1954"/>
      <c r="H899" s="1954"/>
      <c r="I899" s="1954"/>
      <c r="J899" s="1954"/>
      <c r="K899" s="1954"/>
    </row>
    <row r="900" spans="1:11" ht="15.75" customHeight="1">
      <c r="A900" s="1954"/>
      <c r="B900" s="1954"/>
      <c r="C900" s="1954"/>
      <c r="D900" s="1954"/>
      <c r="E900" s="1954"/>
      <c r="F900" s="1954"/>
      <c r="G900" s="1954"/>
      <c r="H900" s="1954"/>
      <c r="I900" s="1954"/>
      <c r="J900" s="1954"/>
      <c r="K900" s="1954"/>
    </row>
    <row r="901" spans="1:11" ht="15.75" customHeight="1">
      <c r="A901" s="1954"/>
      <c r="B901" s="1954"/>
      <c r="C901" s="1954"/>
      <c r="D901" s="1954"/>
      <c r="E901" s="1954"/>
      <c r="F901" s="1954"/>
      <c r="G901" s="1954"/>
      <c r="H901" s="1954"/>
      <c r="I901" s="1954"/>
      <c r="J901" s="1954"/>
      <c r="K901" s="1954"/>
    </row>
    <row r="902" spans="1:11" ht="15.75" customHeight="1">
      <c r="A902" s="1954"/>
      <c r="B902" s="1954"/>
      <c r="C902" s="1954"/>
      <c r="D902" s="1954"/>
      <c r="E902" s="1954"/>
      <c r="F902" s="1954"/>
      <c r="G902" s="1954"/>
      <c r="H902" s="1954"/>
      <c r="I902" s="1954"/>
      <c r="J902" s="1954"/>
      <c r="K902" s="1954"/>
    </row>
    <row r="903" spans="1:11" ht="15.75" customHeight="1">
      <c r="A903" s="1954"/>
      <c r="B903" s="1954"/>
      <c r="C903" s="1954"/>
      <c r="D903" s="1954"/>
      <c r="E903" s="1954"/>
      <c r="F903" s="1954"/>
      <c r="G903" s="1954"/>
      <c r="H903" s="1954"/>
      <c r="I903" s="1954"/>
      <c r="J903" s="1954"/>
      <c r="K903" s="1954"/>
    </row>
    <row r="904" spans="1:11" ht="15.75" customHeight="1">
      <c r="A904" s="1954"/>
      <c r="B904" s="1954"/>
      <c r="C904" s="1954"/>
      <c r="D904" s="1954"/>
      <c r="E904" s="1954"/>
      <c r="F904" s="1954"/>
      <c r="G904" s="1954"/>
      <c r="H904" s="1954"/>
      <c r="I904" s="1954"/>
      <c r="J904" s="1954"/>
      <c r="K904" s="1954"/>
    </row>
    <row r="905" spans="1:11" ht="15.75" customHeight="1">
      <c r="A905" s="1954"/>
      <c r="B905" s="1954"/>
      <c r="C905" s="1954"/>
      <c r="D905" s="1954"/>
      <c r="E905" s="1954"/>
      <c r="F905" s="1954"/>
      <c r="G905" s="1954"/>
      <c r="H905" s="1954"/>
      <c r="I905" s="1954"/>
      <c r="J905" s="1954"/>
      <c r="K905" s="1954"/>
    </row>
    <row r="906" spans="1:11" ht="15.75" customHeight="1">
      <c r="A906" s="1954"/>
      <c r="B906" s="1954"/>
      <c r="C906" s="1954"/>
      <c r="D906" s="1954"/>
      <c r="E906" s="1954"/>
      <c r="F906" s="1954"/>
      <c r="G906" s="1954"/>
      <c r="H906" s="1954"/>
      <c r="I906" s="1954"/>
      <c r="J906" s="1954"/>
      <c r="K906" s="1954"/>
    </row>
    <row r="907" spans="1:11" ht="15.75" customHeight="1">
      <c r="A907" s="1954"/>
      <c r="B907" s="1954"/>
      <c r="C907" s="1954"/>
      <c r="D907" s="1954"/>
      <c r="E907" s="1954"/>
      <c r="F907" s="1954"/>
      <c r="G907" s="1954"/>
      <c r="H907" s="1954"/>
      <c r="I907" s="1954"/>
      <c r="J907" s="1954"/>
      <c r="K907" s="1954"/>
    </row>
    <row r="908" spans="1:11" ht="15.75" customHeight="1">
      <c r="A908" s="1954"/>
      <c r="B908" s="1954"/>
      <c r="C908" s="1954"/>
      <c r="D908" s="1954"/>
      <c r="E908" s="1954"/>
      <c r="F908" s="1954"/>
      <c r="G908" s="1954"/>
      <c r="H908" s="1954"/>
      <c r="I908" s="1954"/>
      <c r="J908" s="1954"/>
      <c r="K908" s="1954"/>
    </row>
    <row r="909" spans="1:11" ht="15.75" customHeight="1">
      <c r="A909" s="1954"/>
      <c r="B909" s="1954"/>
      <c r="C909" s="1954"/>
      <c r="D909" s="1954"/>
      <c r="E909" s="1954"/>
      <c r="F909" s="1954"/>
      <c r="G909" s="1954"/>
      <c r="H909" s="1954"/>
      <c r="I909" s="1954"/>
      <c r="J909" s="1954"/>
      <c r="K909" s="1954"/>
    </row>
    <row r="910" spans="1:11" ht="15.75" customHeight="1">
      <c r="A910" s="1954"/>
      <c r="B910" s="1954"/>
      <c r="C910" s="1954"/>
      <c r="D910" s="1954"/>
      <c r="E910" s="1954"/>
      <c r="F910" s="1954"/>
      <c r="G910" s="1954"/>
      <c r="H910" s="1954"/>
      <c r="I910" s="1954"/>
      <c r="J910" s="1954"/>
      <c r="K910" s="1954"/>
    </row>
    <row r="911" spans="1:11" ht="15.75" customHeight="1">
      <c r="A911" s="1954"/>
      <c r="B911" s="1954"/>
      <c r="C911" s="1954"/>
      <c r="D911" s="1954"/>
      <c r="E911" s="1954"/>
      <c r="F911" s="1954"/>
      <c r="G911" s="1954"/>
      <c r="H911" s="1954"/>
      <c r="I911" s="1954"/>
      <c r="J911" s="1954"/>
      <c r="K911" s="1954"/>
    </row>
    <row r="912" spans="1:11" ht="15.75" customHeight="1">
      <c r="A912" s="1954"/>
      <c r="B912" s="1954"/>
      <c r="C912" s="1954"/>
      <c r="D912" s="1954"/>
      <c r="E912" s="1954"/>
      <c r="F912" s="1954"/>
      <c r="G912" s="1954"/>
      <c r="H912" s="1954"/>
      <c r="I912" s="1954"/>
      <c r="J912" s="1954"/>
      <c r="K912" s="1954"/>
    </row>
    <row r="913" spans="1:11" ht="15.75" customHeight="1">
      <c r="A913" s="1954"/>
      <c r="B913" s="1954"/>
      <c r="C913" s="1954"/>
      <c r="D913" s="1954"/>
      <c r="E913" s="1954"/>
      <c r="F913" s="1954"/>
      <c r="G913" s="1954"/>
      <c r="H913" s="1954"/>
      <c r="I913" s="1954"/>
      <c r="J913" s="1954"/>
      <c r="K913" s="1954"/>
    </row>
    <row r="914" spans="1:11" ht="15.75" customHeight="1">
      <c r="A914" s="1954"/>
      <c r="B914" s="1954"/>
      <c r="C914" s="1954"/>
      <c r="D914" s="1954"/>
      <c r="E914" s="1954"/>
      <c r="F914" s="1954"/>
      <c r="G914" s="1954"/>
      <c r="H914" s="1954"/>
      <c r="I914" s="1954"/>
      <c r="J914" s="1954"/>
      <c r="K914" s="1954"/>
    </row>
    <row r="915" spans="1:11" ht="15.75" customHeight="1">
      <c r="A915" s="1954"/>
      <c r="B915" s="1954"/>
      <c r="C915" s="1954"/>
      <c r="D915" s="1954"/>
      <c r="E915" s="1954"/>
      <c r="F915" s="1954"/>
      <c r="G915" s="1954"/>
      <c r="H915" s="1954"/>
      <c r="I915" s="1954"/>
      <c r="J915" s="1954"/>
      <c r="K915" s="1954"/>
    </row>
    <row r="916" spans="1:11" ht="15.75" customHeight="1">
      <c r="A916" s="1954"/>
      <c r="B916" s="1954"/>
      <c r="C916" s="1954"/>
      <c r="D916" s="1954"/>
      <c r="E916" s="1954"/>
      <c r="F916" s="1954"/>
      <c r="G916" s="1954"/>
      <c r="H916" s="1954"/>
      <c r="I916" s="1954"/>
      <c r="J916" s="1954"/>
      <c r="K916" s="1954"/>
    </row>
    <row r="917" spans="1:11" ht="15.75" customHeight="1">
      <c r="A917" s="1954"/>
      <c r="B917" s="1954"/>
      <c r="C917" s="1954"/>
      <c r="D917" s="1954"/>
      <c r="E917" s="1954"/>
      <c r="F917" s="1954"/>
      <c r="G917" s="1954"/>
      <c r="H917" s="1954"/>
      <c r="I917" s="1954"/>
      <c r="J917" s="1954"/>
      <c r="K917" s="1954"/>
    </row>
    <row r="918" spans="1:11" ht="15.75" customHeight="1">
      <c r="A918" s="1954"/>
      <c r="B918" s="1954"/>
      <c r="C918" s="1954"/>
      <c r="D918" s="1954"/>
      <c r="E918" s="1954"/>
      <c r="F918" s="1954"/>
      <c r="G918" s="1954"/>
      <c r="H918" s="1954"/>
      <c r="I918" s="1954"/>
      <c r="J918" s="1954"/>
      <c r="K918" s="1954"/>
    </row>
    <row r="919" spans="1:11" ht="15.75" customHeight="1">
      <c r="A919" s="1954"/>
      <c r="B919" s="1954"/>
      <c r="C919" s="1954"/>
      <c r="D919" s="1954"/>
      <c r="E919" s="1954"/>
      <c r="F919" s="1954"/>
      <c r="G919" s="1954"/>
      <c r="H919" s="1954"/>
      <c r="I919" s="1954"/>
      <c r="J919" s="1954"/>
      <c r="K919" s="1954"/>
    </row>
    <row r="920" spans="1:11" ht="15.75" customHeight="1">
      <c r="A920" s="1954"/>
      <c r="B920" s="1954"/>
      <c r="C920" s="1954"/>
      <c r="D920" s="1954"/>
      <c r="E920" s="1954"/>
      <c r="F920" s="1954"/>
      <c r="G920" s="1954"/>
      <c r="H920" s="1954"/>
      <c r="I920" s="1954"/>
      <c r="J920" s="1954"/>
      <c r="K920" s="1954"/>
    </row>
    <row r="921" spans="1:11" ht="15.75" customHeight="1">
      <c r="A921" s="1954"/>
      <c r="B921" s="1954"/>
      <c r="C921" s="1954"/>
      <c r="D921" s="1954"/>
      <c r="E921" s="1954"/>
      <c r="F921" s="1954"/>
      <c r="G921" s="1954"/>
      <c r="H921" s="1954"/>
      <c r="I921" s="1954"/>
      <c r="J921" s="1954"/>
      <c r="K921" s="1954"/>
    </row>
    <row r="922" spans="1:11" ht="15.75" customHeight="1">
      <c r="A922" s="1954"/>
      <c r="B922" s="1954"/>
      <c r="C922" s="1954"/>
      <c r="D922" s="1954"/>
      <c r="E922" s="1954"/>
      <c r="F922" s="1954"/>
      <c r="G922" s="1954"/>
      <c r="H922" s="1954"/>
      <c r="I922" s="1954"/>
      <c r="J922" s="1954"/>
      <c r="K922" s="1954"/>
    </row>
    <row r="923" spans="1:11" ht="15.75" customHeight="1">
      <c r="A923" s="1954"/>
      <c r="B923" s="1954"/>
      <c r="C923" s="1954"/>
      <c r="D923" s="1954"/>
      <c r="E923" s="1954"/>
      <c r="F923" s="1954"/>
      <c r="G923" s="1954"/>
      <c r="H923" s="1954"/>
      <c r="I923" s="1954"/>
      <c r="J923" s="1954"/>
      <c r="K923" s="1954"/>
    </row>
    <row r="924" spans="1:11" ht="15.75" customHeight="1">
      <c r="A924" s="1954"/>
      <c r="B924" s="1954"/>
      <c r="C924" s="1954"/>
      <c r="D924" s="1954"/>
      <c r="E924" s="1954"/>
      <c r="F924" s="1954"/>
      <c r="G924" s="1954"/>
      <c r="H924" s="1954"/>
      <c r="I924" s="1954"/>
      <c r="J924" s="1954"/>
      <c r="K924" s="1954"/>
    </row>
    <row r="925" spans="1:11" ht="15.75" customHeight="1">
      <c r="A925" s="1954"/>
      <c r="B925" s="1954"/>
      <c r="C925" s="1954"/>
      <c r="D925" s="1954"/>
      <c r="E925" s="1954"/>
      <c r="F925" s="1954"/>
      <c r="G925" s="1954"/>
      <c r="H925" s="1954"/>
      <c r="I925" s="1954"/>
      <c r="J925" s="1954"/>
      <c r="K925" s="1954"/>
    </row>
    <row r="926" spans="1:11" ht="15.75" customHeight="1">
      <c r="A926" s="1954"/>
      <c r="B926" s="1954"/>
      <c r="C926" s="1954"/>
      <c r="D926" s="1954"/>
      <c r="E926" s="1954"/>
      <c r="F926" s="1954"/>
      <c r="G926" s="1954"/>
      <c r="H926" s="1954"/>
      <c r="I926" s="1954"/>
      <c r="J926" s="1954"/>
      <c r="K926" s="1954"/>
    </row>
    <row r="927" spans="1:11" ht="15.75" customHeight="1">
      <c r="A927" s="1954"/>
      <c r="B927" s="1954"/>
      <c r="C927" s="1954"/>
      <c r="D927" s="1954"/>
      <c r="E927" s="1954"/>
      <c r="F927" s="1954"/>
      <c r="G927" s="1954"/>
      <c r="H927" s="1954"/>
      <c r="I927" s="1954"/>
      <c r="J927" s="1954"/>
      <c r="K927" s="1954"/>
    </row>
    <row r="928" spans="1:11" ht="15.75" customHeight="1">
      <c r="A928" s="1954"/>
      <c r="B928" s="1954"/>
      <c r="C928" s="1954"/>
      <c r="D928" s="1954"/>
      <c r="E928" s="1954"/>
      <c r="F928" s="1954"/>
      <c r="G928" s="1954"/>
      <c r="H928" s="1954"/>
      <c r="I928" s="1954"/>
      <c r="J928" s="1954"/>
      <c r="K928" s="1954"/>
    </row>
    <row r="929" spans="1:11" ht="15.75" customHeight="1">
      <c r="A929" s="1954"/>
      <c r="B929" s="1954"/>
      <c r="C929" s="1954"/>
      <c r="D929" s="1954"/>
      <c r="E929" s="1954"/>
      <c r="F929" s="1954"/>
      <c r="G929" s="1954"/>
      <c r="H929" s="1954"/>
      <c r="I929" s="1954"/>
      <c r="J929" s="1954"/>
      <c r="K929" s="1954"/>
    </row>
    <row r="930" spans="1:11" ht="15.75" customHeight="1">
      <c r="A930" s="1954"/>
      <c r="B930" s="1954"/>
      <c r="C930" s="1954"/>
      <c r="D930" s="1954"/>
      <c r="E930" s="1954"/>
      <c r="F930" s="1954"/>
      <c r="G930" s="1954"/>
      <c r="H930" s="1954"/>
      <c r="I930" s="1954"/>
      <c r="J930" s="1954"/>
      <c r="K930" s="1954"/>
    </row>
    <row r="931" spans="1:11" ht="15.75" customHeight="1">
      <c r="A931" s="1954"/>
      <c r="B931" s="1954"/>
      <c r="C931" s="1954"/>
      <c r="D931" s="1954"/>
      <c r="E931" s="1954"/>
      <c r="F931" s="1954"/>
      <c r="G931" s="1954"/>
      <c r="H931" s="1954"/>
      <c r="I931" s="1954"/>
      <c r="J931" s="1954"/>
      <c r="K931" s="1954"/>
    </row>
    <row r="932" spans="1:11" ht="15.75" customHeight="1">
      <c r="A932" s="1954"/>
      <c r="B932" s="1954"/>
      <c r="C932" s="1954"/>
      <c r="D932" s="1954"/>
      <c r="E932" s="1954"/>
      <c r="F932" s="1954"/>
      <c r="G932" s="1954"/>
      <c r="H932" s="1954"/>
      <c r="I932" s="1954"/>
      <c r="J932" s="1954"/>
      <c r="K932" s="1954"/>
    </row>
    <row r="933" spans="1:11" ht="15.75" customHeight="1">
      <c r="A933" s="1954"/>
      <c r="B933" s="1954"/>
      <c r="C933" s="1954"/>
      <c r="D933" s="1954"/>
      <c r="E933" s="1954"/>
      <c r="F933" s="1954"/>
      <c r="G933" s="1954"/>
      <c r="H933" s="1954"/>
      <c r="I933" s="1954"/>
      <c r="J933" s="1954"/>
      <c r="K933" s="1954"/>
    </row>
    <row r="934" spans="1:11" ht="15.75" customHeight="1">
      <c r="A934" s="1954"/>
      <c r="B934" s="1954"/>
      <c r="C934" s="1954"/>
      <c r="D934" s="1954"/>
      <c r="E934" s="1954"/>
      <c r="F934" s="1954"/>
      <c r="G934" s="1954"/>
      <c r="H934" s="1954"/>
      <c r="I934" s="1954"/>
      <c r="J934" s="1954"/>
      <c r="K934" s="1954"/>
    </row>
    <row r="935" spans="1:11" ht="15.75" customHeight="1">
      <c r="A935" s="1954"/>
      <c r="B935" s="1954"/>
      <c r="C935" s="1954"/>
      <c r="D935" s="1954"/>
      <c r="E935" s="1954"/>
      <c r="F935" s="1954"/>
      <c r="G935" s="1954"/>
      <c r="H935" s="1954"/>
      <c r="I935" s="1954"/>
      <c r="J935" s="1954"/>
      <c r="K935" s="1954"/>
    </row>
    <row r="936" spans="1:11" ht="15.75" customHeight="1">
      <c r="A936" s="1954"/>
      <c r="B936" s="1954"/>
      <c r="C936" s="1954"/>
      <c r="D936" s="1954"/>
      <c r="E936" s="1954"/>
      <c r="F936" s="1954"/>
      <c r="G936" s="1954"/>
      <c r="H936" s="1954"/>
      <c r="I936" s="1954"/>
      <c r="J936" s="1954"/>
      <c r="K936" s="1954"/>
    </row>
    <row r="937" spans="1:11" ht="15.75" customHeight="1">
      <c r="A937" s="1954"/>
      <c r="B937" s="1954"/>
      <c r="C937" s="1954"/>
      <c r="D937" s="1954"/>
      <c r="E937" s="1954"/>
      <c r="F937" s="1954"/>
      <c r="G937" s="1954"/>
      <c r="H937" s="1954"/>
      <c r="I937" s="1954"/>
      <c r="J937" s="1954"/>
      <c r="K937" s="1954"/>
    </row>
    <row r="938" spans="1:11" ht="15.75" customHeight="1">
      <c r="A938" s="1954"/>
      <c r="B938" s="1954"/>
      <c r="C938" s="1954"/>
      <c r="D938" s="1954"/>
      <c r="E938" s="1954"/>
      <c r="F938" s="1954"/>
      <c r="G938" s="1954"/>
      <c r="H938" s="1954"/>
      <c r="I938" s="1954"/>
      <c r="J938" s="1954"/>
      <c r="K938" s="1954"/>
    </row>
    <row r="939" spans="1:11" ht="15.75" customHeight="1">
      <c r="A939" s="1954"/>
      <c r="B939" s="1954"/>
      <c r="C939" s="1954"/>
      <c r="D939" s="1954"/>
      <c r="E939" s="1954"/>
      <c r="F939" s="1954"/>
      <c r="G939" s="1954"/>
      <c r="H939" s="1954"/>
      <c r="I939" s="1954"/>
      <c r="J939" s="1954"/>
      <c r="K939" s="1954"/>
    </row>
    <row r="940" spans="1:11" ht="15.75" customHeight="1">
      <c r="A940" s="1954"/>
      <c r="B940" s="1954"/>
      <c r="C940" s="1954"/>
      <c r="D940" s="1954"/>
      <c r="E940" s="1954"/>
      <c r="F940" s="1954"/>
      <c r="G940" s="1954"/>
      <c r="H940" s="1954"/>
      <c r="I940" s="1954"/>
      <c r="J940" s="1954"/>
      <c r="K940" s="1954"/>
    </row>
    <row r="941" spans="1:11" ht="15.75" customHeight="1">
      <c r="A941" s="1954"/>
      <c r="B941" s="1954"/>
      <c r="C941" s="1954"/>
      <c r="D941" s="1954"/>
      <c r="E941" s="1954"/>
      <c r="F941" s="1954"/>
      <c r="G941" s="1954"/>
      <c r="H941" s="1954"/>
      <c r="I941" s="1954"/>
      <c r="J941" s="1954"/>
      <c r="K941" s="1954"/>
    </row>
    <row r="942" spans="1:11" ht="15.75" customHeight="1">
      <c r="A942" s="1954"/>
      <c r="B942" s="1954"/>
      <c r="C942" s="1954"/>
      <c r="D942" s="1954"/>
      <c r="E942" s="1954"/>
      <c r="F942" s="1954"/>
      <c r="G942" s="1954"/>
      <c r="H942" s="1954"/>
      <c r="I942" s="1954"/>
      <c r="J942" s="1954"/>
      <c r="K942" s="1954"/>
    </row>
    <row r="943" spans="1:11" ht="15.75" customHeight="1">
      <c r="A943" s="1954"/>
      <c r="B943" s="1954"/>
      <c r="C943" s="1954"/>
      <c r="D943" s="1954"/>
      <c r="E943" s="1954"/>
      <c r="F943" s="1954"/>
      <c r="G943" s="1954"/>
      <c r="H943" s="1954"/>
      <c r="I943" s="1954"/>
      <c r="J943" s="1954"/>
      <c r="K943" s="1954"/>
    </row>
    <row r="944" spans="1:11" ht="15.75" customHeight="1">
      <c r="A944" s="1954"/>
      <c r="B944" s="1954"/>
      <c r="C944" s="1954"/>
      <c r="D944" s="1954"/>
      <c r="E944" s="1954"/>
      <c r="F944" s="1954"/>
      <c r="G944" s="1954"/>
      <c r="H944" s="1954"/>
      <c r="I944" s="1954"/>
      <c r="J944" s="1954"/>
      <c r="K944" s="1954"/>
    </row>
    <row r="945" spans="1:11" ht="15.75" customHeight="1">
      <c r="A945" s="1954"/>
      <c r="B945" s="1954"/>
      <c r="C945" s="1954"/>
      <c r="D945" s="1954"/>
      <c r="E945" s="1954"/>
      <c r="F945" s="1954"/>
      <c r="G945" s="1954"/>
      <c r="H945" s="1954"/>
      <c r="I945" s="1954"/>
      <c r="J945" s="1954"/>
      <c r="K945" s="1954"/>
    </row>
    <row r="946" spans="1:11" ht="15.75" customHeight="1">
      <c r="A946" s="1954"/>
      <c r="B946" s="1954"/>
      <c r="C946" s="1954"/>
      <c r="D946" s="1954"/>
      <c r="E946" s="1954"/>
      <c r="F946" s="1954"/>
      <c r="G946" s="1954"/>
      <c r="H946" s="1954"/>
      <c r="I946" s="1954"/>
      <c r="J946" s="1954"/>
      <c r="K946" s="1954"/>
    </row>
    <row r="947" spans="1:11" ht="15.75" customHeight="1">
      <c r="A947" s="1954"/>
      <c r="B947" s="1954"/>
      <c r="C947" s="1954"/>
      <c r="D947" s="1954"/>
      <c r="E947" s="1954"/>
      <c r="F947" s="1954"/>
      <c r="G947" s="1954"/>
      <c r="H947" s="1954"/>
      <c r="I947" s="1954"/>
      <c r="J947" s="1954"/>
      <c r="K947" s="1954"/>
    </row>
    <row r="948" spans="1:11" ht="15.75" customHeight="1">
      <c r="A948" s="1954"/>
      <c r="B948" s="1954"/>
      <c r="C948" s="1954"/>
      <c r="D948" s="1954"/>
      <c r="E948" s="1954"/>
      <c r="F948" s="1954"/>
      <c r="G948" s="1954"/>
      <c r="H948" s="1954"/>
      <c r="I948" s="1954"/>
      <c r="J948" s="1954"/>
      <c r="K948" s="1954"/>
    </row>
    <row r="949" spans="1:11" ht="15.75" customHeight="1">
      <c r="A949" s="1954"/>
      <c r="B949" s="1954"/>
      <c r="C949" s="1954"/>
      <c r="D949" s="1954"/>
      <c r="E949" s="1954"/>
      <c r="F949" s="1954"/>
      <c r="G949" s="1954"/>
      <c r="H949" s="1954"/>
      <c r="I949" s="1954"/>
      <c r="J949" s="1954"/>
      <c r="K949" s="1954"/>
    </row>
    <row r="950" spans="1:11" ht="15.75" customHeight="1">
      <c r="A950" s="1954"/>
      <c r="B950" s="1954"/>
      <c r="C950" s="1954"/>
      <c r="D950" s="1954"/>
      <c r="E950" s="1954"/>
      <c r="F950" s="1954"/>
      <c r="G950" s="1954"/>
      <c r="H950" s="1954"/>
      <c r="I950" s="1954"/>
      <c r="J950" s="1954"/>
      <c r="K950" s="1954"/>
    </row>
    <row r="951" spans="1:11" ht="15.75" customHeight="1">
      <c r="A951" s="1954"/>
      <c r="B951" s="1954"/>
      <c r="C951" s="1954"/>
      <c r="D951" s="1954"/>
      <c r="E951" s="1954"/>
      <c r="F951" s="1954"/>
      <c r="G951" s="1954"/>
      <c r="H951" s="1954"/>
      <c r="I951" s="1954"/>
      <c r="J951" s="1954"/>
      <c r="K951" s="1954"/>
    </row>
    <row r="952" spans="1:11" ht="15.75" customHeight="1">
      <c r="A952" s="1954"/>
      <c r="B952" s="1954"/>
      <c r="C952" s="1954"/>
      <c r="D952" s="1954"/>
      <c r="E952" s="1954"/>
      <c r="F952" s="1954"/>
      <c r="G952" s="1954"/>
      <c r="H952" s="1954"/>
      <c r="I952" s="1954"/>
      <c r="J952" s="1954"/>
      <c r="K952" s="1954"/>
    </row>
    <row r="953" spans="1:11" ht="15.75" customHeight="1">
      <c r="A953" s="1954"/>
      <c r="B953" s="1954"/>
      <c r="C953" s="1954"/>
      <c r="D953" s="1954"/>
      <c r="E953" s="1954"/>
      <c r="F953" s="1954"/>
      <c r="G953" s="1954"/>
      <c r="H953" s="1954"/>
      <c r="I953" s="1954"/>
      <c r="J953" s="1954"/>
      <c r="K953" s="1954"/>
    </row>
    <row r="954" spans="1:11" ht="15.75" customHeight="1">
      <c r="A954" s="1954"/>
      <c r="B954" s="1954"/>
      <c r="C954" s="1954"/>
      <c r="D954" s="1954"/>
      <c r="E954" s="1954"/>
      <c r="F954" s="1954"/>
      <c r="G954" s="1954"/>
      <c r="H954" s="1954"/>
      <c r="I954" s="1954"/>
      <c r="J954" s="1954"/>
      <c r="K954" s="1954"/>
    </row>
    <row r="955" spans="1:11" ht="15.75" customHeight="1">
      <c r="A955" s="1954"/>
      <c r="B955" s="1954"/>
      <c r="C955" s="1954"/>
      <c r="D955" s="1954"/>
      <c r="E955" s="1954"/>
      <c r="F955" s="1954"/>
      <c r="G955" s="1954"/>
      <c r="H955" s="1954"/>
      <c r="I955" s="1954"/>
      <c r="J955" s="1954"/>
      <c r="K955" s="1954"/>
    </row>
    <row r="956" spans="1:11" ht="15.75" customHeight="1">
      <c r="A956" s="1954"/>
      <c r="B956" s="1954"/>
      <c r="C956" s="1954"/>
      <c r="D956" s="1954"/>
      <c r="E956" s="1954"/>
      <c r="F956" s="1954"/>
      <c r="G956" s="1954"/>
      <c r="H956" s="1954"/>
      <c r="I956" s="1954"/>
      <c r="J956" s="1954"/>
      <c r="K956" s="1954"/>
    </row>
    <row r="957" spans="1:11" ht="15.75" customHeight="1">
      <c r="A957" s="1954"/>
      <c r="B957" s="1954"/>
      <c r="C957" s="1954"/>
      <c r="D957" s="1954"/>
      <c r="E957" s="1954"/>
      <c r="F957" s="1954"/>
      <c r="G957" s="1954"/>
      <c r="H957" s="1954"/>
      <c r="I957" s="1954"/>
      <c r="J957" s="1954"/>
      <c r="K957" s="1954"/>
    </row>
    <row r="958" spans="1:11" ht="15.75" customHeight="1">
      <c r="A958" s="1954"/>
      <c r="B958" s="1954"/>
      <c r="C958" s="1954"/>
      <c r="D958" s="1954"/>
      <c r="E958" s="1954"/>
      <c r="F958" s="1954"/>
      <c r="G958" s="1954"/>
      <c r="H958" s="1954"/>
      <c r="I958" s="1954"/>
      <c r="J958" s="1954"/>
      <c r="K958" s="1954"/>
    </row>
    <row r="959" spans="1:11" ht="15.75" customHeight="1">
      <c r="A959" s="1954"/>
      <c r="B959" s="1954"/>
      <c r="C959" s="1954"/>
      <c r="D959" s="1954"/>
      <c r="E959" s="1954"/>
      <c r="F959" s="1954"/>
      <c r="G959" s="1954"/>
      <c r="H959" s="1954"/>
      <c r="I959" s="1954"/>
      <c r="J959" s="1954"/>
      <c r="K959" s="1954"/>
    </row>
    <row r="960" spans="1:11" ht="15.75" customHeight="1">
      <c r="A960" s="1954"/>
      <c r="B960" s="1954"/>
      <c r="C960" s="1954"/>
      <c r="D960" s="1954"/>
      <c r="E960" s="1954"/>
      <c r="F960" s="1954"/>
      <c r="G960" s="1954"/>
      <c r="H960" s="1954"/>
      <c r="I960" s="1954"/>
      <c r="J960" s="1954"/>
      <c r="K960" s="1954"/>
    </row>
    <row r="961" spans="1:11" ht="15.75" customHeight="1">
      <c r="A961" s="1954"/>
      <c r="B961" s="1954"/>
      <c r="C961" s="1954"/>
      <c r="D961" s="1954"/>
      <c r="E961" s="1954"/>
      <c r="F961" s="1954"/>
      <c r="G961" s="1954"/>
      <c r="H961" s="1954"/>
      <c r="I961" s="1954"/>
      <c r="J961" s="1954"/>
      <c r="K961" s="1954"/>
    </row>
    <row r="962" spans="1:11" ht="15.75" customHeight="1">
      <c r="A962" s="1954"/>
      <c r="B962" s="1954"/>
      <c r="C962" s="1954"/>
      <c r="D962" s="1954"/>
      <c r="E962" s="1954"/>
      <c r="F962" s="1954"/>
      <c r="G962" s="1954"/>
      <c r="H962" s="1954"/>
      <c r="I962" s="1954"/>
      <c r="J962" s="1954"/>
      <c r="K962" s="1954"/>
    </row>
    <row r="963" spans="1:11" ht="15.75" customHeight="1">
      <c r="A963" s="1954"/>
      <c r="B963" s="1954"/>
      <c r="C963" s="1954"/>
      <c r="D963" s="1954"/>
      <c r="E963" s="1954"/>
      <c r="F963" s="1954"/>
      <c r="G963" s="1954"/>
      <c r="H963" s="1954"/>
      <c r="I963" s="1954"/>
      <c r="J963" s="1954"/>
      <c r="K963" s="1954"/>
    </row>
    <row r="964" spans="1:11" ht="15.75" customHeight="1">
      <c r="A964" s="1954"/>
      <c r="B964" s="1954"/>
      <c r="C964" s="1954"/>
      <c r="D964" s="1954"/>
      <c r="E964" s="1954"/>
      <c r="F964" s="1954"/>
      <c r="G964" s="1954"/>
      <c r="H964" s="1954"/>
      <c r="I964" s="1954"/>
      <c r="J964" s="1954"/>
      <c r="K964" s="1954"/>
    </row>
    <row r="965" spans="1:11" ht="15.75" customHeight="1">
      <c r="A965" s="1954"/>
      <c r="B965" s="1954"/>
      <c r="C965" s="1954"/>
      <c r="D965" s="1954"/>
      <c r="E965" s="1954"/>
      <c r="F965" s="1954"/>
      <c r="G965" s="1954"/>
      <c r="H965" s="1954"/>
      <c r="I965" s="1954"/>
      <c r="J965" s="1954"/>
      <c r="K965" s="1954"/>
    </row>
    <row r="966" spans="1:11" ht="15.75" customHeight="1">
      <c r="A966" s="1954"/>
      <c r="B966" s="1954"/>
      <c r="C966" s="1954"/>
      <c r="D966" s="1954"/>
      <c r="E966" s="1954"/>
      <c r="F966" s="1954"/>
      <c r="G966" s="1954"/>
      <c r="H966" s="1954"/>
      <c r="I966" s="1954"/>
      <c r="J966" s="1954"/>
      <c r="K966" s="1954"/>
    </row>
    <row r="967" spans="1:11" ht="15.75" customHeight="1">
      <c r="A967" s="1954"/>
      <c r="B967" s="1954"/>
      <c r="C967" s="1954"/>
      <c r="D967" s="1954"/>
      <c r="E967" s="1954"/>
      <c r="F967" s="1954"/>
      <c r="G967" s="1954"/>
      <c r="H967" s="1954"/>
      <c r="I967" s="1954"/>
      <c r="J967" s="1954"/>
      <c r="K967" s="1954"/>
    </row>
    <row r="968" spans="1:11" ht="15.75" customHeight="1">
      <c r="A968" s="1954"/>
      <c r="B968" s="1954"/>
      <c r="C968" s="1954"/>
      <c r="D968" s="1954"/>
      <c r="E968" s="1954"/>
      <c r="F968" s="1954"/>
      <c r="G968" s="1954"/>
      <c r="H968" s="1954"/>
      <c r="I968" s="1954"/>
      <c r="J968" s="1954"/>
      <c r="K968" s="1954"/>
    </row>
    <row r="969" spans="1:11" ht="15.75" customHeight="1">
      <c r="A969" s="1954"/>
      <c r="B969" s="1954"/>
      <c r="C969" s="1954"/>
      <c r="D969" s="1954"/>
      <c r="E969" s="1954"/>
      <c r="F969" s="1954"/>
      <c r="G969" s="1954"/>
      <c r="H969" s="1954"/>
      <c r="I969" s="1954"/>
      <c r="J969" s="1954"/>
      <c r="K969" s="1954"/>
    </row>
    <row r="970" spans="1:11" ht="15.75" customHeight="1">
      <c r="A970" s="1954"/>
      <c r="B970" s="1954"/>
      <c r="C970" s="1954"/>
      <c r="D970" s="1954"/>
      <c r="E970" s="1954"/>
      <c r="F970" s="1954"/>
      <c r="G970" s="1954"/>
      <c r="H970" s="1954"/>
      <c r="I970" s="1954"/>
      <c r="J970" s="1954"/>
      <c r="K970" s="1954"/>
    </row>
    <row r="971" spans="1:11" ht="15.75" customHeight="1">
      <c r="A971" s="1954"/>
      <c r="B971" s="1954"/>
      <c r="C971" s="1954"/>
      <c r="D971" s="1954"/>
      <c r="E971" s="1954"/>
      <c r="F971" s="1954"/>
      <c r="G971" s="1954"/>
      <c r="H971" s="1954"/>
      <c r="I971" s="1954"/>
      <c r="J971" s="1954"/>
      <c r="K971" s="1954"/>
    </row>
    <row r="972" spans="1:11" ht="15.75" customHeight="1">
      <c r="A972" s="1954"/>
      <c r="B972" s="1954"/>
      <c r="C972" s="1954"/>
      <c r="D972" s="1954"/>
      <c r="E972" s="1954"/>
      <c r="F972" s="1954"/>
      <c r="G972" s="1954"/>
      <c r="H972" s="1954"/>
      <c r="I972" s="1954"/>
      <c r="J972" s="1954"/>
      <c r="K972" s="1954"/>
    </row>
    <row r="973" spans="1:11" ht="15.75" customHeight="1">
      <c r="A973" s="1954"/>
      <c r="B973" s="1954"/>
      <c r="C973" s="1954"/>
      <c r="D973" s="1954"/>
      <c r="E973" s="1954"/>
      <c r="F973" s="1954"/>
      <c r="G973" s="1954"/>
      <c r="H973" s="1954"/>
      <c r="I973" s="1954"/>
      <c r="J973" s="1954"/>
      <c r="K973" s="1954"/>
    </row>
    <row r="974" spans="1:11" ht="15.75" customHeight="1">
      <c r="A974" s="1954"/>
      <c r="B974" s="1954"/>
      <c r="C974" s="1954"/>
      <c r="D974" s="1954"/>
      <c r="E974" s="1954"/>
      <c r="F974" s="1954"/>
      <c r="G974" s="1954"/>
      <c r="H974" s="1954"/>
      <c r="I974" s="1954"/>
      <c r="J974" s="1954"/>
      <c r="K974" s="1954"/>
    </row>
    <row r="975" spans="1:11" ht="15.75" customHeight="1">
      <c r="A975" s="1954"/>
      <c r="B975" s="1954"/>
      <c r="C975" s="1954"/>
      <c r="D975" s="1954"/>
      <c r="E975" s="1954"/>
      <c r="F975" s="1954"/>
      <c r="G975" s="1954"/>
      <c r="H975" s="1954"/>
      <c r="I975" s="1954"/>
      <c r="J975" s="1954"/>
      <c r="K975" s="1954"/>
    </row>
    <row r="976" spans="1:11" ht="15.75" customHeight="1">
      <c r="A976" s="1954"/>
      <c r="B976" s="1954"/>
      <c r="C976" s="1954"/>
      <c r="D976" s="1954"/>
      <c r="E976" s="1954"/>
      <c r="F976" s="1954"/>
      <c r="G976" s="1954"/>
      <c r="H976" s="1954"/>
      <c r="I976" s="1954"/>
      <c r="J976" s="1954"/>
      <c r="K976" s="1954"/>
    </row>
    <row r="977" spans="1:11" ht="15.75" customHeight="1">
      <c r="A977" s="1954"/>
      <c r="B977" s="1954"/>
      <c r="C977" s="1954"/>
      <c r="D977" s="1954"/>
      <c r="E977" s="1954"/>
      <c r="F977" s="1954"/>
      <c r="G977" s="1954"/>
      <c r="H977" s="1954"/>
      <c r="I977" s="1954"/>
      <c r="J977" s="1954"/>
      <c r="K977" s="1954"/>
    </row>
    <row r="978" spans="1:11" ht="15.75" customHeight="1">
      <c r="A978" s="1954"/>
      <c r="B978" s="1954"/>
      <c r="C978" s="1954"/>
      <c r="D978" s="1954"/>
      <c r="E978" s="1954"/>
      <c r="F978" s="1954"/>
      <c r="G978" s="1954"/>
      <c r="H978" s="1954"/>
      <c r="I978" s="1954"/>
      <c r="J978" s="1954"/>
      <c r="K978" s="1954"/>
    </row>
    <row r="979" spans="1:11" ht="15.75" customHeight="1">
      <c r="A979" s="1954"/>
      <c r="B979" s="1954"/>
      <c r="C979" s="1954"/>
      <c r="D979" s="1954"/>
      <c r="E979" s="1954"/>
      <c r="F979" s="1954"/>
      <c r="G979" s="1954"/>
      <c r="H979" s="1954"/>
      <c r="I979" s="1954"/>
      <c r="J979" s="1954"/>
      <c r="K979" s="1954"/>
    </row>
    <row r="980" spans="1:11" ht="15.75" customHeight="1">
      <c r="A980" s="1954"/>
      <c r="B980" s="1954"/>
      <c r="C980" s="1954"/>
      <c r="D980" s="1954"/>
      <c r="E980" s="1954"/>
      <c r="F980" s="1954"/>
      <c r="G980" s="1954"/>
      <c r="H980" s="1954"/>
      <c r="I980" s="1954"/>
      <c r="J980" s="1954"/>
      <c r="K980" s="1954"/>
    </row>
    <row r="981" spans="1:11" ht="15.75" customHeight="1">
      <c r="A981" s="1954"/>
      <c r="B981" s="1954"/>
      <c r="C981" s="1954"/>
      <c r="D981" s="1954"/>
      <c r="E981" s="1954"/>
      <c r="F981" s="1954"/>
      <c r="G981" s="1954"/>
      <c r="H981" s="1954"/>
      <c r="I981" s="1954"/>
      <c r="J981" s="1954"/>
      <c r="K981" s="1954"/>
    </row>
    <row r="982" spans="1:11" ht="15.75" customHeight="1">
      <c r="A982" s="1954"/>
      <c r="B982" s="1954"/>
      <c r="C982" s="1954"/>
      <c r="D982" s="1954"/>
      <c r="E982" s="1954"/>
      <c r="F982" s="1954"/>
      <c r="G982" s="1954"/>
      <c r="H982" s="1954"/>
      <c r="I982" s="1954"/>
      <c r="J982" s="1954"/>
      <c r="K982" s="1954"/>
    </row>
    <row r="983" spans="1:11" ht="15.75" customHeight="1">
      <c r="A983" s="1954"/>
      <c r="B983" s="1954"/>
      <c r="C983" s="1954"/>
      <c r="D983" s="1954"/>
      <c r="E983" s="1954"/>
      <c r="F983" s="1954"/>
      <c r="G983" s="1954"/>
      <c r="H983" s="1954"/>
      <c r="I983" s="1954"/>
      <c r="J983" s="1954"/>
      <c r="K983" s="1954"/>
    </row>
    <row r="984" spans="1:11" ht="15.75" customHeight="1">
      <c r="A984" s="1954"/>
      <c r="B984" s="1954"/>
      <c r="C984" s="1954"/>
      <c r="D984" s="1954"/>
      <c r="E984" s="1954"/>
      <c r="F984" s="1954"/>
      <c r="G984" s="1954"/>
      <c r="H984" s="1954"/>
      <c r="I984" s="1954"/>
      <c r="J984" s="1954"/>
      <c r="K984" s="1954"/>
    </row>
    <row r="985" spans="1:11" ht="15.75" customHeight="1">
      <c r="A985" s="1954"/>
      <c r="B985" s="1954"/>
      <c r="C985" s="1954"/>
      <c r="D985" s="1954"/>
      <c r="E985" s="1954"/>
      <c r="F985" s="1954"/>
      <c r="G985" s="1954"/>
      <c r="H985" s="1954"/>
      <c r="I985" s="1954"/>
      <c r="J985" s="1954"/>
      <c r="K985" s="1954"/>
    </row>
    <row r="986" spans="1:11" ht="15.75" customHeight="1">
      <c r="A986" s="1954"/>
      <c r="B986" s="1954"/>
      <c r="C986" s="1954"/>
      <c r="D986" s="1954"/>
      <c r="E986" s="1954"/>
      <c r="F986" s="1954"/>
      <c r="G986" s="1954"/>
      <c r="H986" s="1954"/>
      <c r="I986" s="1954"/>
      <c r="J986" s="1954"/>
      <c r="K986" s="1954"/>
    </row>
    <row r="987" spans="1:11" ht="15.75" customHeight="1">
      <c r="A987" s="1954"/>
      <c r="B987" s="1954"/>
      <c r="C987" s="1954"/>
      <c r="D987" s="1954"/>
      <c r="E987" s="1954"/>
      <c r="F987" s="1954"/>
      <c r="G987" s="1954"/>
      <c r="H987" s="1954"/>
      <c r="I987" s="1954"/>
      <c r="J987" s="1954"/>
      <c r="K987" s="1954"/>
    </row>
    <row r="988" spans="1:11" ht="15.75" customHeight="1">
      <c r="A988" s="1954"/>
      <c r="B988" s="1954"/>
      <c r="C988" s="1954"/>
      <c r="D988" s="1954"/>
      <c r="E988" s="1954"/>
      <c r="F988" s="1954"/>
      <c r="G988" s="1954"/>
      <c r="H988" s="1954"/>
      <c r="I988" s="1954"/>
      <c r="J988" s="1954"/>
      <c r="K988" s="1954"/>
    </row>
    <row r="989" spans="1:11" ht="15.75" customHeight="1">
      <c r="A989" s="1954"/>
      <c r="B989" s="1954"/>
      <c r="C989" s="1954"/>
      <c r="D989" s="1954"/>
      <c r="E989" s="1954"/>
      <c r="F989" s="1954"/>
      <c r="G989" s="1954"/>
      <c r="H989" s="1954"/>
      <c r="I989" s="1954"/>
      <c r="J989" s="1954"/>
      <c r="K989" s="1954"/>
    </row>
    <row r="990" spans="1:11" ht="15.75" customHeight="1">
      <c r="A990" s="1954"/>
      <c r="B990" s="1954"/>
      <c r="C990" s="1954"/>
      <c r="D990" s="1954"/>
      <c r="E990" s="1954"/>
      <c r="F990" s="1954"/>
      <c r="G990" s="1954"/>
      <c r="H990" s="1954"/>
      <c r="I990" s="1954"/>
      <c r="J990" s="1954"/>
      <c r="K990" s="1954"/>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showGridLines="0" zoomScale="85" zoomScaleNormal="85" workbookViewId="0"/>
  </sheetViews>
  <sheetFormatPr defaultColWidth="9.109375" defaultRowHeight="15" customHeight="1"/>
  <cols>
    <col min="1" max="1" width="12" style="1952" customWidth="1"/>
    <col min="2" max="2" width="5.109375" style="1952" customWidth="1"/>
    <col min="3" max="3" width="41.44140625" style="1952" customWidth="1"/>
    <col min="4" max="4" width="14.5546875" style="1952" customWidth="1"/>
    <col min="5" max="5" width="18.5546875" style="1952" bestFit="1" customWidth="1"/>
    <col min="6" max="6" width="15" style="1952" customWidth="1"/>
    <col min="7" max="7" width="18.5546875" style="1952" bestFit="1" customWidth="1"/>
    <col min="8" max="8" width="17.6640625" style="1952" customWidth="1"/>
    <col min="9" max="9" width="12.109375" style="1952" customWidth="1"/>
    <col min="10" max="10" width="10.88671875" style="1952" customWidth="1"/>
    <col min="11" max="11" width="8.5546875" style="1952" customWidth="1"/>
    <col min="12" max="16384" width="9.109375" style="1952"/>
  </cols>
  <sheetData>
    <row r="1" spans="1:14" ht="15" customHeight="1">
      <c r="A1" s="1955"/>
      <c r="B1" s="3129" t="s">
        <v>1528</v>
      </c>
      <c r="C1" s="3130"/>
      <c r="D1" s="3130"/>
      <c r="E1" s="3130"/>
      <c r="F1" s="3130"/>
      <c r="G1" s="3130"/>
      <c r="H1" s="3130"/>
      <c r="I1" s="3130"/>
      <c r="J1" s="3130"/>
      <c r="K1" s="1955"/>
    </row>
    <row r="2" spans="1:14" ht="15" customHeight="1">
      <c r="A2" s="1955"/>
      <c r="B2" s="3143" t="s">
        <v>1527</v>
      </c>
      <c r="C2" s="3130"/>
      <c r="D2" s="3130"/>
      <c r="E2" s="3130"/>
      <c r="F2" s="3130"/>
      <c r="G2" s="3130"/>
      <c r="H2" s="3130"/>
      <c r="I2" s="3130"/>
      <c r="J2" s="3130"/>
      <c r="K2" s="1955"/>
    </row>
    <row r="3" spans="1:14" ht="15" customHeight="1">
      <c r="A3" s="1955"/>
      <c r="B3" s="3143"/>
      <c r="C3" s="3130"/>
      <c r="D3" s="3130"/>
      <c r="E3" s="3130"/>
      <c r="F3" s="3130"/>
      <c r="G3" s="3130"/>
      <c r="H3" s="3130"/>
      <c r="I3" s="3130"/>
      <c r="J3" s="3130"/>
      <c r="K3" s="1955"/>
    </row>
    <row r="4" spans="1:14" ht="15" customHeight="1" thickBot="1">
      <c r="A4" s="1955"/>
      <c r="B4" s="3151" t="s">
        <v>123</v>
      </c>
      <c r="C4" s="3130"/>
      <c r="D4" s="3130"/>
      <c r="E4" s="3130"/>
      <c r="F4" s="3130"/>
      <c r="G4" s="3130"/>
      <c r="H4" s="3130"/>
      <c r="I4" s="3130"/>
      <c r="J4" s="3130"/>
      <c r="K4" s="1955"/>
    </row>
    <row r="5" spans="1:14" ht="27.75" customHeight="1" thickTop="1">
      <c r="A5" s="1955"/>
      <c r="B5" s="3144" t="s">
        <v>124</v>
      </c>
      <c r="C5" s="3145" t="s">
        <v>65</v>
      </c>
      <c r="D5" s="3118" t="s">
        <v>1452</v>
      </c>
      <c r="E5" s="3119"/>
      <c r="F5" s="3120" t="s">
        <v>1451</v>
      </c>
      <c r="G5" s="3119"/>
      <c r="H5" s="1951" t="s">
        <v>460</v>
      </c>
      <c r="I5" s="3139" t="s">
        <v>1450</v>
      </c>
      <c r="J5" s="3152"/>
      <c r="K5" s="1955"/>
    </row>
    <row r="6" spans="1:14" ht="15.6">
      <c r="A6" s="1955"/>
      <c r="B6" s="3134"/>
      <c r="C6" s="3146"/>
      <c r="D6" s="2007" t="s">
        <v>66</v>
      </c>
      <c r="E6" s="2007" t="s">
        <v>501</v>
      </c>
      <c r="F6" s="2007" t="s">
        <v>66</v>
      </c>
      <c r="G6" s="2006" t="s">
        <v>501</v>
      </c>
      <c r="H6" s="2006" t="s">
        <v>501</v>
      </c>
      <c r="I6" s="2005" t="s">
        <v>418</v>
      </c>
      <c r="J6" s="2004" t="s">
        <v>458</v>
      </c>
      <c r="K6" s="1955"/>
    </row>
    <row r="7" spans="1:14" ht="27.75" customHeight="1">
      <c r="A7" s="1955"/>
      <c r="B7" s="2055"/>
      <c r="C7" s="2034" t="s">
        <v>1512</v>
      </c>
      <c r="D7" s="2023">
        <v>22762.789669600003</v>
      </c>
      <c r="E7" s="2023">
        <v>3777.8155980000001</v>
      </c>
      <c r="F7" s="2023">
        <v>26374.474973199998</v>
      </c>
      <c r="G7" s="2023">
        <v>5046.5591748999996</v>
      </c>
      <c r="H7" s="2023">
        <v>4898.2582758999997</v>
      </c>
      <c r="I7" s="2022">
        <v>33.584052582441572</v>
      </c>
      <c r="J7" s="2033">
        <v>-2.9386537214821873</v>
      </c>
      <c r="K7" s="2042"/>
      <c r="M7" s="2015"/>
      <c r="N7" s="2015"/>
    </row>
    <row r="8" spans="1:14" ht="27.75" customHeight="1">
      <c r="A8" s="1955"/>
      <c r="B8" s="2030">
        <v>1</v>
      </c>
      <c r="C8" s="2029" t="s">
        <v>1519</v>
      </c>
      <c r="D8" s="2028">
        <v>382.9359394</v>
      </c>
      <c r="E8" s="2028">
        <v>74.713990499999994</v>
      </c>
      <c r="F8" s="2028">
        <v>463.41769839999995</v>
      </c>
      <c r="G8" s="2028">
        <v>119.88781849999999</v>
      </c>
      <c r="H8" s="2028">
        <v>61.466357700000003</v>
      </c>
      <c r="I8" s="2027">
        <v>60.462341387052533</v>
      </c>
      <c r="J8" s="2026">
        <v>-48.730105803034519</v>
      </c>
      <c r="K8" s="2042"/>
      <c r="M8" s="2015"/>
      <c r="N8" s="2015"/>
    </row>
    <row r="9" spans="1:14" ht="27.75" customHeight="1">
      <c r="A9" s="1955"/>
      <c r="B9" s="2030">
        <v>2</v>
      </c>
      <c r="C9" s="2029" t="s">
        <v>1474</v>
      </c>
      <c r="D9" s="2028">
        <v>657.39086070000008</v>
      </c>
      <c r="E9" s="2028">
        <v>97.406905199999997</v>
      </c>
      <c r="F9" s="2028">
        <v>742.8961632999999</v>
      </c>
      <c r="G9" s="2028">
        <v>235.37321710000001</v>
      </c>
      <c r="H9" s="2028">
        <v>284.09096569999997</v>
      </c>
      <c r="I9" s="2027">
        <v>141.63914931566887</v>
      </c>
      <c r="J9" s="2026">
        <v>20.698085024389968</v>
      </c>
      <c r="K9" s="2042"/>
      <c r="M9" s="2015"/>
      <c r="N9" s="2015"/>
    </row>
    <row r="10" spans="1:14" ht="27.75" customHeight="1">
      <c r="A10" s="1955"/>
      <c r="B10" s="2030">
        <v>3</v>
      </c>
      <c r="C10" s="2031" t="s">
        <v>1526</v>
      </c>
      <c r="D10" s="2028">
        <v>938.87784739999995</v>
      </c>
      <c r="E10" s="2028">
        <v>179.18015800000001</v>
      </c>
      <c r="F10" s="2028">
        <v>919.05127270000003</v>
      </c>
      <c r="G10" s="2028">
        <v>147.8498878</v>
      </c>
      <c r="H10" s="2028">
        <v>126.1004581</v>
      </c>
      <c r="I10" s="2027">
        <v>-17.485345782539163</v>
      </c>
      <c r="J10" s="2026">
        <v>-14.710481031558832</v>
      </c>
      <c r="K10" s="2042"/>
      <c r="M10" s="2015"/>
      <c r="N10" s="2015"/>
    </row>
    <row r="11" spans="1:14" ht="27.75" customHeight="1">
      <c r="A11" s="1955"/>
      <c r="B11" s="2030">
        <v>4</v>
      </c>
      <c r="C11" s="2029" t="s">
        <v>1525</v>
      </c>
      <c r="D11" s="2028">
        <v>561.7126677</v>
      </c>
      <c r="E11" s="2028">
        <v>105.21103579999999</v>
      </c>
      <c r="F11" s="2028">
        <v>683.78946359999998</v>
      </c>
      <c r="G11" s="2028">
        <v>155.9274656</v>
      </c>
      <c r="H11" s="2028">
        <v>177.38978090000001</v>
      </c>
      <c r="I11" s="2027">
        <v>48.20447723412682</v>
      </c>
      <c r="J11" s="2026">
        <v>13.764294325835568</v>
      </c>
      <c r="K11" s="2042"/>
      <c r="M11" s="2015"/>
      <c r="N11" s="2015"/>
    </row>
    <row r="12" spans="1:14" ht="27.75" customHeight="1">
      <c r="A12" s="1955"/>
      <c r="B12" s="2030">
        <v>5</v>
      </c>
      <c r="C12" s="2031" t="s">
        <v>1470</v>
      </c>
      <c r="D12" s="2028">
        <v>477.42540460000004</v>
      </c>
      <c r="E12" s="2028">
        <v>62.701565100000003</v>
      </c>
      <c r="F12" s="2028">
        <v>726.62127110000006</v>
      </c>
      <c r="G12" s="2028">
        <v>123.3282207</v>
      </c>
      <c r="H12" s="2028">
        <v>126.53374100000001</v>
      </c>
      <c r="I12" s="2027">
        <v>96.690817052667157</v>
      </c>
      <c r="J12" s="2026">
        <v>2.5991782592870827</v>
      </c>
      <c r="K12" s="2042"/>
      <c r="M12" s="2015"/>
      <c r="N12" s="2015"/>
    </row>
    <row r="13" spans="1:14" ht="27.75" customHeight="1">
      <c r="A13" s="1955"/>
      <c r="B13" s="2030">
        <v>6</v>
      </c>
      <c r="C13" s="2031" t="s">
        <v>1518</v>
      </c>
      <c r="D13" s="2028">
        <v>527.82709069999999</v>
      </c>
      <c r="E13" s="2028">
        <v>66.183244000000002</v>
      </c>
      <c r="F13" s="2028">
        <v>676.8719724</v>
      </c>
      <c r="G13" s="2028">
        <v>104.58605709999999</v>
      </c>
      <c r="H13" s="2028">
        <v>82.251602000000005</v>
      </c>
      <c r="I13" s="2027">
        <v>58.024978497578616</v>
      </c>
      <c r="J13" s="2026">
        <v>-21.355098107049674</v>
      </c>
      <c r="K13" s="2042"/>
      <c r="M13" s="2015"/>
      <c r="N13" s="2015"/>
    </row>
    <row r="14" spans="1:14" ht="27.75" customHeight="1">
      <c r="A14" s="1955"/>
      <c r="B14" s="2030">
        <v>7</v>
      </c>
      <c r="C14" s="2029" t="s">
        <v>1472</v>
      </c>
      <c r="D14" s="2028">
        <v>2696.9511609000001</v>
      </c>
      <c r="E14" s="2028">
        <v>463.76710070000001</v>
      </c>
      <c r="F14" s="2028">
        <v>3078.2556470999998</v>
      </c>
      <c r="G14" s="2028">
        <v>577.32072189999997</v>
      </c>
      <c r="H14" s="2028">
        <v>505.97803569999996</v>
      </c>
      <c r="I14" s="2027">
        <v>24.485053171862468</v>
      </c>
      <c r="J14" s="2026">
        <v>-12.357548151953834</v>
      </c>
      <c r="K14" s="2042"/>
      <c r="M14" s="2015"/>
      <c r="N14" s="2015"/>
    </row>
    <row r="15" spans="1:14" ht="27.75" customHeight="1">
      <c r="A15" s="1955"/>
      <c r="B15" s="2030">
        <v>8</v>
      </c>
      <c r="C15" s="2029" t="s">
        <v>1524</v>
      </c>
      <c r="D15" s="2028">
        <v>569.47259120000001</v>
      </c>
      <c r="E15" s="2028">
        <v>79.8063997</v>
      </c>
      <c r="F15" s="2028">
        <v>491.71996389999998</v>
      </c>
      <c r="G15" s="2028">
        <v>4.4866929000000004</v>
      </c>
      <c r="H15" s="2028">
        <v>71.241156200000006</v>
      </c>
      <c r="I15" s="2027">
        <v>-94.378028683331266</v>
      </c>
      <c r="J15" s="2026" t="s">
        <v>73</v>
      </c>
      <c r="K15" s="2042"/>
      <c r="M15" s="2015"/>
      <c r="N15" s="2015"/>
    </row>
    <row r="16" spans="1:14" ht="27.75" customHeight="1">
      <c r="A16" s="1955"/>
      <c r="B16" s="2030">
        <v>9</v>
      </c>
      <c r="C16" s="2029" t="s">
        <v>1480</v>
      </c>
      <c r="D16" s="2028">
        <v>4618.8851315000002</v>
      </c>
      <c r="E16" s="2028">
        <v>775.05495159999998</v>
      </c>
      <c r="F16" s="2028">
        <v>5443.9980643999997</v>
      </c>
      <c r="G16" s="2028">
        <v>1148.6496619000002</v>
      </c>
      <c r="H16" s="2028">
        <v>1355.0140785000001</v>
      </c>
      <c r="I16" s="2027">
        <v>48.202351269256781</v>
      </c>
      <c r="J16" s="2026">
        <v>17.96582747942912</v>
      </c>
      <c r="K16" s="2042"/>
      <c r="M16" s="2015"/>
      <c r="N16" s="2015"/>
    </row>
    <row r="17" spans="1:14" ht="27.75" customHeight="1">
      <c r="A17" s="1955"/>
      <c r="B17" s="2030">
        <v>10</v>
      </c>
      <c r="C17" s="2029" t="s">
        <v>1517</v>
      </c>
      <c r="D17" s="2028">
        <v>287.51168849999999</v>
      </c>
      <c r="E17" s="2028">
        <v>47.577762200000002</v>
      </c>
      <c r="F17" s="2028">
        <v>330.85165160000003</v>
      </c>
      <c r="G17" s="2028">
        <v>57.221519399999998</v>
      </c>
      <c r="H17" s="2028">
        <v>72.677344700000006</v>
      </c>
      <c r="I17" s="2027">
        <v>20.26946361928723</v>
      </c>
      <c r="J17" s="2026">
        <v>27.010511887945455</v>
      </c>
      <c r="K17" s="2042"/>
      <c r="M17" s="2015"/>
      <c r="N17" s="2015"/>
    </row>
    <row r="18" spans="1:14" ht="27.75" customHeight="1">
      <c r="A18" s="1955"/>
      <c r="B18" s="2030">
        <v>11</v>
      </c>
      <c r="C18" s="2029" t="s">
        <v>1523</v>
      </c>
      <c r="D18" s="2028">
        <v>1157.1920305000001</v>
      </c>
      <c r="E18" s="2028">
        <v>257.35543080000002</v>
      </c>
      <c r="F18" s="2028">
        <v>643.62304170000004</v>
      </c>
      <c r="G18" s="2028">
        <v>134.9352734</v>
      </c>
      <c r="H18" s="2028">
        <v>71.015486899999999</v>
      </c>
      <c r="I18" s="2027">
        <v>-47.568515270671341</v>
      </c>
      <c r="J18" s="2026">
        <v>-47.370702181420853</v>
      </c>
      <c r="K18" s="2042"/>
      <c r="M18" s="2015"/>
      <c r="N18" s="2015"/>
    </row>
    <row r="19" spans="1:14" ht="27.75" customHeight="1">
      <c r="A19" s="1955"/>
      <c r="B19" s="2030">
        <v>12</v>
      </c>
      <c r="C19" s="2029" t="s">
        <v>1515</v>
      </c>
      <c r="D19" s="2028">
        <v>135.1254156</v>
      </c>
      <c r="E19" s="2028">
        <v>14.999560000000001</v>
      </c>
      <c r="F19" s="2028">
        <v>377.65390110000004</v>
      </c>
      <c r="G19" s="2028">
        <v>53.102533899999997</v>
      </c>
      <c r="H19" s="2028">
        <v>28.452833399999999</v>
      </c>
      <c r="I19" s="2027">
        <v>254.02727746680566</v>
      </c>
      <c r="J19" s="2026">
        <v>-46.419066454378743</v>
      </c>
      <c r="K19" s="2042"/>
      <c r="M19" s="2015"/>
      <c r="N19" s="2015"/>
    </row>
    <row r="20" spans="1:14" ht="27.75" customHeight="1">
      <c r="A20" s="1955"/>
      <c r="B20" s="2030">
        <v>13</v>
      </c>
      <c r="C20" s="2029" t="s">
        <v>1475</v>
      </c>
      <c r="D20" s="2028">
        <v>421.46286210000005</v>
      </c>
      <c r="E20" s="2028">
        <v>92.128305900000001</v>
      </c>
      <c r="F20" s="2028">
        <v>492.19673569999998</v>
      </c>
      <c r="G20" s="2028">
        <v>86.968159999999997</v>
      </c>
      <c r="H20" s="2028">
        <v>88.163863500000005</v>
      </c>
      <c r="I20" s="2027">
        <v>-5.6010428603789242</v>
      </c>
      <c r="J20" s="2026">
        <v>1.3748750117284381</v>
      </c>
      <c r="K20" s="2042"/>
      <c r="M20" s="2015"/>
      <c r="N20" s="2015"/>
    </row>
    <row r="21" spans="1:14" ht="27.75" customHeight="1">
      <c r="A21" s="1955"/>
      <c r="B21" s="2030">
        <v>14</v>
      </c>
      <c r="C21" s="2029" t="s">
        <v>1481</v>
      </c>
      <c r="D21" s="2028">
        <v>9330.0189787999989</v>
      </c>
      <c r="E21" s="2028">
        <v>1461.7291885</v>
      </c>
      <c r="F21" s="2028">
        <v>11303.528126200001</v>
      </c>
      <c r="G21" s="2028">
        <v>2096.9219447</v>
      </c>
      <c r="H21" s="2028">
        <v>1847.8825715999999</v>
      </c>
      <c r="I21" s="2027">
        <v>43.454886253713212</v>
      </c>
      <c r="J21" s="2026">
        <v>-11.87642552596918</v>
      </c>
      <c r="K21" s="2042"/>
      <c r="M21" s="2015"/>
      <c r="N21" s="2015"/>
    </row>
    <row r="22" spans="1:14" ht="27.75" customHeight="1">
      <c r="A22" s="1955"/>
      <c r="B22" s="2055"/>
      <c r="C22" s="2024" t="s">
        <v>1489</v>
      </c>
      <c r="D22" s="2023">
        <v>21237.113812099997</v>
      </c>
      <c r="E22" s="2023">
        <v>3929.3571389999997</v>
      </c>
      <c r="F22" s="2023">
        <v>22314.030003200001</v>
      </c>
      <c r="G22" s="2023">
        <v>3674.9232288000021</v>
      </c>
      <c r="H22" s="2023">
        <v>4270.3220579999997</v>
      </c>
      <c r="I22" s="2022">
        <v>-6.4752044978214851</v>
      </c>
      <c r="J22" s="2021">
        <v>16.201667140524645</v>
      </c>
      <c r="K22" s="2042"/>
      <c r="M22" s="2015"/>
      <c r="N22" s="2015"/>
    </row>
    <row r="23" spans="1:14" ht="27.75" customHeight="1" thickBot="1">
      <c r="A23" s="1955"/>
      <c r="B23" s="2020"/>
      <c r="C23" s="2019" t="s">
        <v>1488</v>
      </c>
      <c r="D23" s="2054">
        <v>43999.903481699999</v>
      </c>
      <c r="E23" s="2054">
        <v>7707.1727369999999</v>
      </c>
      <c r="F23" s="2054">
        <v>48688.5049764</v>
      </c>
      <c r="G23" s="2054">
        <v>8721.4824037000017</v>
      </c>
      <c r="H23" s="2054">
        <v>9168.5803338999995</v>
      </c>
      <c r="I23" s="2017">
        <v>13.160593401917442</v>
      </c>
      <c r="J23" s="2016">
        <v>5.1263983518480938</v>
      </c>
      <c r="K23" s="2042"/>
      <c r="M23" s="2015"/>
      <c r="N23" s="2015"/>
    </row>
    <row r="24" spans="1:14" ht="20.25" customHeight="1" thickTop="1">
      <c r="A24" s="1955"/>
      <c r="B24" s="3150" t="s">
        <v>1455</v>
      </c>
      <c r="C24" s="3148"/>
      <c r="D24" s="3148"/>
      <c r="E24" s="3148"/>
      <c r="F24" s="3148"/>
      <c r="G24" s="3148"/>
      <c r="H24" s="3148"/>
      <c r="I24" s="3148"/>
      <c r="J24" s="3148"/>
      <c r="K24" s="1955"/>
    </row>
    <row r="25" spans="1:14" ht="15.75" customHeight="1">
      <c r="A25" s="1955"/>
      <c r="B25" s="2014"/>
      <c r="C25" s="1955"/>
      <c r="D25" s="2042"/>
      <c r="E25" s="2042"/>
      <c r="F25" s="2042"/>
      <c r="G25" s="2042"/>
      <c r="H25" s="2042"/>
      <c r="I25" s="1955"/>
      <c r="J25" s="1955"/>
      <c r="K25" s="1955"/>
    </row>
    <row r="26" spans="1:14" ht="15.75" customHeight="1">
      <c r="A26" s="1955"/>
      <c r="B26" s="1955"/>
      <c r="C26" s="1955"/>
      <c r="D26" s="2053"/>
      <c r="E26" s="2053"/>
      <c r="F26" s="2053"/>
      <c r="G26" s="2053"/>
      <c r="H26" s="2053"/>
      <c r="I26" s="2053"/>
      <c r="J26" s="2053"/>
      <c r="K26" s="2052"/>
    </row>
    <row r="27" spans="1:14" ht="15.75" customHeight="1">
      <c r="A27" s="1955"/>
      <c r="B27" s="1955"/>
      <c r="C27" s="1955"/>
      <c r="D27" s="2051"/>
      <c r="E27" s="2051"/>
      <c r="F27" s="2051"/>
      <c r="G27" s="2051"/>
      <c r="H27" s="2051"/>
      <c r="I27" s="2051"/>
      <c r="J27" s="2051"/>
      <c r="K27" s="1955"/>
    </row>
    <row r="28" spans="1:14" ht="15.75" customHeight="1">
      <c r="A28" s="1955"/>
      <c r="B28" s="1955"/>
      <c r="C28" s="1955"/>
      <c r="D28" s="2050"/>
      <c r="E28" s="2050"/>
      <c r="F28" s="2050"/>
      <c r="G28" s="2050"/>
      <c r="H28" s="2050"/>
      <c r="I28" s="2050"/>
      <c r="J28" s="2050"/>
      <c r="K28" s="1955"/>
    </row>
    <row r="29" spans="1:14" ht="15.75" customHeight="1">
      <c r="A29" s="1955"/>
      <c r="B29" s="1955"/>
      <c r="C29" s="1955"/>
      <c r="D29" s="2049"/>
      <c r="E29" s="2049"/>
      <c r="F29" s="2049"/>
      <c r="G29" s="2049"/>
      <c r="H29" s="2049"/>
      <c r="I29" s="2049"/>
      <c r="J29" s="2049"/>
      <c r="K29" s="1955"/>
    </row>
    <row r="30" spans="1:14" ht="15.75" customHeight="1">
      <c r="A30" s="1955"/>
      <c r="B30" s="1955"/>
      <c r="C30" s="1955"/>
      <c r="D30" s="1955"/>
      <c r="E30" s="1955"/>
      <c r="F30" s="1955"/>
      <c r="G30" s="1955"/>
      <c r="H30" s="1955"/>
      <c r="I30" s="1955"/>
      <c r="J30" s="1955"/>
      <c r="K30" s="1955"/>
    </row>
    <row r="31" spans="1:14" ht="15.75" customHeight="1">
      <c r="A31" s="1955"/>
      <c r="B31" s="1955"/>
      <c r="C31" s="1955"/>
      <c r="D31" s="1955"/>
      <c r="E31" s="1955"/>
      <c r="F31" s="1955"/>
      <c r="G31" s="1955"/>
      <c r="H31" s="1955"/>
      <c r="I31" s="1955"/>
      <c r="J31" s="1955"/>
      <c r="K31" s="1955"/>
    </row>
    <row r="32" spans="1:14" ht="15.75" customHeight="1">
      <c r="A32" s="1955"/>
      <c r="B32" s="1955"/>
      <c r="C32" s="1955"/>
      <c r="D32" s="1955"/>
      <c r="E32" s="1955"/>
      <c r="F32" s="1955"/>
      <c r="G32" s="1955"/>
      <c r="H32" s="1955"/>
      <c r="I32" s="1955"/>
      <c r="J32" s="1955"/>
      <c r="K32" s="1955"/>
    </row>
    <row r="33" spans="1:11" ht="15.75" customHeight="1">
      <c r="A33" s="1955"/>
      <c r="B33" s="1955"/>
      <c r="C33" s="1955"/>
      <c r="D33" s="1955"/>
      <c r="E33" s="1955"/>
      <c r="F33" s="1955"/>
      <c r="G33" s="1955"/>
      <c r="H33" s="1955"/>
      <c r="I33" s="1955"/>
      <c r="J33" s="1955"/>
      <c r="K33" s="1955"/>
    </row>
    <row r="34" spans="1:11" ht="15.75" customHeight="1">
      <c r="A34" s="1955"/>
      <c r="B34" s="1955"/>
      <c r="C34" s="1955"/>
      <c r="D34" s="1955"/>
      <c r="E34" s="1955"/>
      <c r="F34" s="1955"/>
      <c r="G34" s="1955"/>
      <c r="H34" s="1955"/>
      <c r="I34" s="1955"/>
      <c r="J34" s="1955"/>
      <c r="K34" s="1955"/>
    </row>
    <row r="35" spans="1:11" ht="15.75" customHeight="1">
      <c r="A35" s="1955"/>
      <c r="B35" s="1955"/>
      <c r="C35" s="1955"/>
      <c r="D35" s="1955"/>
      <c r="E35" s="1955"/>
      <c r="F35" s="1955"/>
      <c r="G35" s="1955"/>
      <c r="H35" s="1955"/>
      <c r="I35" s="1955"/>
      <c r="J35" s="1955"/>
      <c r="K35" s="1955"/>
    </row>
    <row r="36" spans="1:11" ht="15.75" customHeight="1">
      <c r="A36" s="1955"/>
      <c r="B36" s="1955"/>
      <c r="C36" s="1955"/>
      <c r="D36" s="1955"/>
      <c r="E36" s="1955"/>
      <c r="F36" s="1955"/>
      <c r="G36" s="1955"/>
      <c r="H36" s="1955"/>
      <c r="I36" s="1955"/>
      <c r="J36" s="1955"/>
      <c r="K36" s="1955"/>
    </row>
    <row r="37" spans="1:11" ht="15.75" customHeight="1">
      <c r="A37" s="1955"/>
      <c r="B37" s="1955"/>
      <c r="C37" s="1955"/>
      <c r="D37" s="1955"/>
      <c r="E37" s="1955"/>
      <c r="F37" s="1955"/>
      <c r="G37" s="1955"/>
      <c r="H37" s="1955"/>
      <c r="I37" s="1955"/>
      <c r="J37" s="1955"/>
      <c r="K37" s="1955"/>
    </row>
    <row r="38" spans="1:11" ht="15.75" customHeight="1">
      <c r="A38" s="1955"/>
      <c r="B38" s="1955"/>
      <c r="C38" s="1955"/>
      <c r="D38" s="1955"/>
      <c r="E38" s="1955"/>
      <c r="F38" s="1955"/>
      <c r="G38" s="1955"/>
      <c r="H38" s="1955"/>
      <c r="I38" s="1955"/>
      <c r="J38" s="2048"/>
      <c r="K38" s="2048"/>
    </row>
    <row r="39" spans="1:11" ht="15.75" customHeight="1">
      <c r="A39" s="1955"/>
      <c r="B39" s="1955"/>
      <c r="C39" s="1955"/>
      <c r="D39" s="1955"/>
      <c r="E39" s="1955"/>
      <c r="F39" s="1955"/>
      <c r="G39" s="1955"/>
      <c r="H39" s="1955"/>
      <c r="I39" s="1955"/>
      <c r="J39" s="1955"/>
      <c r="K39" s="1955"/>
    </row>
    <row r="40" spans="1:11" ht="15.75" customHeight="1">
      <c r="A40" s="1955"/>
      <c r="B40" s="1955"/>
      <c r="C40" s="1955"/>
      <c r="D40" s="1955"/>
      <c r="E40" s="1955"/>
      <c r="F40" s="1955"/>
      <c r="G40" s="1955"/>
      <c r="H40" s="1955"/>
      <c r="I40" s="1955"/>
      <c r="J40" s="1955"/>
      <c r="K40" s="1955"/>
    </row>
    <row r="41" spans="1:11" ht="15.75" customHeight="1">
      <c r="A41" s="1955"/>
      <c r="B41" s="1955"/>
      <c r="C41" s="1955"/>
      <c r="D41" s="1955"/>
      <c r="E41" s="1955"/>
      <c r="F41" s="1955"/>
      <c r="G41" s="1955"/>
      <c r="H41" s="1955"/>
      <c r="I41" s="1955"/>
      <c r="J41" s="1955"/>
      <c r="K41" s="1955"/>
    </row>
    <row r="42" spans="1:11" ht="15.75" customHeight="1">
      <c r="A42" s="1955"/>
      <c r="B42" s="1955"/>
      <c r="C42" s="1955"/>
      <c r="D42" s="1955"/>
      <c r="E42" s="1955"/>
      <c r="F42" s="1955"/>
      <c r="G42" s="1955"/>
      <c r="H42" s="1955"/>
      <c r="I42" s="1955"/>
      <c r="J42" s="1955"/>
      <c r="K42" s="1955"/>
    </row>
    <row r="43" spans="1:11" ht="15.75" customHeight="1">
      <c r="A43" s="1955"/>
      <c r="B43" s="1955"/>
      <c r="C43" s="1955"/>
      <c r="D43" s="1955"/>
      <c r="E43" s="1955"/>
      <c r="F43" s="1955"/>
      <c r="G43" s="1955"/>
      <c r="H43" s="1955"/>
      <c r="I43" s="1955"/>
      <c r="J43" s="1955"/>
      <c r="K43" s="1955"/>
    </row>
    <row r="44" spans="1:11" ht="15.75" customHeight="1">
      <c r="A44" s="1955"/>
      <c r="B44" s="1955"/>
      <c r="C44" s="1955"/>
      <c r="D44" s="1955"/>
      <c r="E44" s="1955"/>
      <c r="F44" s="1955"/>
      <c r="G44" s="1955"/>
      <c r="H44" s="1955"/>
      <c r="I44" s="1955"/>
      <c r="J44" s="1955"/>
      <c r="K44" s="1955"/>
    </row>
    <row r="45" spans="1:11" ht="15.75" customHeight="1">
      <c r="A45" s="1955"/>
      <c r="B45" s="1955"/>
      <c r="C45" s="1955"/>
      <c r="D45" s="1955"/>
      <c r="E45" s="1955"/>
      <c r="F45" s="1955"/>
      <c r="G45" s="1955"/>
      <c r="H45" s="1955"/>
      <c r="I45" s="1955"/>
      <c r="J45" s="1955"/>
      <c r="K45" s="1955"/>
    </row>
    <row r="46" spans="1:11" ht="15.75" customHeight="1">
      <c r="A46" s="1955"/>
      <c r="B46" s="1955"/>
      <c r="C46" s="1955"/>
      <c r="D46" s="1955"/>
      <c r="E46" s="1955"/>
      <c r="F46" s="1955"/>
      <c r="G46" s="1955"/>
      <c r="H46" s="1955"/>
      <c r="I46" s="1955"/>
      <c r="J46" s="1955"/>
      <c r="K46" s="1955"/>
    </row>
    <row r="47" spans="1:11" ht="15.75" customHeight="1">
      <c r="A47" s="1955"/>
      <c r="B47" s="1955"/>
      <c r="C47" s="1955"/>
      <c r="D47" s="1955"/>
      <c r="E47" s="1955"/>
      <c r="F47" s="1955"/>
      <c r="G47" s="1955"/>
      <c r="H47" s="1955"/>
      <c r="I47" s="1955"/>
      <c r="J47" s="1955"/>
      <c r="K47" s="1955"/>
    </row>
    <row r="48" spans="1:11" ht="15.75" customHeight="1">
      <c r="A48" s="1955"/>
      <c r="B48" s="1955"/>
      <c r="C48" s="1955"/>
      <c r="D48" s="1955"/>
      <c r="E48" s="1955"/>
      <c r="F48" s="1955"/>
      <c r="G48" s="1955"/>
      <c r="H48" s="1955"/>
      <c r="I48" s="1955"/>
      <c r="J48" s="1955"/>
      <c r="K48" s="1955"/>
    </row>
    <row r="49" spans="1:11" ht="15.75" customHeight="1">
      <c r="A49" s="1955"/>
      <c r="B49" s="1955"/>
      <c r="C49" s="1955"/>
      <c r="D49" s="1955"/>
      <c r="E49" s="1955"/>
      <c r="F49" s="1955"/>
      <c r="G49" s="1955"/>
      <c r="H49" s="1955"/>
      <c r="I49" s="1955"/>
      <c r="J49" s="1955"/>
      <c r="K49" s="1955"/>
    </row>
    <row r="50" spans="1:11" ht="15.75" customHeight="1">
      <c r="A50" s="1955"/>
      <c r="B50" s="1955"/>
      <c r="C50" s="1955"/>
      <c r="D50" s="1955"/>
      <c r="E50" s="1955"/>
      <c r="F50" s="1955"/>
      <c r="G50" s="1955"/>
      <c r="H50" s="1955"/>
      <c r="I50" s="1955"/>
      <c r="J50" s="1955"/>
      <c r="K50" s="1955"/>
    </row>
    <row r="51" spans="1:11" ht="15.75" customHeight="1">
      <c r="A51" s="1955"/>
      <c r="B51" s="1955"/>
      <c r="C51" s="1955"/>
      <c r="D51" s="1955"/>
      <c r="E51" s="1955"/>
      <c r="F51" s="1955"/>
      <c r="G51" s="1955"/>
      <c r="H51" s="1955"/>
      <c r="I51" s="1955"/>
      <c r="J51" s="1955"/>
      <c r="K51" s="1955"/>
    </row>
    <row r="52" spans="1:11" ht="15.75" customHeight="1">
      <c r="A52" s="1955"/>
      <c r="B52" s="1955"/>
      <c r="C52" s="1955"/>
      <c r="D52" s="1955"/>
      <c r="E52" s="1955"/>
      <c r="F52" s="1955"/>
      <c r="G52" s="1955"/>
      <c r="H52" s="1955"/>
      <c r="I52" s="1955"/>
      <c r="J52" s="1955"/>
      <c r="K52" s="1955"/>
    </row>
    <row r="53" spans="1:11" ht="15.75" customHeight="1">
      <c r="A53" s="1955"/>
      <c r="B53" s="1955"/>
      <c r="C53" s="1955"/>
      <c r="D53" s="1955"/>
      <c r="E53" s="1955"/>
      <c r="F53" s="1955"/>
      <c r="G53" s="1955"/>
      <c r="H53" s="1955"/>
      <c r="I53" s="1955"/>
      <c r="J53" s="1955"/>
      <c r="K53" s="1955"/>
    </row>
    <row r="54" spans="1:11" ht="15.75" customHeight="1">
      <c r="A54" s="1955"/>
      <c r="B54" s="1955"/>
      <c r="C54" s="1955"/>
      <c r="D54" s="1955"/>
      <c r="E54" s="1955"/>
      <c r="F54" s="1955"/>
      <c r="G54" s="1955"/>
      <c r="H54" s="1955"/>
      <c r="I54" s="1955"/>
      <c r="J54" s="1955"/>
      <c r="K54" s="1955"/>
    </row>
    <row r="55" spans="1:11" ht="15.75" customHeight="1">
      <c r="A55" s="1955"/>
      <c r="B55" s="1955"/>
      <c r="C55" s="1955"/>
      <c r="D55" s="1955"/>
      <c r="E55" s="1955"/>
      <c r="F55" s="1955"/>
      <c r="G55" s="1955"/>
      <c r="H55" s="1955"/>
      <c r="I55" s="1955"/>
      <c r="J55" s="1955"/>
      <c r="K55" s="1955"/>
    </row>
    <row r="56" spans="1:11" ht="15.75" customHeight="1">
      <c r="A56" s="1955"/>
      <c r="B56" s="1955"/>
      <c r="C56" s="1955"/>
      <c r="D56" s="1955"/>
      <c r="E56" s="1955"/>
      <c r="F56" s="1955"/>
      <c r="G56" s="1955"/>
      <c r="H56" s="1955"/>
      <c r="I56" s="1955"/>
      <c r="J56" s="1955"/>
      <c r="K56" s="1955"/>
    </row>
    <row r="57" spans="1:11" ht="15.75" customHeight="1">
      <c r="A57" s="1955"/>
      <c r="B57" s="1955"/>
      <c r="C57" s="1955"/>
      <c r="D57" s="1955"/>
      <c r="E57" s="1955"/>
      <c r="F57" s="1955"/>
      <c r="G57" s="1955"/>
      <c r="H57" s="1955"/>
      <c r="I57" s="1955"/>
      <c r="J57" s="1955"/>
      <c r="K57" s="1955"/>
    </row>
    <row r="58" spans="1:11" ht="15.75" customHeight="1">
      <c r="A58" s="1955"/>
      <c r="B58" s="1955"/>
      <c r="C58" s="1955"/>
      <c r="D58" s="1955"/>
      <c r="E58" s="1955"/>
      <c r="F58" s="1955"/>
      <c r="G58" s="1955"/>
      <c r="H58" s="1955"/>
      <c r="I58" s="1955"/>
      <c r="J58" s="1955"/>
      <c r="K58" s="1955"/>
    </row>
    <row r="59" spans="1:11" ht="15.75" customHeight="1">
      <c r="A59" s="1955"/>
      <c r="B59" s="1955"/>
      <c r="C59" s="1955"/>
      <c r="D59" s="1955"/>
      <c r="E59" s="1955"/>
      <c r="F59" s="1955"/>
      <c r="G59" s="1955"/>
      <c r="H59" s="1955"/>
      <c r="I59" s="1955"/>
      <c r="J59" s="1955"/>
      <c r="K59" s="1955"/>
    </row>
    <row r="60" spans="1:11" ht="15.75" customHeight="1">
      <c r="A60" s="1955"/>
      <c r="B60" s="1955"/>
      <c r="C60" s="1955"/>
      <c r="D60" s="1955"/>
      <c r="E60" s="1955"/>
      <c r="F60" s="1955"/>
      <c r="G60" s="1955"/>
      <c r="H60" s="1955"/>
      <c r="I60" s="1955"/>
      <c r="J60" s="1955"/>
      <c r="K60" s="1955"/>
    </row>
    <row r="61" spans="1:11" ht="15.75" customHeight="1">
      <c r="A61" s="1955"/>
      <c r="B61" s="1955"/>
      <c r="C61" s="1955"/>
      <c r="D61" s="1955"/>
      <c r="E61" s="1955"/>
      <c r="F61" s="1955"/>
      <c r="G61" s="1955"/>
      <c r="H61" s="1955"/>
      <c r="I61" s="1955"/>
      <c r="J61" s="1955"/>
      <c r="K61" s="1955"/>
    </row>
    <row r="62" spans="1:11" ht="15.75" customHeight="1">
      <c r="A62" s="1955"/>
      <c r="B62" s="1955"/>
      <c r="C62" s="1955"/>
      <c r="D62" s="1955"/>
      <c r="E62" s="1955"/>
      <c r="F62" s="1955"/>
      <c r="G62" s="1955"/>
      <c r="H62" s="1955"/>
      <c r="I62" s="1955"/>
      <c r="J62" s="1955"/>
      <c r="K62" s="1955"/>
    </row>
    <row r="63" spans="1:11" ht="15.75" customHeight="1">
      <c r="A63" s="1955"/>
      <c r="B63" s="1955"/>
      <c r="C63" s="1955"/>
      <c r="D63" s="1955"/>
      <c r="E63" s="1955"/>
      <c r="F63" s="1955"/>
      <c r="G63" s="1955"/>
      <c r="H63" s="1955"/>
      <c r="I63" s="1955"/>
      <c r="J63" s="1955"/>
      <c r="K63" s="1955"/>
    </row>
    <row r="64" spans="1:11" ht="15.75" customHeight="1">
      <c r="A64" s="1955"/>
      <c r="B64" s="1955"/>
      <c r="C64" s="1955"/>
      <c r="D64" s="1955"/>
      <c r="E64" s="1955"/>
      <c r="F64" s="1955"/>
      <c r="G64" s="1955"/>
      <c r="H64" s="1955"/>
      <c r="I64" s="1955"/>
      <c r="J64" s="1955"/>
      <c r="K64" s="1955"/>
    </row>
    <row r="65" spans="1:11" ht="15.75" customHeight="1">
      <c r="A65" s="1955"/>
      <c r="B65" s="1955"/>
      <c r="C65" s="1955"/>
      <c r="D65" s="1955"/>
      <c r="E65" s="1955"/>
      <c r="F65" s="1955"/>
      <c r="G65" s="1955"/>
      <c r="H65" s="1955"/>
      <c r="I65" s="1955"/>
      <c r="J65" s="1955"/>
      <c r="K65" s="1955"/>
    </row>
    <row r="66" spans="1:11" ht="15.75" customHeight="1">
      <c r="A66" s="1955"/>
      <c r="B66" s="1955"/>
      <c r="C66" s="1955"/>
      <c r="D66" s="1955"/>
      <c r="E66" s="1955"/>
      <c r="F66" s="1955"/>
      <c r="G66" s="1955"/>
      <c r="H66" s="1955"/>
      <c r="I66" s="1955"/>
      <c r="J66" s="1955"/>
      <c r="K66" s="1955"/>
    </row>
    <row r="67" spans="1:11" ht="15.75" customHeight="1">
      <c r="A67" s="1955"/>
      <c r="B67" s="1955"/>
      <c r="C67" s="1955"/>
      <c r="D67" s="1955"/>
      <c r="E67" s="1955"/>
      <c r="F67" s="1955"/>
      <c r="G67" s="1955"/>
      <c r="H67" s="1955"/>
      <c r="I67" s="1955"/>
      <c r="J67" s="1955"/>
      <c r="K67" s="1955"/>
    </row>
    <row r="68" spans="1:11" ht="15.75" customHeight="1">
      <c r="A68" s="1955"/>
      <c r="B68" s="1955"/>
      <c r="C68" s="1955"/>
      <c r="D68" s="1955"/>
      <c r="E68" s="1955"/>
      <c r="F68" s="1955"/>
      <c r="G68" s="1955"/>
      <c r="H68" s="1955"/>
      <c r="I68" s="1955"/>
      <c r="J68" s="1955"/>
      <c r="K68" s="1955"/>
    </row>
    <row r="69" spans="1:11" ht="15.75" customHeight="1">
      <c r="A69" s="1955"/>
      <c r="B69" s="1955"/>
      <c r="C69" s="1955"/>
      <c r="D69" s="1955"/>
      <c r="E69" s="1955"/>
      <c r="F69" s="1955"/>
      <c r="G69" s="1955"/>
      <c r="H69" s="1955"/>
      <c r="I69" s="1955"/>
      <c r="J69" s="1955"/>
      <c r="K69" s="1955"/>
    </row>
    <row r="70" spans="1:11" ht="15.75" customHeight="1">
      <c r="A70" s="1955"/>
      <c r="B70" s="1955"/>
      <c r="C70" s="1955"/>
      <c r="D70" s="1955"/>
      <c r="E70" s="1955"/>
      <c r="F70" s="1955"/>
      <c r="G70" s="1955"/>
      <c r="H70" s="1955"/>
      <c r="I70" s="1955"/>
      <c r="J70" s="1955"/>
      <c r="K70" s="1955"/>
    </row>
    <row r="71" spans="1:11" ht="15.75" customHeight="1">
      <c r="A71" s="1955"/>
      <c r="B71" s="1955"/>
      <c r="C71" s="1955"/>
      <c r="D71" s="1955"/>
      <c r="E71" s="1955"/>
      <c r="F71" s="1955"/>
      <c r="G71" s="1955"/>
      <c r="H71" s="1955"/>
      <c r="I71" s="1955"/>
      <c r="J71" s="1955"/>
      <c r="K71" s="1955"/>
    </row>
    <row r="72" spans="1:11" ht="15.75" customHeight="1">
      <c r="A72" s="1955"/>
      <c r="B72" s="1955"/>
      <c r="C72" s="1955"/>
      <c r="D72" s="1955"/>
      <c r="E72" s="1955"/>
      <c r="F72" s="1955"/>
      <c r="G72" s="1955"/>
      <c r="H72" s="1955"/>
      <c r="I72" s="1955"/>
      <c r="J72" s="1955"/>
      <c r="K72" s="1955"/>
    </row>
    <row r="73" spans="1:11" ht="15.75" customHeight="1">
      <c r="A73" s="1955"/>
      <c r="B73" s="1955"/>
      <c r="C73" s="1955"/>
      <c r="D73" s="1955"/>
      <c r="E73" s="1955"/>
      <c r="F73" s="1955"/>
      <c r="G73" s="1955"/>
      <c r="H73" s="1955"/>
      <c r="I73" s="1955"/>
      <c r="J73" s="1955"/>
      <c r="K73" s="1955"/>
    </row>
    <row r="74" spans="1:11" ht="15.75" customHeight="1">
      <c r="A74" s="1955"/>
      <c r="B74" s="1955"/>
      <c r="C74" s="1955"/>
      <c r="D74" s="1955"/>
      <c r="E74" s="1955"/>
      <c r="F74" s="1955"/>
      <c r="G74" s="1955"/>
      <c r="H74" s="1955"/>
      <c r="I74" s="1955"/>
      <c r="J74" s="1955"/>
      <c r="K74" s="1955"/>
    </row>
    <row r="75" spans="1:11" ht="15.75" customHeight="1">
      <c r="A75" s="1955"/>
      <c r="B75" s="1955"/>
      <c r="C75" s="1955"/>
      <c r="D75" s="1955"/>
      <c r="E75" s="1955"/>
      <c r="F75" s="1955"/>
      <c r="G75" s="1955"/>
      <c r="H75" s="1955"/>
      <c r="I75" s="1955"/>
      <c r="J75" s="1955"/>
      <c r="K75" s="1955"/>
    </row>
    <row r="76" spans="1:11" ht="15.75" customHeight="1">
      <c r="A76" s="1955"/>
      <c r="B76" s="1955"/>
      <c r="C76" s="1955"/>
      <c r="D76" s="1955"/>
      <c r="E76" s="1955"/>
      <c r="F76" s="1955"/>
      <c r="G76" s="1955"/>
      <c r="H76" s="1955"/>
      <c r="I76" s="1955"/>
      <c r="J76" s="1955"/>
      <c r="K76" s="1955"/>
    </row>
    <row r="77" spans="1:11" ht="15.75" customHeight="1">
      <c r="A77" s="1955"/>
      <c r="B77" s="1955"/>
      <c r="C77" s="1955"/>
      <c r="D77" s="1955"/>
      <c r="E77" s="1955"/>
      <c r="F77" s="1955"/>
      <c r="G77" s="1955"/>
      <c r="H77" s="1955"/>
      <c r="I77" s="1955"/>
      <c r="J77" s="1955"/>
      <c r="K77" s="1955"/>
    </row>
    <row r="78" spans="1:11" ht="15.75" customHeight="1">
      <c r="A78" s="1955"/>
      <c r="B78" s="1955"/>
      <c r="C78" s="1955"/>
      <c r="D78" s="1955"/>
      <c r="E78" s="1955"/>
      <c r="F78" s="1955"/>
      <c r="G78" s="1955"/>
      <c r="H78" s="1955"/>
      <c r="I78" s="1955"/>
      <c r="J78" s="1955"/>
      <c r="K78" s="1955"/>
    </row>
    <row r="79" spans="1:11" ht="15.75" customHeight="1">
      <c r="A79" s="1955"/>
      <c r="B79" s="1955"/>
      <c r="C79" s="1955"/>
      <c r="D79" s="1955"/>
      <c r="E79" s="1955"/>
      <c r="F79" s="1955"/>
      <c r="G79" s="1955"/>
      <c r="H79" s="1955"/>
      <c r="I79" s="1955"/>
      <c r="J79" s="1955"/>
      <c r="K79" s="1955"/>
    </row>
    <row r="80" spans="1:11" ht="15.75" customHeight="1">
      <c r="A80" s="1955"/>
      <c r="B80" s="1955"/>
      <c r="C80" s="1955"/>
      <c r="D80" s="1955"/>
      <c r="E80" s="1955"/>
      <c r="F80" s="1955"/>
      <c r="G80" s="1955"/>
      <c r="H80" s="1955"/>
      <c r="I80" s="1955"/>
      <c r="J80" s="1955"/>
      <c r="K80" s="1955"/>
    </row>
    <row r="81" spans="1:11" ht="15.75" customHeight="1">
      <c r="A81" s="1955"/>
      <c r="B81" s="1955"/>
      <c r="C81" s="1955"/>
      <c r="D81" s="1955"/>
      <c r="E81" s="1955"/>
      <c r="F81" s="1955"/>
      <c r="G81" s="1955"/>
      <c r="H81" s="1955"/>
      <c r="I81" s="1955"/>
      <c r="J81" s="1955"/>
      <c r="K81" s="1955"/>
    </row>
    <row r="82" spans="1:11" ht="15.75" customHeight="1">
      <c r="A82" s="1955"/>
      <c r="B82" s="1955"/>
      <c r="C82" s="1955"/>
      <c r="D82" s="1955"/>
      <c r="E82" s="1955"/>
      <c r="F82" s="1955"/>
      <c r="G82" s="1955"/>
      <c r="H82" s="1955"/>
      <c r="I82" s="1955"/>
      <c r="J82" s="1955"/>
      <c r="K82" s="1955"/>
    </row>
    <row r="83" spans="1:11" ht="15.75" customHeight="1">
      <c r="A83" s="1955"/>
      <c r="B83" s="1955"/>
      <c r="C83" s="1955"/>
      <c r="D83" s="1955"/>
      <c r="E83" s="1955"/>
      <c r="F83" s="1955"/>
      <c r="G83" s="1955"/>
      <c r="H83" s="1955"/>
      <c r="I83" s="1955"/>
      <c r="J83" s="1955"/>
      <c r="K83" s="1955"/>
    </row>
    <row r="84" spans="1:11" ht="15.75" customHeight="1">
      <c r="A84" s="1955"/>
      <c r="B84" s="1955"/>
      <c r="C84" s="1955"/>
      <c r="D84" s="1955"/>
      <c r="E84" s="1955"/>
      <c r="F84" s="1955"/>
      <c r="G84" s="1955"/>
      <c r="H84" s="1955"/>
      <c r="I84" s="1955"/>
      <c r="J84" s="1955"/>
      <c r="K84" s="1955"/>
    </row>
    <row r="85" spans="1:11" ht="15.75" customHeight="1">
      <c r="A85" s="1955"/>
      <c r="B85" s="1955"/>
      <c r="C85" s="1955"/>
      <c r="D85" s="1955"/>
      <c r="E85" s="1955"/>
      <c r="F85" s="1955"/>
      <c r="G85" s="1955"/>
      <c r="H85" s="1955"/>
      <c r="I85" s="1955"/>
      <c r="J85" s="1955"/>
      <c r="K85" s="1955"/>
    </row>
    <row r="86" spans="1:11" ht="15.75" customHeight="1">
      <c r="A86" s="1955"/>
      <c r="B86" s="1955"/>
      <c r="C86" s="1955"/>
      <c r="D86" s="1955"/>
      <c r="E86" s="1955"/>
      <c r="F86" s="1955"/>
      <c r="G86" s="1955"/>
      <c r="H86" s="1955"/>
      <c r="I86" s="1955"/>
      <c r="J86" s="1955"/>
      <c r="K86" s="1955"/>
    </row>
    <row r="87" spans="1:11" ht="15.75" customHeight="1">
      <c r="A87" s="1955"/>
      <c r="B87" s="1955"/>
      <c r="C87" s="1955"/>
      <c r="D87" s="1955"/>
      <c r="E87" s="1955"/>
      <c r="F87" s="1955"/>
      <c r="G87" s="1955"/>
      <c r="H87" s="1955"/>
      <c r="I87" s="1955"/>
      <c r="J87" s="1955"/>
      <c r="K87" s="1955"/>
    </row>
    <row r="88" spans="1:11" ht="15.75" customHeight="1">
      <c r="A88" s="1955"/>
      <c r="B88" s="1955"/>
      <c r="C88" s="1955"/>
      <c r="D88" s="1955"/>
      <c r="E88" s="1955"/>
      <c r="F88" s="1955"/>
      <c r="G88" s="1955"/>
      <c r="H88" s="1955"/>
      <c r="I88" s="1955"/>
      <c r="J88" s="1955"/>
      <c r="K88" s="1955"/>
    </row>
    <row r="89" spans="1:11" ht="15.75" customHeight="1">
      <c r="A89" s="1955"/>
      <c r="B89" s="1955"/>
      <c r="C89" s="1955"/>
      <c r="D89" s="1955"/>
      <c r="E89" s="1955"/>
      <c r="F89" s="1955"/>
      <c r="G89" s="1955"/>
      <c r="H89" s="1955"/>
      <c r="I89" s="1955"/>
      <c r="J89" s="1955"/>
      <c r="K89" s="1955"/>
    </row>
    <row r="90" spans="1:11" ht="15.75" customHeight="1">
      <c r="A90" s="1955"/>
      <c r="B90" s="1955"/>
      <c r="C90" s="1955"/>
      <c r="D90" s="1955"/>
      <c r="E90" s="1955"/>
      <c r="F90" s="1955"/>
      <c r="G90" s="1955"/>
      <c r="H90" s="1955"/>
      <c r="I90" s="1955"/>
      <c r="J90" s="1955"/>
      <c r="K90" s="1955"/>
    </row>
    <row r="91" spans="1:11" ht="15.75" customHeight="1">
      <c r="A91" s="1955"/>
      <c r="B91" s="1955"/>
      <c r="C91" s="1955"/>
      <c r="D91" s="1955"/>
      <c r="E91" s="1955"/>
      <c r="F91" s="1955"/>
      <c r="G91" s="1955"/>
      <c r="H91" s="1955"/>
      <c r="I91" s="1955"/>
      <c r="J91" s="1955"/>
      <c r="K91" s="1955"/>
    </row>
    <row r="92" spans="1:11" ht="15.75" customHeight="1">
      <c r="A92" s="1955"/>
      <c r="B92" s="1955"/>
      <c r="C92" s="1955"/>
      <c r="D92" s="1955"/>
      <c r="E92" s="1955"/>
      <c r="F92" s="1955"/>
      <c r="G92" s="1955"/>
      <c r="H92" s="1955"/>
      <c r="I92" s="1955"/>
      <c r="J92" s="1955"/>
      <c r="K92" s="1955"/>
    </row>
    <row r="93" spans="1:11" ht="15.75" customHeight="1">
      <c r="A93" s="1955"/>
      <c r="B93" s="1955"/>
      <c r="C93" s="1955"/>
      <c r="D93" s="1955"/>
      <c r="E93" s="1955"/>
      <c r="F93" s="1955"/>
      <c r="G93" s="1955"/>
      <c r="H93" s="1955"/>
      <c r="I93" s="1955"/>
      <c r="J93" s="1955"/>
      <c r="K93" s="1955"/>
    </row>
    <row r="94" spans="1:11" ht="15.75" customHeight="1">
      <c r="A94" s="1955"/>
      <c r="B94" s="1955"/>
      <c r="C94" s="1955"/>
      <c r="D94" s="1955"/>
      <c r="E94" s="1955"/>
      <c r="F94" s="1955"/>
      <c r="G94" s="1955"/>
      <c r="H94" s="1955"/>
      <c r="I94" s="1955"/>
      <c r="J94" s="1955"/>
      <c r="K94" s="1955"/>
    </row>
    <row r="95" spans="1:11" ht="15.75" customHeight="1">
      <c r="A95" s="1955"/>
      <c r="B95" s="1955"/>
      <c r="C95" s="1955"/>
      <c r="D95" s="1955"/>
      <c r="E95" s="1955"/>
      <c r="F95" s="1955"/>
      <c r="G95" s="1955"/>
      <c r="H95" s="1955"/>
      <c r="I95" s="1955"/>
      <c r="J95" s="1955"/>
      <c r="K95" s="1955"/>
    </row>
    <row r="96" spans="1:11" ht="15.75" customHeight="1">
      <c r="A96" s="1955"/>
      <c r="B96" s="1955"/>
      <c r="C96" s="1955"/>
      <c r="D96" s="1955"/>
      <c r="E96" s="1955"/>
      <c r="F96" s="1955"/>
      <c r="G96" s="1955"/>
      <c r="H96" s="1955"/>
      <c r="I96" s="1955"/>
      <c r="J96" s="1955"/>
      <c r="K96" s="1955"/>
    </row>
    <row r="97" spans="1:11" ht="15.75" customHeight="1">
      <c r="A97" s="1955"/>
      <c r="B97" s="1955"/>
      <c r="C97" s="1955"/>
      <c r="D97" s="1955"/>
      <c r="E97" s="1955"/>
      <c r="F97" s="1955"/>
      <c r="G97" s="1955"/>
      <c r="H97" s="1955"/>
      <c r="I97" s="1955"/>
      <c r="J97" s="1955"/>
      <c r="K97" s="1955"/>
    </row>
    <row r="98" spans="1:11" ht="15.75" customHeight="1">
      <c r="A98" s="1955"/>
      <c r="B98" s="1955"/>
      <c r="C98" s="1955"/>
      <c r="D98" s="1955"/>
      <c r="E98" s="1955"/>
      <c r="F98" s="1955"/>
      <c r="G98" s="1955"/>
      <c r="H98" s="1955"/>
      <c r="I98" s="1955"/>
      <c r="J98" s="1955"/>
      <c r="K98" s="1955"/>
    </row>
    <row r="99" spans="1:11" ht="15.75" customHeight="1">
      <c r="A99" s="1955"/>
      <c r="B99" s="1955"/>
      <c r="C99" s="1955"/>
      <c r="D99" s="1955"/>
      <c r="E99" s="1955"/>
      <c r="F99" s="1955"/>
      <c r="G99" s="1955"/>
      <c r="H99" s="1955"/>
      <c r="I99" s="1955"/>
      <c r="J99" s="1955"/>
      <c r="K99" s="1955"/>
    </row>
    <row r="100" spans="1:11" ht="15.75" customHeight="1">
      <c r="A100" s="1955"/>
      <c r="B100" s="1955"/>
      <c r="C100" s="1955"/>
      <c r="D100" s="1955"/>
      <c r="E100" s="1955"/>
      <c r="F100" s="1955"/>
      <c r="G100" s="1955"/>
      <c r="H100" s="1955"/>
      <c r="I100" s="1955"/>
      <c r="J100" s="1955"/>
      <c r="K100" s="1955"/>
    </row>
    <row r="101" spans="1:11" ht="15.75" customHeight="1">
      <c r="A101" s="1955"/>
      <c r="B101" s="1955"/>
      <c r="C101" s="1955"/>
      <c r="D101" s="1955"/>
      <c r="E101" s="1955"/>
      <c r="F101" s="1955"/>
      <c r="G101" s="1955"/>
      <c r="H101" s="1955"/>
      <c r="I101" s="1955"/>
      <c r="J101" s="1955"/>
      <c r="K101" s="1955"/>
    </row>
    <row r="102" spans="1:11" ht="15.75" customHeight="1">
      <c r="A102" s="1955"/>
      <c r="B102" s="1955"/>
      <c r="C102" s="1955"/>
      <c r="D102" s="1955"/>
      <c r="E102" s="1955"/>
      <c r="F102" s="1955"/>
      <c r="G102" s="1955"/>
      <c r="H102" s="1955"/>
      <c r="I102" s="1955"/>
      <c r="J102" s="1955"/>
      <c r="K102" s="1955"/>
    </row>
    <row r="103" spans="1:11" ht="15.75" customHeight="1">
      <c r="A103" s="1955"/>
      <c r="B103" s="1955"/>
      <c r="C103" s="1955"/>
      <c r="D103" s="1955"/>
      <c r="E103" s="1955"/>
      <c r="F103" s="1955"/>
      <c r="G103" s="1955"/>
      <c r="H103" s="1955"/>
      <c r="I103" s="1955"/>
      <c r="J103" s="1955"/>
      <c r="K103" s="1955"/>
    </row>
    <row r="104" spans="1:11" ht="15.75" customHeight="1">
      <c r="A104" s="1955"/>
      <c r="B104" s="1955"/>
      <c r="C104" s="1955"/>
      <c r="D104" s="1955"/>
      <c r="E104" s="1955"/>
      <c r="F104" s="1955"/>
      <c r="G104" s="1955"/>
      <c r="H104" s="1955"/>
      <c r="I104" s="1955"/>
      <c r="J104" s="1955"/>
      <c r="K104" s="1955"/>
    </row>
    <row r="105" spans="1:11" ht="15.75" customHeight="1">
      <c r="A105" s="1955"/>
      <c r="B105" s="1955"/>
      <c r="C105" s="1955"/>
      <c r="D105" s="1955"/>
      <c r="E105" s="1955"/>
      <c r="F105" s="1955"/>
      <c r="G105" s="1955"/>
      <c r="H105" s="1955"/>
      <c r="I105" s="1955"/>
      <c r="J105" s="1955"/>
      <c r="K105" s="1955"/>
    </row>
    <row r="106" spans="1:11" ht="15.75" customHeight="1">
      <c r="A106" s="1955"/>
      <c r="B106" s="1955"/>
      <c r="C106" s="1955"/>
      <c r="D106" s="1955"/>
      <c r="E106" s="1955"/>
      <c r="F106" s="1955"/>
      <c r="G106" s="1955"/>
      <c r="H106" s="1955"/>
      <c r="I106" s="1955"/>
      <c r="J106" s="1955"/>
      <c r="K106" s="1955"/>
    </row>
    <row r="107" spans="1:11" ht="15.75" customHeight="1">
      <c r="A107" s="1955"/>
      <c r="B107" s="1955"/>
      <c r="C107" s="1955"/>
      <c r="D107" s="1955"/>
      <c r="E107" s="1955"/>
      <c r="F107" s="1955"/>
      <c r="G107" s="1955"/>
      <c r="H107" s="1955"/>
      <c r="I107" s="1955"/>
      <c r="J107" s="1955"/>
      <c r="K107" s="1955"/>
    </row>
    <row r="108" spans="1:11" ht="15.75" customHeight="1">
      <c r="A108" s="1955"/>
      <c r="B108" s="1955"/>
      <c r="C108" s="1955"/>
      <c r="D108" s="1955"/>
      <c r="E108" s="1955"/>
      <c r="F108" s="1955"/>
      <c r="G108" s="1955"/>
      <c r="H108" s="1955"/>
      <c r="I108" s="1955"/>
      <c r="J108" s="1955"/>
      <c r="K108" s="1955"/>
    </row>
    <row r="109" spans="1:11" ht="15.75" customHeight="1">
      <c r="A109" s="1955"/>
      <c r="B109" s="1955"/>
      <c r="C109" s="1955"/>
      <c r="D109" s="1955"/>
      <c r="E109" s="1955"/>
      <c r="F109" s="1955"/>
      <c r="G109" s="1955"/>
      <c r="H109" s="1955"/>
      <c r="I109" s="1955"/>
      <c r="J109" s="1955"/>
      <c r="K109" s="1955"/>
    </row>
    <row r="110" spans="1:11" ht="15.75" customHeight="1">
      <c r="A110" s="1955"/>
      <c r="B110" s="1955"/>
      <c r="C110" s="1955"/>
      <c r="D110" s="1955"/>
      <c r="E110" s="1955"/>
      <c r="F110" s="1955"/>
      <c r="G110" s="1955"/>
      <c r="H110" s="1955"/>
      <c r="I110" s="1955"/>
      <c r="J110" s="1955"/>
      <c r="K110" s="1955"/>
    </row>
    <row r="111" spans="1:11" ht="15.75" customHeight="1">
      <c r="A111" s="1955"/>
      <c r="B111" s="1955"/>
      <c r="C111" s="1955"/>
      <c r="D111" s="1955"/>
      <c r="E111" s="1955"/>
      <c r="F111" s="1955"/>
      <c r="G111" s="1955"/>
      <c r="H111" s="1955"/>
      <c r="I111" s="1955"/>
      <c r="J111" s="1955"/>
      <c r="K111" s="1955"/>
    </row>
    <row r="112" spans="1:11" ht="15.75" customHeight="1">
      <c r="A112" s="1955"/>
      <c r="B112" s="1955"/>
      <c r="C112" s="1955"/>
      <c r="D112" s="1955"/>
      <c r="E112" s="1955"/>
      <c r="F112" s="1955"/>
      <c r="G112" s="1955"/>
      <c r="H112" s="1955"/>
      <c r="I112" s="1955"/>
      <c r="J112" s="1955"/>
      <c r="K112" s="1955"/>
    </row>
    <row r="113" spans="1:11" ht="15.75" customHeight="1">
      <c r="A113" s="1955"/>
      <c r="B113" s="1955"/>
      <c r="C113" s="1955"/>
      <c r="D113" s="1955"/>
      <c r="E113" s="1955"/>
      <c r="F113" s="1955"/>
      <c r="G113" s="1955"/>
      <c r="H113" s="1955"/>
      <c r="I113" s="1955"/>
      <c r="J113" s="1955"/>
      <c r="K113" s="1955"/>
    </row>
    <row r="114" spans="1:11" ht="15.75" customHeight="1">
      <c r="A114" s="1955"/>
      <c r="B114" s="1955"/>
      <c r="C114" s="1955"/>
      <c r="D114" s="1955"/>
      <c r="E114" s="1955"/>
      <c r="F114" s="1955"/>
      <c r="G114" s="1955"/>
      <c r="H114" s="1955"/>
      <c r="I114" s="1955"/>
      <c r="J114" s="1955"/>
      <c r="K114" s="1955"/>
    </row>
    <row r="115" spans="1:11" ht="15.75" customHeight="1">
      <c r="A115" s="1955"/>
      <c r="B115" s="1955"/>
      <c r="C115" s="1955"/>
      <c r="D115" s="1955"/>
      <c r="E115" s="1955"/>
      <c r="F115" s="1955"/>
      <c r="G115" s="1955"/>
      <c r="H115" s="1955"/>
      <c r="I115" s="1955"/>
      <c r="J115" s="1955"/>
      <c r="K115" s="1955"/>
    </row>
    <row r="116" spans="1:11" ht="15.75" customHeight="1">
      <c r="A116" s="1955"/>
      <c r="B116" s="1955"/>
      <c r="C116" s="1955"/>
      <c r="D116" s="1955"/>
      <c r="E116" s="1955"/>
      <c r="F116" s="1955"/>
      <c r="G116" s="1955"/>
      <c r="H116" s="1955"/>
      <c r="I116" s="1955"/>
      <c r="J116" s="1955"/>
      <c r="K116" s="1955"/>
    </row>
    <row r="117" spans="1:11" ht="15.75" customHeight="1">
      <c r="A117" s="1955"/>
      <c r="B117" s="1955"/>
      <c r="C117" s="1955"/>
      <c r="D117" s="1955"/>
      <c r="E117" s="1955"/>
      <c r="F117" s="1955"/>
      <c r="G117" s="1955"/>
      <c r="H117" s="1955"/>
      <c r="I117" s="1955"/>
      <c r="J117" s="1955"/>
      <c r="K117" s="1955"/>
    </row>
    <row r="118" spans="1:11" ht="15.75" customHeight="1">
      <c r="A118" s="1955"/>
      <c r="B118" s="1955"/>
      <c r="C118" s="1955"/>
      <c r="D118" s="1955"/>
      <c r="E118" s="1955"/>
      <c r="F118" s="1955"/>
      <c r="G118" s="1955"/>
      <c r="H118" s="1955"/>
      <c r="I118" s="1955"/>
      <c r="J118" s="1955"/>
      <c r="K118" s="1955"/>
    </row>
    <row r="119" spans="1:11" ht="15.75" customHeight="1">
      <c r="A119" s="1955"/>
      <c r="B119" s="1955"/>
      <c r="C119" s="1955"/>
      <c r="D119" s="1955"/>
      <c r="E119" s="1955"/>
      <c r="F119" s="1955"/>
      <c r="G119" s="1955"/>
      <c r="H119" s="1955"/>
      <c r="I119" s="1955"/>
      <c r="J119" s="1955"/>
      <c r="K119" s="1955"/>
    </row>
    <row r="120" spans="1:11" ht="15.75" customHeight="1">
      <c r="A120" s="1955"/>
      <c r="B120" s="1955"/>
      <c r="C120" s="1955"/>
      <c r="D120" s="1955"/>
      <c r="E120" s="1955"/>
      <c r="F120" s="1955"/>
      <c r="G120" s="1955"/>
      <c r="H120" s="1955"/>
      <c r="I120" s="1955"/>
      <c r="J120" s="1955"/>
      <c r="K120" s="1955"/>
    </row>
    <row r="121" spans="1:11" ht="15.75" customHeight="1">
      <c r="A121" s="1955"/>
      <c r="B121" s="1955"/>
      <c r="C121" s="1955"/>
      <c r="D121" s="1955"/>
      <c r="E121" s="1955"/>
      <c r="F121" s="1955"/>
      <c r="G121" s="1955"/>
      <c r="H121" s="1955"/>
      <c r="I121" s="1955"/>
      <c r="J121" s="1955"/>
      <c r="K121" s="1955"/>
    </row>
    <row r="122" spans="1:11" ht="15.75" customHeight="1">
      <c r="A122" s="1955"/>
      <c r="B122" s="1955"/>
      <c r="C122" s="1955"/>
      <c r="D122" s="1955"/>
      <c r="E122" s="1955"/>
      <c r="F122" s="1955"/>
      <c r="G122" s="1955"/>
      <c r="H122" s="1955"/>
      <c r="I122" s="1955"/>
      <c r="J122" s="1955"/>
      <c r="K122" s="1955"/>
    </row>
    <row r="123" spans="1:11" ht="15.75" customHeight="1">
      <c r="A123" s="1955"/>
      <c r="B123" s="1955"/>
      <c r="C123" s="1955"/>
      <c r="D123" s="1955"/>
      <c r="E123" s="1955"/>
      <c r="F123" s="1955"/>
      <c r="G123" s="1955"/>
      <c r="H123" s="1955"/>
      <c r="I123" s="1955"/>
      <c r="J123" s="1955"/>
      <c r="K123" s="1955"/>
    </row>
    <row r="124" spans="1:11" ht="15.75" customHeight="1">
      <c r="A124" s="1955"/>
      <c r="B124" s="1955"/>
      <c r="C124" s="1955"/>
      <c r="D124" s="1955"/>
      <c r="E124" s="1955"/>
      <c r="F124" s="1955"/>
      <c r="G124" s="1955"/>
      <c r="H124" s="1955"/>
      <c r="I124" s="1955"/>
      <c r="J124" s="1955"/>
      <c r="K124" s="1955"/>
    </row>
    <row r="125" spans="1:11" ht="15.75" customHeight="1">
      <c r="A125" s="1955"/>
      <c r="B125" s="1955"/>
      <c r="C125" s="1955"/>
      <c r="D125" s="1955"/>
      <c r="E125" s="1955"/>
      <c r="F125" s="1955"/>
      <c r="G125" s="1955"/>
      <c r="H125" s="1955"/>
      <c r="I125" s="1955"/>
      <c r="J125" s="1955"/>
      <c r="K125" s="1955"/>
    </row>
    <row r="126" spans="1:11" ht="15.75" customHeight="1">
      <c r="A126" s="1955"/>
      <c r="B126" s="1955"/>
      <c r="C126" s="1955"/>
      <c r="D126" s="1955"/>
      <c r="E126" s="1955"/>
      <c r="F126" s="1955"/>
      <c r="G126" s="1955"/>
      <c r="H126" s="1955"/>
      <c r="I126" s="1955"/>
      <c r="J126" s="1955"/>
      <c r="K126" s="1955"/>
    </row>
    <row r="127" spans="1:11" ht="15.75" customHeight="1">
      <c r="A127" s="1955"/>
      <c r="B127" s="1955"/>
      <c r="C127" s="1955"/>
      <c r="D127" s="1955"/>
      <c r="E127" s="1955"/>
      <c r="F127" s="1955"/>
      <c r="G127" s="1955"/>
      <c r="H127" s="1955"/>
      <c r="I127" s="1955"/>
      <c r="J127" s="1955"/>
      <c r="K127" s="1955"/>
    </row>
    <row r="128" spans="1:11" ht="15.75" customHeight="1">
      <c r="A128" s="1955"/>
      <c r="B128" s="1955"/>
      <c r="C128" s="1955"/>
      <c r="D128" s="1955"/>
      <c r="E128" s="1955"/>
      <c r="F128" s="1955"/>
      <c r="G128" s="1955"/>
      <c r="H128" s="1955"/>
      <c r="I128" s="1955"/>
      <c r="J128" s="1955"/>
      <c r="K128" s="1955"/>
    </row>
    <row r="129" spans="1:11" ht="15.75" customHeight="1">
      <c r="A129" s="1955"/>
      <c r="B129" s="1955"/>
      <c r="C129" s="1955"/>
      <c r="D129" s="1955"/>
      <c r="E129" s="1955"/>
      <c r="F129" s="1955"/>
      <c r="G129" s="1955"/>
      <c r="H129" s="1955"/>
      <c r="I129" s="1955"/>
      <c r="J129" s="1955"/>
      <c r="K129" s="1955"/>
    </row>
    <row r="130" spans="1:11" ht="15.75" customHeight="1">
      <c r="A130" s="1955"/>
      <c r="B130" s="1955"/>
      <c r="C130" s="1955"/>
      <c r="D130" s="1955"/>
      <c r="E130" s="1955"/>
      <c r="F130" s="1955"/>
      <c r="G130" s="1955"/>
      <c r="H130" s="1955"/>
      <c r="I130" s="1955"/>
      <c r="J130" s="1955"/>
      <c r="K130" s="1955"/>
    </row>
    <row r="131" spans="1:11" ht="15.75" customHeight="1">
      <c r="A131" s="1955"/>
      <c r="B131" s="1955"/>
      <c r="C131" s="1955"/>
      <c r="D131" s="1955"/>
      <c r="E131" s="1955"/>
      <c r="F131" s="1955"/>
      <c r="G131" s="1955"/>
      <c r="H131" s="1955"/>
      <c r="I131" s="1955"/>
      <c r="J131" s="1955"/>
      <c r="K131" s="1955"/>
    </row>
    <row r="132" spans="1:11" ht="15.75" customHeight="1">
      <c r="A132" s="1955"/>
      <c r="B132" s="1955"/>
      <c r="C132" s="1955"/>
      <c r="D132" s="1955"/>
      <c r="E132" s="1955"/>
      <c r="F132" s="1955"/>
      <c r="G132" s="1955"/>
      <c r="H132" s="1955"/>
      <c r="I132" s="1955"/>
      <c r="J132" s="1955"/>
      <c r="K132" s="1955"/>
    </row>
    <row r="133" spans="1:11" ht="15.75" customHeight="1">
      <c r="A133" s="1955"/>
      <c r="B133" s="1955"/>
      <c r="C133" s="1955"/>
      <c r="D133" s="1955"/>
      <c r="E133" s="1955"/>
      <c r="F133" s="1955"/>
      <c r="G133" s="1955"/>
      <c r="H133" s="1955"/>
      <c r="I133" s="1955"/>
      <c r="J133" s="1955"/>
      <c r="K133" s="1955"/>
    </row>
    <row r="134" spans="1:11" ht="15.75" customHeight="1">
      <c r="A134" s="1955"/>
      <c r="B134" s="1955"/>
      <c r="C134" s="1955"/>
      <c r="D134" s="1955"/>
      <c r="E134" s="1955"/>
      <c r="F134" s="1955"/>
      <c r="G134" s="1955"/>
      <c r="H134" s="1955"/>
      <c r="I134" s="1955"/>
      <c r="J134" s="1955"/>
      <c r="K134" s="1955"/>
    </row>
    <row r="135" spans="1:11" ht="15.75" customHeight="1">
      <c r="A135" s="1955"/>
      <c r="B135" s="1955"/>
      <c r="C135" s="1955"/>
      <c r="D135" s="1955"/>
      <c r="E135" s="1955"/>
      <c r="F135" s="1955"/>
      <c r="G135" s="1955"/>
      <c r="H135" s="1955"/>
      <c r="I135" s="1955"/>
      <c r="J135" s="1955"/>
      <c r="K135" s="1955"/>
    </row>
    <row r="136" spans="1:11" ht="15.75" customHeight="1">
      <c r="A136" s="1955"/>
      <c r="B136" s="1955"/>
      <c r="C136" s="1955"/>
      <c r="D136" s="1955"/>
      <c r="E136" s="1955"/>
      <c r="F136" s="1955"/>
      <c r="G136" s="1955"/>
      <c r="H136" s="1955"/>
      <c r="I136" s="1955"/>
      <c r="J136" s="1955"/>
      <c r="K136" s="1955"/>
    </row>
    <row r="137" spans="1:11" ht="15.75" customHeight="1">
      <c r="A137" s="1955"/>
      <c r="B137" s="1955"/>
      <c r="C137" s="1955"/>
      <c r="D137" s="1955"/>
      <c r="E137" s="1955"/>
      <c r="F137" s="1955"/>
      <c r="G137" s="1955"/>
      <c r="H137" s="1955"/>
      <c r="I137" s="1955"/>
      <c r="J137" s="1955"/>
      <c r="K137" s="1955"/>
    </row>
    <row r="138" spans="1:11" ht="15.75" customHeight="1">
      <c r="A138" s="1955"/>
      <c r="B138" s="1955"/>
      <c r="C138" s="1955"/>
      <c r="D138" s="1955"/>
      <c r="E138" s="1955"/>
      <c r="F138" s="1955"/>
      <c r="G138" s="1955"/>
      <c r="H138" s="1955"/>
      <c r="I138" s="1955"/>
      <c r="J138" s="1955"/>
      <c r="K138" s="1955"/>
    </row>
    <row r="139" spans="1:11" ht="15.75" customHeight="1">
      <c r="A139" s="1955"/>
      <c r="B139" s="1955"/>
      <c r="C139" s="1955"/>
      <c r="D139" s="1955"/>
      <c r="E139" s="1955"/>
      <c r="F139" s="1955"/>
      <c r="G139" s="1955"/>
      <c r="H139" s="1955"/>
      <c r="I139" s="1955"/>
      <c r="J139" s="1955"/>
      <c r="K139" s="1955"/>
    </row>
    <row r="140" spans="1:11" ht="15.75" customHeight="1">
      <c r="A140" s="1955"/>
      <c r="B140" s="1955"/>
      <c r="C140" s="1955"/>
      <c r="D140" s="1955"/>
      <c r="E140" s="1955"/>
      <c r="F140" s="1955"/>
      <c r="G140" s="1955"/>
      <c r="H140" s="1955"/>
      <c r="I140" s="1955"/>
      <c r="J140" s="1955"/>
      <c r="K140" s="1955"/>
    </row>
    <row r="141" spans="1:11" ht="15.75" customHeight="1">
      <c r="A141" s="1955"/>
      <c r="B141" s="1955"/>
      <c r="C141" s="1955"/>
      <c r="D141" s="1955"/>
      <c r="E141" s="1955"/>
      <c r="F141" s="1955"/>
      <c r="G141" s="1955"/>
      <c r="H141" s="1955"/>
      <c r="I141" s="1955"/>
      <c r="J141" s="1955"/>
      <c r="K141" s="1955"/>
    </row>
    <row r="142" spans="1:11" ht="15.75" customHeight="1">
      <c r="A142" s="1955"/>
      <c r="B142" s="1955"/>
      <c r="C142" s="1955"/>
      <c r="D142" s="1955"/>
      <c r="E142" s="1955"/>
      <c r="F142" s="1955"/>
      <c r="G142" s="1955"/>
      <c r="H142" s="1955"/>
      <c r="I142" s="1955"/>
      <c r="J142" s="1955"/>
      <c r="K142" s="1955"/>
    </row>
    <row r="143" spans="1:11" ht="15.75" customHeight="1">
      <c r="A143" s="1955"/>
      <c r="B143" s="1955"/>
      <c r="C143" s="1955"/>
      <c r="D143" s="1955"/>
      <c r="E143" s="1955"/>
      <c r="F143" s="1955"/>
      <c r="G143" s="1955"/>
      <c r="H143" s="1955"/>
      <c r="I143" s="1955"/>
      <c r="J143" s="1955"/>
      <c r="K143" s="1955"/>
    </row>
    <row r="144" spans="1:11" ht="15.75" customHeight="1">
      <c r="A144" s="1955"/>
      <c r="B144" s="1955"/>
      <c r="C144" s="1955"/>
      <c r="D144" s="1955"/>
      <c r="E144" s="1955"/>
      <c r="F144" s="1955"/>
      <c r="G144" s="1955"/>
      <c r="H144" s="1955"/>
      <c r="I144" s="1955"/>
      <c r="J144" s="1955"/>
      <c r="K144" s="1955"/>
    </row>
    <row r="145" spans="1:11" ht="15.75" customHeight="1">
      <c r="A145" s="1955"/>
      <c r="B145" s="1955"/>
      <c r="C145" s="1955"/>
      <c r="D145" s="1955"/>
      <c r="E145" s="1955"/>
      <c r="F145" s="1955"/>
      <c r="G145" s="1955"/>
      <c r="H145" s="1955"/>
      <c r="I145" s="1955"/>
      <c r="J145" s="1955"/>
      <c r="K145" s="1955"/>
    </row>
    <row r="146" spans="1:11" ht="15.75" customHeight="1">
      <c r="A146" s="1955"/>
      <c r="B146" s="1955"/>
      <c r="C146" s="1955"/>
      <c r="D146" s="1955"/>
      <c r="E146" s="1955"/>
      <c r="F146" s="1955"/>
      <c r="G146" s="1955"/>
      <c r="H146" s="1955"/>
      <c r="I146" s="1955"/>
      <c r="J146" s="1955"/>
      <c r="K146" s="1955"/>
    </row>
    <row r="147" spans="1:11" ht="15.75" customHeight="1">
      <c r="A147" s="1955"/>
      <c r="B147" s="1955"/>
      <c r="C147" s="1955"/>
      <c r="D147" s="1955"/>
      <c r="E147" s="1955"/>
      <c r="F147" s="1955"/>
      <c r="G147" s="1955"/>
      <c r="H147" s="1955"/>
      <c r="I147" s="1955"/>
      <c r="J147" s="1955"/>
      <c r="K147" s="1955"/>
    </row>
    <row r="148" spans="1:11" ht="15.75" customHeight="1">
      <c r="A148" s="1955"/>
      <c r="B148" s="1955"/>
      <c r="C148" s="1955"/>
      <c r="D148" s="1955"/>
      <c r="E148" s="1955"/>
      <c r="F148" s="1955"/>
      <c r="G148" s="1955"/>
      <c r="H148" s="1955"/>
      <c r="I148" s="1955"/>
      <c r="J148" s="1955"/>
      <c r="K148" s="1955"/>
    </row>
    <row r="149" spans="1:11" ht="15.75" customHeight="1">
      <c r="A149" s="1955"/>
      <c r="B149" s="1955"/>
      <c r="C149" s="1955"/>
      <c r="D149" s="1955"/>
      <c r="E149" s="1955"/>
      <c r="F149" s="1955"/>
      <c r="G149" s="1955"/>
      <c r="H149" s="1955"/>
      <c r="I149" s="1955"/>
      <c r="J149" s="1955"/>
      <c r="K149" s="1955"/>
    </row>
    <row r="150" spans="1:11" ht="15.75" customHeight="1">
      <c r="A150" s="1955"/>
      <c r="B150" s="1955"/>
      <c r="C150" s="1955"/>
      <c r="D150" s="1955"/>
      <c r="E150" s="1955"/>
      <c r="F150" s="1955"/>
      <c r="G150" s="1955"/>
      <c r="H150" s="1955"/>
      <c r="I150" s="1955"/>
      <c r="J150" s="1955"/>
      <c r="K150" s="1955"/>
    </row>
    <row r="151" spans="1:11" ht="15.75" customHeight="1">
      <c r="A151" s="1955"/>
      <c r="B151" s="1955"/>
      <c r="C151" s="1955"/>
      <c r="D151" s="1955"/>
      <c r="E151" s="1955"/>
      <c r="F151" s="1955"/>
      <c r="G151" s="1955"/>
      <c r="H151" s="1955"/>
      <c r="I151" s="1955"/>
      <c r="J151" s="1955"/>
      <c r="K151" s="1955"/>
    </row>
    <row r="152" spans="1:11" ht="15.75" customHeight="1">
      <c r="A152" s="1955"/>
      <c r="B152" s="1955"/>
      <c r="C152" s="1955"/>
      <c r="D152" s="1955"/>
      <c r="E152" s="1955"/>
      <c r="F152" s="1955"/>
      <c r="G152" s="1955"/>
      <c r="H152" s="1955"/>
      <c r="I152" s="1955"/>
      <c r="J152" s="1955"/>
      <c r="K152" s="1955"/>
    </row>
    <row r="153" spans="1:11" ht="15.75" customHeight="1">
      <c r="A153" s="1955"/>
      <c r="B153" s="1955"/>
      <c r="C153" s="1955"/>
      <c r="D153" s="1955"/>
      <c r="E153" s="1955"/>
      <c r="F153" s="1955"/>
      <c r="G153" s="1955"/>
      <c r="H153" s="1955"/>
      <c r="I153" s="1955"/>
      <c r="J153" s="1955"/>
      <c r="K153" s="1955"/>
    </row>
    <row r="154" spans="1:11" ht="15.75" customHeight="1">
      <c r="A154" s="1955"/>
      <c r="B154" s="1955"/>
      <c r="C154" s="1955"/>
      <c r="D154" s="1955"/>
      <c r="E154" s="1955"/>
      <c r="F154" s="1955"/>
      <c r="G154" s="1955"/>
      <c r="H154" s="1955"/>
      <c r="I154" s="1955"/>
      <c r="J154" s="1955"/>
      <c r="K154" s="1955"/>
    </row>
    <row r="155" spans="1:11" ht="15.75" customHeight="1">
      <c r="A155" s="1955"/>
      <c r="B155" s="1955"/>
      <c r="C155" s="1955"/>
      <c r="D155" s="1955"/>
      <c r="E155" s="1955"/>
      <c r="F155" s="1955"/>
      <c r="G155" s="1955"/>
      <c r="H155" s="1955"/>
      <c r="I155" s="1955"/>
      <c r="J155" s="1955"/>
      <c r="K155" s="1955"/>
    </row>
    <row r="156" spans="1:11" ht="15.75" customHeight="1">
      <c r="A156" s="1955"/>
      <c r="B156" s="1955"/>
      <c r="C156" s="1955"/>
      <c r="D156" s="1955"/>
      <c r="E156" s="1955"/>
      <c r="F156" s="1955"/>
      <c r="G156" s="1955"/>
      <c r="H156" s="1955"/>
      <c r="I156" s="1955"/>
      <c r="J156" s="1955"/>
      <c r="K156" s="1955"/>
    </row>
    <row r="157" spans="1:11" ht="15.75" customHeight="1">
      <c r="A157" s="1955"/>
      <c r="B157" s="1955"/>
      <c r="C157" s="1955"/>
      <c r="D157" s="1955"/>
      <c r="E157" s="1955"/>
      <c r="F157" s="1955"/>
      <c r="G157" s="1955"/>
      <c r="H157" s="1955"/>
      <c r="I157" s="1955"/>
      <c r="J157" s="1955"/>
      <c r="K157" s="1955"/>
    </row>
    <row r="158" spans="1:11" ht="15.75" customHeight="1">
      <c r="A158" s="1955"/>
      <c r="B158" s="1955"/>
      <c r="C158" s="1955"/>
      <c r="D158" s="1955"/>
      <c r="E158" s="1955"/>
      <c r="F158" s="1955"/>
      <c r="G158" s="1955"/>
      <c r="H158" s="1955"/>
      <c r="I158" s="1955"/>
      <c r="J158" s="1955"/>
      <c r="K158" s="1955"/>
    </row>
    <row r="159" spans="1:11" ht="15.75" customHeight="1">
      <c r="A159" s="1955"/>
      <c r="B159" s="1955"/>
      <c r="C159" s="1955"/>
      <c r="D159" s="1955"/>
      <c r="E159" s="1955"/>
      <c r="F159" s="1955"/>
      <c r="G159" s="1955"/>
      <c r="H159" s="1955"/>
      <c r="I159" s="1955"/>
      <c r="J159" s="1955"/>
      <c r="K159" s="1955"/>
    </row>
    <row r="160" spans="1:11" ht="15.75" customHeight="1">
      <c r="A160" s="1955"/>
      <c r="B160" s="1955"/>
      <c r="C160" s="1955"/>
      <c r="D160" s="1955"/>
      <c r="E160" s="1955"/>
      <c r="F160" s="1955"/>
      <c r="G160" s="1955"/>
      <c r="H160" s="1955"/>
      <c r="I160" s="1955"/>
      <c r="J160" s="1955"/>
      <c r="K160" s="1955"/>
    </row>
    <row r="161" spans="1:11" ht="15.75" customHeight="1">
      <c r="A161" s="1955"/>
      <c r="B161" s="1955"/>
      <c r="C161" s="1955"/>
      <c r="D161" s="1955"/>
      <c r="E161" s="1955"/>
      <c r="F161" s="1955"/>
      <c r="G161" s="1955"/>
      <c r="H161" s="1955"/>
      <c r="I161" s="1955"/>
      <c r="J161" s="1955"/>
      <c r="K161" s="1955"/>
    </row>
    <row r="162" spans="1:11" ht="15.75" customHeight="1">
      <c r="A162" s="1955"/>
      <c r="B162" s="1955"/>
      <c r="C162" s="1955"/>
      <c r="D162" s="1955"/>
      <c r="E162" s="1955"/>
      <c r="F162" s="1955"/>
      <c r="G162" s="1955"/>
      <c r="H162" s="1955"/>
      <c r="I162" s="1955"/>
      <c r="J162" s="1955"/>
      <c r="K162" s="1955"/>
    </row>
    <row r="163" spans="1:11" ht="15.75" customHeight="1">
      <c r="A163" s="1955"/>
      <c r="B163" s="1955"/>
      <c r="C163" s="1955"/>
      <c r="D163" s="1955"/>
      <c r="E163" s="1955"/>
      <c r="F163" s="1955"/>
      <c r="G163" s="1955"/>
      <c r="H163" s="1955"/>
      <c r="I163" s="1955"/>
      <c r="J163" s="1955"/>
      <c r="K163" s="1955"/>
    </row>
    <row r="164" spans="1:11" ht="15.75" customHeight="1">
      <c r="A164" s="1955"/>
      <c r="B164" s="1955"/>
      <c r="C164" s="1955"/>
      <c r="D164" s="1955"/>
      <c r="E164" s="1955"/>
      <c r="F164" s="1955"/>
      <c r="G164" s="1955"/>
      <c r="H164" s="1955"/>
      <c r="I164" s="1955"/>
      <c r="J164" s="1955"/>
      <c r="K164" s="1955"/>
    </row>
    <row r="165" spans="1:11" ht="15.75" customHeight="1">
      <c r="A165" s="1955"/>
      <c r="B165" s="1955"/>
      <c r="C165" s="1955"/>
      <c r="D165" s="1955"/>
      <c r="E165" s="1955"/>
      <c r="F165" s="1955"/>
      <c r="G165" s="1955"/>
      <c r="H165" s="1955"/>
      <c r="I165" s="1955"/>
      <c r="J165" s="1955"/>
      <c r="K165" s="1955"/>
    </row>
    <row r="166" spans="1:11" ht="15.75" customHeight="1">
      <c r="A166" s="1955"/>
      <c r="B166" s="1955"/>
      <c r="C166" s="1955"/>
      <c r="D166" s="1955"/>
      <c r="E166" s="1955"/>
      <c r="F166" s="1955"/>
      <c r="G166" s="1955"/>
      <c r="H166" s="1955"/>
      <c r="I166" s="1955"/>
      <c r="J166" s="1955"/>
      <c r="K166" s="1955"/>
    </row>
    <row r="167" spans="1:11" ht="15.75" customHeight="1">
      <c r="A167" s="1955"/>
      <c r="B167" s="1955"/>
      <c r="C167" s="1955"/>
      <c r="D167" s="1955"/>
      <c r="E167" s="1955"/>
      <c r="F167" s="1955"/>
      <c r="G167" s="1955"/>
      <c r="H167" s="1955"/>
      <c r="I167" s="1955"/>
      <c r="J167" s="1955"/>
      <c r="K167" s="1955"/>
    </row>
    <row r="168" spans="1:11" ht="15.75" customHeight="1">
      <c r="A168" s="1955"/>
      <c r="B168" s="1955"/>
      <c r="C168" s="1955"/>
      <c r="D168" s="1955"/>
      <c r="E168" s="1955"/>
      <c r="F168" s="1955"/>
      <c r="G168" s="1955"/>
      <c r="H168" s="1955"/>
      <c r="I168" s="1955"/>
      <c r="J168" s="1955"/>
      <c r="K168" s="1955"/>
    </row>
    <row r="169" spans="1:11" ht="15.75" customHeight="1">
      <c r="A169" s="1955"/>
      <c r="B169" s="1955"/>
      <c r="C169" s="1955"/>
      <c r="D169" s="1955"/>
      <c r="E169" s="1955"/>
      <c r="F169" s="1955"/>
      <c r="G169" s="1955"/>
      <c r="H169" s="1955"/>
      <c r="I169" s="1955"/>
      <c r="J169" s="1955"/>
      <c r="K169" s="1955"/>
    </row>
    <row r="170" spans="1:11" ht="15.75" customHeight="1">
      <c r="A170" s="1955"/>
      <c r="B170" s="1955"/>
      <c r="C170" s="1955"/>
      <c r="D170" s="1955"/>
      <c r="E170" s="1955"/>
      <c r="F170" s="1955"/>
      <c r="G170" s="1955"/>
      <c r="H170" s="1955"/>
      <c r="I170" s="1955"/>
      <c r="J170" s="1955"/>
      <c r="K170" s="1955"/>
    </row>
    <row r="171" spans="1:11" ht="15.75" customHeight="1">
      <c r="A171" s="1955"/>
      <c r="B171" s="1955"/>
      <c r="C171" s="1955"/>
      <c r="D171" s="1955"/>
      <c r="E171" s="1955"/>
      <c r="F171" s="1955"/>
      <c r="G171" s="1955"/>
      <c r="H171" s="1955"/>
      <c r="I171" s="1955"/>
      <c r="J171" s="1955"/>
      <c r="K171" s="1955"/>
    </row>
    <row r="172" spans="1:11" ht="15.75" customHeight="1">
      <c r="A172" s="1955"/>
      <c r="B172" s="1955"/>
      <c r="C172" s="1955"/>
      <c r="D172" s="1955"/>
      <c r="E172" s="1955"/>
      <c r="F172" s="1955"/>
      <c r="G172" s="1955"/>
      <c r="H172" s="1955"/>
      <c r="I172" s="1955"/>
      <c r="J172" s="1955"/>
      <c r="K172" s="1955"/>
    </row>
    <row r="173" spans="1:11" ht="15.75" customHeight="1">
      <c r="A173" s="1955"/>
      <c r="B173" s="1955"/>
      <c r="C173" s="1955"/>
      <c r="D173" s="1955"/>
      <c r="E173" s="1955"/>
      <c r="F173" s="1955"/>
      <c r="G173" s="1955"/>
      <c r="H173" s="1955"/>
      <c r="I173" s="1955"/>
      <c r="J173" s="1955"/>
      <c r="K173" s="1955"/>
    </row>
    <row r="174" spans="1:11" ht="15.75" customHeight="1">
      <c r="A174" s="1955"/>
      <c r="B174" s="1955"/>
      <c r="C174" s="1955"/>
      <c r="D174" s="1955"/>
      <c r="E174" s="1955"/>
      <c r="F174" s="1955"/>
      <c r="G174" s="1955"/>
      <c r="H174" s="1955"/>
      <c r="I174" s="1955"/>
      <c r="J174" s="1955"/>
      <c r="K174" s="1955"/>
    </row>
    <row r="175" spans="1:11" ht="15.75" customHeight="1">
      <c r="A175" s="1955"/>
      <c r="B175" s="1955"/>
      <c r="C175" s="1955"/>
      <c r="D175" s="1955"/>
      <c r="E175" s="1955"/>
      <c r="F175" s="1955"/>
      <c r="G175" s="1955"/>
      <c r="H175" s="1955"/>
      <c r="I175" s="1955"/>
      <c r="J175" s="1955"/>
      <c r="K175" s="1955"/>
    </row>
    <row r="176" spans="1:11" ht="15.75" customHeight="1">
      <c r="A176" s="1955"/>
      <c r="B176" s="1955"/>
      <c r="C176" s="1955"/>
      <c r="D176" s="1955"/>
      <c r="E176" s="1955"/>
      <c r="F176" s="1955"/>
      <c r="G176" s="1955"/>
      <c r="H176" s="1955"/>
      <c r="I176" s="1955"/>
      <c r="J176" s="1955"/>
      <c r="K176" s="1955"/>
    </row>
    <row r="177" spans="1:11" ht="15.75" customHeight="1">
      <c r="A177" s="1955"/>
      <c r="B177" s="1955"/>
      <c r="C177" s="1955"/>
      <c r="D177" s="1955"/>
      <c r="E177" s="1955"/>
      <c r="F177" s="1955"/>
      <c r="G177" s="1955"/>
      <c r="H177" s="1955"/>
      <c r="I177" s="1955"/>
      <c r="J177" s="1955"/>
      <c r="K177" s="1955"/>
    </row>
    <row r="178" spans="1:11" ht="15.75" customHeight="1">
      <c r="A178" s="1955"/>
      <c r="B178" s="1955"/>
      <c r="C178" s="1955"/>
      <c r="D178" s="1955"/>
      <c r="E178" s="1955"/>
      <c r="F178" s="1955"/>
      <c r="G178" s="1955"/>
      <c r="H178" s="1955"/>
      <c r="I178" s="1955"/>
      <c r="J178" s="1955"/>
      <c r="K178" s="1955"/>
    </row>
    <row r="179" spans="1:11" ht="15.75" customHeight="1">
      <c r="A179" s="1955"/>
      <c r="B179" s="1955"/>
      <c r="C179" s="1955"/>
      <c r="D179" s="1955"/>
      <c r="E179" s="1955"/>
      <c r="F179" s="1955"/>
      <c r="G179" s="1955"/>
      <c r="H179" s="1955"/>
      <c r="I179" s="1955"/>
      <c r="J179" s="1955"/>
      <c r="K179" s="1955"/>
    </row>
    <row r="180" spans="1:11" ht="15.75" customHeight="1">
      <c r="A180" s="1955"/>
      <c r="B180" s="1955"/>
      <c r="C180" s="1955"/>
      <c r="D180" s="1955"/>
      <c r="E180" s="1955"/>
      <c r="F180" s="1955"/>
      <c r="G180" s="1955"/>
      <c r="H180" s="1955"/>
      <c r="I180" s="1955"/>
      <c r="J180" s="1955"/>
      <c r="K180" s="1955"/>
    </row>
    <row r="181" spans="1:11" ht="15.75" customHeight="1">
      <c r="A181" s="1955"/>
      <c r="B181" s="1955"/>
      <c r="C181" s="1955"/>
      <c r="D181" s="1955"/>
      <c r="E181" s="1955"/>
      <c r="F181" s="1955"/>
      <c r="G181" s="1955"/>
      <c r="H181" s="1955"/>
      <c r="I181" s="1955"/>
      <c r="J181" s="1955"/>
      <c r="K181" s="1955"/>
    </row>
    <row r="182" spans="1:11" ht="15.75" customHeight="1">
      <c r="A182" s="1955"/>
      <c r="B182" s="1955"/>
      <c r="C182" s="1955"/>
      <c r="D182" s="1955"/>
      <c r="E182" s="1955"/>
      <c r="F182" s="1955"/>
      <c r="G182" s="1955"/>
      <c r="H182" s="1955"/>
      <c r="I182" s="1955"/>
      <c r="J182" s="1955"/>
      <c r="K182" s="1955"/>
    </row>
    <row r="183" spans="1:11" ht="15.75" customHeight="1">
      <c r="A183" s="1955"/>
      <c r="B183" s="1955"/>
      <c r="C183" s="1955"/>
      <c r="D183" s="1955"/>
      <c r="E183" s="1955"/>
      <c r="F183" s="1955"/>
      <c r="G183" s="1955"/>
      <c r="H183" s="1955"/>
      <c r="I183" s="1955"/>
      <c r="J183" s="1955"/>
      <c r="K183" s="1955"/>
    </row>
    <row r="184" spans="1:11" ht="15.75" customHeight="1">
      <c r="A184" s="1955"/>
      <c r="B184" s="1955"/>
      <c r="C184" s="1955"/>
      <c r="D184" s="1955"/>
      <c r="E184" s="1955"/>
      <c r="F184" s="1955"/>
      <c r="G184" s="1955"/>
      <c r="H184" s="1955"/>
      <c r="I184" s="1955"/>
      <c r="J184" s="1955"/>
      <c r="K184" s="1955"/>
    </row>
    <row r="185" spans="1:11" ht="15.75" customHeight="1">
      <c r="A185" s="1955"/>
      <c r="B185" s="1955"/>
      <c r="C185" s="1955"/>
      <c r="D185" s="1955"/>
      <c r="E185" s="1955"/>
      <c r="F185" s="1955"/>
      <c r="G185" s="1955"/>
      <c r="H185" s="1955"/>
      <c r="I185" s="1955"/>
      <c r="J185" s="1955"/>
      <c r="K185" s="1955"/>
    </row>
    <row r="186" spans="1:11" ht="15.75" customHeight="1">
      <c r="A186" s="1955"/>
      <c r="B186" s="1955"/>
      <c r="C186" s="1955"/>
      <c r="D186" s="1955"/>
      <c r="E186" s="1955"/>
      <c r="F186" s="1955"/>
      <c r="G186" s="1955"/>
      <c r="H186" s="1955"/>
      <c r="I186" s="1955"/>
      <c r="J186" s="1955"/>
      <c r="K186" s="1955"/>
    </row>
    <row r="187" spans="1:11" ht="15.75" customHeight="1">
      <c r="A187" s="1955"/>
      <c r="B187" s="1955"/>
      <c r="C187" s="1955"/>
      <c r="D187" s="1955"/>
      <c r="E187" s="1955"/>
      <c r="F187" s="1955"/>
      <c r="G187" s="1955"/>
      <c r="H187" s="1955"/>
      <c r="I187" s="1955"/>
      <c r="J187" s="1955"/>
      <c r="K187" s="1955"/>
    </row>
    <row r="188" spans="1:11" ht="15.75" customHeight="1">
      <c r="A188" s="1955"/>
      <c r="B188" s="1955"/>
      <c r="C188" s="1955"/>
      <c r="D188" s="1955"/>
      <c r="E188" s="1955"/>
      <c r="F188" s="1955"/>
      <c r="G188" s="1955"/>
      <c r="H188" s="1955"/>
      <c r="I188" s="1955"/>
      <c r="J188" s="1955"/>
      <c r="K188" s="1955"/>
    </row>
    <row r="189" spans="1:11" ht="15.75" customHeight="1">
      <c r="A189" s="1955"/>
      <c r="B189" s="1955"/>
      <c r="C189" s="1955"/>
      <c r="D189" s="1955"/>
      <c r="E189" s="1955"/>
      <c r="F189" s="1955"/>
      <c r="G189" s="1955"/>
      <c r="H189" s="1955"/>
      <c r="I189" s="1955"/>
      <c r="J189" s="1955"/>
      <c r="K189" s="1955"/>
    </row>
    <row r="190" spans="1:11" ht="15.75" customHeight="1">
      <c r="A190" s="1955"/>
      <c r="B190" s="1955"/>
      <c r="C190" s="1955"/>
      <c r="D190" s="1955"/>
      <c r="E190" s="1955"/>
      <c r="F190" s="1955"/>
      <c r="G190" s="1955"/>
      <c r="H190" s="1955"/>
      <c r="I190" s="1955"/>
      <c r="J190" s="1955"/>
      <c r="K190" s="1955"/>
    </row>
    <row r="191" spans="1:11" ht="15.75" customHeight="1">
      <c r="A191" s="1955"/>
      <c r="B191" s="1955"/>
      <c r="C191" s="1955"/>
      <c r="D191" s="1955"/>
      <c r="E191" s="1955"/>
      <c r="F191" s="1955"/>
      <c r="G191" s="1955"/>
      <c r="H191" s="1955"/>
      <c r="I191" s="1955"/>
      <c r="J191" s="1955"/>
      <c r="K191" s="1955"/>
    </row>
    <row r="192" spans="1:11" ht="15.75" customHeight="1">
      <c r="A192" s="1955"/>
      <c r="B192" s="1955"/>
      <c r="C192" s="1955"/>
      <c r="D192" s="1955"/>
      <c r="E192" s="1955"/>
      <c r="F192" s="1955"/>
      <c r="G192" s="1955"/>
      <c r="H192" s="1955"/>
      <c r="I192" s="1955"/>
      <c r="J192" s="1955"/>
      <c r="K192" s="1955"/>
    </row>
    <row r="193" spans="1:11" ht="15.75" customHeight="1">
      <c r="A193" s="1955"/>
      <c r="B193" s="1955"/>
      <c r="C193" s="1955"/>
      <c r="D193" s="1955"/>
      <c r="E193" s="1955"/>
      <c r="F193" s="1955"/>
      <c r="G193" s="1955"/>
      <c r="H193" s="1955"/>
      <c r="I193" s="1955"/>
      <c r="J193" s="1955"/>
      <c r="K193" s="1955"/>
    </row>
    <row r="194" spans="1:11" ht="15.75" customHeight="1">
      <c r="A194" s="1955"/>
      <c r="B194" s="1955"/>
      <c r="C194" s="1955"/>
      <c r="D194" s="1955"/>
      <c r="E194" s="1955"/>
      <c r="F194" s="1955"/>
      <c r="G194" s="1955"/>
      <c r="H194" s="1955"/>
      <c r="I194" s="1955"/>
      <c r="J194" s="1955"/>
      <c r="K194" s="1955"/>
    </row>
    <row r="195" spans="1:11" ht="15.75" customHeight="1">
      <c r="A195" s="1955"/>
      <c r="B195" s="1955"/>
      <c r="C195" s="1955"/>
      <c r="D195" s="1955"/>
      <c r="E195" s="1955"/>
      <c r="F195" s="1955"/>
      <c r="G195" s="1955"/>
      <c r="H195" s="1955"/>
      <c r="I195" s="1955"/>
      <c r="J195" s="1955"/>
      <c r="K195" s="1955"/>
    </row>
    <row r="196" spans="1:11" ht="15.75" customHeight="1">
      <c r="A196" s="1955"/>
      <c r="B196" s="1955"/>
      <c r="C196" s="1955"/>
      <c r="D196" s="1955"/>
      <c r="E196" s="1955"/>
      <c r="F196" s="1955"/>
      <c r="G196" s="1955"/>
      <c r="H196" s="1955"/>
      <c r="I196" s="1955"/>
      <c r="J196" s="1955"/>
      <c r="K196" s="1955"/>
    </row>
    <row r="197" spans="1:11" ht="15.75" customHeight="1">
      <c r="A197" s="1955"/>
      <c r="B197" s="1955"/>
      <c r="C197" s="1955"/>
      <c r="D197" s="1955"/>
      <c r="E197" s="1955"/>
      <c r="F197" s="1955"/>
      <c r="G197" s="1955"/>
      <c r="H197" s="1955"/>
      <c r="I197" s="1955"/>
      <c r="J197" s="1955"/>
      <c r="K197" s="1955"/>
    </row>
    <row r="198" spans="1:11" ht="15.75" customHeight="1">
      <c r="A198" s="1955"/>
      <c r="B198" s="1955"/>
      <c r="C198" s="1955"/>
      <c r="D198" s="1955"/>
      <c r="E198" s="1955"/>
      <c r="F198" s="1955"/>
      <c r="G198" s="1955"/>
      <c r="H198" s="1955"/>
      <c r="I198" s="1955"/>
      <c r="J198" s="1955"/>
      <c r="K198" s="1955"/>
    </row>
    <row r="199" spans="1:11" ht="15.75" customHeight="1">
      <c r="A199" s="1955"/>
      <c r="B199" s="1955"/>
      <c r="C199" s="1955"/>
      <c r="D199" s="1955"/>
      <c r="E199" s="1955"/>
      <c r="F199" s="1955"/>
      <c r="G199" s="1955"/>
      <c r="H199" s="1955"/>
      <c r="I199" s="1955"/>
      <c r="J199" s="1955"/>
      <c r="K199" s="1955"/>
    </row>
    <row r="200" spans="1:11" ht="15.75" customHeight="1">
      <c r="A200" s="1955"/>
      <c r="B200" s="1955"/>
      <c r="C200" s="1955"/>
      <c r="D200" s="1955"/>
      <c r="E200" s="1955"/>
      <c r="F200" s="1955"/>
      <c r="G200" s="1955"/>
      <c r="H200" s="1955"/>
      <c r="I200" s="1955"/>
      <c r="J200" s="1955"/>
      <c r="K200" s="1955"/>
    </row>
    <row r="201" spans="1:11" ht="15.75" customHeight="1">
      <c r="A201" s="1955"/>
      <c r="B201" s="1955"/>
      <c r="C201" s="1955"/>
      <c r="D201" s="1955"/>
      <c r="E201" s="1955"/>
      <c r="F201" s="1955"/>
      <c r="G201" s="1955"/>
      <c r="H201" s="1955"/>
      <c r="I201" s="1955"/>
      <c r="J201" s="1955"/>
      <c r="K201" s="1955"/>
    </row>
    <row r="202" spans="1:11" ht="15.75" customHeight="1">
      <c r="A202" s="1955"/>
      <c r="B202" s="1955"/>
      <c r="C202" s="1955"/>
      <c r="D202" s="1955"/>
      <c r="E202" s="1955"/>
      <c r="F202" s="1955"/>
      <c r="G202" s="1955"/>
      <c r="H202" s="1955"/>
      <c r="I202" s="1955"/>
      <c r="J202" s="1955"/>
      <c r="K202" s="1955"/>
    </row>
    <row r="203" spans="1:11" ht="15.75" customHeight="1">
      <c r="A203" s="1955"/>
      <c r="B203" s="1955"/>
      <c r="C203" s="1955"/>
      <c r="D203" s="1955"/>
      <c r="E203" s="1955"/>
      <c r="F203" s="1955"/>
      <c r="G203" s="1955"/>
      <c r="H203" s="1955"/>
      <c r="I203" s="1955"/>
      <c r="J203" s="1955"/>
      <c r="K203" s="1955"/>
    </row>
    <row r="204" spans="1:11" ht="15.75" customHeight="1">
      <c r="A204" s="1955"/>
      <c r="B204" s="1955"/>
      <c r="C204" s="1955"/>
      <c r="D204" s="1955"/>
      <c r="E204" s="1955"/>
      <c r="F204" s="1955"/>
      <c r="G204" s="1955"/>
      <c r="H204" s="1955"/>
      <c r="I204" s="1955"/>
      <c r="J204" s="1955"/>
      <c r="K204" s="1955"/>
    </row>
    <row r="205" spans="1:11" ht="15.75" customHeight="1">
      <c r="A205" s="1955"/>
      <c r="B205" s="1955"/>
      <c r="C205" s="1955"/>
      <c r="D205" s="1955"/>
      <c r="E205" s="1955"/>
      <c r="F205" s="1955"/>
      <c r="G205" s="1955"/>
      <c r="H205" s="1955"/>
      <c r="I205" s="1955"/>
      <c r="J205" s="1955"/>
      <c r="K205" s="1955"/>
    </row>
    <row r="206" spans="1:11" ht="15.75" customHeight="1">
      <c r="A206" s="1955"/>
      <c r="B206" s="1955"/>
      <c r="C206" s="1955"/>
      <c r="D206" s="1955"/>
      <c r="E206" s="1955"/>
      <c r="F206" s="1955"/>
      <c r="G206" s="1955"/>
      <c r="H206" s="1955"/>
      <c r="I206" s="1955"/>
      <c r="J206" s="1955"/>
      <c r="K206" s="1955"/>
    </row>
    <row r="207" spans="1:11" ht="15.75" customHeight="1">
      <c r="A207" s="1955"/>
      <c r="B207" s="1955"/>
      <c r="C207" s="1955"/>
      <c r="D207" s="1955"/>
      <c r="E207" s="1955"/>
      <c r="F207" s="1955"/>
      <c r="G207" s="1955"/>
      <c r="H207" s="1955"/>
      <c r="I207" s="1955"/>
      <c r="J207" s="1955"/>
      <c r="K207" s="1955"/>
    </row>
    <row r="208" spans="1:11" ht="15.75" customHeight="1">
      <c r="A208" s="1955"/>
      <c r="B208" s="1955"/>
      <c r="C208" s="1955"/>
      <c r="D208" s="1955"/>
      <c r="E208" s="1955"/>
      <c r="F208" s="1955"/>
      <c r="G208" s="1955"/>
      <c r="H208" s="1955"/>
      <c r="I208" s="1955"/>
      <c r="J208" s="1955"/>
      <c r="K208" s="1955"/>
    </row>
    <row r="209" spans="1:11" ht="15.75" customHeight="1">
      <c r="A209" s="1955"/>
      <c r="B209" s="1955"/>
      <c r="C209" s="1955"/>
      <c r="D209" s="1955"/>
      <c r="E209" s="1955"/>
      <c r="F209" s="1955"/>
      <c r="G209" s="1955"/>
      <c r="H209" s="1955"/>
      <c r="I209" s="1955"/>
      <c r="J209" s="1955"/>
      <c r="K209" s="1955"/>
    </row>
    <row r="210" spans="1:11" ht="15.75" customHeight="1">
      <c r="A210" s="1955"/>
      <c r="B210" s="1955"/>
      <c r="C210" s="1955"/>
      <c r="D210" s="1955"/>
      <c r="E210" s="1955"/>
      <c r="F210" s="1955"/>
      <c r="G210" s="1955"/>
      <c r="H210" s="1955"/>
      <c r="I210" s="1955"/>
      <c r="J210" s="1955"/>
      <c r="K210" s="1955"/>
    </row>
    <row r="211" spans="1:11" ht="15.75" customHeight="1">
      <c r="A211" s="1955"/>
      <c r="B211" s="1955"/>
      <c r="C211" s="1955"/>
      <c r="D211" s="1955"/>
      <c r="E211" s="1955"/>
      <c r="F211" s="1955"/>
      <c r="G211" s="1955"/>
      <c r="H211" s="1955"/>
      <c r="I211" s="1955"/>
      <c r="J211" s="1955"/>
      <c r="K211" s="1955"/>
    </row>
    <row r="212" spans="1:11" ht="15.75" customHeight="1">
      <c r="A212" s="1955"/>
      <c r="B212" s="1955"/>
      <c r="C212" s="1955"/>
      <c r="D212" s="1955"/>
      <c r="E212" s="1955"/>
      <c r="F212" s="1955"/>
      <c r="G212" s="1955"/>
      <c r="H212" s="1955"/>
      <c r="I212" s="1955"/>
      <c r="J212" s="1955"/>
      <c r="K212" s="1955"/>
    </row>
    <row r="213" spans="1:11" ht="15.75" customHeight="1">
      <c r="A213" s="1955"/>
      <c r="B213" s="1955"/>
      <c r="C213" s="1955"/>
      <c r="D213" s="1955"/>
      <c r="E213" s="1955"/>
      <c r="F213" s="1955"/>
      <c r="G213" s="1955"/>
      <c r="H213" s="1955"/>
      <c r="I213" s="1955"/>
      <c r="J213" s="1955"/>
      <c r="K213" s="1955"/>
    </row>
    <row r="214" spans="1:11" ht="15.75" customHeight="1">
      <c r="A214" s="1955"/>
      <c r="B214" s="1955"/>
      <c r="C214" s="1955"/>
      <c r="D214" s="1955"/>
      <c r="E214" s="1955"/>
      <c r="F214" s="1955"/>
      <c r="G214" s="1955"/>
      <c r="H214" s="1955"/>
      <c r="I214" s="1955"/>
      <c r="J214" s="1955"/>
      <c r="K214" s="1955"/>
    </row>
    <row r="215" spans="1:11" ht="15.75" customHeight="1">
      <c r="A215" s="1955"/>
      <c r="B215" s="1955"/>
      <c r="C215" s="1955"/>
      <c r="D215" s="1955"/>
      <c r="E215" s="1955"/>
      <c r="F215" s="1955"/>
      <c r="G215" s="1955"/>
      <c r="H215" s="1955"/>
      <c r="I215" s="1955"/>
      <c r="J215" s="1955"/>
      <c r="K215" s="1955"/>
    </row>
    <row r="216" spans="1:11" ht="15.75" customHeight="1">
      <c r="A216" s="1955"/>
      <c r="B216" s="1955"/>
      <c r="C216" s="1955"/>
      <c r="D216" s="1955"/>
      <c r="E216" s="1955"/>
      <c r="F216" s="1955"/>
      <c r="G216" s="1955"/>
      <c r="H216" s="1955"/>
      <c r="I216" s="1955"/>
      <c r="J216" s="1955"/>
      <c r="K216" s="1955"/>
    </row>
    <row r="217" spans="1:11" ht="15.75" customHeight="1">
      <c r="A217" s="1955"/>
      <c r="B217" s="1955"/>
      <c r="C217" s="1955"/>
      <c r="D217" s="1955"/>
      <c r="E217" s="1955"/>
      <c r="F217" s="1955"/>
      <c r="G217" s="1955"/>
      <c r="H217" s="1955"/>
      <c r="I217" s="1955"/>
      <c r="J217" s="1955"/>
      <c r="K217" s="1954"/>
    </row>
    <row r="218" spans="1:11" ht="15.75" customHeight="1">
      <c r="A218" s="1955"/>
      <c r="B218" s="1955"/>
      <c r="C218" s="1955"/>
      <c r="D218" s="1955"/>
      <c r="E218" s="1955"/>
      <c r="F218" s="1955"/>
      <c r="G218" s="1955"/>
      <c r="H218" s="1955"/>
      <c r="I218" s="1955"/>
      <c r="J218" s="1955"/>
      <c r="K218" s="1954"/>
    </row>
    <row r="219" spans="1:11" ht="15.75" customHeight="1">
      <c r="A219" s="1955"/>
      <c r="B219" s="1955"/>
      <c r="C219" s="1955"/>
      <c r="D219" s="1955"/>
      <c r="E219" s="1955"/>
      <c r="F219" s="1955"/>
      <c r="G219" s="1955"/>
      <c r="H219" s="1955"/>
      <c r="I219" s="1955"/>
      <c r="J219" s="1955"/>
      <c r="K219" s="1954"/>
    </row>
    <row r="220" spans="1:11" ht="15.75" customHeight="1">
      <c r="A220" s="1955"/>
      <c r="B220" s="1955"/>
      <c r="C220" s="1955"/>
      <c r="D220" s="1955"/>
      <c r="E220" s="1955"/>
      <c r="F220" s="1955"/>
      <c r="G220" s="1955"/>
      <c r="H220" s="1955"/>
      <c r="I220" s="1955"/>
      <c r="J220" s="1955"/>
      <c r="K220" s="1954"/>
    </row>
    <row r="221" spans="1:11" ht="15.75" customHeight="1">
      <c r="A221" s="1955"/>
      <c r="B221" s="1955"/>
      <c r="C221" s="1955"/>
      <c r="D221" s="1955"/>
      <c r="E221" s="1955"/>
      <c r="F221" s="1955"/>
      <c r="G221" s="1955"/>
      <c r="H221" s="1955"/>
      <c r="I221" s="1955"/>
      <c r="J221" s="1955"/>
      <c r="K221" s="1954"/>
    </row>
    <row r="222" spans="1:11" ht="15.75" customHeight="1">
      <c r="A222" s="1954"/>
      <c r="B222" s="1954"/>
      <c r="C222" s="1954"/>
      <c r="D222" s="1954"/>
      <c r="E222" s="1954"/>
      <c r="F222" s="1954"/>
      <c r="G222" s="1954"/>
      <c r="H222" s="1954"/>
      <c r="I222" s="1954"/>
      <c r="J222" s="1954"/>
      <c r="K222" s="1954"/>
    </row>
    <row r="223" spans="1:11" ht="15.75" customHeight="1">
      <c r="A223" s="1954"/>
      <c r="B223" s="1954"/>
      <c r="C223" s="1954"/>
      <c r="D223" s="1954"/>
      <c r="E223" s="1954"/>
      <c r="F223" s="1954"/>
      <c r="G223" s="1954"/>
      <c r="H223" s="1954"/>
      <c r="I223" s="1954"/>
      <c r="J223" s="1954"/>
      <c r="K223" s="1954"/>
    </row>
    <row r="224" spans="1:11" ht="15.75" customHeight="1">
      <c r="A224" s="1954"/>
      <c r="B224" s="1954"/>
      <c r="C224" s="1954"/>
      <c r="D224" s="1954"/>
      <c r="E224" s="1954"/>
      <c r="F224" s="1954"/>
      <c r="G224" s="1954"/>
      <c r="H224" s="1954"/>
      <c r="I224" s="1954"/>
      <c r="J224" s="1954"/>
      <c r="K224" s="1954"/>
    </row>
    <row r="225" spans="1:11" ht="15.75" customHeight="1">
      <c r="A225" s="1954"/>
      <c r="B225" s="1954"/>
      <c r="C225" s="1954"/>
      <c r="D225" s="1954"/>
      <c r="E225" s="1954"/>
      <c r="F225" s="1954"/>
      <c r="G225" s="1954"/>
      <c r="H225" s="1954"/>
      <c r="I225" s="1954"/>
      <c r="J225" s="1954"/>
      <c r="K225" s="1954"/>
    </row>
    <row r="226" spans="1:11" ht="15.75" customHeight="1">
      <c r="A226" s="1954"/>
      <c r="B226" s="1954"/>
      <c r="C226" s="1954"/>
      <c r="D226" s="1954"/>
      <c r="E226" s="1954"/>
      <c r="F226" s="1954"/>
      <c r="G226" s="1954"/>
      <c r="H226" s="1954"/>
      <c r="I226" s="1954"/>
      <c r="J226" s="1954"/>
      <c r="K226" s="1954"/>
    </row>
    <row r="227" spans="1:11" ht="15.75" customHeight="1">
      <c r="A227" s="1954"/>
      <c r="B227" s="1954"/>
      <c r="C227" s="1954"/>
      <c r="D227" s="1954"/>
      <c r="E227" s="1954"/>
      <c r="F227" s="1954"/>
      <c r="G227" s="1954"/>
      <c r="H227" s="1954"/>
      <c r="I227" s="1954"/>
      <c r="J227" s="1954"/>
      <c r="K227" s="1954"/>
    </row>
    <row r="228" spans="1:11" ht="15.75" customHeight="1">
      <c r="A228" s="1954"/>
      <c r="B228" s="1954"/>
      <c r="C228" s="1954"/>
      <c r="D228" s="1954"/>
      <c r="E228" s="1954"/>
      <c r="F228" s="1954"/>
      <c r="G228" s="1954"/>
      <c r="H228" s="1954"/>
      <c r="I228" s="1954"/>
      <c r="J228" s="1954"/>
      <c r="K228" s="1954"/>
    </row>
    <row r="229" spans="1:11" ht="15.75" customHeight="1">
      <c r="A229" s="1954"/>
      <c r="B229" s="1954"/>
      <c r="C229" s="1954"/>
      <c r="D229" s="1954"/>
      <c r="E229" s="1954"/>
      <c r="F229" s="1954"/>
      <c r="G229" s="1954"/>
      <c r="H229" s="1954"/>
      <c r="I229" s="1954"/>
      <c r="J229" s="1954"/>
      <c r="K229" s="1954"/>
    </row>
    <row r="230" spans="1:11" ht="15.75" customHeight="1">
      <c r="A230" s="1954"/>
      <c r="B230" s="1954"/>
      <c r="C230" s="1954"/>
      <c r="D230" s="1954"/>
      <c r="E230" s="1954"/>
      <c r="F230" s="1954"/>
      <c r="G230" s="1954"/>
      <c r="H230" s="1954"/>
      <c r="I230" s="1954"/>
      <c r="J230" s="1954"/>
      <c r="K230" s="1954"/>
    </row>
    <row r="231" spans="1:11" ht="15.75" customHeight="1">
      <c r="A231" s="1954"/>
      <c r="B231" s="1954"/>
      <c r="C231" s="1954"/>
      <c r="D231" s="1954"/>
      <c r="E231" s="1954"/>
      <c r="F231" s="1954"/>
      <c r="G231" s="1954"/>
      <c r="H231" s="1954"/>
      <c r="I231" s="1954"/>
      <c r="J231" s="1954"/>
      <c r="K231" s="1954"/>
    </row>
    <row r="232" spans="1:11" ht="15.75" customHeight="1">
      <c r="A232" s="1954"/>
      <c r="B232" s="1954"/>
      <c r="C232" s="1954"/>
      <c r="D232" s="1954"/>
      <c r="E232" s="1954"/>
      <c r="F232" s="1954"/>
      <c r="G232" s="1954"/>
      <c r="H232" s="1954"/>
      <c r="I232" s="1954"/>
      <c r="J232" s="1954"/>
      <c r="K232" s="1954"/>
    </row>
    <row r="233" spans="1:11" ht="15.75" customHeight="1">
      <c r="A233" s="1954"/>
      <c r="B233" s="1954"/>
      <c r="C233" s="1954"/>
      <c r="D233" s="1954"/>
      <c r="E233" s="1954"/>
      <c r="F233" s="1954"/>
      <c r="G233" s="1954"/>
      <c r="H233" s="1954"/>
      <c r="I233" s="1954"/>
      <c r="J233" s="1954"/>
      <c r="K233" s="1954"/>
    </row>
    <row r="234" spans="1:11" ht="15.75" customHeight="1">
      <c r="A234" s="1954"/>
      <c r="B234" s="1954"/>
      <c r="C234" s="1954"/>
      <c r="D234" s="1954"/>
      <c r="E234" s="1954"/>
      <c r="F234" s="1954"/>
      <c r="G234" s="1954"/>
      <c r="H234" s="1954"/>
      <c r="I234" s="1954"/>
      <c r="J234" s="1954"/>
      <c r="K234" s="1954"/>
    </row>
    <row r="235" spans="1:11" ht="15.75" customHeight="1">
      <c r="A235" s="1954"/>
      <c r="B235" s="1954"/>
      <c r="C235" s="1954"/>
      <c r="D235" s="1954"/>
      <c r="E235" s="1954"/>
      <c r="F235" s="1954"/>
      <c r="G235" s="1954"/>
      <c r="H235" s="1954"/>
      <c r="I235" s="1954"/>
      <c r="J235" s="1954"/>
      <c r="K235" s="1954"/>
    </row>
    <row r="236" spans="1:11" ht="15.75" customHeight="1">
      <c r="A236" s="1954"/>
      <c r="B236" s="1954"/>
      <c r="C236" s="1954"/>
      <c r="D236" s="1954"/>
      <c r="E236" s="1954"/>
      <c r="F236" s="1954"/>
      <c r="G236" s="1954"/>
      <c r="H236" s="1954"/>
      <c r="I236" s="1954"/>
      <c r="J236" s="1954"/>
      <c r="K236" s="1954"/>
    </row>
    <row r="237" spans="1:11" ht="15.75" customHeight="1">
      <c r="A237" s="1954"/>
      <c r="B237" s="1954"/>
      <c r="C237" s="1954"/>
      <c r="D237" s="1954"/>
      <c r="E237" s="1954"/>
      <c r="F237" s="1954"/>
      <c r="G237" s="1954"/>
      <c r="H237" s="1954"/>
      <c r="I237" s="1954"/>
      <c r="J237" s="1954"/>
      <c r="K237" s="1954"/>
    </row>
    <row r="238" spans="1:11" ht="15.75" customHeight="1">
      <c r="A238" s="1954"/>
      <c r="B238" s="1954"/>
      <c r="C238" s="1954"/>
      <c r="D238" s="1954"/>
      <c r="E238" s="1954"/>
      <c r="F238" s="1954"/>
      <c r="G238" s="1954"/>
      <c r="H238" s="1954"/>
      <c r="I238" s="1954"/>
      <c r="J238" s="1954"/>
      <c r="K238" s="1954"/>
    </row>
    <row r="239" spans="1:11" ht="15.75" customHeight="1">
      <c r="A239" s="1954"/>
      <c r="B239" s="1954"/>
      <c r="C239" s="1954"/>
      <c r="D239" s="1954"/>
      <c r="E239" s="1954"/>
      <c r="F239" s="1954"/>
      <c r="G239" s="1954"/>
      <c r="H239" s="1954"/>
      <c r="I239" s="1954"/>
      <c r="J239" s="1954"/>
      <c r="K239" s="1954"/>
    </row>
    <row r="240" spans="1:11" ht="15.75" customHeight="1">
      <c r="A240" s="1954"/>
      <c r="B240" s="1954"/>
      <c r="C240" s="1954"/>
      <c r="D240" s="1954"/>
      <c r="E240" s="1954"/>
      <c r="F240" s="1954"/>
      <c r="G240" s="1954"/>
      <c r="H240" s="1954"/>
      <c r="I240" s="1954"/>
      <c r="J240" s="1954"/>
      <c r="K240" s="1954"/>
    </row>
    <row r="241" spans="1:11" ht="15.75" customHeight="1">
      <c r="A241" s="1954"/>
      <c r="B241" s="1954"/>
      <c r="C241" s="1954"/>
      <c r="D241" s="1954"/>
      <c r="E241" s="1954"/>
      <c r="F241" s="1954"/>
      <c r="G241" s="1954"/>
      <c r="H241" s="1954"/>
      <c r="I241" s="1954"/>
      <c r="J241" s="1954"/>
      <c r="K241" s="1954"/>
    </row>
    <row r="242" spans="1:11" ht="15.75" customHeight="1">
      <c r="A242" s="1954"/>
      <c r="B242" s="1954"/>
      <c r="C242" s="1954"/>
      <c r="D242" s="1954"/>
      <c r="E242" s="1954"/>
      <c r="F242" s="1954"/>
      <c r="G242" s="1954"/>
      <c r="H242" s="1954"/>
      <c r="I242" s="1954"/>
      <c r="J242" s="1954"/>
      <c r="K242" s="1954"/>
    </row>
    <row r="243" spans="1:11" ht="15.75" customHeight="1">
      <c r="A243" s="1954"/>
      <c r="B243" s="1954"/>
      <c r="C243" s="1954"/>
      <c r="D243" s="1954"/>
      <c r="E243" s="1954"/>
      <c r="F243" s="1954"/>
      <c r="G243" s="1954"/>
      <c r="H243" s="1954"/>
      <c r="I243" s="1954"/>
      <c r="J243" s="1954"/>
      <c r="K243" s="1954"/>
    </row>
    <row r="244" spans="1:11" ht="15.75" customHeight="1">
      <c r="A244" s="1954"/>
      <c r="B244" s="1954"/>
      <c r="C244" s="1954"/>
      <c r="D244" s="1954"/>
      <c r="E244" s="1954"/>
      <c r="F244" s="1954"/>
      <c r="G244" s="1954"/>
      <c r="H244" s="1954"/>
      <c r="I244" s="1954"/>
      <c r="J244" s="1954"/>
      <c r="K244" s="1954"/>
    </row>
    <row r="245" spans="1:11" ht="15.75" customHeight="1">
      <c r="A245" s="1954"/>
      <c r="B245" s="1954"/>
      <c r="C245" s="1954"/>
      <c r="D245" s="1954"/>
      <c r="E245" s="1954"/>
      <c r="F245" s="1954"/>
      <c r="G245" s="1954"/>
      <c r="H245" s="1954"/>
      <c r="I245" s="1954"/>
      <c r="J245" s="1954"/>
      <c r="K245" s="1954"/>
    </row>
    <row r="246" spans="1:11" ht="15.75" customHeight="1">
      <c r="A246" s="1954"/>
      <c r="B246" s="1954"/>
      <c r="C246" s="1954"/>
      <c r="D246" s="1954"/>
      <c r="E246" s="1954"/>
      <c r="F246" s="1954"/>
      <c r="G246" s="1954"/>
      <c r="H246" s="1954"/>
      <c r="I246" s="1954"/>
      <c r="J246" s="1954"/>
      <c r="K246" s="1954"/>
    </row>
    <row r="247" spans="1:11" ht="15.75" customHeight="1">
      <c r="A247" s="1954"/>
      <c r="B247" s="1954"/>
      <c r="C247" s="1954"/>
      <c r="D247" s="1954"/>
      <c r="E247" s="1954"/>
      <c r="F247" s="1954"/>
      <c r="G247" s="1954"/>
      <c r="H247" s="1954"/>
      <c r="I247" s="1954"/>
      <c r="J247" s="1954"/>
      <c r="K247" s="1954"/>
    </row>
    <row r="248" spans="1:11" ht="15.75" customHeight="1">
      <c r="A248" s="1954"/>
      <c r="B248" s="1954"/>
      <c r="C248" s="1954"/>
      <c r="D248" s="1954"/>
      <c r="E248" s="1954"/>
      <c r="F248" s="1954"/>
      <c r="G248" s="1954"/>
      <c r="H248" s="1954"/>
      <c r="I248" s="1954"/>
      <c r="J248" s="1954"/>
      <c r="K248" s="1954"/>
    </row>
    <row r="249" spans="1:11" ht="15.75" customHeight="1">
      <c r="A249" s="1954"/>
      <c r="B249" s="1954"/>
      <c r="C249" s="1954"/>
      <c r="D249" s="1954"/>
      <c r="E249" s="1954"/>
      <c r="F249" s="1954"/>
      <c r="G249" s="1954"/>
      <c r="H249" s="1954"/>
      <c r="I249" s="1954"/>
      <c r="J249" s="1954"/>
      <c r="K249" s="1954"/>
    </row>
    <row r="250" spans="1:11" ht="15.75" customHeight="1">
      <c r="A250" s="1954"/>
      <c r="B250" s="1954"/>
      <c r="C250" s="1954"/>
      <c r="D250" s="1954"/>
      <c r="E250" s="1954"/>
      <c r="F250" s="1954"/>
      <c r="G250" s="1954"/>
      <c r="H250" s="1954"/>
      <c r="I250" s="1954"/>
      <c r="J250" s="1954"/>
      <c r="K250" s="1954"/>
    </row>
    <row r="251" spans="1:11" ht="15.75" customHeight="1">
      <c r="A251" s="1954"/>
      <c r="B251" s="1954"/>
      <c r="C251" s="1954"/>
      <c r="D251" s="1954"/>
      <c r="E251" s="1954"/>
      <c r="F251" s="1954"/>
      <c r="G251" s="1954"/>
      <c r="H251" s="1954"/>
      <c r="I251" s="1954"/>
      <c r="J251" s="1954"/>
      <c r="K251" s="1954"/>
    </row>
    <row r="252" spans="1:11" ht="15.75" customHeight="1">
      <c r="A252" s="1954"/>
      <c r="B252" s="1954"/>
      <c r="C252" s="1954"/>
      <c r="D252" s="1954"/>
      <c r="E252" s="1954"/>
      <c r="F252" s="1954"/>
      <c r="G252" s="1954"/>
      <c r="H252" s="1954"/>
      <c r="I252" s="1954"/>
      <c r="J252" s="1954"/>
      <c r="K252" s="1954"/>
    </row>
    <row r="253" spans="1:11" ht="15.75" customHeight="1">
      <c r="A253" s="1954"/>
      <c r="B253" s="1954"/>
      <c r="C253" s="1954"/>
      <c r="D253" s="1954"/>
      <c r="E253" s="1954"/>
      <c r="F253" s="1954"/>
      <c r="G253" s="1954"/>
      <c r="H253" s="1954"/>
      <c r="I253" s="1954"/>
      <c r="J253" s="1954"/>
      <c r="K253" s="1954"/>
    </row>
    <row r="254" spans="1:11" ht="15.75" customHeight="1">
      <c r="A254" s="1954"/>
      <c r="B254" s="1954"/>
      <c r="C254" s="1954"/>
      <c r="D254" s="1954"/>
      <c r="E254" s="1954"/>
      <c r="F254" s="1954"/>
      <c r="G254" s="1954"/>
      <c r="H254" s="1954"/>
      <c r="I254" s="1954"/>
      <c r="J254" s="1954"/>
      <c r="K254" s="1954"/>
    </row>
    <row r="255" spans="1:11" ht="15.75" customHeight="1">
      <c r="A255" s="1954"/>
      <c r="B255" s="1954"/>
      <c r="C255" s="1954"/>
      <c r="D255" s="1954"/>
      <c r="E255" s="1954"/>
      <c r="F255" s="1954"/>
      <c r="G255" s="1954"/>
      <c r="H255" s="1954"/>
      <c r="I255" s="1954"/>
      <c r="J255" s="1954"/>
      <c r="K255" s="1954"/>
    </row>
    <row r="256" spans="1:11" ht="15.75" customHeight="1">
      <c r="A256" s="1954"/>
      <c r="B256" s="1954"/>
      <c r="C256" s="1954"/>
      <c r="D256" s="1954"/>
      <c r="E256" s="1954"/>
      <c r="F256" s="1954"/>
      <c r="G256" s="1954"/>
      <c r="H256" s="1954"/>
      <c r="I256" s="1954"/>
      <c r="J256" s="1954"/>
      <c r="K256" s="1954"/>
    </row>
    <row r="257" spans="1:11" ht="15.75" customHeight="1">
      <c r="A257" s="1954"/>
      <c r="B257" s="1954"/>
      <c r="C257" s="1954"/>
      <c r="D257" s="1954"/>
      <c r="E257" s="1954"/>
      <c r="F257" s="1954"/>
      <c r="G257" s="1954"/>
      <c r="H257" s="1954"/>
      <c r="I257" s="1954"/>
      <c r="J257" s="1954"/>
      <c r="K257" s="1954"/>
    </row>
    <row r="258" spans="1:11" ht="15.75" customHeight="1">
      <c r="A258" s="1954"/>
      <c r="B258" s="1954"/>
      <c r="C258" s="1954"/>
      <c r="D258" s="1954"/>
      <c r="E258" s="1954"/>
      <c r="F258" s="1954"/>
      <c r="G258" s="1954"/>
      <c r="H258" s="1954"/>
      <c r="I258" s="1954"/>
      <c r="J258" s="1954"/>
      <c r="K258" s="1954"/>
    </row>
    <row r="259" spans="1:11" ht="15.75" customHeight="1">
      <c r="A259" s="1954"/>
      <c r="B259" s="1954"/>
      <c r="C259" s="1954"/>
      <c r="D259" s="1954"/>
      <c r="E259" s="1954"/>
      <c r="F259" s="1954"/>
      <c r="G259" s="1954"/>
      <c r="H259" s="1954"/>
      <c r="I259" s="1954"/>
      <c r="J259" s="1954"/>
      <c r="K259" s="1954"/>
    </row>
    <row r="260" spans="1:11" ht="15.75" customHeight="1">
      <c r="A260" s="1954"/>
      <c r="B260" s="1954"/>
      <c r="C260" s="1954"/>
      <c r="D260" s="1954"/>
      <c r="E260" s="1954"/>
      <c r="F260" s="1954"/>
      <c r="G260" s="1954"/>
      <c r="H260" s="1954"/>
      <c r="I260" s="1954"/>
      <c r="J260" s="1954"/>
      <c r="K260" s="1954"/>
    </row>
    <row r="261" spans="1:11" ht="15.75" customHeight="1">
      <c r="A261" s="1954"/>
      <c r="B261" s="1954"/>
      <c r="C261" s="1954"/>
      <c r="D261" s="1954"/>
      <c r="E261" s="1954"/>
      <c r="F261" s="1954"/>
      <c r="G261" s="1954"/>
      <c r="H261" s="1954"/>
      <c r="I261" s="1954"/>
      <c r="J261" s="1954"/>
      <c r="K261" s="1954"/>
    </row>
    <row r="262" spans="1:11" ht="15.75" customHeight="1">
      <c r="A262" s="1954"/>
      <c r="B262" s="1954"/>
      <c r="C262" s="1954"/>
      <c r="D262" s="1954"/>
      <c r="E262" s="1954"/>
      <c r="F262" s="1954"/>
      <c r="G262" s="1954"/>
      <c r="H262" s="1954"/>
      <c r="I262" s="1954"/>
      <c r="J262" s="1954"/>
      <c r="K262" s="1954"/>
    </row>
    <row r="263" spans="1:11" ht="15.75" customHeight="1">
      <c r="A263" s="1954"/>
      <c r="B263" s="1954"/>
      <c r="C263" s="1954"/>
      <c r="D263" s="1954"/>
      <c r="E263" s="1954"/>
      <c r="F263" s="1954"/>
      <c r="G263" s="1954"/>
      <c r="H263" s="1954"/>
      <c r="I263" s="1954"/>
      <c r="J263" s="1954"/>
      <c r="K263" s="1954"/>
    </row>
    <row r="264" spans="1:11" ht="15.75" customHeight="1">
      <c r="A264" s="1954"/>
      <c r="B264" s="1954"/>
      <c r="C264" s="1954"/>
      <c r="D264" s="1954"/>
      <c r="E264" s="1954"/>
      <c r="F264" s="1954"/>
      <c r="G264" s="1954"/>
      <c r="H264" s="1954"/>
      <c r="I264" s="1954"/>
      <c r="J264" s="1954"/>
      <c r="K264" s="1954"/>
    </row>
    <row r="265" spans="1:11" ht="15.75" customHeight="1">
      <c r="A265" s="1954"/>
      <c r="B265" s="1954"/>
      <c r="C265" s="1954"/>
      <c r="D265" s="1954"/>
      <c r="E265" s="1954"/>
      <c r="F265" s="1954"/>
      <c r="G265" s="1954"/>
      <c r="H265" s="1954"/>
      <c r="I265" s="1954"/>
      <c r="J265" s="1954"/>
      <c r="K265" s="1954"/>
    </row>
    <row r="266" spans="1:11" ht="15.75" customHeight="1">
      <c r="A266" s="1954"/>
      <c r="B266" s="1954"/>
      <c r="C266" s="1954"/>
      <c r="D266" s="1954"/>
      <c r="E266" s="1954"/>
      <c r="F266" s="1954"/>
      <c r="G266" s="1954"/>
      <c r="H266" s="1954"/>
      <c r="I266" s="1954"/>
      <c r="J266" s="1954"/>
      <c r="K266" s="1954"/>
    </row>
    <row r="267" spans="1:11" ht="15.75" customHeight="1">
      <c r="A267" s="1954"/>
      <c r="B267" s="1954"/>
      <c r="C267" s="1954"/>
      <c r="D267" s="1954"/>
      <c r="E267" s="1954"/>
      <c r="F267" s="1954"/>
      <c r="G267" s="1954"/>
      <c r="H267" s="1954"/>
      <c r="I267" s="1954"/>
      <c r="J267" s="1954"/>
      <c r="K267" s="1954"/>
    </row>
    <row r="268" spans="1:11" ht="15.75" customHeight="1">
      <c r="A268" s="1954"/>
      <c r="B268" s="1954"/>
      <c r="C268" s="1954"/>
      <c r="D268" s="1954"/>
      <c r="E268" s="1954"/>
      <c r="F268" s="1954"/>
      <c r="G268" s="1954"/>
      <c r="H268" s="1954"/>
      <c r="I268" s="1954"/>
      <c r="J268" s="1954"/>
      <c r="K268" s="1954"/>
    </row>
    <row r="269" spans="1:11" ht="15.75" customHeight="1">
      <c r="A269" s="1954"/>
      <c r="B269" s="1954"/>
      <c r="C269" s="1954"/>
      <c r="D269" s="1954"/>
      <c r="E269" s="1954"/>
      <c r="F269" s="1954"/>
      <c r="G269" s="1954"/>
      <c r="H269" s="1954"/>
      <c r="I269" s="1954"/>
      <c r="J269" s="1954"/>
      <c r="K269" s="1954"/>
    </row>
    <row r="270" spans="1:11" ht="15.75" customHeight="1">
      <c r="A270" s="1954"/>
      <c r="B270" s="1954"/>
      <c r="C270" s="1954"/>
      <c r="D270" s="1954"/>
      <c r="E270" s="1954"/>
      <c r="F270" s="1954"/>
      <c r="G270" s="1954"/>
      <c r="H270" s="1954"/>
      <c r="I270" s="1954"/>
      <c r="J270" s="1954"/>
      <c r="K270" s="1954"/>
    </row>
    <row r="271" spans="1:11" ht="15.75" customHeight="1">
      <c r="A271" s="1954"/>
      <c r="B271" s="1954"/>
      <c r="C271" s="1954"/>
      <c r="D271" s="1954"/>
      <c r="E271" s="1954"/>
      <c r="F271" s="1954"/>
      <c r="G271" s="1954"/>
      <c r="H271" s="1954"/>
      <c r="I271" s="1954"/>
      <c r="J271" s="1954"/>
      <c r="K271" s="1954"/>
    </row>
    <row r="272" spans="1:11" ht="15.75" customHeight="1">
      <c r="A272" s="1954"/>
      <c r="B272" s="1954"/>
      <c r="C272" s="1954"/>
      <c r="D272" s="1954"/>
      <c r="E272" s="1954"/>
      <c r="F272" s="1954"/>
      <c r="G272" s="1954"/>
      <c r="H272" s="1954"/>
      <c r="I272" s="1954"/>
      <c r="J272" s="1954"/>
      <c r="K272" s="1954"/>
    </row>
    <row r="273" spans="1:11" ht="15.75" customHeight="1">
      <c r="A273" s="1954"/>
      <c r="B273" s="1954"/>
      <c r="C273" s="1954"/>
      <c r="D273" s="1954"/>
      <c r="E273" s="1954"/>
      <c r="F273" s="1954"/>
      <c r="G273" s="1954"/>
      <c r="H273" s="1954"/>
      <c r="I273" s="1954"/>
      <c r="J273" s="1954"/>
      <c r="K273" s="1954"/>
    </row>
    <row r="274" spans="1:11" ht="15.75" customHeight="1">
      <c r="A274" s="1954"/>
      <c r="B274" s="1954"/>
      <c r="C274" s="1954"/>
      <c r="D274" s="1954"/>
      <c r="E274" s="1954"/>
      <c r="F274" s="1954"/>
      <c r="G274" s="1954"/>
      <c r="H274" s="1954"/>
      <c r="I274" s="1954"/>
      <c r="J274" s="1954"/>
      <c r="K274" s="1954"/>
    </row>
    <row r="275" spans="1:11" ht="15.75" customHeight="1">
      <c r="A275" s="1954"/>
      <c r="B275" s="1954"/>
      <c r="C275" s="1954"/>
      <c r="D275" s="1954"/>
      <c r="E275" s="1954"/>
      <c r="F275" s="1954"/>
      <c r="G275" s="1954"/>
      <c r="H275" s="1954"/>
      <c r="I275" s="1954"/>
      <c r="J275" s="1954"/>
      <c r="K275" s="1954"/>
    </row>
    <row r="276" spans="1:11" ht="15.75" customHeight="1">
      <c r="A276" s="1954"/>
      <c r="B276" s="1954"/>
      <c r="C276" s="1954"/>
      <c r="D276" s="1954"/>
      <c r="E276" s="1954"/>
      <c r="F276" s="1954"/>
      <c r="G276" s="1954"/>
      <c r="H276" s="1954"/>
      <c r="I276" s="1954"/>
      <c r="J276" s="1954"/>
      <c r="K276" s="1954"/>
    </row>
    <row r="277" spans="1:11" ht="15.75" customHeight="1">
      <c r="A277" s="1954"/>
      <c r="B277" s="1954"/>
      <c r="C277" s="1954"/>
      <c r="D277" s="1954"/>
      <c r="E277" s="1954"/>
      <c r="F277" s="1954"/>
      <c r="G277" s="1954"/>
      <c r="H277" s="1954"/>
      <c r="I277" s="1954"/>
      <c r="J277" s="1954"/>
      <c r="K277" s="1954"/>
    </row>
    <row r="278" spans="1:11" ht="15.75" customHeight="1">
      <c r="A278" s="1954"/>
      <c r="B278" s="1954"/>
      <c r="C278" s="1954"/>
      <c r="D278" s="1954"/>
      <c r="E278" s="1954"/>
      <c r="F278" s="1954"/>
      <c r="G278" s="1954"/>
      <c r="H278" s="1954"/>
      <c r="I278" s="1954"/>
      <c r="J278" s="1954"/>
      <c r="K278" s="1954"/>
    </row>
    <row r="279" spans="1:11" ht="15.75" customHeight="1">
      <c r="A279" s="1954"/>
      <c r="B279" s="1954"/>
      <c r="C279" s="1954"/>
      <c r="D279" s="1954"/>
      <c r="E279" s="1954"/>
      <c r="F279" s="1954"/>
      <c r="G279" s="1954"/>
      <c r="H279" s="1954"/>
      <c r="I279" s="1954"/>
      <c r="J279" s="1954"/>
      <c r="K279" s="1954"/>
    </row>
    <row r="280" spans="1:11" ht="15.75" customHeight="1">
      <c r="A280" s="1954"/>
      <c r="B280" s="1954"/>
      <c r="C280" s="1954"/>
      <c r="D280" s="1954"/>
      <c r="E280" s="1954"/>
      <c r="F280" s="1954"/>
      <c r="G280" s="1954"/>
      <c r="H280" s="1954"/>
      <c r="I280" s="1954"/>
      <c r="J280" s="1954"/>
      <c r="K280" s="1954"/>
    </row>
    <row r="281" spans="1:11" ht="15.75" customHeight="1">
      <c r="A281" s="1954"/>
      <c r="B281" s="1954"/>
      <c r="C281" s="1954"/>
      <c r="D281" s="1954"/>
      <c r="E281" s="1954"/>
      <c r="F281" s="1954"/>
      <c r="G281" s="1954"/>
      <c r="H281" s="1954"/>
      <c r="I281" s="1954"/>
      <c r="J281" s="1954"/>
      <c r="K281" s="1954"/>
    </row>
    <row r="282" spans="1:11" ht="15.75" customHeight="1">
      <c r="A282" s="1954"/>
      <c r="B282" s="1954"/>
      <c r="C282" s="1954"/>
      <c r="D282" s="1954"/>
      <c r="E282" s="1954"/>
      <c r="F282" s="1954"/>
      <c r="G282" s="1954"/>
      <c r="H282" s="1954"/>
      <c r="I282" s="1954"/>
      <c r="J282" s="1954"/>
      <c r="K282" s="1954"/>
    </row>
    <row r="283" spans="1:11" ht="15.75" customHeight="1">
      <c r="A283" s="1954"/>
      <c r="B283" s="1954"/>
      <c r="C283" s="1954"/>
      <c r="D283" s="1954"/>
      <c r="E283" s="1954"/>
      <c r="F283" s="1954"/>
      <c r="G283" s="1954"/>
      <c r="H283" s="1954"/>
      <c r="I283" s="1954"/>
      <c r="J283" s="1954"/>
      <c r="K283" s="1954"/>
    </row>
    <row r="284" spans="1:11" ht="15.75" customHeight="1">
      <c r="A284" s="1954"/>
      <c r="B284" s="1954"/>
      <c r="C284" s="1954"/>
      <c r="D284" s="1954"/>
      <c r="E284" s="1954"/>
      <c r="F284" s="1954"/>
      <c r="G284" s="1954"/>
      <c r="H284" s="1954"/>
      <c r="I284" s="1954"/>
      <c r="J284" s="1954"/>
      <c r="K284" s="1954"/>
    </row>
    <row r="285" spans="1:11" ht="15.75" customHeight="1">
      <c r="A285" s="1954"/>
      <c r="B285" s="1954"/>
      <c r="C285" s="1954"/>
      <c r="D285" s="1954"/>
      <c r="E285" s="1954"/>
      <c r="F285" s="1954"/>
      <c r="G285" s="1954"/>
      <c r="H285" s="1954"/>
      <c r="I285" s="1954"/>
      <c r="J285" s="1954"/>
      <c r="K285" s="1954"/>
    </row>
    <row r="286" spans="1:11" ht="15.75" customHeight="1">
      <c r="A286" s="1954"/>
      <c r="B286" s="1954"/>
      <c r="C286" s="1954"/>
      <c r="D286" s="1954"/>
      <c r="E286" s="1954"/>
      <c r="F286" s="1954"/>
      <c r="G286" s="1954"/>
      <c r="H286" s="1954"/>
      <c r="I286" s="1954"/>
      <c r="J286" s="1954"/>
      <c r="K286" s="1954"/>
    </row>
    <row r="287" spans="1:11" ht="15.75" customHeight="1">
      <c r="A287" s="1954"/>
      <c r="B287" s="1954"/>
      <c r="C287" s="1954"/>
      <c r="D287" s="1954"/>
      <c r="E287" s="1954"/>
      <c r="F287" s="1954"/>
      <c r="G287" s="1954"/>
      <c r="H287" s="1954"/>
      <c r="I287" s="1954"/>
      <c r="J287" s="1954"/>
      <c r="K287" s="1954"/>
    </row>
    <row r="288" spans="1:11" ht="15.75" customHeight="1">
      <c r="A288" s="1954"/>
      <c r="B288" s="1954"/>
      <c r="C288" s="1954"/>
      <c r="D288" s="1954"/>
      <c r="E288" s="1954"/>
      <c r="F288" s="1954"/>
      <c r="G288" s="1954"/>
      <c r="H288" s="1954"/>
      <c r="I288" s="1954"/>
      <c r="J288" s="1954"/>
      <c r="K288" s="1954"/>
    </row>
    <row r="289" spans="1:11" ht="15.75" customHeight="1">
      <c r="A289" s="1954"/>
      <c r="B289" s="1954"/>
      <c r="C289" s="1954"/>
      <c r="D289" s="1954"/>
      <c r="E289" s="1954"/>
      <c r="F289" s="1954"/>
      <c r="G289" s="1954"/>
      <c r="H289" s="1954"/>
      <c r="I289" s="1954"/>
      <c r="J289" s="1954"/>
      <c r="K289" s="1954"/>
    </row>
    <row r="290" spans="1:11" ht="15.75" customHeight="1">
      <c r="A290" s="1954"/>
      <c r="B290" s="1954"/>
      <c r="C290" s="1954"/>
      <c r="D290" s="1954"/>
      <c r="E290" s="1954"/>
      <c r="F290" s="1954"/>
      <c r="G290" s="1954"/>
      <c r="H290" s="1954"/>
      <c r="I290" s="1954"/>
      <c r="J290" s="1954"/>
      <c r="K290" s="1954"/>
    </row>
    <row r="291" spans="1:11" ht="15.75" customHeight="1">
      <c r="A291" s="1954"/>
      <c r="B291" s="1954"/>
      <c r="C291" s="1954"/>
      <c r="D291" s="1954"/>
      <c r="E291" s="1954"/>
      <c r="F291" s="1954"/>
      <c r="G291" s="1954"/>
      <c r="H291" s="1954"/>
      <c r="I291" s="1954"/>
      <c r="J291" s="1954"/>
      <c r="K291" s="1954"/>
    </row>
    <row r="292" spans="1:11" ht="15.75" customHeight="1">
      <c r="A292" s="1954"/>
      <c r="B292" s="1954"/>
      <c r="C292" s="1954"/>
      <c r="D292" s="1954"/>
      <c r="E292" s="1954"/>
      <c r="F292" s="1954"/>
      <c r="G292" s="1954"/>
      <c r="H292" s="1954"/>
      <c r="I292" s="1954"/>
      <c r="J292" s="1954"/>
      <c r="K292" s="1954"/>
    </row>
    <row r="293" spans="1:11" ht="15.75" customHeight="1">
      <c r="A293" s="1954"/>
      <c r="B293" s="1954"/>
      <c r="C293" s="1954"/>
      <c r="D293" s="1954"/>
      <c r="E293" s="1954"/>
      <c r="F293" s="1954"/>
      <c r="G293" s="1954"/>
      <c r="H293" s="1954"/>
      <c r="I293" s="1954"/>
      <c r="J293" s="1954"/>
      <c r="K293" s="1954"/>
    </row>
    <row r="294" spans="1:11" ht="15.75" customHeight="1">
      <c r="A294" s="1954"/>
      <c r="B294" s="1954"/>
      <c r="C294" s="1954"/>
      <c r="D294" s="1954"/>
      <c r="E294" s="1954"/>
      <c r="F294" s="1954"/>
      <c r="G294" s="1954"/>
      <c r="H294" s="1954"/>
      <c r="I294" s="1954"/>
      <c r="J294" s="1954"/>
      <c r="K294" s="1954"/>
    </row>
    <row r="295" spans="1:11" ht="15.75" customHeight="1">
      <c r="A295" s="1954"/>
      <c r="B295" s="1954"/>
      <c r="C295" s="1954"/>
      <c r="D295" s="1954"/>
      <c r="E295" s="1954"/>
      <c r="F295" s="1954"/>
      <c r="G295" s="1954"/>
      <c r="H295" s="1954"/>
      <c r="I295" s="1954"/>
      <c r="J295" s="1954"/>
      <c r="K295" s="1954"/>
    </row>
    <row r="296" spans="1:11" ht="15.75" customHeight="1">
      <c r="A296" s="1954"/>
      <c r="B296" s="1954"/>
      <c r="C296" s="1954"/>
      <c r="D296" s="1954"/>
      <c r="E296" s="1954"/>
      <c r="F296" s="1954"/>
      <c r="G296" s="1954"/>
      <c r="H296" s="1954"/>
      <c r="I296" s="1954"/>
      <c r="J296" s="1954"/>
      <c r="K296" s="1954"/>
    </row>
    <row r="297" spans="1:11" ht="15.75" customHeight="1">
      <c r="A297" s="1954"/>
      <c r="B297" s="1954"/>
      <c r="C297" s="1954"/>
      <c r="D297" s="1954"/>
      <c r="E297" s="1954"/>
      <c r="F297" s="1954"/>
      <c r="G297" s="1954"/>
      <c r="H297" s="1954"/>
      <c r="I297" s="1954"/>
      <c r="J297" s="1954"/>
      <c r="K297" s="1954"/>
    </row>
    <row r="298" spans="1:11" ht="15.75" customHeight="1">
      <c r="A298" s="1954"/>
      <c r="B298" s="1954"/>
      <c r="C298" s="1954"/>
      <c r="D298" s="1954"/>
      <c r="E298" s="1954"/>
      <c r="F298" s="1954"/>
      <c r="G298" s="1954"/>
      <c r="H298" s="1954"/>
      <c r="I298" s="1954"/>
      <c r="J298" s="1954"/>
      <c r="K298" s="1954"/>
    </row>
    <row r="299" spans="1:11" ht="15.75" customHeight="1">
      <c r="A299" s="1954"/>
      <c r="B299" s="1954"/>
      <c r="C299" s="1954"/>
      <c r="D299" s="1954"/>
      <c r="E299" s="1954"/>
      <c r="F299" s="1954"/>
      <c r="G299" s="1954"/>
      <c r="H299" s="1954"/>
      <c r="I299" s="1954"/>
      <c r="J299" s="1954"/>
      <c r="K299" s="1954"/>
    </row>
    <row r="300" spans="1:11" ht="15.75" customHeight="1">
      <c r="A300" s="1954"/>
      <c r="B300" s="1954"/>
      <c r="C300" s="1954"/>
      <c r="D300" s="1954"/>
      <c r="E300" s="1954"/>
      <c r="F300" s="1954"/>
      <c r="G300" s="1954"/>
      <c r="H300" s="1954"/>
      <c r="I300" s="1954"/>
      <c r="J300" s="1954"/>
      <c r="K300" s="1954"/>
    </row>
    <row r="301" spans="1:11" ht="15.75" customHeight="1">
      <c r="A301" s="1954"/>
      <c r="B301" s="1954"/>
      <c r="C301" s="1954"/>
      <c r="D301" s="1954"/>
      <c r="E301" s="1954"/>
      <c r="F301" s="1954"/>
      <c r="G301" s="1954"/>
      <c r="H301" s="1954"/>
      <c r="I301" s="1954"/>
      <c r="J301" s="1954"/>
      <c r="K301" s="1954"/>
    </row>
    <row r="302" spans="1:11" ht="15.75" customHeight="1">
      <c r="A302" s="1954"/>
      <c r="B302" s="1954"/>
      <c r="C302" s="1954"/>
      <c r="D302" s="1954"/>
      <c r="E302" s="1954"/>
      <c r="F302" s="1954"/>
      <c r="G302" s="1954"/>
      <c r="H302" s="1954"/>
      <c r="I302" s="1954"/>
      <c r="J302" s="1954"/>
      <c r="K302" s="1954"/>
    </row>
    <row r="303" spans="1:11" ht="15.75" customHeight="1">
      <c r="A303" s="1954"/>
      <c r="B303" s="1954"/>
      <c r="C303" s="1954"/>
      <c r="D303" s="1954"/>
      <c r="E303" s="1954"/>
      <c r="F303" s="1954"/>
      <c r="G303" s="1954"/>
      <c r="H303" s="1954"/>
      <c r="I303" s="1954"/>
      <c r="J303" s="1954"/>
      <c r="K303" s="1954"/>
    </row>
    <row r="304" spans="1:11" ht="15.75" customHeight="1">
      <c r="A304" s="1954"/>
      <c r="B304" s="1954"/>
      <c r="C304" s="1954"/>
      <c r="D304" s="1954"/>
      <c r="E304" s="1954"/>
      <c r="F304" s="1954"/>
      <c r="G304" s="1954"/>
      <c r="H304" s="1954"/>
      <c r="I304" s="1954"/>
      <c r="J304" s="1954"/>
      <c r="K304" s="1954"/>
    </row>
    <row r="305" spans="1:11" ht="15.75" customHeight="1">
      <c r="A305" s="1954"/>
      <c r="B305" s="1954"/>
      <c r="C305" s="1954"/>
      <c r="D305" s="1954"/>
      <c r="E305" s="1954"/>
      <c r="F305" s="1954"/>
      <c r="G305" s="1954"/>
      <c r="H305" s="1954"/>
      <c r="I305" s="1954"/>
      <c r="J305" s="1954"/>
      <c r="K305" s="1954"/>
    </row>
    <row r="306" spans="1:11" ht="15.75" customHeight="1">
      <c r="A306" s="1954"/>
      <c r="B306" s="1954"/>
      <c r="C306" s="1954"/>
      <c r="D306" s="1954"/>
      <c r="E306" s="1954"/>
      <c r="F306" s="1954"/>
      <c r="G306" s="1954"/>
      <c r="H306" s="1954"/>
      <c r="I306" s="1954"/>
      <c r="J306" s="1954"/>
      <c r="K306" s="1954"/>
    </row>
    <row r="307" spans="1:11" ht="15.75" customHeight="1">
      <c r="A307" s="1954"/>
      <c r="B307" s="1954"/>
      <c r="C307" s="1954"/>
      <c r="D307" s="1954"/>
      <c r="E307" s="1954"/>
      <c r="F307" s="1954"/>
      <c r="G307" s="1954"/>
      <c r="H307" s="1954"/>
      <c r="I307" s="1954"/>
      <c r="J307" s="1954"/>
      <c r="K307" s="1954"/>
    </row>
    <row r="308" spans="1:11" ht="15.75" customHeight="1">
      <c r="A308" s="1954"/>
      <c r="B308" s="1954"/>
      <c r="C308" s="1954"/>
      <c r="D308" s="1954"/>
      <c r="E308" s="1954"/>
      <c r="F308" s="1954"/>
      <c r="G308" s="1954"/>
      <c r="H308" s="1954"/>
      <c r="I308" s="1954"/>
      <c r="J308" s="1954"/>
      <c r="K308" s="1954"/>
    </row>
    <row r="309" spans="1:11" ht="15.75" customHeight="1">
      <c r="A309" s="1954"/>
      <c r="B309" s="1954"/>
      <c r="C309" s="1954"/>
      <c r="D309" s="1954"/>
      <c r="E309" s="1954"/>
      <c r="F309" s="1954"/>
      <c r="G309" s="1954"/>
      <c r="H309" s="1954"/>
      <c r="I309" s="1954"/>
      <c r="J309" s="1954"/>
      <c r="K309" s="1954"/>
    </row>
    <row r="310" spans="1:11" ht="15.75" customHeight="1">
      <c r="A310" s="1954"/>
      <c r="B310" s="1954"/>
      <c r="C310" s="1954"/>
      <c r="D310" s="1954"/>
      <c r="E310" s="1954"/>
      <c r="F310" s="1954"/>
      <c r="G310" s="1954"/>
      <c r="H310" s="1954"/>
      <c r="I310" s="1954"/>
      <c r="J310" s="1954"/>
      <c r="K310" s="1954"/>
    </row>
    <row r="311" spans="1:11" ht="15.75" customHeight="1">
      <c r="A311" s="1954"/>
      <c r="B311" s="1954"/>
      <c r="C311" s="1954"/>
      <c r="D311" s="1954"/>
      <c r="E311" s="1954"/>
      <c r="F311" s="1954"/>
      <c r="G311" s="1954"/>
      <c r="H311" s="1954"/>
      <c r="I311" s="1954"/>
      <c r="J311" s="1954"/>
      <c r="K311" s="1954"/>
    </row>
    <row r="312" spans="1:11" ht="15.75" customHeight="1">
      <c r="A312" s="1954"/>
      <c r="B312" s="1954"/>
      <c r="C312" s="1954"/>
      <c r="D312" s="1954"/>
      <c r="E312" s="1954"/>
      <c r="F312" s="1954"/>
      <c r="G312" s="1954"/>
      <c r="H312" s="1954"/>
      <c r="I312" s="1954"/>
      <c r="J312" s="1954"/>
      <c r="K312" s="1954"/>
    </row>
    <row r="313" spans="1:11" ht="15.75" customHeight="1">
      <c r="A313" s="1954"/>
      <c r="B313" s="1954"/>
      <c r="C313" s="1954"/>
      <c r="D313" s="1954"/>
      <c r="E313" s="1954"/>
      <c r="F313" s="1954"/>
      <c r="G313" s="1954"/>
      <c r="H313" s="1954"/>
      <c r="I313" s="1954"/>
      <c r="J313" s="1954"/>
      <c r="K313" s="1954"/>
    </row>
    <row r="314" spans="1:11" ht="15.75" customHeight="1">
      <c r="A314" s="1954"/>
      <c r="B314" s="1954"/>
      <c r="C314" s="1954"/>
      <c r="D314" s="1954"/>
      <c r="E314" s="1954"/>
      <c r="F314" s="1954"/>
      <c r="G314" s="1954"/>
      <c r="H314" s="1954"/>
      <c r="I314" s="1954"/>
      <c r="J314" s="1954"/>
      <c r="K314" s="1954"/>
    </row>
    <row r="315" spans="1:11" ht="15.75" customHeight="1">
      <c r="A315" s="1954"/>
      <c r="B315" s="1954"/>
      <c r="C315" s="1954"/>
      <c r="D315" s="1954"/>
      <c r="E315" s="1954"/>
      <c r="F315" s="1954"/>
      <c r="G315" s="1954"/>
      <c r="H315" s="1954"/>
      <c r="I315" s="1954"/>
      <c r="J315" s="1954"/>
      <c r="K315" s="1954"/>
    </row>
    <row r="316" spans="1:11" ht="15.75" customHeight="1">
      <c r="A316" s="1954"/>
      <c r="B316" s="1954"/>
      <c r="C316" s="1954"/>
      <c r="D316" s="1954"/>
      <c r="E316" s="1954"/>
      <c r="F316" s="1954"/>
      <c r="G316" s="1954"/>
      <c r="H316" s="1954"/>
      <c r="I316" s="1954"/>
      <c r="J316" s="1954"/>
      <c r="K316" s="1954"/>
    </row>
    <row r="317" spans="1:11" ht="15.75" customHeight="1">
      <c r="A317" s="1954"/>
      <c r="B317" s="1954"/>
      <c r="C317" s="1954"/>
      <c r="D317" s="1954"/>
      <c r="E317" s="1954"/>
      <c r="F317" s="1954"/>
      <c r="G317" s="1954"/>
      <c r="H317" s="1954"/>
      <c r="I317" s="1954"/>
      <c r="J317" s="1954"/>
      <c r="K317" s="1954"/>
    </row>
    <row r="318" spans="1:11" ht="15.75" customHeight="1">
      <c r="A318" s="1954"/>
      <c r="B318" s="1954"/>
      <c r="C318" s="1954"/>
      <c r="D318" s="1954"/>
      <c r="E318" s="1954"/>
      <c r="F318" s="1954"/>
      <c r="G318" s="1954"/>
      <c r="H318" s="1954"/>
      <c r="I318" s="1954"/>
      <c r="J318" s="1954"/>
      <c r="K318" s="1954"/>
    </row>
    <row r="319" spans="1:11" ht="15.75" customHeight="1">
      <c r="A319" s="1954"/>
      <c r="B319" s="1954"/>
      <c r="C319" s="1954"/>
      <c r="D319" s="1954"/>
      <c r="E319" s="1954"/>
      <c r="F319" s="1954"/>
      <c r="G319" s="1954"/>
      <c r="H319" s="1954"/>
      <c r="I319" s="1954"/>
      <c r="J319" s="1954"/>
      <c r="K319" s="1954"/>
    </row>
    <row r="320" spans="1:11" ht="15.75" customHeight="1">
      <c r="A320" s="1954"/>
      <c r="B320" s="1954"/>
      <c r="C320" s="1954"/>
      <c r="D320" s="1954"/>
      <c r="E320" s="1954"/>
      <c r="F320" s="1954"/>
      <c r="G320" s="1954"/>
      <c r="H320" s="1954"/>
      <c r="I320" s="1954"/>
      <c r="J320" s="1954"/>
      <c r="K320" s="1954"/>
    </row>
    <row r="321" spans="1:11" ht="15.75" customHeight="1">
      <c r="A321" s="1954"/>
      <c r="B321" s="1954"/>
      <c r="C321" s="1954"/>
      <c r="D321" s="1954"/>
      <c r="E321" s="1954"/>
      <c r="F321" s="1954"/>
      <c r="G321" s="1954"/>
      <c r="H321" s="1954"/>
      <c r="I321" s="1954"/>
      <c r="J321" s="1954"/>
      <c r="K321" s="1954"/>
    </row>
    <row r="322" spans="1:11" ht="15.75" customHeight="1">
      <c r="A322" s="1954"/>
      <c r="B322" s="1954"/>
      <c r="C322" s="1954"/>
      <c r="D322" s="1954"/>
      <c r="E322" s="1954"/>
      <c r="F322" s="1954"/>
      <c r="G322" s="1954"/>
      <c r="H322" s="1954"/>
      <c r="I322" s="1954"/>
      <c r="J322" s="1954"/>
      <c r="K322" s="1954"/>
    </row>
    <row r="323" spans="1:11" ht="15.75" customHeight="1">
      <c r="A323" s="1954"/>
      <c r="B323" s="1954"/>
      <c r="C323" s="1954"/>
      <c r="D323" s="1954"/>
      <c r="E323" s="1954"/>
      <c r="F323" s="1954"/>
      <c r="G323" s="1954"/>
      <c r="H323" s="1954"/>
      <c r="I323" s="1954"/>
      <c r="J323" s="1954"/>
      <c r="K323" s="1954"/>
    </row>
    <row r="324" spans="1:11" ht="15.75" customHeight="1">
      <c r="A324" s="1954"/>
      <c r="B324" s="1954"/>
      <c r="C324" s="1954"/>
      <c r="D324" s="1954"/>
      <c r="E324" s="1954"/>
      <c r="F324" s="1954"/>
      <c r="G324" s="1954"/>
      <c r="H324" s="1954"/>
      <c r="I324" s="1954"/>
      <c r="J324" s="1954"/>
      <c r="K324" s="1954"/>
    </row>
    <row r="325" spans="1:11" ht="15.75" customHeight="1">
      <c r="A325" s="1954"/>
      <c r="B325" s="1954"/>
      <c r="C325" s="1954"/>
      <c r="D325" s="1954"/>
      <c r="E325" s="1954"/>
      <c r="F325" s="1954"/>
      <c r="G325" s="1954"/>
      <c r="H325" s="1954"/>
      <c r="I325" s="1954"/>
      <c r="J325" s="1954"/>
      <c r="K325" s="1954"/>
    </row>
    <row r="326" spans="1:11" ht="15.75" customHeight="1">
      <c r="A326" s="1954"/>
      <c r="B326" s="1954"/>
      <c r="C326" s="1954"/>
      <c r="D326" s="1954"/>
      <c r="E326" s="1954"/>
      <c r="F326" s="1954"/>
      <c r="G326" s="1954"/>
      <c r="H326" s="1954"/>
      <c r="I326" s="1954"/>
      <c r="J326" s="1954"/>
      <c r="K326" s="1954"/>
    </row>
    <row r="327" spans="1:11" ht="15.75" customHeight="1">
      <c r="A327" s="1954"/>
      <c r="B327" s="1954"/>
      <c r="C327" s="1954"/>
      <c r="D327" s="1954"/>
      <c r="E327" s="1954"/>
      <c r="F327" s="1954"/>
      <c r="G327" s="1954"/>
      <c r="H327" s="1954"/>
      <c r="I327" s="1954"/>
      <c r="J327" s="1954"/>
      <c r="K327" s="1954"/>
    </row>
    <row r="328" spans="1:11" ht="15.75" customHeight="1">
      <c r="A328" s="1954"/>
      <c r="B328" s="1954"/>
      <c r="C328" s="1954"/>
      <c r="D328" s="1954"/>
      <c r="E328" s="1954"/>
      <c r="F328" s="1954"/>
      <c r="G328" s="1954"/>
      <c r="H328" s="1954"/>
      <c r="I328" s="1954"/>
      <c r="J328" s="1954"/>
      <c r="K328" s="1954"/>
    </row>
    <row r="329" spans="1:11" ht="15.75" customHeight="1">
      <c r="A329" s="1954"/>
      <c r="B329" s="1954"/>
      <c r="C329" s="1954"/>
      <c r="D329" s="1954"/>
      <c r="E329" s="1954"/>
      <c r="F329" s="1954"/>
      <c r="G329" s="1954"/>
      <c r="H329" s="1954"/>
      <c r="I329" s="1954"/>
      <c r="J329" s="1954"/>
      <c r="K329" s="1954"/>
    </row>
    <row r="330" spans="1:11" ht="15.75" customHeight="1">
      <c r="A330" s="1954"/>
      <c r="B330" s="1954"/>
      <c r="C330" s="1954"/>
      <c r="D330" s="1954"/>
      <c r="E330" s="1954"/>
      <c r="F330" s="1954"/>
      <c r="G330" s="1954"/>
      <c r="H330" s="1954"/>
      <c r="I330" s="1954"/>
      <c r="J330" s="1954"/>
      <c r="K330" s="1954"/>
    </row>
    <row r="331" spans="1:11" ht="15.75" customHeight="1">
      <c r="A331" s="1954"/>
      <c r="B331" s="1954"/>
      <c r="C331" s="1954"/>
      <c r="D331" s="1954"/>
      <c r="E331" s="1954"/>
      <c r="F331" s="1954"/>
      <c r="G331" s="1954"/>
      <c r="H331" s="1954"/>
      <c r="I331" s="1954"/>
      <c r="J331" s="1954"/>
      <c r="K331" s="1954"/>
    </row>
    <row r="332" spans="1:11" ht="15.75" customHeight="1">
      <c r="A332" s="1954"/>
      <c r="B332" s="1954"/>
      <c r="C332" s="1954"/>
      <c r="D332" s="1954"/>
      <c r="E332" s="1954"/>
      <c r="F332" s="1954"/>
      <c r="G332" s="1954"/>
      <c r="H332" s="1954"/>
      <c r="I332" s="1954"/>
      <c r="J332" s="1954"/>
      <c r="K332" s="1954"/>
    </row>
    <row r="333" spans="1:11" ht="15.75" customHeight="1">
      <c r="A333" s="1954"/>
      <c r="B333" s="1954"/>
      <c r="C333" s="1954"/>
      <c r="D333" s="1954"/>
      <c r="E333" s="1954"/>
      <c r="F333" s="1954"/>
      <c r="G333" s="1954"/>
      <c r="H333" s="1954"/>
      <c r="I333" s="1954"/>
      <c r="J333" s="1954"/>
      <c r="K333" s="1954"/>
    </row>
    <row r="334" spans="1:11" ht="15.75" customHeight="1">
      <c r="A334" s="1954"/>
      <c r="B334" s="1954"/>
      <c r="C334" s="1954"/>
      <c r="D334" s="1954"/>
      <c r="E334" s="1954"/>
      <c r="F334" s="1954"/>
      <c r="G334" s="1954"/>
      <c r="H334" s="1954"/>
      <c r="I334" s="1954"/>
      <c r="J334" s="1954"/>
      <c r="K334" s="1954"/>
    </row>
    <row r="335" spans="1:11" ht="15.75" customHeight="1">
      <c r="A335" s="1954"/>
      <c r="B335" s="1954"/>
      <c r="C335" s="1954"/>
      <c r="D335" s="1954"/>
      <c r="E335" s="1954"/>
      <c r="F335" s="1954"/>
      <c r="G335" s="1954"/>
      <c r="H335" s="1954"/>
      <c r="I335" s="1954"/>
      <c r="J335" s="1954"/>
      <c r="K335" s="1954"/>
    </row>
    <row r="336" spans="1:11" ht="15.75" customHeight="1">
      <c r="A336" s="1954"/>
      <c r="B336" s="1954"/>
      <c r="C336" s="1954"/>
      <c r="D336" s="1954"/>
      <c r="E336" s="1954"/>
      <c r="F336" s="1954"/>
      <c r="G336" s="1954"/>
      <c r="H336" s="1954"/>
      <c r="I336" s="1954"/>
      <c r="J336" s="1954"/>
      <c r="K336" s="1954"/>
    </row>
    <row r="337" spans="1:11" ht="15.75" customHeight="1">
      <c r="A337" s="1954"/>
      <c r="B337" s="1954"/>
      <c r="C337" s="1954"/>
      <c r="D337" s="1954"/>
      <c r="E337" s="1954"/>
      <c r="F337" s="1954"/>
      <c r="G337" s="1954"/>
      <c r="H337" s="1954"/>
      <c r="I337" s="1954"/>
      <c r="J337" s="1954"/>
      <c r="K337" s="1954"/>
    </row>
    <row r="338" spans="1:11" ht="15.75" customHeight="1">
      <c r="A338" s="1954"/>
      <c r="B338" s="1954"/>
      <c r="C338" s="1954"/>
      <c r="D338" s="1954"/>
      <c r="E338" s="1954"/>
      <c r="F338" s="1954"/>
      <c r="G338" s="1954"/>
      <c r="H338" s="1954"/>
      <c r="I338" s="1954"/>
      <c r="J338" s="1954"/>
      <c r="K338" s="1954"/>
    </row>
    <row r="339" spans="1:11" ht="15.75" customHeight="1">
      <c r="A339" s="1954"/>
      <c r="B339" s="1954"/>
      <c r="C339" s="1954"/>
      <c r="D339" s="1954"/>
      <c r="E339" s="1954"/>
      <c r="F339" s="1954"/>
      <c r="G339" s="1954"/>
      <c r="H339" s="1954"/>
      <c r="I339" s="1954"/>
      <c r="J339" s="1954"/>
      <c r="K339" s="1954"/>
    </row>
    <row r="340" spans="1:11" ht="15.75" customHeight="1">
      <c r="A340" s="1954"/>
      <c r="B340" s="1954"/>
      <c r="C340" s="1954"/>
      <c r="D340" s="1954"/>
      <c r="E340" s="1954"/>
      <c r="F340" s="1954"/>
      <c r="G340" s="1954"/>
      <c r="H340" s="1954"/>
      <c r="I340" s="1954"/>
      <c r="J340" s="1954"/>
      <c r="K340" s="1954"/>
    </row>
    <row r="341" spans="1:11" ht="15.75" customHeight="1">
      <c r="A341" s="1954"/>
      <c r="B341" s="1954"/>
      <c r="C341" s="1954"/>
      <c r="D341" s="1954"/>
      <c r="E341" s="1954"/>
      <c r="F341" s="1954"/>
      <c r="G341" s="1954"/>
      <c r="H341" s="1954"/>
      <c r="I341" s="1954"/>
      <c r="J341" s="1954"/>
      <c r="K341" s="1954"/>
    </row>
    <row r="342" spans="1:11" ht="15.75" customHeight="1">
      <c r="A342" s="1954"/>
      <c r="B342" s="1954"/>
      <c r="C342" s="1954"/>
      <c r="D342" s="1954"/>
      <c r="E342" s="1954"/>
      <c r="F342" s="1954"/>
      <c r="G342" s="1954"/>
      <c r="H342" s="1954"/>
      <c r="I342" s="1954"/>
      <c r="J342" s="1954"/>
      <c r="K342" s="1954"/>
    </row>
    <row r="343" spans="1:11" ht="15.75" customHeight="1">
      <c r="A343" s="1954"/>
      <c r="B343" s="1954"/>
      <c r="C343" s="1954"/>
      <c r="D343" s="1954"/>
      <c r="E343" s="1954"/>
      <c r="F343" s="1954"/>
      <c r="G343" s="1954"/>
      <c r="H343" s="1954"/>
      <c r="I343" s="1954"/>
      <c r="J343" s="1954"/>
      <c r="K343" s="1954"/>
    </row>
    <row r="344" spans="1:11" ht="15.75" customHeight="1">
      <c r="A344" s="1954"/>
      <c r="B344" s="1954"/>
      <c r="C344" s="1954"/>
      <c r="D344" s="1954"/>
      <c r="E344" s="1954"/>
      <c r="F344" s="1954"/>
      <c r="G344" s="1954"/>
      <c r="H344" s="1954"/>
      <c r="I344" s="1954"/>
      <c r="J344" s="1954"/>
      <c r="K344" s="1954"/>
    </row>
    <row r="345" spans="1:11" ht="15.75" customHeight="1">
      <c r="A345" s="1954"/>
      <c r="B345" s="1954"/>
      <c r="C345" s="1954"/>
      <c r="D345" s="1954"/>
      <c r="E345" s="1954"/>
      <c r="F345" s="1954"/>
      <c r="G345" s="1954"/>
      <c r="H345" s="1954"/>
      <c r="I345" s="1954"/>
      <c r="J345" s="1954"/>
      <c r="K345" s="1954"/>
    </row>
    <row r="346" spans="1:11" ht="15.75" customHeight="1">
      <c r="A346" s="1954"/>
      <c r="B346" s="1954"/>
      <c r="C346" s="1954"/>
      <c r="D346" s="1954"/>
      <c r="E346" s="1954"/>
      <c r="F346" s="1954"/>
      <c r="G346" s="1954"/>
      <c r="H346" s="1954"/>
      <c r="I346" s="1954"/>
      <c r="J346" s="1954"/>
      <c r="K346" s="1954"/>
    </row>
    <row r="347" spans="1:11" ht="15.75" customHeight="1">
      <c r="A347" s="1954"/>
      <c r="B347" s="1954"/>
      <c r="C347" s="1954"/>
      <c r="D347" s="1954"/>
      <c r="E347" s="1954"/>
      <c r="F347" s="1954"/>
      <c r="G347" s="1954"/>
      <c r="H347" s="1954"/>
      <c r="I347" s="1954"/>
      <c r="J347" s="1954"/>
      <c r="K347" s="1954"/>
    </row>
    <row r="348" spans="1:11" ht="15.75" customHeight="1">
      <c r="A348" s="1954"/>
      <c r="B348" s="1954"/>
      <c r="C348" s="1954"/>
      <c r="D348" s="1954"/>
      <c r="E348" s="1954"/>
      <c r="F348" s="1954"/>
      <c r="G348" s="1954"/>
      <c r="H348" s="1954"/>
      <c r="I348" s="1954"/>
      <c r="J348" s="1954"/>
      <c r="K348" s="1954"/>
    </row>
    <row r="349" spans="1:11" ht="15.75" customHeight="1">
      <c r="A349" s="1954"/>
      <c r="B349" s="1954"/>
      <c r="C349" s="1954"/>
      <c r="D349" s="1954"/>
      <c r="E349" s="1954"/>
      <c r="F349" s="1954"/>
      <c r="G349" s="1954"/>
      <c r="H349" s="1954"/>
      <c r="I349" s="1954"/>
      <c r="J349" s="1954"/>
      <c r="K349" s="1954"/>
    </row>
    <row r="350" spans="1:11" ht="15.75" customHeight="1">
      <c r="A350" s="1954"/>
      <c r="B350" s="1954"/>
      <c r="C350" s="1954"/>
      <c r="D350" s="1954"/>
      <c r="E350" s="1954"/>
      <c r="F350" s="1954"/>
      <c r="G350" s="1954"/>
      <c r="H350" s="1954"/>
      <c r="I350" s="1954"/>
      <c r="J350" s="1954"/>
      <c r="K350" s="1954"/>
    </row>
    <row r="351" spans="1:11" ht="15.75" customHeight="1">
      <c r="A351" s="1954"/>
      <c r="B351" s="1954"/>
      <c r="C351" s="1954"/>
      <c r="D351" s="1954"/>
      <c r="E351" s="1954"/>
      <c r="F351" s="1954"/>
      <c r="G351" s="1954"/>
      <c r="H351" s="1954"/>
      <c r="I351" s="1954"/>
      <c r="J351" s="1954"/>
      <c r="K351" s="1954"/>
    </row>
    <row r="352" spans="1:11" ht="15.75" customHeight="1">
      <c r="A352" s="1954"/>
      <c r="B352" s="1954"/>
      <c r="C352" s="1954"/>
      <c r="D352" s="1954"/>
      <c r="E352" s="1954"/>
      <c r="F352" s="1954"/>
      <c r="G352" s="1954"/>
      <c r="H352" s="1954"/>
      <c r="I352" s="1954"/>
      <c r="J352" s="1954"/>
      <c r="K352" s="1954"/>
    </row>
    <row r="353" spans="1:11" ht="15.75" customHeight="1">
      <c r="A353" s="1954"/>
      <c r="B353" s="1954"/>
      <c r="C353" s="1954"/>
      <c r="D353" s="1954"/>
      <c r="E353" s="1954"/>
      <c r="F353" s="1954"/>
      <c r="G353" s="1954"/>
      <c r="H353" s="1954"/>
      <c r="I353" s="1954"/>
      <c r="J353" s="1954"/>
      <c r="K353" s="1954"/>
    </row>
    <row r="354" spans="1:11" ht="15.75" customHeight="1">
      <c r="A354" s="1954"/>
      <c r="B354" s="1954"/>
      <c r="C354" s="1954"/>
      <c r="D354" s="1954"/>
      <c r="E354" s="1954"/>
      <c r="F354" s="1954"/>
      <c r="G354" s="1954"/>
      <c r="H354" s="1954"/>
      <c r="I354" s="1954"/>
      <c r="J354" s="1954"/>
      <c r="K354" s="1954"/>
    </row>
    <row r="355" spans="1:11" ht="15.75" customHeight="1">
      <c r="A355" s="1954"/>
      <c r="B355" s="1954"/>
      <c r="C355" s="1954"/>
      <c r="D355" s="1954"/>
      <c r="E355" s="1954"/>
      <c r="F355" s="1954"/>
      <c r="G355" s="1954"/>
      <c r="H355" s="1954"/>
      <c r="I355" s="1954"/>
      <c r="J355" s="1954"/>
      <c r="K355" s="1954"/>
    </row>
    <row r="356" spans="1:11" ht="15.75" customHeight="1">
      <c r="A356" s="1954"/>
      <c r="B356" s="1954"/>
      <c r="C356" s="1954"/>
      <c r="D356" s="1954"/>
      <c r="E356" s="1954"/>
      <c r="F356" s="1954"/>
      <c r="G356" s="1954"/>
      <c r="H356" s="1954"/>
      <c r="I356" s="1954"/>
      <c r="J356" s="1954"/>
      <c r="K356" s="1954"/>
    </row>
    <row r="357" spans="1:11" ht="15.75" customHeight="1">
      <c r="A357" s="1954"/>
      <c r="B357" s="1954"/>
      <c r="C357" s="1954"/>
      <c r="D357" s="1954"/>
      <c r="E357" s="1954"/>
      <c r="F357" s="1954"/>
      <c r="G357" s="1954"/>
      <c r="H357" s="1954"/>
      <c r="I357" s="1954"/>
      <c r="J357" s="1954"/>
      <c r="K357" s="1954"/>
    </row>
    <row r="358" spans="1:11" ht="15.75" customHeight="1">
      <c r="A358" s="1954"/>
      <c r="B358" s="1954"/>
      <c r="C358" s="1954"/>
      <c r="D358" s="1954"/>
      <c r="E358" s="1954"/>
      <c r="F358" s="1954"/>
      <c r="G358" s="1954"/>
      <c r="H358" s="1954"/>
      <c r="I358" s="1954"/>
      <c r="J358" s="1954"/>
      <c r="K358" s="1954"/>
    </row>
    <row r="359" spans="1:11" ht="15.75" customHeight="1">
      <c r="A359" s="1954"/>
      <c r="B359" s="1954"/>
      <c r="C359" s="1954"/>
      <c r="D359" s="1954"/>
      <c r="E359" s="1954"/>
      <c r="F359" s="1954"/>
      <c r="G359" s="1954"/>
      <c r="H359" s="1954"/>
      <c r="I359" s="1954"/>
      <c r="J359" s="1954"/>
      <c r="K359" s="1954"/>
    </row>
    <row r="360" spans="1:11" ht="15.75" customHeight="1">
      <c r="A360" s="1954"/>
      <c r="B360" s="1954"/>
      <c r="C360" s="1954"/>
      <c r="D360" s="1954"/>
      <c r="E360" s="1954"/>
      <c r="F360" s="1954"/>
      <c r="G360" s="1954"/>
      <c r="H360" s="1954"/>
      <c r="I360" s="1954"/>
      <c r="J360" s="1954"/>
      <c r="K360" s="1954"/>
    </row>
    <row r="361" spans="1:11" ht="15.75" customHeight="1">
      <c r="A361" s="1954"/>
      <c r="B361" s="1954"/>
      <c r="C361" s="1954"/>
      <c r="D361" s="1954"/>
      <c r="E361" s="1954"/>
      <c r="F361" s="1954"/>
      <c r="G361" s="1954"/>
      <c r="H361" s="1954"/>
      <c r="I361" s="1954"/>
      <c r="J361" s="1954"/>
      <c r="K361" s="1954"/>
    </row>
    <row r="362" spans="1:11" ht="15.75" customHeight="1">
      <c r="A362" s="1954"/>
      <c r="B362" s="1954"/>
      <c r="C362" s="1954"/>
      <c r="D362" s="1954"/>
      <c r="E362" s="1954"/>
      <c r="F362" s="1954"/>
      <c r="G362" s="1954"/>
      <c r="H362" s="1954"/>
      <c r="I362" s="1954"/>
      <c r="J362" s="1954"/>
      <c r="K362" s="1954"/>
    </row>
    <row r="363" spans="1:11" ht="15.75" customHeight="1">
      <c r="A363" s="1954"/>
      <c r="B363" s="1954"/>
      <c r="C363" s="1954"/>
      <c r="D363" s="1954"/>
      <c r="E363" s="1954"/>
      <c r="F363" s="1954"/>
      <c r="G363" s="1954"/>
      <c r="H363" s="1954"/>
      <c r="I363" s="1954"/>
      <c r="J363" s="1954"/>
      <c r="K363" s="1954"/>
    </row>
    <row r="364" spans="1:11" ht="15.75" customHeight="1">
      <c r="A364" s="1954"/>
      <c r="B364" s="1954"/>
      <c r="C364" s="1954"/>
      <c r="D364" s="1954"/>
      <c r="E364" s="1954"/>
      <c r="F364" s="1954"/>
      <c r="G364" s="1954"/>
      <c r="H364" s="1954"/>
      <c r="I364" s="1954"/>
      <c r="J364" s="1954"/>
      <c r="K364" s="1954"/>
    </row>
    <row r="365" spans="1:11" ht="15.75" customHeight="1">
      <c r="A365" s="1954"/>
      <c r="B365" s="1954"/>
      <c r="C365" s="1954"/>
      <c r="D365" s="1954"/>
      <c r="E365" s="1954"/>
      <c r="F365" s="1954"/>
      <c r="G365" s="1954"/>
      <c r="H365" s="1954"/>
      <c r="I365" s="1954"/>
      <c r="J365" s="1954"/>
      <c r="K365" s="1954"/>
    </row>
    <row r="366" spans="1:11" ht="15.75" customHeight="1">
      <c r="A366" s="1954"/>
      <c r="B366" s="1954"/>
      <c r="C366" s="1954"/>
      <c r="D366" s="1954"/>
      <c r="E366" s="1954"/>
      <c r="F366" s="1954"/>
      <c r="G366" s="1954"/>
      <c r="H366" s="1954"/>
      <c r="I366" s="1954"/>
      <c r="J366" s="1954"/>
      <c r="K366" s="1954"/>
    </row>
    <row r="367" spans="1:11" ht="15.75" customHeight="1">
      <c r="A367" s="1954"/>
      <c r="B367" s="1954"/>
      <c r="C367" s="1954"/>
      <c r="D367" s="1954"/>
      <c r="E367" s="1954"/>
      <c r="F367" s="1954"/>
      <c r="G367" s="1954"/>
      <c r="H367" s="1954"/>
      <c r="I367" s="1954"/>
      <c r="J367" s="1954"/>
      <c r="K367" s="1954"/>
    </row>
    <row r="368" spans="1:11" ht="15.75" customHeight="1">
      <c r="A368" s="1954"/>
      <c r="B368" s="1954"/>
      <c r="C368" s="1954"/>
      <c r="D368" s="1954"/>
      <c r="E368" s="1954"/>
      <c r="F368" s="1954"/>
      <c r="G368" s="1954"/>
      <c r="H368" s="1954"/>
      <c r="I368" s="1954"/>
      <c r="J368" s="1954"/>
      <c r="K368" s="1954"/>
    </row>
    <row r="369" spans="1:11" ht="15.75" customHeight="1">
      <c r="A369" s="1954"/>
      <c r="B369" s="1954"/>
      <c r="C369" s="1954"/>
      <c r="D369" s="1954"/>
      <c r="E369" s="1954"/>
      <c r="F369" s="1954"/>
      <c r="G369" s="1954"/>
      <c r="H369" s="1954"/>
      <c r="I369" s="1954"/>
      <c r="J369" s="1954"/>
      <c r="K369" s="1954"/>
    </row>
    <row r="370" spans="1:11" ht="15.75" customHeight="1">
      <c r="A370" s="1954"/>
      <c r="B370" s="1954"/>
      <c r="C370" s="1954"/>
      <c r="D370" s="1954"/>
      <c r="E370" s="1954"/>
      <c r="F370" s="1954"/>
      <c r="G370" s="1954"/>
      <c r="H370" s="1954"/>
      <c r="I370" s="1954"/>
      <c r="J370" s="1954"/>
      <c r="K370" s="1954"/>
    </row>
    <row r="371" spans="1:11" ht="15.75" customHeight="1">
      <c r="A371" s="1954"/>
      <c r="B371" s="1954"/>
      <c r="C371" s="1954"/>
      <c r="D371" s="1954"/>
      <c r="E371" s="1954"/>
      <c r="F371" s="1954"/>
      <c r="G371" s="1954"/>
      <c r="H371" s="1954"/>
      <c r="I371" s="1954"/>
      <c r="J371" s="1954"/>
      <c r="K371" s="1954"/>
    </row>
    <row r="372" spans="1:11" ht="15.75" customHeight="1">
      <c r="A372" s="1954"/>
      <c r="B372" s="1954"/>
      <c r="C372" s="1954"/>
      <c r="D372" s="1954"/>
      <c r="E372" s="1954"/>
      <c r="F372" s="1954"/>
      <c r="G372" s="1954"/>
      <c r="H372" s="1954"/>
      <c r="I372" s="1954"/>
      <c r="J372" s="1954"/>
      <c r="K372" s="1954"/>
    </row>
    <row r="373" spans="1:11" ht="15.75" customHeight="1">
      <c r="A373" s="1954"/>
      <c r="B373" s="1954"/>
      <c r="C373" s="1954"/>
      <c r="D373" s="1954"/>
      <c r="E373" s="1954"/>
      <c r="F373" s="1954"/>
      <c r="G373" s="1954"/>
      <c r="H373" s="1954"/>
      <c r="I373" s="1954"/>
      <c r="J373" s="1954"/>
      <c r="K373" s="1954"/>
    </row>
    <row r="374" spans="1:11" ht="15.75" customHeight="1">
      <c r="A374" s="1954"/>
      <c r="B374" s="1954"/>
      <c r="C374" s="1954"/>
      <c r="D374" s="1954"/>
      <c r="E374" s="1954"/>
      <c r="F374" s="1954"/>
      <c r="G374" s="1954"/>
      <c r="H374" s="1954"/>
      <c r="I374" s="1954"/>
      <c r="J374" s="1954"/>
      <c r="K374" s="1954"/>
    </row>
    <row r="375" spans="1:11" ht="15.75" customHeight="1">
      <c r="A375" s="1954"/>
      <c r="B375" s="1954"/>
      <c r="C375" s="1954"/>
      <c r="D375" s="1954"/>
      <c r="E375" s="1954"/>
      <c r="F375" s="1954"/>
      <c r="G375" s="1954"/>
      <c r="H375" s="1954"/>
      <c r="I375" s="1954"/>
      <c r="J375" s="1954"/>
      <c r="K375" s="1954"/>
    </row>
    <row r="376" spans="1:11" ht="15.75" customHeight="1">
      <c r="A376" s="1954"/>
      <c r="B376" s="1954"/>
      <c r="C376" s="1954"/>
      <c r="D376" s="1954"/>
      <c r="E376" s="1954"/>
      <c r="F376" s="1954"/>
      <c r="G376" s="1954"/>
      <c r="H376" s="1954"/>
      <c r="I376" s="1954"/>
      <c r="J376" s="1954"/>
      <c r="K376" s="1954"/>
    </row>
    <row r="377" spans="1:11" ht="15.75" customHeight="1">
      <c r="A377" s="1954"/>
      <c r="B377" s="1954"/>
      <c r="C377" s="1954"/>
      <c r="D377" s="1954"/>
      <c r="E377" s="1954"/>
      <c r="F377" s="1954"/>
      <c r="G377" s="1954"/>
      <c r="H377" s="1954"/>
      <c r="I377" s="1954"/>
      <c r="J377" s="1954"/>
      <c r="K377" s="1954"/>
    </row>
    <row r="378" spans="1:11" ht="15.75" customHeight="1">
      <c r="A378" s="1954"/>
      <c r="B378" s="1954"/>
      <c r="C378" s="1954"/>
      <c r="D378" s="1954"/>
      <c r="E378" s="1954"/>
      <c r="F378" s="1954"/>
      <c r="G378" s="1954"/>
      <c r="H378" s="1954"/>
      <c r="I378" s="1954"/>
      <c r="J378" s="1954"/>
      <c r="K378" s="1954"/>
    </row>
    <row r="379" spans="1:11" ht="15.75" customHeight="1">
      <c r="A379" s="1954"/>
      <c r="B379" s="1954"/>
      <c r="C379" s="1954"/>
      <c r="D379" s="1954"/>
      <c r="E379" s="1954"/>
      <c r="F379" s="1954"/>
      <c r="G379" s="1954"/>
      <c r="H379" s="1954"/>
      <c r="I379" s="1954"/>
      <c r="J379" s="1954"/>
      <c r="K379" s="1954"/>
    </row>
    <row r="380" spans="1:11" ht="15.75" customHeight="1">
      <c r="A380" s="1954"/>
      <c r="B380" s="1954"/>
      <c r="C380" s="1954"/>
      <c r="D380" s="1954"/>
      <c r="E380" s="1954"/>
      <c r="F380" s="1954"/>
      <c r="G380" s="1954"/>
      <c r="H380" s="1954"/>
      <c r="I380" s="1954"/>
      <c r="J380" s="1954"/>
      <c r="K380" s="1954"/>
    </row>
    <row r="381" spans="1:11" ht="15.75" customHeight="1">
      <c r="A381" s="1954"/>
      <c r="B381" s="1954"/>
      <c r="C381" s="1954"/>
      <c r="D381" s="1954"/>
      <c r="E381" s="1954"/>
      <c r="F381" s="1954"/>
      <c r="G381" s="1954"/>
      <c r="H381" s="1954"/>
      <c r="I381" s="1954"/>
      <c r="J381" s="1954"/>
      <c r="K381" s="1954"/>
    </row>
    <row r="382" spans="1:11" ht="15.75" customHeight="1">
      <c r="A382" s="1954"/>
      <c r="B382" s="1954"/>
      <c r="C382" s="1954"/>
      <c r="D382" s="1954"/>
      <c r="E382" s="1954"/>
      <c r="F382" s="1954"/>
      <c r="G382" s="1954"/>
      <c r="H382" s="1954"/>
      <c r="I382" s="1954"/>
      <c r="J382" s="1954"/>
      <c r="K382" s="1954"/>
    </row>
    <row r="383" spans="1:11" ht="15.75" customHeight="1">
      <c r="A383" s="1954"/>
      <c r="B383" s="1954"/>
      <c r="C383" s="1954"/>
      <c r="D383" s="1954"/>
      <c r="E383" s="1954"/>
      <c r="F383" s="1954"/>
      <c r="G383" s="1954"/>
      <c r="H383" s="1954"/>
      <c r="I383" s="1954"/>
      <c r="J383" s="1954"/>
      <c r="K383" s="1954"/>
    </row>
    <row r="384" spans="1:11" ht="15.75" customHeight="1">
      <c r="A384" s="1954"/>
      <c r="B384" s="1954"/>
      <c r="C384" s="1954"/>
      <c r="D384" s="1954"/>
      <c r="E384" s="1954"/>
      <c r="F384" s="1954"/>
      <c r="G384" s="1954"/>
      <c r="H384" s="1954"/>
      <c r="I384" s="1954"/>
      <c r="J384" s="1954"/>
      <c r="K384" s="1954"/>
    </row>
    <row r="385" spans="1:11" ht="15.75" customHeight="1">
      <c r="A385" s="1954"/>
      <c r="B385" s="1954"/>
      <c r="C385" s="1954"/>
      <c r="D385" s="1954"/>
      <c r="E385" s="1954"/>
      <c r="F385" s="1954"/>
      <c r="G385" s="1954"/>
      <c r="H385" s="1954"/>
      <c r="I385" s="1954"/>
      <c r="J385" s="1954"/>
      <c r="K385" s="1954"/>
    </row>
    <row r="386" spans="1:11" ht="15.75" customHeight="1">
      <c r="A386" s="1954"/>
      <c r="B386" s="1954"/>
      <c r="C386" s="1954"/>
      <c r="D386" s="1954"/>
      <c r="E386" s="1954"/>
      <c r="F386" s="1954"/>
      <c r="G386" s="1954"/>
      <c r="H386" s="1954"/>
      <c r="I386" s="1954"/>
      <c r="J386" s="1954"/>
      <c r="K386" s="1954"/>
    </row>
    <row r="387" spans="1:11" ht="15.75" customHeight="1">
      <c r="A387" s="1954"/>
      <c r="B387" s="1954"/>
      <c r="C387" s="1954"/>
      <c r="D387" s="1954"/>
      <c r="E387" s="1954"/>
      <c r="F387" s="1954"/>
      <c r="G387" s="1954"/>
      <c r="H387" s="1954"/>
      <c r="I387" s="1954"/>
      <c r="J387" s="1954"/>
      <c r="K387" s="1954"/>
    </row>
    <row r="388" spans="1:11" ht="15.75" customHeight="1">
      <c r="A388" s="1954"/>
      <c r="B388" s="1954"/>
      <c r="C388" s="1954"/>
      <c r="D388" s="1954"/>
      <c r="E388" s="1954"/>
      <c r="F388" s="1954"/>
      <c r="G388" s="1954"/>
      <c r="H388" s="1954"/>
      <c r="I388" s="1954"/>
      <c r="J388" s="1954"/>
      <c r="K388" s="1954"/>
    </row>
    <row r="389" spans="1:11" ht="15.75" customHeight="1">
      <c r="A389" s="1954"/>
      <c r="B389" s="1954"/>
      <c r="C389" s="1954"/>
      <c r="D389" s="1954"/>
      <c r="E389" s="1954"/>
      <c r="F389" s="1954"/>
      <c r="G389" s="1954"/>
      <c r="H389" s="1954"/>
      <c r="I389" s="1954"/>
      <c r="J389" s="1954"/>
      <c r="K389" s="1954"/>
    </row>
    <row r="390" spans="1:11" ht="15.75" customHeight="1">
      <c r="A390" s="1954"/>
      <c r="B390" s="1954"/>
      <c r="C390" s="1954"/>
      <c r="D390" s="1954"/>
      <c r="E390" s="1954"/>
      <c r="F390" s="1954"/>
      <c r="G390" s="1954"/>
      <c r="H390" s="1954"/>
      <c r="I390" s="1954"/>
      <c r="J390" s="1954"/>
      <c r="K390" s="1954"/>
    </row>
    <row r="391" spans="1:11" ht="15.75" customHeight="1">
      <c r="A391" s="1954"/>
      <c r="B391" s="1954"/>
      <c r="C391" s="1954"/>
      <c r="D391" s="1954"/>
      <c r="E391" s="1954"/>
      <c r="F391" s="1954"/>
      <c r="G391" s="1954"/>
      <c r="H391" s="1954"/>
      <c r="I391" s="1954"/>
      <c r="J391" s="1954"/>
      <c r="K391" s="1954"/>
    </row>
    <row r="392" spans="1:11" ht="15.75" customHeight="1">
      <c r="A392" s="1954"/>
      <c r="B392" s="1954"/>
      <c r="C392" s="1954"/>
      <c r="D392" s="1954"/>
      <c r="E392" s="1954"/>
      <c r="F392" s="1954"/>
      <c r="G392" s="1954"/>
      <c r="H392" s="1954"/>
      <c r="I392" s="1954"/>
      <c r="J392" s="1954"/>
      <c r="K392" s="1954"/>
    </row>
    <row r="393" spans="1:11" ht="15.75" customHeight="1">
      <c r="A393" s="1954"/>
      <c r="B393" s="1954"/>
      <c r="C393" s="1954"/>
      <c r="D393" s="1954"/>
      <c r="E393" s="1954"/>
      <c r="F393" s="1954"/>
      <c r="G393" s="1954"/>
      <c r="H393" s="1954"/>
      <c r="I393" s="1954"/>
      <c r="J393" s="1954"/>
      <c r="K393" s="1954"/>
    </row>
    <row r="394" spans="1:11" ht="15.75" customHeight="1">
      <c r="A394" s="1954"/>
      <c r="B394" s="1954"/>
      <c r="C394" s="1954"/>
      <c r="D394" s="1954"/>
      <c r="E394" s="1954"/>
      <c r="F394" s="1954"/>
      <c r="G394" s="1954"/>
      <c r="H394" s="1954"/>
      <c r="I394" s="1954"/>
      <c r="J394" s="1954"/>
      <c r="K394" s="1954"/>
    </row>
    <row r="395" spans="1:11" ht="15.75" customHeight="1">
      <c r="A395" s="1954"/>
      <c r="B395" s="1954"/>
      <c r="C395" s="1954"/>
      <c r="D395" s="1954"/>
      <c r="E395" s="1954"/>
      <c r="F395" s="1954"/>
      <c r="G395" s="1954"/>
      <c r="H395" s="1954"/>
      <c r="I395" s="1954"/>
      <c r="J395" s="1954"/>
      <c r="K395" s="1954"/>
    </row>
    <row r="396" spans="1:11" ht="15.75" customHeight="1">
      <c r="A396" s="1954"/>
      <c r="B396" s="1954"/>
      <c r="C396" s="1954"/>
      <c r="D396" s="1954"/>
      <c r="E396" s="1954"/>
      <c r="F396" s="1954"/>
      <c r="G396" s="1954"/>
      <c r="H396" s="1954"/>
      <c r="I396" s="1954"/>
      <c r="J396" s="1954"/>
      <c r="K396" s="1954"/>
    </row>
    <row r="397" spans="1:11" ht="15.75" customHeight="1">
      <c r="A397" s="1954"/>
      <c r="B397" s="1954"/>
      <c r="C397" s="1954"/>
      <c r="D397" s="1954"/>
      <c r="E397" s="1954"/>
      <c r="F397" s="1954"/>
      <c r="G397" s="1954"/>
      <c r="H397" s="1954"/>
      <c r="I397" s="1954"/>
      <c r="J397" s="1954"/>
      <c r="K397" s="1954"/>
    </row>
    <row r="398" spans="1:11" ht="15.75" customHeight="1">
      <c r="A398" s="1954"/>
      <c r="B398" s="1954"/>
      <c r="C398" s="1954"/>
      <c r="D398" s="1954"/>
      <c r="E398" s="1954"/>
      <c r="F398" s="1954"/>
      <c r="G398" s="1954"/>
      <c r="H398" s="1954"/>
      <c r="I398" s="1954"/>
      <c r="J398" s="1954"/>
      <c r="K398" s="1954"/>
    </row>
    <row r="399" spans="1:11" ht="15.75" customHeight="1">
      <c r="A399" s="1954"/>
      <c r="B399" s="1954"/>
      <c r="C399" s="1954"/>
      <c r="D399" s="1954"/>
      <c r="E399" s="1954"/>
      <c r="F399" s="1954"/>
      <c r="G399" s="1954"/>
      <c r="H399" s="1954"/>
      <c r="I399" s="1954"/>
      <c r="J399" s="1954"/>
      <c r="K399" s="1954"/>
    </row>
    <row r="400" spans="1:11" ht="15.75" customHeight="1">
      <c r="A400" s="1954"/>
      <c r="B400" s="1954"/>
      <c r="C400" s="1954"/>
      <c r="D400" s="1954"/>
      <c r="E400" s="1954"/>
      <c r="F400" s="1954"/>
      <c r="G400" s="1954"/>
      <c r="H400" s="1954"/>
      <c r="I400" s="1954"/>
      <c r="J400" s="1954"/>
      <c r="K400" s="1954"/>
    </row>
    <row r="401" spans="1:11" ht="15.75" customHeight="1">
      <c r="A401" s="1954"/>
      <c r="B401" s="1954"/>
      <c r="C401" s="1954"/>
      <c r="D401" s="1954"/>
      <c r="E401" s="1954"/>
      <c r="F401" s="1954"/>
      <c r="G401" s="1954"/>
      <c r="H401" s="1954"/>
      <c r="I401" s="1954"/>
      <c r="J401" s="1954"/>
      <c r="K401" s="1954"/>
    </row>
    <row r="402" spans="1:11" ht="15.75" customHeight="1">
      <c r="A402" s="1954"/>
      <c r="B402" s="1954"/>
      <c r="C402" s="1954"/>
      <c r="D402" s="1954"/>
      <c r="E402" s="1954"/>
      <c r="F402" s="1954"/>
      <c r="G402" s="1954"/>
      <c r="H402" s="1954"/>
      <c r="I402" s="1954"/>
      <c r="J402" s="1954"/>
      <c r="K402" s="1954"/>
    </row>
    <row r="403" spans="1:11" ht="15.75" customHeight="1">
      <c r="A403" s="1954"/>
      <c r="B403" s="1954"/>
      <c r="C403" s="1954"/>
      <c r="D403" s="1954"/>
      <c r="E403" s="1954"/>
      <c r="F403" s="1954"/>
      <c r="G403" s="1954"/>
      <c r="H403" s="1954"/>
      <c r="I403" s="1954"/>
      <c r="J403" s="1954"/>
      <c r="K403" s="1954"/>
    </row>
    <row r="404" spans="1:11" ht="15.75" customHeight="1">
      <c r="A404" s="1954"/>
      <c r="B404" s="1954"/>
      <c r="C404" s="1954"/>
      <c r="D404" s="1954"/>
      <c r="E404" s="1954"/>
      <c r="F404" s="1954"/>
      <c r="G404" s="1954"/>
      <c r="H404" s="1954"/>
      <c r="I404" s="1954"/>
      <c r="J404" s="1954"/>
      <c r="K404" s="1954"/>
    </row>
    <row r="405" spans="1:11" ht="15.75" customHeight="1">
      <c r="A405" s="1954"/>
      <c r="B405" s="1954"/>
      <c r="C405" s="1954"/>
      <c r="D405" s="1954"/>
      <c r="E405" s="1954"/>
      <c r="F405" s="1954"/>
      <c r="G405" s="1954"/>
      <c r="H405" s="1954"/>
      <c r="I405" s="1954"/>
      <c r="J405" s="1954"/>
      <c r="K405" s="1954"/>
    </row>
    <row r="406" spans="1:11" ht="15.75" customHeight="1">
      <c r="A406" s="1954"/>
      <c r="B406" s="1954"/>
      <c r="C406" s="1954"/>
      <c r="D406" s="1954"/>
      <c r="E406" s="1954"/>
      <c r="F406" s="1954"/>
      <c r="G406" s="1954"/>
      <c r="H406" s="1954"/>
      <c r="I406" s="1954"/>
      <c r="J406" s="1954"/>
      <c r="K406" s="1954"/>
    </row>
    <row r="407" spans="1:11" ht="15.75" customHeight="1">
      <c r="A407" s="1954"/>
      <c r="B407" s="1954"/>
      <c r="C407" s="1954"/>
      <c r="D407" s="1954"/>
      <c r="E407" s="1954"/>
      <c r="F407" s="1954"/>
      <c r="G407" s="1954"/>
      <c r="H407" s="1954"/>
      <c r="I407" s="1954"/>
      <c r="J407" s="1954"/>
      <c r="K407" s="1954"/>
    </row>
    <row r="408" spans="1:11" ht="15.75" customHeight="1">
      <c r="A408" s="1954"/>
      <c r="B408" s="1954"/>
      <c r="C408" s="1954"/>
      <c r="D408" s="1954"/>
      <c r="E408" s="1954"/>
      <c r="F408" s="1954"/>
      <c r="G408" s="1954"/>
      <c r="H408" s="1954"/>
      <c r="I408" s="1954"/>
      <c r="J408" s="1954"/>
      <c r="K408" s="1954"/>
    </row>
    <row r="409" spans="1:11" ht="15.75" customHeight="1">
      <c r="A409" s="1954"/>
      <c r="B409" s="1954"/>
      <c r="C409" s="1954"/>
      <c r="D409" s="1954"/>
      <c r="E409" s="1954"/>
      <c r="F409" s="1954"/>
      <c r="G409" s="1954"/>
      <c r="H409" s="1954"/>
      <c r="I409" s="1954"/>
      <c r="J409" s="1954"/>
      <c r="K409" s="1954"/>
    </row>
    <row r="410" spans="1:11" ht="15.75" customHeight="1">
      <c r="A410" s="1954"/>
      <c r="B410" s="1954"/>
      <c r="C410" s="1954"/>
      <c r="D410" s="1954"/>
      <c r="E410" s="1954"/>
      <c r="F410" s="1954"/>
      <c r="G410" s="1954"/>
      <c r="H410" s="1954"/>
      <c r="I410" s="1954"/>
      <c r="J410" s="1954"/>
      <c r="K410" s="1954"/>
    </row>
    <row r="411" spans="1:11" ht="15.75" customHeight="1">
      <c r="A411" s="1954"/>
      <c r="B411" s="1954"/>
      <c r="C411" s="1954"/>
      <c r="D411" s="1954"/>
      <c r="E411" s="1954"/>
      <c r="F411" s="1954"/>
      <c r="G411" s="1954"/>
      <c r="H411" s="1954"/>
      <c r="I411" s="1954"/>
      <c r="J411" s="1954"/>
      <c r="K411" s="1954"/>
    </row>
    <row r="412" spans="1:11" ht="15.75" customHeight="1">
      <c r="A412" s="1954"/>
      <c r="B412" s="1954"/>
      <c r="C412" s="1954"/>
      <c r="D412" s="1954"/>
      <c r="E412" s="1954"/>
      <c r="F412" s="1954"/>
      <c r="G412" s="1954"/>
      <c r="H412" s="1954"/>
      <c r="I412" s="1954"/>
      <c r="J412" s="1954"/>
      <c r="K412" s="1954"/>
    </row>
    <row r="413" spans="1:11" ht="15.75" customHeight="1">
      <c r="A413" s="1954"/>
      <c r="B413" s="1954"/>
      <c r="C413" s="1954"/>
      <c r="D413" s="1954"/>
      <c r="E413" s="1954"/>
      <c r="F413" s="1954"/>
      <c r="G413" s="1954"/>
      <c r="H413" s="1954"/>
      <c r="I413" s="1954"/>
      <c r="J413" s="1954"/>
      <c r="K413" s="1954"/>
    </row>
    <row r="414" spans="1:11" ht="15.75" customHeight="1">
      <c r="A414" s="1954"/>
      <c r="B414" s="1954"/>
      <c r="C414" s="1954"/>
      <c r="D414" s="1954"/>
      <c r="E414" s="1954"/>
      <c r="F414" s="1954"/>
      <c r="G414" s="1954"/>
      <c r="H414" s="1954"/>
      <c r="I414" s="1954"/>
      <c r="J414" s="1954"/>
      <c r="K414" s="1954"/>
    </row>
    <row r="415" spans="1:11" ht="15.75" customHeight="1">
      <c r="A415" s="1954"/>
      <c r="B415" s="1954"/>
      <c r="C415" s="1954"/>
      <c r="D415" s="1954"/>
      <c r="E415" s="1954"/>
      <c r="F415" s="1954"/>
      <c r="G415" s="1954"/>
      <c r="H415" s="1954"/>
      <c r="I415" s="1954"/>
      <c r="J415" s="1954"/>
      <c r="K415" s="1954"/>
    </row>
    <row r="416" spans="1:11" ht="15.75" customHeight="1">
      <c r="A416" s="1954"/>
      <c r="B416" s="1954"/>
      <c r="C416" s="1954"/>
      <c r="D416" s="1954"/>
      <c r="E416" s="1954"/>
      <c r="F416" s="1954"/>
      <c r="G416" s="1954"/>
      <c r="H416" s="1954"/>
      <c r="I416" s="1954"/>
      <c r="J416" s="1954"/>
      <c r="K416" s="1954"/>
    </row>
    <row r="417" spans="1:11" ht="15.75" customHeight="1">
      <c r="A417" s="1954"/>
      <c r="B417" s="1954"/>
      <c r="C417" s="1954"/>
      <c r="D417" s="1954"/>
      <c r="E417" s="1954"/>
      <c r="F417" s="1954"/>
      <c r="G417" s="1954"/>
      <c r="H417" s="1954"/>
      <c r="I417" s="1954"/>
      <c r="J417" s="1954"/>
      <c r="K417" s="1954"/>
    </row>
    <row r="418" spans="1:11" ht="15.75" customHeight="1">
      <c r="A418" s="1954"/>
      <c r="B418" s="1954"/>
      <c r="C418" s="1954"/>
      <c r="D418" s="1954"/>
      <c r="E418" s="1954"/>
      <c r="F418" s="1954"/>
      <c r="G418" s="1954"/>
      <c r="H418" s="1954"/>
      <c r="I418" s="1954"/>
      <c r="J418" s="1954"/>
      <c r="K418" s="1954"/>
    </row>
    <row r="419" spans="1:11" ht="15.75" customHeight="1">
      <c r="A419" s="1954"/>
      <c r="B419" s="1954"/>
      <c r="C419" s="1954"/>
      <c r="D419" s="1954"/>
      <c r="E419" s="1954"/>
      <c r="F419" s="1954"/>
      <c r="G419" s="1954"/>
      <c r="H419" s="1954"/>
      <c r="I419" s="1954"/>
      <c r="J419" s="1954"/>
      <c r="K419" s="1954"/>
    </row>
    <row r="420" spans="1:11" ht="15.75" customHeight="1">
      <c r="A420" s="1954"/>
      <c r="B420" s="1954"/>
      <c r="C420" s="1954"/>
      <c r="D420" s="1954"/>
      <c r="E420" s="1954"/>
      <c r="F420" s="1954"/>
      <c r="G420" s="1954"/>
      <c r="H420" s="1954"/>
      <c r="I420" s="1954"/>
      <c r="J420" s="1954"/>
      <c r="K420" s="1954"/>
    </row>
    <row r="421" spans="1:11" ht="15.75" customHeight="1">
      <c r="A421" s="1954"/>
      <c r="B421" s="1954"/>
      <c r="C421" s="1954"/>
      <c r="D421" s="1954"/>
      <c r="E421" s="1954"/>
      <c r="F421" s="1954"/>
      <c r="G421" s="1954"/>
      <c r="H421" s="1954"/>
      <c r="I421" s="1954"/>
      <c r="J421" s="1954"/>
      <c r="K421" s="1954"/>
    </row>
    <row r="422" spans="1:11" ht="15.75" customHeight="1">
      <c r="A422" s="1954"/>
      <c r="B422" s="1954"/>
      <c r="C422" s="1954"/>
      <c r="D422" s="1954"/>
      <c r="E422" s="1954"/>
      <c r="F422" s="1954"/>
      <c r="G422" s="1954"/>
      <c r="H422" s="1954"/>
      <c r="I422" s="1954"/>
      <c r="J422" s="1954"/>
      <c r="K422" s="1954"/>
    </row>
    <row r="423" spans="1:11" ht="15.75" customHeight="1">
      <c r="A423" s="1954"/>
      <c r="B423" s="1954"/>
      <c r="C423" s="1954"/>
      <c r="D423" s="1954"/>
      <c r="E423" s="1954"/>
      <c r="F423" s="1954"/>
      <c r="G423" s="1954"/>
      <c r="H423" s="1954"/>
      <c r="I423" s="1954"/>
      <c r="J423" s="1954"/>
      <c r="K423" s="1954"/>
    </row>
    <row r="424" spans="1:11" ht="15.75" customHeight="1">
      <c r="A424" s="1954"/>
      <c r="B424" s="1954"/>
      <c r="C424" s="1954"/>
      <c r="D424" s="1954"/>
      <c r="E424" s="1954"/>
      <c r="F424" s="1954"/>
      <c r="G424" s="1954"/>
      <c r="H424" s="1954"/>
      <c r="I424" s="1954"/>
      <c r="J424" s="1954"/>
      <c r="K424" s="1954"/>
    </row>
    <row r="425" spans="1:11" ht="15.75" customHeight="1">
      <c r="A425" s="1954"/>
      <c r="B425" s="1954"/>
      <c r="C425" s="1954"/>
      <c r="D425" s="1954"/>
      <c r="E425" s="1954"/>
      <c r="F425" s="1954"/>
      <c r="G425" s="1954"/>
      <c r="H425" s="1954"/>
      <c r="I425" s="1954"/>
      <c r="J425" s="1954"/>
      <c r="K425" s="1954"/>
    </row>
    <row r="426" spans="1:11" ht="15.75" customHeight="1">
      <c r="A426" s="1954"/>
      <c r="B426" s="1954"/>
      <c r="C426" s="1954"/>
      <c r="D426" s="1954"/>
      <c r="E426" s="1954"/>
      <c r="F426" s="1954"/>
      <c r="G426" s="1954"/>
      <c r="H426" s="1954"/>
      <c r="I426" s="1954"/>
      <c r="J426" s="1954"/>
      <c r="K426" s="1954"/>
    </row>
    <row r="427" spans="1:11" ht="15.75" customHeight="1">
      <c r="A427" s="1954"/>
      <c r="B427" s="1954"/>
      <c r="C427" s="1954"/>
      <c r="D427" s="1954"/>
      <c r="E427" s="1954"/>
      <c r="F427" s="1954"/>
      <c r="G427" s="1954"/>
      <c r="H427" s="1954"/>
      <c r="I427" s="1954"/>
      <c r="J427" s="1954"/>
      <c r="K427" s="1954"/>
    </row>
    <row r="428" spans="1:11" ht="15.75" customHeight="1">
      <c r="A428" s="1954"/>
      <c r="B428" s="1954"/>
      <c r="C428" s="1954"/>
      <c r="D428" s="1954"/>
      <c r="E428" s="1954"/>
      <c r="F428" s="1954"/>
      <c r="G428" s="1954"/>
      <c r="H428" s="1954"/>
      <c r="I428" s="1954"/>
      <c r="J428" s="1954"/>
      <c r="K428" s="1954"/>
    </row>
    <row r="429" spans="1:11" ht="15.75" customHeight="1">
      <c r="A429" s="1954"/>
      <c r="B429" s="1954"/>
      <c r="C429" s="1954"/>
      <c r="D429" s="1954"/>
      <c r="E429" s="1954"/>
      <c r="F429" s="1954"/>
      <c r="G429" s="1954"/>
      <c r="H429" s="1954"/>
      <c r="I429" s="1954"/>
      <c r="J429" s="1954"/>
      <c r="K429" s="1954"/>
    </row>
    <row r="430" spans="1:11" ht="15.75" customHeight="1">
      <c r="A430" s="1954"/>
      <c r="B430" s="1954"/>
      <c r="C430" s="1954"/>
      <c r="D430" s="1954"/>
      <c r="E430" s="1954"/>
      <c r="F430" s="1954"/>
      <c r="G430" s="1954"/>
      <c r="H430" s="1954"/>
      <c r="I430" s="1954"/>
      <c r="J430" s="1954"/>
      <c r="K430" s="1954"/>
    </row>
    <row r="431" spans="1:11" ht="15.75" customHeight="1">
      <c r="A431" s="1954"/>
      <c r="B431" s="1954"/>
      <c r="C431" s="1954"/>
      <c r="D431" s="1954"/>
      <c r="E431" s="1954"/>
      <c r="F431" s="1954"/>
      <c r="G431" s="1954"/>
      <c r="H431" s="1954"/>
      <c r="I431" s="1954"/>
      <c r="J431" s="1954"/>
      <c r="K431" s="1954"/>
    </row>
    <row r="432" spans="1:11" ht="15.75" customHeight="1">
      <c r="A432" s="1954"/>
      <c r="B432" s="1954"/>
      <c r="C432" s="1954"/>
      <c r="D432" s="1954"/>
      <c r="E432" s="1954"/>
      <c r="F432" s="1954"/>
      <c r="G432" s="1954"/>
      <c r="H432" s="1954"/>
      <c r="I432" s="1954"/>
      <c r="J432" s="1954"/>
      <c r="K432" s="1954"/>
    </row>
    <row r="433" spans="1:11" ht="15.75" customHeight="1">
      <c r="A433" s="1954"/>
      <c r="B433" s="1954"/>
      <c r="C433" s="1954"/>
      <c r="D433" s="1954"/>
      <c r="E433" s="1954"/>
      <c r="F433" s="1954"/>
      <c r="G433" s="1954"/>
      <c r="H433" s="1954"/>
      <c r="I433" s="1954"/>
      <c r="J433" s="1954"/>
      <c r="K433" s="1954"/>
    </row>
    <row r="434" spans="1:11" ht="15.75" customHeight="1">
      <c r="A434" s="1954"/>
      <c r="B434" s="1954"/>
      <c r="C434" s="1954"/>
      <c r="D434" s="1954"/>
      <c r="E434" s="1954"/>
      <c r="F434" s="1954"/>
      <c r="G434" s="1954"/>
      <c r="H434" s="1954"/>
      <c r="I434" s="1954"/>
      <c r="J434" s="1954"/>
      <c r="K434" s="1954"/>
    </row>
    <row r="435" spans="1:11" ht="15.75" customHeight="1">
      <c r="A435" s="1954"/>
      <c r="B435" s="1954"/>
      <c r="C435" s="1954"/>
      <c r="D435" s="1954"/>
      <c r="E435" s="1954"/>
      <c r="F435" s="1954"/>
      <c r="G435" s="1954"/>
      <c r="H435" s="1954"/>
      <c r="I435" s="1954"/>
      <c r="J435" s="1954"/>
      <c r="K435" s="1954"/>
    </row>
    <row r="436" spans="1:11" ht="15.75" customHeight="1">
      <c r="A436" s="1954"/>
      <c r="B436" s="1954"/>
      <c r="C436" s="1954"/>
      <c r="D436" s="1954"/>
      <c r="E436" s="1954"/>
      <c r="F436" s="1954"/>
      <c r="G436" s="1954"/>
      <c r="H436" s="1954"/>
      <c r="I436" s="1954"/>
      <c r="J436" s="1954"/>
      <c r="K436" s="1954"/>
    </row>
    <row r="437" spans="1:11" ht="15.75" customHeight="1">
      <c r="A437" s="1954"/>
      <c r="B437" s="1954"/>
      <c r="C437" s="1954"/>
      <c r="D437" s="1954"/>
      <c r="E437" s="1954"/>
      <c r="F437" s="1954"/>
      <c r="G437" s="1954"/>
      <c r="H437" s="1954"/>
      <c r="I437" s="1954"/>
      <c r="J437" s="1954"/>
      <c r="K437" s="1954"/>
    </row>
    <row r="438" spans="1:11" ht="15.75" customHeight="1">
      <c r="A438" s="1954"/>
      <c r="B438" s="1954"/>
      <c r="C438" s="1954"/>
      <c r="D438" s="1954"/>
      <c r="E438" s="1954"/>
      <c r="F438" s="1954"/>
      <c r="G438" s="1954"/>
      <c r="H438" s="1954"/>
      <c r="I438" s="1954"/>
      <c r="J438" s="1954"/>
      <c r="K438" s="1954"/>
    </row>
    <row r="439" spans="1:11" ht="15.75" customHeight="1">
      <c r="A439" s="1954"/>
      <c r="B439" s="1954"/>
      <c r="C439" s="1954"/>
      <c r="D439" s="1954"/>
      <c r="E439" s="1954"/>
      <c r="F439" s="1954"/>
      <c r="G439" s="1954"/>
      <c r="H439" s="1954"/>
      <c r="I439" s="1954"/>
      <c r="J439" s="1954"/>
      <c r="K439" s="1954"/>
    </row>
    <row r="440" spans="1:11" ht="15.75" customHeight="1">
      <c r="A440" s="1954"/>
      <c r="B440" s="1954"/>
      <c r="C440" s="1954"/>
      <c r="D440" s="1954"/>
      <c r="E440" s="1954"/>
      <c r="F440" s="1954"/>
      <c r="G440" s="1954"/>
      <c r="H440" s="1954"/>
      <c r="I440" s="1954"/>
      <c r="J440" s="1954"/>
      <c r="K440" s="1954"/>
    </row>
    <row r="441" spans="1:11" ht="15.75" customHeight="1">
      <c r="A441" s="1954"/>
      <c r="B441" s="1954"/>
      <c r="C441" s="1954"/>
      <c r="D441" s="1954"/>
      <c r="E441" s="1954"/>
      <c r="F441" s="1954"/>
      <c r="G441" s="1954"/>
      <c r="H441" s="1954"/>
      <c r="I441" s="1954"/>
      <c r="J441" s="1954"/>
      <c r="K441" s="1954"/>
    </row>
    <row r="442" spans="1:11" ht="15.75" customHeight="1">
      <c r="A442" s="1954"/>
      <c r="B442" s="1954"/>
      <c r="C442" s="1954"/>
      <c r="D442" s="1954"/>
      <c r="E442" s="1954"/>
      <c r="F442" s="1954"/>
      <c r="G442" s="1954"/>
      <c r="H442" s="1954"/>
      <c r="I442" s="1954"/>
      <c r="J442" s="1954"/>
      <c r="K442" s="1954"/>
    </row>
    <row r="443" spans="1:11" ht="15.75" customHeight="1">
      <c r="A443" s="1954"/>
      <c r="B443" s="1954"/>
      <c r="C443" s="1954"/>
      <c r="D443" s="1954"/>
      <c r="E443" s="1954"/>
      <c r="F443" s="1954"/>
      <c r="G443" s="1954"/>
      <c r="H443" s="1954"/>
      <c r="I443" s="1954"/>
      <c r="J443" s="1954"/>
      <c r="K443" s="1954"/>
    </row>
    <row r="444" spans="1:11" ht="15.75" customHeight="1">
      <c r="A444" s="1954"/>
      <c r="B444" s="1954"/>
      <c r="C444" s="1954"/>
      <c r="D444" s="1954"/>
      <c r="E444" s="1954"/>
      <c r="F444" s="1954"/>
      <c r="G444" s="1954"/>
      <c r="H444" s="1954"/>
      <c r="I444" s="1954"/>
      <c r="J444" s="1954"/>
      <c r="K444" s="1954"/>
    </row>
    <row r="445" spans="1:11" ht="15.75" customHeight="1">
      <c r="A445" s="1954"/>
      <c r="B445" s="1954"/>
      <c r="C445" s="1954"/>
      <c r="D445" s="1954"/>
      <c r="E445" s="1954"/>
      <c r="F445" s="1954"/>
      <c r="G445" s="1954"/>
      <c r="H445" s="1954"/>
      <c r="I445" s="1954"/>
      <c r="J445" s="1954"/>
      <c r="K445" s="1954"/>
    </row>
    <row r="446" spans="1:11" ht="15.75" customHeight="1">
      <c r="A446" s="1954"/>
      <c r="B446" s="1954"/>
      <c r="C446" s="1954"/>
      <c r="D446" s="1954"/>
      <c r="E446" s="1954"/>
      <c r="F446" s="1954"/>
      <c r="G446" s="1954"/>
      <c r="H446" s="1954"/>
      <c r="I446" s="1954"/>
      <c r="J446" s="1954"/>
      <c r="K446" s="1954"/>
    </row>
    <row r="447" spans="1:11" ht="15.75" customHeight="1">
      <c r="A447" s="1954"/>
      <c r="B447" s="1954"/>
      <c r="C447" s="1954"/>
      <c r="D447" s="1954"/>
      <c r="E447" s="1954"/>
      <c r="F447" s="1954"/>
      <c r="G447" s="1954"/>
      <c r="H447" s="1954"/>
      <c r="I447" s="1954"/>
      <c r="J447" s="1954"/>
      <c r="K447" s="1954"/>
    </row>
    <row r="448" spans="1:11" ht="15.75" customHeight="1">
      <c r="A448" s="1954"/>
      <c r="B448" s="1954"/>
      <c r="C448" s="1954"/>
      <c r="D448" s="1954"/>
      <c r="E448" s="1954"/>
      <c r="F448" s="1954"/>
      <c r="G448" s="1954"/>
      <c r="H448" s="1954"/>
      <c r="I448" s="1954"/>
      <c r="J448" s="1954"/>
      <c r="K448" s="1954"/>
    </row>
    <row r="449" spans="1:11" ht="15.75" customHeight="1">
      <c r="A449" s="1954"/>
      <c r="B449" s="1954"/>
      <c r="C449" s="1954"/>
      <c r="D449" s="1954"/>
      <c r="E449" s="1954"/>
      <c r="F449" s="1954"/>
      <c r="G449" s="1954"/>
      <c r="H449" s="1954"/>
      <c r="I449" s="1954"/>
      <c r="J449" s="1954"/>
      <c r="K449" s="1954"/>
    </row>
    <row r="450" spans="1:11" ht="15.75" customHeight="1">
      <c r="A450" s="1954"/>
      <c r="B450" s="1954"/>
      <c r="C450" s="1954"/>
      <c r="D450" s="1954"/>
      <c r="E450" s="1954"/>
      <c r="F450" s="1954"/>
      <c r="G450" s="1954"/>
      <c r="H450" s="1954"/>
      <c r="I450" s="1954"/>
      <c r="J450" s="1954"/>
      <c r="K450" s="1954"/>
    </row>
    <row r="451" spans="1:11" ht="15.75" customHeight="1">
      <c r="A451" s="1954"/>
      <c r="B451" s="1954"/>
      <c r="C451" s="1954"/>
      <c r="D451" s="1954"/>
      <c r="E451" s="1954"/>
      <c r="F451" s="1954"/>
      <c r="G451" s="1954"/>
      <c r="H451" s="1954"/>
      <c r="I451" s="1954"/>
      <c r="J451" s="1954"/>
      <c r="K451" s="1954"/>
    </row>
    <row r="452" spans="1:11" ht="15.75" customHeight="1">
      <c r="A452" s="1954"/>
      <c r="B452" s="1954"/>
      <c r="C452" s="1954"/>
      <c r="D452" s="1954"/>
      <c r="E452" s="1954"/>
      <c r="F452" s="1954"/>
      <c r="G452" s="1954"/>
      <c r="H452" s="1954"/>
      <c r="I452" s="1954"/>
      <c r="J452" s="1954"/>
      <c r="K452" s="1954"/>
    </row>
    <row r="453" spans="1:11" ht="15.75" customHeight="1">
      <c r="A453" s="1954"/>
      <c r="B453" s="1954"/>
      <c r="C453" s="1954"/>
      <c r="D453" s="1954"/>
      <c r="E453" s="1954"/>
      <c r="F453" s="1954"/>
      <c r="G453" s="1954"/>
      <c r="H453" s="1954"/>
      <c r="I453" s="1954"/>
      <c r="J453" s="1954"/>
      <c r="K453" s="1954"/>
    </row>
    <row r="454" spans="1:11" ht="15.75" customHeight="1">
      <c r="A454" s="1954"/>
      <c r="B454" s="1954"/>
      <c r="C454" s="1954"/>
      <c r="D454" s="1954"/>
      <c r="E454" s="1954"/>
      <c r="F454" s="1954"/>
      <c r="G454" s="1954"/>
      <c r="H454" s="1954"/>
      <c r="I454" s="1954"/>
      <c r="J454" s="1954"/>
      <c r="K454" s="1954"/>
    </row>
    <row r="455" spans="1:11" ht="15.75" customHeight="1">
      <c r="A455" s="1954"/>
      <c r="B455" s="1954"/>
      <c r="C455" s="1954"/>
      <c r="D455" s="1954"/>
      <c r="E455" s="1954"/>
      <c r="F455" s="1954"/>
      <c r="G455" s="1954"/>
      <c r="H455" s="1954"/>
      <c r="I455" s="1954"/>
      <c r="J455" s="1954"/>
      <c r="K455" s="1954"/>
    </row>
    <row r="456" spans="1:11" ht="15.75" customHeight="1">
      <c r="A456" s="1954"/>
      <c r="B456" s="1954"/>
      <c r="C456" s="1954"/>
      <c r="D456" s="1954"/>
      <c r="E456" s="1954"/>
      <c r="F456" s="1954"/>
      <c r="G456" s="1954"/>
      <c r="H456" s="1954"/>
      <c r="I456" s="1954"/>
      <c r="J456" s="1954"/>
      <c r="K456" s="1954"/>
    </row>
    <row r="457" spans="1:11" ht="15.75" customHeight="1">
      <c r="A457" s="1954"/>
      <c r="B457" s="1954"/>
      <c r="C457" s="1954"/>
      <c r="D457" s="1954"/>
      <c r="E457" s="1954"/>
      <c r="F457" s="1954"/>
      <c r="G457" s="1954"/>
      <c r="H457" s="1954"/>
      <c r="I457" s="1954"/>
      <c r="J457" s="1954"/>
      <c r="K457" s="1954"/>
    </row>
    <row r="458" spans="1:11" ht="15.75" customHeight="1">
      <c r="A458" s="1954"/>
      <c r="B458" s="1954"/>
      <c r="C458" s="1954"/>
      <c r="D458" s="1954"/>
      <c r="E458" s="1954"/>
      <c r="F458" s="1954"/>
      <c r="G458" s="1954"/>
      <c r="H458" s="1954"/>
      <c r="I458" s="1954"/>
      <c r="J458" s="1954"/>
      <c r="K458" s="1954"/>
    </row>
    <row r="459" spans="1:11" ht="15.75" customHeight="1">
      <c r="A459" s="1954"/>
      <c r="B459" s="1954"/>
      <c r="C459" s="1954"/>
      <c r="D459" s="1954"/>
      <c r="E459" s="1954"/>
      <c r="F459" s="1954"/>
      <c r="G459" s="1954"/>
      <c r="H459" s="1954"/>
      <c r="I459" s="1954"/>
      <c r="J459" s="1954"/>
      <c r="K459" s="1954"/>
    </row>
    <row r="460" spans="1:11" ht="15.75" customHeight="1">
      <c r="A460" s="1954"/>
      <c r="B460" s="1954"/>
      <c r="C460" s="1954"/>
      <c r="D460" s="1954"/>
      <c r="E460" s="1954"/>
      <c r="F460" s="1954"/>
      <c r="G460" s="1954"/>
      <c r="H460" s="1954"/>
      <c r="I460" s="1954"/>
      <c r="J460" s="1954"/>
      <c r="K460" s="1954"/>
    </row>
    <row r="461" spans="1:11" ht="15.75" customHeight="1">
      <c r="A461" s="1954"/>
      <c r="B461" s="1954"/>
      <c r="C461" s="1954"/>
      <c r="D461" s="1954"/>
      <c r="E461" s="1954"/>
      <c r="F461" s="1954"/>
      <c r="G461" s="1954"/>
      <c r="H461" s="1954"/>
      <c r="I461" s="1954"/>
      <c r="J461" s="1954"/>
      <c r="K461" s="1954"/>
    </row>
    <row r="462" spans="1:11" ht="15.75" customHeight="1">
      <c r="A462" s="1954"/>
      <c r="B462" s="1954"/>
      <c r="C462" s="1954"/>
      <c r="D462" s="1954"/>
      <c r="E462" s="1954"/>
      <c r="F462" s="1954"/>
      <c r="G462" s="1954"/>
      <c r="H462" s="1954"/>
      <c r="I462" s="1954"/>
      <c r="J462" s="1954"/>
      <c r="K462" s="1954"/>
    </row>
    <row r="463" spans="1:11" ht="15.75" customHeight="1">
      <c r="A463" s="1954"/>
      <c r="B463" s="1954"/>
      <c r="C463" s="1954"/>
      <c r="D463" s="1954"/>
      <c r="E463" s="1954"/>
      <c r="F463" s="1954"/>
      <c r="G463" s="1954"/>
      <c r="H463" s="1954"/>
      <c r="I463" s="1954"/>
      <c r="J463" s="1954"/>
      <c r="K463" s="1954"/>
    </row>
    <row r="464" spans="1:11" ht="15.75" customHeight="1">
      <c r="A464" s="1954"/>
      <c r="B464" s="1954"/>
      <c r="C464" s="1954"/>
      <c r="D464" s="1954"/>
      <c r="E464" s="1954"/>
      <c r="F464" s="1954"/>
      <c r="G464" s="1954"/>
      <c r="H464" s="1954"/>
      <c r="I464" s="1954"/>
      <c r="J464" s="1954"/>
      <c r="K464" s="1954"/>
    </row>
    <row r="465" spans="1:11" ht="15.75" customHeight="1">
      <c r="A465" s="1954"/>
      <c r="B465" s="1954"/>
      <c r="C465" s="1954"/>
      <c r="D465" s="1954"/>
      <c r="E465" s="1954"/>
      <c r="F465" s="1954"/>
      <c r="G465" s="1954"/>
      <c r="H465" s="1954"/>
      <c r="I465" s="1954"/>
      <c r="J465" s="1954"/>
      <c r="K465" s="1954"/>
    </row>
    <row r="466" spans="1:11" ht="15.75" customHeight="1">
      <c r="A466" s="1954"/>
      <c r="B466" s="1954"/>
      <c r="C466" s="1954"/>
      <c r="D466" s="1954"/>
      <c r="E466" s="1954"/>
      <c r="F466" s="1954"/>
      <c r="G466" s="1954"/>
      <c r="H466" s="1954"/>
      <c r="I466" s="1954"/>
      <c r="J466" s="1954"/>
      <c r="K466" s="1954"/>
    </row>
    <row r="467" spans="1:11" ht="15.75" customHeight="1">
      <c r="A467" s="1954"/>
      <c r="B467" s="1954"/>
      <c r="C467" s="1954"/>
      <c r="D467" s="1954"/>
      <c r="E467" s="1954"/>
      <c r="F467" s="1954"/>
      <c r="G467" s="1954"/>
      <c r="H467" s="1954"/>
      <c r="I467" s="1954"/>
      <c r="J467" s="1954"/>
      <c r="K467" s="1954"/>
    </row>
    <row r="468" spans="1:11" ht="15.75" customHeight="1">
      <c r="A468" s="1954"/>
      <c r="B468" s="1954"/>
      <c r="C468" s="1954"/>
      <c r="D468" s="1954"/>
      <c r="E468" s="1954"/>
      <c r="F468" s="1954"/>
      <c r="G468" s="1954"/>
      <c r="H468" s="1954"/>
      <c r="I468" s="1954"/>
      <c r="J468" s="1954"/>
      <c r="K468" s="1954"/>
    </row>
    <row r="469" spans="1:11" ht="15.75" customHeight="1">
      <c r="A469" s="1954"/>
      <c r="B469" s="1954"/>
      <c r="C469" s="1954"/>
      <c r="D469" s="1954"/>
      <c r="E469" s="1954"/>
      <c r="F469" s="1954"/>
      <c r="G469" s="1954"/>
      <c r="H469" s="1954"/>
      <c r="I469" s="1954"/>
      <c r="J469" s="1954"/>
      <c r="K469" s="1954"/>
    </row>
    <row r="470" spans="1:11" ht="15.75" customHeight="1">
      <c r="A470" s="1954"/>
      <c r="B470" s="1954"/>
      <c r="C470" s="1954"/>
      <c r="D470" s="1954"/>
      <c r="E470" s="1954"/>
      <c r="F470" s="1954"/>
      <c r="G470" s="1954"/>
      <c r="H470" s="1954"/>
      <c r="I470" s="1954"/>
      <c r="J470" s="1954"/>
      <c r="K470" s="1954"/>
    </row>
    <row r="471" spans="1:11" ht="15.75" customHeight="1">
      <c r="A471" s="1954"/>
      <c r="B471" s="1954"/>
      <c r="C471" s="1954"/>
      <c r="D471" s="1954"/>
      <c r="E471" s="1954"/>
      <c r="F471" s="1954"/>
      <c r="G471" s="1954"/>
      <c r="H471" s="1954"/>
      <c r="I471" s="1954"/>
      <c r="J471" s="1954"/>
      <c r="K471" s="1954"/>
    </row>
    <row r="472" spans="1:11" ht="15.75" customHeight="1">
      <c r="A472" s="1954"/>
      <c r="B472" s="1954"/>
      <c r="C472" s="1954"/>
      <c r="D472" s="1954"/>
      <c r="E472" s="1954"/>
      <c r="F472" s="1954"/>
      <c r="G472" s="1954"/>
      <c r="H472" s="1954"/>
      <c r="I472" s="1954"/>
      <c r="J472" s="1954"/>
      <c r="K472" s="1954"/>
    </row>
    <row r="473" spans="1:11" ht="15.75" customHeight="1">
      <c r="A473" s="1954"/>
      <c r="B473" s="1954"/>
      <c r="C473" s="1954"/>
      <c r="D473" s="1954"/>
      <c r="E473" s="1954"/>
      <c r="F473" s="1954"/>
      <c r="G473" s="1954"/>
      <c r="H473" s="1954"/>
      <c r="I473" s="1954"/>
      <c r="J473" s="1954"/>
      <c r="K473" s="1954"/>
    </row>
    <row r="474" spans="1:11" ht="15.75" customHeight="1">
      <c r="A474" s="1954"/>
      <c r="B474" s="1954"/>
      <c r="C474" s="1954"/>
      <c r="D474" s="1954"/>
      <c r="E474" s="1954"/>
      <c r="F474" s="1954"/>
      <c r="G474" s="1954"/>
      <c r="H474" s="1954"/>
      <c r="I474" s="1954"/>
      <c r="J474" s="1954"/>
      <c r="K474" s="1954"/>
    </row>
    <row r="475" spans="1:11" ht="15.75" customHeight="1">
      <c r="A475" s="1954"/>
      <c r="B475" s="1954"/>
      <c r="C475" s="1954"/>
      <c r="D475" s="1954"/>
      <c r="E475" s="1954"/>
      <c r="F475" s="1954"/>
      <c r="G475" s="1954"/>
      <c r="H475" s="1954"/>
      <c r="I475" s="1954"/>
      <c r="J475" s="1954"/>
      <c r="K475" s="1954"/>
    </row>
    <row r="476" spans="1:11" ht="15.75" customHeight="1">
      <c r="A476" s="1954"/>
      <c r="B476" s="1954"/>
      <c r="C476" s="1954"/>
      <c r="D476" s="1954"/>
      <c r="E476" s="1954"/>
      <c r="F476" s="1954"/>
      <c r="G476" s="1954"/>
      <c r="H476" s="1954"/>
      <c r="I476" s="1954"/>
      <c r="J476" s="1954"/>
      <c r="K476" s="1954"/>
    </row>
    <row r="477" spans="1:11" ht="15.75" customHeight="1">
      <c r="A477" s="1954"/>
      <c r="B477" s="1954"/>
      <c r="C477" s="1954"/>
      <c r="D477" s="1954"/>
      <c r="E477" s="1954"/>
      <c r="F477" s="1954"/>
      <c r="G477" s="1954"/>
      <c r="H477" s="1954"/>
      <c r="I477" s="1954"/>
      <c r="J477" s="1954"/>
      <c r="K477" s="1954"/>
    </row>
    <row r="478" spans="1:11" ht="15.75" customHeight="1">
      <c r="A478" s="1954"/>
      <c r="B478" s="1954"/>
      <c r="C478" s="1954"/>
      <c r="D478" s="1954"/>
      <c r="E478" s="1954"/>
      <c r="F478" s="1954"/>
      <c r="G478" s="1954"/>
      <c r="H478" s="1954"/>
      <c r="I478" s="1954"/>
      <c r="J478" s="1954"/>
      <c r="K478" s="1954"/>
    </row>
    <row r="479" spans="1:11" ht="15.75" customHeight="1">
      <c r="A479" s="1954"/>
      <c r="B479" s="1954"/>
      <c r="C479" s="1954"/>
      <c r="D479" s="1954"/>
      <c r="E479" s="1954"/>
      <c r="F479" s="1954"/>
      <c r="G479" s="1954"/>
      <c r="H479" s="1954"/>
      <c r="I479" s="1954"/>
      <c r="J479" s="1954"/>
      <c r="K479" s="1954"/>
    </row>
    <row r="480" spans="1:11" ht="15.75" customHeight="1">
      <c r="A480" s="1954"/>
      <c r="B480" s="1954"/>
      <c r="C480" s="1954"/>
      <c r="D480" s="1954"/>
      <c r="E480" s="1954"/>
      <c r="F480" s="1954"/>
      <c r="G480" s="1954"/>
      <c r="H480" s="1954"/>
      <c r="I480" s="1954"/>
      <c r="J480" s="1954"/>
      <c r="K480" s="1954"/>
    </row>
    <row r="481" spans="1:11" ht="15.75" customHeight="1">
      <c r="A481" s="1954"/>
      <c r="B481" s="1954"/>
      <c r="C481" s="1954"/>
      <c r="D481" s="1954"/>
      <c r="E481" s="1954"/>
      <c r="F481" s="1954"/>
      <c r="G481" s="1954"/>
      <c r="H481" s="1954"/>
      <c r="I481" s="1954"/>
      <c r="J481" s="1954"/>
      <c r="K481" s="1954"/>
    </row>
    <row r="482" spans="1:11" ht="15.75" customHeight="1">
      <c r="A482" s="1954"/>
      <c r="B482" s="1954"/>
      <c r="C482" s="1954"/>
      <c r="D482" s="1954"/>
      <c r="E482" s="1954"/>
      <c r="F482" s="1954"/>
      <c r="G482" s="1954"/>
      <c r="H482" s="1954"/>
      <c r="I482" s="1954"/>
      <c r="J482" s="1954"/>
      <c r="K482" s="1954"/>
    </row>
    <row r="483" spans="1:11" ht="15.75" customHeight="1">
      <c r="A483" s="1954"/>
      <c r="B483" s="1954"/>
      <c r="C483" s="1954"/>
      <c r="D483" s="1954"/>
      <c r="E483" s="1954"/>
      <c r="F483" s="1954"/>
      <c r="G483" s="1954"/>
      <c r="H483" s="1954"/>
      <c r="I483" s="1954"/>
      <c r="J483" s="1954"/>
      <c r="K483" s="1954"/>
    </row>
    <row r="484" spans="1:11" ht="15.75" customHeight="1">
      <c r="A484" s="1954"/>
      <c r="B484" s="1954"/>
      <c r="C484" s="1954"/>
      <c r="D484" s="1954"/>
      <c r="E484" s="1954"/>
      <c r="F484" s="1954"/>
      <c r="G484" s="1954"/>
      <c r="H484" s="1954"/>
      <c r="I484" s="1954"/>
      <c r="J484" s="1954"/>
      <c r="K484" s="1954"/>
    </row>
    <row r="485" spans="1:11" ht="15.75" customHeight="1">
      <c r="A485" s="1954"/>
      <c r="B485" s="1954"/>
      <c r="C485" s="1954"/>
      <c r="D485" s="1954"/>
      <c r="E485" s="1954"/>
      <c r="F485" s="1954"/>
      <c r="G485" s="1954"/>
      <c r="H485" s="1954"/>
      <c r="I485" s="1954"/>
      <c r="J485" s="1954"/>
      <c r="K485" s="1954"/>
    </row>
    <row r="486" spans="1:11" ht="15.75" customHeight="1">
      <c r="A486" s="1954"/>
      <c r="B486" s="1954"/>
      <c r="C486" s="1954"/>
      <c r="D486" s="1954"/>
      <c r="E486" s="1954"/>
      <c r="F486" s="1954"/>
      <c r="G486" s="1954"/>
      <c r="H486" s="1954"/>
      <c r="I486" s="1954"/>
      <c r="J486" s="1954"/>
      <c r="K486" s="1954"/>
    </row>
    <row r="487" spans="1:11" ht="15.75" customHeight="1">
      <c r="A487" s="1954"/>
      <c r="B487" s="1954"/>
      <c r="C487" s="1954"/>
      <c r="D487" s="1954"/>
      <c r="E487" s="1954"/>
      <c r="F487" s="1954"/>
      <c r="G487" s="1954"/>
      <c r="H487" s="1954"/>
      <c r="I487" s="1954"/>
      <c r="J487" s="1954"/>
      <c r="K487" s="1954"/>
    </row>
    <row r="488" spans="1:11" ht="15.75" customHeight="1">
      <c r="A488" s="1954"/>
      <c r="B488" s="1954"/>
      <c r="C488" s="1954"/>
      <c r="D488" s="1954"/>
      <c r="E488" s="1954"/>
      <c r="F488" s="1954"/>
      <c r="G488" s="1954"/>
      <c r="H488" s="1954"/>
      <c r="I488" s="1954"/>
      <c r="J488" s="1954"/>
      <c r="K488" s="1954"/>
    </row>
    <row r="489" spans="1:11" ht="15.75" customHeight="1">
      <c r="A489" s="1954"/>
      <c r="B489" s="1954"/>
      <c r="C489" s="1954"/>
      <c r="D489" s="1954"/>
      <c r="E489" s="1954"/>
      <c r="F489" s="1954"/>
      <c r="G489" s="1954"/>
      <c r="H489" s="1954"/>
      <c r="I489" s="1954"/>
      <c r="J489" s="1954"/>
      <c r="K489" s="1954"/>
    </row>
    <row r="490" spans="1:11" ht="15.75" customHeight="1">
      <c r="A490" s="1954"/>
      <c r="B490" s="1954"/>
      <c r="C490" s="1954"/>
      <c r="D490" s="1954"/>
      <c r="E490" s="1954"/>
      <c r="F490" s="1954"/>
      <c r="G490" s="1954"/>
      <c r="H490" s="1954"/>
      <c r="I490" s="1954"/>
      <c r="J490" s="1954"/>
      <c r="K490" s="1954"/>
    </row>
    <row r="491" spans="1:11" ht="15.75" customHeight="1">
      <c r="A491" s="1954"/>
      <c r="B491" s="1954"/>
      <c r="C491" s="1954"/>
      <c r="D491" s="1954"/>
      <c r="E491" s="1954"/>
      <c r="F491" s="1954"/>
      <c r="G491" s="1954"/>
      <c r="H491" s="1954"/>
      <c r="I491" s="1954"/>
      <c r="J491" s="1954"/>
      <c r="K491" s="1954"/>
    </row>
    <row r="492" spans="1:11" ht="15.75" customHeight="1">
      <c r="A492" s="1954"/>
      <c r="B492" s="1954"/>
      <c r="C492" s="1954"/>
      <c r="D492" s="1954"/>
      <c r="E492" s="1954"/>
      <c r="F492" s="1954"/>
      <c r="G492" s="1954"/>
      <c r="H492" s="1954"/>
      <c r="I492" s="1954"/>
      <c r="J492" s="1954"/>
      <c r="K492" s="1954"/>
    </row>
    <row r="493" spans="1:11" ht="15.75" customHeight="1">
      <c r="A493" s="1954"/>
      <c r="B493" s="1954"/>
      <c r="C493" s="1954"/>
      <c r="D493" s="1954"/>
      <c r="E493" s="1954"/>
      <c r="F493" s="1954"/>
      <c r="G493" s="1954"/>
      <c r="H493" s="1954"/>
      <c r="I493" s="1954"/>
      <c r="J493" s="1954"/>
      <c r="K493" s="1954"/>
    </row>
    <row r="494" spans="1:11" ht="15.75" customHeight="1">
      <c r="A494" s="1954"/>
      <c r="B494" s="1954"/>
      <c r="C494" s="1954"/>
      <c r="D494" s="1954"/>
      <c r="E494" s="1954"/>
      <c r="F494" s="1954"/>
      <c r="G494" s="1954"/>
      <c r="H494" s="1954"/>
      <c r="I494" s="1954"/>
      <c r="J494" s="1954"/>
      <c r="K494" s="1954"/>
    </row>
    <row r="495" spans="1:11" ht="15.75" customHeight="1">
      <c r="A495" s="1954"/>
      <c r="B495" s="1954"/>
      <c r="C495" s="1954"/>
      <c r="D495" s="1954"/>
      <c r="E495" s="1954"/>
      <c r="F495" s="1954"/>
      <c r="G495" s="1954"/>
      <c r="H495" s="1954"/>
      <c r="I495" s="1954"/>
      <c r="J495" s="1954"/>
      <c r="K495" s="1954"/>
    </row>
    <row r="496" spans="1:11" ht="15.75" customHeight="1">
      <c r="A496" s="1954"/>
      <c r="B496" s="1954"/>
      <c r="C496" s="1954"/>
      <c r="D496" s="1954"/>
      <c r="E496" s="1954"/>
      <c r="F496" s="1954"/>
      <c r="G496" s="1954"/>
      <c r="H496" s="1954"/>
      <c r="I496" s="1954"/>
      <c r="J496" s="1954"/>
      <c r="K496" s="1954"/>
    </row>
    <row r="497" spans="1:11" ht="15.75" customHeight="1">
      <c r="A497" s="1954"/>
      <c r="B497" s="1954"/>
      <c r="C497" s="1954"/>
      <c r="D497" s="1954"/>
      <c r="E497" s="1954"/>
      <c r="F497" s="1954"/>
      <c r="G497" s="1954"/>
      <c r="H497" s="1954"/>
      <c r="I497" s="1954"/>
      <c r="J497" s="1954"/>
      <c r="K497" s="1954"/>
    </row>
    <row r="498" spans="1:11" ht="15.75" customHeight="1">
      <c r="A498" s="1954"/>
      <c r="B498" s="1954"/>
      <c r="C498" s="1954"/>
      <c r="D498" s="1954"/>
      <c r="E498" s="1954"/>
      <c r="F498" s="1954"/>
      <c r="G498" s="1954"/>
      <c r="H498" s="1954"/>
      <c r="I498" s="1954"/>
      <c r="J498" s="1954"/>
      <c r="K498" s="1954"/>
    </row>
    <row r="499" spans="1:11" ht="15.75" customHeight="1">
      <c r="A499" s="1954"/>
      <c r="B499" s="1954"/>
      <c r="C499" s="1954"/>
      <c r="D499" s="1954"/>
      <c r="E499" s="1954"/>
      <c r="F499" s="1954"/>
      <c r="G499" s="1954"/>
      <c r="H499" s="1954"/>
      <c r="I499" s="1954"/>
      <c r="J499" s="1954"/>
      <c r="K499" s="1954"/>
    </row>
    <row r="500" spans="1:11" ht="15.75" customHeight="1">
      <c r="A500" s="1954"/>
      <c r="B500" s="1954"/>
      <c r="C500" s="1954"/>
      <c r="D500" s="1954"/>
      <c r="E500" s="1954"/>
      <c r="F500" s="1954"/>
      <c r="G500" s="1954"/>
      <c r="H500" s="1954"/>
      <c r="I500" s="1954"/>
      <c r="J500" s="1954"/>
      <c r="K500" s="1954"/>
    </row>
    <row r="501" spans="1:11" ht="15.75" customHeight="1">
      <c r="A501" s="1954"/>
      <c r="B501" s="1954"/>
      <c r="C501" s="1954"/>
      <c r="D501" s="1954"/>
      <c r="E501" s="1954"/>
      <c r="F501" s="1954"/>
      <c r="G501" s="1954"/>
      <c r="H501" s="1954"/>
      <c r="I501" s="1954"/>
      <c r="J501" s="1954"/>
      <c r="K501" s="1954"/>
    </row>
    <row r="502" spans="1:11" ht="15.75" customHeight="1">
      <c r="A502" s="1954"/>
      <c r="B502" s="1954"/>
      <c r="C502" s="1954"/>
      <c r="D502" s="1954"/>
      <c r="E502" s="1954"/>
      <c r="F502" s="1954"/>
      <c r="G502" s="1954"/>
      <c r="H502" s="1954"/>
      <c r="I502" s="1954"/>
      <c r="J502" s="1954"/>
      <c r="K502" s="1954"/>
    </row>
    <row r="503" spans="1:11" ht="15.75" customHeight="1">
      <c r="A503" s="1954"/>
      <c r="B503" s="1954"/>
      <c r="C503" s="1954"/>
      <c r="D503" s="1954"/>
      <c r="E503" s="1954"/>
      <c r="F503" s="1954"/>
      <c r="G503" s="1954"/>
      <c r="H503" s="1954"/>
      <c r="I503" s="1954"/>
      <c r="J503" s="1954"/>
      <c r="K503" s="1954"/>
    </row>
    <row r="504" spans="1:11" ht="15.75" customHeight="1">
      <c r="A504" s="1954"/>
      <c r="B504" s="1954"/>
      <c r="C504" s="1954"/>
      <c r="D504" s="1954"/>
      <c r="E504" s="1954"/>
      <c r="F504" s="1954"/>
      <c r="G504" s="1954"/>
      <c r="H504" s="1954"/>
      <c r="I504" s="1954"/>
      <c r="J504" s="1954"/>
      <c r="K504" s="1954"/>
    </row>
    <row r="505" spans="1:11" ht="15.75" customHeight="1">
      <c r="A505" s="1954"/>
      <c r="B505" s="1954"/>
      <c r="C505" s="1954"/>
      <c r="D505" s="1954"/>
      <c r="E505" s="1954"/>
      <c r="F505" s="1954"/>
      <c r="G505" s="1954"/>
      <c r="H505" s="1954"/>
      <c r="I505" s="1954"/>
      <c r="J505" s="1954"/>
      <c r="K505" s="1954"/>
    </row>
    <row r="506" spans="1:11" ht="15.75" customHeight="1">
      <c r="A506" s="1954"/>
      <c r="B506" s="1954"/>
      <c r="C506" s="1954"/>
      <c r="D506" s="1954"/>
      <c r="E506" s="1954"/>
      <c r="F506" s="1954"/>
      <c r="G506" s="1954"/>
      <c r="H506" s="1954"/>
      <c r="I506" s="1954"/>
      <c r="J506" s="1954"/>
      <c r="K506" s="1954"/>
    </row>
    <row r="507" spans="1:11" ht="15.75" customHeight="1">
      <c r="A507" s="1954"/>
      <c r="B507" s="1954"/>
      <c r="C507" s="1954"/>
      <c r="D507" s="1954"/>
      <c r="E507" s="1954"/>
      <c r="F507" s="1954"/>
      <c r="G507" s="1954"/>
      <c r="H507" s="1954"/>
      <c r="I507" s="1954"/>
      <c r="J507" s="1954"/>
      <c r="K507" s="1954"/>
    </row>
    <row r="508" spans="1:11" ht="15.75" customHeight="1">
      <c r="A508" s="1954"/>
      <c r="B508" s="1954"/>
      <c r="C508" s="1954"/>
      <c r="D508" s="1954"/>
      <c r="E508" s="1954"/>
      <c r="F508" s="1954"/>
      <c r="G508" s="1954"/>
      <c r="H508" s="1954"/>
      <c r="I508" s="1954"/>
      <c r="J508" s="1954"/>
      <c r="K508" s="1954"/>
    </row>
    <row r="509" spans="1:11" ht="15.75" customHeight="1">
      <c r="A509" s="1954"/>
      <c r="B509" s="1954"/>
      <c r="C509" s="1954"/>
      <c r="D509" s="1954"/>
      <c r="E509" s="1954"/>
      <c r="F509" s="1954"/>
      <c r="G509" s="1954"/>
      <c r="H509" s="1954"/>
      <c r="I509" s="1954"/>
      <c r="J509" s="1954"/>
      <c r="K509" s="1954"/>
    </row>
    <row r="510" spans="1:11" ht="15.75" customHeight="1">
      <c r="A510" s="1954"/>
      <c r="B510" s="1954"/>
      <c r="C510" s="1954"/>
      <c r="D510" s="1954"/>
      <c r="E510" s="1954"/>
      <c r="F510" s="1954"/>
      <c r="G510" s="1954"/>
      <c r="H510" s="1954"/>
      <c r="I510" s="1954"/>
      <c r="J510" s="1954"/>
      <c r="K510" s="1954"/>
    </row>
    <row r="511" spans="1:11" ht="15.75" customHeight="1">
      <c r="A511" s="1954"/>
      <c r="B511" s="1954"/>
      <c r="C511" s="1954"/>
      <c r="D511" s="1954"/>
      <c r="E511" s="1954"/>
      <c r="F511" s="1954"/>
      <c r="G511" s="1954"/>
      <c r="H511" s="1954"/>
      <c r="I511" s="1954"/>
      <c r="J511" s="1954"/>
      <c r="K511" s="1954"/>
    </row>
    <row r="512" spans="1:11" ht="15.75" customHeight="1">
      <c r="A512" s="1954"/>
      <c r="B512" s="1954"/>
      <c r="C512" s="1954"/>
      <c r="D512" s="1954"/>
      <c r="E512" s="1954"/>
      <c r="F512" s="1954"/>
      <c r="G512" s="1954"/>
      <c r="H512" s="1954"/>
      <c r="I512" s="1954"/>
      <c r="J512" s="1954"/>
      <c r="K512" s="1954"/>
    </row>
    <row r="513" spans="1:11" ht="15.75" customHeight="1">
      <c r="A513" s="1954"/>
      <c r="B513" s="1954"/>
      <c r="C513" s="1954"/>
      <c r="D513" s="1954"/>
      <c r="E513" s="1954"/>
      <c r="F513" s="1954"/>
      <c r="G513" s="1954"/>
      <c r="H513" s="1954"/>
      <c r="I513" s="1954"/>
      <c r="J513" s="1954"/>
      <c r="K513" s="1954"/>
    </row>
    <row r="514" spans="1:11" ht="15.75" customHeight="1">
      <c r="A514" s="1954"/>
      <c r="B514" s="1954"/>
      <c r="C514" s="1954"/>
      <c r="D514" s="1954"/>
      <c r="E514" s="1954"/>
      <c r="F514" s="1954"/>
      <c r="G514" s="1954"/>
      <c r="H514" s="1954"/>
      <c r="I514" s="1954"/>
      <c r="J514" s="1954"/>
      <c r="K514" s="1954"/>
    </row>
    <row r="515" spans="1:11" ht="15.75" customHeight="1">
      <c r="A515" s="1954"/>
      <c r="B515" s="1954"/>
      <c r="C515" s="1954"/>
      <c r="D515" s="1954"/>
      <c r="E515" s="1954"/>
      <c r="F515" s="1954"/>
      <c r="G515" s="1954"/>
      <c r="H515" s="1954"/>
      <c r="I515" s="1954"/>
      <c r="J515" s="1954"/>
      <c r="K515" s="1954"/>
    </row>
    <row r="516" spans="1:11" ht="15.75" customHeight="1">
      <c r="A516" s="1954"/>
      <c r="B516" s="1954"/>
      <c r="C516" s="1954"/>
      <c r="D516" s="1954"/>
      <c r="E516" s="1954"/>
      <c r="F516" s="1954"/>
      <c r="G516" s="1954"/>
      <c r="H516" s="1954"/>
      <c r="I516" s="1954"/>
      <c r="J516" s="1954"/>
      <c r="K516" s="1954"/>
    </row>
    <row r="517" spans="1:11" ht="15.75" customHeight="1">
      <c r="A517" s="1954"/>
      <c r="B517" s="1954"/>
      <c r="C517" s="1954"/>
      <c r="D517" s="1954"/>
      <c r="E517" s="1954"/>
      <c r="F517" s="1954"/>
      <c r="G517" s="1954"/>
      <c r="H517" s="1954"/>
      <c r="I517" s="1954"/>
      <c r="J517" s="1954"/>
      <c r="K517" s="1954"/>
    </row>
    <row r="518" spans="1:11" ht="15.75" customHeight="1">
      <c r="A518" s="1954"/>
      <c r="B518" s="1954"/>
      <c r="C518" s="1954"/>
      <c r="D518" s="1954"/>
      <c r="E518" s="1954"/>
      <c r="F518" s="1954"/>
      <c r="G518" s="1954"/>
      <c r="H518" s="1954"/>
      <c r="I518" s="1954"/>
      <c r="J518" s="1954"/>
      <c r="K518" s="1954"/>
    </row>
    <row r="519" spans="1:11" ht="15.75" customHeight="1">
      <c r="A519" s="1954"/>
      <c r="B519" s="1954"/>
      <c r="C519" s="1954"/>
      <c r="D519" s="1954"/>
      <c r="E519" s="1954"/>
      <c r="F519" s="1954"/>
      <c r="G519" s="1954"/>
      <c r="H519" s="1954"/>
      <c r="I519" s="1954"/>
      <c r="J519" s="1954"/>
      <c r="K519" s="1954"/>
    </row>
    <row r="520" spans="1:11" ht="15.75" customHeight="1">
      <c r="A520" s="1954"/>
      <c r="B520" s="1954"/>
      <c r="C520" s="1954"/>
      <c r="D520" s="1954"/>
      <c r="E520" s="1954"/>
      <c r="F520" s="1954"/>
      <c r="G520" s="1954"/>
      <c r="H520" s="1954"/>
      <c r="I520" s="1954"/>
      <c r="J520" s="1954"/>
      <c r="K520" s="1954"/>
    </row>
    <row r="521" spans="1:11" ht="15.75" customHeight="1">
      <c r="A521" s="1954"/>
      <c r="B521" s="1954"/>
      <c r="C521" s="1954"/>
      <c r="D521" s="1954"/>
      <c r="E521" s="1954"/>
      <c r="F521" s="1954"/>
      <c r="G521" s="1954"/>
      <c r="H521" s="1954"/>
      <c r="I521" s="1954"/>
      <c r="J521" s="1954"/>
      <c r="K521" s="1954"/>
    </row>
    <row r="522" spans="1:11" ht="15.75" customHeight="1">
      <c r="A522" s="1954"/>
      <c r="B522" s="1954"/>
      <c r="C522" s="1954"/>
      <c r="D522" s="1954"/>
      <c r="E522" s="1954"/>
      <c r="F522" s="1954"/>
      <c r="G522" s="1954"/>
      <c r="H522" s="1954"/>
      <c r="I522" s="1954"/>
      <c r="J522" s="1954"/>
      <c r="K522" s="1954"/>
    </row>
    <row r="523" spans="1:11" ht="15.75" customHeight="1">
      <c r="A523" s="1954"/>
      <c r="B523" s="1954"/>
      <c r="C523" s="1954"/>
      <c r="D523" s="1954"/>
      <c r="E523" s="1954"/>
      <c r="F523" s="1954"/>
      <c r="G523" s="1954"/>
      <c r="H523" s="1954"/>
      <c r="I523" s="1954"/>
      <c r="J523" s="1954"/>
      <c r="K523" s="1954"/>
    </row>
    <row r="524" spans="1:11" ht="15.75" customHeight="1">
      <c r="A524" s="1954"/>
      <c r="B524" s="1954"/>
      <c r="C524" s="1954"/>
      <c r="D524" s="1954"/>
      <c r="E524" s="1954"/>
      <c r="F524" s="1954"/>
      <c r="G524" s="1954"/>
      <c r="H524" s="1954"/>
      <c r="I524" s="1954"/>
      <c r="J524" s="1954"/>
      <c r="K524" s="1954"/>
    </row>
    <row r="525" spans="1:11" ht="15.75" customHeight="1">
      <c r="A525" s="1954"/>
      <c r="B525" s="1954"/>
      <c r="C525" s="1954"/>
      <c r="D525" s="1954"/>
      <c r="E525" s="1954"/>
      <c r="F525" s="1954"/>
      <c r="G525" s="1954"/>
      <c r="H525" s="1954"/>
      <c r="I525" s="1954"/>
      <c r="J525" s="1954"/>
      <c r="K525" s="1954"/>
    </row>
    <row r="526" spans="1:11" ht="15.75" customHeight="1">
      <c r="A526" s="1954"/>
      <c r="B526" s="1954"/>
      <c r="C526" s="1954"/>
      <c r="D526" s="1954"/>
      <c r="E526" s="1954"/>
      <c r="F526" s="1954"/>
      <c r="G526" s="1954"/>
      <c r="H526" s="1954"/>
      <c r="I526" s="1954"/>
      <c r="J526" s="1954"/>
      <c r="K526" s="1954"/>
    </row>
    <row r="527" spans="1:11" ht="15.75" customHeight="1">
      <c r="A527" s="1954"/>
      <c r="B527" s="1954"/>
      <c r="C527" s="1954"/>
      <c r="D527" s="1954"/>
      <c r="E527" s="1954"/>
      <c r="F527" s="1954"/>
      <c r="G527" s="1954"/>
      <c r="H527" s="1954"/>
      <c r="I527" s="1954"/>
      <c r="J527" s="1954"/>
      <c r="K527" s="1954"/>
    </row>
    <row r="528" spans="1:11" ht="15.75" customHeight="1">
      <c r="A528" s="1954"/>
      <c r="B528" s="1954"/>
      <c r="C528" s="1954"/>
      <c r="D528" s="1954"/>
      <c r="E528" s="1954"/>
      <c r="F528" s="1954"/>
      <c r="G528" s="1954"/>
      <c r="H528" s="1954"/>
      <c r="I528" s="1954"/>
      <c r="J528" s="1954"/>
      <c r="K528" s="1954"/>
    </row>
    <row r="529" spans="1:11" ht="15.75" customHeight="1">
      <c r="A529" s="1954"/>
      <c r="B529" s="1954"/>
      <c r="C529" s="1954"/>
      <c r="D529" s="1954"/>
      <c r="E529" s="1954"/>
      <c r="F529" s="1954"/>
      <c r="G529" s="1954"/>
      <c r="H529" s="1954"/>
      <c r="I529" s="1954"/>
      <c r="J529" s="1954"/>
      <c r="K529" s="1954"/>
    </row>
    <row r="530" spans="1:11" ht="15.75" customHeight="1">
      <c r="A530" s="1954"/>
      <c r="B530" s="1954"/>
      <c r="C530" s="1954"/>
      <c r="D530" s="1954"/>
      <c r="E530" s="1954"/>
      <c r="F530" s="1954"/>
      <c r="G530" s="1954"/>
      <c r="H530" s="1954"/>
      <c r="I530" s="1954"/>
      <c r="J530" s="1954"/>
      <c r="K530" s="1954"/>
    </row>
    <row r="531" spans="1:11" ht="15.75" customHeight="1">
      <c r="A531" s="1954"/>
      <c r="B531" s="1954"/>
      <c r="C531" s="1954"/>
      <c r="D531" s="1954"/>
      <c r="E531" s="1954"/>
      <c r="F531" s="1954"/>
      <c r="G531" s="1954"/>
      <c r="H531" s="1954"/>
      <c r="I531" s="1954"/>
      <c r="J531" s="1954"/>
      <c r="K531" s="1954"/>
    </row>
    <row r="532" spans="1:11" ht="15.75" customHeight="1">
      <c r="A532" s="1954"/>
      <c r="B532" s="1954"/>
      <c r="C532" s="1954"/>
      <c r="D532" s="1954"/>
      <c r="E532" s="1954"/>
      <c r="F532" s="1954"/>
      <c r="G532" s="1954"/>
      <c r="H532" s="1954"/>
      <c r="I532" s="1954"/>
      <c r="J532" s="1954"/>
      <c r="K532" s="1954"/>
    </row>
    <row r="533" spans="1:11" ht="15.75" customHeight="1">
      <c r="A533" s="1954"/>
      <c r="B533" s="1954"/>
      <c r="C533" s="1954"/>
      <c r="D533" s="1954"/>
      <c r="E533" s="1954"/>
      <c r="F533" s="1954"/>
      <c r="G533" s="1954"/>
      <c r="H533" s="1954"/>
      <c r="I533" s="1954"/>
      <c r="J533" s="1954"/>
      <c r="K533" s="1954"/>
    </row>
    <row r="534" spans="1:11" ht="15.75" customHeight="1">
      <c r="A534" s="1954"/>
      <c r="B534" s="1954"/>
      <c r="C534" s="1954"/>
      <c r="D534" s="1954"/>
      <c r="E534" s="1954"/>
      <c r="F534" s="1954"/>
      <c r="G534" s="1954"/>
      <c r="H534" s="1954"/>
      <c r="I534" s="1954"/>
      <c r="J534" s="1954"/>
      <c r="K534" s="1954"/>
    </row>
    <row r="535" spans="1:11" ht="15.75" customHeight="1">
      <c r="A535" s="1954"/>
      <c r="B535" s="1954"/>
      <c r="C535" s="1954"/>
      <c r="D535" s="1954"/>
      <c r="E535" s="1954"/>
      <c r="F535" s="1954"/>
      <c r="G535" s="1954"/>
      <c r="H535" s="1954"/>
      <c r="I535" s="1954"/>
      <c r="J535" s="1954"/>
      <c r="K535" s="1954"/>
    </row>
    <row r="536" spans="1:11" ht="15.75" customHeight="1">
      <c r="A536" s="1954"/>
      <c r="B536" s="1954"/>
      <c r="C536" s="1954"/>
      <c r="D536" s="1954"/>
      <c r="E536" s="1954"/>
      <c r="F536" s="1954"/>
      <c r="G536" s="1954"/>
      <c r="H536" s="1954"/>
      <c r="I536" s="1954"/>
      <c r="J536" s="1954"/>
      <c r="K536" s="1954"/>
    </row>
    <row r="537" spans="1:11" ht="15.75" customHeight="1">
      <c r="A537" s="1954"/>
      <c r="B537" s="1954"/>
      <c r="C537" s="1954"/>
      <c r="D537" s="1954"/>
      <c r="E537" s="1954"/>
      <c r="F537" s="1954"/>
      <c r="G537" s="1954"/>
      <c r="H537" s="1954"/>
      <c r="I537" s="1954"/>
      <c r="J537" s="1954"/>
      <c r="K537" s="1954"/>
    </row>
    <row r="538" spans="1:11" ht="15.75" customHeight="1">
      <c r="A538" s="1954"/>
      <c r="B538" s="1954"/>
      <c r="C538" s="1954"/>
      <c r="D538" s="1954"/>
      <c r="E538" s="1954"/>
      <c r="F538" s="1954"/>
      <c r="G538" s="1954"/>
      <c r="H538" s="1954"/>
      <c r="I538" s="1954"/>
      <c r="J538" s="1954"/>
      <c r="K538" s="1954"/>
    </row>
    <row r="539" spans="1:11" ht="15.75" customHeight="1">
      <c r="A539" s="1954"/>
      <c r="B539" s="1954"/>
      <c r="C539" s="1954"/>
      <c r="D539" s="1954"/>
      <c r="E539" s="1954"/>
      <c r="F539" s="1954"/>
      <c r="G539" s="1954"/>
      <c r="H539" s="1954"/>
      <c r="I539" s="1954"/>
      <c r="J539" s="1954"/>
      <c r="K539" s="1954"/>
    </row>
    <row r="540" spans="1:11" ht="15.75" customHeight="1">
      <c r="A540" s="1954"/>
      <c r="B540" s="1954"/>
      <c r="C540" s="1954"/>
      <c r="D540" s="1954"/>
      <c r="E540" s="1954"/>
      <c r="F540" s="1954"/>
      <c r="G540" s="1954"/>
      <c r="H540" s="1954"/>
      <c r="I540" s="1954"/>
      <c r="J540" s="1954"/>
      <c r="K540" s="1954"/>
    </row>
    <row r="541" spans="1:11" ht="15.75" customHeight="1">
      <c r="A541" s="1954"/>
      <c r="B541" s="1954"/>
      <c r="C541" s="1954"/>
      <c r="D541" s="1954"/>
      <c r="E541" s="1954"/>
      <c r="F541" s="1954"/>
      <c r="G541" s="1954"/>
      <c r="H541" s="1954"/>
      <c r="I541" s="1954"/>
      <c r="J541" s="1954"/>
      <c r="K541" s="1954"/>
    </row>
    <row r="542" spans="1:11" ht="15.75" customHeight="1">
      <c r="A542" s="1954"/>
      <c r="B542" s="1954"/>
      <c r="C542" s="1954"/>
      <c r="D542" s="1954"/>
      <c r="E542" s="1954"/>
      <c r="F542" s="1954"/>
      <c r="G542" s="1954"/>
      <c r="H542" s="1954"/>
      <c r="I542" s="1954"/>
      <c r="J542" s="1954"/>
      <c r="K542" s="1954"/>
    </row>
    <row r="543" spans="1:11" ht="15.75" customHeight="1">
      <c r="A543" s="1954"/>
      <c r="B543" s="1954"/>
      <c r="C543" s="1954"/>
      <c r="D543" s="1954"/>
      <c r="E543" s="1954"/>
      <c r="F543" s="1954"/>
      <c r="G543" s="1954"/>
      <c r="H543" s="1954"/>
      <c r="I543" s="1954"/>
      <c r="J543" s="1954"/>
      <c r="K543" s="1954"/>
    </row>
    <row r="544" spans="1:11" ht="15.75" customHeight="1">
      <c r="A544" s="1954"/>
      <c r="B544" s="1954"/>
      <c r="C544" s="1954"/>
      <c r="D544" s="1954"/>
      <c r="E544" s="1954"/>
      <c r="F544" s="1954"/>
      <c r="G544" s="1954"/>
      <c r="H544" s="1954"/>
      <c r="I544" s="1954"/>
      <c r="J544" s="1954"/>
      <c r="K544" s="1954"/>
    </row>
    <row r="545" spans="1:11" ht="15.75" customHeight="1">
      <c r="A545" s="1954"/>
      <c r="B545" s="1954"/>
      <c r="C545" s="1954"/>
      <c r="D545" s="1954"/>
      <c r="E545" s="1954"/>
      <c r="F545" s="1954"/>
      <c r="G545" s="1954"/>
      <c r="H545" s="1954"/>
      <c r="I545" s="1954"/>
      <c r="J545" s="1954"/>
      <c r="K545" s="1954"/>
    </row>
    <row r="546" spans="1:11" ht="15.75" customHeight="1">
      <c r="A546" s="1954"/>
      <c r="B546" s="1954"/>
      <c r="C546" s="1954"/>
      <c r="D546" s="1954"/>
      <c r="E546" s="1954"/>
      <c r="F546" s="1954"/>
      <c r="G546" s="1954"/>
      <c r="H546" s="1954"/>
      <c r="I546" s="1954"/>
      <c r="J546" s="1954"/>
      <c r="K546" s="1954"/>
    </row>
    <row r="547" spans="1:11" ht="15.75" customHeight="1">
      <c r="A547" s="1954"/>
      <c r="B547" s="1954"/>
      <c r="C547" s="1954"/>
      <c r="D547" s="1954"/>
      <c r="E547" s="1954"/>
      <c r="F547" s="1954"/>
      <c r="G547" s="1954"/>
      <c r="H547" s="1954"/>
      <c r="I547" s="1954"/>
      <c r="J547" s="1954"/>
      <c r="K547" s="1954"/>
    </row>
    <row r="548" spans="1:11" ht="15.75" customHeight="1">
      <c r="A548" s="1954"/>
      <c r="B548" s="1954"/>
      <c r="C548" s="1954"/>
      <c r="D548" s="1954"/>
      <c r="E548" s="1954"/>
      <c r="F548" s="1954"/>
      <c r="G548" s="1954"/>
      <c r="H548" s="1954"/>
      <c r="I548" s="1954"/>
      <c r="J548" s="1954"/>
      <c r="K548" s="1954"/>
    </row>
    <row r="549" spans="1:11" ht="15.75" customHeight="1">
      <c r="A549" s="1954"/>
      <c r="B549" s="1954"/>
      <c r="C549" s="1954"/>
      <c r="D549" s="1954"/>
      <c r="E549" s="1954"/>
      <c r="F549" s="1954"/>
      <c r="G549" s="1954"/>
      <c r="H549" s="1954"/>
      <c r="I549" s="1954"/>
      <c r="J549" s="1954"/>
      <c r="K549" s="1954"/>
    </row>
    <row r="550" spans="1:11" ht="15.75" customHeight="1">
      <c r="A550" s="1954"/>
      <c r="B550" s="1954"/>
      <c r="C550" s="1954"/>
      <c r="D550" s="1954"/>
      <c r="E550" s="1954"/>
      <c r="F550" s="1954"/>
      <c r="G550" s="1954"/>
      <c r="H550" s="1954"/>
      <c r="I550" s="1954"/>
      <c r="J550" s="1954"/>
      <c r="K550" s="1954"/>
    </row>
    <row r="551" spans="1:11" ht="15.75" customHeight="1">
      <c r="A551" s="1954"/>
      <c r="B551" s="1954"/>
      <c r="C551" s="1954"/>
      <c r="D551" s="1954"/>
      <c r="E551" s="1954"/>
      <c r="F551" s="1954"/>
      <c r="G551" s="1954"/>
      <c r="H551" s="1954"/>
      <c r="I551" s="1954"/>
      <c r="J551" s="1954"/>
      <c r="K551" s="1954"/>
    </row>
    <row r="552" spans="1:11" ht="15.75" customHeight="1">
      <c r="A552" s="1954"/>
      <c r="B552" s="1954"/>
      <c r="C552" s="1954"/>
      <c r="D552" s="1954"/>
      <c r="E552" s="1954"/>
      <c r="F552" s="1954"/>
      <c r="G552" s="1954"/>
      <c r="H552" s="1954"/>
      <c r="I552" s="1954"/>
      <c r="J552" s="1954"/>
      <c r="K552" s="1954"/>
    </row>
    <row r="553" spans="1:11" ht="15.75" customHeight="1">
      <c r="A553" s="1954"/>
      <c r="B553" s="1954"/>
      <c r="C553" s="1954"/>
      <c r="D553" s="1954"/>
      <c r="E553" s="1954"/>
      <c r="F553" s="1954"/>
      <c r="G553" s="1954"/>
      <c r="H553" s="1954"/>
      <c r="I553" s="1954"/>
      <c r="J553" s="1954"/>
      <c r="K553" s="1954"/>
    </row>
    <row r="554" spans="1:11" ht="15.75" customHeight="1">
      <c r="A554" s="1954"/>
      <c r="B554" s="1954"/>
      <c r="C554" s="1954"/>
      <c r="D554" s="1954"/>
      <c r="E554" s="1954"/>
      <c r="F554" s="1954"/>
      <c r="G554" s="1954"/>
      <c r="H554" s="1954"/>
      <c r="I554" s="1954"/>
      <c r="J554" s="1954"/>
      <c r="K554" s="1954"/>
    </row>
    <row r="555" spans="1:11" ht="15.75" customHeight="1">
      <c r="A555" s="1954"/>
      <c r="B555" s="1954"/>
      <c r="C555" s="1954"/>
      <c r="D555" s="1954"/>
      <c r="E555" s="1954"/>
      <c r="F555" s="1954"/>
      <c r="G555" s="1954"/>
      <c r="H555" s="1954"/>
      <c r="I555" s="1954"/>
      <c r="J555" s="1954"/>
      <c r="K555" s="1954"/>
    </row>
    <row r="556" spans="1:11" ht="15.75" customHeight="1">
      <c r="A556" s="1954"/>
      <c r="B556" s="1954"/>
      <c r="C556" s="1954"/>
      <c r="D556" s="1954"/>
      <c r="E556" s="1954"/>
      <c r="F556" s="1954"/>
      <c r="G556" s="1954"/>
      <c r="H556" s="1954"/>
      <c r="I556" s="1954"/>
      <c r="J556" s="1954"/>
      <c r="K556" s="1954"/>
    </row>
    <row r="557" spans="1:11" ht="15.75" customHeight="1">
      <c r="A557" s="1954"/>
      <c r="B557" s="1954"/>
      <c r="C557" s="1954"/>
      <c r="D557" s="1954"/>
      <c r="E557" s="1954"/>
      <c r="F557" s="1954"/>
      <c r="G557" s="1954"/>
      <c r="H557" s="1954"/>
      <c r="I557" s="1954"/>
      <c r="J557" s="1954"/>
      <c r="K557" s="1954"/>
    </row>
    <row r="558" spans="1:11" ht="15.75" customHeight="1">
      <c r="A558" s="1954"/>
      <c r="B558" s="1954"/>
      <c r="C558" s="1954"/>
      <c r="D558" s="1954"/>
      <c r="E558" s="1954"/>
      <c r="F558" s="1954"/>
      <c r="G558" s="1954"/>
      <c r="H558" s="1954"/>
      <c r="I558" s="1954"/>
      <c r="J558" s="1954"/>
      <c r="K558" s="1954"/>
    </row>
    <row r="559" spans="1:11" ht="15.75" customHeight="1">
      <c r="A559" s="1954"/>
      <c r="B559" s="1954"/>
      <c r="C559" s="1954"/>
      <c r="D559" s="1954"/>
      <c r="E559" s="1954"/>
      <c r="F559" s="1954"/>
      <c r="G559" s="1954"/>
      <c r="H559" s="1954"/>
      <c r="I559" s="1954"/>
      <c r="J559" s="1954"/>
      <c r="K559" s="1954"/>
    </row>
    <row r="560" spans="1:11" ht="15.75" customHeight="1">
      <c r="A560" s="1954"/>
      <c r="B560" s="1954"/>
      <c r="C560" s="1954"/>
      <c r="D560" s="1954"/>
      <c r="E560" s="1954"/>
      <c r="F560" s="1954"/>
      <c r="G560" s="1954"/>
      <c r="H560" s="1954"/>
      <c r="I560" s="1954"/>
      <c r="J560" s="1954"/>
      <c r="K560" s="1954"/>
    </row>
    <row r="561" spans="1:11" ht="15.75" customHeight="1">
      <c r="A561" s="1954"/>
      <c r="B561" s="1954"/>
      <c r="C561" s="1954"/>
      <c r="D561" s="1954"/>
      <c r="E561" s="1954"/>
      <c r="F561" s="1954"/>
      <c r="G561" s="1954"/>
      <c r="H561" s="1954"/>
      <c r="I561" s="1954"/>
      <c r="J561" s="1954"/>
      <c r="K561" s="1954"/>
    </row>
    <row r="562" spans="1:11" ht="15.75" customHeight="1">
      <c r="A562" s="1954"/>
      <c r="B562" s="1954"/>
      <c r="C562" s="1954"/>
      <c r="D562" s="1954"/>
      <c r="E562" s="1954"/>
      <c r="F562" s="1954"/>
      <c r="G562" s="1954"/>
      <c r="H562" s="1954"/>
      <c r="I562" s="1954"/>
      <c r="J562" s="1954"/>
      <c r="K562" s="1954"/>
    </row>
    <row r="563" spans="1:11" ht="15.75" customHeight="1">
      <c r="A563" s="1954"/>
      <c r="B563" s="1954"/>
      <c r="C563" s="1954"/>
      <c r="D563" s="1954"/>
      <c r="E563" s="1954"/>
      <c r="F563" s="1954"/>
      <c r="G563" s="1954"/>
      <c r="H563" s="1954"/>
      <c r="I563" s="1954"/>
      <c r="J563" s="1954"/>
      <c r="K563" s="1954"/>
    </row>
    <row r="564" spans="1:11" ht="15.75" customHeight="1">
      <c r="A564" s="1954"/>
      <c r="B564" s="1954"/>
      <c r="C564" s="1954"/>
      <c r="D564" s="1954"/>
      <c r="E564" s="1954"/>
      <c r="F564" s="1954"/>
      <c r="G564" s="1954"/>
      <c r="H564" s="1954"/>
      <c r="I564" s="1954"/>
      <c r="J564" s="1954"/>
      <c r="K564" s="1954"/>
    </row>
    <row r="565" spans="1:11" ht="15.75" customHeight="1">
      <c r="A565" s="1954"/>
      <c r="B565" s="1954"/>
      <c r="C565" s="1954"/>
      <c r="D565" s="1954"/>
      <c r="E565" s="1954"/>
      <c r="F565" s="1954"/>
      <c r="G565" s="1954"/>
      <c r="H565" s="1954"/>
      <c r="I565" s="1954"/>
      <c r="J565" s="1954"/>
      <c r="K565" s="1954"/>
    </row>
    <row r="566" spans="1:11" ht="15.75" customHeight="1">
      <c r="A566" s="1954"/>
      <c r="B566" s="1954"/>
      <c r="C566" s="1954"/>
      <c r="D566" s="1954"/>
      <c r="E566" s="1954"/>
      <c r="F566" s="1954"/>
      <c r="G566" s="1954"/>
      <c r="H566" s="1954"/>
      <c r="I566" s="1954"/>
      <c r="J566" s="1954"/>
      <c r="K566" s="1954"/>
    </row>
    <row r="567" spans="1:11" ht="15.75" customHeight="1">
      <c r="A567" s="1954"/>
      <c r="B567" s="1954"/>
      <c r="C567" s="1954"/>
      <c r="D567" s="1954"/>
      <c r="E567" s="1954"/>
      <c r="F567" s="1954"/>
      <c r="G567" s="1954"/>
      <c r="H567" s="1954"/>
      <c r="I567" s="1954"/>
      <c r="J567" s="1954"/>
      <c r="K567" s="1954"/>
    </row>
    <row r="568" spans="1:11" ht="15.75" customHeight="1">
      <c r="A568" s="1954"/>
      <c r="B568" s="1954"/>
      <c r="C568" s="1954"/>
      <c r="D568" s="1954"/>
      <c r="E568" s="1954"/>
      <c r="F568" s="1954"/>
      <c r="G568" s="1954"/>
      <c r="H568" s="1954"/>
      <c r="I568" s="1954"/>
      <c r="J568" s="1954"/>
      <c r="K568" s="1954"/>
    </row>
    <row r="569" spans="1:11" ht="15.75" customHeight="1">
      <c r="A569" s="1954"/>
      <c r="B569" s="1954"/>
      <c r="C569" s="1954"/>
      <c r="D569" s="1954"/>
      <c r="E569" s="1954"/>
      <c r="F569" s="1954"/>
      <c r="G569" s="1954"/>
      <c r="H569" s="1954"/>
      <c r="I569" s="1954"/>
      <c r="J569" s="1954"/>
      <c r="K569" s="1954"/>
    </row>
    <row r="570" spans="1:11" ht="15.75" customHeight="1">
      <c r="A570" s="1954"/>
      <c r="B570" s="1954"/>
      <c r="C570" s="1954"/>
      <c r="D570" s="1954"/>
      <c r="E570" s="1954"/>
      <c r="F570" s="1954"/>
      <c r="G570" s="1954"/>
      <c r="H570" s="1954"/>
      <c r="I570" s="1954"/>
      <c r="J570" s="1954"/>
      <c r="K570" s="1954"/>
    </row>
    <row r="571" spans="1:11" ht="15.75" customHeight="1">
      <c r="A571" s="1954"/>
      <c r="B571" s="1954"/>
      <c r="C571" s="1954"/>
      <c r="D571" s="1954"/>
      <c r="E571" s="1954"/>
      <c r="F571" s="1954"/>
      <c r="G571" s="1954"/>
      <c r="H571" s="1954"/>
      <c r="I571" s="1954"/>
      <c r="J571" s="1954"/>
      <c r="K571" s="1954"/>
    </row>
    <row r="572" spans="1:11" ht="15.75" customHeight="1">
      <c r="A572" s="1954"/>
      <c r="B572" s="1954"/>
      <c r="C572" s="1954"/>
      <c r="D572" s="1954"/>
      <c r="E572" s="1954"/>
      <c r="F572" s="1954"/>
      <c r="G572" s="1954"/>
      <c r="H572" s="1954"/>
      <c r="I572" s="1954"/>
      <c r="J572" s="1954"/>
      <c r="K572" s="1954"/>
    </row>
    <row r="573" spans="1:11" ht="15.75" customHeight="1">
      <c r="A573" s="1954"/>
      <c r="B573" s="1954"/>
      <c r="C573" s="1954"/>
      <c r="D573" s="1954"/>
      <c r="E573" s="1954"/>
      <c r="F573" s="1954"/>
      <c r="G573" s="1954"/>
      <c r="H573" s="1954"/>
      <c r="I573" s="1954"/>
      <c r="J573" s="1954"/>
      <c r="K573" s="1954"/>
    </row>
    <row r="574" spans="1:11" ht="15.75" customHeight="1">
      <c r="A574" s="1954"/>
      <c r="B574" s="1954"/>
      <c r="C574" s="1954"/>
      <c r="D574" s="1954"/>
      <c r="E574" s="1954"/>
      <c r="F574" s="1954"/>
      <c r="G574" s="1954"/>
      <c r="H574" s="1954"/>
      <c r="I574" s="1954"/>
      <c r="J574" s="1954"/>
      <c r="K574" s="1954"/>
    </row>
    <row r="575" spans="1:11" ht="15.75" customHeight="1">
      <c r="A575" s="1954"/>
      <c r="B575" s="1954"/>
      <c r="C575" s="1954"/>
      <c r="D575" s="1954"/>
      <c r="E575" s="1954"/>
      <c r="F575" s="1954"/>
      <c r="G575" s="1954"/>
      <c r="H575" s="1954"/>
      <c r="I575" s="1954"/>
      <c r="J575" s="1954"/>
      <c r="K575" s="1954"/>
    </row>
    <row r="576" spans="1:11" ht="15.75" customHeight="1">
      <c r="A576" s="1954"/>
      <c r="B576" s="1954"/>
      <c r="C576" s="1954"/>
      <c r="D576" s="1954"/>
      <c r="E576" s="1954"/>
      <c r="F576" s="1954"/>
      <c r="G576" s="1954"/>
      <c r="H576" s="1954"/>
      <c r="I576" s="1954"/>
      <c r="J576" s="1954"/>
      <c r="K576" s="1954"/>
    </row>
    <row r="577" spans="1:11" ht="15.75" customHeight="1">
      <c r="A577" s="1954"/>
      <c r="B577" s="1954"/>
      <c r="C577" s="1954"/>
      <c r="D577" s="1954"/>
      <c r="E577" s="1954"/>
      <c r="F577" s="1954"/>
      <c r="G577" s="1954"/>
      <c r="H577" s="1954"/>
      <c r="I577" s="1954"/>
      <c r="J577" s="1954"/>
      <c r="K577" s="1954"/>
    </row>
    <row r="578" spans="1:11" ht="15.75" customHeight="1">
      <c r="A578" s="1954"/>
      <c r="B578" s="1954"/>
      <c r="C578" s="1954"/>
      <c r="D578" s="1954"/>
      <c r="E578" s="1954"/>
      <c r="F578" s="1954"/>
      <c r="G578" s="1954"/>
      <c r="H578" s="1954"/>
      <c r="I578" s="1954"/>
      <c r="J578" s="1954"/>
      <c r="K578" s="1954"/>
    </row>
    <row r="579" spans="1:11" ht="15.75" customHeight="1">
      <c r="A579" s="1954"/>
      <c r="B579" s="1954"/>
      <c r="C579" s="1954"/>
      <c r="D579" s="1954"/>
      <c r="E579" s="1954"/>
      <c r="F579" s="1954"/>
      <c r="G579" s="1954"/>
      <c r="H579" s="1954"/>
      <c r="I579" s="1954"/>
      <c r="J579" s="1954"/>
      <c r="K579" s="1954"/>
    </row>
    <row r="580" spans="1:11" ht="15.75" customHeight="1">
      <c r="A580" s="1954"/>
      <c r="B580" s="1954"/>
      <c r="C580" s="1954"/>
      <c r="D580" s="1954"/>
      <c r="E580" s="1954"/>
      <c r="F580" s="1954"/>
      <c r="G580" s="1954"/>
      <c r="H580" s="1954"/>
      <c r="I580" s="1954"/>
      <c r="J580" s="1954"/>
      <c r="K580" s="1954"/>
    </row>
    <row r="581" spans="1:11" ht="15.75" customHeight="1">
      <c r="A581" s="1954"/>
      <c r="B581" s="1954"/>
      <c r="C581" s="1954"/>
      <c r="D581" s="1954"/>
      <c r="E581" s="1954"/>
      <c r="F581" s="1954"/>
      <c r="G581" s="1954"/>
      <c r="H581" s="1954"/>
      <c r="I581" s="1954"/>
      <c r="J581" s="1954"/>
      <c r="K581" s="1954"/>
    </row>
    <row r="582" spans="1:11" ht="15.75" customHeight="1">
      <c r="A582" s="1954"/>
      <c r="B582" s="1954"/>
      <c r="C582" s="1954"/>
      <c r="D582" s="1954"/>
      <c r="E582" s="1954"/>
      <c r="F582" s="1954"/>
      <c r="G582" s="1954"/>
      <c r="H582" s="1954"/>
      <c r="I582" s="1954"/>
      <c r="J582" s="1954"/>
      <c r="K582" s="1954"/>
    </row>
    <row r="583" spans="1:11" ht="15.75" customHeight="1">
      <c r="A583" s="1954"/>
      <c r="B583" s="1954"/>
      <c r="C583" s="1954"/>
      <c r="D583" s="1954"/>
      <c r="E583" s="1954"/>
      <c r="F583" s="1954"/>
      <c r="G583" s="1954"/>
      <c r="H583" s="1954"/>
      <c r="I583" s="1954"/>
      <c r="J583" s="1954"/>
      <c r="K583" s="1954"/>
    </row>
    <row r="584" spans="1:11" ht="15.75" customHeight="1">
      <c r="A584" s="1954"/>
      <c r="B584" s="1954"/>
      <c r="C584" s="1954"/>
      <c r="D584" s="1954"/>
      <c r="E584" s="1954"/>
      <c r="F584" s="1954"/>
      <c r="G584" s="1954"/>
      <c r="H584" s="1954"/>
      <c r="I584" s="1954"/>
      <c r="J584" s="1954"/>
      <c r="K584" s="1954"/>
    </row>
    <row r="585" spans="1:11" ht="15.75" customHeight="1">
      <c r="A585" s="1954"/>
      <c r="B585" s="1954"/>
      <c r="C585" s="1954"/>
      <c r="D585" s="1954"/>
      <c r="E585" s="1954"/>
      <c r="F585" s="1954"/>
      <c r="G585" s="1954"/>
      <c r="H585" s="1954"/>
      <c r="I585" s="1954"/>
      <c r="J585" s="1954"/>
      <c r="K585" s="1954"/>
    </row>
    <row r="586" spans="1:11" ht="15.75" customHeight="1">
      <c r="A586" s="1954"/>
      <c r="B586" s="1954"/>
      <c r="C586" s="1954"/>
      <c r="D586" s="1954"/>
      <c r="E586" s="1954"/>
      <c r="F586" s="1954"/>
      <c r="G586" s="1954"/>
      <c r="H586" s="1954"/>
      <c r="I586" s="1954"/>
      <c r="J586" s="1954"/>
      <c r="K586" s="1954"/>
    </row>
    <row r="587" spans="1:11" ht="15.75" customHeight="1">
      <c r="A587" s="1954"/>
      <c r="B587" s="1954"/>
      <c r="C587" s="1954"/>
      <c r="D587" s="1954"/>
      <c r="E587" s="1954"/>
      <c r="F587" s="1954"/>
      <c r="G587" s="1954"/>
      <c r="H587" s="1954"/>
      <c r="I587" s="1954"/>
      <c r="J587" s="1954"/>
      <c r="K587" s="1954"/>
    </row>
    <row r="588" spans="1:11" ht="15.75" customHeight="1">
      <c r="A588" s="1954"/>
      <c r="B588" s="1954"/>
      <c r="C588" s="1954"/>
      <c r="D588" s="1954"/>
      <c r="E588" s="1954"/>
      <c r="F588" s="1954"/>
      <c r="G588" s="1954"/>
      <c r="H588" s="1954"/>
      <c r="I588" s="1954"/>
      <c r="J588" s="1954"/>
      <c r="K588" s="1954"/>
    </row>
    <row r="589" spans="1:11" ht="15.75" customHeight="1">
      <c r="A589" s="1954"/>
      <c r="B589" s="1954"/>
      <c r="C589" s="1954"/>
      <c r="D589" s="1954"/>
      <c r="E589" s="1954"/>
      <c r="F589" s="1954"/>
      <c r="G589" s="1954"/>
      <c r="H589" s="1954"/>
      <c r="I589" s="1954"/>
      <c r="J589" s="1954"/>
      <c r="K589" s="1954"/>
    </row>
    <row r="590" spans="1:11" ht="15.75" customHeight="1">
      <c r="A590" s="1954"/>
      <c r="B590" s="1954"/>
      <c r="C590" s="1954"/>
      <c r="D590" s="1954"/>
      <c r="E590" s="1954"/>
      <c r="F590" s="1954"/>
      <c r="G590" s="1954"/>
      <c r="H590" s="1954"/>
      <c r="I590" s="1954"/>
      <c r="J590" s="1954"/>
      <c r="K590" s="1954"/>
    </row>
    <row r="591" spans="1:11" ht="15.75" customHeight="1">
      <c r="A591" s="1954"/>
      <c r="B591" s="1954"/>
      <c r="C591" s="1954"/>
      <c r="D591" s="1954"/>
      <c r="E591" s="1954"/>
      <c r="F591" s="1954"/>
      <c r="G591" s="1954"/>
      <c r="H591" s="1954"/>
      <c r="I591" s="1954"/>
      <c r="J591" s="1954"/>
      <c r="K591" s="1954"/>
    </row>
    <row r="592" spans="1:11" ht="15.75" customHeight="1">
      <c r="A592" s="1954"/>
      <c r="B592" s="1954"/>
      <c r="C592" s="1954"/>
      <c r="D592" s="1954"/>
      <c r="E592" s="1954"/>
      <c r="F592" s="1954"/>
      <c r="G592" s="1954"/>
      <c r="H592" s="1954"/>
      <c r="I592" s="1954"/>
      <c r="J592" s="1954"/>
      <c r="K592" s="1954"/>
    </row>
    <row r="593" spans="1:11" ht="15.75" customHeight="1">
      <c r="A593" s="1954"/>
      <c r="B593" s="1954"/>
      <c r="C593" s="1954"/>
      <c r="D593" s="1954"/>
      <c r="E593" s="1954"/>
      <c r="F593" s="1954"/>
      <c r="G593" s="1954"/>
      <c r="H593" s="1954"/>
      <c r="I593" s="1954"/>
      <c r="J593" s="1954"/>
      <c r="K593" s="1954"/>
    </row>
    <row r="594" spans="1:11" ht="15.75" customHeight="1">
      <c r="A594" s="1954"/>
      <c r="B594" s="1954"/>
      <c r="C594" s="1954"/>
      <c r="D594" s="1954"/>
      <c r="E594" s="1954"/>
      <c r="F594" s="1954"/>
      <c r="G594" s="1954"/>
      <c r="H594" s="1954"/>
      <c r="I594" s="1954"/>
      <c r="J594" s="1954"/>
      <c r="K594" s="1954"/>
    </row>
    <row r="595" spans="1:11" ht="15.75" customHeight="1">
      <c r="A595" s="1954"/>
      <c r="B595" s="1954"/>
      <c r="C595" s="1954"/>
      <c r="D595" s="1954"/>
      <c r="E595" s="1954"/>
      <c r="F595" s="1954"/>
      <c r="G595" s="1954"/>
      <c r="H595" s="1954"/>
      <c r="I595" s="1954"/>
      <c r="J595" s="1954"/>
      <c r="K595" s="1954"/>
    </row>
    <row r="596" spans="1:11" ht="15.75" customHeight="1">
      <c r="A596" s="1954"/>
      <c r="B596" s="1954"/>
      <c r="C596" s="1954"/>
      <c r="D596" s="1954"/>
      <c r="E596" s="1954"/>
      <c r="F596" s="1954"/>
      <c r="G596" s="1954"/>
      <c r="H596" s="1954"/>
      <c r="I596" s="1954"/>
      <c r="J596" s="1954"/>
      <c r="K596" s="1954"/>
    </row>
    <row r="597" spans="1:11" ht="15.75" customHeight="1">
      <c r="A597" s="1954"/>
      <c r="B597" s="1954"/>
      <c r="C597" s="1954"/>
      <c r="D597" s="1954"/>
      <c r="E597" s="1954"/>
      <c r="F597" s="1954"/>
      <c r="G597" s="1954"/>
      <c r="H597" s="1954"/>
      <c r="I597" s="1954"/>
      <c r="J597" s="1954"/>
      <c r="K597" s="1954"/>
    </row>
    <row r="598" spans="1:11" ht="15.75" customHeight="1">
      <c r="A598" s="1954"/>
      <c r="B598" s="1954"/>
      <c r="C598" s="1954"/>
      <c r="D598" s="1954"/>
      <c r="E598" s="1954"/>
      <c r="F598" s="1954"/>
      <c r="G598" s="1954"/>
      <c r="H598" s="1954"/>
      <c r="I598" s="1954"/>
      <c r="J598" s="1954"/>
      <c r="K598" s="1954"/>
    </row>
    <row r="599" spans="1:11" ht="15.75" customHeight="1">
      <c r="A599" s="1954"/>
      <c r="B599" s="1954"/>
      <c r="C599" s="1954"/>
      <c r="D599" s="1954"/>
      <c r="E599" s="1954"/>
      <c r="F599" s="1954"/>
      <c r="G599" s="1954"/>
      <c r="H599" s="1954"/>
      <c r="I599" s="1954"/>
      <c r="J599" s="1954"/>
      <c r="K599" s="1954"/>
    </row>
    <row r="600" spans="1:11" ht="15.75" customHeight="1">
      <c r="A600" s="1954"/>
      <c r="B600" s="1954"/>
      <c r="C600" s="1954"/>
      <c r="D600" s="1954"/>
      <c r="E600" s="1954"/>
      <c r="F600" s="1954"/>
      <c r="G600" s="1954"/>
      <c r="H600" s="1954"/>
      <c r="I600" s="1954"/>
      <c r="J600" s="1954"/>
      <c r="K600" s="1954"/>
    </row>
    <row r="601" spans="1:11" ht="15.75" customHeight="1">
      <c r="A601" s="1954"/>
      <c r="B601" s="1954"/>
      <c r="C601" s="1954"/>
      <c r="D601" s="1954"/>
      <c r="E601" s="1954"/>
      <c r="F601" s="1954"/>
      <c r="G601" s="1954"/>
      <c r="H601" s="1954"/>
      <c r="I601" s="1954"/>
      <c r="J601" s="1954"/>
      <c r="K601" s="1954"/>
    </row>
    <row r="602" spans="1:11" ht="15.75" customHeight="1">
      <c r="A602" s="1954"/>
      <c r="B602" s="1954"/>
      <c r="C602" s="1954"/>
      <c r="D602" s="1954"/>
      <c r="E602" s="1954"/>
      <c r="F602" s="1954"/>
      <c r="G602" s="1954"/>
      <c r="H602" s="1954"/>
      <c r="I602" s="1954"/>
      <c r="J602" s="1954"/>
      <c r="K602" s="1954"/>
    </row>
    <row r="603" spans="1:11" ht="15.75" customHeight="1">
      <c r="A603" s="1954"/>
      <c r="B603" s="1954"/>
      <c r="C603" s="1954"/>
      <c r="D603" s="1954"/>
      <c r="E603" s="1954"/>
      <c r="F603" s="1954"/>
      <c r="G603" s="1954"/>
      <c r="H603" s="1954"/>
      <c r="I603" s="1954"/>
      <c r="J603" s="1954"/>
      <c r="K603" s="1954"/>
    </row>
    <row r="604" spans="1:11" ht="15.75" customHeight="1">
      <c r="A604" s="1954"/>
      <c r="B604" s="1954"/>
      <c r="C604" s="1954"/>
      <c r="D604" s="1954"/>
      <c r="E604" s="1954"/>
      <c r="F604" s="1954"/>
      <c r="G604" s="1954"/>
      <c r="H604" s="1954"/>
      <c r="I604" s="1954"/>
      <c r="J604" s="1954"/>
      <c r="K604" s="1954"/>
    </row>
    <row r="605" spans="1:11" ht="15.75" customHeight="1">
      <c r="A605" s="1954"/>
      <c r="B605" s="1954"/>
      <c r="C605" s="1954"/>
      <c r="D605" s="1954"/>
      <c r="E605" s="1954"/>
      <c r="F605" s="1954"/>
      <c r="G605" s="1954"/>
      <c r="H605" s="1954"/>
      <c r="I605" s="1954"/>
      <c r="J605" s="1954"/>
      <c r="K605" s="1954"/>
    </row>
    <row r="606" spans="1:11" ht="15.75" customHeight="1">
      <c r="A606" s="1954"/>
      <c r="B606" s="1954"/>
      <c r="C606" s="1954"/>
      <c r="D606" s="1954"/>
      <c r="E606" s="1954"/>
      <c r="F606" s="1954"/>
      <c r="G606" s="1954"/>
      <c r="H606" s="1954"/>
      <c r="I606" s="1954"/>
      <c r="J606" s="1954"/>
      <c r="K606" s="1954"/>
    </row>
    <row r="607" spans="1:11" ht="15.75" customHeight="1">
      <c r="A607" s="1954"/>
      <c r="B607" s="1954"/>
      <c r="C607" s="1954"/>
      <c r="D607" s="1954"/>
      <c r="E607" s="1954"/>
      <c r="F607" s="1954"/>
      <c r="G607" s="1954"/>
      <c r="H607" s="1954"/>
      <c r="I607" s="1954"/>
      <c r="J607" s="1954"/>
      <c r="K607" s="1954"/>
    </row>
    <row r="608" spans="1:11" ht="15.75" customHeight="1">
      <c r="A608" s="1954"/>
      <c r="B608" s="1954"/>
      <c r="C608" s="1954"/>
      <c r="D608" s="1954"/>
      <c r="E608" s="1954"/>
      <c r="F608" s="1954"/>
      <c r="G608" s="1954"/>
      <c r="H608" s="1954"/>
      <c r="I608" s="1954"/>
      <c r="J608" s="1954"/>
      <c r="K608" s="1954"/>
    </row>
    <row r="609" spans="1:11" ht="15.75" customHeight="1">
      <c r="A609" s="1954"/>
      <c r="B609" s="1954"/>
      <c r="C609" s="1954"/>
      <c r="D609" s="1954"/>
      <c r="E609" s="1954"/>
      <c r="F609" s="1954"/>
      <c r="G609" s="1954"/>
      <c r="H609" s="1954"/>
      <c r="I609" s="1954"/>
      <c r="J609" s="1954"/>
      <c r="K609" s="1954"/>
    </row>
    <row r="610" spans="1:11" ht="15.75" customHeight="1">
      <c r="A610" s="1954"/>
      <c r="B610" s="1954"/>
      <c r="C610" s="1954"/>
      <c r="D610" s="1954"/>
      <c r="E610" s="1954"/>
      <c r="F610" s="1954"/>
      <c r="G610" s="1954"/>
      <c r="H610" s="1954"/>
      <c r="I610" s="1954"/>
      <c r="J610" s="1954"/>
      <c r="K610" s="1954"/>
    </row>
    <row r="611" spans="1:11" ht="15.75" customHeight="1">
      <c r="A611" s="1954"/>
      <c r="B611" s="1954"/>
      <c r="C611" s="1954"/>
      <c r="D611" s="1954"/>
      <c r="E611" s="1954"/>
      <c r="F611" s="1954"/>
      <c r="G611" s="1954"/>
      <c r="H611" s="1954"/>
      <c r="I611" s="1954"/>
      <c r="J611" s="1954"/>
      <c r="K611" s="1954"/>
    </row>
    <row r="612" spans="1:11" ht="15.75" customHeight="1">
      <c r="A612" s="1954"/>
      <c r="B612" s="1954"/>
      <c r="C612" s="1954"/>
      <c r="D612" s="1954"/>
      <c r="E612" s="1954"/>
      <c r="F612" s="1954"/>
      <c r="G612" s="1954"/>
      <c r="H612" s="1954"/>
      <c r="I612" s="1954"/>
      <c r="J612" s="1954"/>
      <c r="K612" s="1954"/>
    </row>
    <row r="613" spans="1:11" ht="15.75" customHeight="1">
      <c r="A613" s="1954"/>
      <c r="B613" s="1954"/>
      <c r="C613" s="1954"/>
      <c r="D613" s="1954"/>
      <c r="E613" s="1954"/>
      <c r="F613" s="1954"/>
      <c r="G613" s="1954"/>
      <c r="H613" s="1954"/>
      <c r="I613" s="1954"/>
      <c r="J613" s="1954"/>
      <c r="K613" s="1954"/>
    </row>
    <row r="614" spans="1:11" ht="15.75" customHeight="1">
      <c r="A614" s="1954"/>
      <c r="B614" s="1954"/>
      <c r="C614" s="1954"/>
      <c r="D614" s="1954"/>
      <c r="E614" s="1954"/>
      <c r="F614" s="1954"/>
      <c r="G614" s="1954"/>
      <c r="H614" s="1954"/>
      <c r="I614" s="1954"/>
      <c r="J614" s="1954"/>
      <c r="K614" s="1954"/>
    </row>
    <row r="615" spans="1:11" ht="15.75" customHeight="1">
      <c r="A615" s="1954"/>
      <c r="B615" s="1954"/>
      <c r="C615" s="1954"/>
      <c r="D615" s="1954"/>
      <c r="E615" s="1954"/>
      <c r="F615" s="1954"/>
      <c r="G615" s="1954"/>
      <c r="H615" s="1954"/>
      <c r="I615" s="1954"/>
      <c r="J615" s="1954"/>
      <c r="K615" s="1954"/>
    </row>
    <row r="616" spans="1:11" ht="15.75" customHeight="1">
      <c r="A616" s="1954"/>
      <c r="B616" s="1954"/>
      <c r="C616" s="1954"/>
      <c r="D616" s="1954"/>
      <c r="E616" s="1954"/>
      <c r="F616" s="1954"/>
      <c r="G616" s="1954"/>
      <c r="H616" s="1954"/>
      <c r="I616" s="1954"/>
      <c r="J616" s="1954"/>
      <c r="K616" s="1954"/>
    </row>
    <row r="617" spans="1:11" ht="15.75" customHeight="1">
      <c r="A617" s="1954"/>
      <c r="B617" s="1954"/>
      <c r="C617" s="1954"/>
      <c r="D617" s="1954"/>
      <c r="E617" s="1954"/>
      <c r="F617" s="1954"/>
      <c r="G617" s="1954"/>
      <c r="H617" s="1954"/>
      <c r="I617" s="1954"/>
      <c r="J617" s="1954"/>
      <c r="K617" s="1954"/>
    </row>
    <row r="618" spans="1:11" ht="15.75" customHeight="1">
      <c r="A618" s="1954"/>
      <c r="B618" s="1954"/>
      <c r="C618" s="1954"/>
      <c r="D618" s="1954"/>
      <c r="E618" s="1954"/>
      <c r="F618" s="1954"/>
      <c r="G618" s="1954"/>
      <c r="H618" s="1954"/>
      <c r="I618" s="1954"/>
      <c r="J618" s="1954"/>
      <c r="K618" s="1954"/>
    </row>
    <row r="619" spans="1:11" ht="15.75" customHeight="1">
      <c r="A619" s="1954"/>
      <c r="B619" s="1954"/>
      <c r="C619" s="1954"/>
      <c r="D619" s="1954"/>
      <c r="E619" s="1954"/>
      <c r="F619" s="1954"/>
      <c r="G619" s="1954"/>
      <c r="H619" s="1954"/>
      <c r="I619" s="1954"/>
      <c r="J619" s="1954"/>
      <c r="K619" s="1954"/>
    </row>
    <row r="620" spans="1:11" ht="15.75" customHeight="1">
      <c r="A620" s="1954"/>
      <c r="B620" s="1954"/>
      <c r="C620" s="1954"/>
      <c r="D620" s="1954"/>
      <c r="E620" s="1954"/>
      <c r="F620" s="1954"/>
      <c r="G620" s="1954"/>
      <c r="H620" s="1954"/>
      <c r="I620" s="1954"/>
      <c r="J620" s="1954"/>
      <c r="K620" s="1954"/>
    </row>
    <row r="621" spans="1:11" ht="15.75" customHeight="1">
      <c r="A621" s="1954"/>
      <c r="B621" s="1954"/>
      <c r="C621" s="1954"/>
      <c r="D621" s="1954"/>
      <c r="E621" s="1954"/>
      <c r="F621" s="1954"/>
      <c r="G621" s="1954"/>
      <c r="H621" s="1954"/>
      <c r="I621" s="1954"/>
      <c r="J621" s="1954"/>
      <c r="K621" s="1954"/>
    </row>
    <row r="622" spans="1:11" ht="15.75" customHeight="1">
      <c r="A622" s="1954"/>
      <c r="B622" s="1954"/>
      <c r="C622" s="1954"/>
      <c r="D622" s="1954"/>
      <c r="E622" s="1954"/>
      <c r="F622" s="1954"/>
      <c r="G622" s="1954"/>
      <c r="H622" s="1954"/>
      <c r="I622" s="1954"/>
      <c r="J622" s="1954"/>
      <c r="K622" s="1954"/>
    </row>
    <row r="623" spans="1:11" ht="15.75" customHeight="1">
      <c r="A623" s="1954"/>
      <c r="B623" s="1954"/>
      <c r="C623" s="1954"/>
      <c r="D623" s="1954"/>
      <c r="E623" s="1954"/>
      <c r="F623" s="1954"/>
      <c r="G623" s="1954"/>
      <c r="H623" s="1954"/>
      <c r="I623" s="1954"/>
      <c r="J623" s="1954"/>
      <c r="K623" s="1954"/>
    </row>
    <row r="624" spans="1:11" ht="15.75" customHeight="1">
      <c r="A624" s="1954"/>
      <c r="B624" s="1954"/>
      <c r="C624" s="1954"/>
      <c r="D624" s="1954"/>
      <c r="E624" s="1954"/>
      <c r="F624" s="1954"/>
      <c r="G624" s="1954"/>
      <c r="H624" s="1954"/>
      <c r="I624" s="1954"/>
      <c r="J624" s="1954"/>
      <c r="K624" s="1954"/>
    </row>
    <row r="625" spans="1:11" ht="15.75" customHeight="1">
      <c r="A625" s="1954"/>
      <c r="B625" s="1954"/>
      <c r="C625" s="1954"/>
      <c r="D625" s="1954"/>
      <c r="E625" s="1954"/>
      <c r="F625" s="1954"/>
      <c r="G625" s="1954"/>
      <c r="H625" s="1954"/>
      <c r="I625" s="1954"/>
      <c r="J625" s="1954"/>
      <c r="K625" s="1954"/>
    </row>
    <row r="626" spans="1:11" ht="15.75" customHeight="1">
      <c r="A626" s="1954"/>
      <c r="B626" s="1954"/>
      <c r="C626" s="1954"/>
      <c r="D626" s="1954"/>
      <c r="E626" s="1954"/>
      <c r="F626" s="1954"/>
      <c r="G626" s="1954"/>
      <c r="H626" s="1954"/>
      <c r="I626" s="1954"/>
      <c r="J626" s="1954"/>
      <c r="K626" s="1954"/>
    </row>
    <row r="627" spans="1:11" ht="15.75" customHeight="1">
      <c r="A627" s="1954"/>
      <c r="B627" s="1954"/>
      <c r="C627" s="1954"/>
      <c r="D627" s="1954"/>
      <c r="E627" s="1954"/>
      <c r="F627" s="1954"/>
      <c r="G627" s="1954"/>
      <c r="H627" s="1954"/>
      <c r="I627" s="1954"/>
      <c r="J627" s="1954"/>
      <c r="K627" s="1954"/>
    </row>
    <row r="628" spans="1:11" ht="15.75" customHeight="1">
      <c r="A628" s="1954"/>
      <c r="B628" s="1954"/>
      <c r="C628" s="1954"/>
      <c r="D628" s="1954"/>
      <c r="E628" s="1954"/>
      <c r="F628" s="1954"/>
      <c r="G628" s="1954"/>
      <c r="H628" s="1954"/>
      <c r="I628" s="1954"/>
      <c r="J628" s="1954"/>
      <c r="K628" s="1954"/>
    </row>
    <row r="629" spans="1:11" ht="15.75" customHeight="1">
      <c r="A629" s="1954"/>
      <c r="B629" s="1954"/>
      <c r="C629" s="1954"/>
      <c r="D629" s="1954"/>
      <c r="E629" s="1954"/>
      <c r="F629" s="1954"/>
      <c r="G629" s="1954"/>
      <c r="H629" s="1954"/>
      <c r="I629" s="1954"/>
      <c r="J629" s="1954"/>
      <c r="K629" s="1954"/>
    </row>
    <row r="630" spans="1:11" ht="15.75" customHeight="1">
      <c r="A630" s="1954"/>
      <c r="B630" s="1954"/>
      <c r="C630" s="1954"/>
      <c r="D630" s="1954"/>
      <c r="E630" s="1954"/>
      <c r="F630" s="1954"/>
      <c r="G630" s="1954"/>
      <c r="H630" s="1954"/>
      <c r="I630" s="1954"/>
      <c r="J630" s="1954"/>
      <c r="K630" s="1954"/>
    </row>
    <row r="631" spans="1:11" ht="15.75" customHeight="1">
      <c r="A631" s="1954"/>
      <c r="B631" s="1954"/>
      <c r="C631" s="1954"/>
      <c r="D631" s="1954"/>
      <c r="E631" s="1954"/>
      <c r="F631" s="1954"/>
      <c r="G631" s="1954"/>
      <c r="H631" s="1954"/>
      <c r="I631" s="1954"/>
      <c r="J631" s="1954"/>
      <c r="K631" s="1954"/>
    </row>
    <row r="632" spans="1:11" ht="15.75" customHeight="1">
      <c r="A632" s="1954"/>
      <c r="B632" s="1954"/>
      <c r="C632" s="1954"/>
      <c r="D632" s="1954"/>
      <c r="E632" s="1954"/>
      <c r="F632" s="1954"/>
      <c r="G632" s="1954"/>
      <c r="H632" s="1954"/>
      <c r="I632" s="1954"/>
      <c r="J632" s="1954"/>
      <c r="K632" s="1954"/>
    </row>
    <row r="633" spans="1:11" ht="15.75" customHeight="1">
      <c r="A633" s="1954"/>
      <c r="B633" s="1954"/>
      <c r="C633" s="1954"/>
      <c r="D633" s="1954"/>
      <c r="E633" s="1954"/>
      <c r="F633" s="1954"/>
      <c r="G633" s="1954"/>
      <c r="H633" s="1954"/>
      <c r="I633" s="1954"/>
      <c r="J633" s="1954"/>
      <c r="K633" s="1954"/>
    </row>
    <row r="634" spans="1:11" ht="15.75" customHeight="1">
      <c r="A634" s="1954"/>
      <c r="B634" s="1954"/>
      <c r="C634" s="1954"/>
      <c r="D634" s="1954"/>
      <c r="E634" s="1954"/>
      <c r="F634" s="1954"/>
      <c r="G634" s="1954"/>
      <c r="H634" s="1954"/>
      <c r="I634" s="1954"/>
      <c r="J634" s="1954"/>
      <c r="K634" s="1954"/>
    </row>
    <row r="635" spans="1:11" ht="15.75" customHeight="1">
      <c r="A635" s="1954"/>
      <c r="B635" s="1954"/>
      <c r="C635" s="1954"/>
      <c r="D635" s="1954"/>
      <c r="E635" s="1954"/>
      <c r="F635" s="1954"/>
      <c r="G635" s="1954"/>
      <c r="H635" s="1954"/>
      <c r="I635" s="1954"/>
      <c r="J635" s="1954"/>
      <c r="K635" s="1954"/>
    </row>
    <row r="636" spans="1:11" ht="15.75" customHeight="1">
      <c r="A636" s="1954"/>
      <c r="B636" s="1954"/>
      <c r="C636" s="1954"/>
      <c r="D636" s="1954"/>
      <c r="E636" s="1954"/>
      <c r="F636" s="1954"/>
      <c r="G636" s="1954"/>
      <c r="H636" s="1954"/>
      <c r="I636" s="1954"/>
      <c r="J636" s="1954"/>
      <c r="K636" s="1954"/>
    </row>
    <row r="637" spans="1:11" ht="15.75" customHeight="1">
      <c r="A637" s="1954"/>
      <c r="B637" s="1954"/>
      <c r="C637" s="1954"/>
      <c r="D637" s="1954"/>
      <c r="E637" s="1954"/>
      <c r="F637" s="1954"/>
      <c r="G637" s="1954"/>
      <c r="H637" s="1954"/>
      <c r="I637" s="1954"/>
      <c r="J637" s="1954"/>
      <c r="K637" s="1954"/>
    </row>
    <row r="638" spans="1:11" ht="15.75" customHeight="1">
      <c r="A638" s="1954"/>
      <c r="B638" s="1954"/>
      <c r="C638" s="1954"/>
      <c r="D638" s="1954"/>
      <c r="E638" s="1954"/>
      <c r="F638" s="1954"/>
      <c r="G638" s="1954"/>
      <c r="H638" s="1954"/>
      <c r="I638" s="1954"/>
      <c r="J638" s="1954"/>
      <c r="K638" s="1954"/>
    </row>
    <row r="639" spans="1:11" ht="15.75" customHeight="1">
      <c r="A639" s="1954"/>
      <c r="B639" s="1954"/>
      <c r="C639" s="1954"/>
      <c r="D639" s="1954"/>
      <c r="E639" s="1954"/>
      <c r="F639" s="1954"/>
      <c r="G639" s="1954"/>
      <c r="H639" s="1954"/>
      <c r="I639" s="1954"/>
      <c r="J639" s="1954"/>
      <c r="K639" s="1954"/>
    </row>
    <row r="640" spans="1:11" ht="15.75" customHeight="1">
      <c r="A640" s="1954"/>
      <c r="B640" s="1954"/>
      <c r="C640" s="1954"/>
      <c r="D640" s="1954"/>
      <c r="E640" s="1954"/>
      <c r="F640" s="1954"/>
      <c r="G640" s="1954"/>
      <c r="H640" s="1954"/>
      <c r="I640" s="1954"/>
      <c r="J640" s="1954"/>
      <c r="K640" s="1954"/>
    </row>
    <row r="641" spans="1:11" ht="15.75" customHeight="1">
      <c r="A641" s="1954"/>
      <c r="B641" s="1954"/>
      <c r="C641" s="1954"/>
      <c r="D641" s="1954"/>
      <c r="E641" s="1954"/>
      <c r="F641" s="1954"/>
      <c r="G641" s="1954"/>
      <c r="H641" s="1954"/>
      <c r="I641" s="1954"/>
      <c r="J641" s="1954"/>
      <c r="K641" s="1954"/>
    </row>
    <row r="642" spans="1:11" ht="15.75" customHeight="1">
      <c r="A642" s="1954"/>
      <c r="B642" s="1954"/>
      <c r="C642" s="1954"/>
      <c r="D642" s="1954"/>
      <c r="E642" s="1954"/>
      <c r="F642" s="1954"/>
      <c r="G642" s="1954"/>
      <c r="H642" s="1954"/>
      <c r="I642" s="1954"/>
      <c r="J642" s="1954"/>
      <c r="K642" s="1954"/>
    </row>
    <row r="643" spans="1:11" ht="15.75" customHeight="1">
      <c r="A643" s="1954"/>
      <c r="B643" s="1954"/>
      <c r="C643" s="1954"/>
      <c r="D643" s="1954"/>
      <c r="E643" s="1954"/>
      <c r="F643" s="1954"/>
      <c r="G643" s="1954"/>
      <c r="H643" s="1954"/>
      <c r="I643" s="1954"/>
      <c r="J643" s="1954"/>
      <c r="K643" s="1954"/>
    </row>
    <row r="644" spans="1:11" ht="15.75" customHeight="1">
      <c r="A644" s="1954"/>
      <c r="B644" s="1954"/>
      <c r="C644" s="1954"/>
      <c r="D644" s="1954"/>
      <c r="E644" s="1954"/>
      <c r="F644" s="1954"/>
      <c r="G644" s="1954"/>
      <c r="H644" s="1954"/>
      <c r="I644" s="1954"/>
      <c r="J644" s="1954"/>
      <c r="K644" s="1954"/>
    </row>
    <row r="645" spans="1:11" ht="15.75" customHeight="1">
      <c r="A645" s="1954"/>
      <c r="B645" s="1954"/>
      <c r="C645" s="1954"/>
      <c r="D645" s="1954"/>
      <c r="E645" s="1954"/>
      <c r="F645" s="1954"/>
      <c r="G645" s="1954"/>
      <c r="H645" s="1954"/>
      <c r="I645" s="1954"/>
      <c r="J645" s="1954"/>
      <c r="K645" s="1954"/>
    </row>
    <row r="646" spans="1:11" ht="15.75" customHeight="1">
      <c r="A646" s="1954"/>
      <c r="B646" s="1954"/>
      <c r="C646" s="1954"/>
      <c r="D646" s="1954"/>
      <c r="E646" s="1954"/>
      <c r="F646" s="1954"/>
      <c r="G646" s="1954"/>
      <c r="H646" s="1954"/>
      <c r="I646" s="1954"/>
      <c r="J646" s="1954"/>
      <c r="K646" s="1954"/>
    </row>
    <row r="647" spans="1:11" ht="15.75" customHeight="1">
      <c r="A647" s="1954"/>
      <c r="B647" s="1954"/>
      <c r="C647" s="1954"/>
      <c r="D647" s="1954"/>
      <c r="E647" s="1954"/>
      <c r="F647" s="1954"/>
      <c r="G647" s="1954"/>
      <c r="H647" s="1954"/>
      <c r="I647" s="1954"/>
      <c r="J647" s="1954"/>
      <c r="K647" s="1954"/>
    </row>
    <row r="648" spans="1:11" ht="15.75" customHeight="1">
      <c r="A648" s="1954"/>
      <c r="B648" s="1954"/>
      <c r="C648" s="1954"/>
      <c r="D648" s="1954"/>
      <c r="E648" s="1954"/>
      <c r="F648" s="1954"/>
      <c r="G648" s="1954"/>
      <c r="H648" s="1954"/>
      <c r="I648" s="1954"/>
      <c r="J648" s="1954"/>
      <c r="K648" s="1954"/>
    </row>
    <row r="649" spans="1:11" ht="15.75" customHeight="1">
      <c r="A649" s="1954"/>
      <c r="B649" s="1954"/>
      <c r="C649" s="1954"/>
      <c r="D649" s="1954"/>
      <c r="E649" s="1954"/>
      <c r="F649" s="1954"/>
      <c r="G649" s="1954"/>
      <c r="H649" s="1954"/>
      <c r="I649" s="1954"/>
      <c r="J649" s="1954"/>
      <c r="K649" s="1954"/>
    </row>
    <row r="650" spans="1:11" ht="15.75" customHeight="1">
      <c r="A650" s="1954"/>
      <c r="B650" s="1954"/>
      <c r="C650" s="1954"/>
      <c r="D650" s="1954"/>
      <c r="E650" s="1954"/>
      <c r="F650" s="1954"/>
      <c r="G650" s="1954"/>
      <c r="H650" s="1954"/>
      <c r="I650" s="1954"/>
      <c r="J650" s="1954"/>
      <c r="K650" s="1954"/>
    </row>
    <row r="651" spans="1:11" ht="15.75" customHeight="1">
      <c r="A651" s="1954"/>
      <c r="B651" s="1954"/>
      <c r="C651" s="1954"/>
      <c r="D651" s="1954"/>
      <c r="E651" s="1954"/>
      <c r="F651" s="1954"/>
      <c r="G651" s="1954"/>
      <c r="H651" s="1954"/>
      <c r="I651" s="1954"/>
      <c r="J651" s="1954"/>
      <c r="K651" s="1954"/>
    </row>
    <row r="652" spans="1:11" ht="15.75" customHeight="1">
      <c r="A652" s="1954"/>
      <c r="B652" s="1954"/>
      <c r="C652" s="1954"/>
      <c r="D652" s="1954"/>
      <c r="E652" s="1954"/>
      <c r="F652" s="1954"/>
      <c r="G652" s="1954"/>
      <c r="H652" s="1954"/>
      <c r="I652" s="1954"/>
      <c r="J652" s="1954"/>
      <c r="K652" s="1954"/>
    </row>
    <row r="653" spans="1:11" ht="15.75" customHeight="1">
      <c r="A653" s="1954"/>
      <c r="B653" s="1954"/>
      <c r="C653" s="1954"/>
      <c r="D653" s="1954"/>
      <c r="E653" s="1954"/>
      <c r="F653" s="1954"/>
      <c r="G653" s="1954"/>
      <c r="H653" s="1954"/>
      <c r="I653" s="1954"/>
      <c r="J653" s="1954"/>
      <c r="K653" s="1954"/>
    </row>
    <row r="654" spans="1:11" ht="15.75" customHeight="1">
      <c r="A654" s="1954"/>
      <c r="B654" s="1954"/>
      <c r="C654" s="1954"/>
      <c r="D654" s="1954"/>
      <c r="E654" s="1954"/>
      <c r="F654" s="1954"/>
      <c r="G654" s="1954"/>
      <c r="H654" s="1954"/>
      <c r="I654" s="1954"/>
      <c r="J654" s="1954"/>
      <c r="K654" s="1954"/>
    </row>
    <row r="655" spans="1:11" ht="15.75" customHeight="1">
      <c r="A655" s="1954"/>
      <c r="B655" s="1954"/>
      <c r="C655" s="1954"/>
      <c r="D655" s="1954"/>
      <c r="E655" s="1954"/>
      <c r="F655" s="1954"/>
      <c r="G655" s="1954"/>
      <c r="H655" s="1954"/>
      <c r="I655" s="1954"/>
      <c r="J655" s="1954"/>
      <c r="K655" s="1954"/>
    </row>
    <row r="656" spans="1:11" ht="15.75" customHeight="1">
      <c r="A656" s="1954"/>
      <c r="B656" s="1954"/>
      <c r="C656" s="1954"/>
      <c r="D656" s="1954"/>
      <c r="E656" s="1954"/>
      <c r="F656" s="1954"/>
      <c r="G656" s="1954"/>
      <c r="H656" s="1954"/>
      <c r="I656" s="1954"/>
      <c r="J656" s="1954"/>
      <c r="K656" s="1954"/>
    </row>
    <row r="657" spans="1:11" ht="15.75" customHeight="1">
      <c r="A657" s="1954"/>
      <c r="B657" s="1954"/>
      <c r="C657" s="1954"/>
      <c r="D657" s="1954"/>
      <c r="E657" s="1954"/>
      <c r="F657" s="1954"/>
      <c r="G657" s="1954"/>
      <c r="H657" s="1954"/>
      <c r="I657" s="1954"/>
      <c r="J657" s="1954"/>
      <c r="K657" s="1954"/>
    </row>
    <row r="658" spans="1:11" ht="15.75" customHeight="1">
      <c r="A658" s="1954"/>
      <c r="B658" s="1954"/>
      <c r="C658" s="1954"/>
      <c r="D658" s="1954"/>
      <c r="E658" s="1954"/>
      <c r="F658" s="1954"/>
      <c r="G658" s="1954"/>
      <c r="H658" s="1954"/>
      <c r="I658" s="1954"/>
      <c r="J658" s="1954"/>
      <c r="K658" s="1954"/>
    </row>
    <row r="659" spans="1:11" ht="15.75" customHeight="1">
      <c r="A659" s="1954"/>
      <c r="B659" s="1954"/>
      <c r="C659" s="1954"/>
      <c r="D659" s="1954"/>
      <c r="E659" s="1954"/>
      <c r="F659" s="1954"/>
      <c r="G659" s="1954"/>
      <c r="H659" s="1954"/>
      <c r="I659" s="1954"/>
      <c r="J659" s="1954"/>
      <c r="K659" s="1954"/>
    </row>
    <row r="660" spans="1:11" ht="15.75" customHeight="1">
      <c r="A660" s="1954"/>
      <c r="B660" s="1954"/>
      <c r="C660" s="1954"/>
      <c r="D660" s="1954"/>
      <c r="E660" s="1954"/>
      <c r="F660" s="1954"/>
      <c r="G660" s="1954"/>
      <c r="H660" s="1954"/>
      <c r="I660" s="1954"/>
      <c r="J660" s="1954"/>
      <c r="K660" s="1954"/>
    </row>
    <row r="661" spans="1:11" ht="15.75" customHeight="1">
      <c r="A661" s="1954"/>
      <c r="B661" s="1954"/>
      <c r="C661" s="1954"/>
      <c r="D661" s="1954"/>
      <c r="E661" s="1954"/>
      <c r="F661" s="1954"/>
      <c r="G661" s="1954"/>
      <c r="H661" s="1954"/>
      <c r="I661" s="1954"/>
      <c r="J661" s="1954"/>
      <c r="K661" s="1954"/>
    </row>
    <row r="662" spans="1:11" ht="15.75" customHeight="1">
      <c r="A662" s="1954"/>
      <c r="B662" s="1954"/>
      <c r="C662" s="1954"/>
      <c r="D662" s="1954"/>
      <c r="E662" s="1954"/>
      <c r="F662" s="1954"/>
      <c r="G662" s="1954"/>
      <c r="H662" s="1954"/>
      <c r="I662" s="1954"/>
      <c r="J662" s="1954"/>
      <c r="K662" s="1954"/>
    </row>
    <row r="663" spans="1:11" ht="15.75" customHeight="1">
      <c r="A663" s="1954"/>
      <c r="B663" s="1954"/>
      <c r="C663" s="1954"/>
      <c r="D663" s="1954"/>
      <c r="E663" s="1954"/>
      <c r="F663" s="1954"/>
      <c r="G663" s="1954"/>
      <c r="H663" s="1954"/>
      <c r="I663" s="1954"/>
      <c r="J663" s="1954"/>
      <c r="K663" s="1954"/>
    </row>
    <row r="664" spans="1:11" ht="15.75" customHeight="1">
      <c r="A664" s="1954"/>
      <c r="B664" s="1954"/>
      <c r="C664" s="1954"/>
      <c r="D664" s="1954"/>
      <c r="E664" s="1954"/>
      <c r="F664" s="1954"/>
      <c r="G664" s="1954"/>
      <c r="H664" s="1954"/>
      <c r="I664" s="1954"/>
      <c r="J664" s="1954"/>
      <c r="K664" s="1954"/>
    </row>
    <row r="665" spans="1:11" ht="15.75" customHeight="1">
      <c r="A665" s="1954"/>
      <c r="B665" s="1954"/>
      <c r="C665" s="1954"/>
      <c r="D665" s="1954"/>
      <c r="E665" s="1954"/>
      <c r="F665" s="1954"/>
      <c r="G665" s="1954"/>
      <c r="H665" s="1954"/>
      <c r="I665" s="1954"/>
      <c r="J665" s="1954"/>
      <c r="K665" s="1954"/>
    </row>
    <row r="666" spans="1:11" ht="15.75" customHeight="1">
      <c r="A666" s="1954"/>
      <c r="B666" s="1954"/>
      <c r="C666" s="1954"/>
      <c r="D666" s="1954"/>
      <c r="E666" s="1954"/>
      <c r="F666" s="1954"/>
      <c r="G666" s="1954"/>
      <c r="H666" s="1954"/>
      <c r="I666" s="1954"/>
      <c r="J666" s="1954"/>
      <c r="K666" s="1954"/>
    </row>
    <row r="667" spans="1:11" ht="15.75" customHeight="1">
      <c r="A667" s="1954"/>
      <c r="B667" s="1954"/>
      <c r="C667" s="1954"/>
      <c r="D667" s="1954"/>
      <c r="E667" s="1954"/>
      <c r="F667" s="1954"/>
      <c r="G667" s="1954"/>
      <c r="H667" s="1954"/>
      <c r="I667" s="1954"/>
      <c r="J667" s="1954"/>
      <c r="K667" s="1954"/>
    </row>
    <row r="668" spans="1:11" ht="15.75" customHeight="1">
      <c r="A668" s="1954"/>
      <c r="B668" s="1954"/>
      <c r="C668" s="1954"/>
      <c r="D668" s="1954"/>
      <c r="E668" s="1954"/>
      <c r="F668" s="1954"/>
      <c r="G668" s="1954"/>
      <c r="H668" s="1954"/>
      <c r="I668" s="1954"/>
      <c r="J668" s="1954"/>
      <c r="K668" s="1954"/>
    </row>
    <row r="669" spans="1:11" ht="15.75" customHeight="1">
      <c r="A669" s="1954"/>
      <c r="B669" s="1954"/>
      <c r="C669" s="1954"/>
      <c r="D669" s="1954"/>
      <c r="E669" s="1954"/>
      <c r="F669" s="1954"/>
      <c r="G669" s="1954"/>
      <c r="H669" s="1954"/>
      <c r="I669" s="1954"/>
      <c r="J669" s="1954"/>
      <c r="K669" s="1954"/>
    </row>
    <row r="670" spans="1:11" ht="15.75" customHeight="1">
      <c r="A670" s="1954"/>
      <c r="B670" s="1954"/>
      <c r="C670" s="1954"/>
      <c r="D670" s="1954"/>
      <c r="E670" s="1954"/>
      <c r="F670" s="1954"/>
      <c r="G670" s="1954"/>
      <c r="H670" s="1954"/>
      <c r="I670" s="1954"/>
      <c r="J670" s="1954"/>
      <c r="K670" s="1954"/>
    </row>
    <row r="671" spans="1:11" ht="15.75" customHeight="1">
      <c r="A671" s="1954"/>
      <c r="B671" s="1954"/>
      <c r="C671" s="1954"/>
      <c r="D671" s="1954"/>
      <c r="E671" s="1954"/>
      <c r="F671" s="1954"/>
      <c r="G671" s="1954"/>
      <c r="H671" s="1954"/>
      <c r="I671" s="1954"/>
      <c r="J671" s="1954"/>
      <c r="K671" s="1954"/>
    </row>
    <row r="672" spans="1:11" ht="15.75" customHeight="1">
      <c r="A672" s="1954"/>
      <c r="B672" s="1954"/>
      <c r="C672" s="1954"/>
      <c r="D672" s="1954"/>
      <c r="E672" s="1954"/>
      <c r="F672" s="1954"/>
      <c r="G672" s="1954"/>
      <c r="H672" s="1954"/>
      <c r="I672" s="1954"/>
      <c r="J672" s="1954"/>
      <c r="K672" s="1954"/>
    </row>
    <row r="673" spans="1:11" ht="15.75" customHeight="1">
      <c r="A673" s="1954"/>
      <c r="B673" s="1954"/>
      <c r="C673" s="1954"/>
      <c r="D673" s="1954"/>
      <c r="E673" s="1954"/>
      <c r="F673" s="1954"/>
      <c r="G673" s="1954"/>
      <c r="H673" s="1954"/>
      <c r="I673" s="1954"/>
      <c r="J673" s="1954"/>
      <c r="K673" s="1954"/>
    </row>
    <row r="674" spans="1:11" ht="15.75" customHeight="1">
      <c r="A674" s="1954"/>
      <c r="B674" s="1954"/>
      <c r="C674" s="1954"/>
      <c r="D674" s="1954"/>
      <c r="E674" s="1954"/>
      <c r="F674" s="1954"/>
      <c r="G674" s="1954"/>
      <c r="H674" s="1954"/>
      <c r="I674" s="1954"/>
      <c r="J674" s="1954"/>
      <c r="K674" s="1954"/>
    </row>
    <row r="675" spans="1:11" ht="15.75" customHeight="1">
      <c r="A675" s="1954"/>
      <c r="B675" s="1954"/>
      <c r="C675" s="1954"/>
      <c r="D675" s="1954"/>
      <c r="E675" s="1954"/>
      <c r="F675" s="1954"/>
      <c r="G675" s="1954"/>
      <c r="H675" s="1954"/>
      <c r="I675" s="1954"/>
      <c r="J675" s="1954"/>
      <c r="K675" s="1954"/>
    </row>
    <row r="676" spans="1:11" ht="15.75" customHeight="1">
      <c r="A676" s="1954"/>
      <c r="B676" s="1954"/>
      <c r="C676" s="1954"/>
      <c r="D676" s="1954"/>
      <c r="E676" s="1954"/>
      <c r="F676" s="1954"/>
      <c r="G676" s="1954"/>
      <c r="H676" s="1954"/>
      <c r="I676" s="1954"/>
      <c r="J676" s="1954"/>
      <c r="K676" s="1954"/>
    </row>
    <row r="677" spans="1:11" ht="15.75" customHeight="1">
      <c r="A677" s="1954"/>
      <c r="B677" s="1954"/>
      <c r="C677" s="1954"/>
      <c r="D677" s="1954"/>
      <c r="E677" s="1954"/>
      <c r="F677" s="1954"/>
      <c r="G677" s="1954"/>
      <c r="H677" s="1954"/>
      <c r="I677" s="1954"/>
      <c r="J677" s="1954"/>
      <c r="K677" s="1954"/>
    </row>
    <row r="678" spans="1:11" ht="15.75" customHeight="1">
      <c r="A678" s="1954"/>
      <c r="B678" s="1954"/>
      <c r="C678" s="1954"/>
      <c r="D678" s="1954"/>
      <c r="E678" s="1954"/>
      <c r="F678" s="1954"/>
      <c r="G678" s="1954"/>
      <c r="H678" s="1954"/>
      <c r="I678" s="1954"/>
      <c r="J678" s="1954"/>
      <c r="K678" s="1954"/>
    </row>
    <row r="679" spans="1:11" ht="15.75" customHeight="1">
      <c r="A679" s="1954"/>
      <c r="B679" s="1954"/>
      <c r="C679" s="1954"/>
      <c r="D679" s="1954"/>
      <c r="E679" s="1954"/>
      <c r="F679" s="1954"/>
      <c r="G679" s="1954"/>
      <c r="H679" s="1954"/>
      <c r="I679" s="1954"/>
      <c r="J679" s="1954"/>
      <c r="K679" s="1954"/>
    </row>
    <row r="680" spans="1:11" ht="15.75" customHeight="1">
      <c r="A680" s="1954"/>
      <c r="B680" s="1954"/>
      <c r="C680" s="1954"/>
      <c r="D680" s="1954"/>
      <c r="E680" s="1954"/>
      <c r="F680" s="1954"/>
      <c r="G680" s="1954"/>
      <c r="H680" s="1954"/>
      <c r="I680" s="1954"/>
      <c r="J680" s="1954"/>
      <c r="K680" s="1954"/>
    </row>
    <row r="681" spans="1:11" ht="15.75" customHeight="1">
      <c r="A681" s="1954"/>
      <c r="B681" s="1954"/>
      <c r="C681" s="1954"/>
      <c r="D681" s="1954"/>
      <c r="E681" s="1954"/>
      <c r="F681" s="1954"/>
      <c r="G681" s="1954"/>
      <c r="H681" s="1954"/>
      <c r="I681" s="1954"/>
      <c r="J681" s="1954"/>
      <c r="K681" s="1954"/>
    </row>
    <row r="682" spans="1:11" ht="15.75" customHeight="1">
      <c r="A682" s="1954"/>
      <c r="B682" s="1954"/>
      <c r="C682" s="1954"/>
      <c r="D682" s="1954"/>
      <c r="E682" s="1954"/>
      <c r="F682" s="1954"/>
      <c r="G682" s="1954"/>
      <c r="H682" s="1954"/>
      <c r="I682" s="1954"/>
      <c r="J682" s="1954"/>
      <c r="K682" s="1954"/>
    </row>
    <row r="683" spans="1:11" ht="15.75" customHeight="1">
      <c r="A683" s="1954"/>
      <c r="B683" s="1954"/>
      <c r="C683" s="1954"/>
      <c r="D683" s="1954"/>
      <c r="E683" s="1954"/>
      <c r="F683" s="1954"/>
      <c r="G683" s="1954"/>
      <c r="H683" s="1954"/>
      <c r="I683" s="1954"/>
      <c r="J683" s="1954"/>
      <c r="K683" s="1954"/>
    </row>
    <row r="684" spans="1:11" ht="15.75" customHeight="1">
      <c r="A684" s="1954"/>
      <c r="B684" s="1954"/>
      <c r="C684" s="1954"/>
      <c r="D684" s="1954"/>
      <c r="E684" s="1954"/>
      <c r="F684" s="1954"/>
      <c r="G684" s="1954"/>
      <c r="H684" s="1954"/>
      <c r="I684" s="1954"/>
      <c r="J684" s="1954"/>
      <c r="K684" s="1954"/>
    </row>
    <row r="685" spans="1:11" ht="15.75" customHeight="1">
      <c r="A685" s="1954"/>
      <c r="B685" s="1954"/>
      <c r="C685" s="1954"/>
      <c r="D685" s="1954"/>
      <c r="E685" s="1954"/>
      <c r="F685" s="1954"/>
      <c r="G685" s="1954"/>
      <c r="H685" s="1954"/>
      <c r="I685" s="1954"/>
      <c r="J685" s="1954"/>
      <c r="K685" s="1954"/>
    </row>
    <row r="686" spans="1:11" ht="15.75" customHeight="1">
      <c r="A686" s="1954"/>
      <c r="B686" s="1954"/>
      <c r="C686" s="1954"/>
      <c r="D686" s="1954"/>
      <c r="E686" s="1954"/>
      <c r="F686" s="1954"/>
      <c r="G686" s="1954"/>
      <c r="H686" s="1954"/>
      <c r="I686" s="1954"/>
      <c r="J686" s="1954"/>
      <c r="K686" s="1954"/>
    </row>
    <row r="687" spans="1:11" ht="15.75" customHeight="1">
      <c r="A687" s="1954"/>
      <c r="B687" s="1954"/>
      <c r="C687" s="1954"/>
      <c r="D687" s="1954"/>
      <c r="E687" s="1954"/>
      <c r="F687" s="1954"/>
      <c r="G687" s="1954"/>
      <c r="H687" s="1954"/>
      <c r="I687" s="1954"/>
      <c r="J687" s="1954"/>
      <c r="K687" s="1954"/>
    </row>
    <row r="688" spans="1:11" ht="15.75" customHeight="1">
      <c r="A688" s="1954"/>
      <c r="B688" s="1954"/>
      <c r="C688" s="1954"/>
      <c r="D688" s="1954"/>
      <c r="E688" s="1954"/>
      <c r="F688" s="1954"/>
      <c r="G688" s="1954"/>
      <c r="H688" s="1954"/>
      <c r="I688" s="1954"/>
      <c r="J688" s="1954"/>
      <c r="K688" s="1954"/>
    </row>
    <row r="689" spans="1:11" ht="15.75" customHeight="1">
      <c r="A689" s="1954"/>
      <c r="B689" s="1954"/>
      <c r="C689" s="1954"/>
      <c r="D689" s="1954"/>
      <c r="E689" s="1954"/>
      <c r="F689" s="1954"/>
      <c r="G689" s="1954"/>
      <c r="H689" s="1954"/>
      <c r="I689" s="1954"/>
      <c r="J689" s="1954"/>
      <c r="K689" s="1954"/>
    </row>
    <row r="690" spans="1:11" ht="15.75" customHeight="1">
      <c r="A690" s="1954"/>
      <c r="B690" s="1954"/>
      <c r="C690" s="1954"/>
      <c r="D690" s="1954"/>
      <c r="E690" s="1954"/>
      <c r="F690" s="1954"/>
      <c r="G690" s="1954"/>
      <c r="H690" s="1954"/>
      <c r="I690" s="1954"/>
      <c r="J690" s="1954"/>
      <c r="K690" s="1954"/>
    </row>
    <row r="691" spans="1:11" ht="15.75" customHeight="1">
      <c r="A691" s="1954"/>
      <c r="B691" s="1954"/>
      <c r="C691" s="1954"/>
      <c r="D691" s="1954"/>
      <c r="E691" s="1954"/>
      <c r="F691" s="1954"/>
      <c r="G691" s="1954"/>
      <c r="H691" s="1954"/>
      <c r="I691" s="1954"/>
      <c r="J691" s="1954"/>
      <c r="K691" s="1954"/>
    </row>
    <row r="692" spans="1:11" ht="15.75" customHeight="1">
      <c r="A692" s="1954"/>
      <c r="B692" s="1954"/>
      <c r="C692" s="1954"/>
      <c r="D692" s="1954"/>
      <c r="E692" s="1954"/>
      <c r="F692" s="1954"/>
      <c r="G692" s="1954"/>
      <c r="H692" s="1954"/>
      <c r="I692" s="1954"/>
      <c r="J692" s="1954"/>
      <c r="K692" s="1954"/>
    </row>
    <row r="693" spans="1:11" ht="15.75" customHeight="1">
      <c r="A693" s="1954"/>
      <c r="B693" s="1954"/>
      <c r="C693" s="1954"/>
      <c r="D693" s="1954"/>
      <c r="E693" s="1954"/>
      <c r="F693" s="1954"/>
      <c r="G693" s="1954"/>
      <c r="H693" s="1954"/>
      <c r="I693" s="1954"/>
      <c r="J693" s="1954"/>
      <c r="K693" s="1954"/>
    </row>
    <row r="694" spans="1:11" ht="15.75" customHeight="1">
      <c r="A694" s="1954"/>
      <c r="B694" s="1954"/>
      <c r="C694" s="1954"/>
      <c r="D694" s="1954"/>
      <c r="E694" s="1954"/>
      <c r="F694" s="1954"/>
      <c r="G694" s="1954"/>
      <c r="H694" s="1954"/>
      <c r="I694" s="1954"/>
      <c r="J694" s="1954"/>
      <c r="K694" s="1954"/>
    </row>
    <row r="695" spans="1:11" ht="15.75" customHeight="1">
      <c r="A695" s="1954"/>
      <c r="B695" s="1954"/>
      <c r="C695" s="1954"/>
      <c r="D695" s="1954"/>
      <c r="E695" s="1954"/>
      <c r="F695" s="1954"/>
      <c r="G695" s="1954"/>
      <c r="H695" s="1954"/>
      <c r="I695" s="1954"/>
      <c r="J695" s="1954"/>
      <c r="K695" s="1954"/>
    </row>
    <row r="696" spans="1:11" ht="15.75" customHeight="1">
      <c r="A696" s="1954"/>
      <c r="B696" s="1954"/>
      <c r="C696" s="1954"/>
      <c r="D696" s="1954"/>
      <c r="E696" s="1954"/>
      <c r="F696" s="1954"/>
      <c r="G696" s="1954"/>
      <c r="H696" s="1954"/>
      <c r="I696" s="1954"/>
      <c r="J696" s="1954"/>
      <c r="K696" s="1954"/>
    </row>
    <row r="697" spans="1:11" ht="15.75" customHeight="1">
      <c r="A697" s="1954"/>
      <c r="B697" s="1954"/>
      <c r="C697" s="1954"/>
      <c r="D697" s="1954"/>
      <c r="E697" s="1954"/>
      <c r="F697" s="1954"/>
      <c r="G697" s="1954"/>
      <c r="H697" s="1954"/>
      <c r="I697" s="1954"/>
      <c r="J697" s="1954"/>
      <c r="K697" s="1954"/>
    </row>
    <row r="698" spans="1:11" ht="15.75" customHeight="1">
      <c r="A698" s="1954"/>
      <c r="B698" s="1954"/>
      <c r="C698" s="1954"/>
      <c r="D698" s="1954"/>
      <c r="E698" s="1954"/>
      <c r="F698" s="1954"/>
      <c r="G698" s="1954"/>
      <c r="H698" s="1954"/>
      <c r="I698" s="1954"/>
      <c r="J698" s="1954"/>
      <c r="K698" s="1954"/>
    </row>
    <row r="699" spans="1:11" ht="15.75" customHeight="1">
      <c r="A699" s="1954"/>
      <c r="B699" s="1954"/>
      <c r="C699" s="1954"/>
      <c r="D699" s="1954"/>
      <c r="E699" s="1954"/>
      <c r="F699" s="1954"/>
      <c r="G699" s="1954"/>
      <c r="H699" s="1954"/>
      <c r="I699" s="1954"/>
      <c r="J699" s="1954"/>
      <c r="K699" s="1954"/>
    </row>
    <row r="700" spans="1:11" ht="15.75" customHeight="1">
      <c r="A700" s="1954"/>
      <c r="B700" s="1954"/>
      <c r="C700" s="1954"/>
      <c r="D700" s="1954"/>
      <c r="E700" s="1954"/>
      <c r="F700" s="1954"/>
      <c r="G700" s="1954"/>
      <c r="H700" s="1954"/>
      <c r="I700" s="1954"/>
      <c r="J700" s="1954"/>
      <c r="K700" s="1954"/>
    </row>
    <row r="701" spans="1:11" ht="15.75" customHeight="1">
      <c r="A701" s="1954"/>
      <c r="B701" s="1954"/>
      <c r="C701" s="1954"/>
      <c r="D701" s="1954"/>
      <c r="E701" s="1954"/>
      <c r="F701" s="1954"/>
      <c r="G701" s="1954"/>
      <c r="H701" s="1954"/>
      <c r="I701" s="1954"/>
      <c r="J701" s="1954"/>
      <c r="K701" s="1954"/>
    </row>
    <row r="702" spans="1:11" ht="15.75" customHeight="1">
      <c r="A702" s="1954"/>
      <c r="B702" s="1954"/>
      <c r="C702" s="1954"/>
      <c r="D702" s="1954"/>
      <c r="E702" s="1954"/>
      <c r="F702" s="1954"/>
      <c r="G702" s="1954"/>
      <c r="H702" s="1954"/>
      <c r="I702" s="1954"/>
      <c r="J702" s="1954"/>
      <c r="K702" s="1954"/>
    </row>
    <row r="703" spans="1:11" ht="15.75" customHeight="1">
      <c r="A703" s="1954"/>
      <c r="B703" s="1954"/>
      <c r="C703" s="1954"/>
      <c r="D703" s="1954"/>
      <c r="E703" s="1954"/>
      <c r="F703" s="1954"/>
      <c r="G703" s="1954"/>
      <c r="H703" s="1954"/>
      <c r="I703" s="1954"/>
      <c r="J703" s="1954"/>
      <c r="K703" s="1954"/>
    </row>
    <row r="704" spans="1:11" ht="15.75" customHeight="1">
      <c r="A704" s="1954"/>
      <c r="B704" s="1954"/>
      <c r="C704" s="1954"/>
      <c r="D704" s="1954"/>
      <c r="E704" s="1954"/>
      <c r="F704" s="1954"/>
      <c r="G704" s="1954"/>
      <c r="H704" s="1954"/>
      <c r="I704" s="1954"/>
      <c r="J704" s="1954"/>
      <c r="K704" s="1954"/>
    </row>
    <row r="705" spans="1:11" ht="15.75" customHeight="1">
      <c r="A705" s="1954"/>
      <c r="B705" s="1954"/>
      <c r="C705" s="1954"/>
      <c r="D705" s="1954"/>
      <c r="E705" s="1954"/>
      <c r="F705" s="1954"/>
      <c r="G705" s="1954"/>
      <c r="H705" s="1954"/>
      <c r="I705" s="1954"/>
      <c r="J705" s="1954"/>
      <c r="K705" s="1954"/>
    </row>
    <row r="706" spans="1:11" ht="15.75" customHeight="1">
      <c r="A706" s="1954"/>
      <c r="B706" s="1954"/>
      <c r="C706" s="1954"/>
      <c r="D706" s="1954"/>
      <c r="E706" s="1954"/>
      <c r="F706" s="1954"/>
      <c r="G706" s="1954"/>
      <c r="H706" s="1954"/>
      <c r="I706" s="1954"/>
      <c r="J706" s="1954"/>
      <c r="K706" s="1954"/>
    </row>
    <row r="707" spans="1:11" ht="15.75" customHeight="1">
      <c r="A707" s="1954"/>
      <c r="B707" s="1954"/>
      <c r="C707" s="1954"/>
      <c r="D707" s="1954"/>
      <c r="E707" s="1954"/>
      <c r="F707" s="1954"/>
      <c r="G707" s="1954"/>
      <c r="H707" s="1954"/>
      <c r="I707" s="1954"/>
      <c r="J707" s="1954"/>
      <c r="K707" s="1954"/>
    </row>
    <row r="708" spans="1:11" ht="15.75" customHeight="1">
      <c r="A708" s="1954"/>
      <c r="B708" s="1954"/>
      <c r="C708" s="1954"/>
      <c r="D708" s="1954"/>
      <c r="E708" s="1954"/>
      <c r="F708" s="1954"/>
      <c r="G708" s="1954"/>
      <c r="H708" s="1954"/>
      <c r="I708" s="1954"/>
      <c r="J708" s="1954"/>
      <c r="K708" s="1954"/>
    </row>
    <row r="709" spans="1:11" ht="15.75" customHeight="1">
      <c r="A709" s="1954"/>
      <c r="B709" s="1954"/>
      <c r="C709" s="1954"/>
      <c r="D709" s="1954"/>
      <c r="E709" s="1954"/>
      <c r="F709" s="1954"/>
      <c r="G709" s="1954"/>
      <c r="H709" s="1954"/>
      <c r="I709" s="1954"/>
      <c r="J709" s="1954"/>
      <c r="K709" s="1954"/>
    </row>
    <row r="710" spans="1:11" ht="15.75" customHeight="1">
      <c r="A710" s="1954"/>
      <c r="B710" s="1954"/>
      <c r="C710" s="1954"/>
      <c r="D710" s="1954"/>
      <c r="E710" s="1954"/>
      <c r="F710" s="1954"/>
      <c r="G710" s="1954"/>
      <c r="H710" s="1954"/>
      <c r="I710" s="1954"/>
      <c r="J710" s="1954"/>
      <c r="K710" s="1954"/>
    </row>
    <row r="711" spans="1:11" ht="15.75" customHeight="1">
      <c r="A711" s="1954"/>
      <c r="B711" s="1954"/>
      <c r="C711" s="1954"/>
      <c r="D711" s="1954"/>
      <c r="E711" s="1954"/>
      <c r="F711" s="1954"/>
      <c r="G711" s="1954"/>
      <c r="H711" s="1954"/>
      <c r="I711" s="1954"/>
      <c r="J711" s="1954"/>
      <c r="K711" s="1954"/>
    </row>
    <row r="712" spans="1:11" ht="15.75" customHeight="1">
      <c r="A712" s="1954"/>
      <c r="B712" s="1954"/>
      <c r="C712" s="1954"/>
      <c r="D712" s="1954"/>
      <c r="E712" s="1954"/>
      <c r="F712" s="1954"/>
      <c r="G712" s="1954"/>
      <c r="H712" s="1954"/>
      <c r="I712" s="1954"/>
      <c r="J712" s="1954"/>
      <c r="K712" s="1954"/>
    </row>
    <row r="713" spans="1:11" ht="15.75" customHeight="1">
      <c r="A713" s="1954"/>
      <c r="B713" s="1954"/>
      <c r="C713" s="1954"/>
      <c r="D713" s="1954"/>
      <c r="E713" s="1954"/>
      <c r="F713" s="1954"/>
      <c r="G713" s="1954"/>
      <c r="H713" s="1954"/>
      <c r="I713" s="1954"/>
      <c r="J713" s="1954"/>
      <c r="K713" s="1954"/>
    </row>
    <row r="714" spans="1:11" ht="15.75" customHeight="1">
      <c r="A714" s="1954"/>
      <c r="B714" s="1954"/>
      <c r="C714" s="1954"/>
      <c r="D714" s="1954"/>
      <c r="E714" s="1954"/>
      <c r="F714" s="1954"/>
      <c r="G714" s="1954"/>
      <c r="H714" s="1954"/>
      <c r="I714" s="1954"/>
      <c r="J714" s="1954"/>
      <c r="K714" s="1954"/>
    </row>
    <row r="715" spans="1:11" ht="15.75" customHeight="1">
      <c r="A715" s="1954"/>
      <c r="B715" s="1954"/>
      <c r="C715" s="1954"/>
      <c r="D715" s="1954"/>
      <c r="E715" s="1954"/>
      <c r="F715" s="1954"/>
      <c r="G715" s="1954"/>
      <c r="H715" s="1954"/>
      <c r="I715" s="1954"/>
      <c r="J715" s="1954"/>
      <c r="K715" s="1954"/>
    </row>
    <row r="716" spans="1:11" ht="15.75" customHeight="1">
      <c r="A716" s="1954"/>
      <c r="B716" s="1954"/>
      <c r="C716" s="1954"/>
      <c r="D716" s="1954"/>
      <c r="E716" s="1954"/>
      <c r="F716" s="1954"/>
      <c r="G716" s="1954"/>
      <c r="H716" s="1954"/>
      <c r="I716" s="1954"/>
      <c r="J716" s="1954"/>
      <c r="K716" s="1954"/>
    </row>
    <row r="717" spans="1:11" ht="15.75" customHeight="1">
      <c r="A717" s="1954"/>
      <c r="B717" s="1954"/>
      <c r="C717" s="1954"/>
      <c r="D717" s="1954"/>
      <c r="E717" s="1954"/>
      <c r="F717" s="1954"/>
      <c r="G717" s="1954"/>
      <c r="H717" s="1954"/>
      <c r="I717" s="1954"/>
      <c r="J717" s="1954"/>
      <c r="K717" s="1954"/>
    </row>
    <row r="718" spans="1:11" ht="15.75" customHeight="1">
      <c r="A718" s="1954"/>
      <c r="B718" s="1954"/>
      <c r="C718" s="1954"/>
      <c r="D718" s="1954"/>
      <c r="E718" s="1954"/>
      <c r="F718" s="1954"/>
      <c r="G718" s="1954"/>
      <c r="H718" s="1954"/>
      <c r="I718" s="1954"/>
      <c r="J718" s="1954"/>
      <c r="K718" s="1954"/>
    </row>
    <row r="719" spans="1:11" ht="15.75" customHeight="1">
      <c r="A719" s="1954"/>
      <c r="B719" s="1954"/>
      <c r="C719" s="1954"/>
      <c r="D719" s="1954"/>
      <c r="E719" s="1954"/>
      <c r="F719" s="1954"/>
      <c r="G719" s="1954"/>
      <c r="H719" s="1954"/>
      <c r="I719" s="1954"/>
      <c r="J719" s="1954"/>
      <c r="K719" s="1954"/>
    </row>
    <row r="720" spans="1:11" ht="15.75" customHeight="1">
      <c r="A720" s="1954"/>
      <c r="B720" s="1954"/>
      <c r="C720" s="1954"/>
      <c r="D720" s="1954"/>
      <c r="E720" s="1954"/>
      <c r="F720" s="1954"/>
      <c r="G720" s="1954"/>
      <c r="H720" s="1954"/>
      <c r="I720" s="1954"/>
      <c r="J720" s="1954"/>
      <c r="K720" s="1954"/>
    </row>
    <row r="721" spans="1:11" ht="15.75" customHeight="1">
      <c r="A721" s="1954"/>
      <c r="B721" s="1954"/>
      <c r="C721" s="1954"/>
      <c r="D721" s="1954"/>
      <c r="E721" s="1954"/>
      <c r="F721" s="1954"/>
      <c r="G721" s="1954"/>
      <c r="H721" s="1954"/>
      <c r="I721" s="1954"/>
      <c r="J721" s="1954"/>
      <c r="K721" s="1954"/>
    </row>
    <row r="722" spans="1:11" ht="15.75" customHeight="1">
      <c r="A722" s="1954"/>
      <c r="B722" s="1954"/>
      <c r="C722" s="1954"/>
      <c r="D722" s="1954"/>
      <c r="E722" s="1954"/>
      <c r="F722" s="1954"/>
      <c r="G722" s="1954"/>
      <c r="H722" s="1954"/>
      <c r="I722" s="1954"/>
      <c r="J722" s="1954"/>
      <c r="K722" s="1954"/>
    </row>
    <row r="723" spans="1:11" ht="15.75" customHeight="1">
      <c r="A723" s="1954"/>
      <c r="B723" s="1954"/>
      <c r="C723" s="1954"/>
      <c r="D723" s="1954"/>
      <c r="E723" s="1954"/>
      <c r="F723" s="1954"/>
      <c r="G723" s="1954"/>
      <c r="H723" s="1954"/>
      <c r="I723" s="1954"/>
      <c r="J723" s="1954"/>
      <c r="K723" s="1954"/>
    </row>
    <row r="724" spans="1:11" ht="15.75" customHeight="1">
      <c r="A724" s="1954"/>
      <c r="B724" s="1954"/>
      <c r="C724" s="1954"/>
      <c r="D724" s="1954"/>
      <c r="E724" s="1954"/>
      <c r="F724" s="1954"/>
      <c r="G724" s="1954"/>
      <c r="H724" s="1954"/>
      <c r="I724" s="1954"/>
      <c r="J724" s="1954"/>
      <c r="K724" s="1954"/>
    </row>
    <row r="725" spans="1:11" ht="15.75" customHeight="1">
      <c r="A725" s="1954"/>
      <c r="B725" s="1954"/>
      <c r="C725" s="1954"/>
      <c r="D725" s="1954"/>
      <c r="E725" s="1954"/>
      <c r="F725" s="1954"/>
      <c r="G725" s="1954"/>
      <c r="H725" s="1954"/>
      <c r="I725" s="1954"/>
      <c r="J725" s="1954"/>
      <c r="K725" s="1954"/>
    </row>
    <row r="726" spans="1:11" ht="15.75" customHeight="1">
      <c r="A726" s="1954"/>
      <c r="B726" s="1954"/>
      <c r="C726" s="1954"/>
      <c r="D726" s="1954"/>
      <c r="E726" s="1954"/>
      <c r="F726" s="1954"/>
      <c r="G726" s="1954"/>
      <c r="H726" s="1954"/>
      <c r="I726" s="1954"/>
      <c r="J726" s="1954"/>
      <c r="K726" s="1954"/>
    </row>
    <row r="727" spans="1:11" ht="15.75" customHeight="1">
      <c r="A727" s="1954"/>
      <c r="B727" s="1954"/>
      <c r="C727" s="1954"/>
      <c r="D727" s="1954"/>
      <c r="E727" s="1954"/>
      <c r="F727" s="1954"/>
      <c r="G727" s="1954"/>
      <c r="H727" s="1954"/>
      <c r="I727" s="1954"/>
      <c r="J727" s="1954"/>
      <c r="K727" s="1954"/>
    </row>
    <row r="728" spans="1:11" ht="15.75" customHeight="1">
      <c r="A728" s="1954"/>
      <c r="B728" s="1954"/>
      <c r="C728" s="1954"/>
      <c r="D728" s="1954"/>
      <c r="E728" s="1954"/>
      <c r="F728" s="1954"/>
      <c r="G728" s="1954"/>
      <c r="H728" s="1954"/>
      <c r="I728" s="1954"/>
      <c r="J728" s="1954"/>
      <c r="K728" s="1954"/>
    </row>
    <row r="729" spans="1:11" ht="15.75" customHeight="1">
      <c r="A729" s="1954"/>
      <c r="B729" s="1954"/>
      <c r="C729" s="1954"/>
      <c r="D729" s="1954"/>
      <c r="E729" s="1954"/>
      <c r="F729" s="1954"/>
      <c r="G729" s="1954"/>
      <c r="H729" s="1954"/>
      <c r="I729" s="1954"/>
      <c r="J729" s="1954"/>
      <c r="K729" s="1954"/>
    </row>
    <row r="730" spans="1:11" ht="15.75" customHeight="1">
      <c r="A730" s="1954"/>
      <c r="B730" s="1954"/>
      <c r="C730" s="1954"/>
      <c r="D730" s="1954"/>
      <c r="E730" s="1954"/>
      <c r="F730" s="1954"/>
      <c r="G730" s="1954"/>
      <c r="H730" s="1954"/>
      <c r="I730" s="1954"/>
      <c r="J730" s="1954"/>
      <c r="K730" s="1954"/>
    </row>
    <row r="731" spans="1:11" ht="15.75" customHeight="1">
      <c r="A731" s="1954"/>
      <c r="B731" s="1954"/>
      <c r="C731" s="1954"/>
      <c r="D731" s="1954"/>
      <c r="E731" s="1954"/>
      <c r="F731" s="1954"/>
      <c r="G731" s="1954"/>
      <c r="H731" s="1954"/>
      <c r="I731" s="1954"/>
      <c r="J731" s="1954"/>
      <c r="K731" s="1954"/>
    </row>
    <row r="732" spans="1:11" ht="15.75" customHeight="1">
      <c r="A732" s="1954"/>
      <c r="B732" s="1954"/>
      <c r="C732" s="1954"/>
      <c r="D732" s="1954"/>
      <c r="E732" s="1954"/>
      <c r="F732" s="1954"/>
      <c r="G732" s="1954"/>
      <c r="H732" s="1954"/>
      <c r="I732" s="1954"/>
      <c r="J732" s="1954"/>
      <c r="K732" s="1954"/>
    </row>
    <row r="733" spans="1:11" ht="15.75" customHeight="1">
      <c r="A733" s="1954"/>
      <c r="B733" s="1954"/>
      <c r="C733" s="1954"/>
      <c r="D733" s="1954"/>
      <c r="E733" s="1954"/>
      <c r="F733" s="1954"/>
      <c r="G733" s="1954"/>
      <c r="H733" s="1954"/>
      <c r="I733" s="1954"/>
      <c r="J733" s="1954"/>
      <c r="K733" s="1954"/>
    </row>
    <row r="734" spans="1:11" ht="15.75" customHeight="1">
      <c r="A734" s="1954"/>
      <c r="B734" s="1954"/>
      <c r="C734" s="1954"/>
      <c r="D734" s="1954"/>
      <c r="E734" s="1954"/>
      <c r="F734" s="1954"/>
      <c r="G734" s="1954"/>
      <c r="H734" s="1954"/>
      <c r="I734" s="1954"/>
      <c r="J734" s="1954"/>
      <c r="K734" s="1954"/>
    </row>
    <row r="735" spans="1:11" ht="15.75" customHeight="1">
      <c r="A735" s="1954"/>
      <c r="B735" s="1954"/>
      <c r="C735" s="1954"/>
      <c r="D735" s="1954"/>
      <c r="E735" s="1954"/>
      <c r="F735" s="1954"/>
      <c r="G735" s="1954"/>
      <c r="H735" s="1954"/>
      <c r="I735" s="1954"/>
      <c r="J735" s="1954"/>
      <c r="K735" s="1954"/>
    </row>
    <row r="736" spans="1:11" ht="15.75" customHeight="1">
      <c r="A736" s="1954"/>
      <c r="B736" s="1954"/>
      <c r="C736" s="1954"/>
      <c r="D736" s="1954"/>
      <c r="E736" s="1954"/>
      <c r="F736" s="1954"/>
      <c r="G736" s="1954"/>
      <c r="H736" s="1954"/>
      <c r="I736" s="1954"/>
      <c r="J736" s="1954"/>
      <c r="K736" s="1954"/>
    </row>
    <row r="737" spans="1:11" ht="15.75" customHeight="1">
      <c r="A737" s="1954"/>
      <c r="B737" s="1954"/>
      <c r="C737" s="1954"/>
      <c r="D737" s="1954"/>
      <c r="E737" s="1954"/>
      <c r="F737" s="1954"/>
      <c r="G737" s="1954"/>
      <c r="H737" s="1954"/>
      <c r="I737" s="1954"/>
      <c r="J737" s="1954"/>
      <c r="K737" s="1954"/>
    </row>
    <row r="738" spans="1:11" ht="15.75" customHeight="1">
      <c r="A738" s="1954"/>
      <c r="B738" s="1954"/>
      <c r="C738" s="1954"/>
      <c r="D738" s="1954"/>
      <c r="E738" s="1954"/>
      <c r="F738" s="1954"/>
      <c r="G738" s="1954"/>
      <c r="H738" s="1954"/>
      <c r="I738" s="1954"/>
      <c r="J738" s="1954"/>
      <c r="K738" s="1954"/>
    </row>
    <row r="739" spans="1:11" ht="15.75" customHeight="1">
      <c r="A739" s="1954"/>
      <c r="B739" s="1954"/>
      <c r="C739" s="1954"/>
      <c r="D739" s="1954"/>
      <c r="E739" s="1954"/>
      <c r="F739" s="1954"/>
      <c r="G739" s="1954"/>
      <c r="H739" s="1954"/>
      <c r="I739" s="1954"/>
      <c r="J739" s="1954"/>
      <c r="K739" s="1954"/>
    </row>
    <row r="740" spans="1:11" ht="15.75" customHeight="1">
      <c r="A740" s="1954"/>
      <c r="B740" s="1954"/>
      <c r="C740" s="1954"/>
      <c r="D740" s="1954"/>
      <c r="E740" s="1954"/>
      <c r="F740" s="1954"/>
      <c r="G740" s="1954"/>
      <c r="H740" s="1954"/>
      <c r="I740" s="1954"/>
      <c r="J740" s="1954"/>
      <c r="K740" s="1954"/>
    </row>
    <row r="741" spans="1:11" ht="15.75" customHeight="1">
      <c r="A741" s="1954"/>
      <c r="B741" s="1954"/>
      <c r="C741" s="1954"/>
      <c r="D741" s="1954"/>
      <c r="E741" s="1954"/>
      <c r="F741" s="1954"/>
      <c r="G741" s="1954"/>
      <c r="H741" s="1954"/>
      <c r="I741" s="1954"/>
      <c r="J741" s="1954"/>
      <c r="K741" s="1954"/>
    </row>
    <row r="742" spans="1:11" ht="15.75" customHeight="1">
      <c r="A742" s="1954"/>
      <c r="B742" s="1954"/>
      <c r="C742" s="1954"/>
      <c r="D742" s="1954"/>
      <c r="E742" s="1954"/>
      <c r="F742" s="1954"/>
      <c r="G742" s="1954"/>
      <c r="H742" s="1954"/>
      <c r="I742" s="1954"/>
      <c r="J742" s="1954"/>
      <c r="K742" s="1954"/>
    </row>
    <row r="743" spans="1:11" ht="15.75" customHeight="1">
      <c r="A743" s="1954"/>
      <c r="B743" s="1954"/>
      <c r="C743" s="1954"/>
      <c r="D743" s="1954"/>
      <c r="E743" s="1954"/>
      <c r="F743" s="1954"/>
      <c r="G743" s="1954"/>
      <c r="H743" s="1954"/>
      <c r="I743" s="1954"/>
      <c r="J743" s="1954"/>
      <c r="K743" s="1954"/>
    </row>
    <row r="744" spans="1:11" ht="15.75" customHeight="1">
      <c r="A744" s="1954"/>
      <c r="B744" s="1954"/>
      <c r="C744" s="1954"/>
      <c r="D744" s="1954"/>
      <c r="E744" s="1954"/>
      <c r="F744" s="1954"/>
      <c r="G744" s="1954"/>
      <c r="H744" s="1954"/>
      <c r="I744" s="1954"/>
      <c r="J744" s="1954"/>
      <c r="K744" s="1954"/>
    </row>
    <row r="745" spans="1:11" ht="15.75" customHeight="1">
      <c r="A745" s="1954"/>
      <c r="B745" s="1954"/>
      <c r="C745" s="1954"/>
      <c r="D745" s="1954"/>
      <c r="E745" s="1954"/>
      <c r="F745" s="1954"/>
      <c r="G745" s="1954"/>
      <c r="H745" s="1954"/>
      <c r="I745" s="1954"/>
      <c r="J745" s="1954"/>
      <c r="K745" s="1954"/>
    </row>
    <row r="746" spans="1:11" ht="15.75" customHeight="1">
      <c r="A746" s="1954"/>
      <c r="B746" s="1954"/>
      <c r="C746" s="1954"/>
      <c r="D746" s="1954"/>
      <c r="E746" s="1954"/>
      <c r="F746" s="1954"/>
      <c r="G746" s="1954"/>
      <c r="H746" s="1954"/>
      <c r="I746" s="1954"/>
      <c r="J746" s="1954"/>
      <c r="K746" s="1954"/>
    </row>
    <row r="747" spans="1:11" ht="15.75" customHeight="1">
      <c r="A747" s="1954"/>
      <c r="B747" s="1954"/>
      <c r="C747" s="1954"/>
      <c r="D747" s="1954"/>
      <c r="E747" s="1954"/>
      <c r="F747" s="1954"/>
      <c r="G747" s="1954"/>
      <c r="H747" s="1954"/>
      <c r="I747" s="1954"/>
      <c r="J747" s="1954"/>
      <c r="K747" s="1954"/>
    </row>
    <row r="748" spans="1:11" ht="15.75" customHeight="1">
      <c r="A748" s="1954"/>
      <c r="B748" s="1954"/>
      <c r="C748" s="1954"/>
      <c r="D748" s="1954"/>
      <c r="E748" s="1954"/>
      <c r="F748" s="1954"/>
      <c r="G748" s="1954"/>
      <c r="H748" s="1954"/>
      <c r="I748" s="1954"/>
      <c r="J748" s="1954"/>
      <c r="K748" s="1954"/>
    </row>
    <row r="749" spans="1:11" ht="15.75" customHeight="1">
      <c r="A749" s="1954"/>
      <c r="B749" s="1954"/>
      <c r="C749" s="1954"/>
      <c r="D749" s="1954"/>
      <c r="E749" s="1954"/>
      <c r="F749" s="1954"/>
      <c r="G749" s="1954"/>
      <c r="H749" s="1954"/>
      <c r="I749" s="1954"/>
      <c r="J749" s="1954"/>
      <c r="K749" s="1954"/>
    </row>
    <row r="750" spans="1:11" ht="15.75" customHeight="1">
      <c r="A750" s="1954"/>
      <c r="B750" s="1954"/>
      <c r="C750" s="1954"/>
      <c r="D750" s="1954"/>
      <c r="E750" s="1954"/>
      <c r="F750" s="1954"/>
      <c r="G750" s="1954"/>
      <c r="H750" s="1954"/>
      <c r="I750" s="1954"/>
      <c r="J750" s="1954"/>
      <c r="K750" s="1954"/>
    </row>
    <row r="751" spans="1:11" ht="15.75" customHeight="1">
      <c r="A751" s="1954"/>
      <c r="B751" s="1954"/>
      <c r="C751" s="1954"/>
      <c r="D751" s="1954"/>
      <c r="E751" s="1954"/>
      <c r="F751" s="1954"/>
      <c r="G751" s="1954"/>
      <c r="H751" s="1954"/>
      <c r="I751" s="1954"/>
      <c r="J751" s="1954"/>
      <c r="K751" s="1954"/>
    </row>
    <row r="752" spans="1:11" ht="15.75" customHeight="1">
      <c r="A752" s="1954"/>
      <c r="B752" s="1954"/>
      <c r="C752" s="1954"/>
      <c r="D752" s="1954"/>
      <c r="E752" s="1954"/>
      <c r="F752" s="1954"/>
      <c r="G752" s="1954"/>
      <c r="H752" s="1954"/>
      <c r="I752" s="1954"/>
      <c r="J752" s="1954"/>
      <c r="K752" s="1954"/>
    </row>
    <row r="753" spans="1:11" ht="15.75" customHeight="1">
      <c r="A753" s="1954"/>
      <c r="B753" s="1954"/>
      <c r="C753" s="1954"/>
      <c r="D753" s="1954"/>
      <c r="E753" s="1954"/>
      <c r="F753" s="1954"/>
      <c r="G753" s="1954"/>
      <c r="H753" s="1954"/>
      <c r="I753" s="1954"/>
      <c r="J753" s="1954"/>
      <c r="K753" s="1954"/>
    </row>
    <row r="754" spans="1:11" ht="15.75" customHeight="1">
      <c r="A754" s="1954"/>
      <c r="B754" s="1954"/>
      <c r="C754" s="1954"/>
      <c r="D754" s="1954"/>
      <c r="E754" s="1954"/>
      <c r="F754" s="1954"/>
      <c r="G754" s="1954"/>
      <c r="H754" s="1954"/>
      <c r="I754" s="1954"/>
      <c r="J754" s="1954"/>
      <c r="K754" s="1954"/>
    </row>
    <row r="755" spans="1:11" ht="15.75" customHeight="1">
      <c r="A755" s="1954"/>
      <c r="B755" s="1954"/>
      <c r="C755" s="1954"/>
      <c r="D755" s="1954"/>
      <c r="E755" s="1954"/>
      <c r="F755" s="1954"/>
      <c r="G755" s="1954"/>
      <c r="H755" s="1954"/>
      <c r="I755" s="1954"/>
      <c r="J755" s="1954"/>
      <c r="K755" s="1954"/>
    </row>
    <row r="756" spans="1:11" ht="15.75" customHeight="1">
      <c r="A756" s="1954"/>
      <c r="B756" s="1954"/>
      <c r="C756" s="1954"/>
      <c r="D756" s="1954"/>
      <c r="E756" s="1954"/>
      <c r="F756" s="1954"/>
      <c r="G756" s="1954"/>
      <c r="H756" s="1954"/>
      <c r="I756" s="1954"/>
      <c r="J756" s="1954"/>
      <c r="K756" s="1954"/>
    </row>
    <row r="757" spans="1:11" ht="15.75" customHeight="1">
      <c r="A757" s="1954"/>
      <c r="B757" s="1954"/>
      <c r="C757" s="1954"/>
      <c r="D757" s="1954"/>
      <c r="E757" s="1954"/>
      <c r="F757" s="1954"/>
      <c r="G757" s="1954"/>
      <c r="H757" s="1954"/>
      <c r="I757" s="1954"/>
      <c r="J757" s="1954"/>
      <c r="K757" s="1954"/>
    </row>
    <row r="758" spans="1:11" ht="15.75" customHeight="1">
      <c r="A758" s="1954"/>
      <c r="B758" s="1954"/>
      <c r="C758" s="1954"/>
      <c r="D758" s="1954"/>
      <c r="E758" s="1954"/>
      <c r="F758" s="1954"/>
      <c r="G758" s="1954"/>
      <c r="H758" s="1954"/>
      <c r="I758" s="1954"/>
      <c r="J758" s="1954"/>
      <c r="K758" s="1954"/>
    </row>
    <row r="759" spans="1:11" ht="15.75" customHeight="1">
      <c r="A759" s="1954"/>
      <c r="B759" s="1954"/>
      <c r="C759" s="1954"/>
      <c r="D759" s="1954"/>
      <c r="E759" s="1954"/>
      <c r="F759" s="1954"/>
      <c r="G759" s="1954"/>
      <c r="H759" s="1954"/>
      <c r="I759" s="1954"/>
      <c r="J759" s="1954"/>
      <c r="K759" s="1954"/>
    </row>
    <row r="760" spans="1:11" ht="15.75" customHeight="1">
      <c r="A760" s="1954"/>
      <c r="B760" s="1954"/>
      <c r="C760" s="1954"/>
      <c r="D760" s="1954"/>
      <c r="E760" s="1954"/>
      <c r="F760" s="1954"/>
      <c r="G760" s="1954"/>
      <c r="H760" s="1954"/>
      <c r="I760" s="1954"/>
      <c r="J760" s="1954"/>
      <c r="K760" s="1954"/>
    </row>
    <row r="761" spans="1:11" ht="15.75" customHeight="1">
      <c r="A761" s="1954"/>
      <c r="B761" s="1954"/>
      <c r="C761" s="1954"/>
      <c r="D761" s="1954"/>
      <c r="E761" s="1954"/>
      <c r="F761" s="1954"/>
      <c r="G761" s="1954"/>
      <c r="H761" s="1954"/>
      <c r="I761" s="1954"/>
      <c r="J761" s="1954"/>
      <c r="K761" s="1954"/>
    </row>
    <row r="762" spans="1:11" ht="15.75" customHeight="1">
      <c r="A762" s="1954"/>
      <c r="B762" s="1954"/>
      <c r="C762" s="1954"/>
      <c r="D762" s="1954"/>
      <c r="E762" s="1954"/>
      <c r="F762" s="1954"/>
      <c r="G762" s="1954"/>
      <c r="H762" s="1954"/>
      <c r="I762" s="1954"/>
      <c r="J762" s="1954"/>
      <c r="K762" s="1954"/>
    </row>
    <row r="763" spans="1:11" ht="15.75" customHeight="1">
      <c r="A763" s="1954"/>
      <c r="B763" s="1954"/>
      <c r="C763" s="1954"/>
      <c r="D763" s="1954"/>
      <c r="E763" s="1954"/>
      <c r="F763" s="1954"/>
      <c r="G763" s="1954"/>
      <c r="H763" s="1954"/>
      <c r="I763" s="1954"/>
      <c r="J763" s="1954"/>
      <c r="K763" s="1954"/>
    </row>
    <row r="764" spans="1:11" ht="15.75" customHeight="1">
      <c r="A764" s="1954"/>
      <c r="B764" s="1954"/>
      <c r="C764" s="1954"/>
      <c r="D764" s="1954"/>
      <c r="E764" s="1954"/>
      <c r="F764" s="1954"/>
      <c r="G764" s="1954"/>
      <c r="H764" s="1954"/>
      <c r="I764" s="1954"/>
      <c r="J764" s="1954"/>
      <c r="K764" s="1954"/>
    </row>
    <row r="765" spans="1:11" ht="15.75" customHeight="1">
      <c r="A765" s="1954"/>
      <c r="B765" s="1954"/>
      <c r="C765" s="1954"/>
      <c r="D765" s="1954"/>
      <c r="E765" s="1954"/>
      <c r="F765" s="1954"/>
      <c r="G765" s="1954"/>
      <c r="H765" s="1954"/>
      <c r="I765" s="1954"/>
      <c r="J765" s="1954"/>
      <c r="K765" s="1954"/>
    </row>
    <row r="766" spans="1:11" ht="15.75" customHeight="1">
      <c r="A766" s="1954"/>
      <c r="B766" s="1954"/>
      <c r="C766" s="1954"/>
      <c r="D766" s="1954"/>
      <c r="E766" s="1954"/>
      <c r="F766" s="1954"/>
      <c r="G766" s="1954"/>
      <c r="H766" s="1954"/>
      <c r="I766" s="1954"/>
      <c r="J766" s="1954"/>
      <c r="K766" s="1954"/>
    </row>
    <row r="767" spans="1:11" ht="15.75" customHeight="1">
      <c r="A767" s="1954"/>
      <c r="B767" s="1954"/>
      <c r="C767" s="1954"/>
      <c r="D767" s="1954"/>
      <c r="E767" s="1954"/>
      <c r="F767" s="1954"/>
      <c r="G767" s="1954"/>
      <c r="H767" s="1954"/>
      <c r="I767" s="1954"/>
      <c r="J767" s="1954"/>
      <c r="K767" s="1954"/>
    </row>
    <row r="768" spans="1:11" ht="15.75" customHeight="1">
      <c r="A768" s="1954"/>
      <c r="B768" s="1954"/>
      <c r="C768" s="1954"/>
      <c r="D768" s="1954"/>
      <c r="E768" s="1954"/>
      <c r="F768" s="1954"/>
      <c r="G768" s="1954"/>
      <c r="H768" s="1954"/>
      <c r="I768" s="1954"/>
      <c r="J768" s="1954"/>
      <c r="K768" s="1954"/>
    </row>
    <row r="769" spans="1:11" ht="15.75" customHeight="1">
      <c r="A769" s="1954"/>
      <c r="B769" s="1954"/>
      <c r="C769" s="1954"/>
      <c r="D769" s="1954"/>
      <c r="E769" s="1954"/>
      <c r="F769" s="1954"/>
      <c r="G769" s="1954"/>
      <c r="H769" s="1954"/>
      <c r="I769" s="1954"/>
      <c r="J769" s="1954"/>
      <c r="K769" s="1954"/>
    </row>
    <row r="770" spans="1:11" ht="15.75" customHeight="1">
      <c r="A770" s="1954"/>
      <c r="B770" s="1954"/>
      <c r="C770" s="1954"/>
      <c r="D770" s="1954"/>
      <c r="E770" s="1954"/>
      <c r="F770" s="1954"/>
      <c r="G770" s="1954"/>
      <c r="H770" s="1954"/>
      <c r="I770" s="1954"/>
      <c r="J770" s="1954"/>
      <c r="K770" s="1954"/>
    </row>
    <row r="771" spans="1:11" ht="15.75" customHeight="1">
      <c r="A771" s="1954"/>
      <c r="B771" s="1954"/>
      <c r="C771" s="1954"/>
      <c r="D771" s="1954"/>
      <c r="E771" s="1954"/>
      <c r="F771" s="1954"/>
      <c r="G771" s="1954"/>
      <c r="H771" s="1954"/>
      <c r="I771" s="1954"/>
      <c r="J771" s="1954"/>
      <c r="K771" s="1954"/>
    </row>
    <row r="772" spans="1:11" ht="15.75" customHeight="1">
      <c r="A772" s="1954"/>
      <c r="B772" s="1954"/>
      <c r="C772" s="1954"/>
      <c r="D772" s="1954"/>
      <c r="E772" s="1954"/>
      <c r="F772" s="1954"/>
      <c r="G772" s="1954"/>
      <c r="H772" s="1954"/>
      <c r="I772" s="1954"/>
      <c r="J772" s="1954"/>
      <c r="K772" s="1954"/>
    </row>
    <row r="773" spans="1:11" ht="15.75" customHeight="1">
      <c r="A773" s="1954"/>
      <c r="B773" s="1954"/>
      <c r="C773" s="1954"/>
      <c r="D773" s="1954"/>
      <c r="E773" s="1954"/>
      <c r="F773" s="1954"/>
      <c r="G773" s="1954"/>
      <c r="H773" s="1954"/>
      <c r="I773" s="1954"/>
      <c r="J773" s="1954"/>
      <c r="K773" s="1954"/>
    </row>
    <row r="774" spans="1:11" ht="15.75" customHeight="1">
      <c r="A774" s="1954"/>
      <c r="B774" s="1954"/>
      <c r="C774" s="1954"/>
      <c r="D774" s="1954"/>
      <c r="E774" s="1954"/>
      <c r="F774" s="1954"/>
      <c r="G774" s="1954"/>
      <c r="H774" s="1954"/>
      <c r="I774" s="1954"/>
      <c r="J774" s="1954"/>
      <c r="K774" s="1954"/>
    </row>
    <row r="775" spans="1:11" ht="15.75" customHeight="1">
      <c r="A775" s="1954"/>
      <c r="B775" s="1954"/>
      <c r="C775" s="1954"/>
      <c r="D775" s="1954"/>
      <c r="E775" s="1954"/>
      <c r="F775" s="1954"/>
      <c r="G775" s="1954"/>
      <c r="H775" s="1954"/>
      <c r="I775" s="1954"/>
      <c r="J775" s="1954"/>
      <c r="K775" s="1954"/>
    </row>
    <row r="776" spans="1:11" ht="15.75" customHeight="1">
      <c r="A776" s="1954"/>
      <c r="B776" s="1954"/>
      <c r="C776" s="1954"/>
      <c r="D776" s="1954"/>
      <c r="E776" s="1954"/>
      <c r="F776" s="1954"/>
      <c r="G776" s="1954"/>
      <c r="H776" s="1954"/>
      <c r="I776" s="1954"/>
      <c r="J776" s="1954"/>
      <c r="K776" s="1954"/>
    </row>
    <row r="777" spans="1:11" ht="15.75" customHeight="1">
      <c r="A777" s="1954"/>
      <c r="B777" s="1954"/>
      <c r="C777" s="1954"/>
      <c r="D777" s="1954"/>
      <c r="E777" s="1954"/>
      <c r="F777" s="1954"/>
      <c r="G777" s="1954"/>
      <c r="H777" s="1954"/>
      <c r="I777" s="1954"/>
      <c r="J777" s="1954"/>
      <c r="K777" s="1954"/>
    </row>
    <row r="778" spans="1:11" ht="15.75" customHeight="1">
      <c r="A778" s="1954"/>
      <c r="B778" s="1954"/>
      <c r="C778" s="1954"/>
      <c r="D778" s="1954"/>
      <c r="E778" s="1954"/>
      <c r="F778" s="1954"/>
      <c r="G778" s="1954"/>
      <c r="H778" s="1954"/>
      <c r="I778" s="1954"/>
      <c r="J778" s="1954"/>
      <c r="K778" s="1954"/>
    </row>
    <row r="779" spans="1:11" ht="15.75" customHeight="1">
      <c r="A779" s="1954"/>
      <c r="B779" s="1954"/>
      <c r="C779" s="1954"/>
      <c r="D779" s="1954"/>
      <c r="E779" s="1954"/>
      <c r="F779" s="1954"/>
      <c r="G779" s="1954"/>
      <c r="H779" s="1954"/>
      <c r="I779" s="1954"/>
      <c r="J779" s="1954"/>
      <c r="K779" s="1954"/>
    </row>
    <row r="780" spans="1:11" ht="15.75" customHeight="1">
      <c r="A780" s="1954"/>
      <c r="B780" s="1954"/>
      <c r="C780" s="1954"/>
      <c r="D780" s="1954"/>
      <c r="E780" s="1954"/>
      <c r="F780" s="1954"/>
      <c r="G780" s="1954"/>
      <c r="H780" s="1954"/>
      <c r="I780" s="1954"/>
      <c r="J780" s="1954"/>
      <c r="K780" s="1954"/>
    </row>
    <row r="781" spans="1:11" ht="15.75" customHeight="1">
      <c r="A781" s="1954"/>
      <c r="B781" s="1954"/>
      <c r="C781" s="1954"/>
      <c r="D781" s="1954"/>
      <c r="E781" s="1954"/>
      <c r="F781" s="1954"/>
      <c r="G781" s="1954"/>
      <c r="H781" s="1954"/>
      <c r="I781" s="1954"/>
      <c r="J781" s="1954"/>
      <c r="K781" s="1954"/>
    </row>
    <row r="782" spans="1:11" ht="15.75" customHeight="1">
      <c r="A782" s="1954"/>
      <c r="B782" s="1954"/>
      <c r="C782" s="1954"/>
      <c r="D782" s="1954"/>
      <c r="E782" s="1954"/>
      <c r="F782" s="1954"/>
      <c r="G782" s="1954"/>
      <c r="H782" s="1954"/>
      <c r="I782" s="1954"/>
      <c r="J782" s="1954"/>
      <c r="K782" s="1954"/>
    </row>
    <row r="783" spans="1:11" ht="15.75" customHeight="1">
      <c r="A783" s="1954"/>
      <c r="B783" s="1954"/>
      <c r="C783" s="1954"/>
      <c r="D783" s="1954"/>
      <c r="E783" s="1954"/>
      <c r="F783" s="1954"/>
      <c r="G783" s="1954"/>
      <c r="H783" s="1954"/>
      <c r="I783" s="1954"/>
      <c r="J783" s="1954"/>
      <c r="K783" s="1954"/>
    </row>
    <row r="784" spans="1:11" ht="15.75" customHeight="1">
      <c r="A784" s="1954"/>
      <c r="B784" s="1954"/>
      <c r="C784" s="1954"/>
      <c r="D784" s="1954"/>
      <c r="E784" s="1954"/>
      <c r="F784" s="1954"/>
      <c r="G784" s="1954"/>
      <c r="H784" s="1954"/>
      <c r="I784" s="1954"/>
      <c r="J784" s="1954"/>
      <c r="K784" s="1954"/>
    </row>
    <row r="785" spans="1:11" ht="15.75" customHeight="1">
      <c r="A785" s="1954"/>
      <c r="B785" s="1954"/>
      <c r="C785" s="1954"/>
      <c r="D785" s="1954"/>
      <c r="E785" s="1954"/>
      <c r="F785" s="1954"/>
      <c r="G785" s="1954"/>
      <c r="H785" s="1954"/>
      <c r="I785" s="1954"/>
      <c r="J785" s="1954"/>
      <c r="K785" s="1954"/>
    </row>
    <row r="786" spans="1:11" ht="15.75" customHeight="1">
      <c r="A786" s="1954"/>
      <c r="B786" s="1954"/>
      <c r="C786" s="1954"/>
      <c r="D786" s="1954"/>
      <c r="E786" s="1954"/>
      <c r="F786" s="1954"/>
      <c r="G786" s="1954"/>
      <c r="H786" s="1954"/>
      <c r="I786" s="1954"/>
      <c r="J786" s="1954"/>
      <c r="K786" s="1954"/>
    </row>
    <row r="787" spans="1:11" ht="15.75" customHeight="1">
      <c r="A787" s="1954"/>
      <c r="B787" s="1954"/>
      <c r="C787" s="1954"/>
      <c r="D787" s="1954"/>
      <c r="E787" s="1954"/>
      <c r="F787" s="1954"/>
      <c r="G787" s="1954"/>
      <c r="H787" s="1954"/>
      <c r="I787" s="1954"/>
      <c r="J787" s="1954"/>
      <c r="K787" s="1954"/>
    </row>
    <row r="788" spans="1:11" ht="15.75" customHeight="1">
      <c r="A788" s="1954"/>
      <c r="B788" s="1954"/>
      <c r="C788" s="1954"/>
      <c r="D788" s="1954"/>
      <c r="E788" s="1954"/>
      <c r="F788" s="1954"/>
      <c r="G788" s="1954"/>
      <c r="H788" s="1954"/>
      <c r="I788" s="1954"/>
      <c r="J788" s="1954"/>
      <c r="K788" s="1954"/>
    </row>
    <row r="789" spans="1:11" ht="15.75" customHeight="1">
      <c r="A789" s="1954"/>
      <c r="B789" s="1954"/>
      <c r="C789" s="1954"/>
      <c r="D789" s="1954"/>
      <c r="E789" s="1954"/>
      <c r="F789" s="1954"/>
      <c r="G789" s="1954"/>
      <c r="H789" s="1954"/>
      <c r="I789" s="1954"/>
      <c r="J789" s="1954"/>
      <c r="K789" s="1954"/>
    </row>
    <row r="790" spans="1:11" ht="15.75" customHeight="1">
      <c r="A790" s="1954"/>
      <c r="B790" s="1954"/>
      <c r="C790" s="1954"/>
      <c r="D790" s="1954"/>
      <c r="E790" s="1954"/>
      <c r="F790" s="1954"/>
      <c r="G790" s="1954"/>
      <c r="H790" s="1954"/>
      <c r="I790" s="1954"/>
      <c r="J790" s="1954"/>
      <c r="K790" s="1954"/>
    </row>
    <row r="791" spans="1:11" ht="15.75" customHeight="1">
      <c r="A791" s="1954"/>
      <c r="B791" s="1954"/>
      <c r="C791" s="1954"/>
      <c r="D791" s="1954"/>
      <c r="E791" s="1954"/>
      <c r="F791" s="1954"/>
      <c r="G791" s="1954"/>
      <c r="H791" s="1954"/>
      <c r="I791" s="1954"/>
      <c r="J791" s="1954"/>
      <c r="K791" s="1954"/>
    </row>
    <row r="792" spans="1:11" ht="15.75" customHeight="1">
      <c r="A792" s="1954"/>
      <c r="B792" s="1954"/>
      <c r="C792" s="1954"/>
      <c r="D792" s="1954"/>
      <c r="E792" s="1954"/>
      <c r="F792" s="1954"/>
      <c r="G792" s="1954"/>
      <c r="H792" s="1954"/>
      <c r="I792" s="1954"/>
      <c r="J792" s="1954"/>
      <c r="K792" s="1954"/>
    </row>
    <row r="793" spans="1:11" ht="15.75" customHeight="1">
      <c r="A793" s="1954"/>
      <c r="B793" s="1954"/>
      <c r="C793" s="1954"/>
      <c r="D793" s="1954"/>
      <c r="E793" s="1954"/>
      <c r="F793" s="1954"/>
      <c r="G793" s="1954"/>
      <c r="H793" s="1954"/>
      <c r="I793" s="1954"/>
      <c r="J793" s="1954"/>
      <c r="K793" s="1954"/>
    </row>
    <row r="794" spans="1:11" ht="15.75" customHeight="1">
      <c r="A794" s="1954"/>
      <c r="B794" s="1954"/>
      <c r="C794" s="1954"/>
      <c r="D794" s="1954"/>
      <c r="E794" s="1954"/>
      <c r="F794" s="1954"/>
      <c r="G794" s="1954"/>
      <c r="H794" s="1954"/>
      <c r="I794" s="1954"/>
      <c r="J794" s="1954"/>
      <c r="K794" s="1954"/>
    </row>
    <row r="795" spans="1:11" ht="15.75" customHeight="1">
      <c r="A795" s="1954"/>
      <c r="B795" s="1954"/>
      <c r="C795" s="1954"/>
      <c r="D795" s="1954"/>
      <c r="E795" s="1954"/>
      <c r="F795" s="1954"/>
      <c r="G795" s="1954"/>
      <c r="H795" s="1954"/>
      <c r="I795" s="1954"/>
      <c r="J795" s="1954"/>
      <c r="K795" s="1954"/>
    </row>
    <row r="796" spans="1:11" ht="15.75" customHeight="1">
      <c r="A796" s="1954"/>
      <c r="B796" s="1954"/>
      <c r="C796" s="1954"/>
      <c r="D796" s="1954"/>
      <c r="E796" s="1954"/>
      <c r="F796" s="1954"/>
      <c r="G796" s="1954"/>
      <c r="H796" s="1954"/>
      <c r="I796" s="1954"/>
      <c r="J796" s="1954"/>
      <c r="K796" s="1954"/>
    </row>
    <row r="797" spans="1:11" ht="15.75" customHeight="1">
      <c r="A797" s="1954"/>
      <c r="B797" s="1954"/>
      <c r="C797" s="1954"/>
      <c r="D797" s="1954"/>
      <c r="E797" s="1954"/>
      <c r="F797" s="1954"/>
      <c r="G797" s="1954"/>
      <c r="H797" s="1954"/>
      <c r="I797" s="1954"/>
      <c r="J797" s="1954"/>
      <c r="K797" s="1954"/>
    </row>
    <row r="798" spans="1:11" ht="15.75" customHeight="1">
      <c r="A798" s="1954"/>
      <c r="B798" s="1954"/>
      <c r="C798" s="1954"/>
      <c r="D798" s="1954"/>
      <c r="E798" s="1954"/>
      <c r="F798" s="1954"/>
      <c r="G798" s="1954"/>
      <c r="H798" s="1954"/>
      <c r="I798" s="1954"/>
      <c r="J798" s="1954"/>
      <c r="K798" s="1954"/>
    </row>
    <row r="799" spans="1:11" ht="15.75" customHeight="1">
      <c r="A799" s="1954"/>
      <c r="B799" s="1954"/>
      <c r="C799" s="1954"/>
      <c r="D799" s="1954"/>
      <c r="E799" s="1954"/>
      <c r="F799" s="1954"/>
      <c r="G799" s="1954"/>
      <c r="H799" s="1954"/>
      <c r="I799" s="1954"/>
      <c r="J799" s="1954"/>
      <c r="K799" s="1954"/>
    </row>
    <row r="800" spans="1:11" ht="15.75" customHeight="1">
      <c r="A800" s="1954"/>
      <c r="B800" s="1954"/>
      <c r="C800" s="1954"/>
      <c r="D800" s="1954"/>
      <c r="E800" s="1954"/>
      <c r="F800" s="1954"/>
      <c r="G800" s="1954"/>
      <c r="H800" s="1954"/>
      <c r="I800" s="1954"/>
      <c r="J800" s="1954"/>
      <c r="K800" s="1954"/>
    </row>
    <row r="801" spans="1:11" ht="15.75" customHeight="1">
      <c r="A801" s="1954"/>
      <c r="B801" s="1954"/>
      <c r="C801" s="1954"/>
      <c r="D801" s="1954"/>
      <c r="E801" s="1954"/>
      <c r="F801" s="1954"/>
      <c r="G801" s="1954"/>
      <c r="H801" s="1954"/>
      <c r="I801" s="1954"/>
      <c r="J801" s="1954"/>
      <c r="K801" s="1954"/>
    </row>
    <row r="802" spans="1:11" ht="15.75" customHeight="1">
      <c r="A802" s="1954"/>
      <c r="B802" s="1954"/>
      <c r="C802" s="1954"/>
      <c r="D802" s="1954"/>
      <c r="E802" s="1954"/>
      <c r="F802" s="1954"/>
      <c r="G802" s="1954"/>
      <c r="H802" s="1954"/>
      <c r="I802" s="1954"/>
      <c r="J802" s="1954"/>
      <c r="K802" s="1954"/>
    </row>
    <row r="803" spans="1:11" ht="15.75" customHeight="1">
      <c r="A803" s="1954"/>
      <c r="B803" s="1954"/>
      <c r="C803" s="1954"/>
      <c r="D803" s="1954"/>
      <c r="E803" s="1954"/>
      <c r="F803" s="1954"/>
      <c r="G803" s="1954"/>
      <c r="H803" s="1954"/>
      <c r="I803" s="1954"/>
      <c r="J803" s="1954"/>
      <c r="K803" s="1954"/>
    </row>
    <row r="804" spans="1:11" ht="15.75" customHeight="1">
      <c r="A804" s="1954"/>
      <c r="B804" s="1954"/>
      <c r="C804" s="1954"/>
      <c r="D804" s="1954"/>
      <c r="E804" s="1954"/>
      <c r="F804" s="1954"/>
      <c r="G804" s="1954"/>
      <c r="H804" s="1954"/>
      <c r="I804" s="1954"/>
      <c r="J804" s="1954"/>
      <c r="K804" s="1954"/>
    </row>
    <row r="805" spans="1:11" ht="15.75" customHeight="1">
      <c r="A805" s="1954"/>
      <c r="B805" s="1954"/>
      <c r="C805" s="1954"/>
      <c r="D805" s="1954"/>
      <c r="E805" s="1954"/>
      <c r="F805" s="1954"/>
      <c r="G805" s="1954"/>
      <c r="H805" s="1954"/>
      <c r="I805" s="1954"/>
      <c r="J805" s="1954"/>
      <c r="K805" s="1954"/>
    </row>
    <row r="806" spans="1:11" ht="15.75" customHeight="1">
      <c r="A806" s="1954"/>
      <c r="B806" s="1954"/>
      <c r="C806" s="1954"/>
      <c r="D806" s="1954"/>
      <c r="E806" s="1954"/>
      <c r="F806" s="1954"/>
      <c r="G806" s="1954"/>
      <c r="H806" s="1954"/>
      <c r="I806" s="1954"/>
      <c r="J806" s="1954"/>
      <c r="K806" s="1954"/>
    </row>
    <row r="807" spans="1:11" ht="15.75" customHeight="1">
      <c r="A807" s="1954"/>
      <c r="B807" s="1954"/>
      <c r="C807" s="1954"/>
      <c r="D807" s="1954"/>
      <c r="E807" s="1954"/>
      <c r="F807" s="1954"/>
      <c r="G807" s="1954"/>
      <c r="H807" s="1954"/>
      <c r="I807" s="1954"/>
      <c r="J807" s="1954"/>
      <c r="K807" s="1954"/>
    </row>
    <row r="808" spans="1:11" ht="15.75" customHeight="1">
      <c r="A808" s="1954"/>
      <c r="B808" s="1954"/>
      <c r="C808" s="1954"/>
      <c r="D808" s="1954"/>
      <c r="E808" s="1954"/>
      <c r="F808" s="1954"/>
      <c r="G808" s="1954"/>
      <c r="H808" s="1954"/>
      <c r="I808" s="1954"/>
      <c r="J808" s="1954"/>
      <c r="K808" s="1954"/>
    </row>
    <row r="809" spans="1:11" ht="15.75" customHeight="1">
      <c r="A809" s="1954"/>
      <c r="B809" s="1954"/>
      <c r="C809" s="1954"/>
      <c r="D809" s="1954"/>
      <c r="E809" s="1954"/>
      <c r="F809" s="1954"/>
      <c r="G809" s="1954"/>
      <c r="H809" s="1954"/>
      <c r="I809" s="1954"/>
      <c r="J809" s="1954"/>
      <c r="K809" s="1954"/>
    </row>
    <row r="810" spans="1:11" ht="15.75" customHeight="1">
      <c r="A810" s="1954"/>
      <c r="B810" s="1954"/>
      <c r="C810" s="1954"/>
      <c r="D810" s="1954"/>
      <c r="E810" s="1954"/>
      <c r="F810" s="1954"/>
      <c r="G810" s="1954"/>
      <c r="H810" s="1954"/>
      <c r="I810" s="1954"/>
      <c r="J810" s="1954"/>
      <c r="K810" s="1954"/>
    </row>
    <row r="811" spans="1:11" ht="15.75" customHeight="1">
      <c r="A811" s="1954"/>
      <c r="B811" s="1954"/>
      <c r="C811" s="1954"/>
      <c r="D811" s="1954"/>
      <c r="E811" s="1954"/>
      <c r="F811" s="1954"/>
      <c r="G811" s="1954"/>
      <c r="H811" s="1954"/>
      <c r="I811" s="1954"/>
      <c r="J811" s="1954"/>
      <c r="K811" s="1954"/>
    </row>
    <row r="812" spans="1:11" ht="15.75" customHeight="1">
      <c r="A812" s="1954"/>
      <c r="B812" s="1954"/>
      <c r="C812" s="1954"/>
      <c r="D812" s="1954"/>
      <c r="E812" s="1954"/>
      <c r="F812" s="1954"/>
      <c r="G812" s="1954"/>
      <c r="H812" s="1954"/>
      <c r="I812" s="1954"/>
      <c r="J812" s="1954"/>
      <c r="K812" s="1954"/>
    </row>
    <row r="813" spans="1:11" ht="15.75" customHeight="1">
      <c r="A813" s="1954"/>
      <c r="B813" s="1954"/>
      <c r="C813" s="1954"/>
      <c r="D813" s="1954"/>
      <c r="E813" s="1954"/>
      <c r="F813" s="1954"/>
      <c r="G813" s="1954"/>
      <c r="H813" s="1954"/>
      <c r="I813" s="1954"/>
      <c r="J813" s="1954"/>
      <c r="K813" s="1954"/>
    </row>
    <row r="814" spans="1:11" ht="15.75" customHeight="1">
      <c r="A814" s="1954"/>
      <c r="B814" s="1954"/>
      <c r="C814" s="1954"/>
      <c r="D814" s="1954"/>
      <c r="E814" s="1954"/>
      <c r="F814" s="1954"/>
      <c r="G814" s="1954"/>
      <c r="H814" s="1954"/>
      <c r="I814" s="1954"/>
      <c r="J814" s="1954"/>
      <c r="K814" s="1954"/>
    </row>
    <row r="815" spans="1:11" ht="15.75" customHeight="1">
      <c r="A815" s="1954"/>
      <c r="B815" s="1954"/>
      <c r="C815" s="1954"/>
      <c r="D815" s="1954"/>
      <c r="E815" s="1954"/>
      <c r="F815" s="1954"/>
      <c r="G815" s="1954"/>
      <c r="H815" s="1954"/>
      <c r="I815" s="1954"/>
      <c r="J815" s="1954"/>
      <c r="K815" s="1954"/>
    </row>
    <row r="816" spans="1:11" ht="15.75" customHeight="1">
      <c r="A816" s="1954"/>
      <c r="B816" s="1954"/>
      <c r="C816" s="1954"/>
      <c r="D816" s="1954"/>
      <c r="E816" s="1954"/>
      <c r="F816" s="1954"/>
      <c r="G816" s="1954"/>
      <c r="H816" s="1954"/>
      <c r="I816" s="1954"/>
      <c r="J816" s="1954"/>
      <c r="K816" s="1954"/>
    </row>
    <row r="817" spans="1:11" ht="15.75" customHeight="1">
      <c r="A817" s="1954"/>
      <c r="B817" s="1954"/>
      <c r="C817" s="1954"/>
      <c r="D817" s="1954"/>
      <c r="E817" s="1954"/>
      <c r="F817" s="1954"/>
      <c r="G817" s="1954"/>
      <c r="H817" s="1954"/>
      <c r="I817" s="1954"/>
      <c r="J817" s="1954"/>
      <c r="K817" s="1954"/>
    </row>
    <row r="818" spans="1:11" ht="15.75" customHeight="1">
      <c r="A818" s="1954"/>
      <c r="B818" s="1954"/>
      <c r="C818" s="1954"/>
      <c r="D818" s="1954"/>
      <c r="E818" s="1954"/>
      <c r="F818" s="1954"/>
      <c r="G818" s="1954"/>
      <c r="H818" s="1954"/>
      <c r="I818" s="1954"/>
      <c r="J818" s="1954"/>
      <c r="K818" s="1954"/>
    </row>
    <row r="819" spans="1:11" ht="15.75" customHeight="1">
      <c r="A819" s="1954"/>
      <c r="B819" s="1954"/>
      <c r="C819" s="1954"/>
      <c r="D819" s="1954"/>
      <c r="E819" s="1954"/>
      <c r="F819" s="1954"/>
      <c r="G819" s="1954"/>
      <c r="H819" s="1954"/>
      <c r="I819" s="1954"/>
      <c r="J819" s="1954"/>
      <c r="K819" s="1954"/>
    </row>
    <row r="820" spans="1:11" ht="15.75" customHeight="1">
      <c r="A820" s="1954"/>
      <c r="B820" s="1954"/>
      <c r="C820" s="1954"/>
      <c r="D820" s="1954"/>
      <c r="E820" s="1954"/>
      <c r="F820" s="1954"/>
      <c r="G820" s="1954"/>
      <c r="H820" s="1954"/>
      <c r="I820" s="1954"/>
      <c r="J820" s="1954"/>
      <c r="K820" s="1954"/>
    </row>
    <row r="821" spans="1:11" ht="15.75" customHeight="1">
      <c r="A821" s="1954"/>
      <c r="B821" s="1954"/>
      <c r="C821" s="1954"/>
      <c r="D821" s="1954"/>
      <c r="E821" s="1954"/>
      <c r="F821" s="1954"/>
      <c r="G821" s="1954"/>
      <c r="H821" s="1954"/>
      <c r="I821" s="1954"/>
      <c r="J821" s="1954"/>
      <c r="K821" s="1954"/>
    </row>
    <row r="822" spans="1:11" ht="15.75" customHeight="1">
      <c r="A822" s="1954"/>
      <c r="B822" s="1954"/>
      <c r="C822" s="1954"/>
      <c r="D822" s="1954"/>
      <c r="E822" s="1954"/>
      <c r="F822" s="1954"/>
      <c r="G822" s="1954"/>
      <c r="H822" s="1954"/>
      <c r="I822" s="1954"/>
      <c r="J822" s="1954"/>
      <c r="K822" s="1954"/>
    </row>
    <row r="823" spans="1:11" ht="15.75" customHeight="1">
      <c r="A823" s="1954"/>
      <c r="B823" s="1954"/>
      <c r="C823" s="1954"/>
      <c r="D823" s="1954"/>
      <c r="E823" s="1954"/>
      <c r="F823" s="1954"/>
      <c r="G823" s="1954"/>
      <c r="H823" s="1954"/>
      <c r="I823" s="1954"/>
      <c r="J823" s="1954"/>
      <c r="K823" s="1954"/>
    </row>
    <row r="824" spans="1:11" ht="15.75" customHeight="1">
      <c r="A824" s="1954"/>
      <c r="B824" s="1954"/>
      <c r="C824" s="1954"/>
      <c r="D824" s="1954"/>
      <c r="E824" s="1954"/>
      <c r="F824" s="1954"/>
      <c r="G824" s="1954"/>
      <c r="H824" s="1954"/>
      <c r="I824" s="1954"/>
      <c r="J824" s="1954"/>
      <c r="K824" s="1954"/>
    </row>
    <row r="825" spans="1:11" ht="15.75" customHeight="1">
      <c r="A825" s="1954"/>
      <c r="B825" s="1954"/>
      <c r="C825" s="1954"/>
      <c r="D825" s="1954"/>
      <c r="E825" s="1954"/>
      <c r="F825" s="1954"/>
      <c r="G825" s="1954"/>
      <c r="H825" s="1954"/>
      <c r="I825" s="1954"/>
      <c r="J825" s="1954"/>
      <c r="K825" s="1954"/>
    </row>
    <row r="826" spans="1:11" ht="15.75" customHeight="1">
      <c r="A826" s="1954"/>
      <c r="B826" s="1954"/>
      <c r="C826" s="1954"/>
      <c r="D826" s="1954"/>
      <c r="E826" s="1954"/>
      <c r="F826" s="1954"/>
      <c r="G826" s="1954"/>
      <c r="H826" s="1954"/>
      <c r="I826" s="1954"/>
      <c r="J826" s="1954"/>
      <c r="K826" s="1954"/>
    </row>
    <row r="827" spans="1:11" ht="15.75" customHeight="1">
      <c r="A827" s="1954"/>
      <c r="B827" s="1954"/>
      <c r="C827" s="1954"/>
      <c r="D827" s="1954"/>
      <c r="E827" s="1954"/>
      <c r="F827" s="1954"/>
      <c r="G827" s="1954"/>
      <c r="H827" s="1954"/>
      <c r="I827" s="1954"/>
      <c r="J827" s="1954"/>
      <c r="K827" s="1954"/>
    </row>
    <row r="828" spans="1:11" ht="15.75" customHeight="1">
      <c r="A828" s="1954"/>
      <c r="B828" s="1954"/>
      <c r="C828" s="1954"/>
      <c r="D828" s="1954"/>
      <c r="E828" s="1954"/>
      <c r="F828" s="1954"/>
      <c r="G828" s="1954"/>
      <c r="H828" s="1954"/>
      <c r="I828" s="1954"/>
      <c r="J828" s="1954"/>
      <c r="K828" s="1954"/>
    </row>
    <row r="829" spans="1:11" ht="15.75" customHeight="1">
      <c r="A829" s="1954"/>
      <c r="B829" s="1954"/>
      <c r="C829" s="1954"/>
      <c r="D829" s="1954"/>
      <c r="E829" s="1954"/>
      <c r="F829" s="1954"/>
      <c r="G829" s="1954"/>
      <c r="H829" s="1954"/>
      <c r="I829" s="1954"/>
      <c r="J829" s="1954"/>
      <c r="K829" s="1954"/>
    </row>
    <row r="830" spans="1:11" ht="15.75" customHeight="1">
      <c r="A830" s="1954"/>
      <c r="B830" s="1954"/>
      <c r="C830" s="1954"/>
      <c r="D830" s="1954"/>
      <c r="E830" s="1954"/>
      <c r="F830" s="1954"/>
      <c r="G830" s="1954"/>
      <c r="H830" s="1954"/>
      <c r="I830" s="1954"/>
      <c r="J830" s="1954"/>
      <c r="K830" s="1954"/>
    </row>
    <row r="831" spans="1:11" ht="15.75" customHeight="1">
      <c r="A831" s="1954"/>
      <c r="B831" s="1954"/>
      <c r="C831" s="1954"/>
      <c r="D831" s="1954"/>
      <c r="E831" s="1954"/>
      <c r="F831" s="1954"/>
      <c r="G831" s="1954"/>
      <c r="H831" s="1954"/>
      <c r="I831" s="1954"/>
      <c r="J831" s="1954"/>
      <c r="K831" s="1954"/>
    </row>
    <row r="832" spans="1:11" ht="15.75" customHeight="1">
      <c r="A832" s="1954"/>
      <c r="B832" s="1954"/>
      <c r="C832" s="1954"/>
      <c r="D832" s="1954"/>
      <c r="E832" s="1954"/>
      <c r="F832" s="1954"/>
      <c r="G832" s="1954"/>
      <c r="H832" s="1954"/>
      <c r="I832" s="1954"/>
      <c r="J832" s="1954"/>
      <c r="K832" s="1954"/>
    </row>
    <row r="833" spans="1:11" ht="15.75" customHeight="1">
      <c r="A833" s="1954"/>
      <c r="B833" s="1954"/>
      <c r="C833" s="1954"/>
      <c r="D833" s="1954"/>
      <c r="E833" s="1954"/>
      <c r="F833" s="1954"/>
      <c r="G833" s="1954"/>
      <c r="H833" s="1954"/>
      <c r="I833" s="1954"/>
      <c r="J833" s="1954"/>
      <c r="K833" s="1954"/>
    </row>
    <row r="834" spans="1:11" ht="15.75" customHeight="1">
      <c r="A834" s="1954"/>
      <c r="B834" s="1954"/>
      <c r="C834" s="1954"/>
      <c r="D834" s="1954"/>
      <c r="E834" s="1954"/>
      <c r="F834" s="1954"/>
      <c r="G834" s="1954"/>
      <c r="H834" s="1954"/>
      <c r="I834" s="1954"/>
      <c r="J834" s="1954"/>
      <c r="K834" s="1954"/>
    </row>
    <row r="835" spans="1:11" ht="15.75" customHeight="1">
      <c r="A835" s="1954"/>
      <c r="B835" s="1954"/>
      <c r="C835" s="1954"/>
      <c r="D835" s="1954"/>
      <c r="E835" s="1954"/>
      <c r="F835" s="1954"/>
      <c r="G835" s="1954"/>
      <c r="H835" s="1954"/>
      <c r="I835" s="1954"/>
      <c r="J835" s="1954"/>
      <c r="K835" s="1954"/>
    </row>
    <row r="836" spans="1:11" ht="15.75" customHeight="1">
      <c r="A836" s="1954"/>
      <c r="B836" s="1954"/>
      <c r="C836" s="1954"/>
      <c r="D836" s="1954"/>
      <c r="E836" s="1954"/>
      <c r="F836" s="1954"/>
      <c r="G836" s="1954"/>
      <c r="H836" s="1954"/>
      <c r="I836" s="1954"/>
      <c r="J836" s="1954"/>
      <c r="K836" s="1954"/>
    </row>
    <row r="837" spans="1:11" ht="15.75" customHeight="1">
      <c r="A837" s="1954"/>
      <c r="B837" s="1954"/>
      <c r="C837" s="1954"/>
      <c r="D837" s="1954"/>
      <c r="E837" s="1954"/>
      <c r="F837" s="1954"/>
      <c r="G837" s="1954"/>
      <c r="H837" s="1954"/>
      <c r="I837" s="1954"/>
      <c r="J837" s="1954"/>
      <c r="K837" s="1954"/>
    </row>
    <row r="838" spans="1:11" ht="15.75" customHeight="1">
      <c r="A838" s="1954"/>
      <c r="B838" s="1954"/>
      <c r="C838" s="1954"/>
      <c r="D838" s="1954"/>
      <c r="E838" s="1954"/>
      <c r="F838" s="1954"/>
      <c r="G838" s="1954"/>
      <c r="H838" s="1954"/>
      <c r="I838" s="1954"/>
      <c r="J838" s="1954"/>
      <c r="K838" s="1954"/>
    </row>
    <row r="839" spans="1:11" ht="15.75" customHeight="1">
      <c r="A839" s="1954"/>
      <c r="B839" s="1954"/>
      <c r="C839" s="1954"/>
      <c r="D839" s="1954"/>
      <c r="E839" s="1954"/>
      <c r="F839" s="1954"/>
      <c r="G839" s="1954"/>
      <c r="H839" s="1954"/>
      <c r="I839" s="1954"/>
      <c r="J839" s="1954"/>
      <c r="K839" s="1954"/>
    </row>
    <row r="840" spans="1:11" ht="15.75" customHeight="1">
      <c r="A840" s="1954"/>
      <c r="B840" s="1954"/>
      <c r="C840" s="1954"/>
      <c r="D840" s="1954"/>
      <c r="E840" s="1954"/>
      <c r="F840" s="1954"/>
      <c r="G840" s="1954"/>
      <c r="H840" s="1954"/>
      <c r="I840" s="1954"/>
      <c r="J840" s="1954"/>
      <c r="K840" s="1954"/>
    </row>
    <row r="841" spans="1:11" ht="15.75" customHeight="1">
      <c r="A841" s="1954"/>
      <c r="B841" s="1954"/>
      <c r="C841" s="1954"/>
      <c r="D841" s="1954"/>
      <c r="E841" s="1954"/>
      <c r="F841" s="1954"/>
      <c r="G841" s="1954"/>
      <c r="H841" s="1954"/>
      <c r="I841" s="1954"/>
      <c r="J841" s="1954"/>
      <c r="K841" s="1954"/>
    </row>
    <row r="842" spans="1:11" ht="15.75" customHeight="1">
      <c r="A842" s="1954"/>
      <c r="B842" s="1954"/>
      <c r="C842" s="1954"/>
      <c r="D842" s="1954"/>
      <c r="E842" s="1954"/>
      <c r="F842" s="1954"/>
      <c r="G842" s="1954"/>
      <c r="H842" s="1954"/>
      <c r="I842" s="1954"/>
      <c r="J842" s="1954"/>
      <c r="K842" s="1954"/>
    </row>
    <row r="843" spans="1:11" ht="15.75" customHeight="1">
      <c r="A843" s="1954"/>
      <c r="B843" s="1954"/>
      <c r="C843" s="1954"/>
      <c r="D843" s="1954"/>
      <c r="E843" s="1954"/>
      <c r="F843" s="1954"/>
      <c r="G843" s="1954"/>
      <c r="H843" s="1954"/>
      <c r="I843" s="1954"/>
      <c r="J843" s="1954"/>
      <c r="K843" s="1954"/>
    </row>
    <row r="844" spans="1:11" ht="15.75" customHeight="1">
      <c r="A844" s="1954"/>
      <c r="B844" s="1954"/>
      <c r="C844" s="1954"/>
      <c r="D844" s="1954"/>
      <c r="E844" s="1954"/>
      <c r="F844" s="1954"/>
      <c r="G844" s="1954"/>
      <c r="H844" s="1954"/>
      <c r="I844" s="1954"/>
      <c r="J844" s="1954"/>
      <c r="K844" s="1954"/>
    </row>
    <row r="845" spans="1:11" ht="15.75" customHeight="1">
      <c r="A845" s="1954"/>
      <c r="B845" s="1954"/>
      <c r="C845" s="1954"/>
      <c r="D845" s="1954"/>
      <c r="E845" s="1954"/>
      <c r="F845" s="1954"/>
      <c r="G845" s="1954"/>
      <c r="H845" s="1954"/>
      <c r="I845" s="1954"/>
      <c r="J845" s="1954"/>
      <c r="K845" s="1954"/>
    </row>
    <row r="846" spans="1:11" ht="15.75" customHeight="1">
      <c r="A846" s="1954"/>
      <c r="B846" s="1954"/>
      <c r="C846" s="1954"/>
      <c r="D846" s="1954"/>
      <c r="E846" s="1954"/>
      <c r="F846" s="1954"/>
      <c r="G846" s="1954"/>
      <c r="H846" s="1954"/>
      <c r="I846" s="1954"/>
      <c r="J846" s="1954"/>
      <c r="K846" s="1954"/>
    </row>
    <row r="847" spans="1:11" ht="15.75" customHeight="1">
      <c r="A847" s="1954"/>
      <c r="B847" s="1954"/>
      <c r="C847" s="1954"/>
      <c r="D847" s="1954"/>
      <c r="E847" s="1954"/>
      <c r="F847" s="1954"/>
      <c r="G847" s="1954"/>
      <c r="H847" s="1954"/>
      <c r="I847" s="1954"/>
      <c r="J847" s="1954"/>
      <c r="K847" s="1954"/>
    </row>
    <row r="848" spans="1:11" ht="15.75" customHeight="1">
      <c r="A848" s="1954"/>
      <c r="B848" s="1954"/>
      <c r="C848" s="1954"/>
      <c r="D848" s="1954"/>
      <c r="E848" s="1954"/>
      <c r="F848" s="1954"/>
      <c r="G848" s="1954"/>
      <c r="H848" s="1954"/>
      <c r="I848" s="1954"/>
      <c r="J848" s="1954"/>
      <c r="K848" s="1954"/>
    </row>
    <row r="849" spans="1:11" ht="15.75" customHeight="1">
      <c r="A849" s="1954"/>
      <c r="B849" s="1954"/>
      <c r="C849" s="1954"/>
      <c r="D849" s="1954"/>
      <c r="E849" s="1954"/>
      <c r="F849" s="1954"/>
      <c r="G849" s="1954"/>
      <c r="H849" s="1954"/>
      <c r="I849" s="1954"/>
      <c r="J849" s="1954"/>
      <c r="K849" s="1954"/>
    </row>
    <row r="850" spans="1:11" ht="15.75" customHeight="1">
      <c r="A850" s="1954"/>
      <c r="B850" s="1954"/>
      <c r="C850" s="1954"/>
      <c r="D850" s="1954"/>
      <c r="E850" s="1954"/>
      <c r="F850" s="1954"/>
      <c r="G850" s="1954"/>
      <c r="H850" s="1954"/>
      <c r="I850" s="1954"/>
      <c r="J850" s="1954"/>
      <c r="K850" s="1954"/>
    </row>
    <row r="851" spans="1:11" ht="15.75" customHeight="1">
      <c r="A851" s="1954"/>
      <c r="B851" s="1954"/>
      <c r="C851" s="1954"/>
      <c r="D851" s="1954"/>
      <c r="E851" s="1954"/>
      <c r="F851" s="1954"/>
      <c r="G851" s="1954"/>
      <c r="H851" s="1954"/>
      <c r="I851" s="1954"/>
      <c r="J851" s="1954"/>
      <c r="K851" s="1954"/>
    </row>
    <row r="852" spans="1:11" ht="15.75" customHeight="1">
      <c r="A852" s="1954"/>
      <c r="B852" s="1954"/>
      <c r="C852" s="1954"/>
      <c r="D852" s="1954"/>
      <c r="E852" s="1954"/>
      <c r="F852" s="1954"/>
      <c r="G852" s="1954"/>
      <c r="H852" s="1954"/>
      <c r="I852" s="1954"/>
      <c r="J852" s="1954"/>
      <c r="K852" s="1954"/>
    </row>
    <row r="853" spans="1:11" ht="15.75" customHeight="1">
      <c r="A853" s="1954"/>
      <c r="B853" s="1954"/>
      <c r="C853" s="1954"/>
      <c r="D853" s="1954"/>
      <c r="E853" s="1954"/>
      <c r="F853" s="1954"/>
      <c r="G853" s="1954"/>
      <c r="H853" s="1954"/>
      <c r="I853" s="1954"/>
      <c r="J853" s="1954"/>
      <c r="K853" s="1954"/>
    </row>
    <row r="854" spans="1:11" ht="15.75" customHeight="1">
      <c r="A854" s="1954"/>
      <c r="B854" s="1954"/>
      <c r="C854" s="1954"/>
      <c r="D854" s="1954"/>
      <c r="E854" s="1954"/>
      <c r="F854" s="1954"/>
      <c r="G854" s="1954"/>
      <c r="H854" s="1954"/>
      <c r="I854" s="1954"/>
      <c r="J854" s="1954"/>
      <c r="K854" s="1954"/>
    </row>
    <row r="855" spans="1:11" ht="15.75" customHeight="1">
      <c r="A855" s="1954"/>
      <c r="B855" s="1954"/>
      <c r="C855" s="1954"/>
      <c r="D855" s="1954"/>
      <c r="E855" s="1954"/>
      <c r="F855" s="1954"/>
      <c r="G855" s="1954"/>
      <c r="H855" s="1954"/>
      <c r="I855" s="1954"/>
      <c r="J855" s="1954"/>
      <c r="K855" s="1954"/>
    </row>
    <row r="856" spans="1:11" ht="15.75" customHeight="1">
      <c r="A856" s="1954"/>
      <c r="B856" s="1954"/>
      <c r="C856" s="1954"/>
      <c r="D856" s="1954"/>
      <c r="E856" s="1954"/>
      <c r="F856" s="1954"/>
      <c r="G856" s="1954"/>
      <c r="H856" s="1954"/>
      <c r="I856" s="1954"/>
      <c r="J856" s="1954"/>
      <c r="K856" s="1954"/>
    </row>
    <row r="857" spans="1:11" ht="15.75" customHeight="1">
      <c r="A857" s="1954"/>
      <c r="B857" s="1954"/>
      <c r="C857" s="1954"/>
      <c r="D857" s="1954"/>
      <c r="E857" s="1954"/>
      <c r="F857" s="1954"/>
      <c r="G857" s="1954"/>
      <c r="H857" s="1954"/>
      <c r="I857" s="1954"/>
      <c r="J857" s="1954"/>
      <c r="K857" s="1954"/>
    </row>
    <row r="858" spans="1:11" ht="15.75" customHeight="1">
      <c r="A858" s="1954"/>
      <c r="B858" s="1954"/>
      <c r="C858" s="1954"/>
      <c r="D858" s="1954"/>
      <c r="E858" s="1954"/>
      <c r="F858" s="1954"/>
      <c r="G858" s="1954"/>
      <c r="H858" s="1954"/>
      <c r="I858" s="1954"/>
      <c r="J858" s="1954"/>
      <c r="K858" s="1954"/>
    </row>
    <row r="859" spans="1:11" ht="15.75" customHeight="1">
      <c r="A859" s="1954"/>
      <c r="B859" s="1954"/>
      <c r="C859" s="1954"/>
      <c r="D859" s="1954"/>
      <c r="E859" s="1954"/>
      <c r="F859" s="1954"/>
      <c r="G859" s="1954"/>
      <c r="H859" s="1954"/>
      <c r="I859" s="1954"/>
      <c r="J859" s="1954"/>
      <c r="K859" s="1954"/>
    </row>
    <row r="860" spans="1:11" ht="15.75" customHeight="1">
      <c r="A860" s="1954"/>
      <c r="B860" s="1954"/>
      <c r="C860" s="1954"/>
      <c r="D860" s="1954"/>
      <c r="E860" s="1954"/>
      <c r="F860" s="1954"/>
      <c r="G860" s="1954"/>
      <c r="H860" s="1954"/>
      <c r="I860" s="1954"/>
      <c r="J860" s="1954"/>
      <c r="K860" s="1954"/>
    </row>
    <row r="861" spans="1:11" ht="15.75" customHeight="1">
      <c r="A861" s="1954"/>
      <c r="B861" s="1954"/>
      <c r="C861" s="1954"/>
      <c r="D861" s="1954"/>
      <c r="E861" s="1954"/>
      <c r="F861" s="1954"/>
      <c r="G861" s="1954"/>
      <c r="H861" s="1954"/>
      <c r="I861" s="1954"/>
      <c r="J861" s="1954"/>
      <c r="K861" s="1954"/>
    </row>
    <row r="862" spans="1:11" ht="15.75" customHeight="1">
      <c r="A862" s="1954"/>
      <c r="B862" s="1954"/>
      <c r="C862" s="1954"/>
      <c r="D862" s="1954"/>
      <c r="E862" s="1954"/>
      <c r="F862" s="1954"/>
      <c r="G862" s="1954"/>
      <c r="H862" s="1954"/>
      <c r="I862" s="1954"/>
      <c r="J862" s="1954"/>
      <c r="K862" s="1954"/>
    </row>
    <row r="863" spans="1:11" ht="15.75" customHeight="1">
      <c r="A863" s="1954"/>
      <c r="B863" s="1954"/>
      <c r="C863" s="1954"/>
      <c r="D863" s="1954"/>
      <c r="E863" s="1954"/>
      <c r="F863" s="1954"/>
      <c r="G863" s="1954"/>
      <c r="H863" s="1954"/>
      <c r="I863" s="1954"/>
      <c r="J863" s="1954"/>
      <c r="K863" s="1954"/>
    </row>
    <row r="864" spans="1:11" ht="15.75" customHeight="1">
      <c r="A864" s="1954"/>
      <c r="B864" s="1954"/>
      <c r="C864" s="1954"/>
      <c r="D864" s="1954"/>
      <c r="E864" s="1954"/>
      <c r="F864" s="1954"/>
      <c r="G864" s="1954"/>
      <c r="H864" s="1954"/>
      <c r="I864" s="1954"/>
      <c r="J864" s="1954"/>
      <c r="K864" s="1954"/>
    </row>
    <row r="865" spans="1:11" ht="15.75" customHeight="1">
      <c r="A865" s="1954"/>
      <c r="B865" s="1954"/>
      <c r="C865" s="1954"/>
      <c r="D865" s="1954"/>
      <c r="E865" s="1954"/>
      <c r="F865" s="1954"/>
      <c r="G865" s="1954"/>
      <c r="H865" s="1954"/>
      <c r="I865" s="1954"/>
      <c r="J865" s="1954"/>
      <c r="K865" s="1954"/>
    </row>
    <row r="866" spans="1:11" ht="15.75" customHeight="1">
      <c r="A866" s="1954"/>
      <c r="B866" s="1954"/>
      <c r="C866" s="1954"/>
      <c r="D866" s="1954"/>
      <c r="E866" s="1954"/>
      <c r="F866" s="1954"/>
      <c r="G866" s="1954"/>
      <c r="H866" s="1954"/>
      <c r="I866" s="1954"/>
      <c r="J866" s="1954"/>
      <c r="K866" s="1954"/>
    </row>
    <row r="867" spans="1:11" ht="15.75" customHeight="1">
      <c r="A867" s="1954"/>
      <c r="B867" s="1954"/>
      <c r="C867" s="1954"/>
      <c r="D867" s="1954"/>
      <c r="E867" s="1954"/>
      <c r="F867" s="1954"/>
      <c r="G867" s="1954"/>
      <c r="H867" s="1954"/>
      <c r="I867" s="1954"/>
      <c r="J867" s="1954"/>
      <c r="K867" s="1954"/>
    </row>
    <row r="868" spans="1:11" ht="15.75" customHeight="1">
      <c r="A868" s="1954"/>
      <c r="B868" s="1954"/>
      <c r="C868" s="1954"/>
      <c r="D868" s="1954"/>
      <c r="E868" s="1954"/>
      <c r="F868" s="1954"/>
      <c r="G868" s="1954"/>
      <c r="H868" s="1954"/>
      <c r="I868" s="1954"/>
      <c r="J868" s="1954"/>
      <c r="K868" s="1954"/>
    </row>
    <row r="869" spans="1:11" ht="15.75" customHeight="1">
      <c r="A869" s="1954"/>
      <c r="B869" s="1954"/>
      <c r="C869" s="1954"/>
      <c r="D869" s="1954"/>
      <c r="E869" s="1954"/>
      <c r="F869" s="1954"/>
      <c r="G869" s="1954"/>
      <c r="H869" s="1954"/>
      <c r="I869" s="1954"/>
      <c r="J869" s="1954"/>
      <c r="K869" s="1954"/>
    </row>
    <row r="870" spans="1:11" ht="15.75" customHeight="1">
      <c r="A870" s="1954"/>
      <c r="B870" s="1954"/>
      <c r="C870" s="1954"/>
      <c r="D870" s="1954"/>
      <c r="E870" s="1954"/>
      <c r="F870" s="1954"/>
      <c r="G870" s="1954"/>
      <c r="H870" s="1954"/>
      <c r="I870" s="1954"/>
      <c r="J870" s="1954"/>
      <c r="K870" s="1954"/>
    </row>
    <row r="871" spans="1:11" ht="15.75" customHeight="1">
      <c r="A871" s="1954"/>
      <c r="B871" s="1954"/>
      <c r="C871" s="1954"/>
      <c r="D871" s="1954"/>
      <c r="E871" s="1954"/>
      <c r="F871" s="1954"/>
      <c r="G871" s="1954"/>
      <c r="H871" s="1954"/>
      <c r="I871" s="1954"/>
      <c r="J871" s="1954"/>
      <c r="K871" s="1954"/>
    </row>
    <row r="872" spans="1:11" ht="15.75" customHeight="1">
      <c r="A872" s="1954"/>
      <c r="B872" s="1954"/>
      <c r="C872" s="1954"/>
      <c r="D872" s="1954"/>
      <c r="E872" s="1954"/>
      <c r="F872" s="1954"/>
      <c r="G872" s="1954"/>
      <c r="H872" s="1954"/>
      <c r="I872" s="1954"/>
      <c r="J872" s="1954"/>
      <c r="K872" s="1954"/>
    </row>
    <row r="873" spans="1:11" ht="15.75" customHeight="1">
      <c r="A873" s="1954"/>
      <c r="B873" s="1954"/>
      <c r="C873" s="1954"/>
      <c r="D873" s="1954"/>
      <c r="E873" s="1954"/>
      <c r="F873" s="1954"/>
      <c r="G873" s="1954"/>
      <c r="H873" s="1954"/>
      <c r="I873" s="1954"/>
      <c r="J873" s="1954"/>
      <c r="K873" s="1954"/>
    </row>
    <row r="874" spans="1:11" ht="15.75" customHeight="1">
      <c r="A874" s="1954"/>
      <c r="B874" s="1954"/>
      <c r="C874" s="1954"/>
      <c r="D874" s="1954"/>
      <c r="E874" s="1954"/>
      <c r="F874" s="1954"/>
      <c r="G874" s="1954"/>
      <c r="H874" s="1954"/>
      <c r="I874" s="1954"/>
      <c r="J874" s="1954"/>
      <c r="K874" s="1954"/>
    </row>
    <row r="875" spans="1:11" ht="15.75" customHeight="1">
      <c r="A875" s="1954"/>
      <c r="B875" s="1954"/>
      <c r="C875" s="1954"/>
      <c r="D875" s="1954"/>
      <c r="E875" s="1954"/>
      <c r="F875" s="1954"/>
      <c r="G875" s="1954"/>
      <c r="H875" s="1954"/>
      <c r="I875" s="1954"/>
      <c r="J875" s="1954"/>
      <c r="K875" s="1954"/>
    </row>
    <row r="876" spans="1:11" ht="15.75" customHeight="1">
      <c r="A876" s="1954"/>
      <c r="B876" s="1954"/>
      <c r="C876" s="1954"/>
      <c r="D876" s="1954"/>
      <c r="E876" s="1954"/>
      <c r="F876" s="1954"/>
      <c r="G876" s="1954"/>
      <c r="H876" s="1954"/>
      <c r="I876" s="1954"/>
      <c r="J876" s="1954"/>
      <c r="K876" s="1954"/>
    </row>
    <row r="877" spans="1:11" ht="15.75" customHeight="1">
      <c r="A877" s="1954"/>
      <c r="B877" s="1954"/>
      <c r="C877" s="1954"/>
      <c r="D877" s="1954"/>
      <c r="E877" s="1954"/>
      <c r="F877" s="1954"/>
      <c r="G877" s="1954"/>
      <c r="H877" s="1954"/>
      <c r="I877" s="1954"/>
      <c r="J877" s="1954"/>
      <c r="K877" s="1954"/>
    </row>
    <row r="878" spans="1:11" ht="15.75" customHeight="1">
      <c r="A878" s="1954"/>
      <c r="B878" s="1954"/>
      <c r="C878" s="1954"/>
      <c r="D878" s="1954"/>
      <c r="E878" s="1954"/>
      <c r="F878" s="1954"/>
      <c r="G878" s="1954"/>
      <c r="H878" s="1954"/>
      <c r="I878" s="1954"/>
      <c r="J878" s="1954"/>
      <c r="K878" s="1954"/>
    </row>
    <row r="879" spans="1:11" ht="15.75" customHeight="1">
      <c r="A879" s="1954"/>
      <c r="B879" s="1954"/>
      <c r="C879" s="1954"/>
      <c r="D879" s="1954"/>
      <c r="E879" s="1954"/>
      <c r="F879" s="1954"/>
      <c r="G879" s="1954"/>
      <c r="H879" s="1954"/>
      <c r="I879" s="1954"/>
      <c r="J879" s="1954"/>
      <c r="K879" s="1954"/>
    </row>
    <row r="880" spans="1:11" ht="15.75" customHeight="1">
      <c r="A880" s="1954"/>
      <c r="B880" s="1954"/>
      <c r="C880" s="1954"/>
      <c r="D880" s="1954"/>
      <c r="E880" s="1954"/>
      <c r="F880" s="1954"/>
      <c r="G880" s="1954"/>
      <c r="H880" s="1954"/>
      <c r="I880" s="1954"/>
      <c r="J880" s="1954"/>
      <c r="K880" s="1954"/>
    </row>
    <row r="881" spans="1:11" ht="15.75" customHeight="1">
      <c r="A881" s="1954"/>
      <c r="B881" s="1954"/>
      <c r="C881" s="1954"/>
      <c r="D881" s="1954"/>
      <c r="E881" s="1954"/>
      <c r="F881" s="1954"/>
      <c r="G881" s="1954"/>
      <c r="H881" s="1954"/>
      <c r="I881" s="1954"/>
      <c r="J881" s="1954"/>
      <c r="K881" s="1954"/>
    </row>
    <row r="882" spans="1:11" ht="15.75" customHeight="1">
      <c r="A882" s="1954"/>
      <c r="B882" s="1954"/>
      <c r="C882" s="1954"/>
      <c r="D882" s="1954"/>
      <c r="E882" s="1954"/>
      <c r="F882" s="1954"/>
      <c r="G882" s="1954"/>
      <c r="H882" s="1954"/>
      <c r="I882" s="1954"/>
      <c r="J882" s="1954"/>
      <c r="K882" s="1954"/>
    </row>
    <row r="883" spans="1:11" ht="15.75" customHeight="1">
      <c r="A883" s="1954"/>
      <c r="B883" s="1954"/>
      <c r="C883" s="1954"/>
      <c r="D883" s="1954"/>
      <c r="E883" s="1954"/>
      <c r="F883" s="1954"/>
      <c r="G883" s="1954"/>
      <c r="H883" s="1954"/>
      <c r="I883" s="1954"/>
      <c r="J883" s="1954"/>
      <c r="K883" s="1954"/>
    </row>
    <row r="884" spans="1:11" ht="15.75" customHeight="1">
      <c r="A884" s="1954"/>
      <c r="B884" s="1954"/>
      <c r="C884" s="1954"/>
      <c r="D884" s="1954"/>
      <c r="E884" s="1954"/>
      <c r="F884" s="1954"/>
      <c r="G884" s="1954"/>
      <c r="H884" s="1954"/>
      <c r="I884" s="1954"/>
      <c r="J884" s="1954"/>
      <c r="K884" s="1954"/>
    </row>
    <row r="885" spans="1:11" ht="15.75" customHeight="1">
      <c r="A885" s="1954"/>
      <c r="B885" s="1954"/>
      <c r="C885" s="1954"/>
      <c r="D885" s="1954"/>
      <c r="E885" s="1954"/>
      <c r="F885" s="1954"/>
      <c r="G885" s="1954"/>
      <c r="H885" s="1954"/>
      <c r="I885" s="1954"/>
      <c r="J885" s="1954"/>
      <c r="K885" s="1954"/>
    </row>
    <row r="886" spans="1:11" ht="15.75" customHeight="1">
      <c r="A886" s="1954"/>
      <c r="B886" s="1954"/>
      <c r="C886" s="1954"/>
      <c r="D886" s="1954"/>
      <c r="E886" s="1954"/>
      <c r="F886" s="1954"/>
      <c r="G886" s="1954"/>
      <c r="H886" s="1954"/>
      <c r="I886" s="1954"/>
      <c r="J886" s="1954"/>
      <c r="K886" s="1954"/>
    </row>
    <row r="887" spans="1:11" ht="15.75" customHeight="1">
      <c r="A887" s="1954"/>
      <c r="B887" s="1954"/>
      <c r="C887" s="1954"/>
      <c r="D887" s="1954"/>
      <c r="E887" s="1954"/>
      <c r="F887" s="1954"/>
      <c r="G887" s="1954"/>
      <c r="H887" s="1954"/>
      <c r="I887" s="1954"/>
      <c r="J887" s="1954"/>
      <c r="K887" s="1954"/>
    </row>
    <row r="888" spans="1:11" ht="15.75" customHeight="1">
      <c r="A888" s="1954"/>
      <c r="B888" s="1954"/>
      <c r="C888" s="1954"/>
      <c r="D888" s="1954"/>
      <c r="E888" s="1954"/>
      <c r="F888" s="1954"/>
      <c r="G888" s="1954"/>
      <c r="H888" s="1954"/>
      <c r="I888" s="1954"/>
      <c r="J888" s="1954"/>
      <c r="K888" s="1954"/>
    </row>
    <row r="889" spans="1:11" ht="15.75" customHeight="1">
      <c r="A889" s="1954"/>
      <c r="B889" s="1954"/>
      <c r="C889" s="1954"/>
      <c r="D889" s="1954"/>
      <c r="E889" s="1954"/>
      <c r="F889" s="1954"/>
      <c r="G889" s="1954"/>
      <c r="H889" s="1954"/>
      <c r="I889" s="1954"/>
      <c r="J889" s="1954"/>
      <c r="K889" s="1954"/>
    </row>
    <row r="890" spans="1:11" ht="15.75" customHeight="1">
      <c r="A890" s="1954"/>
      <c r="B890" s="1954"/>
      <c r="C890" s="1954"/>
      <c r="D890" s="1954"/>
      <c r="E890" s="1954"/>
      <c r="F890" s="1954"/>
      <c r="G890" s="1954"/>
      <c r="H890" s="1954"/>
      <c r="I890" s="1954"/>
      <c r="J890" s="1954"/>
      <c r="K890" s="1954"/>
    </row>
    <row r="891" spans="1:11" ht="15.75" customHeight="1">
      <c r="A891" s="1954"/>
      <c r="B891" s="1954"/>
      <c r="C891" s="1954"/>
      <c r="D891" s="1954"/>
      <c r="E891" s="1954"/>
      <c r="F891" s="1954"/>
      <c r="G891" s="1954"/>
      <c r="H891" s="1954"/>
      <c r="I891" s="1954"/>
      <c r="J891" s="1954"/>
      <c r="K891" s="1954"/>
    </row>
    <row r="892" spans="1:11" ht="15.75" customHeight="1">
      <c r="A892" s="1954"/>
      <c r="B892" s="1954"/>
      <c r="C892" s="1954"/>
      <c r="D892" s="1954"/>
      <c r="E892" s="1954"/>
      <c r="F892" s="1954"/>
      <c r="G892" s="1954"/>
      <c r="H892" s="1954"/>
      <c r="I892" s="1954"/>
      <c r="J892" s="1954"/>
      <c r="K892" s="1954"/>
    </row>
    <row r="893" spans="1:11" ht="15.75" customHeight="1">
      <c r="A893" s="1954"/>
      <c r="B893" s="1954"/>
      <c r="C893" s="1954"/>
      <c r="D893" s="1954"/>
      <c r="E893" s="1954"/>
      <c r="F893" s="1954"/>
      <c r="G893" s="1954"/>
      <c r="H893" s="1954"/>
      <c r="I893" s="1954"/>
      <c r="J893" s="1954"/>
      <c r="K893" s="1954"/>
    </row>
    <row r="894" spans="1:11" ht="15.75" customHeight="1">
      <c r="A894" s="1954"/>
      <c r="B894" s="1954"/>
      <c r="C894" s="1954"/>
      <c r="D894" s="1954"/>
      <c r="E894" s="1954"/>
      <c r="F894" s="1954"/>
      <c r="G894" s="1954"/>
      <c r="H894" s="1954"/>
      <c r="I894" s="1954"/>
      <c r="J894" s="1954"/>
      <c r="K894" s="1954"/>
    </row>
    <row r="895" spans="1:11" ht="15.75" customHeight="1">
      <c r="A895" s="1954"/>
      <c r="B895" s="1954"/>
      <c r="C895" s="1954"/>
      <c r="D895" s="1954"/>
      <c r="E895" s="1954"/>
      <c r="F895" s="1954"/>
      <c r="G895" s="1954"/>
      <c r="H895" s="1954"/>
      <c r="I895" s="1954"/>
      <c r="J895" s="1954"/>
      <c r="K895" s="1954"/>
    </row>
    <row r="896" spans="1:11" ht="15.75" customHeight="1">
      <c r="A896" s="1954"/>
      <c r="B896" s="1954"/>
      <c r="C896" s="1954"/>
      <c r="D896" s="1954"/>
      <c r="E896" s="1954"/>
      <c r="F896" s="1954"/>
      <c r="G896" s="1954"/>
      <c r="H896" s="1954"/>
      <c r="I896" s="1954"/>
      <c r="J896" s="1954"/>
      <c r="K896" s="1954"/>
    </row>
    <row r="897" spans="1:11" ht="15.75" customHeight="1">
      <c r="A897" s="1954"/>
      <c r="B897" s="1954"/>
      <c r="C897" s="1954"/>
      <c r="D897" s="1954"/>
      <c r="E897" s="1954"/>
      <c r="F897" s="1954"/>
      <c r="G897" s="1954"/>
      <c r="H897" s="1954"/>
      <c r="I897" s="1954"/>
      <c r="J897" s="1954"/>
      <c r="K897" s="1954"/>
    </row>
    <row r="898" spans="1:11" ht="15.75" customHeight="1">
      <c r="A898" s="1954"/>
      <c r="B898" s="1954"/>
      <c r="C898" s="1954"/>
      <c r="D898" s="1954"/>
      <c r="E898" s="1954"/>
      <c r="F898" s="1954"/>
      <c r="G898" s="1954"/>
      <c r="H898" s="1954"/>
      <c r="I898" s="1954"/>
      <c r="J898" s="1954"/>
      <c r="K898" s="1954"/>
    </row>
    <row r="899" spans="1:11" ht="15.75" customHeight="1">
      <c r="A899" s="1954"/>
      <c r="B899" s="1954"/>
      <c r="C899" s="1954"/>
      <c r="D899" s="1954"/>
      <c r="E899" s="1954"/>
      <c r="F899" s="1954"/>
      <c r="G899" s="1954"/>
      <c r="H899" s="1954"/>
      <c r="I899" s="1954"/>
      <c r="J899" s="1954"/>
      <c r="K899" s="1954"/>
    </row>
    <row r="900" spans="1:11" ht="15.75" customHeight="1">
      <c r="A900" s="1954"/>
      <c r="B900" s="1954"/>
      <c r="C900" s="1954"/>
      <c r="D900" s="1954"/>
      <c r="E900" s="1954"/>
      <c r="F900" s="1954"/>
      <c r="G900" s="1954"/>
      <c r="H900" s="1954"/>
      <c r="I900" s="1954"/>
      <c r="J900" s="1954"/>
      <c r="K900" s="1954"/>
    </row>
    <row r="901" spans="1:11" ht="15.75" customHeight="1">
      <c r="A901" s="1954"/>
      <c r="B901" s="1954"/>
      <c r="C901" s="1954"/>
      <c r="D901" s="1954"/>
      <c r="E901" s="1954"/>
      <c r="F901" s="1954"/>
      <c r="G901" s="1954"/>
      <c r="H901" s="1954"/>
      <c r="I901" s="1954"/>
      <c r="J901" s="1954"/>
      <c r="K901" s="1954"/>
    </row>
    <row r="902" spans="1:11" ht="15.75" customHeight="1">
      <c r="A902" s="1954"/>
      <c r="B902" s="1954"/>
      <c r="C902" s="1954"/>
      <c r="D902" s="1954"/>
      <c r="E902" s="1954"/>
      <c r="F902" s="1954"/>
      <c r="G902" s="1954"/>
      <c r="H902" s="1954"/>
      <c r="I902" s="1954"/>
      <c r="J902" s="1954"/>
      <c r="K902" s="1954"/>
    </row>
    <row r="903" spans="1:11" ht="15.75" customHeight="1">
      <c r="A903" s="1954"/>
      <c r="B903" s="1954"/>
      <c r="C903" s="1954"/>
      <c r="D903" s="1954"/>
      <c r="E903" s="1954"/>
      <c r="F903" s="1954"/>
      <c r="G903" s="1954"/>
      <c r="H903" s="1954"/>
      <c r="I903" s="1954"/>
      <c r="J903" s="1954"/>
      <c r="K903" s="1954"/>
    </row>
    <row r="904" spans="1:11" ht="15.75" customHeight="1">
      <c r="A904" s="1954"/>
      <c r="B904" s="1954"/>
      <c r="C904" s="1954"/>
      <c r="D904" s="1954"/>
      <c r="E904" s="1954"/>
      <c r="F904" s="1954"/>
      <c r="G904" s="1954"/>
      <c r="H904" s="1954"/>
      <c r="I904" s="1954"/>
      <c r="J904" s="1954"/>
      <c r="K904" s="1954"/>
    </row>
    <row r="905" spans="1:11" ht="15.75" customHeight="1">
      <c r="A905" s="1954"/>
      <c r="B905" s="1954"/>
      <c r="C905" s="1954"/>
      <c r="D905" s="1954"/>
      <c r="E905" s="1954"/>
      <c r="F905" s="1954"/>
      <c r="G905" s="1954"/>
      <c r="H905" s="1954"/>
      <c r="I905" s="1954"/>
      <c r="J905" s="1954"/>
      <c r="K905" s="1954"/>
    </row>
    <row r="906" spans="1:11" ht="15.75" customHeight="1">
      <c r="A906" s="1954"/>
      <c r="B906" s="1954"/>
      <c r="C906" s="1954"/>
      <c r="D906" s="1954"/>
      <c r="E906" s="1954"/>
      <c r="F906" s="1954"/>
      <c r="G906" s="1954"/>
      <c r="H906" s="1954"/>
      <c r="I906" s="1954"/>
      <c r="J906" s="1954"/>
      <c r="K906" s="1954"/>
    </row>
    <row r="907" spans="1:11" ht="15.75" customHeight="1">
      <c r="A907" s="1954"/>
      <c r="B907" s="1954"/>
      <c r="C907" s="1954"/>
      <c r="D907" s="1954"/>
      <c r="E907" s="1954"/>
      <c r="F907" s="1954"/>
      <c r="G907" s="1954"/>
      <c r="H907" s="1954"/>
      <c r="I907" s="1954"/>
      <c r="J907" s="1954"/>
      <c r="K907" s="1954"/>
    </row>
    <row r="908" spans="1:11" ht="15.75" customHeight="1">
      <c r="A908" s="1954"/>
      <c r="B908" s="1954"/>
      <c r="C908" s="1954"/>
      <c r="D908" s="1954"/>
      <c r="E908" s="1954"/>
      <c r="F908" s="1954"/>
      <c r="G908" s="1954"/>
      <c r="H908" s="1954"/>
      <c r="I908" s="1954"/>
      <c r="J908" s="1954"/>
      <c r="K908" s="1954"/>
    </row>
    <row r="909" spans="1:11" ht="15.75" customHeight="1">
      <c r="A909" s="1954"/>
      <c r="B909" s="1954"/>
      <c r="C909" s="1954"/>
      <c r="D909" s="1954"/>
      <c r="E909" s="1954"/>
      <c r="F909" s="1954"/>
      <c r="G909" s="1954"/>
      <c r="H909" s="1954"/>
      <c r="I909" s="1954"/>
      <c r="J909" s="1954"/>
      <c r="K909" s="1954"/>
    </row>
    <row r="910" spans="1:11" ht="15.75" customHeight="1">
      <c r="A910" s="1954"/>
      <c r="B910" s="1954"/>
      <c r="C910" s="1954"/>
      <c r="D910" s="1954"/>
      <c r="E910" s="1954"/>
      <c r="F910" s="1954"/>
      <c r="G910" s="1954"/>
      <c r="H910" s="1954"/>
      <c r="I910" s="1954"/>
      <c r="J910" s="1954"/>
      <c r="K910" s="1954"/>
    </row>
    <row r="911" spans="1:11" ht="15.75" customHeight="1">
      <c r="A911" s="1954"/>
      <c r="B911" s="1954"/>
      <c r="C911" s="1954"/>
      <c r="D911" s="1954"/>
      <c r="E911" s="1954"/>
      <c r="F911" s="1954"/>
      <c r="G911" s="1954"/>
      <c r="H911" s="1954"/>
      <c r="I911" s="1954"/>
      <c r="J911" s="1954"/>
      <c r="K911" s="1954"/>
    </row>
    <row r="912" spans="1:11" ht="15.75" customHeight="1">
      <c r="A912" s="1954"/>
      <c r="B912" s="1954"/>
      <c r="C912" s="1954"/>
      <c r="D912" s="1954"/>
      <c r="E912" s="1954"/>
      <c r="F912" s="1954"/>
      <c r="G912" s="1954"/>
      <c r="H912" s="1954"/>
      <c r="I912" s="1954"/>
      <c r="J912" s="1954"/>
      <c r="K912" s="1954"/>
    </row>
    <row r="913" spans="1:11" ht="15.75" customHeight="1">
      <c r="A913" s="1954"/>
      <c r="B913" s="1954"/>
      <c r="C913" s="1954"/>
      <c r="D913" s="1954"/>
      <c r="E913" s="1954"/>
      <c r="F913" s="1954"/>
      <c r="G913" s="1954"/>
      <c r="H913" s="1954"/>
      <c r="I913" s="1954"/>
      <c r="J913" s="1954"/>
      <c r="K913" s="1954"/>
    </row>
    <row r="914" spans="1:11" ht="15.75" customHeight="1">
      <c r="A914" s="1954"/>
      <c r="B914" s="1954"/>
      <c r="C914" s="1954"/>
      <c r="D914" s="1954"/>
      <c r="E914" s="1954"/>
      <c r="F914" s="1954"/>
      <c r="G914" s="1954"/>
      <c r="H914" s="1954"/>
      <c r="I914" s="1954"/>
      <c r="J914" s="1954"/>
      <c r="K914" s="1954"/>
    </row>
    <row r="915" spans="1:11" ht="15.75" customHeight="1">
      <c r="A915" s="1954"/>
      <c r="B915" s="1954"/>
      <c r="C915" s="1954"/>
      <c r="D915" s="1954"/>
      <c r="E915" s="1954"/>
      <c r="F915" s="1954"/>
      <c r="G915" s="1954"/>
      <c r="H915" s="1954"/>
      <c r="I915" s="1954"/>
      <c r="J915" s="1954"/>
      <c r="K915" s="1954"/>
    </row>
    <row r="916" spans="1:11" ht="15.75" customHeight="1">
      <c r="A916" s="1954"/>
      <c r="B916" s="1954"/>
      <c r="C916" s="1954"/>
      <c r="D916" s="1954"/>
      <c r="E916" s="1954"/>
      <c r="F916" s="1954"/>
      <c r="G916" s="1954"/>
      <c r="H916" s="1954"/>
      <c r="I916" s="1954"/>
      <c r="J916" s="1954"/>
      <c r="K916" s="1954"/>
    </row>
    <row r="917" spans="1:11" ht="15.75" customHeight="1">
      <c r="A917" s="1954"/>
      <c r="B917" s="1954"/>
      <c r="C917" s="1954"/>
      <c r="D917" s="1954"/>
      <c r="E917" s="1954"/>
      <c r="F917" s="1954"/>
      <c r="G917" s="1954"/>
      <c r="H917" s="1954"/>
      <c r="I917" s="1954"/>
      <c r="J917" s="1954"/>
      <c r="K917" s="1954"/>
    </row>
    <row r="918" spans="1:11" ht="15.75" customHeight="1">
      <c r="A918" s="1954"/>
      <c r="B918" s="1954"/>
      <c r="C918" s="1954"/>
      <c r="D918" s="1954"/>
      <c r="E918" s="1954"/>
      <c r="F918" s="1954"/>
      <c r="G918" s="1954"/>
      <c r="H918" s="1954"/>
      <c r="I918" s="1954"/>
      <c r="J918" s="1954"/>
      <c r="K918" s="1954"/>
    </row>
    <row r="919" spans="1:11" ht="15.75" customHeight="1">
      <c r="A919" s="1954"/>
      <c r="B919" s="1954"/>
      <c r="C919" s="1954"/>
      <c r="D919" s="1954"/>
      <c r="E919" s="1954"/>
      <c r="F919" s="1954"/>
      <c r="G919" s="1954"/>
      <c r="H919" s="1954"/>
      <c r="I919" s="1954"/>
      <c r="J919" s="1954"/>
      <c r="K919" s="1954"/>
    </row>
    <row r="920" spans="1:11" ht="15.75" customHeight="1">
      <c r="A920" s="1954"/>
      <c r="B920" s="1954"/>
      <c r="C920" s="1954"/>
      <c r="D920" s="1954"/>
      <c r="E920" s="1954"/>
      <c r="F920" s="1954"/>
      <c r="G920" s="1954"/>
      <c r="H920" s="1954"/>
      <c r="I920" s="1954"/>
      <c r="J920" s="1954"/>
      <c r="K920" s="1954"/>
    </row>
    <row r="921" spans="1:11" ht="15.75" customHeight="1">
      <c r="A921" s="1954"/>
      <c r="B921" s="1954"/>
      <c r="C921" s="1954"/>
      <c r="D921" s="1954"/>
      <c r="E921" s="1954"/>
      <c r="F921" s="1954"/>
      <c r="G921" s="1954"/>
      <c r="H921" s="1954"/>
      <c r="I921" s="1954"/>
      <c r="J921" s="1954"/>
      <c r="K921" s="1954"/>
    </row>
    <row r="922" spans="1:11" ht="15.75" customHeight="1">
      <c r="A922" s="1954"/>
      <c r="B922" s="1954"/>
      <c r="C922" s="1954"/>
      <c r="D922" s="1954"/>
      <c r="E922" s="1954"/>
      <c r="F922" s="1954"/>
      <c r="G922" s="1954"/>
      <c r="H922" s="1954"/>
      <c r="I922" s="1954"/>
      <c r="J922" s="1954"/>
      <c r="K922" s="1954"/>
    </row>
    <row r="923" spans="1:11" ht="15.75" customHeight="1">
      <c r="A923" s="1954"/>
      <c r="B923" s="1954"/>
      <c r="C923" s="1954"/>
      <c r="D923" s="1954"/>
      <c r="E923" s="1954"/>
      <c r="F923" s="1954"/>
      <c r="G923" s="1954"/>
      <c r="H923" s="1954"/>
      <c r="I923" s="1954"/>
      <c r="J923" s="1954"/>
      <c r="K923" s="1954"/>
    </row>
    <row r="924" spans="1:11" ht="15.75" customHeight="1">
      <c r="A924" s="1954"/>
      <c r="B924" s="1954"/>
      <c r="C924" s="1954"/>
      <c r="D924" s="1954"/>
      <c r="E924" s="1954"/>
      <c r="F924" s="1954"/>
      <c r="G924" s="1954"/>
      <c r="H924" s="1954"/>
      <c r="I924" s="1954"/>
      <c r="J924" s="1954"/>
      <c r="K924" s="1954"/>
    </row>
    <row r="925" spans="1:11" ht="15.75" customHeight="1">
      <c r="A925" s="1954"/>
      <c r="B925" s="1954"/>
      <c r="C925" s="1954"/>
      <c r="D925" s="1954"/>
      <c r="E925" s="1954"/>
      <c r="F925" s="1954"/>
      <c r="G925" s="1954"/>
      <c r="H925" s="1954"/>
      <c r="I925" s="1954"/>
      <c r="J925" s="1954"/>
      <c r="K925" s="1954"/>
    </row>
    <row r="926" spans="1:11" ht="15.75" customHeight="1">
      <c r="A926" s="1954"/>
      <c r="B926" s="1954"/>
      <c r="C926" s="1954"/>
      <c r="D926" s="1954"/>
      <c r="E926" s="1954"/>
      <c r="F926" s="1954"/>
      <c r="G926" s="1954"/>
      <c r="H926" s="1954"/>
      <c r="I926" s="1954"/>
      <c r="J926" s="1954"/>
      <c r="K926" s="1954"/>
    </row>
    <row r="927" spans="1:11" ht="15.75" customHeight="1">
      <c r="A927" s="1954"/>
      <c r="B927" s="1954"/>
      <c r="C927" s="1954"/>
      <c r="D927" s="1954"/>
      <c r="E927" s="1954"/>
      <c r="F927" s="1954"/>
      <c r="G927" s="1954"/>
      <c r="H927" s="1954"/>
      <c r="I927" s="1954"/>
      <c r="J927" s="1954"/>
      <c r="K927" s="1954"/>
    </row>
    <row r="928" spans="1:11" ht="15.75" customHeight="1">
      <c r="A928" s="1954"/>
      <c r="B928" s="1954"/>
      <c r="C928" s="1954"/>
      <c r="D928" s="1954"/>
      <c r="E928" s="1954"/>
      <c r="F928" s="1954"/>
      <c r="G928" s="1954"/>
      <c r="H928" s="1954"/>
      <c r="I928" s="1954"/>
      <c r="J928" s="1954"/>
      <c r="K928" s="1954"/>
    </row>
    <row r="929" spans="1:11" ht="15.75" customHeight="1">
      <c r="A929" s="1954"/>
      <c r="B929" s="1954"/>
      <c r="C929" s="1954"/>
      <c r="D929" s="1954"/>
      <c r="E929" s="1954"/>
      <c r="F929" s="1954"/>
      <c r="G929" s="1954"/>
      <c r="H929" s="1954"/>
      <c r="I929" s="1954"/>
      <c r="J929" s="1954"/>
      <c r="K929" s="1954"/>
    </row>
    <row r="930" spans="1:11" ht="15.75" customHeight="1">
      <c r="A930" s="1954"/>
      <c r="B930" s="1954"/>
      <c r="C930" s="1954"/>
      <c r="D930" s="1954"/>
      <c r="E930" s="1954"/>
      <c r="F930" s="1954"/>
      <c r="G930" s="1954"/>
      <c r="H930" s="1954"/>
      <c r="I930" s="1954"/>
      <c r="J930" s="1954"/>
      <c r="K930" s="1954"/>
    </row>
    <row r="931" spans="1:11" ht="15.75" customHeight="1">
      <c r="A931" s="1954"/>
      <c r="B931" s="1954"/>
      <c r="C931" s="1954"/>
      <c r="D931" s="1954"/>
      <c r="E931" s="1954"/>
      <c r="F931" s="1954"/>
      <c r="G931" s="1954"/>
      <c r="H931" s="1954"/>
      <c r="I931" s="1954"/>
      <c r="J931" s="1954"/>
      <c r="K931" s="1954"/>
    </row>
    <row r="932" spans="1:11" ht="15.75" customHeight="1">
      <c r="A932" s="1954"/>
      <c r="B932" s="1954"/>
      <c r="C932" s="1954"/>
      <c r="D932" s="1954"/>
      <c r="E932" s="1954"/>
      <c r="F932" s="1954"/>
      <c r="G932" s="1954"/>
      <c r="H932" s="1954"/>
      <c r="I932" s="1954"/>
      <c r="J932" s="1954"/>
      <c r="K932" s="1954"/>
    </row>
    <row r="933" spans="1:11" ht="15.75" customHeight="1">
      <c r="A933" s="1954"/>
      <c r="B933" s="1954"/>
      <c r="C933" s="1954"/>
      <c r="D933" s="1954"/>
      <c r="E933" s="1954"/>
      <c r="F933" s="1954"/>
      <c r="G933" s="1954"/>
      <c r="H933" s="1954"/>
      <c r="I933" s="1954"/>
      <c r="J933" s="1954"/>
      <c r="K933" s="1954"/>
    </row>
    <row r="934" spans="1:11" ht="15.75" customHeight="1">
      <c r="A934" s="1954"/>
      <c r="B934" s="1954"/>
      <c r="C934" s="1954"/>
      <c r="D934" s="1954"/>
      <c r="E934" s="1954"/>
      <c r="F934" s="1954"/>
      <c r="G934" s="1954"/>
      <c r="H934" s="1954"/>
      <c r="I934" s="1954"/>
      <c r="J934" s="1954"/>
      <c r="K934" s="1954"/>
    </row>
    <row r="935" spans="1:11" ht="15.75" customHeight="1">
      <c r="A935" s="1954"/>
      <c r="B935" s="1954"/>
      <c r="C935" s="1954"/>
      <c r="D935" s="1954"/>
      <c r="E935" s="1954"/>
      <c r="F935" s="1954"/>
      <c r="G935" s="1954"/>
      <c r="H935" s="1954"/>
      <c r="I935" s="1954"/>
      <c r="J935" s="1954"/>
      <c r="K935" s="1954"/>
    </row>
    <row r="936" spans="1:11" ht="15.75" customHeight="1">
      <c r="A936" s="1954"/>
      <c r="B936" s="1954"/>
      <c r="C936" s="1954"/>
      <c r="D936" s="1954"/>
      <c r="E936" s="1954"/>
      <c r="F936" s="1954"/>
      <c r="G936" s="1954"/>
      <c r="H936" s="1954"/>
      <c r="I936" s="1954"/>
      <c r="J936" s="1954"/>
      <c r="K936" s="1954"/>
    </row>
    <row r="937" spans="1:11" ht="15.75" customHeight="1">
      <c r="A937" s="1954"/>
      <c r="B937" s="1954"/>
      <c r="C937" s="1954"/>
      <c r="D937" s="1954"/>
      <c r="E937" s="1954"/>
      <c r="F937" s="1954"/>
      <c r="G937" s="1954"/>
      <c r="H937" s="1954"/>
      <c r="I937" s="1954"/>
      <c r="J937" s="1954"/>
      <c r="K937" s="1954"/>
    </row>
    <row r="938" spans="1:11" ht="15.75" customHeight="1">
      <c r="A938" s="1954"/>
      <c r="B938" s="1954"/>
      <c r="C938" s="1954"/>
      <c r="D938" s="1954"/>
      <c r="E938" s="1954"/>
      <c r="F938" s="1954"/>
      <c r="G938" s="1954"/>
      <c r="H938" s="1954"/>
      <c r="I938" s="1954"/>
      <c r="J938" s="1954"/>
      <c r="K938" s="1954"/>
    </row>
    <row r="939" spans="1:11" ht="15.75" customHeight="1">
      <c r="A939" s="1954"/>
      <c r="B939" s="1954"/>
      <c r="C939" s="1954"/>
      <c r="D939" s="1954"/>
      <c r="E939" s="1954"/>
      <c r="F939" s="1954"/>
      <c r="G939" s="1954"/>
      <c r="H939" s="1954"/>
      <c r="I939" s="1954"/>
      <c r="J939" s="1954"/>
      <c r="K939" s="1954"/>
    </row>
    <row r="940" spans="1:11" ht="15.75" customHeight="1">
      <c r="A940" s="1954"/>
      <c r="B940" s="1954"/>
      <c r="C940" s="1954"/>
      <c r="D940" s="1954"/>
      <c r="E940" s="1954"/>
      <c r="F940" s="1954"/>
      <c r="G940" s="1954"/>
      <c r="H940" s="1954"/>
      <c r="I940" s="1954"/>
      <c r="J940" s="1954"/>
      <c r="K940" s="1954"/>
    </row>
    <row r="941" spans="1:11" ht="15.75" customHeight="1">
      <c r="A941" s="1954"/>
      <c r="B941" s="1954"/>
      <c r="C941" s="1954"/>
      <c r="D941" s="1954"/>
      <c r="E941" s="1954"/>
      <c r="F941" s="1954"/>
      <c r="G941" s="1954"/>
      <c r="H941" s="1954"/>
      <c r="I941" s="1954"/>
      <c r="J941" s="1954"/>
      <c r="K941" s="1954"/>
    </row>
    <row r="942" spans="1:11" ht="15.75" customHeight="1">
      <c r="A942" s="1954"/>
      <c r="B942" s="1954"/>
      <c r="C942" s="1954"/>
      <c r="D942" s="1954"/>
      <c r="E942" s="1954"/>
      <c r="F942" s="1954"/>
      <c r="G942" s="1954"/>
      <c r="H942" s="1954"/>
      <c r="I942" s="1954"/>
      <c r="J942" s="1954"/>
      <c r="K942" s="1954"/>
    </row>
    <row r="943" spans="1:11" ht="15.75" customHeight="1">
      <c r="A943" s="1954"/>
      <c r="B943" s="1954"/>
      <c r="C943" s="1954"/>
      <c r="D943" s="1954"/>
      <c r="E943" s="1954"/>
      <c r="F943" s="1954"/>
      <c r="G943" s="1954"/>
      <c r="H943" s="1954"/>
      <c r="I943" s="1954"/>
      <c r="J943" s="1954"/>
      <c r="K943" s="1954"/>
    </row>
    <row r="944" spans="1:11" ht="15.75" customHeight="1">
      <c r="A944" s="1954"/>
      <c r="B944" s="1954"/>
      <c r="C944" s="1954"/>
      <c r="D944" s="1954"/>
      <c r="E944" s="1954"/>
      <c r="F944" s="1954"/>
      <c r="G944" s="1954"/>
      <c r="H944" s="1954"/>
      <c r="I944" s="1954"/>
      <c r="J944" s="1954"/>
      <c r="K944" s="1954"/>
    </row>
    <row r="945" spans="1:11" ht="15.75" customHeight="1">
      <c r="A945" s="1954"/>
      <c r="B945" s="1954"/>
      <c r="C945" s="1954"/>
      <c r="D945" s="1954"/>
      <c r="E945" s="1954"/>
      <c r="F945" s="1954"/>
      <c r="G945" s="1954"/>
      <c r="H945" s="1954"/>
      <c r="I945" s="1954"/>
      <c r="J945" s="1954"/>
      <c r="K945" s="1954"/>
    </row>
    <row r="946" spans="1:11" ht="15.75" customHeight="1">
      <c r="A946" s="1954"/>
      <c r="B946" s="1954"/>
      <c r="C946" s="1954"/>
      <c r="D946" s="1954"/>
      <c r="E946" s="1954"/>
      <c r="F946" s="1954"/>
      <c r="G946" s="1954"/>
      <c r="H946" s="1954"/>
      <c r="I946" s="1954"/>
      <c r="J946" s="1954"/>
      <c r="K946" s="1954"/>
    </row>
    <row r="947" spans="1:11" ht="15.75" customHeight="1">
      <c r="A947" s="1954"/>
      <c r="B947" s="1954"/>
      <c r="C947" s="1954"/>
      <c r="D947" s="1954"/>
      <c r="E947" s="1954"/>
      <c r="F947" s="1954"/>
      <c r="G947" s="1954"/>
      <c r="H947" s="1954"/>
      <c r="I947" s="1954"/>
      <c r="J947" s="1954"/>
      <c r="K947" s="1954"/>
    </row>
    <row r="948" spans="1:11" ht="15.75" customHeight="1">
      <c r="A948" s="1954"/>
      <c r="B948" s="1954"/>
      <c r="C948" s="1954"/>
      <c r="D948" s="1954"/>
      <c r="E948" s="1954"/>
      <c r="F948" s="1954"/>
      <c r="G948" s="1954"/>
      <c r="H948" s="1954"/>
      <c r="I948" s="1954"/>
      <c r="J948" s="1954"/>
      <c r="K948" s="1954"/>
    </row>
    <row r="949" spans="1:11" ht="15.75" customHeight="1">
      <c r="A949" s="1954"/>
      <c r="B949" s="1954"/>
      <c r="C949" s="1954"/>
      <c r="D949" s="1954"/>
      <c r="E949" s="1954"/>
      <c r="F949" s="1954"/>
      <c r="G949" s="1954"/>
      <c r="H949" s="1954"/>
      <c r="I949" s="1954"/>
      <c r="J949" s="1954"/>
      <c r="K949" s="1954"/>
    </row>
    <row r="950" spans="1:11" ht="15.75" customHeight="1">
      <c r="A950" s="1954"/>
      <c r="B950" s="1954"/>
      <c r="C950" s="1954"/>
      <c r="D950" s="1954"/>
      <c r="E950" s="1954"/>
      <c r="F950" s="1954"/>
      <c r="G950" s="1954"/>
      <c r="H950" s="1954"/>
      <c r="I950" s="1954"/>
      <c r="J950" s="1954"/>
      <c r="K950" s="1954"/>
    </row>
    <row r="951" spans="1:11" ht="15.75" customHeight="1">
      <c r="A951" s="1954"/>
      <c r="B951" s="1954"/>
      <c r="C951" s="1954"/>
      <c r="D951" s="1954"/>
      <c r="E951" s="1954"/>
      <c r="F951" s="1954"/>
      <c r="G951" s="1954"/>
      <c r="H951" s="1954"/>
      <c r="I951" s="1954"/>
      <c r="J951" s="1954"/>
      <c r="K951" s="1954"/>
    </row>
    <row r="952" spans="1:11" ht="15.75" customHeight="1">
      <c r="A952" s="1954"/>
      <c r="B952" s="1954"/>
      <c r="C952" s="1954"/>
      <c r="D952" s="1954"/>
      <c r="E952" s="1954"/>
      <c r="F952" s="1954"/>
      <c r="G952" s="1954"/>
      <c r="H952" s="1954"/>
      <c r="I952" s="1954"/>
      <c r="J952" s="1954"/>
      <c r="K952" s="1954"/>
    </row>
    <row r="953" spans="1:11" ht="15.75" customHeight="1">
      <c r="A953" s="1954"/>
      <c r="B953" s="1954"/>
      <c r="C953" s="1954"/>
      <c r="D953" s="1954"/>
      <c r="E953" s="1954"/>
      <c r="F953" s="1954"/>
      <c r="G953" s="1954"/>
      <c r="H953" s="1954"/>
      <c r="I953" s="1954"/>
      <c r="J953" s="1954"/>
      <c r="K953" s="1954"/>
    </row>
    <row r="954" spans="1:11" ht="15.75" customHeight="1">
      <c r="A954" s="1954"/>
      <c r="B954" s="1954"/>
      <c r="C954" s="1954"/>
      <c r="D954" s="1954"/>
      <c r="E954" s="1954"/>
      <c r="F954" s="1954"/>
      <c r="G954" s="1954"/>
      <c r="H954" s="1954"/>
      <c r="I954" s="1954"/>
      <c r="J954" s="1954"/>
      <c r="K954" s="1954"/>
    </row>
    <row r="955" spans="1:11" ht="15.75" customHeight="1">
      <c r="A955" s="1954"/>
      <c r="B955" s="1954"/>
      <c r="C955" s="1954"/>
      <c r="D955" s="1954"/>
      <c r="E955" s="1954"/>
      <c r="F955" s="1954"/>
      <c r="G955" s="1954"/>
      <c r="H955" s="1954"/>
      <c r="I955" s="1954"/>
      <c r="J955" s="1954"/>
      <c r="K955" s="1954"/>
    </row>
    <row r="956" spans="1:11" ht="15.75" customHeight="1">
      <c r="A956" s="1954"/>
      <c r="B956" s="1954"/>
      <c r="C956" s="1954"/>
      <c r="D956" s="1954"/>
      <c r="E956" s="1954"/>
      <c r="F956" s="1954"/>
      <c r="G956" s="1954"/>
      <c r="H956" s="1954"/>
      <c r="I956" s="1954"/>
      <c r="J956" s="1954"/>
      <c r="K956" s="1954"/>
    </row>
    <row r="957" spans="1:11" ht="15.75" customHeight="1">
      <c r="A957" s="1954"/>
      <c r="B957" s="1954"/>
      <c r="C957" s="1954"/>
      <c r="D957" s="1954"/>
      <c r="E957" s="1954"/>
      <c r="F957" s="1954"/>
      <c r="G957" s="1954"/>
      <c r="H957" s="1954"/>
      <c r="I957" s="1954"/>
      <c r="J957" s="1954"/>
      <c r="K957" s="1954"/>
    </row>
    <row r="958" spans="1:11" ht="15.75" customHeight="1">
      <c r="A958" s="1954"/>
      <c r="B958" s="1954"/>
      <c r="C958" s="1954"/>
      <c r="D958" s="1954"/>
      <c r="E958" s="1954"/>
      <c r="F958" s="1954"/>
      <c r="G958" s="1954"/>
      <c r="H958" s="1954"/>
      <c r="I958" s="1954"/>
      <c r="J958" s="1954"/>
      <c r="K958" s="1954"/>
    </row>
    <row r="959" spans="1:11" ht="15.75" customHeight="1">
      <c r="A959" s="1954"/>
      <c r="B959" s="1954"/>
      <c r="C959" s="1954"/>
      <c r="D959" s="1954"/>
      <c r="E959" s="1954"/>
      <c r="F959" s="1954"/>
      <c r="G959" s="1954"/>
      <c r="H959" s="1954"/>
      <c r="I959" s="1954"/>
      <c r="J959" s="1954"/>
      <c r="K959" s="1954"/>
    </row>
    <row r="960" spans="1:11" ht="15.75" customHeight="1">
      <c r="A960" s="1954"/>
      <c r="B960" s="1954"/>
      <c r="C960" s="1954"/>
      <c r="D960" s="1954"/>
      <c r="E960" s="1954"/>
      <c r="F960" s="1954"/>
      <c r="G960" s="1954"/>
      <c r="H960" s="1954"/>
      <c r="I960" s="1954"/>
      <c r="J960" s="1954"/>
      <c r="K960" s="1954"/>
    </row>
    <row r="961" spans="1:11" ht="15.75" customHeight="1">
      <c r="A961" s="1954"/>
      <c r="B961" s="1954"/>
      <c r="C961" s="1954"/>
      <c r="D961" s="1954"/>
      <c r="E961" s="1954"/>
      <c r="F961" s="1954"/>
      <c r="G961" s="1954"/>
      <c r="H961" s="1954"/>
      <c r="I961" s="1954"/>
      <c r="J961" s="1954"/>
      <c r="K961" s="1954"/>
    </row>
    <row r="962" spans="1:11" ht="15.75" customHeight="1">
      <c r="A962" s="1954"/>
      <c r="B962" s="1954"/>
      <c r="C962" s="1954"/>
      <c r="D962" s="1954"/>
      <c r="E962" s="1954"/>
      <c r="F962" s="1954"/>
      <c r="G962" s="1954"/>
      <c r="H962" s="1954"/>
      <c r="I962" s="1954"/>
      <c r="J962" s="1954"/>
      <c r="K962" s="1954"/>
    </row>
    <row r="963" spans="1:11" ht="15.75" customHeight="1">
      <c r="A963" s="1954"/>
      <c r="B963" s="1954"/>
      <c r="C963" s="1954"/>
      <c r="D963" s="1954"/>
      <c r="E963" s="1954"/>
      <c r="F963" s="1954"/>
      <c r="G963" s="1954"/>
      <c r="H963" s="1954"/>
      <c r="I963" s="1954"/>
      <c r="J963" s="1954"/>
      <c r="K963" s="1954"/>
    </row>
    <row r="964" spans="1:11" ht="15.75" customHeight="1">
      <c r="A964" s="1954"/>
      <c r="B964" s="1954"/>
      <c r="C964" s="1954"/>
      <c r="D964" s="1954"/>
      <c r="E964" s="1954"/>
      <c r="F964" s="1954"/>
      <c r="G964" s="1954"/>
      <c r="H964" s="1954"/>
      <c r="I964" s="1954"/>
      <c r="J964" s="1954"/>
      <c r="K964" s="1954"/>
    </row>
    <row r="965" spans="1:11" ht="15.75" customHeight="1">
      <c r="A965" s="1954"/>
      <c r="B965" s="1954"/>
      <c r="C965" s="1954"/>
      <c r="D965" s="1954"/>
      <c r="E965" s="1954"/>
      <c r="F965" s="1954"/>
      <c r="G965" s="1954"/>
      <c r="H965" s="1954"/>
      <c r="I965" s="1954"/>
      <c r="J965" s="1954"/>
      <c r="K965" s="1954"/>
    </row>
    <row r="966" spans="1:11" ht="15.75" customHeight="1">
      <c r="A966" s="1954"/>
      <c r="B966" s="1954"/>
      <c r="C966" s="1954"/>
      <c r="D966" s="1954"/>
      <c r="E966" s="1954"/>
      <c r="F966" s="1954"/>
      <c r="G966" s="1954"/>
      <c r="H966" s="1954"/>
      <c r="I966" s="1954"/>
      <c r="J966" s="1954"/>
      <c r="K966" s="1954"/>
    </row>
    <row r="967" spans="1:11" ht="15.75" customHeight="1">
      <c r="A967" s="1954"/>
      <c r="B967" s="1954"/>
      <c r="C967" s="1954"/>
      <c r="D967" s="1954"/>
      <c r="E967" s="1954"/>
      <c r="F967" s="1954"/>
      <c r="G967" s="1954"/>
      <c r="H967" s="1954"/>
      <c r="I967" s="1954"/>
      <c r="J967" s="1954"/>
      <c r="K967" s="1954"/>
    </row>
    <row r="968" spans="1:11" ht="15.75" customHeight="1">
      <c r="A968" s="1954"/>
      <c r="B968" s="1954"/>
      <c r="C968" s="1954"/>
      <c r="D968" s="1954"/>
      <c r="E968" s="1954"/>
      <c r="F968" s="1954"/>
      <c r="G968" s="1954"/>
      <c r="H968" s="1954"/>
      <c r="I968" s="1954"/>
      <c r="J968" s="1954"/>
      <c r="K968" s="1954"/>
    </row>
    <row r="969" spans="1:11" ht="15.75" customHeight="1">
      <c r="A969" s="1954"/>
      <c r="B969" s="1954"/>
      <c r="C969" s="1954"/>
      <c r="D969" s="1954"/>
      <c r="E969" s="1954"/>
      <c r="F969" s="1954"/>
      <c r="G969" s="1954"/>
      <c r="H969" s="1954"/>
      <c r="I969" s="1954"/>
      <c r="J969" s="1954"/>
      <c r="K969" s="1954"/>
    </row>
    <row r="970" spans="1:11" ht="15.75" customHeight="1">
      <c r="A970" s="1954"/>
      <c r="B970" s="1954"/>
      <c r="C970" s="1954"/>
      <c r="D970" s="1954"/>
      <c r="E970" s="1954"/>
      <c r="F970" s="1954"/>
      <c r="G970" s="1954"/>
      <c r="H970" s="1954"/>
      <c r="I970" s="1954"/>
      <c r="J970" s="1954"/>
      <c r="K970" s="1954"/>
    </row>
    <row r="971" spans="1:11" ht="15.75" customHeight="1">
      <c r="A971" s="1954"/>
      <c r="B971" s="1954"/>
      <c r="C971" s="1954"/>
      <c r="D971" s="1954"/>
      <c r="E971" s="1954"/>
      <c r="F971" s="1954"/>
      <c r="G971" s="1954"/>
      <c r="H971" s="1954"/>
      <c r="I971" s="1954"/>
      <c r="J971" s="1954"/>
      <c r="K971" s="1954"/>
    </row>
    <row r="972" spans="1:11" ht="15.75" customHeight="1">
      <c r="A972" s="1954"/>
      <c r="B972" s="1954"/>
      <c r="C972" s="1954"/>
      <c r="D972" s="1954"/>
      <c r="E972" s="1954"/>
      <c r="F972" s="1954"/>
      <c r="G972" s="1954"/>
      <c r="H972" s="1954"/>
      <c r="I972" s="1954"/>
      <c r="J972" s="1954"/>
      <c r="K972" s="1954"/>
    </row>
    <row r="973" spans="1:11" ht="15.75" customHeight="1">
      <c r="A973" s="1954"/>
      <c r="B973" s="1954"/>
      <c r="C973" s="1954"/>
      <c r="D973" s="1954"/>
      <c r="E973" s="1954"/>
      <c r="F973" s="1954"/>
      <c r="G973" s="1954"/>
      <c r="H973" s="1954"/>
      <c r="I973" s="1954"/>
      <c r="J973" s="1954"/>
      <c r="K973" s="1954"/>
    </row>
    <row r="974" spans="1:11" ht="15.75" customHeight="1">
      <c r="A974" s="1954"/>
      <c r="B974" s="1954"/>
      <c r="C974" s="1954"/>
      <c r="D974" s="1954"/>
      <c r="E974" s="1954"/>
      <c r="F974" s="1954"/>
      <c r="G974" s="1954"/>
      <c r="H974" s="1954"/>
      <c r="I974" s="1954"/>
      <c r="J974" s="1954"/>
      <c r="K974" s="1954"/>
    </row>
    <row r="975" spans="1:11" ht="15.75" customHeight="1">
      <c r="A975" s="1954"/>
      <c r="B975" s="1954"/>
      <c r="C975" s="1954"/>
      <c r="D975" s="1954"/>
      <c r="E975" s="1954"/>
      <c r="F975" s="1954"/>
      <c r="G975" s="1954"/>
      <c r="H975" s="1954"/>
      <c r="I975" s="1954"/>
      <c r="J975" s="1954"/>
      <c r="K975" s="1954"/>
    </row>
    <row r="976" spans="1:11" ht="15.75" customHeight="1">
      <c r="A976" s="1954"/>
      <c r="B976" s="1954"/>
      <c r="C976" s="1954"/>
      <c r="D976" s="1954"/>
      <c r="E976" s="1954"/>
      <c r="F976" s="1954"/>
      <c r="G976" s="1954"/>
      <c r="H976" s="1954"/>
      <c r="I976" s="1954"/>
      <c r="J976" s="1954"/>
      <c r="K976" s="1954"/>
    </row>
    <row r="977" spans="1:11" ht="15.75" customHeight="1">
      <c r="A977" s="1954"/>
      <c r="B977" s="1954"/>
      <c r="C977" s="1954"/>
      <c r="D977" s="1954"/>
      <c r="E977" s="1954"/>
      <c r="F977" s="1954"/>
      <c r="G977" s="1954"/>
      <c r="H977" s="1954"/>
      <c r="I977" s="1954"/>
      <c r="J977" s="1954"/>
      <c r="K977" s="1954"/>
    </row>
    <row r="978" spans="1:11" ht="15.75" customHeight="1">
      <c r="A978" s="1954"/>
      <c r="B978" s="1954"/>
      <c r="C978" s="1954"/>
      <c r="D978" s="1954"/>
      <c r="E978" s="1954"/>
      <c r="F978" s="1954"/>
      <c r="G978" s="1954"/>
      <c r="H978" s="1954"/>
      <c r="I978" s="1954"/>
      <c r="J978" s="1954"/>
      <c r="K978" s="1954"/>
    </row>
    <row r="979" spans="1:11" ht="15.75" customHeight="1">
      <c r="A979" s="1954"/>
      <c r="B979" s="1954"/>
      <c r="C979" s="1954"/>
      <c r="D979" s="1954"/>
      <c r="E979" s="1954"/>
      <c r="F979" s="1954"/>
      <c r="G979" s="1954"/>
      <c r="H979" s="1954"/>
      <c r="I979" s="1954"/>
      <c r="J979" s="1954"/>
      <c r="K979" s="1954"/>
    </row>
    <row r="980" spans="1:11" ht="15.75" customHeight="1">
      <c r="A980" s="1954"/>
      <c r="B980" s="1954"/>
      <c r="C980" s="1954"/>
      <c r="D980" s="1954"/>
      <c r="E980" s="1954"/>
      <c r="F980" s="1954"/>
      <c r="G980" s="1954"/>
      <c r="H980" s="1954"/>
      <c r="I980" s="1954"/>
      <c r="J980" s="1954"/>
      <c r="K980" s="1954"/>
    </row>
    <row r="981" spans="1:11" ht="15.75" customHeight="1">
      <c r="A981" s="1954"/>
      <c r="B981" s="1954"/>
      <c r="C981" s="1954"/>
      <c r="D981" s="1954"/>
      <c r="E981" s="1954"/>
      <c r="F981" s="1954"/>
      <c r="G981" s="1954"/>
      <c r="H981" s="1954"/>
      <c r="I981" s="1954"/>
      <c r="J981" s="1954"/>
      <c r="K981" s="1954"/>
    </row>
    <row r="982" spans="1:11" ht="15.75" customHeight="1">
      <c r="A982" s="1954"/>
      <c r="B982" s="1954"/>
      <c r="C982" s="1954"/>
      <c r="D982" s="1954"/>
      <c r="E982" s="1954"/>
      <c r="F982" s="1954"/>
      <c r="G982" s="1954"/>
      <c r="H982" s="1954"/>
      <c r="I982" s="1954"/>
      <c r="J982" s="1954"/>
      <c r="K982" s="1954"/>
    </row>
    <row r="983" spans="1:11" ht="15.75" customHeight="1">
      <c r="A983" s="1954"/>
      <c r="B983" s="1954"/>
      <c r="C983" s="1954"/>
      <c r="D983" s="1954"/>
      <c r="E983" s="1954"/>
      <c r="F983" s="1954"/>
      <c r="G983" s="1954"/>
      <c r="H983" s="1954"/>
      <c r="I983" s="1954"/>
      <c r="J983" s="1954"/>
      <c r="K983" s="1954"/>
    </row>
    <row r="984" spans="1:11" ht="15.75" customHeight="1">
      <c r="A984" s="1954"/>
      <c r="B984" s="1954"/>
      <c r="C984" s="1954"/>
      <c r="D984" s="1954"/>
      <c r="E984" s="1954"/>
      <c r="F984" s="1954"/>
      <c r="G984" s="1954"/>
      <c r="H984" s="1954"/>
      <c r="I984" s="1954"/>
      <c r="J984" s="1954"/>
      <c r="K984" s="1954"/>
    </row>
    <row r="985" spans="1:11" ht="15.75" customHeight="1">
      <c r="A985" s="1954"/>
      <c r="B985" s="1954"/>
      <c r="C985" s="1954"/>
      <c r="D985" s="1954"/>
      <c r="E985" s="1954"/>
      <c r="F985" s="1954"/>
      <c r="G985" s="1954"/>
      <c r="H985" s="1954"/>
      <c r="I985" s="1954"/>
      <c r="J985" s="1954"/>
      <c r="K985" s="1954"/>
    </row>
    <row r="986" spans="1:11" ht="15.75" customHeight="1">
      <c r="A986" s="1954"/>
      <c r="B986" s="1954"/>
      <c r="C986" s="1954"/>
      <c r="D986" s="1954"/>
      <c r="E986" s="1954"/>
      <c r="F986" s="1954"/>
      <c r="G986" s="1954"/>
      <c r="H986" s="1954"/>
      <c r="I986" s="1954"/>
      <c r="J986" s="1954"/>
      <c r="K986" s="1954"/>
    </row>
    <row r="987" spans="1:11" ht="15.75" customHeight="1">
      <c r="A987" s="1954"/>
      <c r="B987" s="1954"/>
      <c r="C987" s="1954"/>
      <c r="D987" s="1954"/>
      <c r="E987" s="1954"/>
      <c r="F987" s="1954"/>
      <c r="G987" s="1954"/>
      <c r="H987" s="1954"/>
      <c r="I987" s="1954"/>
      <c r="J987" s="1954"/>
      <c r="K987" s="1954"/>
    </row>
    <row r="988" spans="1:11" ht="15.75" customHeight="1">
      <c r="A988" s="1954"/>
      <c r="B988" s="1954"/>
      <c r="C988" s="1954"/>
      <c r="D988" s="1954"/>
      <c r="E988" s="1954"/>
      <c r="F988" s="1954"/>
      <c r="G988" s="1954"/>
      <c r="H988" s="1954"/>
      <c r="I988" s="1954"/>
      <c r="J988" s="1954"/>
      <c r="K988" s="1954"/>
    </row>
    <row r="989" spans="1:11" ht="15.75" customHeight="1">
      <c r="A989" s="1954"/>
      <c r="B989" s="1954"/>
      <c r="C989" s="1954"/>
      <c r="D989" s="1954"/>
      <c r="E989" s="1954"/>
      <c r="F989" s="1954"/>
      <c r="G989" s="1954"/>
      <c r="H989" s="1954"/>
      <c r="I989" s="1954"/>
      <c r="J989" s="1954"/>
      <c r="K989" s="1954"/>
    </row>
    <row r="990" spans="1:11" ht="15.75" customHeight="1">
      <c r="A990" s="1954"/>
      <c r="B990" s="1954"/>
      <c r="C990" s="1954"/>
      <c r="D990" s="1954"/>
      <c r="E990" s="1954"/>
      <c r="F990" s="1954"/>
      <c r="G990" s="1954"/>
      <c r="H990" s="1954"/>
      <c r="I990" s="1954"/>
      <c r="J990" s="1954"/>
      <c r="K990" s="1954"/>
    </row>
    <row r="991" spans="1:11" ht="15.75" customHeight="1">
      <c r="A991" s="1954"/>
      <c r="B991" s="1954"/>
      <c r="C991" s="1954"/>
      <c r="D991" s="1954"/>
      <c r="E991" s="1954"/>
      <c r="F991" s="1954"/>
      <c r="G991" s="1954"/>
      <c r="H991" s="1954"/>
      <c r="I991" s="1954"/>
      <c r="J991" s="1954"/>
      <c r="K991" s="1954"/>
    </row>
    <row r="992" spans="1:11" ht="15.75" customHeight="1">
      <c r="A992" s="1954"/>
      <c r="B992" s="1954"/>
      <c r="C992" s="1954"/>
      <c r="D992" s="1954"/>
      <c r="E992" s="1954"/>
      <c r="F992" s="1954"/>
      <c r="G992" s="1954"/>
      <c r="H992" s="1954"/>
      <c r="I992" s="1954"/>
      <c r="J992" s="1954"/>
      <c r="K992" s="1954"/>
    </row>
    <row r="993" spans="1:11" ht="15.75" customHeight="1">
      <c r="A993" s="1954"/>
      <c r="B993" s="1954"/>
      <c r="C993" s="1954"/>
      <c r="D993" s="1954"/>
      <c r="E993" s="1954"/>
      <c r="F993" s="1954"/>
      <c r="G993" s="1954"/>
      <c r="H993" s="1954"/>
      <c r="I993" s="1954"/>
      <c r="J993" s="1954"/>
      <c r="K993" s="1954"/>
    </row>
    <row r="994" spans="1:11" ht="15.75" customHeight="1">
      <c r="A994" s="1954"/>
      <c r="B994" s="1954"/>
      <c r="C994" s="1954"/>
      <c r="D994" s="1954"/>
      <c r="E994" s="1954"/>
      <c r="F994" s="1954"/>
      <c r="G994" s="1954"/>
      <c r="H994" s="1954"/>
      <c r="I994" s="1954"/>
      <c r="J994" s="1954"/>
      <c r="K994" s="1954"/>
    </row>
    <row r="995" spans="1:11" ht="15.75" customHeight="1">
      <c r="A995" s="1954"/>
      <c r="B995" s="1954"/>
      <c r="C995" s="1954"/>
      <c r="D995" s="1954"/>
      <c r="E995" s="1954"/>
      <c r="F995" s="1954"/>
      <c r="G995" s="1954"/>
      <c r="H995" s="1954"/>
      <c r="I995" s="1954"/>
      <c r="J995" s="1954"/>
      <c r="K995" s="1954"/>
    </row>
    <row r="996" spans="1:11" ht="15.75" customHeight="1">
      <c r="A996" s="1954"/>
      <c r="B996" s="1954"/>
      <c r="C996" s="1954"/>
      <c r="D996" s="1954"/>
      <c r="E996" s="1954"/>
      <c r="F996" s="1954"/>
      <c r="G996" s="1954"/>
      <c r="H996" s="1954"/>
      <c r="I996" s="1954"/>
      <c r="J996" s="1954"/>
      <c r="K996" s="1954"/>
    </row>
    <row r="997" spans="1:11" ht="15.75" customHeight="1">
      <c r="A997" s="1954"/>
      <c r="B997" s="1954"/>
      <c r="C997" s="1954"/>
      <c r="D997" s="1954"/>
      <c r="E997" s="1954"/>
      <c r="F997" s="1954"/>
      <c r="G997" s="1954"/>
      <c r="H997" s="1954"/>
      <c r="I997" s="1954"/>
      <c r="J997" s="1954"/>
      <c r="K997" s="1954"/>
    </row>
    <row r="998" spans="1:11" ht="15.75" customHeight="1">
      <c r="A998" s="1954"/>
      <c r="B998" s="1954"/>
      <c r="C998" s="1954"/>
      <c r="D998" s="1954"/>
      <c r="E998" s="1954"/>
      <c r="F998" s="1954"/>
      <c r="G998" s="1954"/>
      <c r="H998" s="1954"/>
      <c r="I998" s="1954"/>
      <c r="J998" s="1954"/>
    </row>
    <row r="999" spans="1:11" ht="15.75" customHeight="1">
      <c r="A999" s="1954"/>
      <c r="B999" s="1954"/>
      <c r="C999" s="1954"/>
      <c r="D999" s="1954"/>
      <c r="E999" s="1954"/>
      <c r="F999" s="1954"/>
      <c r="G999" s="1954"/>
      <c r="H999" s="1954"/>
      <c r="I999" s="1954"/>
      <c r="J999" s="1954"/>
    </row>
    <row r="1000" spans="1:11" ht="15.75" customHeight="1">
      <c r="A1000" s="1954"/>
      <c r="B1000" s="1954"/>
      <c r="C1000" s="1954"/>
      <c r="D1000" s="1954"/>
      <c r="E1000" s="1954"/>
      <c r="F1000" s="1954"/>
      <c r="G1000" s="1954"/>
      <c r="H1000" s="1954"/>
      <c r="I1000" s="1954"/>
      <c r="J1000" s="1954"/>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workbookViewId="0">
      <selection activeCell="B1" sqref="B1:J1"/>
    </sheetView>
  </sheetViews>
  <sheetFormatPr defaultColWidth="16.5546875" defaultRowHeight="15" customHeight="1"/>
  <cols>
    <col min="1" max="1" width="7.44140625" style="1968" customWidth="1"/>
    <col min="2" max="2" width="5.88671875" style="1952" customWidth="1"/>
    <col min="3" max="3" width="65.5546875" style="1952" customWidth="1"/>
    <col min="4" max="8" width="15" style="1952" customWidth="1"/>
    <col min="9" max="9" width="22.6640625" style="1952" customWidth="1"/>
    <col min="10" max="10" width="20.109375" style="1952" customWidth="1"/>
    <col min="11" max="11" width="16.5546875" style="1952" customWidth="1"/>
    <col min="12" max="16384" width="16.5546875" style="1952"/>
  </cols>
  <sheetData>
    <row r="1" spans="1:11" ht="15.75" customHeight="1">
      <c r="A1" s="1973"/>
      <c r="B1" s="3129" t="s">
        <v>1551</v>
      </c>
      <c r="C1" s="3130"/>
      <c r="D1" s="3130"/>
      <c r="E1" s="3130"/>
      <c r="F1" s="3130"/>
      <c r="G1" s="3130"/>
      <c r="H1" s="3130"/>
      <c r="I1" s="3130"/>
      <c r="J1" s="3130"/>
    </row>
    <row r="2" spans="1:11" ht="15.75" customHeight="1">
      <c r="A2" s="1973"/>
      <c r="B2" s="3129" t="s">
        <v>1550</v>
      </c>
      <c r="C2" s="3130"/>
      <c r="D2" s="3130"/>
      <c r="E2" s="3130"/>
      <c r="F2" s="3130"/>
      <c r="G2" s="3130"/>
      <c r="H2" s="3130"/>
      <c r="I2" s="3130"/>
      <c r="J2" s="3130"/>
    </row>
    <row r="3" spans="1:11" ht="4.5" customHeight="1">
      <c r="A3" s="1973"/>
      <c r="B3" s="3129"/>
      <c r="C3" s="3130"/>
      <c r="D3" s="3130"/>
      <c r="E3" s="3130"/>
      <c r="F3" s="3130"/>
      <c r="G3" s="3130"/>
      <c r="H3" s="3130"/>
      <c r="I3" s="1954"/>
      <c r="J3" s="1955"/>
    </row>
    <row r="4" spans="1:11" ht="21" customHeight="1" thickBot="1">
      <c r="A4" s="1973"/>
      <c r="B4" s="3131" t="s">
        <v>123</v>
      </c>
      <c r="C4" s="3132"/>
      <c r="D4" s="3132"/>
      <c r="E4" s="3132"/>
      <c r="F4" s="3132"/>
      <c r="G4" s="3132"/>
      <c r="H4" s="3132"/>
      <c r="I4" s="3132"/>
      <c r="J4" s="3132"/>
    </row>
    <row r="5" spans="1:11" ht="18.75" customHeight="1" thickTop="1">
      <c r="A5" s="1973"/>
      <c r="B5" s="3133" t="s">
        <v>124</v>
      </c>
      <c r="C5" s="3153" t="s">
        <v>65</v>
      </c>
      <c r="D5" s="3118" t="s">
        <v>1452</v>
      </c>
      <c r="E5" s="3119"/>
      <c r="F5" s="3120" t="s">
        <v>1451</v>
      </c>
      <c r="G5" s="3119"/>
      <c r="H5" s="3120" t="s">
        <v>460</v>
      </c>
      <c r="I5" s="3137"/>
      <c r="J5" s="3138"/>
    </row>
    <row r="6" spans="1:11" ht="36" customHeight="1">
      <c r="A6" s="1973"/>
      <c r="B6" s="3134"/>
      <c r="C6" s="3146"/>
      <c r="D6" s="2007" t="s">
        <v>66</v>
      </c>
      <c r="E6" s="2007" t="s">
        <v>501</v>
      </c>
      <c r="F6" s="2007" t="s">
        <v>66</v>
      </c>
      <c r="G6" s="2006" t="s">
        <v>501</v>
      </c>
      <c r="H6" s="2006" t="s">
        <v>501</v>
      </c>
      <c r="I6" s="2995" t="s">
        <v>2036</v>
      </c>
      <c r="J6" s="2996" t="s">
        <v>1450</v>
      </c>
    </row>
    <row r="7" spans="1:11" s="1991" customFormat="1" ht="21" customHeight="1">
      <c r="A7" s="2084"/>
      <c r="B7" s="2087">
        <v>1</v>
      </c>
      <c r="C7" s="2081" t="s">
        <v>1549</v>
      </c>
      <c r="D7" s="2086">
        <v>334346.38694538001</v>
      </c>
      <c r="E7" s="2086">
        <v>34183.075404639996</v>
      </c>
      <c r="F7" s="2086">
        <v>309877.02759627003</v>
      </c>
      <c r="G7" s="2086">
        <v>45794.719708129996</v>
      </c>
      <c r="H7" s="2086">
        <v>39151.178449139996</v>
      </c>
      <c r="I7" s="2085">
        <v>15.072644359993911</v>
      </c>
      <c r="J7" s="2002">
        <v>-14.507221141066539</v>
      </c>
      <c r="K7" s="2061"/>
    </row>
    <row r="8" spans="1:11" ht="21" customHeight="1">
      <c r="A8" s="1973"/>
      <c r="B8" s="2082">
        <v>2</v>
      </c>
      <c r="C8" s="2081" t="s">
        <v>1548</v>
      </c>
      <c r="D8" s="2080">
        <v>91571.299935240007</v>
      </c>
      <c r="E8" s="2080">
        <v>13489.127436180001</v>
      </c>
      <c r="F8" s="2080">
        <v>72946.849808330007</v>
      </c>
      <c r="G8" s="2080">
        <v>11872.00943136</v>
      </c>
      <c r="H8" s="2080">
        <v>12209.68811417</v>
      </c>
      <c r="I8" s="2079">
        <v>4.7005554872479607</v>
      </c>
      <c r="J8" s="1992">
        <v>2.8443262681212111</v>
      </c>
      <c r="K8" s="2061"/>
    </row>
    <row r="9" spans="1:11" s="1991" customFormat="1" ht="21" customHeight="1">
      <c r="A9" s="2084"/>
      <c r="B9" s="2082">
        <v>3</v>
      </c>
      <c r="C9" s="2081" t="s">
        <v>1547</v>
      </c>
      <c r="D9" s="2080">
        <v>123916.91272121001</v>
      </c>
      <c r="E9" s="2080">
        <v>25901.669409390001</v>
      </c>
      <c r="F9" s="2080">
        <v>61799.770132329999</v>
      </c>
      <c r="G9" s="2080">
        <v>13512.303369610001</v>
      </c>
      <c r="H9" s="2080">
        <v>11437.34837799</v>
      </c>
      <c r="I9" s="2079">
        <v>4.4032157230399598</v>
      </c>
      <c r="J9" s="1992">
        <v>-15.356042081520327</v>
      </c>
      <c r="K9" s="2061"/>
    </row>
    <row r="10" spans="1:11" s="1998" customFormat="1" ht="21" customHeight="1">
      <c r="A10" s="2083"/>
      <c r="B10" s="2082">
        <v>4</v>
      </c>
      <c r="C10" s="2081" t="s">
        <v>1546</v>
      </c>
      <c r="D10" s="2080">
        <v>21362.983686130003</v>
      </c>
      <c r="E10" s="2080">
        <v>503.36429536999998</v>
      </c>
      <c r="F10" s="2080">
        <v>40691.166442150003</v>
      </c>
      <c r="G10" s="2080">
        <v>8053.4667096400008</v>
      </c>
      <c r="H10" s="2080">
        <v>7788.7128574799999</v>
      </c>
      <c r="I10" s="2079">
        <v>2.9985431747709432</v>
      </c>
      <c r="J10" s="1992">
        <v>-3.2874519968287719</v>
      </c>
      <c r="K10" s="2061"/>
    </row>
    <row r="11" spans="1:11" s="1998" customFormat="1" ht="21" customHeight="1">
      <c r="A11" s="2083"/>
      <c r="B11" s="2082">
        <v>5</v>
      </c>
      <c r="C11" s="2081" t="s">
        <v>1545</v>
      </c>
      <c r="D11" s="2080">
        <v>76089.696823410006</v>
      </c>
      <c r="E11" s="2080">
        <v>8210.7219964899996</v>
      </c>
      <c r="F11" s="2080">
        <v>47658.354179430004</v>
      </c>
      <c r="G11" s="2080">
        <v>10638.312170290001</v>
      </c>
      <c r="H11" s="2080">
        <v>7139.9800087799995</v>
      </c>
      <c r="I11" s="2079">
        <v>2.7487902963025905</v>
      </c>
      <c r="J11" s="1992">
        <v>-32.88427812148548</v>
      </c>
      <c r="K11" s="2061"/>
    </row>
    <row r="12" spans="1:11" s="1998" customFormat="1" ht="21" customHeight="1">
      <c r="A12" s="2083"/>
      <c r="B12" s="2082">
        <v>6</v>
      </c>
      <c r="C12" s="2081" t="s">
        <v>1544</v>
      </c>
      <c r="D12" s="2080">
        <v>23981.702577779997</v>
      </c>
      <c r="E12" s="2080">
        <v>2015.5223782999999</v>
      </c>
      <c r="F12" s="2080">
        <v>43601.810777279999</v>
      </c>
      <c r="G12" s="2080">
        <v>7278.4911269599997</v>
      </c>
      <c r="H12" s="2080">
        <v>7038.7048334700003</v>
      </c>
      <c r="I12" s="2079">
        <v>2.7098008007009025</v>
      </c>
      <c r="J12" s="1992">
        <v>-3.2944505847072536</v>
      </c>
      <c r="K12" s="2061"/>
    </row>
    <row r="13" spans="1:11" s="1998" customFormat="1" ht="21" customHeight="1">
      <c r="A13" s="2083"/>
      <c r="B13" s="2082">
        <v>7</v>
      </c>
      <c r="C13" s="2081" t="s">
        <v>1543</v>
      </c>
      <c r="D13" s="2080">
        <v>37250.415841820002</v>
      </c>
      <c r="E13" s="2080">
        <v>6067.7396018700001</v>
      </c>
      <c r="F13" s="2080">
        <v>37065.34753015</v>
      </c>
      <c r="G13" s="2080">
        <v>6326.6917737900003</v>
      </c>
      <c r="H13" s="2080">
        <v>6943.1353770699998</v>
      </c>
      <c r="I13" s="2079">
        <v>2.6730079253634091</v>
      </c>
      <c r="J13" s="1992">
        <v>9.7435377812110424</v>
      </c>
      <c r="K13" s="2061"/>
    </row>
    <row r="14" spans="1:11" s="1968" customFormat="1" ht="21" customHeight="1">
      <c r="A14" s="1973"/>
      <c r="B14" s="2082">
        <v>8</v>
      </c>
      <c r="C14" s="2081" t="s">
        <v>1480</v>
      </c>
      <c r="D14" s="2080">
        <v>30909.54085718</v>
      </c>
      <c r="E14" s="2080">
        <v>5692.7098432600005</v>
      </c>
      <c r="F14" s="2080">
        <v>24480.2155422</v>
      </c>
      <c r="G14" s="2080">
        <v>4721.5160831599997</v>
      </c>
      <c r="H14" s="2080">
        <v>6810.0211050200005</v>
      </c>
      <c r="I14" s="2079">
        <v>2.6217608323938952</v>
      </c>
      <c r="J14" s="1992">
        <v>44.2337796816783</v>
      </c>
      <c r="K14" s="2061"/>
    </row>
    <row r="15" spans="1:11" ht="21" customHeight="1">
      <c r="A15" s="1973"/>
      <c r="B15" s="2082">
        <v>9</v>
      </c>
      <c r="C15" s="2081" t="s">
        <v>1542</v>
      </c>
      <c r="D15" s="2080">
        <v>53717.820763620002</v>
      </c>
      <c r="E15" s="2080">
        <v>12758.81274137</v>
      </c>
      <c r="F15" s="2080">
        <v>36402.172560079998</v>
      </c>
      <c r="G15" s="2080">
        <v>8416.3151698799993</v>
      </c>
      <c r="H15" s="2080">
        <v>6692.0205316000001</v>
      </c>
      <c r="I15" s="2079">
        <v>2.5763322974713638</v>
      </c>
      <c r="J15" s="1992">
        <v>-20.487524569550843</v>
      </c>
      <c r="K15" s="2061"/>
    </row>
    <row r="16" spans="1:11" ht="21" customHeight="1">
      <c r="A16" s="1973"/>
      <c r="B16" s="2082">
        <v>10</v>
      </c>
      <c r="C16" s="2081" t="s">
        <v>1541</v>
      </c>
      <c r="D16" s="2080">
        <v>33671.032693089997</v>
      </c>
      <c r="E16" s="2080">
        <v>6288.5382193300002</v>
      </c>
      <c r="F16" s="2080">
        <v>31821.371830960001</v>
      </c>
      <c r="G16" s="2080">
        <v>5135.4758679899996</v>
      </c>
      <c r="H16" s="2080">
        <v>6438.7308440500001</v>
      </c>
      <c r="I16" s="2079">
        <v>2.4788193864499335</v>
      </c>
      <c r="J16" s="1992">
        <v>25.377491970770151</v>
      </c>
      <c r="K16" s="2061"/>
    </row>
    <row r="17" spans="1:11" ht="21" customHeight="1">
      <c r="A17" s="1973"/>
      <c r="B17" s="2082">
        <v>11</v>
      </c>
      <c r="C17" s="2081" t="s">
        <v>1358</v>
      </c>
      <c r="D17" s="2080">
        <v>28731.026261040002</v>
      </c>
      <c r="E17" s="2080">
        <v>4870.9208173900006</v>
      </c>
      <c r="F17" s="2080">
        <v>26002.644706570001</v>
      </c>
      <c r="G17" s="2080">
        <v>4757.1321922700008</v>
      </c>
      <c r="H17" s="2080">
        <v>5834.1883725400003</v>
      </c>
      <c r="I17" s="2079">
        <v>2.2460791718630557</v>
      </c>
      <c r="J17" s="1992">
        <v>22.64087136405708</v>
      </c>
      <c r="K17" s="2061"/>
    </row>
    <row r="18" spans="1:11" s="1998" customFormat="1" ht="21" customHeight="1">
      <c r="A18" s="2083"/>
      <c r="B18" s="2082">
        <v>12</v>
      </c>
      <c r="C18" s="2081" t="s">
        <v>1540</v>
      </c>
      <c r="D18" s="2080">
        <v>47355.962568399998</v>
      </c>
      <c r="E18" s="2080">
        <v>7922.7279814799995</v>
      </c>
      <c r="F18" s="2080">
        <v>36404.309184980004</v>
      </c>
      <c r="G18" s="2080">
        <v>4804.5419479900002</v>
      </c>
      <c r="H18" s="2080">
        <v>4958.9071595400001</v>
      </c>
      <c r="I18" s="2079">
        <v>1.909108409778042</v>
      </c>
      <c r="J18" s="1992">
        <v>3.2129017338391463</v>
      </c>
      <c r="K18" s="2061"/>
    </row>
    <row r="19" spans="1:11" ht="21" customHeight="1">
      <c r="A19" s="1973"/>
      <c r="B19" s="2082">
        <v>13</v>
      </c>
      <c r="C19" s="2081" t="s">
        <v>1539</v>
      </c>
      <c r="D19" s="2080">
        <v>42691.24578908</v>
      </c>
      <c r="E19" s="2080">
        <v>8380.1683809999995</v>
      </c>
      <c r="F19" s="2080">
        <v>43886.406904349999</v>
      </c>
      <c r="G19" s="2080">
        <v>5436.6276041299998</v>
      </c>
      <c r="H19" s="2080">
        <v>4550.7455261300001</v>
      </c>
      <c r="I19" s="2079">
        <v>1.7519720122165969</v>
      </c>
      <c r="J19" s="1992">
        <v>-16.294698524633699</v>
      </c>
      <c r="K19" s="2061"/>
    </row>
    <row r="20" spans="1:11" ht="21" customHeight="1">
      <c r="A20" s="1973"/>
      <c r="B20" s="2082">
        <v>14</v>
      </c>
      <c r="C20" s="2081" t="s">
        <v>1494</v>
      </c>
      <c r="D20" s="2080">
        <v>23152.34829898</v>
      </c>
      <c r="E20" s="2080">
        <v>4263.2876469699995</v>
      </c>
      <c r="F20" s="2080">
        <v>22933.931346540001</v>
      </c>
      <c r="G20" s="2080">
        <v>4717.87516787</v>
      </c>
      <c r="H20" s="2080">
        <v>3845.0538798699999</v>
      </c>
      <c r="I20" s="2079">
        <v>1.4802908104434929</v>
      </c>
      <c r="J20" s="1992">
        <v>-18.500304839435945</v>
      </c>
      <c r="K20" s="2061"/>
    </row>
    <row r="21" spans="1:11" ht="21" customHeight="1">
      <c r="A21" s="1973"/>
      <c r="B21" s="2082">
        <v>15</v>
      </c>
      <c r="C21" s="2081" t="s">
        <v>1538</v>
      </c>
      <c r="D21" s="2080">
        <v>20969.885921929999</v>
      </c>
      <c r="E21" s="2080">
        <v>3401.4264643400002</v>
      </c>
      <c r="F21" s="2080">
        <v>18273.871902319999</v>
      </c>
      <c r="G21" s="2080">
        <v>2725.3917646300001</v>
      </c>
      <c r="H21" s="2080">
        <v>3801.6174966799999</v>
      </c>
      <c r="I21" s="2079">
        <v>1.4635684234798976</v>
      </c>
      <c r="J21" s="1992">
        <v>39.48884509072068</v>
      </c>
      <c r="K21" s="2061"/>
    </row>
    <row r="22" spans="1:11" ht="21" customHeight="1">
      <c r="A22" s="1973"/>
      <c r="B22" s="2082">
        <v>16</v>
      </c>
      <c r="C22" s="2081" t="s">
        <v>1537</v>
      </c>
      <c r="D22" s="2080">
        <v>39558.688703730004</v>
      </c>
      <c r="E22" s="2080">
        <v>2958.5404846000001</v>
      </c>
      <c r="F22" s="2080">
        <v>31181.147397470002</v>
      </c>
      <c r="G22" s="2080">
        <v>3875.2091820100004</v>
      </c>
      <c r="H22" s="2080">
        <v>3678.63405203</v>
      </c>
      <c r="I22" s="2079">
        <v>1.4162215543228298</v>
      </c>
      <c r="J22" s="1992">
        <v>-5.0726327469641337</v>
      </c>
      <c r="K22" s="2061"/>
    </row>
    <row r="23" spans="1:11" ht="21" customHeight="1">
      <c r="A23" s="1973"/>
      <c r="B23" s="2082">
        <v>17</v>
      </c>
      <c r="C23" s="2081" t="s">
        <v>1536</v>
      </c>
      <c r="D23" s="2080">
        <v>51330.341172349996</v>
      </c>
      <c r="E23" s="2080">
        <v>10545.17984493</v>
      </c>
      <c r="F23" s="2080">
        <v>21135.657514709997</v>
      </c>
      <c r="G23" s="2080">
        <v>6181.2207718599993</v>
      </c>
      <c r="H23" s="2080">
        <v>3152.4395518800002</v>
      </c>
      <c r="I23" s="2079">
        <v>1.21364418937202</v>
      </c>
      <c r="J23" s="1992">
        <v>-48.999725649155302</v>
      </c>
      <c r="K23" s="2061"/>
    </row>
    <row r="24" spans="1:11" ht="21" customHeight="1">
      <c r="A24" s="1973"/>
      <c r="B24" s="2082">
        <v>18</v>
      </c>
      <c r="C24" s="2081" t="s">
        <v>1535</v>
      </c>
      <c r="D24" s="2080">
        <v>56256.698296919996</v>
      </c>
      <c r="E24" s="2080">
        <v>15605.68057081</v>
      </c>
      <c r="F24" s="2080">
        <v>35670.897703300005</v>
      </c>
      <c r="G24" s="2080">
        <v>9124.1019670000005</v>
      </c>
      <c r="H24" s="2080">
        <v>2994.50783095</v>
      </c>
      <c r="I24" s="2079">
        <v>1.1528427331442832</v>
      </c>
      <c r="J24" s="1992">
        <v>-67.180245883041209</v>
      </c>
      <c r="K24" s="2061"/>
    </row>
    <row r="25" spans="1:11" ht="21" customHeight="1">
      <c r="A25" s="1973"/>
      <c r="B25" s="2082">
        <v>19</v>
      </c>
      <c r="C25" s="2081" t="s">
        <v>1534</v>
      </c>
      <c r="D25" s="2080">
        <v>18881.603532959998</v>
      </c>
      <c r="E25" s="2080">
        <v>3348.3458592399998</v>
      </c>
      <c r="F25" s="2080">
        <v>18711.666951560001</v>
      </c>
      <c r="G25" s="2080">
        <v>2123.11899528</v>
      </c>
      <c r="H25" s="2080">
        <v>2991.2345731599999</v>
      </c>
      <c r="I25" s="2079">
        <v>1.1515825756593345</v>
      </c>
      <c r="J25" s="1992">
        <v>40.888691581109967</v>
      </c>
      <c r="K25" s="2061"/>
    </row>
    <row r="26" spans="1:11" ht="21" customHeight="1">
      <c r="A26" s="2064"/>
      <c r="B26" s="2082">
        <v>20</v>
      </c>
      <c r="C26" s="2081" t="s">
        <v>1533</v>
      </c>
      <c r="D26" s="2080">
        <v>15731.219873440001</v>
      </c>
      <c r="E26" s="2080">
        <v>4118.1662853400003</v>
      </c>
      <c r="F26" s="2080">
        <v>13351.478877860001</v>
      </c>
      <c r="G26" s="2080">
        <v>2202.4993941500002</v>
      </c>
      <c r="H26" s="2080">
        <v>2852.3586952800001</v>
      </c>
      <c r="I26" s="2079">
        <v>1.0981173467598666</v>
      </c>
      <c r="J26" s="1992">
        <v>29.505538246960427</v>
      </c>
      <c r="K26" s="2061"/>
    </row>
    <row r="27" spans="1:11" ht="21" customHeight="1">
      <c r="A27" s="2064"/>
      <c r="B27" s="2078" t="s">
        <v>1465</v>
      </c>
      <c r="C27" s="2077" t="s">
        <v>1464</v>
      </c>
      <c r="D27" s="2074">
        <v>1171476.8132636899</v>
      </c>
      <c r="E27" s="2074">
        <v>180525.72566230007</v>
      </c>
      <c r="F27" s="2074">
        <v>973896.09888883994</v>
      </c>
      <c r="G27" s="2074">
        <v>167697.02039800002</v>
      </c>
      <c r="H27" s="2074">
        <v>150309.20763682999</v>
      </c>
      <c r="I27" s="2073">
        <v>57.866897510774287</v>
      </c>
      <c r="J27" s="1982">
        <v>-10.368587778067283</v>
      </c>
      <c r="K27" s="2061"/>
    </row>
    <row r="28" spans="1:11" ht="21" customHeight="1">
      <c r="A28" s="2064"/>
      <c r="B28" s="2076" t="s">
        <v>1463</v>
      </c>
      <c r="C28" s="2075" t="s">
        <v>1462</v>
      </c>
      <c r="D28" s="2074">
        <v>748971.53956191032</v>
      </c>
      <c r="E28" s="2074">
        <v>133991.38407639996</v>
      </c>
      <c r="F28" s="2074">
        <v>637835.67337046016</v>
      </c>
      <c r="G28" s="2074">
        <v>105902.63207429997</v>
      </c>
      <c r="H28" s="2074">
        <v>109440.69101437004</v>
      </c>
      <c r="I28" s="2073">
        <v>42.13310248922572</v>
      </c>
      <c r="J28" s="1982">
        <v>3.3408602513182117</v>
      </c>
      <c r="K28" s="2061"/>
    </row>
    <row r="29" spans="1:11" ht="21" customHeight="1">
      <c r="A29" s="2064"/>
      <c r="B29" s="2072" t="s">
        <v>1461</v>
      </c>
      <c r="C29" s="2071" t="s">
        <v>1532</v>
      </c>
      <c r="D29" s="2070">
        <v>1920448.3528256002</v>
      </c>
      <c r="E29" s="2070">
        <v>314517.10973870003</v>
      </c>
      <c r="F29" s="2070">
        <v>1611731.7722593001</v>
      </c>
      <c r="G29" s="2070">
        <v>273599.65247229999</v>
      </c>
      <c r="H29" s="2070">
        <v>259749.89865120003</v>
      </c>
      <c r="I29" s="2069">
        <v>100</v>
      </c>
      <c r="J29" s="1982">
        <v>-5.0620509550910908</v>
      </c>
      <c r="K29" s="2061"/>
    </row>
    <row r="30" spans="1:11" s="1968" customFormat="1" ht="21" customHeight="1">
      <c r="A30" s="2064"/>
      <c r="B30" s="3154" t="s">
        <v>1459</v>
      </c>
      <c r="C30" s="2068" t="s">
        <v>1531</v>
      </c>
      <c r="D30" s="2067"/>
      <c r="E30" s="2067"/>
      <c r="F30" s="2067"/>
      <c r="G30" s="2067"/>
      <c r="H30" s="2066"/>
      <c r="I30" s="2066"/>
      <c r="J30" s="2065"/>
      <c r="K30" s="2061"/>
    </row>
    <row r="31" spans="1:11" s="1968" customFormat="1" ht="21" customHeight="1" thickBot="1">
      <c r="A31" s="2064"/>
      <c r="B31" s="3155"/>
      <c r="C31" s="2063" t="s">
        <v>1361</v>
      </c>
      <c r="D31" s="2992">
        <v>14431.144485099499</v>
      </c>
      <c r="E31" s="2992">
        <v>456.30927551635699</v>
      </c>
      <c r="F31" s="2992">
        <v>19092.070044542401</v>
      </c>
      <c r="G31" s="2992">
        <v>399.46680997241202</v>
      </c>
      <c r="H31" s="2992">
        <v>842.796514887375</v>
      </c>
      <c r="I31" s="1970" t="s">
        <v>73</v>
      </c>
      <c r="J31" s="2062" t="s">
        <v>73</v>
      </c>
      <c r="K31" s="2061"/>
    </row>
    <row r="32" spans="1:11" ht="21" customHeight="1" thickTop="1">
      <c r="A32" s="1973"/>
      <c r="B32" s="3127" t="s">
        <v>2038</v>
      </c>
      <c r="C32" s="3128"/>
      <c r="D32" s="3128"/>
      <c r="E32" s="3128"/>
      <c r="F32" s="3128"/>
      <c r="G32" s="3128"/>
      <c r="H32" s="3128"/>
      <c r="I32" s="1967"/>
      <c r="J32" s="1967"/>
      <c r="K32" s="2061"/>
    </row>
    <row r="33" spans="1:11" ht="17.25" customHeight="1">
      <c r="A33" s="1973"/>
      <c r="B33" s="1965" t="s">
        <v>1530</v>
      </c>
      <c r="C33" s="1965"/>
      <c r="D33" s="1965"/>
      <c r="E33" s="1965"/>
      <c r="F33" s="1965"/>
      <c r="G33" s="2060"/>
      <c r="H33" s="1963"/>
      <c r="I33" s="1953"/>
      <c r="J33" s="1963"/>
      <c r="K33" s="2061"/>
    </row>
    <row r="34" spans="1:11" ht="17.25" customHeight="1">
      <c r="A34" s="1973"/>
      <c r="B34" s="1965"/>
      <c r="C34" s="1965"/>
      <c r="D34" s="1965"/>
      <c r="E34" s="1965"/>
      <c r="F34" s="1965"/>
      <c r="G34" s="2060"/>
      <c r="H34" s="1963"/>
      <c r="I34" s="1953"/>
      <c r="J34" s="1963"/>
    </row>
    <row r="35" spans="1:11" ht="16.5" customHeight="1">
      <c r="A35" s="1973"/>
      <c r="B35" s="3127" t="s">
        <v>1529</v>
      </c>
      <c r="C35" s="3128"/>
      <c r="D35" s="1965"/>
      <c r="E35" s="1965"/>
      <c r="F35" s="1965"/>
      <c r="G35" s="2060"/>
      <c r="H35" s="1963"/>
      <c r="I35" s="1953"/>
      <c r="J35" s="1963"/>
    </row>
    <row r="36" spans="1:11" ht="16.5" customHeight="1">
      <c r="A36" s="1973"/>
      <c r="B36" s="3127" t="s">
        <v>1455</v>
      </c>
      <c r="C36" s="3128"/>
      <c r="D36" s="2059"/>
      <c r="E36" s="2059"/>
      <c r="F36" s="2059"/>
      <c r="G36" s="2059"/>
      <c r="H36" s="2059"/>
      <c r="I36" s="2059"/>
      <c r="J36" s="2059"/>
    </row>
    <row r="37" spans="1:11" ht="21" customHeight="1">
      <c r="A37" s="1973"/>
      <c r="B37" s="1956"/>
      <c r="C37" s="1955"/>
      <c r="D37" s="2042"/>
      <c r="E37" s="2042"/>
      <c r="F37" s="2042"/>
      <c r="G37" s="2042"/>
      <c r="H37" s="2042"/>
      <c r="I37" s="2058"/>
      <c r="J37" s="1955"/>
    </row>
    <row r="38" spans="1:11" ht="21" customHeight="1">
      <c r="A38" s="1973"/>
      <c r="B38" s="1956"/>
      <c r="C38" s="1955"/>
      <c r="D38" s="2057"/>
      <c r="E38" s="2057"/>
      <c r="F38" s="2057"/>
      <c r="G38" s="2057"/>
      <c r="H38" s="2057"/>
      <c r="I38" s="2057"/>
      <c r="J38" s="2057"/>
    </row>
    <row r="39" spans="1:11" ht="21" customHeight="1">
      <c r="A39" s="1973"/>
      <c r="B39" s="1956"/>
      <c r="C39" s="1955"/>
      <c r="D39" s="1955"/>
      <c r="E39" s="1955"/>
      <c r="F39" s="1955"/>
      <c r="G39" s="1957"/>
      <c r="H39" s="1956"/>
      <c r="I39" s="1956"/>
      <c r="J39" s="1955"/>
    </row>
    <row r="40" spans="1:11" ht="21" customHeight="1">
      <c r="A40" s="1973"/>
      <c r="B40" s="1956"/>
      <c r="C40" s="1955"/>
      <c r="D40" s="1955"/>
      <c r="E40" s="1955"/>
      <c r="F40" s="1955"/>
      <c r="G40" s="1957"/>
      <c r="H40" s="1956"/>
      <c r="I40" s="1956"/>
      <c r="J40" s="1955"/>
    </row>
    <row r="41" spans="1:11" ht="21" customHeight="1">
      <c r="A41" s="1973"/>
      <c r="B41" s="1956"/>
      <c r="C41" s="1955"/>
      <c r="D41" s="1955"/>
      <c r="E41" s="1955"/>
      <c r="F41" s="1955"/>
      <c r="G41" s="1957"/>
      <c r="H41" s="1956"/>
      <c r="I41" s="1956"/>
      <c r="J41" s="1955"/>
    </row>
    <row r="42" spans="1:11" ht="21" customHeight="1">
      <c r="A42" s="1973"/>
      <c r="B42" s="1956"/>
      <c r="C42" s="1955"/>
      <c r="D42" s="1955"/>
      <c r="E42" s="1955"/>
      <c r="F42" s="1955"/>
      <c r="G42" s="1957"/>
      <c r="H42" s="1956"/>
      <c r="I42" s="1956"/>
      <c r="J42" s="1955"/>
    </row>
    <row r="43" spans="1:11" ht="21" customHeight="1">
      <c r="A43" s="1973"/>
      <c r="B43" s="1956"/>
      <c r="C43" s="1955"/>
      <c r="D43" s="1955"/>
      <c r="E43" s="1955"/>
      <c r="F43" s="1955"/>
      <c r="G43" s="1957"/>
      <c r="H43" s="1956"/>
      <c r="I43" s="1956"/>
      <c r="J43" s="1955"/>
    </row>
    <row r="44" spans="1:11" ht="21" customHeight="1">
      <c r="A44" s="1973"/>
      <c r="B44" s="1956"/>
      <c r="C44" s="1955"/>
      <c r="D44" s="1955"/>
      <c r="E44" s="1955"/>
      <c r="F44" s="1955"/>
      <c r="G44" s="1957"/>
      <c r="H44" s="1956"/>
      <c r="I44" s="1956"/>
      <c r="J44" s="1955"/>
    </row>
    <row r="45" spans="1:11" ht="21" customHeight="1">
      <c r="A45" s="1973"/>
      <c r="B45" s="1956"/>
      <c r="C45" s="1955"/>
      <c r="D45" s="1955"/>
      <c r="E45" s="1955"/>
      <c r="F45" s="1955"/>
      <c r="G45" s="1957"/>
      <c r="H45" s="1956"/>
      <c r="I45" s="1956"/>
      <c r="J45" s="1955"/>
    </row>
    <row r="46" spans="1:11" ht="21" customHeight="1">
      <c r="A46" s="1973"/>
      <c r="B46" s="1956"/>
      <c r="C46" s="1955"/>
      <c r="D46" s="1955"/>
      <c r="E46" s="1955"/>
      <c r="F46" s="1955"/>
      <c r="G46" s="1957"/>
      <c r="H46" s="1956"/>
      <c r="I46" s="1956"/>
      <c r="J46" s="1955"/>
    </row>
    <row r="47" spans="1:11" ht="21" customHeight="1">
      <c r="A47" s="1973"/>
      <c r="B47" s="1956"/>
      <c r="C47" s="1955"/>
      <c r="D47" s="1955"/>
      <c r="E47" s="1955"/>
      <c r="F47" s="1955"/>
      <c r="G47" s="1957"/>
      <c r="H47" s="1956"/>
      <c r="I47" s="1956"/>
      <c r="J47" s="1955"/>
    </row>
    <row r="48" spans="1:11" ht="21" customHeight="1">
      <c r="A48" s="1973"/>
      <c r="B48" s="1956"/>
      <c r="C48" s="1955"/>
      <c r="D48" s="1955"/>
      <c r="E48" s="1955"/>
      <c r="F48" s="1955"/>
      <c r="G48" s="1957"/>
      <c r="H48" s="1956"/>
      <c r="I48" s="1956"/>
      <c r="J48" s="1955"/>
    </row>
    <row r="49" spans="1:10" ht="21" customHeight="1">
      <c r="A49" s="1973"/>
      <c r="B49" s="1956"/>
      <c r="C49" s="1955"/>
      <c r="D49" s="1955"/>
      <c r="E49" s="1955"/>
      <c r="F49" s="1955"/>
      <c r="G49" s="1957"/>
      <c r="H49" s="1956"/>
      <c r="I49" s="1956"/>
      <c r="J49" s="1955"/>
    </row>
    <row r="50" spans="1:10" ht="21" customHeight="1">
      <c r="A50" s="1973"/>
      <c r="B50" s="1956"/>
      <c r="C50" s="1955"/>
      <c r="D50" s="1955"/>
      <c r="E50" s="1955"/>
      <c r="F50" s="1955"/>
      <c r="G50" s="1957"/>
      <c r="H50" s="1956"/>
      <c r="I50" s="1956"/>
      <c r="J50" s="1955"/>
    </row>
    <row r="51" spans="1:10" ht="21" customHeight="1">
      <c r="A51" s="1973"/>
      <c r="B51" s="1956"/>
      <c r="C51" s="1955"/>
      <c r="D51" s="1955"/>
      <c r="E51" s="1955"/>
      <c r="F51" s="1955"/>
      <c r="G51" s="1957"/>
      <c r="H51" s="1956"/>
      <c r="I51" s="1956"/>
      <c r="J51" s="1955"/>
    </row>
    <row r="52" spans="1:10" ht="21" customHeight="1">
      <c r="A52" s="1973"/>
      <c r="B52" s="1956"/>
      <c r="C52" s="1955"/>
      <c r="D52" s="1955"/>
      <c r="E52" s="1955"/>
      <c r="F52" s="1955"/>
      <c r="G52" s="1957"/>
      <c r="H52" s="1956"/>
      <c r="I52" s="1956"/>
      <c r="J52" s="1955"/>
    </row>
    <row r="53" spans="1:10" ht="21" customHeight="1">
      <c r="A53" s="1973"/>
      <c r="B53" s="1956"/>
      <c r="C53" s="1955"/>
      <c r="D53" s="1955"/>
      <c r="E53" s="1955"/>
      <c r="F53" s="1955"/>
      <c r="G53" s="1957"/>
      <c r="H53" s="1956"/>
      <c r="I53" s="1956"/>
      <c r="J53" s="1955"/>
    </row>
    <row r="54" spans="1:10" ht="21" customHeight="1">
      <c r="A54" s="1973"/>
      <c r="B54" s="1956"/>
      <c r="C54" s="1955"/>
      <c r="D54" s="1955"/>
      <c r="E54" s="1955"/>
      <c r="F54" s="1955"/>
      <c r="G54" s="1957"/>
      <c r="H54" s="1956"/>
      <c r="I54" s="1956"/>
      <c r="J54" s="1955"/>
    </row>
    <row r="55" spans="1:10" ht="21" customHeight="1">
      <c r="A55" s="1973"/>
      <c r="B55" s="1956"/>
      <c r="C55" s="1955"/>
      <c r="D55" s="1955"/>
      <c r="E55" s="1955"/>
      <c r="F55" s="1955"/>
      <c r="G55" s="1957"/>
      <c r="H55" s="1956"/>
      <c r="I55" s="1956"/>
      <c r="J55" s="1955"/>
    </row>
    <row r="56" spans="1:10" ht="21" customHeight="1">
      <c r="A56" s="1973"/>
      <c r="B56" s="1956"/>
      <c r="C56" s="1955"/>
      <c r="D56" s="1955"/>
      <c r="E56" s="1955"/>
      <c r="F56" s="1955"/>
      <c r="G56" s="1957"/>
      <c r="H56" s="1956"/>
      <c r="I56" s="1956"/>
      <c r="J56" s="1955"/>
    </row>
    <row r="57" spans="1:10" ht="21" customHeight="1">
      <c r="A57" s="1973"/>
      <c r="B57" s="1956"/>
      <c r="C57" s="1955"/>
      <c r="D57" s="1955"/>
      <c r="E57" s="1955"/>
      <c r="F57" s="1955"/>
      <c r="G57" s="1957"/>
      <c r="H57" s="1956"/>
      <c r="I57" s="1956"/>
      <c r="J57" s="1955"/>
    </row>
    <row r="58" spans="1:10" ht="21" customHeight="1">
      <c r="A58" s="1973"/>
      <c r="B58" s="1956"/>
      <c r="C58" s="1955"/>
      <c r="D58" s="1955"/>
      <c r="E58" s="1955"/>
      <c r="F58" s="1955"/>
      <c r="G58" s="1957"/>
      <c r="H58" s="1956"/>
      <c r="I58" s="1956"/>
      <c r="J58" s="1955"/>
    </row>
    <row r="59" spans="1:10" ht="21" customHeight="1">
      <c r="A59" s="1973"/>
      <c r="B59" s="1956"/>
      <c r="C59" s="1955"/>
      <c r="D59" s="1955"/>
      <c r="E59" s="1955"/>
      <c r="F59" s="1955"/>
      <c r="G59" s="1957"/>
      <c r="H59" s="1956"/>
      <c r="I59" s="1956"/>
      <c r="J59" s="1955"/>
    </row>
    <row r="60" spans="1:10" ht="21" customHeight="1">
      <c r="A60" s="1973"/>
      <c r="B60" s="1956"/>
      <c r="C60" s="1955"/>
      <c r="D60" s="1955"/>
      <c r="E60" s="1955"/>
      <c r="F60" s="1955"/>
      <c r="G60" s="1957"/>
      <c r="H60" s="1956"/>
      <c r="I60" s="1956"/>
      <c r="J60" s="1955"/>
    </row>
    <row r="61" spans="1:10" ht="21" customHeight="1">
      <c r="A61" s="1973"/>
      <c r="B61" s="1956"/>
      <c r="C61" s="1955"/>
      <c r="D61" s="1955"/>
      <c r="E61" s="1955"/>
      <c r="F61" s="1955"/>
      <c r="G61" s="1957"/>
      <c r="H61" s="1956"/>
      <c r="I61" s="1956"/>
      <c r="J61" s="1955"/>
    </row>
    <row r="62" spans="1:10" ht="21" customHeight="1">
      <c r="A62" s="1973"/>
      <c r="B62" s="1956"/>
      <c r="C62" s="1955"/>
      <c r="D62" s="1955"/>
      <c r="E62" s="1955"/>
      <c r="F62" s="1955"/>
      <c r="G62" s="1957"/>
      <c r="H62" s="1956"/>
      <c r="I62" s="1956"/>
      <c r="J62" s="1955"/>
    </row>
    <row r="63" spans="1:10" ht="21" customHeight="1">
      <c r="A63" s="1973"/>
      <c r="B63" s="1956"/>
      <c r="C63" s="1955"/>
      <c r="D63" s="1955"/>
      <c r="E63" s="1955"/>
      <c r="F63" s="1955"/>
      <c r="G63" s="1957"/>
      <c r="H63" s="1956"/>
      <c r="I63" s="1956"/>
      <c r="J63" s="1955"/>
    </row>
    <row r="64" spans="1:10" ht="21" customHeight="1">
      <c r="A64" s="1973"/>
      <c r="B64" s="1956"/>
      <c r="C64" s="1955"/>
      <c r="D64" s="1955"/>
      <c r="E64" s="1955"/>
      <c r="F64" s="1955"/>
      <c r="G64" s="1957"/>
      <c r="H64" s="1956"/>
      <c r="I64" s="1956"/>
      <c r="J64" s="1955"/>
    </row>
    <row r="65" spans="1:10" ht="21" customHeight="1">
      <c r="A65" s="1973"/>
      <c r="B65" s="1956"/>
      <c r="C65" s="1955"/>
      <c r="D65" s="1955"/>
      <c r="E65" s="1955"/>
      <c r="F65" s="1955"/>
      <c r="G65" s="1957"/>
      <c r="H65" s="1956"/>
      <c r="I65" s="1956"/>
      <c r="J65" s="1955"/>
    </row>
    <row r="66" spans="1:10" ht="21" customHeight="1">
      <c r="A66" s="1973"/>
      <c r="B66" s="1956"/>
      <c r="C66" s="1955"/>
      <c r="D66" s="1955"/>
      <c r="E66" s="1955"/>
      <c r="F66" s="1955"/>
      <c r="G66" s="1957"/>
      <c r="H66" s="1956"/>
      <c r="I66" s="1956"/>
      <c r="J66" s="1955"/>
    </row>
    <row r="67" spans="1:10" ht="21" customHeight="1">
      <c r="A67" s="1973"/>
      <c r="B67" s="1956"/>
      <c r="C67" s="1955"/>
      <c r="D67" s="1955"/>
      <c r="E67" s="1955"/>
      <c r="F67" s="1955"/>
      <c r="G67" s="1957"/>
      <c r="H67" s="1956"/>
      <c r="I67" s="1956"/>
      <c r="J67" s="1955"/>
    </row>
    <row r="68" spans="1:10" ht="21" customHeight="1">
      <c r="A68" s="1973"/>
      <c r="B68" s="1956"/>
      <c r="C68" s="1955"/>
      <c r="D68" s="1955"/>
      <c r="E68" s="1955"/>
      <c r="F68" s="1955"/>
      <c r="G68" s="1957"/>
      <c r="H68" s="1956"/>
      <c r="I68" s="1956"/>
      <c r="J68" s="1955"/>
    </row>
    <row r="69" spans="1:10" ht="21" customHeight="1">
      <c r="A69" s="1973"/>
      <c r="B69" s="1956"/>
      <c r="C69" s="1955"/>
      <c r="D69" s="1955"/>
      <c r="E69" s="1955"/>
      <c r="F69" s="1955"/>
      <c r="G69" s="1957"/>
      <c r="H69" s="1956"/>
      <c r="I69" s="1956"/>
      <c r="J69" s="1955"/>
    </row>
    <row r="70" spans="1:10" ht="21" customHeight="1">
      <c r="A70" s="1973"/>
      <c r="B70" s="1956"/>
      <c r="C70" s="1955"/>
      <c r="D70" s="1955"/>
      <c r="E70" s="1955"/>
      <c r="F70" s="1955"/>
      <c r="G70" s="1957"/>
      <c r="H70" s="1956"/>
      <c r="I70" s="1956"/>
      <c r="J70" s="1955"/>
    </row>
    <row r="71" spans="1:10" ht="21" customHeight="1">
      <c r="A71" s="1973"/>
      <c r="B71" s="1956"/>
      <c r="C71" s="1955"/>
      <c r="D71" s="1955"/>
      <c r="E71" s="1955"/>
      <c r="F71" s="1955"/>
      <c r="G71" s="1957"/>
      <c r="H71" s="1956"/>
      <c r="I71" s="1956"/>
      <c r="J71" s="1955"/>
    </row>
    <row r="72" spans="1:10" ht="21" customHeight="1">
      <c r="A72" s="1973"/>
      <c r="B72" s="1956"/>
      <c r="C72" s="1955"/>
      <c r="D72" s="1955"/>
      <c r="E72" s="1955"/>
      <c r="F72" s="1955"/>
      <c r="G72" s="1957"/>
      <c r="H72" s="1956"/>
      <c r="I72" s="1956"/>
      <c r="J72" s="1955"/>
    </row>
    <row r="73" spans="1:10" ht="21" customHeight="1">
      <c r="A73" s="1973"/>
      <c r="B73" s="1956"/>
      <c r="C73" s="1955"/>
      <c r="D73" s="1955"/>
      <c r="E73" s="1955"/>
      <c r="F73" s="1955"/>
      <c r="G73" s="1957"/>
      <c r="H73" s="1956"/>
      <c r="I73" s="1956"/>
      <c r="J73" s="1955"/>
    </row>
    <row r="74" spans="1:10" ht="21" customHeight="1">
      <c r="A74" s="1973"/>
      <c r="B74" s="1956"/>
      <c r="C74" s="1955"/>
      <c r="D74" s="1955"/>
      <c r="E74" s="1955"/>
      <c r="F74" s="1955"/>
      <c r="G74" s="1957"/>
      <c r="H74" s="1956"/>
      <c r="I74" s="1956"/>
      <c r="J74" s="1955"/>
    </row>
    <row r="75" spans="1:10" ht="21" customHeight="1">
      <c r="A75" s="1973"/>
      <c r="B75" s="1956"/>
      <c r="C75" s="1955"/>
      <c r="D75" s="1955"/>
      <c r="E75" s="1955"/>
      <c r="F75" s="1955"/>
      <c r="G75" s="1957"/>
      <c r="H75" s="1956"/>
      <c r="I75" s="1956"/>
      <c r="J75" s="1955"/>
    </row>
    <row r="76" spans="1:10" ht="21" customHeight="1">
      <c r="A76" s="1973"/>
      <c r="B76" s="1956"/>
      <c r="C76" s="1955"/>
      <c r="D76" s="1955"/>
      <c r="E76" s="1955"/>
      <c r="F76" s="1955"/>
      <c r="G76" s="1957"/>
      <c r="H76" s="1956"/>
      <c r="I76" s="1956"/>
      <c r="J76" s="1955"/>
    </row>
    <row r="77" spans="1:10" ht="21" customHeight="1">
      <c r="A77" s="1973"/>
      <c r="B77" s="1956"/>
      <c r="C77" s="1955"/>
      <c r="D77" s="1955"/>
      <c r="E77" s="1955"/>
      <c r="F77" s="1955"/>
      <c r="G77" s="1957"/>
      <c r="H77" s="1956"/>
      <c r="I77" s="1956"/>
      <c r="J77" s="1955"/>
    </row>
    <row r="78" spans="1:10" ht="21" customHeight="1">
      <c r="A78" s="1973"/>
      <c r="B78" s="1956"/>
      <c r="C78" s="1955"/>
      <c r="D78" s="1955"/>
      <c r="E78" s="1955"/>
      <c r="F78" s="1955"/>
      <c r="G78" s="1957"/>
      <c r="H78" s="1956"/>
      <c r="I78" s="1956"/>
      <c r="J78" s="1955"/>
    </row>
    <row r="79" spans="1:10" ht="21" customHeight="1">
      <c r="A79" s="1973"/>
      <c r="B79" s="1956"/>
      <c r="C79" s="1955"/>
      <c r="D79" s="1955"/>
      <c r="E79" s="1955"/>
      <c r="F79" s="1955"/>
      <c r="G79" s="1957"/>
      <c r="H79" s="1956"/>
      <c r="I79" s="1956"/>
      <c r="J79" s="1955"/>
    </row>
    <row r="80" spans="1:10" ht="21" customHeight="1">
      <c r="A80" s="1973"/>
      <c r="B80" s="1956"/>
      <c r="C80" s="1955"/>
      <c r="D80" s="1955"/>
      <c r="E80" s="1955"/>
      <c r="F80" s="1955"/>
      <c r="G80" s="1957"/>
      <c r="H80" s="1956"/>
      <c r="I80" s="1956"/>
      <c r="J80" s="1955"/>
    </row>
    <row r="81" spans="1:10" ht="21" customHeight="1">
      <c r="A81" s="1973"/>
      <c r="B81" s="1956"/>
      <c r="C81" s="1955"/>
      <c r="D81" s="1955"/>
      <c r="E81" s="1955"/>
      <c r="F81" s="1955"/>
      <c r="G81" s="1957"/>
      <c r="H81" s="1956"/>
      <c r="I81" s="1956"/>
      <c r="J81" s="1955"/>
    </row>
    <row r="82" spans="1:10" ht="21" customHeight="1">
      <c r="A82" s="1973"/>
      <c r="B82" s="1956"/>
      <c r="C82" s="1955"/>
      <c r="D82" s="1955"/>
      <c r="E82" s="1955"/>
      <c r="F82" s="1955"/>
      <c r="G82" s="1957"/>
      <c r="H82" s="1956"/>
      <c r="I82" s="1956"/>
      <c r="J82" s="1955"/>
    </row>
    <row r="83" spans="1:10" ht="21" customHeight="1">
      <c r="A83" s="1973"/>
      <c r="B83" s="1956"/>
      <c r="C83" s="1955"/>
      <c r="D83" s="1955"/>
      <c r="E83" s="1955"/>
      <c r="F83" s="1955"/>
      <c r="G83" s="1957"/>
      <c r="H83" s="1956"/>
      <c r="I83" s="1956"/>
      <c r="J83" s="1955"/>
    </row>
    <row r="84" spans="1:10" ht="21" customHeight="1">
      <c r="A84" s="1973"/>
      <c r="B84" s="1956"/>
      <c r="C84" s="1955"/>
      <c r="D84" s="1955"/>
      <c r="E84" s="1955"/>
      <c r="F84" s="1955"/>
      <c r="G84" s="1957"/>
      <c r="H84" s="1956"/>
      <c r="I84" s="1956"/>
      <c r="J84" s="1955"/>
    </row>
    <row r="85" spans="1:10" ht="21" customHeight="1">
      <c r="A85" s="1973"/>
      <c r="B85" s="1956"/>
      <c r="C85" s="1955"/>
      <c r="D85" s="1955"/>
      <c r="E85" s="1955"/>
      <c r="F85" s="1955"/>
      <c r="G85" s="1957"/>
      <c r="H85" s="1956"/>
      <c r="I85" s="1956"/>
      <c r="J85" s="1955"/>
    </row>
    <row r="86" spans="1:10" ht="21" customHeight="1">
      <c r="A86" s="1973"/>
      <c r="B86" s="1956"/>
      <c r="C86" s="1955"/>
      <c r="D86" s="1955"/>
      <c r="E86" s="1955"/>
      <c r="F86" s="1955"/>
      <c r="G86" s="1957"/>
      <c r="H86" s="1956"/>
      <c r="I86" s="1956"/>
      <c r="J86" s="1955"/>
    </row>
    <row r="87" spans="1:10" ht="21" customHeight="1">
      <c r="A87" s="1973"/>
      <c r="B87" s="1956"/>
      <c r="C87" s="1955"/>
      <c r="D87" s="1955"/>
      <c r="E87" s="1955"/>
      <c r="F87" s="1955"/>
      <c r="G87" s="1957"/>
      <c r="H87" s="1956"/>
      <c r="I87" s="1956"/>
      <c r="J87" s="1955"/>
    </row>
    <row r="88" spans="1:10" ht="21" customHeight="1">
      <c r="A88" s="1973"/>
      <c r="B88" s="1956"/>
      <c r="C88" s="1955"/>
      <c r="D88" s="1955"/>
      <c r="E88" s="1955"/>
      <c r="F88" s="1955"/>
      <c r="G88" s="1957"/>
      <c r="H88" s="1956"/>
      <c r="I88" s="1956"/>
      <c r="J88" s="1955"/>
    </row>
    <row r="89" spans="1:10" ht="21" customHeight="1">
      <c r="A89" s="1973"/>
      <c r="B89" s="1956"/>
      <c r="C89" s="1955"/>
      <c r="D89" s="1955"/>
      <c r="E89" s="1955"/>
      <c r="F89" s="1955"/>
      <c r="G89" s="1957"/>
      <c r="H89" s="1956"/>
      <c r="I89" s="1956"/>
      <c r="J89" s="1955"/>
    </row>
    <row r="90" spans="1:10" ht="21" customHeight="1">
      <c r="A90" s="1973"/>
      <c r="B90" s="1956"/>
      <c r="C90" s="1955"/>
      <c r="D90" s="1955"/>
      <c r="E90" s="1955"/>
      <c r="F90" s="1955"/>
      <c r="G90" s="1957"/>
      <c r="H90" s="1956"/>
      <c r="I90" s="1956"/>
      <c r="J90" s="1955"/>
    </row>
    <row r="91" spans="1:10" ht="21" customHeight="1">
      <c r="A91" s="1973"/>
      <c r="B91" s="1956"/>
      <c r="C91" s="1955"/>
      <c r="D91" s="1955"/>
      <c r="E91" s="1955"/>
      <c r="F91" s="1955"/>
      <c r="G91" s="1957"/>
      <c r="H91" s="1956"/>
      <c r="I91" s="1956"/>
      <c r="J91" s="1955"/>
    </row>
    <row r="92" spans="1:10" ht="21" customHeight="1">
      <c r="A92" s="1973"/>
      <c r="B92" s="1956"/>
      <c r="C92" s="1955"/>
      <c r="D92" s="1955"/>
      <c r="E92" s="1955"/>
      <c r="F92" s="1955"/>
      <c r="G92" s="1957"/>
      <c r="H92" s="1956"/>
      <c r="I92" s="1956"/>
      <c r="J92" s="1955"/>
    </row>
    <row r="93" spans="1:10" ht="21" customHeight="1">
      <c r="A93" s="1973"/>
      <c r="B93" s="1956"/>
      <c r="C93" s="1955"/>
      <c r="D93" s="1955"/>
      <c r="E93" s="1955"/>
      <c r="F93" s="1955"/>
      <c r="G93" s="1957"/>
      <c r="H93" s="1956"/>
      <c r="I93" s="1956"/>
      <c r="J93" s="1955"/>
    </row>
    <row r="94" spans="1:10" ht="21" customHeight="1">
      <c r="A94" s="1973"/>
      <c r="B94" s="1956"/>
      <c r="C94" s="1955"/>
      <c r="D94" s="1955"/>
      <c r="E94" s="1955"/>
      <c r="F94" s="1955"/>
      <c r="G94" s="1957"/>
      <c r="H94" s="1956"/>
      <c r="I94" s="1956"/>
      <c r="J94" s="1955"/>
    </row>
    <row r="95" spans="1:10" ht="21" customHeight="1">
      <c r="A95" s="1973"/>
      <c r="B95" s="1956"/>
      <c r="C95" s="1955"/>
      <c r="D95" s="1955"/>
      <c r="E95" s="1955"/>
      <c r="F95" s="1955"/>
      <c r="G95" s="1957"/>
      <c r="H95" s="1956"/>
      <c r="I95" s="1956"/>
      <c r="J95" s="1955"/>
    </row>
    <row r="96" spans="1:10" ht="21" customHeight="1">
      <c r="A96" s="1973"/>
      <c r="B96" s="1956"/>
      <c r="C96" s="1955"/>
      <c r="D96" s="1955"/>
      <c r="E96" s="1955"/>
      <c r="F96" s="1955"/>
      <c r="G96" s="1957"/>
      <c r="H96" s="1956"/>
      <c r="I96" s="1956"/>
      <c r="J96" s="1955"/>
    </row>
    <row r="97" spans="1:10" ht="21" customHeight="1">
      <c r="A97" s="1973"/>
      <c r="B97" s="1956"/>
      <c r="C97" s="1955"/>
      <c r="D97" s="1955"/>
      <c r="E97" s="1955"/>
      <c r="F97" s="1955"/>
      <c r="G97" s="1957"/>
      <c r="H97" s="1956"/>
      <c r="I97" s="1956"/>
      <c r="J97" s="1955"/>
    </row>
    <row r="98" spans="1:10" ht="21" customHeight="1">
      <c r="A98" s="1973"/>
      <c r="B98" s="1956"/>
      <c r="C98" s="1955"/>
      <c r="D98" s="1955"/>
      <c r="E98" s="1955"/>
      <c r="F98" s="1955"/>
      <c r="G98" s="1957"/>
      <c r="H98" s="1956"/>
      <c r="I98" s="1956"/>
      <c r="J98" s="1955"/>
    </row>
    <row r="99" spans="1:10" ht="21" customHeight="1">
      <c r="A99" s="1973"/>
      <c r="B99" s="1956"/>
      <c r="C99" s="1955"/>
      <c r="D99" s="1955"/>
      <c r="E99" s="1955"/>
      <c r="F99" s="1955"/>
      <c r="G99" s="1957"/>
      <c r="H99" s="1956"/>
      <c r="I99" s="1956"/>
      <c r="J99" s="1955"/>
    </row>
    <row r="100" spans="1:10" ht="21" customHeight="1">
      <c r="A100" s="1973"/>
      <c r="B100" s="1956"/>
      <c r="C100" s="1955"/>
      <c r="D100" s="1955"/>
      <c r="E100" s="1955"/>
      <c r="F100" s="1955"/>
      <c r="G100" s="1957"/>
      <c r="H100" s="1956"/>
      <c r="I100" s="1956"/>
      <c r="J100" s="1955"/>
    </row>
    <row r="101" spans="1:10" ht="21" customHeight="1">
      <c r="A101" s="1973"/>
      <c r="B101" s="1956"/>
      <c r="C101" s="1955"/>
      <c r="D101" s="1955"/>
      <c r="E101" s="1955"/>
      <c r="F101" s="1955"/>
      <c r="G101" s="1957"/>
      <c r="H101" s="1956"/>
      <c r="I101" s="1956"/>
      <c r="J101" s="1955"/>
    </row>
    <row r="102" spans="1:10" ht="21" customHeight="1">
      <c r="A102" s="1973"/>
      <c r="B102" s="1956"/>
      <c r="C102" s="1955"/>
      <c r="D102" s="1955"/>
      <c r="E102" s="1955"/>
      <c r="F102" s="1955"/>
      <c r="G102" s="1957"/>
      <c r="H102" s="1956"/>
      <c r="I102" s="1956"/>
      <c r="J102" s="1955"/>
    </row>
    <row r="103" spans="1:10" ht="21" customHeight="1">
      <c r="A103" s="1973"/>
      <c r="B103" s="1956"/>
      <c r="C103" s="1955"/>
      <c r="D103" s="1955"/>
      <c r="E103" s="1955"/>
      <c r="F103" s="1955"/>
      <c r="G103" s="1957"/>
      <c r="H103" s="1956"/>
      <c r="I103" s="1956"/>
      <c r="J103" s="1955"/>
    </row>
    <row r="104" spans="1:10" ht="21" customHeight="1">
      <c r="A104" s="1973"/>
      <c r="B104" s="1956"/>
      <c r="C104" s="1955"/>
      <c r="D104" s="1955"/>
      <c r="E104" s="1955"/>
      <c r="F104" s="1955"/>
      <c r="G104" s="1957"/>
      <c r="H104" s="1956"/>
      <c r="I104" s="1956"/>
      <c r="J104" s="1955"/>
    </row>
    <row r="105" spans="1:10" ht="21" customHeight="1">
      <c r="A105" s="1973"/>
      <c r="B105" s="1956"/>
      <c r="C105" s="1955"/>
      <c r="D105" s="1955"/>
      <c r="E105" s="1955"/>
      <c r="F105" s="1955"/>
      <c r="G105" s="1957"/>
      <c r="H105" s="1956"/>
      <c r="I105" s="1956"/>
      <c r="J105" s="1955"/>
    </row>
    <row r="106" spans="1:10" ht="21" customHeight="1">
      <c r="A106" s="1973"/>
      <c r="B106" s="1956"/>
      <c r="C106" s="1955"/>
      <c r="D106" s="1955"/>
      <c r="E106" s="1955"/>
      <c r="F106" s="1955"/>
      <c r="G106" s="1957"/>
      <c r="H106" s="1956"/>
      <c r="I106" s="1956"/>
      <c r="J106" s="1955"/>
    </row>
    <row r="107" spans="1:10" ht="21" customHeight="1">
      <c r="A107" s="1973"/>
      <c r="B107" s="1956"/>
      <c r="C107" s="1955"/>
      <c r="D107" s="1955"/>
      <c r="E107" s="1955"/>
      <c r="F107" s="1955"/>
      <c r="G107" s="1957"/>
      <c r="H107" s="1956"/>
      <c r="I107" s="1956"/>
      <c r="J107" s="1955"/>
    </row>
    <row r="108" spans="1:10" ht="21" customHeight="1">
      <c r="A108" s="1973"/>
      <c r="B108" s="1956"/>
      <c r="C108" s="1955"/>
      <c r="D108" s="1955"/>
      <c r="E108" s="1955"/>
      <c r="F108" s="1955"/>
      <c r="G108" s="1957"/>
      <c r="H108" s="1956"/>
      <c r="I108" s="1956"/>
      <c r="J108" s="1955"/>
    </row>
    <row r="109" spans="1:10" ht="21" customHeight="1">
      <c r="A109" s="1973"/>
      <c r="B109" s="1956"/>
      <c r="C109" s="1955"/>
      <c r="D109" s="1955"/>
      <c r="E109" s="1955"/>
      <c r="F109" s="1955"/>
      <c r="G109" s="1957"/>
      <c r="H109" s="1956"/>
      <c r="I109" s="1956"/>
      <c r="J109" s="1955"/>
    </row>
    <row r="110" spans="1:10" ht="21" customHeight="1">
      <c r="A110" s="1973"/>
      <c r="B110" s="1956"/>
      <c r="C110" s="1955"/>
      <c r="D110" s="1955"/>
      <c r="E110" s="1955"/>
      <c r="F110" s="1955"/>
      <c r="G110" s="1957"/>
      <c r="H110" s="1956"/>
      <c r="I110" s="1956"/>
      <c r="J110" s="1955"/>
    </row>
    <row r="111" spans="1:10" ht="21" customHeight="1">
      <c r="A111" s="1973"/>
      <c r="B111" s="1956"/>
      <c r="C111" s="1955"/>
      <c r="D111" s="1955"/>
      <c r="E111" s="1955"/>
      <c r="F111" s="1955"/>
      <c r="G111" s="1957"/>
      <c r="H111" s="1956"/>
      <c r="I111" s="1956"/>
      <c r="J111" s="1955"/>
    </row>
    <row r="112" spans="1:10" ht="21" customHeight="1">
      <c r="A112" s="1973"/>
      <c r="B112" s="1956"/>
      <c r="C112" s="1955"/>
      <c r="D112" s="1955"/>
      <c r="E112" s="1955"/>
      <c r="F112" s="1955"/>
      <c r="G112" s="1957"/>
      <c r="H112" s="1956"/>
      <c r="I112" s="1956"/>
      <c r="J112" s="1955"/>
    </row>
    <row r="113" spans="1:10" ht="21" customHeight="1">
      <c r="A113" s="1973"/>
      <c r="B113" s="1956"/>
      <c r="C113" s="1955"/>
      <c r="D113" s="1955"/>
      <c r="E113" s="1955"/>
      <c r="F113" s="1955"/>
      <c r="G113" s="1957"/>
      <c r="H113" s="1956"/>
      <c r="I113" s="1956"/>
      <c r="J113" s="1955"/>
    </row>
    <row r="114" spans="1:10" ht="21" customHeight="1">
      <c r="A114" s="1973"/>
      <c r="B114" s="1956"/>
      <c r="C114" s="1955"/>
      <c r="D114" s="1955"/>
      <c r="E114" s="1955"/>
      <c r="F114" s="1955"/>
      <c r="G114" s="1957"/>
      <c r="H114" s="1956"/>
      <c r="I114" s="1956"/>
      <c r="J114" s="1955"/>
    </row>
    <row r="115" spans="1:10" ht="21" customHeight="1">
      <c r="A115" s="1973"/>
      <c r="B115" s="1956"/>
      <c r="C115" s="1955"/>
      <c r="D115" s="1955"/>
      <c r="E115" s="1955"/>
      <c r="F115" s="1955"/>
      <c r="G115" s="1957"/>
      <c r="H115" s="1956"/>
      <c r="I115" s="1956"/>
      <c r="J115" s="1955"/>
    </row>
    <row r="116" spans="1:10" ht="21" customHeight="1">
      <c r="A116" s="1973"/>
      <c r="B116" s="1956"/>
      <c r="C116" s="1955"/>
      <c r="D116" s="1955"/>
      <c r="E116" s="1955"/>
      <c r="F116" s="1955"/>
      <c r="G116" s="1957"/>
      <c r="H116" s="1956"/>
      <c r="I116" s="1956"/>
      <c r="J116" s="1955"/>
    </row>
    <row r="117" spans="1:10" ht="21" customHeight="1">
      <c r="A117" s="1973"/>
      <c r="B117" s="1956"/>
      <c r="C117" s="1955"/>
      <c r="D117" s="1955"/>
      <c r="E117" s="1955"/>
      <c r="F117" s="1955"/>
      <c r="G117" s="1957"/>
      <c r="H117" s="1956"/>
      <c r="I117" s="1956"/>
      <c r="J117" s="1955"/>
    </row>
    <row r="118" spans="1:10" ht="21" customHeight="1">
      <c r="A118" s="1973"/>
      <c r="B118" s="1956"/>
      <c r="C118" s="1955"/>
      <c r="D118" s="1955"/>
      <c r="E118" s="1955"/>
      <c r="F118" s="1955"/>
      <c r="G118" s="1957"/>
      <c r="H118" s="1956"/>
      <c r="I118" s="1956"/>
      <c r="J118" s="1955"/>
    </row>
    <row r="119" spans="1:10" ht="21" customHeight="1">
      <c r="A119" s="1973"/>
      <c r="B119" s="1956"/>
      <c r="C119" s="1955"/>
      <c r="D119" s="1955"/>
      <c r="E119" s="1955"/>
      <c r="F119" s="1955"/>
      <c r="G119" s="1957"/>
      <c r="H119" s="1956"/>
      <c r="I119" s="1956"/>
      <c r="J119" s="1955"/>
    </row>
    <row r="120" spans="1:10" ht="21" customHeight="1">
      <c r="A120" s="1973"/>
      <c r="B120" s="1956"/>
      <c r="C120" s="1955"/>
      <c r="D120" s="1955"/>
      <c r="E120" s="1955"/>
      <c r="F120" s="1955"/>
      <c r="G120" s="1957"/>
      <c r="H120" s="1956"/>
      <c r="I120" s="1956"/>
      <c r="J120" s="1955"/>
    </row>
    <row r="121" spans="1:10" ht="21" customHeight="1">
      <c r="A121" s="1973"/>
      <c r="B121" s="1956"/>
      <c r="C121" s="1955"/>
      <c r="D121" s="1955"/>
      <c r="E121" s="1955"/>
      <c r="F121" s="1955"/>
      <c r="G121" s="1957"/>
      <c r="H121" s="1956"/>
      <c r="I121" s="1956"/>
      <c r="J121" s="1955"/>
    </row>
    <row r="122" spans="1:10" ht="21" customHeight="1">
      <c r="A122" s="1973"/>
      <c r="B122" s="1956"/>
      <c r="C122" s="1955"/>
      <c r="D122" s="1955"/>
      <c r="E122" s="1955"/>
      <c r="F122" s="1955"/>
      <c r="G122" s="1957"/>
      <c r="H122" s="1956"/>
      <c r="I122" s="1956"/>
      <c r="J122" s="1955"/>
    </row>
    <row r="123" spans="1:10" ht="21" customHeight="1">
      <c r="A123" s="1973"/>
      <c r="B123" s="1956"/>
      <c r="C123" s="1955"/>
      <c r="D123" s="1955"/>
      <c r="E123" s="1955"/>
      <c r="F123" s="1955"/>
      <c r="G123" s="1957"/>
      <c r="H123" s="1956"/>
      <c r="I123" s="1956"/>
      <c r="J123" s="1955"/>
    </row>
    <row r="124" spans="1:10" ht="21" customHeight="1">
      <c r="A124" s="1973"/>
      <c r="B124" s="1956"/>
      <c r="C124" s="1955"/>
      <c r="D124" s="1955"/>
      <c r="E124" s="1955"/>
      <c r="F124" s="1955"/>
      <c r="G124" s="1957"/>
      <c r="H124" s="1956"/>
      <c r="I124" s="1956"/>
      <c r="J124" s="1955"/>
    </row>
    <row r="125" spans="1:10" ht="21" customHeight="1">
      <c r="A125" s="1973"/>
      <c r="B125" s="1956"/>
      <c r="C125" s="1955"/>
      <c r="D125" s="1955"/>
      <c r="E125" s="1955"/>
      <c r="F125" s="1955"/>
      <c r="G125" s="1957"/>
      <c r="H125" s="1956"/>
      <c r="I125" s="1956"/>
      <c r="J125" s="1955"/>
    </row>
    <row r="126" spans="1:10" ht="21" customHeight="1">
      <c r="A126" s="1973"/>
      <c r="B126" s="1956"/>
      <c r="C126" s="1955"/>
      <c r="D126" s="1955"/>
      <c r="E126" s="1955"/>
      <c r="F126" s="1955"/>
      <c r="G126" s="1957"/>
      <c r="H126" s="1956"/>
      <c r="I126" s="1956"/>
      <c r="J126" s="1955"/>
    </row>
    <row r="127" spans="1:10" ht="21" customHeight="1">
      <c r="A127" s="1973"/>
      <c r="B127" s="1956"/>
      <c r="C127" s="1955"/>
      <c r="D127" s="1955"/>
      <c r="E127" s="1955"/>
      <c r="F127" s="1955"/>
      <c r="G127" s="1957"/>
      <c r="H127" s="1956"/>
      <c r="I127" s="1956"/>
      <c r="J127" s="1955"/>
    </row>
    <row r="128" spans="1:10" ht="21" customHeight="1">
      <c r="A128" s="1973"/>
      <c r="B128" s="1956"/>
      <c r="C128" s="1955"/>
      <c r="D128" s="1955"/>
      <c r="E128" s="1955"/>
      <c r="F128" s="1955"/>
      <c r="G128" s="1957"/>
      <c r="H128" s="1956"/>
      <c r="I128" s="1956"/>
      <c r="J128" s="1955"/>
    </row>
    <row r="129" spans="1:10" ht="21" customHeight="1">
      <c r="A129" s="1973"/>
      <c r="B129" s="1956"/>
      <c r="C129" s="1955"/>
      <c r="D129" s="1955"/>
      <c r="E129" s="1955"/>
      <c r="F129" s="1955"/>
      <c r="G129" s="1957"/>
      <c r="H129" s="1956"/>
      <c r="I129" s="1956"/>
      <c r="J129" s="1955"/>
    </row>
    <row r="130" spans="1:10" ht="21" customHeight="1">
      <c r="A130" s="1973"/>
      <c r="B130" s="1956"/>
      <c r="C130" s="1955"/>
      <c r="D130" s="1955"/>
      <c r="E130" s="1955"/>
      <c r="F130" s="1955"/>
      <c r="G130" s="1957"/>
      <c r="H130" s="1956"/>
      <c r="I130" s="1956"/>
      <c r="J130" s="1955"/>
    </row>
    <row r="131" spans="1:10" ht="21" customHeight="1">
      <c r="A131" s="1973"/>
      <c r="B131" s="1956"/>
      <c r="C131" s="1955"/>
      <c r="D131" s="1955"/>
      <c r="E131" s="1955"/>
      <c r="F131" s="1955"/>
      <c r="G131" s="1957"/>
      <c r="H131" s="1956"/>
      <c r="I131" s="1956"/>
      <c r="J131" s="1955"/>
    </row>
    <row r="132" spans="1:10" ht="21" customHeight="1">
      <c r="A132" s="1973"/>
      <c r="B132" s="1956"/>
      <c r="C132" s="1955"/>
      <c r="D132" s="1955"/>
      <c r="E132" s="1955"/>
      <c r="F132" s="1955"/>
      <c r="G132" s="1957"/>
      <c r="H132" s="1956"/>
      <c r="I132" s="1956"/>
      <c r="J132" s="1955"/>
    </row>
    <row r="133" spans="1:10" ht="21" customHeight="1">
      <c r="A133" s="1973"/>
      <c r="B133" s="1956"/>
      <c r="C133" s="1955"/>
      <c r="D133" s="1955"/>
      <c r="E133" s="1955"/>
      <c r="F133" s="1955"/>
      <c r="G133" s="1957"/>
      <c r="H133" s="1956"/>
      <c r="I133" s="1956"/>
      <c r="J133" s="1955"/>
    </row>
    <row r="134" spans="1:10" ht="21" customHeight="1">
      <c r="A134" s="1973"/>
      <c r="B134" s="1956"/>
      <c r="C134" s="1955"/>
      <c r="D134" s="1955"/>
      <c r="E134" s="1955"/>
      <c r="F134" s="1955"/>
      <c r="G134" s="1957"/>
      <c r="H134" s="1956"/>
      <c r="I134" s="1956"/>
      <c r="J134" s="1955"/>
    </row>
    <row r="135" spans="1:10" ht="21" customHeight="1">
      <c r="A135" s="1973"/>
      <c r="B135" s="1956"/>
      <c r="C135" s="1955"/>
      <c r="D135" s="1955"/>
      <c r="E135" s="1955"/>
      <c r="F135" s="1955"/>
      <c r="G135" s="1957"/>
      <c r="H135" s="1956"/>
      <c r="I135" s="1956"/>
      <c r="J135" s="1955"/>
    </row>
    <row r="136" spans="1:10" ht="21" customHeight="1">
      <c r="A136" s="1973"/>
      <c r="B136" s="1956"/>
      <c r="C136" s="1955"/>
      <c r="D136" s="1955"/>
      <c r="E136" s="1955"/>
      <c r="F136" s="1955"/>
      <c r="G136" s="1957"/>
      <c r="H136" s="1956"/>
      <c r="I136" s="1956"/>
      <c r="J136" s="1955"/>
    </row>
    <row r="137" spans="1:10" ht="21" customHeight="1">
      <c r="A137" s="1973"/>
      <c r="B137" s="1956"/>
      <c r="C137" s="1955"/>
      <c r="D137" s="1955"/>
      <c r="E137" s="1955"/>
      <c r="F137" s="1955"/>
      <c r="G137" s="1957"/>
      <c r="H137" s="1956"/>
      <c r="I137" s="1956"/>
      <c r="J137" s="1955"/>
    </row>
    <row r="138" spans="1:10" ht="21" customHeight="1">
      <c r="A138" s="1973"/>
      <c r="B138" s="1956"/>
      <c r="C138" s="1955"/>
      <c r="D138" s="1955"/>
      <c r="E138" s="1955"/>
      <c r="F138" s="1955"/>
      <c r="G138" s="1957"/>
      <c r="H138" s="1956"/>
      <c r="I138" s="1956"/>
      <c r="J138" s="1955"/>
    </row>
    <row r="139" spans="1:10" ht="21" customHeight="1">
      <c r="A139" s="1973"/>
      <c r="B139" s="1956"/>
      <c r="C139" s="1955"/>
      <c r="D139" s="1955"/>
      <c r="E139" s="1955"/>
      <c r="F139" s="1955"/>
      <c r="G139" s="1957"/>
      <c r="H139" s="1956"/>
      <c r="I139" s="1956"/>
      <c r="J139" s="1955"/>
    </row>
    <row r="140" spans="1:10" ht="21" customHeight="1">
      <c r="A140" s="1973"/>
      <c r="B140" s="1956"/>
      <c r="C140" s="1955"/>
      <c r="D140" s="1955"/>
      <c r="E140" s="1955"/>
      <c r="F140" s="1955"/>
      <c r="G140" s="1957"/>
      <c r="H140" s="1956"/>
      <c r="I140" s="1956"/>
      <c r="J140" s="1955"/>
    </row>
    <row r="141" spans="1:10" ht="21" customHeight="1">
      <c r="A141" s="1973"/>
      <c r="B141" s="1956"/>
      <c r="C141" s="1955"/>
      <c r="D141" s="1955"/>
      <c r="E141" s="1955"/>
      <c r="F141" s="1955"/>
      <c r="G141" s="1957"/>
      <c r="H141" s="1956"/>
      <c r="I141" s="1956"/>
      <c r="J141" s="1955"/>
    </row>
    <row r="142" spans="1:10" ht="21" customHeight="1">
      <c r="A142" s="1973"/>
      <c r="B142" s="1956"/>
      <c r="C142" s="1955"/>
      <c r="D142" s="1955"/>
      <c r="E142" s="1955"/>
      <c r="F142" s="1955"/>
      <c r="G142" s="1957"/>
      <c r="H142" s="1956"/>
      <c r="I142" s="1956"/>
      <c r="J142" s="1955"/>
    </row>
    <row r="143" spans="1:10" ht="21" customHeight="1">
      <c r="A143" s="1973"/>
      <c r="B143" s="1956"/>
      <c r="C143" s="1955"/>
      <c r="D143" s="1955"/>
      <c r="E143" s="1955"/>
      <c r="F143" s="1955"/>
      <c r="G143" s="1957"/>
      <c r="H143" s="1956"/>
      <c r="I143" s="1956"/>
      <c r="J143" s="1955"/>
    </row>
    <row r="144" spans="1:10" ht="21" customHeight="1">
      <c r="A144" s="1973"/>
      <c r="B144" s="1956"/>
      <c r="C144" s="1955"/>
      <c r="D144" s="1955"/>
      <c r="E144" s="1955"/>
      <c r="F144" s="1955"/>
      <c r="G144" s="1957"/>
      <c r="H144" s="1956"/>
      <c r="I144" s="1956"/>
      <c r="J144" s="1955"/>
    </row>
    <row r="145" spans="1:10" ht="21" customHeight="1">
      <c r="A145" s="1973"/>
      <c r="B145" s="1956"/>
      <c r="C145" s="1955"/>
      <c r="D145" s="1955"/>
      <c r="E145" s="1955"/>
      <c r="F145" s="1955"/>
      <c r="G145" s="1957"/>
      <c r="H145" s="1956"/>
      <c r="I145" s="1956"/>
      <c r="J145" s="1955"/>
    </row>
    <row r="146" spans="1:10" ht="21" customHeight="1">
      <c r="A146" s="1973"/>
      <c r="B146" s="1956"/>
      <c r="C146" s="1955"/>
      <c r="D146" s="1955"/>
      <c r="E146" s="1955"/>
      <c r="F146" s="1955"/>
      <c r="G146" s="1957"/>
      <c r="H146" s="1956"/>
      <c r="I146" s="1956"/>
      <c r="J146" s="1955"/>
    </row>
    <row r="147" spans="1:10" ht="21" customHeight="1">
      <c r="A147" s="1973"/>
      <c r="B147" s="1956"/>
      <c r="C147" s="1955"/>
      <c r="D147" s="1955"/>
      <c r="E147" s="1955"/>
      <c r="F147" s="1955"/>
      <c r="G147" s="1957"/>
      <c r="H147" s="1956"/>
      <c r="I147" s="1956"/>
      <c r="J147" s="1955"/>
    </row>
    <row r="148" spans="1:10" ht="21" customHeight="1">
      <c r="A148" s="1973"/>
      <c r="B148" s="1956"/>
      <c r="C148" s="1955"/>
      <c r="D148" s="1955"/>
      <c r="E148" s="1955"/>
      <c r="F148" s="1955"/>
      <c r="G148" s="1957"/>
      <c r="H148" s="1956"/>
      <c r="I148" s="1956"/>
      <c r="J148" s="1955"/>
    </row>
    <row r="149" spans="1:10" ht="21" customHeight="1">
      <c r="A149" s="1973"/>
      <c r="B149" s="1956"/>
      <c r="C149" s="1955"/>
      <c r="D149" s="1955"/>
      <c r="E149" s="1955"/>
      <c r="F149" s="1955"/>
      <c r="G149" s="1957"/>
      <c r="H149" s="1956"/>
      <c r="I149" s="1956"/>
      <c r="J149" s="1955"/>
    </row>
    <row r="150" spans="1:10" ht="21" customHeight="1">
      <c r="A150" s="1973"/>
      <c r="B150" s="1956"/>
      <c r="C150" s="1955"/>
      <c r="D150" s="1955"/>
      <c r="E150" s="1955"/>
      <c r="F150" s="1955"/>
      <c r="G150" s="1957"/>
      <c r="H150" s="1956"/>
      <c r="I150" s="1956"/>
      <c r="J150" s="1955"/>
    </row>
    <row r="151" spans="1:10" ht="21" customHeight="1">
      <c r="A151" s="1973"/>
      <c r="B151" s="1956"/>
      <c r="C151" s="1955"/>
      <c r="D151" s="1955"/>
      <c r="E151" s="1955"/>
      <c r="F151" s="1955"/>
      <c r="G151" s="1957"/>
      <c r="H151" s="1956"/>
      <c r="I151" s="1956"/>
      <c r="J151" s="1955"/>
    </row>
    <row r="152" spans="1:10" ht="21" customHeight="1">
      <c r="A152" s="1973"/>
      <c r="B152" s="1956"/>
      <c r="C152" s="1955"/>
      <c r="D152" s="1955"/>
      <c r="E152" s="1955"/>
      <c r="F152" s="1955"/>
      <c r="G152" s="1957"/>
      <c r="H152" s="1956"/>
      <c r="I152" s="1956"/>
      <c r="J152" s="1955"/>
    </row>
    <row r="153" spans="1:10" ht="21" customHeight="1">
      <c r="A153" s="1973"/>
      <c r="B153" s="1956"/>
      <c r="C153" s="1955"/>
      <c r="D153" s="1955"/>
      <c r="E153" s="1955"/>
      <c r="F153" s="1955"/>
      <c r="G153" s="1957"/>
      <c r="H153" s="1956"/>
      <c r="I153" s="1956"/>
      <c r="J153" s="1955"/>
    </row>
    <row r="154" spans="1:10" ht="21" customHeight="1">
      <c r="A154" s="1973"/>
      <c r="B154" s="1956"/>
      <c r="C154" s="1955"/>
      <c r="D154" s="1955"/>
      <c r="E154" s="1955"/>
      <c r="F154" s="1955"/>
      <c r="G154" s="1957"/>
      <c r="H154" s="1956"/>
      <c r="I154" s="1956"/>
      <c r="J154" s="1955"/>
    </row>
    <row r="155" spans="1:10" ht="21" customHeight="1">
      <c r="A155" s="1973"/>
      <c r="B155" s="1956"/>
      <c r="C155" s="1955"/>
      <c r="D155" s="1955"/>
      <c r="E155" s="1955"/>
      <c r="F155" s="1955"/>
      <c r="G155" s="1957"/>
      <c r="H155" s="1956"/>
      <c r="I155" s="1956"/>
      <c r="J155" s="1955"/>
    </row>
    <row r="156" spans="1:10" ht="21" customHeight="1">
      <c r="A156" s="1973"/>
      <c r="B156" s="1956"/>
      <c r="C156" s="1955"/>
      <c r="D156" s="1955"/>
      <c r="E156" s="1955"/>
      <c r="F156" s="1955"/>
      <c r="G156" s="1957"/>
      <c r="H156" s="1956"/>
      <c r="I156" s="1956"/>
      <c r="J156" s="1955"/>
    </row>
    <row r="157" spans="1:10" ht="21" customHeight="1">
      <c r="A157" s="1973"/>
      <c r="B157" s="1956"/>
      <c r="C157" s="1955"/>
      <c r="D157" s="1955"/>
      <c r="E157" s="1955"/>
      <c r="F157" s="1955"/>
      <c r="G157" s="1957"/>
      <c r="H157" s="1956"/>
      <c r="I157" s="1956"/>
      <c r="J157" s="1955"/>
    </row>
    <row r="158" spans="1:10" ht="21" customHeight="1">
      <c r="A158" s="1973"/>
      <c r="B158" s="1956"/>
      <c r="C158" s="1955"/>
      <c r="D158" s="1955"/>
      <c r="E158" s="1955"/>
      <c r="F158" s="1955"/>
      <c r="G158" s="1957"/>
      <c r="H158" s="1956"/>
      <c r="I158" s="1956"/>
      <c r="J158" s="1955"/>
    </row>
    <row r="159" spans="1:10" ht="21" customHeight="1">
      <c r="A159" s="1973"/>
      <c r="B159" s="1956"/>
      <c r="C159" s="1955"/>
      <c r="D159" s="1955"/>
      <c r="E159" s="1955"/>
      <c r="F159" s="1955"/>
      <c r="G159" s="1957"/>
      <c r="H159" s="1956"/>
      <c r="I159" s="1956"/>
      <c r="J159" s="1955"/>
    </row>
    <row r="160" spans="1:10" ht="21" customHeight="1">
      <c r="A160" s="1973"/>
      <c r="B160" s="1956"/>
      <c r="C160" s="1955"/>
      <c r="D160" s="1955"/>
      <c r="E160" s="1955"/>
      <c r="F160" s="1955"/>
      <c r="G160" s="1957"/>
      <c r="H160" s="1956"/>
      <c r="I160" s="1956"/>
      <c r="J160" s="1955"/>
    </row>
    <row r="161" spans="1:10" ht="21" customHeight="1">
      <c r="A161" s="1973"/>
      <c r="B161" s="1956"/>
      <c r="C161" s="1955"/>
      <c r="D161" s="1955"/>
      <c r="E161" s="1955"/>
      <c r="F161" s="1955"/>
      <c r="G161" s="1957"/>
      <c r="H161" s="1956"/>
      <c r="I161" s="1956"/>
      <c r="J161" s="1955"/>
    </row>
    <row r="162" spans="1:10" ht="21" customHeight="1">
      <c r="A162" s="1973"/>
      <c r="B162" s="1956"/>
      <c r="C162" s="1955"/>
      <c r="D162" s="1955"/>
      <c r="E162" s="1955"/>
      <c r="F162" s="1955"/>
      <c r="G162" s="1957"/>
      <c r="H162" s="1956"/>
      <c r="I162" s="1956"/>
      <c r="J162" s="1955"/>
    </row>
    <row r="163" spans="1:10" ht="21" customHeight="1">
      <c r="A163" s="1973"/>
      <c r="B163" s="1956"/>
      <c r="C163" s="1955"/>
      <c r="D163" s="1955"/>
      <c r="E163" s="1955"/>
      <c r="F163" s="1955"/>
      <c r="G163" s="1957"/>
      <c r="H163" s="1956"/>
      <c r="I163" s="1956"/>
      <c r="J163" s="1955"/>
    </row>
    <row r="164" spans="1:10" ht="21" customHeight="1">
      <c r="A164" s="1973"/>
      <c r="B164" s="1956"/>
      <c r="C164" s="1955"/>
      <c r="D164" s="1955"/>
      <c r="E164" s="1955"/>
      <c r="F164" s="1955"/>
      <c r="G164" s="1957"/>
      <c r="H164" s="1956"/>
      <c r="I164" s="1956"/>
      <c r="J164" s="1955"/>
    </row>
    <row r="165" spans="1:10" ht="21" customHeight="1">
      <c r="A165" s="1973"/>
      <c r="B165" s="1956"/>
      <c r="C165" s="1955"/>
      <c r="D165" s="1955"/>
      <c r="E165" s="1955"/>
      <c r="F165" s="1955"/>
      <c r="G165" s="1957"/>
      <c r="H165" s="1956"/>
      <c r="I165" s="1956"/>
      <c r="J165" s="1955"/>
    </row>
    <row r="166" spans="1:10" ht="21" customHeight="1">
      <c r="A166" s="1973"/>
      <c r="B166" s="1956"/>
      <c r="C166" s="1955"/>
      <c r="D166" s="1955"/>
      <c r="E166" s="1955"/>
      <c r="F166" s="1955"/>
      <c r="G166" s="1957"/>
      <c r="H166" s="1956"/>
      <c r="I166" s="1956"/>
      <c r="J166" s="1955"/>
    </row>
    <row r="167" spans="1:10" ht="21" customHeight="1">
      <c r="A167" s="1973"/>
      <c r="B167" s="1956"/>
      <c r="C167" s="1955"/>
      <c r="D167" s="1955"/>
      <c r="E167" s="1955"/>
      <c r="F167" s="1955"/>
      <c r="G167" s="1957"/>
      <c r="H167" s="1956"/>
      <c r="I167" s="1956"/>
      <c r="J167" s="1955"/>
    </row>
    <row r="168" spans="1:10" ht="21" customHeight="1">
      <c r="A168" s="1973"/>
      <c r="B168" s="1956"/>
      <c r="C168" s="1955"/>
      <c r="D168" s="1955"/>
      <c r="E168" s="1955"/>
      <c r="F168" s="1955"/>
      <c r="G168" s="1957"/>
      <c r="H168" s="1956"/>
      <c r="I168" s="1956"/>
      <c r="J168" s="1955"/>
    </row>
    <row r="169" spans="1:10" ht="21" customHeight="1">
      <c r="A169" s="1973"/>
      <c r="B169" s="1956"/>
      <c r="C169" s="1955"/>
      <c r="D169" s="1955"/>
      <c r="E169" s="1955"/>
      <c r="F169" s="1955"/>
      <c r="G169" s="1957"/>
      <c r="H169" s="1956"/>
      <c r="I169" s="1956"/>
      <c r="J169" s="1955"/>
    </row>
    <row r="170" spans="1:10" ht="21" customHeight="1">
      <c r="A170" s="1973"/>
      <c r="B170" s="1956"/>
      <c r="C170" s="1955"/>
      <c r="D170" s="1955"/>
      <c r="E170" s="1955"/>
      <c r="F170" s="1955"/>
      <c r="G170" s="1957"/>
      <c r="H170" s="1956"/>
      <c r="I170" s="1956"/>
      <c r="J170" s="1955"/>
    </row>
    <row r="171" spans="1:10" ht="21" customHeight="1">
      <c r="A171" s="1973"/>
      <c r="B171" s="1956"/>
      <c r="C171" s="1955"/>
      <c r="D171" s="1955"/>
      <c r="E171" s="1955"/>
      <c r="F171" s="1955"/>
      <c r="G171" s="1957"/>
      <c r="H171" s="1956"/>
      <c r="I171" s="1956"/>
      <c r="J171" s="1955"/>
    </row>
    <row r="172" spans="1:10" ht="21" customHeight="1">
      <c r="A172" s="1973"/>
      <c r="B172" s="1956"/>
      <c r="C172" s="1955"/>
      <c r="D172" s="1955"/>
      <c r="E172" s="1955"/>
      <c r="F172" s="1955"/>
      <c r="G172" s="1957"/>
      <c r="H172" s="1956"/>
      <c r="I172" s="1956"/>
      <c r="J172" s="1955"/>
    </row>
    <row r="173" spans="1:10" ht="21" customHeight="1">
      <c r="A173" s="1973"/>
      <c r="B173" s="1956"/>
      <c r="C173" s="1955"/>
      <c r="D173" s="1955"/>
      <c r="E173" s="1955"/>
      <c r="F173" s="1955"/>
      <c r="G173" s="1957"/>
      <c r="H173" s="1956"/>
      <c r="I173" s="1956"/>
      <c r="J173" s="1955"/>
    </row>
    <row r="174" spans="1:10" ht="21" customHeight="1">
      <c r="A174" s="1973"/>
      <c r="B174" s="1956"/>
      <c r="C174" s="1955"/>
      <c r="D174" s="1955"/>
      <c r="E174" s="1955"/>
      <c r="F174" s="1955"/>
      <c r="G174" s="1957"/>
      <c r="H174" s="1956"/>
      <c r="I174" s="1956"/>
      <c r="J174" s="1955"/>
    </row>
    <row r="175" spans="1:10" ht="21" customHeight="1">
      <c r="A175" s="1973"/>
      <c r="B175" s="1956"/>
      <c r="C175" s="1955"/>
      <c r="D175" s="1955"/>
      <c r="E175" s="1955"/>
      <c r="F175" s="1955"/>
      <c r="G175" s="1957"/>
      <c r="H175" s="1956"/>
      <c r="I175" s="1956"/>
      <c r="J175" s="1955"/>
    </row>
    <row r="176" spans="1:10" ht="21" customHeight="1">
      <c r="A176" s="1973"/>
      <c r="B176" s="1956"/>
      <c r="C176" s="1955"/>
      <c r="D176" s="1955"/>
      <c r="E176" s="1955"/>
      <c r="F176" s="1955"/>
      <c r="G176" s="1957"/>
      <c r="H176" s="1956"/>
      <c r="I176" s="1956"/>
      <c r="J176" s="1955"/>
    </row>
    <row r="177" spans="1:10" ht="21" customHeight="1">
      <c r="A177" s="1973"/>
      <c r="B177" s="1956"/>
      <c r="C177" s="1955"/>
      <c r="D177" s="1955"/>
      <c r="E177" s="1955"/>
      <c r="F177" s="1955"/>
      <c r="G177" s="1957"/>
      <c r="H177" s="1956"/>
      <c r="I177" s="1956"/>
      <c r="J177" s="1955"/>
    </row>
    <row r="178" spans="1:10" ht="21" customHeight="1">
      <c r="A178" s="1973"/>
      <c r="B178" s="1956"/>
      <c r="C178" s="1955"/>
      <c r="D178" s="1955"/>
      <c r="E178" s="1955"/>
      <c r="F178" s="1955"/>
      <c r="G178" s="1957"/>
      <c r="H178" s="1956"/>
      <c r="I178" s="1956"/>
      <c r="J178" s="1955"/>
    </row>
    <row r="179" spans="1:10" ht="21" customHeight="1">
      <c r="A179" s="1973"/>
      <c r="B179" s="1956"/>
      <c r="C179" s="1955"/>
      <c r="D179" s="1955"/>
      <c r="E179" s="1955"/>
      <c r="F179" s="1955"/>
      <c r="G179" s="1957"/>
      <c r="H179" s="1956"/>
      <c r="I179" s="1956"/>
      <c r="J179" s="1955"/>
    </row>
    <row r="180" spans="1:10" ht="21" customHeight="1">
      <c r="A180" s="1973"/>
      <c r="B180" s="1956"/>
      <c r="C180" s="1955"/>
      <c r="D180" s="1955"/>
      <c r="E180" s="1955"/>
      <c r="F180" s="1955"/>
      <c r="G180" s="1957"/>
      <c r="H180" s="1956"/>
      <c r="I180" s="1956"/>
      <c r="J180" s="1955"/>
    </row>
    <row r="181" spans="1:10" ht="21" customHeight="1">
      <c r="A181" s="1973"/>
      <c r="B181" s="1956"/>
      <c r="C181" s="1955"/>
      <c r="D181" s="1955"/>
      <c r="E181" s="1955"/>
      <c r="F181" s="1955"/>
      <c r="G181" s="1957"/>
      <c r="H181" s="1956"/>
      <c r="I181" s="1956"/>
      <c r="J181" s="1955"/>
    </row>
    <row r="182" spans="1:10" ht="21" customHeight="1">
      <c r="A182" s="1973"/>
      <c r="B182" s="1956"/>
      <c r="C182" s="1955"/>
      <c r="D182" s="1955"/>
      <c r="E182" s="1955"/>
      <c r="F182" s="1955"/>
      <c r="G182" s="1957"/>
      <c r="H182" s="1956"/>
      <c r="I182" s="1956"/>
      <c r="J182" s="1955"/>
    </row>
    <row r="183" spans="1:10" ht="21" customHeight="1">
      <c r="A183" s="1973"/>
      <c r="B183" s="1956"/>
      <c r="C183" s="1955"/>
      <c r="D183" s="1955"/>
      <c r="E183" s="1955"/>
      <c r="F183" s="1955"/>
      <c r="G183" s="1957"/>
      <c r="H183" s="1956"/>
      <c r="I183" s="1956"/>
      <c r="J183" s="1955"/>
    </row>
    <row r="184" spans="1:10" ht="21" customHeight="1">
      <c r="A184" s="1973"/>
      <c r="B184" s="1956"/>
      <c r="C184" s="1955"/>
      <c r="D184" s="1955"/>
      <c r="E184" s="1955"/>
      <c r="F184" s="1955"/>
      <c r="G184" s="1957"/>
      <c r="H184" s="1956"/>
      <c r="I184" s="1956"/>
      <c r="J184" s="1955"/>
    </row>
    <row r="185" spans="1:10" ht="21" customHeight="1">
      <c r="A185" s="1973"/>
      <c r="B185" s="1956"/>
      <c r="C185" s="1955"/>
      <c r="D185" s="1955"/>
      <c r="E185" s="1955"/>
      <c r="F185" s="1955"/>
      <c r="G185" s="1957"/>
      <c r="H185" s="1956"/>
      <c r="I185" s="1956"/>
      <c r="J185" s="1955"/>
    </row>
    <row r="186" spans="1:10" ht="21" customHeight="1">
      <c r="A186" s="1973"/>
      <c r="B186" s="1956"/>
      <c r="C186" s="1955"/>
      <c r="D186" s="1955"/>
      <c r="E186" s="1955"/>
      <c r="F186" s="1955"/>
      <c r="G186" s="1957"/>
      <c r="H186" s="1956"/>
      <c r="I186" s="1956"/>
      <c r="J186" s="1955"/>
    </row>
    <row r="187" spans="1:10" ht="21" customHeight="1">
      <c r="A187" s="1973"/>
      <c r="B187" s="1956"/>
      <c r="C187" s="1955"/>
      <c r="D187" s="1955"/>
      <c r="E187" s="1955"/>
      <c r="F187" s="1955"/>
      <c r="G187" s="1957"/>
      <c r="H187" s="1956"/>
      <c r="I187" s="1956"/>
      <c r="J187" s="1955"/>
    </row>
    <row r="188" spans="1:10" ht="21" customHeight="1">
      <c r="A188" s="1973"/>
      <c r="B188" s="1956"/>
      <c r="C188" s="1955"/>
      <c r="D188" s="1955"/>
      <c r="E188" s="1955"/>
      <c r="F188" s="1955"/>
      <c r="G188" s="1957"/>
      <c r="H188" s="1956"/>
      <c r="I188" s="1956"/>
      <c r="J188" s="1955"/>
    </row>
    <row r="189" spans="1:10" ht="21" customHeight="1">
      <c r="A189" s="1973"/>
      <c r="B189" s="1956"/>
      <c r="C189" s="1955"/>
      <c r="D189" s="1955"/>
      <c r="E189" s="1955"/>
      <c r="F189" s="1955"/>
      <c r="G189" s="1957"/>
      <c r="H189" s="1956"/>
      <c r="I189" s="1956"/>
      <c r="J189" s="1955"/>
    </row>
    <row r="190" spans="1:10" ht="21" customHeight="1">
      <c r="A190" s="1973"/>
      <c r="B190" s="1956"/>
      <c r="C190" s="1955"/>
      <c r="D190" s="1955"/>
      <c r="E190" s="1955"/>
      <c r="F190" s="1955"/>
      <c r="G190" s="1957"/>
      <c r="H190" s="1956"/>
      <c r="I190" s="1956"/>
      <c r="J190" s="1955"/>
    </row>
    <row r="191" spans="1:10" ht="21" customHeight="1">
      <c r="A191" s="1973"/>
      <c r="B191" s="1956"/>
      <c r="C191" s="1955"/>
      <c r="D191" s="1955"/>
      <c r="E191" s="1955"/>
      <c r="F191" s="1955"/>
      <c r="G191" s="1957"/>
      <c r="H191" s="1956"/>
      <c r="I191" s="1956"/>
      <c r="J191" s="1955"/>
    </row>
    <row r="192" spans="1:10" ht="21" customHeight="1">
      <c r="A192" s="1973"/>
      <c r="B192" s="1956"/>
      <c r="C192" s="1955"/>
      <c r="D192" s="1955"/>
      <c r="E192" s="1955"/>
      <c r="F192" s="1955"/>
      <c r="G192" s="1957"/>
      <c r="H192" s="1956"/>
      <c r="I192" s="1956"/>
      <c r="J192" s="1955"/>
    </row>
    <row r="193" spans="1:10" ht="21" customHeight="1">
      <c r="A193" s="1973"/>
      <c r="B193" s="1956"/>
      <c r="C193" s="1955"/>
      <c r="D193" s="1955"/>
      <c r="E193" s="1955"/>
      <c r="F193" s="1955"/>
      <c r="G193" s="1957"/>
      <c r="H193" s="1956"/>
      <c r="I193" s="1956"/>
      <c r="J193" s="1955"/>
    </row>
    <row r="194" spans="1:10" ht="21" customHeight="1">
      <c r="A194" s="1973"/>
      <c r="B194" s="1956"/>
      <c r="C194" s="1955"/>
      <c r="D194" s="1955"/>
      <c r="E194" s="1955"/>
      <c r="F194" s="1955"/>
      <c r="G194" s="1957"/>
      <c r="H194" s="1956"/>
      <c r="I194" s="1956"/>
      <c r="J194" s="1955"/>
    </row>
    <row r="195" spans="1:10" ht="21" customHeight="1">
      <c r="A195" s="1973"/>
      <c r="B195" s="1956"/>
      <c r="C195" s="1955"/>
      <c r="D195" s="1955"/>
      <c r="E195" s="1955"/>
      <c r="F195" s="1955"/>
      <c r="G195" s="1957"/>
      <c r="H195" s="1956"/>
      <c r="I195" s="1956"/>
      <c r="J195" s="1955"/>
    </row>
    <row r="196" spans="1:10" ht="21" customHeight="1">
      <c r="A196" s="1973"/>
      <c r="B196" s="1956"/>
      <c r="C196" s="1955"/>
      <c r="D196" s="1955"/>
      <c r="E196" s="1955"/>
      <c r="F196" s="1955"/>
      <c r="G196" s="1957"/>
      <c r="H196" s="1956"/>
      <c r="I196" s="1956"/>
      <c r="J196" s="1955"/>
    </row>
    <row r="197" spans="1:10" ht="21" customHeight="1">
      <c r="A197" s="1973"/>
      <c r="B197" s="1956"/>
      <c r="C197" s="1955"/>
      <c r="D197" s="1955"/>
      <c r="E197" s="1955"/>
      <c r="F197" s="1955"/>
      <c r="G197" s="1957"/>
      <c r="H197" s="1956"/>
      <c r="I197" s="1956"/>
      <c r="J197" s="1955"/>
    </row>
    <row r="198" spans="1:10" ht="21" customHeight="1">
      <c r="A198" s="1973"/>
      <c r="B198" s="1956"/>
      <c r="C198" s="1955"/>
      <c r="D198" s="1955"/>
      <c r="E198" s="1955"/>
      <c r="F198" s="1955"/>
      <c r="G198" s="1957"/>
      <c r="H198" s="1956"/>
      <c r="I198" s="1956"/>
      <c r="J198" s="1955"/>
    </row>
    <row r="199" spans="1:10" ht="21" customHeight="1">
      <c r="A199" s="1973"/>
      <c r="B199" s="1956"/>
      <c r="C199" s="1955"/>
      <c r="D199" s="1955"/>
      <c r="E199" s="1955"/>
      <c r="F199" s="1955"/>
      <c r="G199" s="1957"/>
      <c r="H199" s="1956"/>
      <c r="I199" s="1956"/>
      <c r="J199" s="1955"/>
    </row>
    <row r="200" spans="1:10" ht="21" customHeight="1">
      <c r="A200" s="1973"/>
      <c r="B200" s="1956"/>
      <c r="C200" s="1955"/>
      <c r="D200" s="1955"/>
      <c r="E200" s="1955"/>
      <c r="F200" s="1955"/>
      <c r="G200" s="1957"/>
      <c r="H200" s="1956"/>
      <c r="I200" s="1956"/>
      <c r="J200" s="1955"/>
    </row>
    <row r="201" spans="1:10" ht="21" customHeight="1">
      <c r="A201" s="1973"/>
      <c r="B201" s="1956"/>
      <c r="C201" s="1955"/>
      <c r="D201" s="1955"/>
      <c r="E201" s="1955"/>
      <c r="F201" s="1955"/>
      <c r="G201" s="1957"/>
      <c r="H201" s="1956"/>
      <c r="I201" s="1956"/>
      <c r="J201" s="1955"/>
    </row>
    <row r="202" spans="1:10" ht="21" customHeight="1">
      <c r="A202" s="1973"/>
      <c r="B202" s="1956"/>
      <c r="C202" s="1955"/>
      <c r="D202" s="1955"/>
      <c r="E202" s="1955"/>
      <c r="F202" s="1955"/>
      <c r="G202" s="1957"/>
      <c r="H202" s="1956"/>
      <c r="I202" s="1956"/>
      <c r="J202" s="1955"/>
    </row>
    <row r="203" spans="1:10" ht="21" customHeight="1">
      <c r="A203" s="1973"/>
      <c r="B203" s="1956"/>
      <c r="C203" s="1955"/>
      <c r="D203" s="1955"/>
      <c r="E203" s="1955"/>
      <c r="F203" s="1955"/>
      <c r="G203" s="1957"/>
      <c r="H203" s="1956"/>
      <c r="I203" s="1956"/>
      <c r="J203" s="1955"/>
    </row>
    <row r="204" spans="1:10" ht="21" customHeight="1">
      <c r="A204" s="1973"/>
      <c r="B204" s="1956"/>
      <c r="C204" s="1955"/>
      <c r="D204" s="1955"/>
      <c r="E204" s="1955"/>
      <c r="F204" s="1955"/>
      <c r="G204" s="1957"/>
      <c r="H204" s="1956"/>
      <c r="I204" s="1956"/>
      <c r="J204" s="1955"/>
    </row>
    <row r="205" spans="1:10" ht="21" customHeight="1">
      <c r="A205" s="1973"/>
      <c r="B205" s="1956"/>
      <c r="C205" s="1955"/>
      <c r="D205" s="1955"/>
      <c r="E205" s="1955"/>
      <c r="F205" s="1955"/>
      <c r="G205" s="1957"/>
      <c r="H205" s="1956"/>
      <c r="I205" s="1956"/>
      <c r="J205" s="1955"/>
    </row>
    <row r="206" spans="1:10" ht="21" customHeight="1">
      <c r="A206" s="1973"/>
      <c r="B206" s="1956"/>
      <c r="C206" s="1955"/>
      <c r="D206" s="1955"/>
      <c r="E206" s="1955"/>
      <c r="F206" s="1955"/>
      <c r="G206" s="1957"/>
      <c r="H206" s="1956"/>
      <c r="I206" s="1956"/>
      <c r="J206" s="1955"/>
    </row>
    <row r="207" spans="1:10" ht="21" customHeight="1">
      <c r="A207" s="1973"/>
      <c r="B207" s="1956"/>
      <c r="C207" s="1955"/>
      <c r="D207" s="1955"/>
      <c r="E207" s="1955"/>
      <c r="F207" s="1955"/>
      <c r="G207" s="1957"/>
      <c r="H207" s="1956"/>
      <c r="I207" s="1956"/>
      <c r="J207" s="1955"/>
    </row>
    <row r="208" spans="1:10" ht="21" customHeight="1">
      <c r="A208" s="1973"/>
      <c r="B208" s="1956"/>
      <c r="C208" s="1955"/>
      <c r="D208" s="1955"/>
      <c r="E208" s="1955"/>
      <c r="F208" s="1955"/>
      <c r="G208" s="1957"/>
      <c r="H208" s="1956"/>
      <c r="I208" s="1956"/>
      <c r="J208" s="1955"/>
    </row>
    <row r="209" spans="1:10" ht="21" customHeight="1">
      <c r="A209" s="1973"/>
      <c r="B209" s="1956"/>
      <c r="C209" s="1955"/>
      <c r="D209" s="1955"/>
      <c r="E209" s="1955"/>
      <c r="F209" s="1955"/>
      <c r="G209" s="1957"/>
      <c r="H209" s="1956"/>
      <c r="I209" s="1956"/>
      <c r="J209" s="1955"/>
    </row>
    <row r="210" spans="1:10" ht="21" customHeight="1">
      <c r="A210" s="1973"/>
      <c r="B210" s="1956"/>
      <c r="C210" s="1955"/>
      <c r="D210" s="1955"/>
      <c r="E210" s="1955"/>
      <c r="F210" s="1955"/>
      <c r="G210" s="1957"/>
      <c r="H210" s="1956"/>
      <c r="I210" s="1956"/>
      <c r="J210" s="1955"/>
    </row>
    <row r="211" spans="1:10" ht="21" customHeight="1">
      <c r="A211" s="1973"/>
      <c r="B211" s="1956"/>
      <c r="C211" s="1955"/>
      <c r="D211" s="1955"/>
      <c r="E211" s="1955"/>
      <c r="F211" s="1955"/>
      <c r="G211" s="1957"/>
      <c r="H211" s="1956"/>
      <c r="I211" s="1956"/>
      <c r="J211" s="1955"/>
    </row>
    <row r="212" spans="1:10" ht="21" customHeight="1">
      <c r="A212" s="1973"/>
      <c r="B212" s="1956"/>
      <c r="C212" s="1955"/>
      <c r="D212" s="1955"/>
      <c r="E212" s="1955"/>
      <c r="F212" s="1955"/>
      <c r="G212" s="1957"/>
      <c r="H212" s="1956"/>
      <c r="I212" s="1956"/>
      <c r="J212" s="1955"/>
    </row>
    <row r="213" spans="1:10" ht="21" customHeight="1">
      <c r="A213" s="1973"/>
      <c r="B213" s="1956"/>
      <c r="C213" s="1955"/>
      <c r="D213" s="1955"/>
      <c r="E213" s="1955"/>
      <c r="F213" s="1955"/>
      <c r="G213" s="1957"/>
      <c r="H213" s="1956"/>
      <c r="I213" s="1956"/>
      <c r="J213" s="1955"/>
    </row>
    <row r="214" spans="1:10" ht="21" customHeight="1">
      <c r="A214" s="1973"/>
      <c r="B214" s="1956"/>
      <c r="C214" s="1955"/>
      <c r="D214" s="1955"/>
      <c r="E214" s="1955"/>
      <c r="F214" s="1955"/>
      <c r="G214" s="1957"/>
      <c r="H214" s="1956"/>
      <c r="I214" s="1956"/>
      <c r="J214" s="1955"/>
    </row>
    <row r="215" spans="1:10" ht="21" customHeight="1">
      <c r="A215" s="1973"/>
      <c r="B215" s="1956"/>
      <c r="C215" s="1955"/>
      <c r="D215" s="1955"/>
      <c r="E215" s="1955"/>
      <c r="F215" s="1955"/>
      <c r="G215" s="1957"/>
      <c r="H215" s="1956"/>
      <c r="I215" s="1956"/>
      <c r="J215" s="1955"/>
    </row>
    <row r="216" spans="1:10" ht="21" customHeight="1">
      <c r="A216" s="1973"/>
      <c r="B216" s="1956"/>
      <c r="C216" s="1955"/>
      <c r="D216" s="1955"/>
      <c r="E216" s="1955"/>
      <c r="F216" s="1955"/>
      <c r="G216" s="1957"/>
      <c r="H216" s="1956"/>
      <c r="I216" s="1956"/>
      <c r="J216" s="1955"/>
    </row>
    <row r="217" spans="1:10" ht="21" customHeight="1">
      <c r="A217" s="1973"/>
      <c r="B217" s="1956"/>
      <c r="C217" s="1955"/>
      <c r="D217" s="1955"/>
      <c r="E217" s="1955"/>
      <c r="F217" s="1955"/>
      <c r="G217" s="1957"/>
      <c r="H217" s="1956"/>
      <c r="I217" s="1956"/>
      <c r="J217" s="1955"/>
    </row>
    <row r="218" spans="1:10" ht="21" customHeight="1">
      <c r="A218" s="1973"/>
      <c r="B218" s="1956"/>
      <c r="C218" s="1955"/>
      <c r="D218" s="1955"/>
      <c r="E218" s="1955"/>
      <c r="F218" s="1955"/>
      <c r="G218" s="1957"/>
      <c r="H218" s="1956"/>
      <c r="I218" s="1956"/>
      <c r="J218" s="1955"/>
    </row>
    <row r="219" spans="1:10" ht="21" customHeight="1">
      <c r="A219" s="1973"/>
      <c r="B219" s="1956"/>
      <c r="C219" s="1955"/>
      <c r="D219" s="1955"/>
      <c r="E219" s="1955"/>
      <c r="F219" s="1955"/>
      <c r="G219" s="1957"/>
      <c r="H219" s="1956"/>
      <c r="I219" s="1956"/>
      <c r="J219" s="1955"/>
    </row>
    <row r="220" spans="1:10" ht="21" customHeight="1">
      <c r="A220" s="1973"/>
      <c r="B220" s="1956"/>
      <c r="C220" s="1955"/>
      <c r="D220" s="1955"/>
      <c r="E220" s="1955"/>
      <c r="F220" s="1955"/>
      <c r="G220" s="1957"/>
      <c r="H220" s="1956"/>
      <c r="I220" s="1956"/>
      <c r="J220" s="1955"/>
    </row>
    <row r="221" spans="1:10" ht="21" customHeight="1">
      <c r="A221" s="1973"/>
      <c r="B221" s="1956"/>
      <c r="C221" s="1955"/>
      <c r="D221" s="1955"/>
      <c r="E221" s="1955"/>
      <c r="F221" s="1955"/>
      <c r="G221" s="1957"/>
      <c r="H221" s="1956"/>
      <c r="I221" s="1956"/>
      <c r="J221" s="1955"/>
    </row>
    <row r="222" spans="1:10" ht="21" customHeight="1">
      <c r="A222" s="1973"/>
      <c r="B222" s="1956"/>
      <c r="C222" s="1955"/>
      <c r="D222" s="1955"/>
      <c r="E222" s="1955"/>
      <c r="F222" s="1955"/>
      <c r="G222" s="1957"/>
      <c r="H222" s="1956"/>
      <c r="I222" s="1956"/>
      <c r="J222" s="1955"/>
    </row>
    <row r="223" spans="1:10" ht="21" customHeight="1">
      <c r="A223" s="1973"/>
      <c r="B223" s="1956"/>
      <c r="C223" s="1955"/>
      <c r="D223" s="1955"/>
      <c r="E223" s="1955"/>
      <c r="F223" s="1955"/>
      <c r="G223" s="1957"/>
      <c r="H223" s="1956"/>
      <c r="I223" s="1956"/>
      <c r="J223" s="1955"/>
    </row>
    <row r="224" spans="1:10" ht="21" customHeight="1">
      <c r="A224" s="1973"/>
      <c r="B224" s="1956"/>
      <c r="C224" s="1955"/>
      <c r="D224" s="1955"/>
      <c r="E224" s="1955"/>
      <c r="F224" s="1955"/>
      <c r="G224" s="1957"/>
      <c r="H224" s="1956"/>
      <c r="I224" s="1956"/>
      <c r="J224" s="1955"/>
    </row>
    <row r="225" spans="1:10" ht="21" customHeight="1">
      <c r="A225" s="1973"/>
      <c r="B225" s="1956"/>
      <c r="C225" s="1955"/>
      <c r="D225" s="1955"/>
      <c r="E225" s="1955"/>
      <c r="F225" s="1955"/>
      <c r="G225" s="1957"/>
      <c r="H225" s="1956"/>
      <c r="I225" s="1956"/>
      <c r="J225" s="1955"/>
    </row>
    <row r="226" spans="1:10" ht="21" customHeight="1">
      <c r="A226" s="1973"/>
      <c r="B226" s="1956"/>
      <c r="C226" s="1955"/>
      <c r="D226" s="1955"/>
      <c r="E226" s="1955"/>
      <c r="F226" s="1955"/>
      <c r="G226" s="1957"/>
      <c r="H226" s="1956"/>
      <c r="I226" s="1956"/>
      <c r="J226" s="1955"/>
    </row>
    <row r="227" spans="1:10" ht="21" customHeight="1">
      <c r="A227" s="1973"/>
      <c r="B227" s="1956"/>
      <c r="C227" s="1955"/>
      <c r="D227" s="1955"/>
      <c r="E227" s="1955"/>
      <c r="F227" s="1955"/>
      <c r="G227" s="1957"/>
      <c r="H227" s="1956"/>
      <c r="I227" s="1956"/>
      <c r="J227" s="1955"/>
    </row>
    <row r="228" spans="1:10" ht="21" customHeight="1">
      <c r="A228" s="1973"/>
      <c r="B228" s="1956"/>
      <c r="C228" s="1955"/>
      <c r="D228" s="1955"/>
      <c r="E228" s="1955"/>
      <c r="F228" s="1955"/>
      <c r="G228" s="1957"/>
      <c r="H228" s="1956"/>
      <c r="I228" s="1956"/>
      <c r="J228" s="1955"/>
    </row>
    <row r="229" spans="1:10" ht="21" customHeight="1">
      <c r="A229" s="1973"/>
      <c r="B229" s="1956"/>
      <c r="C229" s="1955"/>
      <c r="D229" s="1955"/>
      <c r="E229" s="1955"/>
      <c r="F229" s="1955"/>
      <c r="G229" s="1957"/>
      <c r="H229" s="1956"/>
      <c r="I229" s="1956"/>
      <c r="J229" s="1955"/>
    </row>
    <row r="230" spans="1:10" ht="21" customHeight="1">
      <c r="A230" s="1973"/>
      <c r="B230" s="1956"/>
      <c r="C230" s="1955"/>
      <c r="D230" s="1955"/>
      <c r="E230" s="1955"/>
      <c r="F230" s="1955"/>
      <c r="G230" s="1957"/>
      <c r="H230" s="1956"/>
      <c r="I230" s="1956"/>
      <c r="J230" s="1955"/>
    </row>
    <row r="231" spans="1:10" ht="21" customHeight="1">
      <c r="A231" s="1973"/>
      <c r="B231" s="1956"/>
      <c r="C231" s="1955"/>
      <c r="D231" s="1955"/>
      <c r="E231" s="1955"/>
      <c r="F231" s="1955"/>
      <c r="G231" s="1957"/>
      <c r="H231" s="1956"/>
      <c r="I231" s="1956"/>
      <c r="J231" s="1955"/>
    </row>
    <row r="232" spans="1:10" ht="21" customHeight="1">
      <c r="A232" s="1973"/>
      <c r="B232" s="1956"/>
      <c r="C232" s="1955"/>
      <c r="D232" s="1955"/>
      <c r="E232" s="1955"/>
      <c r="F232" s="1955"/>
      <c r="G232" s="1957"/>
      <c r="H232" s="1956"/>
      <c r="I232" s="1956"/>
      <c r="J232" s="1955"/>
    </row>
    <row r="233" spans="1:10" ht="21" customHeight="1">
      <c r="A233" s="1973"/>
      <c r="B233" s="1956"/>
      <c r="C233" s="1955"/>
      <c r="D233" s="1955"/>
      <c r="E233" s="1955"/>
      <c r="F233" s="1955"/>
      <c r="G233" s="1957"/>
      <c r="H233" s="1956"/>
      <c r="I233" s="1956"/>
      <c r="J233" s="1955"/>
    </row>
    <row r="234" spans="1:10" ht="21" customHeight="1">
      <c r="A234" s="1973"/>
      <c r="B234" s="1956"/>
      <c r="C234" s="1955"/>
      <c r="D234" s="1955"/>
      <c r="E234" s="1955"/>
      <c r="F234" s="1955"/>
      <c r="G234" s="1957"/>
      <c r="H234" s="1956"/>
      <c r="I234" s="1956"/>
      <c r="J234" s="1955"/>
    </row>
    <row r="235" spans="1:10" ht="21" customHeight="1">
      <c r="A235" s="1973"/>
      <c r="B235" s="1954"/>
      <c r="C235" s="1954"/>
      <c r="D235" s="1955"/>
      <c r="E235" s="1955"/>
      <c r="F235" s="1955"/>
      <c r="G235" s="1957"/>
      <c r="H235" s="1956"/>
      <c r="I235" s="1956"/>
      <c r="J235" s="1955"/>
    </row>
    <row r="236" spans="1:10" ht="15.75" customHeight="1">
      <c r="A236" s="2056"/>
      <c r="B236" s="1954"/>
      <c r="C236" s="1954"/>
      <c r="D236" s="1954"/>
      <c r="E236" s="1954"/>
      <c r="F236" s="1954"/>
      <c r="G236" s="1954"/>
      <c r="H236" s="1954"/>
      <c r="I236" s="1954"/>
      <c r="J236" s="1954"/>
    </row>
    <row r="237" spans="1:10" ht="15.75" customHeight="1">
      <c r="A237" s="2056"/>
      <c r="B237" s="1954"/>
      <c r="C237" s="1954"/>
      <c r="D237" s="1954"/>
      <c r="E237" s="1954"/>
      <c r="F237" s="1954"/>
      <c r="G237" s="1954"/>
      <c r="H237" s="1954"/>
      <c r="I237" s="1954"/>
      <c r="J237" s="1954"/>
    </row>
    <row r="238" spans="1:10" ht="15.75" customHeight="1">
      <c r="A238" s="2056"/>
      <c r="B238" s="1954"/>
      <c r="C238" s="1954"/>
      <c r="D238" s="1954"/>
      <c r="E238" s="1954"/>
      <c r="F238" s="1954"/>
      <c r="G238" s="1954"/>
      <c r="H238" s="1954"/>
      <c r="I238" s="1954"/>
      <c r="J238" s="1954"/>
    </row>
    <row r="239" spans="1:10" ht="15.75" customHeight="1">
      <c r="A239" s="2056"/>
      <c r="B239" s="1954"/>
      <c r="C239" s="1954"/>
      <c r="D239" s="1954"/>
      <c r="E239" s="1954"/>
      <c r="F239" s="1954"/>
      <c r="G239" s="1954"/>
      <c r="H239" s="1954"/>
      <c r="I239" s="1954"/>
      <c r="J239" s="1954"/>
    </row>
    <row r="240" spans="1:10" ht="15.75" customHeight="1">
      <c r="A240" s="2056"/>
      <c r="B240" s="1954"/>
      <c r="C240" s="1954"/>
      <c r="D240" s="1954"/>
      <c r="E240" s="1954"/>
      <c r="F240" s="1954"/>
      <c r="G240" s="1954"/>
      <c r="H240" s="1954"/>
      <c r="I240" s="1954"/>
      <c r="J240" s="1954"/>
    </row>
    <row r="241" spans="1:10" ht="15.75" customHeight="1">
      <c r="A241" s="2056"/>
      <c r="B241" s="1954"/>
      <c r="C241" s="1954"/>
      <c r="D241" s="1954"/>
      <c r="E241" s="1954"/>
      <c r="F241" s="1954"/>
      <c r="G241" s="1954"/>
      <c r="H241" s="1954"/>
      <c r="I241" s="1954"/>
      <c r="J241" s="1954"/>
    </row>
    <row r="242" spans="1:10" ht="15.75" customHeight="1">
      <c r="A242" s="2056"/>
      <c r="B242" s="1954"/>
      <c r="C242" s="1954"/>
      <c r="D242" s="1954"/>
      <c r="E242" s="1954"/>
      <c r="F242" s="1954"/>
      <c r="G242" s="1954"/>
      <c r="H242" s="1954"/>
      <c r="I242" s="1954"/>
      <c r="J242" s="1954"/>
    </row>
    <row r="243" spans="1:10" ht="15.75" customHeight="1">
      <c r="A243" s="2056"/>
      <c r="B243" s="1954"/>
      <c r="C243" s="1954"/>
      <c r="D243" s="1954"/>
      <c r="E243" s="1954"/>
      <c r="F243" s="1954"/>
      <c r="G243" s="1954"/>
      <c r="H243" s="1954"/>
      <c r="I243" s="1954"/>
      <c r="J243" s="1954"/>
    </row>
    <row r="244" spans="1:10" ht="15.75" customHeight="1">
      <c r="A244" s="2056"/>
      <c r="B244" s="1954"/>
      <c r="C244" s="1954"/>
      <c r="D244" s="1954"/>
      <c r="E244" s="1954"/>
      <c r="F244" s="1954"/>
      <c r="G244" s="1954"/>
      <c r="H244" s="1954"/>
      <c r="I244" s="1954"/>
      <c r="J244" s="1954"/>
    </row>
    <row r="245" spans="1:10" ht="15.75" customHeight="1">
      <c r="A245" s="2056"/>
      <c r="B245" s="1954"/>
      <c r="C245" s="1954"/>
      <c r="D245" s="1954"/>
      <c r="E245" s="1954"/>
      <c r="F245" s="1954"/>
      <c r="G245" s="1954"/>
      <c r="H245" s="1954"/>
      <c r="I245" s="1954"/>
      <c r="J245" s="1954"/>
    </row>
    <row r="246" spans="1:10" ht="15.75" customHeight="1">
      <c r="A246" s="2056"/>
      <c r="B246" s="1954"/>
      <c r="C246" s="1954"/>
      <c r="D246" s="1954"/>
      <c r="E246" s="1954"/>
      <c r="F246" s="1954"/>
      <c r="G246" s="1954"/>
      <c r="H246" s="1954"/>
      <c r="I246" s="1954"/>
      <c r="J246" s="1954"/>
    </row>
    <row r="247" spans="1:10" ht="15.75" customHeight="1">
      <c r="A247" s="2056"/>
      <c r="B247" s="1954"/>
      <c r="C247" s="1954"/>
      <c r="D247" s="1954"/>
      <c r="E247" s="1954"/>
      <c r="F247" s="1954"/>
      <c r="G247" s="1954"/>
      <c r="H247" s="1954"/>
      <c r="I247" s="1954"/>
      <c r="J247" s="1954"/>
    </row>
    <row r="248" spans="1:10" ht="15.75" customHeight="1">
      <c r="A248" s="2056"/>
      <c r="B248" s="1954"/>
      <c r="C248" s="1954"/>
      <c r="D248" s="1954"/>
      <c r="E248" s="1954"/>
      <c r="F248" s="1954"/>
      <c r="G248" s="1954"/>
      <c r="H248" s="1954"/>
      <c r="I248" s="1954"/>
      <c r="J248" s="1954"/>
    </row>
    <row r="249" spans="1:10" ht="15.75" customHeight="1">
      <c r="A249" s="2056"/>
      <c r="B249" s="1954"/>
      <c r="C249" s="1954"/>
      <c r="D249" s="1954"/>
      <c r="E249" s="1954"/>
      <c r="F249" s="1954"/>
      <c r="G249" s="1954"/>
      <c r="H249" s="1954"/>
      <c r="I249" s="1954"/>
      <c r="J249" s="1954"/>
    </row>
    <row r="250" spans="1:10" ht="15.75" customHeight="1">
      <c r="A250" s="2056"/>
      <c r="B250" s="1954"/>
      <c r="C250" s="1954"/>
      <c r="D250" s="1954"/>
      <c r="E250" s="1954"/>
      <c r="F250" s="1954"/>
      <c r="G250" s="1954"/>
      <c r="H250" s="1954"/>
      <c r="I250" s="1954"/>
      <c r="J250" s="1954"/>
    </row>
    <row r="251" spans="1:10" ht="15.75" customHeight="1">
      <c r="A251" s="2056"/>
      <c r="B251" s="1954"/>
      <c r="C251" s="1954"/>
      <c r="D251" s="1954"/>
      <c r="E251" s="1954"/>
      <c r="F251" s="1954"/>
      <c r="G251" s="1954"/>
      <c r="H251" s="1954"/>
      <c r="I251" s="1954"/>
      <c r="J251" s="1954"/>
    </row>
    <row r="252" spans="1:10" ht="15.75" customHeight="1">
      <c r="A252" s="2056"/>
      <c r="B252" s="1954"/>
      <c r="C252" s="1954"/>
      <c r="D252" s="1954"/>
      <c r="E252" s="1954"/>
      <c r="F252" s="1954"/>
      <c r="G252" s="1954"/>
      <c r="H252" s="1954"/>
      <c r="I252" s="1954"/>
      <c r="J252" s="1954"/>
    </row>
    <row r="253" spans="1:10" ht="15.75" customHeight="1">
      <c r="A253" s="2056"/>
      <c r="B253" s="1954"/>
      <c r="C253" s="1954"/>
      <c r="D253" s="1954"/>
      <c r="E253" s="1954"/>
      <c r="F253" s="1954"/>
      <c r="G253" s="1954"/>
      <c r="H253" s="1954"/>
      <c r="I253" s="1954"/>
      <c r="J253" s="1954"/>
    </row>
    <row r="254" spans="1:10" ht="15.75" customHeight="1">
      <c r="A254" s="2056"/>
      <c r="B254" s="1954"/>
      <c r="C254" s="1954"/>
      <c r="D254" s="1954"/>
      <c r="E254" s="1954"/>
      <c r="F254" s="1954"/>
      <c r="G254" s="1954"/>
      <c r="H254" s="1954"/>
      <c r="I254" s="1954"/>
      <c r="J254" s="1954"/>
    </row>
    <row r="255" spans="1:10" ht="15.75" customHeight="1">
      <c r="A255" s="2056"/>
      <c r="B255" s="1954"/>
      <c r="C255" s="1954"/>
      <c r="D255" s="1954"/>
      <c r="E255" s="1954"/>
      <c r="F255" s="1954"/>
      <c r="G255" s="1954"/>
      <c r="H255" s="1954"/>
      <c r="I255" s="1954"/>
      <c r="J255" s="1954"/>
    </row>
    <row r="256" spans="1:10" ht="15.75" customHeight="1">
      <c r="A256" s="2056"/>
      <c r="B256" s="1954"/>
      <c r="C256" s="1954"/>
      <c r="D256" s="1954"/>
      <c r="E256" s="1954"/>
      <c r="F256" s="1954"/>
      <c r="G256" s="1954"/>
      <c r="H256" s="1954"/>
      <c r="I256" s="1954"/>
      <c r="J256" s="1954"/>
    </row>
    <row r="257" spans="1:10" ht="15.75" customHeight="1">
      <c r="A257" s="2056"/>
      <c r="B257" s="1954"/>
      <c r="C257" s="1954"/>
      <c r="D257" s="1954"/>
      <c r="E257" s="1954"/>
      <c r="F257" s="1954"/>
      <c r="G257" s="1954"/>
      <c r="H257" s="1954"/>
      <c r="I257" s="1954"/>
      <c r="J257" s="1954"/>
    </row>
    <row r="258" spans="1:10" ht="15.75" customHeight="1">
      <c r="A258" s="2056"/>
      <c r="B258" s="1954"/>
      <c r="C258" s="1954"/>
      <c r="D258" s="1954"/>
      <c r="E258" s="1954"/>
      <c r="F258" s="1954"/>
      <c r="G258" s="1954"/>
      <c r="H258" s="1954"/>
      <c r="I258" s="1954"/>
      <c r="J258" s="1954"/>
    </row>
    <row r="259" spans="1:10" ht="15.75" customHeight="1">
      <c r="A259" s="2056"/>
      <c r="B259" s="1954"/>
      <c r="C259" s="1954"/>
      <c r="D259" s="1954"/>
      <c r="E259" s="1954"/>
      <c r="F259" s="1954"/>
      <c r="G259" s="1954"/>
      <c r="H259" s="1954"/>
      <c r="I259" s="1954"/>
      <c r="J259" s="1954"/>
    </row>
    <row r="260" spans="1:10" ht="15.75" customHeight="1">
      <c r="A260" s="2056"/>
      <c r="B260" s="1954"/>
      <c r="C260" s="1954"/>
      <c r="D260" s="1954"/>
      <c r="E260" s="1954"/>
      <c r="F260" s="1954"/>
      <c r="G260" s="1954"/>
      <c r="H260" s="1954"/>
      <c r="I260" s="1954"/>
      <c r="J260" s="1954"/>
    </row>
    <row r="261" spans="1:10" ht="15.75" customHeight="1">
      <c r="A261" s="2056"/>
      <c r="B261" s="1954"/>
      <c r="C261" s="1954"/>
      <c r="D261" s="1954"/>
      <c r="E261" s="1954"/>
      <c r="F261" s="1954"/>
      <c r="G261" s="1954"/>
      <c r="H261" s="1954"/>
      <c r="I261" s="1954"/>
      <c r="J261" s="1954"/>
    </row>
    <row r="262" spans="1:10" ht="15.75" customHeight="1">
      <c r="A262" s="2056"/>
      <c r="B262" s="1954"/>
      <c r="C262" s="1954"/>
      <c r="D262" s="1954"/>
      <c r="E262" s="1954"/>
      <c r="F262" s="1954"/>
      <c r="G262" s="1954"/>
      <c r="H262" s="1954"/>
      <c r="I262" s="1954"/>
      <c r="J262" s="1954"/>
    </row>
    <row r="263" spans="1:10" ht="15.75" customHeight="1">
      <c r="A263" s="2056"/>
      <c r="B263" s="1954"/>
      <c r="C263" s="1954"/>
      <c r="D263" s="1954"/>
      <c r="E263" s="1954"/>
      <c r="F263" s="1954"/>
      <c r="G263" s="1954"/>
      <c r="H263" s="1954"/>
      <c r="I263" s="1954"/>
      <c r="J263" s="1954"/>
    </row>
    <row r="264" spans="1:10" ht="15.75" customHeight="1">
      <c r="A264" s="2056"/>
      <c r="B264" s="1954"/>
      <c r="C264" s="1954"/>
      <c r="D264" s="1954"/>
      <c r="E264" s="1954"/>
      <c r="F264" s="1954"/>
      <c r="G264" s="1954"/>
      <c r="H264" s="1954"/>
      <c r="I264" s="1954"/>
      <c r="J264" s="1954"/>
    </row>
    <row r="265" spans="1:10" ht="15.75" customHeight="1">
      <c r="A265" s="2056"/>
      <c r="B265" s="1954"/>
      <c r="C265" s="1954"/>
      <c r="D265" s="1954"/>
      <c r="E265" s="1954"/>
      <c r="F265" s="1954"/>
      <c r="G265" s="1954"/>
      <c r="H265" s="1954"/>
      <c r="I265" s="1954"/>
      <c r="J265" s="1954"/>
    </row>
    <row r="266" spans="1:10" ht="15.75" customHeight="1">
      <c r="A266" s="2056"/>
      <c r="B266" s="1954"/>
      <c r="C266" s="1954"/>
      <c r="D266" s="1954"/>
      <c r="E266" s="1954"/>
      <c r="F266" s="1954"/>
      <c r="G266" s="1954"/>
      <c r="H266" s="1954"/>
      <c r="I266" s="1954"/>
      <c r="J266" s="1954"/>
    </row>
    <row r="267" spans="1:10" ht="15.75" customHeight="1">
      <c r="A267" s="2056"/>
      <c r="B267" s="1954"/>
      <c r="C267" s="1954"/>
      <c r="D267" s="1954"/>
      <c r="E267" s="1954"/>
      <c r="F267" s="1954"/>
      <c r="G267" s="1954"/>
      <c r="H267" s="1954"/>
      <c r="I267" s="1954"/>
      <c r="J267" s="1954"/>
    </row>
    <row r="268" spans="1:10" ht="15.75" customHeight="1">
      <c r="A268" s="2056"/>
      <c r="B268" s="1954"/>
      <c r="C268" s="1954"/>
      <c r="D268" s="1954"/>
      <c r="E268" s="1954"/>
      <c r="F268" s="1954"/>
      <c r="G268" s="1954"/>
      <c r="H268" s="1954"/>
      <c r="I268" s="1954"/>
      <c r="J268" s="1954"/>
    </row>
    <row r="269" spans="1:10" ht="15.75" customHeight="1">
      <c r="A269" s="2056"/>
      <c r="B269" s="1954"/>
      <c r="C269" s="1954"/>
      <c r="D269" s="1954"/>
      <c r="E269" s="1954"/>
      <c r="F269" s="1954"/>
      <c r="G269" s="1954"/>
      <c r="H269" s="1954"/>
      <c r="I269" s="1954"/>
      <c r="J269" s="1954"/>
    </row>
    <row r="270" spans="1:10" ht="15.75" customHeight="1">
      <c r="A270" s="2056"/>
      <c r="B270" s="1954"/>
      <c r="C270" s="1954"/>
      <c r="D270" s="1954"/>
      <c r="E270" s="1954"/>
      <c r="F270" s="1954"/>
      <c r="G270" s="1954"/>
      <c r="H270" s="1954"/>
      <c r="I270" s="1954"/>
      <c r="J270" s="1954"/>
    </row>
    <row r="271" spans="1:10" ht="15.75" customHeight="1">
      <c r="A271" s="2056"/>
      <c r="B271" s="1954"/>
      <c r="C271" s="1954"/>
      <c r="D271" s="1954"/>
      <c r="E271" s="1954"/>
      <c r="F271" s="1954"/>
      <c r="G271" s="1954"/>
      <c r="H271" s="1954"/>
      <c r="I271" s="1954"/>
      <c r="J271" s="1954"/>
    </row>
    <row r="272" spans="1:10" ht="15.75" customHeight="1">
      <c r="A272" s="2056"/>
      <c r="B272" s="1954"/>
      <c r="C272" s="1954"/>
      <c r="D272" s="1954"/>
      <c r="E272" s="1954"/>
      <c r="F272" s="1954"/>
      <c r="G272" s="1954"/>
      <c r="H272" s="1954"/>
      <c r="I272" s="1954"/>
      <c r="J272" s="1954"/>
    </row>
    <row r="273" spans="1:10" ht="15.75" customHeight="1">
      <c r="A273" s="2056"/>
      <c r="B273" s="1954"/>
      <c r="C273" s="1954"/>
      <c r="D273" s="1954"/>
      <c r="E273" s="1954"/>
      <c r="F273" s="1954"/>
      <c r="G273" s="1954"/>
      <c r="H273" s="1954"/>
      <c r="I273" s="1954"/>
      <c r="J273" s="1954"/>
    </row>
    <row r="274" spans="1:10" ht="15.75" customHeight="1">
      <c r="A274" s="2056"/>
      <c r="B274" s="1954"/>
      <c r="C274" s="1954"/>
      <c r="D274" s="1954"/>
      <c r="E274" s="1954"/>
      <c r="F274" s="1954"/>
      <c r="G274" s="1954"/>
      <c r="H274" s="1954"/>
      <c r="I274" s="1954"/>
      <c r="J274" s="1954"/>
    </row>
    <row r="275" spans="1:10" ht="15.75" customHeight="1">
      <c r="A275" s="2056"/>
      <c r="B275" s="1954"/>
      <c r="C275" s="1954"/>
      <c r="D275" s="1954"/>
      <c r="E275" s="1954"/>
      <c r="F275" s="1954"/>
      <c r="G275" s="1954"/>
      <c r="H275" s="1954"/>
      <c r="I275" s="1954"/>
      <c r="J275" s="1954"/>
    </row>
    <row r="276" spans="1:10" ht="15.75" customHeight="1">
      <c r="A276" s="2056"/>
      <c r="B276" s="1954"/>
      <c r="C276" s="1954"/>
      <c r="D276" s="1954"/>
      <c r="E276" s="1954"/>
      <c r="F276" s="1954"/>
      <c r="G276" s="1954"/>
      <c r="H276" s="1954"/>
      <c r="I276" s="1954"/>
      <c r="J276" s="1954"/>
    </row>
    <row r="277" spans="1:10" ht="15.75" customHeight="1">
      <c r="A277" s="2056"/>
      <c r="B277" s="1954"/>
      <c r="C277" s="1954"/>
      <c r="D277" s="1954"/>
      <c r="E277" s="1954"/>
      <c r="F277" s="1954"/>
      <c r="G277" s="1954"/>
      <c r="H277" s="1954"/>
      <c r="I277" s="1954"/>
      <c r="J277" s="1954"/>
    </row>
    <row r="278" spans="1:10" ht="15.75" customHeight="1">
      <c r="A278" s="2056"/>
      <c r="B278" s="1954"/>
      <c r="C278" s="1954"/>
      <c r="D278" s="1954"/>
      <c r="E278" s="1954"/>
      <c r="F278" s="1954"/>
      <c r="G278" s="1954"/>
      <c r="H278" s="1954"/>
      <c r="I278" s="1954"/>
      <c r="J278" s="1954"/>
    </row>
    <row r="279" spans="1:10" ht="15.75" customHeight="1">
      <c r="A279" s="2056"/>
      <c r="B279" s="1954"/>
      <c r="C279" s="1954"/>
      <c r="D279" s="1954"/>
      <c r="E279" s="1954"/>
      <c r="F279" s="1954"/>
      <c r="G279" s="1954"/>
      <c r="H279" s="1954"/>
      <c r="I279" s="1954"/>
      <c r="J279" s="1954"/>
    </row>
    <row r="280" spans="1:10" ht="15.75" customHeight="1">
      <c r="A280" s="2056"/>
      <c r="B280" s="1954"/>
      <c r="C280" s="1954"/>
      <c r="D280" s="1954"/>
      <c r="E280" s="1954"/>
      <c r="F280" s="1954"/>
      <c r="G280" s="1954"/>
      <c r="H280" s="1954"/>
      <c r="I280" s="1954"/>
      <c r="J280" s="1954"/>
    </row>
    <row r="281" spans="1:10" ht="15.75" customHeight="1">
      <c r="A281" s="2056"/>
      <c r="B281" s="1954"/>
      <c r="C281" s="1954"/>
      <c r="D281" s="1954"/>
      <c r="E281" s="1954"/>
      <c r="F281" s="1954"/>
      <c r="G281" s="1954"/>
      <c r="H281" s="1954"/>
      <c r="I281" s="1954"/>
      <c r="J281" s="1954"/>
    </row>
    <row r="282" spans="1:10" ht="15.75" customHeight="1">
      <c r="A282" s="2056"/>
      <c r="B282" s="1954"/>
      <c r="C282" s="1954"/>
      <c r="D282" s="1954"/>
      <c r="E282" s="1954"/>
      <c r="F282" s="1954"/>
      <c r="G282" s="1954"/>
      <c r="H282" s="1954"/>
      <c r="I282" s="1954"/>
      <c r="J282" s="1954"/>
    </row>
    <row r="283" spans="1:10" ht="15.75" customHeight="1">
      <c r="A283" s="2056"/>
      <c r="B283" s="1954"/>
      <c r="C283" s="1954"/>
      <c r="D283" s="1954"/>
      <c r="E283" s="1954"/>
      <c r="F283" s="1954"/>
      <c r="G283" s="1954"/>
      <c r="H283" s="1954"/>
      <c r="I283" s="1954"/>
      <c r="J283" s="1954"/>
    </row>
    <row r="284" spans="1:10" ht="15.75" customHeight="1">
      <c r="A284" s="2056"/>
      <c r="B284" s="1954"/>
      <c r="C284" s="1954"/>
      <c r="D284" s="1954"/>
      <c r="E284" s="1954"/>
      <c r="F284" s="1954"/>
      <c r="G284" s="1954"/>
      <c r="H284" s="1954"/>
      <c r="I284" s="1954"/>
      <c r="J284" s="1954"/>
    </row>
    <row r="285" spans="1:10" ht="15.75" customHeight="1">
      <c r="A285" s="2056"/>
      <c r="B285" s="1954"/>
      <c r="C285" s="1954"/>
      <c r="D285" s="1954"/>
      <c r="E285" s="1954"/>
      <c r="F285" s="1954"/>
      <c r="G285" s="1954"/>
      <c r="H285" s="1954"/>
      <c r="I285" s="1954"/>
      <c r="J285" s="1954"/>
    </row>
    <row r="286" spans="1:10" ht="15.75" customHeight="1">
      <c r="A286" s="2056"/>
      <c r="B286" s="1954"/>
      <c r="C286" s="1954"/>
      <c r="D286" s="1954"/>
      <c r="E286" s="1954"/>
      <c r="F286" s="1954"/>
      <c r="G286" s="1954"/>
      <c r="H286" s="1954"/>
      <c r="I286" s="1954"/>
      <c r="J286" s="1954"/>
    </row>
    <row r="287" spans="1:10" ht="15.75" customHeight="1">
      <c r="A287" s="2056"/>
      <c r="B287" s="1954"/>
      <c r="C287" s="1954"/>
      <c r="D287" s="1954"/>
      <c r="E287" s="1954"/>
      <c r="F287" s="1954"/>
      <c r="G287" s="1954"/>
      <c r="H287" s="1954"/>
      <c r="I287" s="1954"/>
      <c r="J287" s="1954"/>
    </row>
    <row r="288" spans="1:10" ht="15.75" customHeight="1">
      <c r="A288" s="2056"/>
      <c r="B288" s="1954"/>
      <c r="C288" s="1954"/>
      <c r="D288" s="1954"/>
      <c r="E288" s="1954"/>
      <c r="F288" s="1954"/>
      <c r="G288" s="1954"/>
      <c r="H288" s="1954"/>
      <c r="I288" s="1954"/>
      <c r="J288" s="1954"/>
    </row>
    <row r="289" spans="1:10" ht="15.75" customHeight="1">
      <c r="A289" s="2056"/>
      <c r="B289" s="1954"/>
      <c r="C289" s="1954"/>
      <c r="D289" s="1954"/>
      <c r="E289" s="1954"/>
      <c r="F289" s="1954"/>
      <c r="G289" s="1954"/>
      <c r="H289" s="1954"/>
      <c r="I289" s="1954"/>
      <c r="J289" s="1954"/>
    </row>
    <row r="290" spans="1:10" ht="15.75" customHeight="1">
      <c r="A290" s="2056"/>
      <c r="B290" s="1954"/>
      <c r="C290" s="1954"/>
      <c r="D290" s="1954"/>
      <c r="E290" s="1954"/>
      <c r="F290" s="1954"/>
      <c r="G290" s="1954"/>
      <c r="H290" s="1954"/>
      <c r="I290" s="1954"/>
      <c r="J290" s="1954"/>
    </row>
    <row r="291" spans="1:10" ht="15.75" customHeight="1">
      <c r="A291" s="2056"/>
      <c r="B291" s="1954"/>
      <c r="C291" s="1954"/>
      <c r="D291" s="1954"/>
      <c r="E291" s="1954"/>
      <c r="F291" s="1954"/>
      <c r="G291" s="1954"/>
      <c r="H291" s="1954"/>
      <c r="I291" s="1954"/>
      <c r="J291" s="1954"/>
    </row>
    <row r="292" spans="1:10" ht="15.75" customHeight="1">
      <c r="A292" s="2056"/>
      <c r="B292" s="1954"/>
      <c r="C292" s="1954"/>
      <c r="D292" s="1954"/>
      <c r="E292" s="1954"/>
      <c r="F292" s="1954"/>
      <c r="G292" s="1954"/>
      <c r="H292" s="1954"/>
      <c r="I292" s="1954"/>
      <c r="J292" s="1954"/>
    </row>
    <row r="293" spans="1:10" ht="15.75" customHeight="1">
      <c r="A293" s="2056"/>
      <c r="B293" s="1954"/>
      <c r="C293" s="1954"/>
      <c r="D293" s="1954"/>
      <c r="E293" s="1954"/>
      <c r="F293" s="1954"/>
      <c r="G293" s="1954"/>
      <c r="H293" s="1954"/>
      <c r="I293" s="1954"/>
      <c r="J293" s="1954"/>
    </row>
    <row r="294" spans="1:10" ht="15.75" customHeight="1">
      <c r="A294" s="2056"/>
      <c r="B294" s="1954"/>
      <c r="C294" s="1954"/>
      <c r="D294" s="1954"/>
      <c r="E294" s="1954"/>
      <c r="F294" s="1954"/>
      <c r="G294" s="1954"/>
      <c r="H294" s="1954"/>
      <c r="I294" s="1954"/>
      <c r="J294" s="1954"/>
    </row>
    <row r="295" spans="1:10" ht="15.75" customHeight="1">
      <c r="A295" s="2056"/>
      <c r="B295" s="1954"/>
      <c r="C295" s="1954"/>
      <c r="D295" s="1954"/>
      <c r="E295" s="1954"/>
      <c r="F295" s="1954"/>
      <c r="G295" s="1954"/>
      <c r="H295" s="1954"/>
      <c r="I295" s="1954"/>
      <c r="J295" s="1954"/>
    </row>
    <row r="296" spans="1:10" ht="15.75" customHeight="1">
      <c r="A296" s="2056"/>
      <c r="B296" s="1954"/>
      <c r="C296" s="1954"/>
      <c r="D296" s="1954"/>
      <c r="E296" s="1954"/>
      <c r="F296" s="1954"/>
      <c r="G296" s="1954"/>
      <c r="H296" s="1954"/>
      <c r="I296" s="1954"/>
      <c r="J296" s="1954"/>
    </row>
    <row r="297" spans="1:10" ht="15.75" customHeight="1">
      <c r="A297" s="2056"/>
      <c r="B297" s="1954"/>
      <c r="C297" s="1954"/>
      <c r="D297" s="1954"/>
      <c r="E297" s="1954"/>
      <c r="F297" s="1954"/>
      <c r="G297" s="1954"/>
      <c r="H297" s="1954"/>
      <c r="I297" s="1954"/>
      <c r="J297" s="1954"/>
    </row>
    <row r="298" spans="1:10" ht="15.75" customHeight="1">
      <c r="A298" s="2056"/>
      <c r="B298" s="1954"/>
      <c r="C298" s="1954"/>
      <c r="D298" s="1954"/>
      <c r="E298" s="1954"/>
      <c r="F298" s="1954"/>
      <c r="G298" s="1954"/>
      <c r="H298" s="1954"/>
      <c r="I298" s="1954"/>
      <c r="J298" s="1954"/>
    </row>
    <row r="299" spans="1:10" ht="15.75" customHeight="1">
      <c r="A299" s="2056"/>
      <c r="B299" s="1954"/>
      <c r="C299" s="1954"/>
      <c r="D299" s="1954"/>
      <c r="E299" s="1954"/>
      <c r="F299" s="1954"/>
      <c r="G299" s="1954"/>
      <c r="H299" s="1954"/>
      <c r="I299" s="1954"/>
      <c r="J299" s="1954"/>
    </row>
    <row r="300" spans="1:10" ht="15.75" customHeight="1">
      <c r="A300" s="2056"/>
      <c r="B300" s="1954"/>
      <c r="C300" s="1954"/>
      <c r="D300" s="1954"/>
      <c r="E300" s="1954"/>
      <c r="F300" s="1954"/>
      <c r="G300" s="1954"/>
      <c r="H300" s="1954"/>
      <c r="I300" s="1954"/>
      <c r="J300" s="1954"/>
    </row>
    <row r="301" spans="1:10" ht="15.75" customHeight="1">
      <c r="A301" s="2056"/>
      <c r="B301" s="1954"/>
      <c r="C301" s="1954"/>
      <c r="D301" s="1954"/>
      <c r="E301" s="1954"/>
      <c r="F301" s="1954"/>
      <c r="G301" s="1954"/>
      <c r="H301" s="1954"/>
      <c r="I301" s="1954"/>
      <c r="J301" s="1954"/>
    </row>
    <row r="302" spans="1:10" ht="15.75" customHeight="1">
      <c r="A302" s="2056"/>
      <c r="B302" s="1954"/>
      <c r="C302" s="1954"/>
      <c r="D302" s="1954"/>
      <c r="E302" s="1954"/>
      <c r="F302" s="1954"/>
      <c r="G302" s="1954"/>
      <c r="H302" s="1954"/>
      <c r="I302" s="1954"/>
      <c r="J302" s="1954"/>
    </row>
    <row r="303" spans="1:10" ht="15.75" customHeight="1">
      <c r="A303" s="2056"/>
      <c r="B303" s="1954"/>
      <c r="C303" s="1954"/>
      <c r="D303" s="1954"/>
      <c r="E303" s="1954"/>
      <c r="F303" s="1954"/>
      <c r="G303" s="1954"/>
      <c r="H303" s="1954"/>
      <c r="I303" s="1954"/>
      <c r="J303" s="1954"/>
    </row>
    <row r="304" spans="1:10" ht="15.75" customHeight="1">
      <c r="A304" s="2056"/>
      <c r="B304" s="1954"/>
      <c r="C304" s="1954"/>
      <c r="D304" s="1954"/>
      <c r="E304" s="1954"/>
      <c r="F304" s="1954"/>
      <c r="G304" s="1954"/>
      <c r="H304" s="1954"/>
      <c r="I304" s="1954"/>
      <c r="J304" s="1954"/>
    </row>
    <row r="305" spans="1:10" ht="15.75" customHeight="1">
      <c r="A305" s="2056"/>
      <c r="B305" s="1954"/>
      <c r="C305" s="1954"/>
      <c r="D305" s="1954"/>
      <c r="E305" s="1954"/>
      <c r="F305" s="1954"/>
      <c r="G305" s="1954"/>
      <c r="H305" s="1954"/>
      <c r="I305" s="1954"/>
      <c r="J305" s="1954"/>
    </row>
    <row r="306" spans="1:10" ht="15.75" customHeight="1">
      <c r="A306" s="2056"/>
      <c r="B306" s="1954"/>
      <c r="C306" s="1954"/>
      <c r="D306" s="1954"/>
      <c r="E306" s="1954"/>
      <c r="F306" s="1954"/>
      <c r="G306" s="1954"/>
      <c r="H306" s="1954"/>
      <c r="I306" s="1954"/>
      <c r="J306" s="1954"/>
    </row>
    <row r="307" spans="1:10" ht="15.75" customHeight="1">
      <c r="A307" s="2056"/>
      <c r="B307" s="1954"/>
      <c r="C307" s="1954"/>
      <c r="D307" s="1954"/>
      <c r="E307" s="1954"/>
      <c r="F307" s="1954"/>
      <c r="G307" s="1954"/>
      <c r="H307" s="1954"/>
      <c r="I307" s="1954"/>
      <c r="J307" s="1954"/>
    </row>
    <row r="308" spans="1:10" ht="15.75" customHeight="1">
      <c r="A308" s="2056"/>
      <c r="B308" s="1954"/>
      <c r="C308" s="1954"/>
      <c r="D308" s="1954"/>
      <c r="E308" s="1954"/>
      <c r="F308" s="1954"/>
      <c r="G308" s="1954"/>
      <c r="H308" s="1954"/>
      <c r="I308" s="1954"/>
      <c r="J308" s="1954"/>
    </row>
    <row r="309" spans="1:10" ht="15.75" customHeight="1">
      <c r="A309" s="2056"/>
      <c r="B309" s="1954"/>
      <c r="C309" s="1954"/>
      <c r="D309" s="1954"/>
      <c r="E309" s="1954"/>
      <c r="F309" s="1954"/>
      <c r="G309" s="1954"/>
      <c r="H309" s="1954"/>
      <c r="I309" s="1954"/>
      <c r="J309" s="1954"/>
    </row>
    <row r="310" spans="1:10" ht="15.75" customHeight="1">
      <c r="A310" s="2056"/>
      <c r="B310" s="1954"/>
      <c r="C310" s="1954"/>
      <c r="D310" s="1954"/>
      <c r="E310" s="1954"/>
      <c r="F310" s="1954"/>
      <c r="G310" s="1954"/>
      <c r="H310" s="1954"/>
      <c r="I310" s="1954"/>
      <c r="J310" s="1954"/>
    </row>
    <row r="311" spans="1:10" ht="15.75" customHeight="1">
      <c r="A311" s="2056"/>
      <c r="B311" s="1954"/>
      <c r="C311" s="1954"/>
      <c r="D311" s="1954"/>
      <c r="E311" s="1954"/>
      <c r="F311" s="1954"/>
      <c r="G311" s="1954"/>
      <c r="H311" s="1954"/>
      <c r="I311" s="1954"/>
      <c r="J311" s="1954"/>
    </row>
    <row r="312" spans="1:10" ht="15.75" customHeight="1">
      <c r="A312" s="2056"/>
      <c r="B312" s="1954"/>
      <c r="C312" s="1954"/>
      <c r="D312" s="1954"/>
      <c r="E312" s="1954"/>
      <c r="F312" s="1954"/>
      <c r="G312" s="1954"/>
      <c r="H312" s="1954"/>
      <c r="I312" s="1954"/>
      <c r="J312" s="1954"/>
    </row>
    <row r="313" spans="1:10" ht="15.75" customHeight="1">
      <c r="A313" s="2056"/>
      <c r="B313" s="1954"/>
      <c r="C313" s="1954"/>
      <c r="D313" s="1954"/>
      <c r="E313" s="1954"/>
      <c r="F313" s="1954"/>
      <c r="G313" s="1954"/>
      <c r="H313" s="1954"/>
      <c r="I313" s="1954"/>
      <c r="J313" s="1954"/>
    </row>
    <row r="314" spans="1:10" ht="15.75" customHeight="1">
      <c r="A314" s="2056"/>
      <c r="B314" s="1954"/>
      <c r="C314" s="1954"/>
      <c r="D314" s="1954"/>
      <c r="E314" s="1954"/>
      <c r="F314" s="1954"/>
      <c r="G314" s="1954"/>
      <c r="H314" s="1954"/>
      <c r="I314" s="1954"/>
      <c r="J314" s="1954"/>
    </row>
    <row r="315" spans="1:10" ht="15.75" customHeight="1">
      <c r="A315" s="2056"/>
      <c r="B315" s="1954"/>
      <c r="C315" s="1954"/>
      <c r="D315" s="1954"/>
      <c r="E315" s="1954"/>
      <c r="F315" s="1954"/>
      <c r="G315" s="1954"/>
      <c r="H315" s="1954"/>
      <c r="I315" s="1954"/>
      <c r="J315" s="1954"/>
    </row>
    <row r="316" spans="1:10" ht="15.75" customHeight="1">
      <c r="A316" s="2056"/>
      <c r="B316" s="1954"/>
      <c r="C316" s="1954"/>
      <c r="D316" s="1954"/>
      <c r="E316" s="1954"/>
      <c r="F316" s="1954"/>
      <c r="G316" s="1954"/>
      <c r="H316" s="1954"/>
      <c r="I316" s="1954"/>
      <c r="J316" s="1954"/>
    </row>
    <row r="317" spans="1:10" ht="15.75" customHeight="1">
      <c r="A317" s="2056"/>
      <c r="B317" s="1954"/>
      <c r="C317" s="1954"/>
      <c r="D317" s="1954"/>
      <c r="E317" s="1954"/>
      <c r="F317" s="1954"/>
      <c r="G317" s="1954"/>
      <c r="H317" s="1954"/>
      <c r="I317" s="1954"/>
      <c r="J317" s="1954"/>
    </row>
    <row r="318" spans="1:10" ht="15.75" customHeight="1">
      <c r="A318" s="2056"/>
      <c r="B318" s="1954"/>
      <c r="C318" s="1954"/>
      <c r="D318" s="1954"/>
      <c r="E318" s="1954"/>
      <c r="F318" s="1954"/>
      <c r="G318" s="1954"/>
      <c r="H318" s="1954"/>
      <c r="I318" s="1954"/>
      <c r="J318" s="1954"/>
    </row>
    <row r="319" spans="1:10" ht="15.75" customHeight="1">
      <c r="A319" s="2056"/>
      <c r="B319" s="1954"/>
      <c r="C319" s="1954"/>
      <c r="D319" s="1954"/>
      <c r="E319" s="1954"/>
      <c r="F319" s="1954"/>
      <c r="G319" s="1954"/>
      <c r="H319" s="1954"/>
      <c r="I319" s="1954"/>
      <c r="J319" s="1954"/>
    </row>
    <row r="320" spans="1:10" ht="15.75" customHeight="1">
      <c r="A320" s="2056"/>
      <c r="B320" s="1954"/>
      <c r="C320" s="1954"/>
      <c r="D320" s="1954"/>
      <c r="E320" s="1954"/>
      <c r="F320" s="1954"/>
      <c r="G320" s="1954"/>
      <c r="H320" s="1954"/>
      <c r="I320" s="1954"/>
      <c r="J320" s="1954"/>
    </row>
    <row r="321" spans="1:10" ht="15.75" customHeight="1">
      <c r="A321" s="2056"/>
      <c r="B321" s="1954"/>
      <c r="C321" s="1954"/>
      <c r="D321" s="1954"/>
      <c r="E321" s="1954"/>
      <c r="F321" s="1954"/>
      <c r="G321" s="1954"/>
      <c r="H321" s="1954"/>
      <c r="I321" s="1954"/>
      <c r="J321" s="1954"/>
    </row>
    <row r="322" spans="1:10" ht="15.75" customHeight="1">
      <c r="A322" s="2056"/>
      <c r="B322" s="1954"/>
      <c r="C322" s="1954"/>
      <c r="D322" s="1954"/>
      <c r="E322" s="1954"/>
      <c r="F322" s="1954"/>
      <c r="G322" s="1954"/>
      <c r="H322" s="1954"/>
      <c r="I322" s="1954"/>
      <c r="J322" s="1954"/>
    </row>
    <row r="323" spans="1:10" ht="15.75" customHeight="1">
      <c r="A323" s="2056"/>
      <c r="B323" s="1954"/>
      <c r="C323" s="1954"/>
      <c r="D323" s="1954"/>
      <c r="E323" s="1954"/>
      <c r="F323" s="1954"/>
      <c r="G323" s="1954"/>
      <c r="H323" s="1954"/>
      <c r="I323" s="1954"/>
      <c r="J323" s="1954"/>
    </row>
    <row r="324" spans="1:10" ht="15.75" customHeight="1">
      <c r="A324" s="2056"/>
      <c r="B324" s="1954"/>
      <c r="C324" s="1954"/>
      <c r="D324" s="1954"/>
      <c r="E324" s="1954"/>
      <c r="F324" s="1954"/>
      <c r="G324" s="1954"/>
      <c r="H324" s="1954"/>
      <c r="I324" s="1954"/>
      <c r="J324" s="1954"/>
    </row>
    <row r="325" spans="1:10" ht="15.75" customHeight="1">
      <c r="A325" s="2056"/>
      <c r="B325" s="1954"/>
      <c r="C325" s="1954"/>
      <c r="D325" s="1954"/>
      <c r="E325" s="1954"/>
      <c r="F325" s="1954"/>
      <c r="G325" s="1954"/>
      <c r="H325" s="1954"/>
      <c r="I325" s="1954"/>
      <c r="J325" s="1954"/>
    </row>
    <row r="326" spans="1:10" ht="15.75" customHeight="1">
      <c r="A326" s="2056"/>
      <c r="B326" s="1954"/>
      <c r="C326" s="1954"/>
      <c r="D326" s="1954"/>
      <c r="E326" s="1954"/>
      <c r="F326" s="1954"/>
      <c r="G326" s="1954"/>
      <c r="H326" s="1954"/>
      <c r="I326" s="1954"/>
      <c r="J326" s="1954"/>
    </row>
    <row r="327" spans="1:10" ht="15.75" customHeight="1">
      <c r="A327" s="2056"/>
      <c r="B327" s="1954"/>
      <c r="C327" s="1954"/>
      <c r="D327" s="1954"/>
      <c r="E327" s="1954"/>
      <c r="F327" s="1954"/>
      <c r="G327" s="1954"/>
      <c r="H327" s="1954"/>
      <c r="I327" s="1954"/>
      <c r="J327" s="1954"/>
    </row>
    <row r="328" spans="1:10" ht="15.75" customHeight="1">
      <c r="A328" s="2056"/>
      <c r="B328" s="1954"/>
      <c r="C328" s="1954"/>
      <c r="D328" s="1954"/>
      <c r="E328" s="1954"/>
      <c r="F328" s="1954"/>
      <c r="G328" s="1954"/>
      <c r="H328" s="1954"/>
      <c r="I328" s="1954"/>
      <c r="J328" s="1954"/>
    </row>
    <row r="329" spans="1:10" ht="15.75" customHeight="1">
      <c r="A329" s="2056"/>
      <c r="B329" s="1954"/>
      <c r="C329" s="1954"/>
      <c r="D329" s="1954"/>
      <c r="E329" s="1954"/>
      <c r="F329" s="1954"/>
      <c r="G329" s="1954"/>
      <c r="H329" s="1954"/>
      <c r="I329" s="1954"/>
      <c r="J329" s="1954"/>
    </row>
    <row r="330" spans="1:10" ht="15.75" customHeight="1">
      <c r="A330" s="2056"/>
      <c r="B330" s="1954"/>
      <c r="C330" s="1954"/>
      <c r="D330" s="1954"/>
      <c r="E330" s="1954"/>
      <c r="F330" s="1954"/>
      <c r="G330" s="1954"/>
      <c r="H330" s="1954"/>
      <c r="I330" s="1954"/>
      <c r="J330" s="1954"/>
    </row>
    <row r="331" spans="1:10" ht="15.75" customHeight="1">
      <c r="A331" s="2056"/>
      <c r="B331" s="1954"/>
      <c r="C331" s="1954"/>
      <c r="D331" s="1954"/>
      <c r="E331" s="1954"/>
      <c r="F331" s="1954"/>
      <c r="G331" s="1954"/>
      <c r="H331" s="1954"/>
      <c r="I331" s="1954"/>
      <c r="J331" s="1954"/>
    </row>
    <row r="332" spans="1:10" ht="15.75" customHeight="1">
      <c r="A332" s="2056"/>
      <c r="B332" s="1954"/>
      <c r="C332" s="1954"/>
      <c r="D332" s="1954"/>
      <c r="E332" s="1954"/>
      <c r="F332" s="1954"/>
      <c r="G332" s="1954"/>
      <c r="H332" s="1954"/>
      <c r="I332" s="1954"/>
      <c r="J332" s="1954"/>
    </row>
    <row r="333" spans="1:10" ht="15.75" customHeight="1">
      <c r="A333" s="2056"/>
      <c r="B333" s="1954"/>
      <c r="C333" s="1954"/>
      <c r="D333" s="1954"/>
      <c r="E333" s="1954"/>
      <c r="F333" s="1954"/>
      <c r="G333" s="1954"/>
      <c r="H333" s="1954"/>
      <c r="I333" s="1954"/>
      <c r="J333" s="1954"/>
    </row>
    <row r="334" spans="1:10" ht="15.75" customHeight="1">
      <c r="A334" s="2056"/>
      <c r="B334" s="1954"/>
      <c r="C334" s="1954"/>
      <c r="D334" s="1954"/>
      <c r="E334" s="1954"/>
      <c r="F334" s="1954"/>
      <c r="G334" s="1954"/>
      <c r="H334" s="1954"/>
      <c r="I334" s="1954"/>
      <c r="J334" s="1954"/>
    </row>
    <row r="335" spans="1:10" ht="15.75" customHeight="1">
      <c r="A335" s="2056"/>
      <c r="B335" s="1954"/>
      <c r="C335" s="1954"/>
      <c r="D335" s="1954"/>
      <c r="E335" s="1954"/>
      <c r="F335" s="1954"/>
      <c r="G335" s="1954"/>
      <c r="H335" s="1954"/>
      <c r="I335" s="1954"/>
      <c r="J335" s="1954"/>
    </row>
    <row r="336" spans="1:10" ht="15.75" customHeight="1">
      <c r="A336" s="2056"/>
      <c r="B336" s="1954"/>
      <c r="C336" s="1954"/>
      <c r="D336" s="1954"/>
      <c r="E336" s="1954"/>
      <c r="F336" s="1954"/>
      <c r="G336" s="1954"/>
      <c r="H336" s="1954"/>
      <c r="I336" s="1954"/>
      <c r="J336" s="1954"/>
    </row>
    <row r="337" spans="1:10" ht="15.75" customHeight="1">
      <c r="A337" s="2056"/>
      <c r="B337" s="1954"/>
      <c r="C337" s="1954"/>
      <c r="D337" s="1954"/>
      <c r="E337" s="1954"/>
      <c r="F337" s="1954"/>
      <c r="G337" s="1954"/>
      <c r="H337" s="1954"/>
      <c r="I337" s="1954"/>
      <c r="J337" s="1954"/>
    </row>
    <row r="338" spans="1:10" ht="15.75" customHeight="1">
      <c r="A338" s="2056"/>
      <c r="B338" s="1954"/>
      <c r="C338" s="1954"/>
      <c r="D338" s="1954"/>
      <c r="E338" s="1954"/>
      <c r="F338" s="1954"/>
      <c r="G338" s="1954"/>
      <c r="H338" s="1954"/>
      <c r="I338" s="1954"/>
      <c r="J338" s="1954"/>
    </row>
    <row r="339" spans="1:10" ht="15.75" customHeight="1">
      <c r="A339" s="2056"/>
      <c r="B339" s="1954"/>
      <c r="C339" s="1954"/>
      <c r="D339" s="1954"/>
      <c r="E339" s="1954"/>
      <c r="F339" s="1954"/>
      <c r="G339" s="1954"/>
      <c r="H339" s="1954"/>
      <c r="I339" s="1954"/>
      <c r="J339" s="1954"/>
    </row>
    <row r="340" spans="1:10" ht="15.75" customHeight="1">
      <c r="A340" s="2056"/>
      <c r="B340" s="1954"/>
      <c r="C340" s="1954"/>
      <c r="D340" s="1954"/>
      <c r="E340" s="1954"/>
      <c r="F340" s="1954"/>
      <c r="G340" s="1954"/>
      <c r="H340" s="1954"/>
      <c r="I340" s="1954"/>
      <c r="J340" s="1954"/>
    </row>
    <row r="341" spans="1:10" ht="15.75" customHeight="1">
      <c r="A341" s="2056"/>
      <c r="B341" s="1954"/>
      <c r="C341" s="1954"/>
      <c r="D341" s="1954"/>
      <c r="E341" s="1954"/>
      <c r="F341" s="1954"/>
      <c r="G341" s="1954"/>
      <c r="H341" s="1954"/>
      <c r="I341" s="1954"/>
      <c r="J341" s="1954"/>
    </row>
    <row r="342" spans="1:10" ht="15.75" customHeight="1">
      <c r="A342" s="2056"/>
      <c r="B342" s="1954"/>
      <c r="C342" s="1954"/>
      <c r="D342" s="1954"/>
      <c r="E342" s="1954"/>
      <c r="F342" s="1954"/>
      <c r="G342" s="1954"/>
      <c r="H342" s="1954"/>
      <c r="I342" s="1954"/>
      <c r="J342" s="1954"/>
    </row>
    <row r="343" spans="1:10" ht="15.75" customHeight="1">
      <c r="A343" s="2056"/>
      <c r="B343" s="1954"/>
      <c r="C343" s="1954"/>
      <c r="D343" s="1954"/>
      <c r="E343" s="1954"/>
      <c r="F343" s="1954"/>
      <c r="G343" s="1954"/>
      <c r="H343" s="1954"/>
      <c r="I343" s="1954"/>
      <c r="J343" s="1954"/>
    </row>
    <row r="344" spans="1:10" ht="15.75" customHeight="1">
      <c r="A344" s="2056"/>
      <c r="B344" s="1954"/>
      <c r="C344" s="1954"/>
      <c r="D344" s="1954"/>
      <c r="E344" s="1954"/>
      <c r="F344" s="1954"/>
      <c r="G344" s="1954"/>
      <c r="H344" s="1954"/>
      <c r="I344" s="1954"/>
      <c r="J344" s="1954"/>
    </row>
    <row r="345" spans="1:10" ht="15.75" customHeight="1">
      <c r="A345" s="2056"/>
      <c r="B345" s="1954"/>
      <c r="C345" s="1954"/>
      <c r="D345" s="1954"/>
      <c r="E345" s="1954"/>
      <c r="F345" s="1954"/>
      <c r="G345" s="1954"/>
      <c r="H345" s="1954"/>
      <c r="I345" s="1954"/>
      <c r="J345" s="1954"/>
    </row>
    <row r="346" spans="1:10" ht="15.75" customHeight="1">
      <c r="A346" s="2056"/>
      <c r="B346" s="1954"/>
      <c r="C346" s="1954"/>
      <c r="D346" s="1954"/>
      <c r="E346" s="1954"/>
      <c r="F346" s="1954"/>
      <c r="G346" s="1954"/>
      <c r="H346" s="1954"/>
      <c r="I346" s="1954"/>
      <c r="J346" s="1954"/>
    </row>
    <row r="347" spans="1:10" ht="15.75" customHeight="1">
      <c r="A347" s="2056"/>
      <c r="B347" s="1954"/>
      <c r="C347" s="1954"/>
      <c r="D347" s="1954"/>
      <c r="E347" s="1954"/>
      <c r="F347" s="1954"/>
      <c r="G347" s="1954"/>
      <c r="H347" s="1954"/>
      <c r="I347" s="1954"/>
      <c r="J347" s="1954"/>
    </row>
    <row r="348" spans="1:10" ht="15.75" customHeight="1">
      <c r="A348" s="2056"/>
      <c r="B348" s="1954"/>
      <c r="C348" s="1954"/>
      <c r="D348" s="1954"/>
      <c r="E348" s="1954"/>
      <c r="F348" s="1954"/>
      <c r="G348" s="1954"/>
      <c r="H348" s="1954"/>
      <c r="I348" s="1954"/>
      <c r="J348" s="1954"/>
    </row>
    <row r="349" spans="1:10" ht="15.75" customHeight="1">
      <c r="A349" s="2056"/>
      <c r="B349" s="1954"/>
      <c r="C349" s="1954"/>
      <c r="D349" s="1954"/>
      <c r="E349" s="1954"/>
      <c r="F349" s="1954"/>
      <c r="G349" s="1954"/>
      <c r="H349" s="1954"/>
      <c r="I349" s="1954"/>
      <c r="J349" s="1954"/>
    </row>
    <row r="350" spans="1:10" ht="15.75" customHeight="1">
      <c r="A350" s="2056"/>
      <c r="B350" s="1954"/>
      <c r="C350" s="1954"/>
      <c r="D350" s="1954"/>
      <c r="E350" s="1954"/>
      <c r="F350" s="1954"/>
      <c r="G350" s="1954"/>
      <c r="H350" s="1954"/>
      <c r="I350" s="1954"/>
      <c r="J350" s="1954"/>
    </row>
    <row r="351" spans="1:10" ht="15.75" customHeight="1">
      <c r="A351" s="2056"/>
      <c r="B351" s="1954"/>
      <c r="C351" s="1954"/>
      <c r="D351" s="1954"/>
      <c r="E351" s="1954"/>
      <c r="F351" s="1954"/>
      <c r="G351" s="1954"/>
      <c r="H351" s="1954"/>
      <c r="I351" s="1954"/>
      <c r="J351" s="1954"/>
    </row>
    <row r="352" spans="1:10" ht="15.75" customHeight="1">
      <c r="A352" s="2056"/>
      <c r="B352" s="1954"/>
      <c r="C352" s="1954"/>
      <c r="D352" s="1954"/>
      <c r="E352" s="1954"/>
      <c r="F352" s="1954"/>
      <c r="G352" s="1954"/>
      <c r="H352" s="1954"/>
      <c r="I352" s="1954"/>
      <c r="J352" s="1954"/>
    </row>
    <row r="353" spans="1:10" ht="15.75" customHeight="1">
      <c r="A353" s="2056"/>
      <c r="B353" s="1954"/>
      <c r="C353" s="1954"/>
      <c r="D353" s="1954"/>
      <c r="E353" s="1954"/>
      <c r="F353" s="1954"/>
      <c r="G353" s="1954"/>
      <c r="H353" s="1954"/>
      <c r="I353" s="1954"/>
      <c r="J353" s="1954"/>
    </row>
    <row r="354" spans="1:10" ht="15.75" customHeight="1">
      <c r="A354" s="2056"/>
      <c r="B354" s="1954"/>
      <c r="C354" s="1954"/>
      <c r="D354" s="1954"/>
      <c r="E354" s="1954"/>
      <c r="F354" s="1954"/>
      <c r="G354" s="1954"/>
      <c r="H354" s="1954"/>
      <c r="I354" s="1954"/>
      <c r="J354" s="1954"/>
    </row>
    <row r="355" spans="1:10" ht="15.75" customHeight="1">
      <c r="A355" s="2056"/>
      <c r="B355" s="1954"/>
      <c r="C355" s="1954"/>
      <c r="D355" s="1954"/>
      <c r="E355" s="1954"/>
      <c r="F355" s="1954"/>
      <c r="G355" s="1954"/>
      <c r="H355" s="1954"/>
      <c r="I355" s="1954"/>
      <c r="J355" s="1954"/>
    </row>
    <row r="356" spans="1:10" ht="15.75" customHeight="1">
      <c r="A356" s="2056"/>
      <c r="B356" s="1954"/>
      <c r="C356" s="1954"/>
      <c r="D356" s="1954"/>
      <c r="E356" s="1954"/>
      <c r="F356" s="1954"/>
      <c r="G356" s="1954"/>
      <c r="H356" s="1954"/>
      <c r="I356" s="1954"/>
      <c r="J356" s="1954"/>
    </row>
    <row r="357" spans="1:10" ht="15.75" customHeight="1">
      <c r="A357" s="2056"/>
      <c r="B357" s="1954"/>
      <c r="C357" s="1954"/>
      <c r="D357" s="1954"/>
      <c r="E357" s="1954"/>
      <c r="F357" s="1954"/>
      <c r="G357" s="1954"/>
      <c r="H357" s="1954"/>
      <c r="I357" s="1954"/>
      <c r="J357" s="1954"/>
    </row>
    <row r="358" spans="1:10" ht="15.75" customHeight="1">
      <c r="A358" s="2056"/>
      <c r="B358" s="1954"/>
      <c r="C358" s="1954"/>
      <c r="D358" s="1954"/>
      <c r="E358" s="1954"/>
      <c r="F358" s="1954"/>
      <c r="G358" s="1954"/>
      <c r="H358" s="1954"/>
      <c r="I358" s="1954"/>
      <c r="J358" s="1954"/>
    </row>
    <row r="359" spans="1:10" ht="15.75" customHeight="1">
      <c r="A359" s="2056"/>
      <c r="B359" s="1954"/>
      <c r="C359" s="1954"/>
      <c r="D359" s="1954"/>
      <c r="E359" s="1954"/>
      <c r="F359" s="1954"/>
      <c r="G359" s="1954"/>
      <c r="H359" s="1954"/>
      <c r="I359" s="1954"/>
      <c r="J359" s="1954"/>
    </row>
    <row r="360" spans="1:10" ht="15.75" customHeight="1">
      <c r="A360" s="2056"/>
      <c r="B360" s="1954"/>
      <c r="C360" s="1954"/>
      <c r="D360" s="1954"/>
      <c r="E360" s="1954"/>
      <c r="F360" s="1954"/>
      <c r="G360" s="1954"/>
      <c r="H360" s="1954"/>
      <c r="I360" s="1954"/>
      <c r="J360" s="1954"/>
    </row>
    <row r="361" spans="1:10" ht="15.75" customHeight="1">
      <c r="A361" s="2056"/>
      <c r="B361" s="1954"/>
      <c r="C361" s="1954"/>
      <c r="D361" s="1954"/>
      <c r="E361" s="1954"/>
      <c r="F361" s="1954"/>
      <c r="G361" s="1954"/>
      <c r="H361" s="1954"/>
      <c r="I361" s="1954"/>
      <c r="J361" s="1954"/>
    </row>
    <row r="362" spans="1:10" ht="15.75" customHeight="1">
      <c r="A362" s="2056"/>
      <c r="B362" s="1954"/>
      <c r="C362" s="1954"/>
      <c r="D362" s="1954"/>
      <c r="E362" s="1954"/>
      <c r="F362" s="1954"/>
      <c r="G362" s="1954"/>
      <c r="H362" s="1954"/>
      <c r="I362" s="1954"/>
      <c r="J362" s="1954"/>
    </row>
    <row r="363" spans="1:10" ht="15.75" customHeight="1">
      <c r="A363" s="2056"/>
      <c r="B363" s="1954"/>
      <c r="C363" s="1954"/>
      <c r="D363" s="1954"/>
      <c r="E363" s="1954"/>
      <c r="F363" s="1954"/>
      <c r="G363" s="1954"/>
      <c r="H363" s="1954"/>
      <c r="I363" s="1954"/>
      <c r="J363" s="1954"/>
    </row>
    <row r="364" spans="1:10" ht="15.75" customHeight="1">
      <c r="A364" s="2056"/>
      <c r="B364" s="1954"/>
      <c r="C364" s="1954"/>
      <c r="D364" s="1954"/>
      <c r="E364" s="1954"/>
      <c r="F364" s="1954"/>
      <c r="G364" s="1954"/>
      <c r="H364" s="1954"/>
      <c r="I364" s="1954"/>
      <c r="J364" s="1954"/>
    </row>
    <row r="365" spans="1:10" ht="15.75" customHeight="1">
      <c r="A365" s="2056"/>
      <c r="B365" s="1954"/>
      <c r="C365" s="1954"/>
      <c r="D365" s="1954"/>
      <c r="E365" s="1954"/>
      <c r="F365" s="1954"/>
      <c r="G365" s="1954"/>
      <c r="H365" s="1954"/>
      <c r="I365" s="1954"/>
      <c r="J365" s="1954"/>
    </row>
    <row r="366" spans="1:10" ht="15.75" customHeight="1">
      <c r="A366" s="2056"/>
      <c r="B366" s="1954"/>
      <c r="C366" s="1954"/>
      <c r="D366" s="1954"/>
      <c r="E366" s="1954"/>
      <c r="F366" s="1954"/>
      <c r="G366" s="1954"/>
      <c r="H366" s="1954"/>
      <c r="I366" s="1954"/>
      <c r="J366" s="1954"/>
    </row>
    <row r="367" spans="1:10" ht="15.75" customHeight="1">
      <c r="A367" s="2056"/>
      <c r="B367" s="1954"/>
      <c r="C367" s="1954"/>
      <c r="D367" s="1954"/>
      <c r="E367" s="1954"/>
      <c r="F367" s="1954"/>
      <c r="G367" s="1954"/>
      <c r="H367" s="1954"/>
      <c r="I367" s="1954"/>
      <c r="J367" s="1954"/>
    </row>
    <row r="368" spans="1:10" ht="15.75" customHeight="1">
      <c r="A368" s="2056"/>
      <c r="B368" s="1954"/>
      <c r="C368" s="1954"/>
      <c r="D368" s="1954"/>
      <c r="E368" s="1954"/>
      <c r="F368" s="1954"/>
      <c r="G368" s="1954"/>
      <c r="H368" s="1954"/>
      <c r="I368" s="1954"/>
      <c r="J368" s="1954"/>
    </row>
    <row r="369" spans="1:10" ht="15.75" customHeight="1">
      <c r="A369" s="2056"/>
      <c r="B369" s="1954"/>
      <c r="C369" s="1954"/>
      <c r="D369" s="1954"/>
      <c r="E369" s="1954"/>
      <c r="F369" s="1954"/>
      <c r="G369" s="1954"/>
      <c r="H369" s="1954"/>
      <c r="I369" s="1954"/>
      <c r="J369" s="1954"/>
    </row>
    <row r="370" spans="1:10" ht="15.75" customHeight="1">
      <c r="A370" s="2056"/>
      <c r="B370" s="1954"/>
      <c r="C370" s="1954"/>
      <c r="D370" s="1954"/>
      <c r="E370" s="1954"/>
      <c r="F370" s="1954"/>
      <c r="G370" s="1954"/>
      <c r="H370" s="1954"/>
      <c r="I370" s="1954"/>
      <c r="J370" s="1954"/>
    </row>
    <row r="371" spans="1:10" ht="15.75" customHeight="1">
      <c r="A371" s="2056"/>
      <c r="B371" s="1954"/>
      <c r="C371" s="1954"/>
      <c r="D371" s="1954"/>
      <c r="E371" s="1954"/>
      <c r="F371" s="1954"/>
      <c r="G371" s="1954"/>
      <c r="H371" s="1954"/>
      <c r="I371" s="1954"/>
      <c r="J371" s="1954"/>
    </row>
    <row r="372" spans="1:10" ht="15.75" customHeight="1">
      <c r="A372" s="2056"/>
      <c r="B372" s="1954"/>
      <c r="C372" s="1954"/>
      <c r="D372" s="1954"/>
      <c r="E372" s="1954"/>
      <c r="F372" s="1954"/>
      <c r="G372" s="1954"/>
      <c r="H372" s="1954"/>
      <c r="I372" s="1954"/>
      <c r="J372" s="1954"/>
    </row>
    <row r="373" spans="1:10" ht="15.75" customHeight="1">
      <c r="A373" s="2056"/>
      <c r="B373" s="1954"/>
      <c r="C373" s="1954"/>
      <c r="D373" s="1954"/>
      <c r="E373" s="1954"/>
      <c r="F373" s="1954"/>
      <c r="G373" s="1954"/>
      <c r="H373" s="1954"/>
      <c r="I373" s="1954"/>
      <c r="J373" s="1954"/>
    </row>
    <row r="374" spans="1:10" ht="15.75" customHeight="1">
      <c r="A374" s="2056"/>
      <c r="B374" s="1954"/>
      <c r="C374" s="1954"/>
      <c r="D374" s="1954"/>
      <c r="E374" s="1954"/>
      <c r="F374" s="1954"/>
      <c r="G374" s="1954"/>
      <c r="H374" s="1954"/>
      <c r="I374" s="1954"/>
      <c r="J374" s="1954"/>
    </row>
    <row r="375" spans="1:10" ht="15.75" customHeight="1">
      <c r="A375" s="2056"/>
      <c r="B375" s="1954"/>
      <c r="C375" s="1954"/>
      <c r="D375" s="1954"/>
      <c r="E375" s="1954"/>
      <c r="F375" s="1954"/>
      <c r="G375" s="1954"/>
      <c r="H375" s="1954"/>
      <c r="I375" s="1954"/>
      <c r="J375" s="1954"/>
    </row>
    <row r="376" spans="1:10" ht="15.75" customHeight="1">
      <c r="A376" s="2056"/>
      <c r="B376" s="1954"/>
      <c r="C376" s="1954"/>
      <c r="D376" s="1954"/>
      <c r="E376" s="1954"/>
      <c r="F376" s="1954"/>
      <c r="G376" s="1954"/>
      <c r="H376" s="1954"/>
      <c r="I376" s="1954"/>
      <c r="J376" s="1954"/>
    </row>
    <row r="377" spans="1:10" ht="15.75" customHeight="1">
      <c r="A377" s="2056"/>
      <c r="B377" s="1954"/>
      <c r="C377" s="1954"/>
      <c r="D377" s="1954"/>
      <c r="E377" s="1954"/>
      <c r="F377" s="1954"/>
      <c r="G377" s="1954"/>
      <c r="H377" s="1954"/>
      <c r="I377" s="1954"/>
      <c r="J377" s="1954"/>
    </row>
    <row r="378" spans="1:10" ht="15.75" customHeight="1">
      <c r="A378" s="2056"/>
      <c r="B378" s="1954"/>
      <c r="C378" s="1954"/>
      <c r="D378" s="1954"/>
      <c r="E378" s="1954"/>
      <c r="F378" s="1954"/>
      <c r="G378" s="1954"/>
      <c r="H378" s="1954"/>
      <c r="I378" s="1954"/>
      <c r="J378" s="1954"/>
    </row>
    <row r="379" spans="1:10" ht="15.75" customHeight="1">
      <c r="A379" s="2056"/>
      <c r="B379" s="1954"/>
      <c r="C379" s="1954"/>
      <c r="D379" s="1954"/>
      <c r="E379" s="1954"/>
      <c r="F379" s="1954"/>
      <c r="G379" s="1954"/>
      <c r="H379" s="1954"/>
      <c r="I379" s="1954"/>
      <c r="J379" s="1954"/>
    </row>
    <row r="380" spans="1:10" ht="15.75" customHeight="1">
      <c r="A380" s="2056"/>
      <c r="B380" s="1954"/>
      <c r="C380" s="1954"/>
      <c r="D380" s="1954"/>
      <c r="E380" s="1954"/>
      <c r="F380" s="1954"/>
      <c r="G380" s="1954"/>
      <c r="H380" s="1954"/>
      <c r="I380" s="1954"/>
      <c r="J380" s="1954"/>
    </row>
    <row r="381" spans="1:10" ht="15.75" customHeight="1">
      <c r="A381" s="2056"/>
      <c r="B381" s="1954"/>
      <c r="C381" s="1954"/>
      <c r="D381" s="1954"/>
      <c r="E381" s="1954"/>
      <c r="F381" s="1954"/>
      <c r="G381" s="1954"/>
      <c r="H381" s="1954"/>
      <c r="I381" s="1954"/>
      <c r="J381" s="1954"/>
    </row>
    <row r="382" spans="1:10" ht="15.75" customHeight="1">
      <c r="A382" s="2056"/>
      <c r="B382" s="1954"/>
      <c r="C382" s="1954"/>
      <c r="D382" s="1954"/>
      <c r="E382" s="1954"/>
      <c r="F382" s="1954"/>
      <c r="G382" s="1954"/>
      <c r="H382" s="1954"/>
      <c r="I382" s="1954"/>
      <c r="J382" s="1954"/>
    </row>
    <row r="383" spans="1:10" ht="15.75" customHeight="1">
      <c r="A383" s="2056"/>
      <c r="B383" s="1954"/>
      <c r="C383" s="1954"/>
      <c r="D383" s="1954"/>
      <c r="E383" s="1954"/>
      <c r="F383" s="1954"/>
      <c r="G383" s="1954"/>
      <c r="H383" s="1954"/>
      <c r="I383" s="1954"/>
      <c r="J383" s="1954"/>
    </row>
    <row r="384" spans="1:10" ht="15.75" customHeight="1">
      <c r="A384" s="2056"/>
      <c r="B384" s="1954"/>
      <c r="C384" s="1954"/>
      <c r="D384" s="1954"/>
      <c r="E384" s="1954"/>
      <c r="F384" s="1954"/>
      <c r="G384" s="1954"/>
      <c r="H384" s="1954"/>
      <c r="I384" s="1954"/>
      <c r="J384" s="1954"/>
    </row>
    <row r="385" spans="1:10" ht="15.75" customHeight="1">
      <c r="A385" s="2056"/>
      <c r="B385" s="1954"/>
      <c r="C385" s="1954"/>
      <c r="D385" s="1954"/>
      <c r="E385" s="1954"/>
      <c r="F385" s="1954"/>
      <c r="G385" s="1954"/>
      <c r="H385" s="1954"/>
      <c r="I385" s="1954"/>
      <c r="J385" s="1954"/>
    </row>
    <row r="386" spans="1:10" ht="15.75" customHeight="1">
      <c r="A386" s="2056"/>
      <c r="B386" s="1954"/>
      <c r="C386" s="1954"/>
      <c r="D386" s="1954"/>
      <c r="E386" s="1954"/>
      <c r="F386" s="1954"/>
      <c r="G386" s="1954"/>
      <c r="H386" s="1954"/>
      <c r="I386" s="1954"/>
      <c r="J386" s="1954"/>
    </row>
    <row r="387" spans="1:10" ht="15.75" customHeight="1">
      <c r="A387" s="2056"/>
      <c r="B387" s="1954"/>
      <c r="C387" s="1954"/>
      <c r="D387" s="1954"/>
      <c r="E387" s="1954"/>
      <c r="F387" s="1954"/>
      <c r="G387" s="1954"/>
      <c r="H387" s="1954"/>
      <c r="I387" s="1954"/>
      <c r="J387" s="1954"/>
    </row>
    <row r="388" spans="1:10" ht="15.75" customHeight="1">
      <c r="A388" s="2056"/>
      <c r="B388" s="1954"/>
      <c r="C388" s="1954"/>
      <c r="D388" s="1954"/>
      <c r="E388" s="1954"/>
      <c r="F388" s="1954"/>
      <c r="G388" s="1954"/>
      <c r="H388" s="1954"/>
      <c r="I388" s="1954"/>
      <c r="J388" s="1954"/>
    </row>
    <row r="389" spans="1:10" ht="15.75" customHeight="1">
      <c r="A389" s="2056"/>
      <c r="B389" s="1954"/>
      <c r="C389" s="1954"/>
      <c r="D389" s="1954"/>
      <c r="E389" s="1954"/>
      <c r="F389" s="1954"/>
      <c r="G389" s="1954"/>
      <c r="H389" s="1954"/>
      <c r="I389" s="1954"/>
      <c r="J389" s="1954"/>
    </row>
    <row r="390" spans="1:10" ht="15.75" customHeight="1">
      <c r="A390" s="2056"/>
      <c r="B390" s="1954"/>
      <c r="C390" s="1954"/>
      <c r="D390" s="1954"/>
      <c r="E390" s="1954"/>
      <c r="F390" s="1954"/>
      <c r="G390" s="1954"/>
      <c r="H390" s="1954"/>
      <c r="I390" s="1954"/>
      <c r="J390" s="1954"/>
    </row>
    <row r="391" spans="1:10" ht="15.75" customHeight="1">
      <c r="A391" s="2056"/>
      <c r="B391" s="1954"/>
      <c r="C391" s="1954"/>
      <c r="D391" s="1954"/>
      <c r="E391" s="1954"/>
      <c r="F391" s="1954"/>
      <c r="G391" s="1954"/>
      <c r="H391" s="1954"/>
      <c r="I391" s="1954"/>
      <c r="J391" s="1954"/>
    </row>
    <row r="392" spans="1:10" ht="15.75" customHeight="1">
      <c r="A392" s="2056"/>
      <c r="B392" s="1954"/>
      <c r="C392" s="1954"/>
      <c r="D392" s="1954"/>
      <c r="E392" s="1954"/>
      <c r="F392" s="1954"/>
      <c r="G392" s="1954"/>
      <c r="H392" s="1954"/>
      <c r="I392" s="1954"/>
      <c r="J392" s="1954"/>
    </row>
    <row r="393" spans="1:10" ht="15.75" customHeight="1">
      <c r="A393" s="2056"/>
      <c r="B393" s="1954"/>
      <c r="C393" s="1954"/>
      <c r="D393" s="1954"/>
      <c r="E393" s="1954"/>
      <c r="F393" s="1954"/>
      <c r="G393" s="1954"/>
      <c r="H393" s="1954"/>
      <c r="I393" s="1954"/>
      <c r="J393" s="1954"/>
    </row>
    <row r="394" spans="1:10" ht="15.75" customHeight="1">
      <c r="A394" s="2056"/>
      <c r="B394" s="1954"/>
      <c r="C394" s="1954"/>
      <c r="D394" s="1954"/>
      <c r="E394" s="1954"/>
      <c r="F394" s="1954"/>
      <c r="G394" s="1954"/>
      <c r="H394" s="1954"/>
      <c r="I394" s="1954"/>
      <c r="J394" s="1954"/>
    </row>
    <row r="395" spans="1:10" ht="15.75" customHeight="1">
      <c r="A395" s="2056"/>
      <c r="B395" s="1954"/>
      <c r="C395" s="1954"/>
      <c r="D395" s="1954"/>
      <c r="E395" s="1954"/>
      <c r="F395" s="1954"/>
      <c r="G395" s="1954"/>
      <c r="H395" s="1954"/>
      <c r="I395" s="1954"/>
      <c r="J395" s="1954"/>
    </row>
    <row r="396" spans="1:10" ht="15.75" customHeight="1">
      <c r="A396" s="2056"/>
      <c r="B396" s="1954"/>
      <c r="C396" s="1954"/>
      <c r="D396" s="1954"/>
      <c r="E396" s="1954"/>
      <c r="F396" s="1954"/>
      <c r="G396" s="1954"/>
      <c r="H396" s="1954"/>
      <c r="I396" s="1954"/>
      <c r="J396" s="1954"/>
    </row>
    <row r="397" spans="1:10" ht="15.75" customHeight="1">
      <c r="A397" s="2056"/>
      <c r="B397" s="1954"/>
      <c r="C397" s="1954"/>
      <c r="D397" s="1954"/>
      <c r="E397" s="1954"/>
      <c r="F397" s="1954"/>
      <c r="G397" s="1954"/>
      <c r="H397" s="1954"/>
      <c r="I397" s="1954"/>
      <c r="J397" s="1954"/>
    </row>
    <row r="398" spans="1:10" ht="15.75" customHeight="1">
      <c r="A398" s="2056"/>
      <c r="B398" s="1954"/>
      <c r="C398" s="1954"/>
      <c r="D398" s="1954"/>
      <c r="E398" s="1954"/>
      <c r="F398" s="1954"/>
      <c r="G398" s="1954"/>
      <c r="H398" s="1954"/>
      <c r="I398" s="1954"/>
      <c r="J398" s="1954"/>
    </row>
    <row r="399" spans="1:10" ht="15.75" customHeight="1">
      <c r="A399" s="2056"/>
      <c r="B399" s="1954"/>
      <c r="C399" s="1954"/>
      <c r="D399" s="1954"/>
      <c r="E399" s="1954"/>
      <c r="F399" s="1954"/>
      <c r="G399" s="1954"/>
      <c r="H399" s="1954"/>
      <c r="I399" s="1954"/>
      <c r="J399" s="1954"/>
    </row>
    <row r="400" spans="1:10" ht="15.75" customHeight="1">
      <c r="A400" s="2056"/>
      <c r="B400" s="1954"/>
      <c r="C400" s="1954"/>
      <c r="D400" s="1954"/>
      <c r="E400" s="1954"/>
      <c r="F400" s="1954"/>
      <c r="G400" s="1954"/>
      <c r="H400" s="1954"/>
      <c r="I400" s="1954"/>
      <c r="J400" s="1954"/>
    </row>
    <row r="401" spans="1:10" ht="15.75" customHeight="1">
      <c r="A401" s="2056"/>
      <c r="B401" s="1954"/>
      <c r="C401" s="1954"/>
      <c r="D401" s="1954"/>
      <c r="E401" s="1954"/>
      <c r="F401" s="1954"/>
      <c r="G401" s="1954"/>
      <c r="H401" s="1954"/>
      <c r="I401" s="1954"/>
      <c r="J401" s="1954"/>
    </row>
    <row r="402" spans="1:10" ht="15.75" customHeight="1">
      <c r="A402" s="2056"/>
      <c r="B402" s="1954"/>
      <c r="C402" s="1954"/>
      <c r="D402" s="1954"/>
      <c r="E402" s="1954"/>
      <c r="F402" s="1954"/>
      <c r="G402" s="1954"/>
      <c r="H402" s="1954"/>
      <c r="I402" s="1954"/>
      <c r="J402" s="1954"/>
    </row>
    <row r="403" spans="1:10" ht="15.75" customHeight="1">
      <c r="A403" s="2056"/>
      <c r="B403" s="1954"/>
      <c r="C403" s="1954"/>
      <c r="D403" s="1954"/>
      <c r="E403" s="1954"/>
      <c r="F403" s="1954"/>
      <c r="G403" s="1954"/>
      <c r="H403" s="1954"/>
      <c r="I403" s="1954"/>
      <c r="J403" s="1954"/>
    </row>
    <row r="404" spans="1:10" ht="15.75" customHeight="1">
      <c r="A404" s="2056"/>
      <c r="B404" s="1954"/>
      <c r="C404" s="1954"/>
      <c r="D404" s="1954"/>
      <c r="E404" s="1954"/>
      <c r="F404" s="1954"/>
      <c r="G404" s="1954"/>
      <c r="H404" s="1954"/>
      <c r="I404" s="1954"/>
      <c r="J404" s="1954"/>
    </row>
    <row r="405" spans="1:10" ht="15.75" customHeight="1">
      <c r="A405" s="2056"/>
      <c r="B405" s="1954"/>
      <c r="C405" s="1954"/>
      <c r="D405" s="1954"/>
      <c r="E405" s="1954"/>
      <c r="F405" s="1954"/>
      <c r="G405" s="1954"/>
      <c r="H405" s="1954"/>
      <c r="I405" s="1954"/>
      <c r="J405" s="1954"/>
    </row>
    <row r="406" spans="1:10" ht="15.75" customHeight="1">
      <c r="A406" s="2056"/>
      <c r="B406" s="1954"/>
      <c r="C406" s="1954"/>
      <c r="D406" s="1954"/>
      <c r="E406" s="1954"/>
      <c r="F406" s="1954"/>
      <c r="G406" s="1954"/>
      <c r="H406" s="1954"/>
      <c r="I406" s="1954"/>
      <c r="J406" s="1954"/>
    </row>
    <row r="407" spans="1:10" ht="15.75" customHeight="1">
      <c r="A407" s="2056"/>
      <c r="B407" s="1954"/>
      <c r="C407" s="1954"/>
      <c r="D407" s="1954"/>
      <c r="E407" s="1954"/>
      <c r="F407" s="1954"/>
      <c r="G407" s="1954"/>
      <c r="H407" s="1954"/>
      <c r="I407" s="1954"/>
      <c r="J407" s="1954"/>
    </row>
    <row r="408" spans="1:10" ht="15.75" customHeight="1">
      <c r="A408" s="2056"/>
      <c r="B408" s="1954"/>
      <c r="C408" s="1954"/>
      <c r="D408" s="1954"/>
      <c r="E408" s="1954"/>
      <c r="F408" s="1954"/>
      <c r="G408" s="1954"/>
      <c r="H408" s="1954"/>
      <c r="I408" s="1954"/>
      <c r="J408" s="1954"/>
    </row>
    <row r="409" spans="1:10" ht="15.75" customHeight="1">
      <c r="A409" s="2056"/>
      <c r="B409" s="1954"/>
      <c r="C409" s="1954"/>
      <c r="D409" s="1954"/>
      <c r="E409" s="1954"/>
      <c r="F409" s="1954"/>
      <c r="G409" s="1954"/>
      <c r="H409" s="1954"/>
      <c r="I409" s="1954"/>
      <c r="J409" s="1954"/>
    </row>
    <row r="410" spans="1:10" ht="15.75" customHeight="1">
      <c r="A410" s="2056"/>
      <c r="B410" s="1954"/>
      <c r="C410" s="1954"/>
      <c r="D410" s="1954"/>
      <c r="E410" s="1954"/>
      <c r="F410" s="1954"/>
      <c r="G410" s="1954"/>
      <c r="H410" s="1954"/>
      <c r="I410" s="1954"/>
      <c r="J410" s="1954"/>
    </row>
    <row r="411" spans="1:10" ht="15.75" customHeight="1">
      <c r="A411" s="2056"/>
      <c r="B411" s="1954"/>
      <c r="C411" s="1954"/>
      <c r="D411" s="1954"/>
      <c r="E411" s="1954"/>
      <c r="F411" s="1954"/>
      <c r="G411" s="1954"/>
      <c r="H411" s="1954"/>
      <c r="I411" s="1954"/>
      <c r="J411" s="1954"/>
    </row>
    <row r="412" spans="1:10" ht="15.75" customHeight="1">
      <c r="A412" s="2056"/>
      <c r="B412" s="1954"/>
      <c r="C412" s="1954"/>
      <c r="D412" s="1954"/>
      <c r="E412" s="1954"/>
      <c r="F412" s="1954"/>
      <c r="G412" s="1954"/>
      <c r="H412" s="1954"/>
      <c r="I412" s="1954"/>
      <c r="J412" s="1954"/>
    </row>
    <row r="413" spans="1:10" ht="15.75" customHeight="1">
      <c r="A413" s="2056"/>
      <c r="B413" s="1954"/>
      <c r="C413" s="1954"/>
      <c r="D413" s="1954"/>
      <c r="E413" s="1954"/>
      <c r="F413" s="1954"/>
      <c r="G413" s="1954"/>
      <c r="H413" s="1954"/>
      <c r="I413" s="1954"/>
      <c r="J413" s="1954"/>
    </row>
    <row r="414" spans="1:10" ht="15.75" customHeight="1">
      <c r="A414" s="2056"/>
      <c r="B414" s="1954"/>
      <c r="C414" s="1954"/>
      <c r="D414" s="1954"/>
      <c r="E414" s="1954"/>
      <c r="F414" s="1954"/>
      <c r="G414" s="1954"/>
      <c r="H414" s="1954"/>
      <c r="I414" s="1954"/>
      <c r="J414" s="1954"/>
    </row>
    <row r="415" spans="1:10" ht="15.75" customHeight="1">
      <c r="A415" s="2056"/>
      <c r="B415" s="1954"/>
      <c r="C415" s="1954"/>
      <c r="D415" s="1954"/>
      <c r="E415" s="1954"/>
      <c r="F415" s="1954"/>
      <c r="G415" s="1954"/>
      <c r="H415" s="1954"/>
      <c r="I415" s="1954"/>
      <c r="J415" s="1954"/>
    </row>
    <row r="416" spans="1:10" ht="15.75" customHeight="1">
      <c r="A416" s="2056"/>
      <c r="B416" s="1954"/>
      <c r="C416" s="1954"/>
      <c r="D416" s="1954"/>
      <c r="E416" s="1954"/>
      <c r="F416" s="1954"/>
      <c r="G416" s="1954"/>
      <c r="H416" s="1954"/>
      <c r="I416" s="1954"/>
      <c r="J416" s="1954"/>
    </row>
    <row r="417" spans="1:10" ht="15.75" customHeight="1">
      <c r="A417" s="2056"/>
      <c r="B417" s="1954"/>
      <c r="C417" s="1954"/>
      <c r="D417" s="1954"/>
      <c r="E417" s="1954"/>
      <c r="F417" s="1954"/>
      <c r="G417" s="1954"/>
      <c r="H417" s="1954"/>
      <c r="I417" s="1954"/>
      <c r="J417" s="1954"/>
    </row>
    <row r="418" spans="1:10" ht="15.75" customHeight="1">
      <c r="A418" s="2056"/>
      <c r="B418" s="1954"/>
      <c r="C418" s="1954"/>
      <c r="D418" s="1954"/>
      <c r="E418" s="1954"/>
      <c r="F418" s="1954"/>
      <c r="G418" s="1954"/>
      <c r="H418" s="1954"/>
      <c r="I418" s="1954"/>
      <c r="J418" s="1954"/>
    </row>
    <row r="419" spans="1:10" ht="15.75" customHeight="1">
      <c r="A419" s="2056"/>
      <c r="B419" s="1954"/>
      <c r="C419" s="1954"/>
      <c r="D419" s="1954"/>
      <c r="E419" s="1954"/>
      <c r="F419" s="1954"/>
      <c r="G419" s="1954"/>
      <c r="H419" s="1954"/>
      <c r="I419" s="1954"/>
      <c r="J419" s="1954"/>
    </row>
    <row r="420" spans="1:10" ht="15.75" customHeight="1">
      <c r="A420" s="2056"/>
      <c r="B420" s="1954"/>
      <c r="C420" s="1954"/>
      <c r="D420" s="1954"/>
      <c r="E420" s="1954"/>
      <c r="F420" s="1954"/>
      <c r="G420" s="1954"/>
      <c r="H420" s="1954"/>
      <c r="I420" s="1954"/>
      <c r="J420" s="1954"/>
    </row>
    <row r="421" spans="1:10" ht="15.75" customHeight="1">
      <c r="A421" s="2056"/>
      <c r="B421" s="1954"/>
      <c r="C421" s="1954"/>
      <c r="D421" s="1954"/>
      <c r="E421" s="1954"/>
      <c r="F421" s="1954"/>
      <c r="G421" s="1954"/>
      <c r="H421" s="1954"/>
      <c r="I421" s="1954"/>
      <c r="J421" s="1954"/>
    </row>
    <row r="422" spans="1:10" ht="15.75" customHeight="1">
      <c r="A422" s="2056"/>
      <c r="B422" s="1954"/>
      <c r="C422" s="1954"/>
      <c r="D422" s="1954"/>
      <c r="E422" s="1954"/>
      <c r="F422" s="1954"/>
      <c r="G422" s="1954"/>
      <c r="H422" s="1954"/>
      <c r="I422" s="1954"/>
      <c r="J422" s="1954"/>
    </row>
    <row r="423" spans="1:10" ht="15.75" customHeight="1">
      <c r="A423" s="2056"/>
      <c r="B423" s="1954"/>
      <c r="C423" s="1954"/>
      <c r="D423" s="1954"/>
      <c r="E423" s="1954"/>
      <c r="F423" s="1954"/>
      <c r="G423" s="1954"/>
      <c r="H423" s="1954"/>
      <c r="I423" s="1954"/>
      <c r="J423" s="1954"/>
    </row>
    <row r="424" spans="1:10" ht="15.75" customHeight="1">
      <c r="A424" s="2056"/>
      <c r="B424" s="1954"/>
      <c r="C424" s="1954"/>
      <c r="D424" s="1954"/>
      <c r="E424" s="1954"/>
      <c r="F424" s="1954"/>
      <c r="G424" s="1954"/>
      <c r="H424" s="1954"/>
      <c r="I424" s="1954"/>
      <c r="J424" s="1954"/>
    </row>
    <row r="425" spans="1:10" ht="15.75" customHeight="1">
      <c r="A425" s="2056"/>
      <c r="B425" s="1954"/>
      <c r="C425" s="1954"/>
      <c r="D425" s="1954"/>
      <c r="E425" s="1954"/>
      <c r="F425" s="1954"/>
      <c r="G425" s="1954"/>
      <c r="H425" s="1954"/>
      <c r="I425" s="1954"/>
      <c r="J425" s="1954"/>
    </row>
    <row r="426" spans="1:10" ht="15.75" customHeight="1">
      <c r="A426" s="2056"/>
      <c r="B426" s="1954"/>
      <c r="C426" s="1954"/>
      <c r="D426" s="1954"/>
      <c r="E426" s="1954"/>
      <c r="F426" s="1954"/>
      <c r="G426" s="1954"/>
      <c r="H426" s="1954"/>
      <c r="I426" s="1954"/>
      <c r="J426" s="1954"/>
    </row>
    <row r="427" spans="1:10" ht="15.75" customHeight="1">
      <c r="A427" s="2056"/>
      <c r="B427" s="1954"/>
      <c r="C427" s="1954"/>
      <c r="D427" s="1954"/>
      <c r="E427" s="1954"/>
      <c r="F427" s="1954"/>
      <c r="G427" s="1954"/>
      <c r="H427" s="1954"/>
      <c r="I427" s="1954"/>
      <c r="J427" s="1954"/>
    </row>
    <row r="428" spans="1:10" ht="15.75" customHeight="1">
      <c r="A428" s="2056"/>
      <c r="B428" s="1954"/>
      <c r="C428" s="1954"/>
      <c r="D428" s="1954"/>
      <c r="E428" s="1954"/>
      <c r="F428" s="1954"/>
      <c r="G428" s="1954"/>
      <c r="H428" s="1954"/>
      <c r="I428" s="1954"/>
      <c r="J428" s="1954"/>
    </row>
    <row r="429" spans="1:10" ht="15.75" customHeight="1">
      <c r="A429" s="2056"/>
      <c r="B429" s="1954"/>
      <c r="C429" s="1954"/>
      <c r="D429" s="1954"/>
      <c r="E429" s="1954"/>
      <c r="F429" s="1954"/>
      <c r="G429" s="1954"/>
      <c r="H429" s="1954"/>
      <c r="I429" s="1954"/>
      <c r="J429" s="1954"/>
    </row>
    <row r="430" spans="1:10" ht="15.75" customHeight="1">
      <c r="A430" s="2056"/>
      <c r="B430" s="1954"/>
      <c r="C430" s="1954"/>
      <c r="D430" s="1954"/>
      <c r="E430" s="1954"/>
      <c r="F430" s="1954"/>
      <c r="G430" s="1954"/>
      <c r="H430" s="1954"/>
      <c r="I430" s="1954"/>
      <c r="J430" s="1954"/>
    </row>
    <row r="431" spans="1:10" ht="15.75" customHeight="1">
      <c r="A431" s="2056"/>
      <c r="B431" s="1954"/>
      <c r="C431" s="1954"/>
      <c r="D431" s="1954"/>
      <c r="E431" s="1954"/>
      <c r="F431" s="1954"/>
      <c r="G431" s="1954"/>
      <c r="H431" s="1954"/>
      <c r="I431" s="1954"/>
      <c r="J431" s="1954"/>
    </row>
    <row r="432" spans="1:10" ht="15.75" customHeight="1">
      <c r="A432" s="2056"/>
      <c r="B432" s="1954"/>
      <c r="C432" s="1954"/>
      <c r="D432" s="1954"/>
      <c r="E432" s="1954"/>
      <c r="F432" s="1954"/>
      <c r="G432" s="1954"/>
      <c r="H432" s="1954"/>
      <c r="I432" s="1954"/>
      <c r="J432" s="1954"/>
    </row>
    <row r="433" spans="1:10" ht="15.75" customHeight="1">
      <c r="A433" s="2056"/>
      <c r="B433" s="1954"/>
      <c r="C433" s="1954"/>
      <c r="D433" s="1954"/>
      <c r="E433" s="1954"/>
      <c r="F433" s="1954"/>
      <c r="G433" s="1954"/>
      <c r="H433" s="1954"/>
      <c r="I433" s="1954"/>
      <c r="J433" s="1954"/>
    </row>
    <row r="434" spans="1:10" ht="15.75" customHeight="1">
      <c r="A434" s="2056"/>
      <c r="B434" s="1954"/>
      <c r="C434" s="1954"/>
      <c r="D434" s="1954"/>
      <c r="E434" s="1954"/>
      <c r="F434" s="1954"/>
      <c r="G434" s="1954"/>
      <c r="H434" s="1954"/>
      <c r="I434" s="1954"/>
      <c r="J434" s="1954"/>
    </row>
    <row r="435" spans="1:10" ht="15.75" customHeight="1">
      <c r="A435" s="2056"/>
      <c r="B435" s="1954"/>
      <c r="C435" s="1954"/>
      <c r="D435" s="1954"/>
      <c r="E435" s="1954"/>
      <c r="F435" s="1954"/>
      <c r="G435" s="1954"/>
      <c r="H435" s="1954"/>
      <c r="I435" s="1954"/>
      <c r="J435" s="1954"/>
    </row>
    <row r="436" spans="1:10" ht="15.75" customHeight="1">
      <c r="A436" s="2056"/>
      <c r="B436" s="1954"/>
      <c r="C436" s="1954"/>
      <c r="D436" s="1954"/>
      <c r="E436" s="1954"/>
      <c r="F436" s="1954"/>
      <c r="G436" s="1954"/>
      <c r="H436" s="1954"/>
      <c r="I436" s="1954"/>
      <c r="J436" s="1954"/>
    </row>
    <row r="437" spans="1:10" ht="15.75" customHeight="1">
      <c r="A437" s="2056"/>
      <c r="B437" s="1954"/>
      <c r="C437" s="1954"/>
      <c r="D437" s="1954"/>
      <c r="E437" s="1954"/>
      <c r="F437" s="1954"/>
      <c r="G437" s="1954"/>
      <c r="H437" s="1954"/>
      <c r="I437" s="1954"/>
      <c r="J437" s="1954"/>
    </row>
    <row r="438" spans="1:10" ht="15.75" customHeight="1">
      <c r="A438" s="2056"/>
      <c r="B438" s="1954"/>
      <c r="C438" s="1954"/>
      <c r="D438" s="1954"/>
      <c r="E438" s="1954"/>
      <c r="F438" s="1954"/>
      <c r="G438" s="1954"/>
      <c r="H438" s="1954"/>
      <c r="I438" s="1954"/>
      <c r="J438" s="1954"/>
    </row>
    <row r="439" spans="1:10" ht="15.75" customHeight="1">
      <c r="A439" s="2056"/>
      <c r="B439" s="1954"/>
      <c r="C439" s="1954"/>
      <c r="D439" s="1954"/>
      <c r="E439" s="1954"/>
      <c r="F439" s="1954"/>
      <c r="G439" s="1954"/>
      <c r="H439" s="1954"/>
      <c r="I439" s="1954"/>
      <c r="J439" s="1954"/>
    </row>
    <row r="440" spans="1:10" ht="15.75" customHeight="1">
      <c r="A440" s="2056"/>
      <c r="B440" s="1954"/>
      <c r="C440" s="1954"/>
      <c r="D440" s="1954"/>
      <c r="E440" s="1954"/>
      <c r="F440" s="1954"/>
      <c r="G440" s="1954"/>
      <c r="H440" s="1954"/>
      <c r="I440" s="1954"/>
      <c r="J440" s="1954"/>
    </row>
    <row r="441" spans="1:10" ht="15.75" customHeight="1">
      <c r="A441" s="2056"/>
      <c r="B441" s="1954"/>
      <c r="C441" s="1954"/>
      <c r="D441" s="1954"/>
      <c r="E441" s="1954"/>
      <c r="F441" s="1954"/>
      <c r="G441" s="1954"/>
      <c r="H441" s="1954"/>
      <c r="I441" s="1954"/>
      <c r="J441" s="1954"/>
    </row>
    <row r="442" spans="1:10" ht="15.75" customHeight="1">
      <c r="A442" s="2056"/>
      <c r="B442" s="1954"/>
      <c r="C442" s="1954"/>
      <c r="D442" s="1954"/>
      <c r="E442" s="1954"/>
      <c r="F442" s="1954"/>
      <c r="G442" s="1954"/>
      <c r="H442" s="1954"/>
      <c r="I442" s="1954"/>
      <c r="J442" s="1954"/>
    </row>
    <row r="443" spans="1:10" ht="15.75" customHeight="1">
      <c r="A443" s="2056"/>
      <c r="B443" s="1954"/>
      <c r="C443" s="1954"/>
      <c r="D443" s="1954"/>
      <c r="E443" s="1954"/>
      <c r="F443" s="1954"/>
      <c r="G443" s="1954"/>
      <c r="H443" s="1954"/>
      <c r="I443" s="1954"/>
      <c r="J443" s="1954"/>
    </row>
    <row r="444" spans="1:10" ht="15.75" customHeight="1">
      <c r="A444" s="2056"/>
      <c r="B444" s="1954"/>
      <c r="C444" s="1954"/>
      <c r="D444" s="1954"/>
      <c r="E444" s="1954"/>
      <c r="F444" s="1954"/>
      <c r="G444" s="1954"/>
      <c r="H444" s="1954"/>
      <c r="I444" s="1954"/>
      <c r="J444" s="1954"/>
    </row>
    <row r="445" spans="1:10" ht="15.75" customHeight="1">
      <c r="A445" s="2056"/>
      <c r="B445" s="1954"/>
      <c r="C445" s="1954"/>
      <c r="D445" s="1954"/>
      <c r="E445" s="1954"/>
      <c r="F445" s="1954"/>
      <c r="G445" s="1954"/>
      <c r="H445" s="1954"/>
      <c r="I445" s="1954"/>
      <c r="J445" s="1954"/>
    </row>
    <row r="446" spans="1:10" ht="15.75" customHeight="1">
      <c r="A446" s="2056"/>
      <c r="B446" s="1954"/>
      <c r="C446" s="1954"/>
      <c r="D446" s="1954"/>
      <c r="E446" s="1954"/>
      <c r="F446" s="1954"/>
      <c r="G446" s="1954"/>
      <c r="H446" s="1954"/>
      <c r="I446" s="1954"/>
      <c r="J446" s="1954"/>
    </row>
    <row r="447" spans="1:10" ht="15.75" customHeight="1">
      <c r="A447" s="2056"/>
      <c r="B447" s="1954"/>
      <c r="C447" s="1954"/>
      <c r="D447" s="1954"/>
      <c r="E447" s="1954"/>
      <c r="F447" s="1954"/>
      <c r="G447" s="1954"/>
      <c r="H447" s="1954"/>
      <c r="I447" s="1954"/>
      <c r="J447" s="1954"/>
    </row>
    <row r="448" spans="1:10" ht="15.75" customHeight="1">
      <c r="A448" s="2056"/>
      <c r="B448" s="1954"/>
      <c r="C448" s="1954"/>
      <c r="D448" s="1954"/>
      <c r="E448" s="1954"/>
      <c r="F448" s="1954"/>
      <c r="G448" s="1954"/>
      <c r="H448" s="1954"/>
      <c r="I448" s="1954"/>
      <c r="J448" s="1954"/>
    </row>
    <row r="449" spans="1:10" ht="15.75" customHeight="1">
      <c r="A449" s="2056"/>
      <c r="B449" s="1954"/>
      <c r="C449" s="1954"/>
      <c r="D449" s="1954"/>
      <c r="E449" s="1954"/>
      <c r="F449" s="1954"/>
      <c r="G449" s="1954"/>
      <c r="H449" s="1954"/>
      <c r="I449" s="1954"/>
      <c r="J449" s="1954"/>
    </row>
    <row r="450" spans="1:10" ht="15.75" customHeight="1">
      <c r="A450" s="2056"/>
      <c r="B450" s="1954"/>
      <c r="C450" s="1954"/>
      <c r="D450" s="1954"/>
      <c r="E450" s="1954"/>
      <c r="F450" s="1954"/>
      <c r="G450" s="1954"/>
      <c r="H450" s="1954"/>
      <c r="I450" s="1954"/>
      <c r="J450" s="1954"/>
    </row>
    <row r="451" spans="1:10" ht="15.75" customHeight="1">
      <c r="A451" s="2056"/>
      <c r="B451" s="1954"/>
      <c r="C451" s="1954"/>
      <c r="D451" s="1954"/>
      <c r="E451" s="1954"/>
      <c r="F451" s="1954"/>
      <c r="G451" s="1954"/>
      <c r="H451" s="1954"/>
      <c r="I451" s="1954"/>
      <c r="J451" s="1954"/>
    </row>
    <row r="452" spans="1:10" ht="15.75" customHeight="1">
      <c r="A452" s="2056"/>
      <c r="B452" s="1954"/>
      <c r="C452" s="1954"/>
      <c r="D452" s="1954"/>
      <c r="E452" s="1954"/>
      <c r="F452" s="1954"/>
      <c r="G452" s="1954"/>
      <c r="H452" s="1954"/>
      <c r="I452" s="1954"/>
      <c r="J452" s="1954"/>
    </row>
    <row r="453" spans="1:10" ht="15.75" customHeight="1">
      <c r="A453" s="2056"/>
      <c r="B453" s="1954"/>
      <c r="C453" s="1954"/>
      <c r="D453" s="1954"/>
      <c r="E453" s="1954"/>
      <c r="F453" s="1954"/>
      <c r="G453" s="1954"/>
      <c r="H453" s="1954"/>
      <c r="I453" s="1954"/>
      <c r="J453" s="1954"/>
    </row>
    <row r="454" spans="1:10" ht="15.75" customHeight="1">
      <c r="A454" s="2056"/>
      <c r="B454" s="1954"/>
      <c r="C454" s="1954"/>
      <c r="D454" s="1954"/>
      <c r="E454" s="1954"/>
      <c r="F454" s="1954"/>
      <c r="G454" s="1954"/>
      <c r="H454" s="1954"/>
      <c r="I454" s="1954"/>
      <c r="J454" s="1954"/>
    </row>
    <row r="455" spans="1:10" ht="15.75" customHeight="1">
      <c r="A455" s="2056"/>
      <c r="B455" s="1954"/>
      <c r="C455" s="1954"/>
      <c r="D455" s="1954"/>
      <c r="E455" s="1954"/>
      <c r="F455" s="1954"/>
      <c r="G455" s="1954"/>
      <c r="H455" s="1954"/>
      <c r="I455" s="1954"/>
      <c r="J455" s="1954"/>
    </row>
    <row r="456" spans="1:10" ht="15.75" customHeight="1">
      <c r="A456" s="2056"/>
      <c r="B456" s="1954"/>
      <c r="C456" s="1954"/>
      <c r="D456" s="1954"/>
      <c r="E456" s="1954"/>
      <c r="F456" s="1954"/>
      <c r="G456" s="1954"/>
      <c r="H456" s="1954"/>
      <c r="I456" s="1954"/>
      <c r="J456" s="1954"/>
    </row>
    <row r="457" spans="1:10" ht="15.75" customHeight="1">
      <c r="A457" s="2056"/>
      <c r="B457" s="1954"/>
      <c r="C457" s="1954"/>
      <c r="D457" s="1954"/>
      <c r="E457" s="1954"/>
      <c r="F457" s="1954"/>
      <c r="G457" s="1954"/>
      <c r="H457" s="1954"/>
      <c r="I457" s="1954"/>
      <c r="J457" s="1954"/>
    </row>
    <row r="458" spans="1:10" ht="15.75" customHeight="1">
      <c r="A458" s="2056"/>
      <c r="B458" s="1954"/>
      <c r="C458" s="1954"/>
      <c r="D458" s="1954"/>
      <c r="E458" s="1954"/>
      <c r="F458" s="1954"/>
      <c r="G458" s="1954"/>
      <c r="H458" s="1954"/>
      <c r="I458" s="1954"/>
      <c r="J458" s="1954"/>
    </row>
    <row r="459" spans="1:10" ht="15.75" customHeight="1">
      <c r="A459" s="2056"/>
      <c r="B459" s="1954"/>
      <c r="C459" s="1954"/>
      <c r="D459" s="1954"/>
      <c r="E459" s="1954"/>
      <c r="F459" s="1954"/>
      <c r="G459" s="1954"/>
      <c r="H459" s="1954"/>
      <c r="I459" s="1954"/>
      <c r="J459" s="1954"/>
    </row>
    <row r="460" spans="1:10" ht="15.75" customHeight="1">
      <c r="A460" s="2056"/>
      <c r="B460" s="1954"/>
      <c r="C460" s="1954"/>
      <c r="D460" s="1954"/>
      <c r="E460" s="1954"/>
      <c r="F460" s="1954"/>
      <c r="G460" s="1954"/>
      <c r="H460" s="1954"/>
      <c r="I460" s="1954"/>
      <c r="J460" s="1954"/>
    </row>
    <row r="461" spans="1:10" ht="15.75" customHeight="1">
      <c r="A461" s="2056"/>
      <c r="B461" s="1954"/>
      <c r="C461" s="1954"/>
      <c r="D461" s="1954"/>
      <c r="E461" s="1954"/>
      <c r="F461" s="1954"/>
      <c r="G461" s="1954"/>
      <c r="H461" s="1954"/>
      <c r="I461" s="1954"/>
      <c r="J461" s="1954"/>
    </row>
    <row r="462" spans="1:10" ht="15.75" customHeight="1">
      <c r="A462" s="2056"/>
      <c r="B462" s="1954"/>
      <c r="C462" s="1954"/>
      <c r="D462" s="1954"/>
      <c r="E462" s="1954"/>
      <c r="F462" s="1954"/>
      <c r="G462" s="1954"/>
      <c r="H462" s="1954"/>
      <c r="I462" s="1954"/>
      <c r="J462" s="1954"/>
    </row>
    <row r="463" spans="1:10" ht="15.75" customHeight="1">
      <c r="A463" s="2056"/>
      <c r="B463" s="1954"/>
      <c r="C463" s="1954"/>
      <c r="D463" s="1954"/>
      <c r="E463" s="1954"/>
      <c r="F463" s="1954"/>
      <c r="G463" s="1954"/>
      <c r="H463" s="1954"/>
      <c r="I463" s="1954"/>
      <c r="J463" s="1954"/>
    </row>
    <row r="464" spans="1:10" ht="15.75" customHeight="1">
      <c r="A464" s="2056"/>
      <c r="B464" s="1954"/>
      <c r="C464" s="1954"/>
      <c r="D464" s="1954"/>
      <c r="E464" s="1954"/>
      <c r="F464" s="1954"/>
      <c r="G464" s="1954"/>
      <c r="H464" s="1954"/>
      <c r="I464" s="1954"/>
      <c r="J464" s="1954"/>
    </row>
    <row r="465" spans="1:10" ht="15.75" customHeight="1">
      <c r="A465" s="2056"/>
      <c r="B465" s="1954"/>
      <c r="C465" s="1954"/>
      <c r="D465" s="1954"/>
      <c r="E465" s="1954"/>
      <c r="F465" s="1954"/>
      <c r="G465" s="1954"/>
      <c r="H465" s="1954"/>
      <c r="I465" s="1954"/>
      <c r="J465" s="1954"/>
    </row>
    <row r="466" spans="1:10" ht="15.75" customHeight="1">
      <c r="A466" s="2056"/>
      <c r="B466" s="1954"/>
      <c r="C466" s="1954"/>
      <c r="D466" s="1954"/>
      <c r="E466" s="1954"/>
      <c r="F466" s="1954"/>
      <c r="G466" s="1954"/>
      <c r="H466" s="1954"/>
      <c r="I466" s="1954"/>
      <c r="J466" s="1954"/>
    </row>
    <row r="467" spans="1:10" ht="15.75" customHeight="1">
      <c r="A467" s="2056"/>
      <c r="B467" s="1954"/>
      <c r="C467" s="1954"/>
      <c r="D467" s="1954"/>
      <c r="E467" s="1954"/>
      <c r="F467" s="1954"/>
      <c r="G467" s="1954"/>
      <c r="H467" s="1954"/>
      <c r="I467" s="1954"/>
      <c r="J467" s="1954"/>
    </row>
    <row r="468" spans="1:10" ht="15.75" customHeight="1">
      <c r="A468" s="2056"/>
      <c r="B468" s="1954"/>
      <c r="C468" s="1954"/>
      <c r="D468" s="1954"/>
      <c r="E468" s="1954"/>
      <c r="F468" s="1954"/>
      <c r="G468" s="1954"/>
      <c r="H468" s="1954"/>
      <c r="I468" s="1954"/>
      <c r="J468" s="1954"/>
    </row>
    <row r="469" spans="1:10" ht="15.75" customHeight="1">
      <c r="A469" s="2056"/>
      <c r="B469" s="1954"/>
      <c r="C469" s="1954"/>
      <c r="D469" s="1954"/>
      <c r="E469" s="1954"/>
      <c r="F469" s="1954"/>
      <c r="G469" s="1954"/>
      <c r="H469" s="1954"/>
      <c r="I469" s="1954"/>
      <c r="J469" s="1954"/>
    </row>
    <row r="470" spans="1:10" ht="15.75" customHeight="1">
      <c r="A470" s="2056"/>
      <c r="B470" s="1954"/>
      <c r="C470" s="1954"/>
      <c r="D470" s="1954"/>
      <c r="E470" s="1954"/>
      <c r="F470" s="1954"/>
      <c r="G470" s="1954"/>
      <c r="H470" s="1954"/>
      <c r="I470" s="1954"/>
      <c r="J470" s="1954"/>
    </row>
    <row r="471" spans="1:10" ht="15.75" customHeight="1">
      <c r="A471" s="2056"/>
      <c r="B471" s="1954"/>
      <c r="C471" s="1954"/>
      <c r="D471" s="1954"/>
      <c r="E471" s="1954"/>
      <c r="F471" s="1954"/>
      <c r="G471" s="1954"/>
      <c r="H471" s="1954"/>
      <c r="I471" s="1954"/>
      <c r="J471" s="1954"/>
    </row>
    <row r="472" spans="1:10" ht="15.75" customHeight="1">
      <c r="A472" s="2056"/>
      <c r="B472" s="1954"/>
      <c r="C472" s="1954"/>
      <c r="D472" s="1954"/>
      <c r="E472" s="1954"/>
      <c r="F472" s="1954"/>
      <c r="G472" s="1954"/>
      <c r="H472" s="1954"/>
      <c r="I472" s="1954"/>
      <c r="J472" s="1954"/>
    </row>
    <row r="473" spans="1:10" ht="15.75" customHeight="1">
      <c r="A473" s="2056"/>
      <c r="B473" s="1954"/>
      <c r="C473" s="1954"/>
      <c r="D473" s="1954"/>
      <c r="E473" s="1954"/>
      <c r="F473" s="1954"/>
      <c r="G473" s="1954"/>
      <c r="H473" s="1954"/>
      <c r="I473" s="1954"/>
      <c r="J473" s="1954"/>
    </row>
    <row r="474" spans="1:10" ht="15.75" customHeight="1">
      <c r="A474" s="2056"/>
      <c r="B474" s="1954"/>
      <c r="C474" s="1954"/>
      <c r="D474" s="1954"/>
      <c r="E474" s="1954"/>
      <c r="F474" s="1954"/>
      <c r="G474" s="1954"/>
      <c r="H474" s="1954"/>
      <c r="I474" s="1954"/>
      <c r="J474" s="1954"/>
    </row>
    <row r="475" spans="1:10" ht="15.75" customHeight="1">
      <c r="A475" s="2056"/>
      <c r="B475" s="1954"/>
      <c r="C475" s="1954"/>
      <c r="D475" s="1954"/>
      <c r="E475" s="1954"/>
      <c r="F475" s="1954"/>
      <c r="G475" s="1954"/>
      <c r="H475" s="1954"/>
      <c r="I475" s="1954"/>
      <c r="J475" s="1954"/>
    </row>
    <row r="476" spans="1:10" ht="15.75" customHeight="1">
      <c r="A476" s="2056"/>
      <c r="B476" s="1954"/>
      <c r="C476" s="1954"/>
      <c r="D476" s="1954"/>
      <c r="E476" s="1954"/>
      <c r="F476" s="1954"/>
      <c r="G476" s="1954"/>
      <c r="H476" s="1954"/>
      <c r="I476" s="1954"/>
      <c r="J476" s="1954"/>
    </row>
    <row r="477" spans="1:10" ht="15.75" customHeight="1">
      <c r="A477" s="2056"/>
      <c r="B477" s="1954"/>
      <c r="C477" s="1954"/>
      <c r="D477" s="1954"/>
      <c r="E477" s="1954"/>
      <c r="F477" s="1954"/>
      <c r="G477" s="1954"/>
      <c r="H477" s="1954"/>
      <c r="I477" s="1954"/>
      <c r="J477" s="1954"/>
    </row>
    <row r="478" spans="1:10" ht="15.75" customHeight="1">
      <c r="A478" s="2056"/>
      <c r="B478" s="1954"/>
      <c r="C478" s="1954"/>
      <c r="D478" s="1954"/>
      <c r="E478" s="1954"/>
      <c r="F478" s="1954"/>
      <c r="G478" s="1954"/>
      <c r="H478" s="1954"/>
      <c r="I478" s="1954"/>
      <c r="J478" s="1954"/>
    </row>
    <row r="479" spans="1:10" ht="15.75" customHeight="1">
      <c r="A479" s="2056"/>
      <c r="B479" s="1954"/>
      <c r="C479" s="1954"/>
      <c r="D479" s="1954"/>
      <c r="E479" s="1954"/>
      <c r="F479" s="1954"/>
      <c r="G479" s="1954"/>
      <c r="H479" s="1954"/>
      <c r="I479" s="1954"/>
      <c r="J479" s="1954"/>
    </row>
    <row r="480" spans="1:10" ht="15.75" customHeight="1">
      <c r="A480" s="2056"/>
      <c r="B480" s="1954"/>
      <c r="C480" s="1954"/>
      <c r="D480" s="1954"/>
      <c r="E480" s="1954"/>
      <c r="F480" s="1954"/>
      <c r="G480" s="1954"/>
      <c r="H480" s="1954"/>
      <c r="I480" s="1954"/>
      <c r="J480" s="1954"/>
    </row>
    <row r="481" spans="1:10" ht="15.75" customHeight="1">
      <c r="A481" s="2056"/>
      <c r="B481" s="1954"/>
      <c r="C481" s="1954"/>
      <c r="D481" s="1954"/>
      <c r="E481" s="1954"/>
      <c r="F481" s="1954"/>
      <c r="G481" s="1954"/>
      <c r="H481" s="1954"/>
      <c r="I481" s="1954"/>
      <c r="J481" s="1954"/>
    </row>
    <row r="482" spans="1:10" ht="15.75" customHeight="1">
      <c r="A482" s="2056"/>
      <c r="B482" s="1954"/>
      <c r="C482" s="1954"/>
      <c r="D482" s="1954"/>
      <c r="E482" s="1954"/>
      <c r="F482" s="1954"/>
      <c r="G482" s="1954"/>
      <c r="H482" s="1954"/>
      <c r="I482" s="1954"/>
      <c r="J482" s="1954"/>
    </row>
    <row r="483" spans="1:10" ht="15.75" customHeight="1">
      <c r="A483" s="2056"/>
      <c r="B483" s="1954"/>
      <c r="C483" s="1954"/>
      <c r="D483" s="1954"/>
      <c r="E483" s="1954"/>
      <c r="F483" s="1954"/>
      <c r="G483" s="1954"/>
      <c r="H483" s="1954"/>
      <c r="I483" s="1954"/>
      <c r="J483" s="1954"/>
    </row>
    <row r="484" spans="1:10" ht="15.75" customHeight="1">
      <c r="A484" s="2056"/>
      <c r="B484" s="1954"/>
      <c r="C484" s="1954"/>
      <c r="D484" s="1954"/>
      <c r="E484" s="1954"/>
      <c r="F484" s="1954"/>
      <c r="G484" s="1954"/>
      <c r="H484" s="1954"/>
      <c r="I484" s="1954"/>
      <c r="J484" s="1954"/>
    </row>
    <row r="485" spans="1:10" ht="15.75" customHeight="1">
      <c r="A485" s="2056"/>
      <c r="B485" s="1954"/>
      <c r="C485" s="1954"/>
      <c r="D485" s="1954"/>
      <c r="E485" s="1954"/>
      <c r="F485" s="1954"/>
      <c r="G485" s="1954"/>
      <c r="H485" s="1954"/>
      <c r="I485" s="1954"/>
      <c r="J485" s="1954"/>
    </row>
    <row r="486" spans="1:10" ht="15.75" customHeight="1">
      <c r="A486" s="2056"/>
      <c r="B486" s="1954"/>
      <c r="C486" s="1954"/>
      <c r="D486" s="1954"/>
      <c r="E486" s="1954"/>
      <c r="F486" s="1954"/>
      <c r="G486" s="1954"/>
      <c r="H486" s="1954"/>
      <c r="I486" s="1954"/>
      <c r="J486" s="1954"/>
    </row>
    <row r="487" spans="1:10" ht="15.75" customHeight="1">
      <c r="A487" s="2056"/>
      <c r="B487" s="1954"/>
      <c r="C487" s="1954"/>
      <c r="D487" s="1954"/>
      <c r="E487" s="1954"/>
      <c r="F487" s="1954"/>
      <c r="G487" s="1954"/>
      <c r="H487" s="1954"/>
      <c r="I487" s="1954"/>
      <c r="J487" s="1954"/>
    </row>
    <row r="488" spans="1:10" ht="15.75" customHeight="1">
      <c r="A488" s="2056"/>
      <c r="B488" s="1954"/>
      <c r="C488" s="1954"/>
      <c r="D488" s="1954"/>
      <c r="E488" s="1954"/>
      <c r="F488" s="1954"/>
      <c r="G488" s="1954"/>
      <c r="H488" s="1954"/>
      <c r="I488" s="1954"/>
      <c r="J488" s="1954"/>
    </row>
    <row r="489" spans="1:10" ht="15.75" customHeight="1">
      <c r="A489" s="2056"/>
      <c r="B489" s="1954"/>
      <c r="C489" s="1954"/>
      <c r="D489" s="1954"/>
      <c r="E489" s="1954"/>
      <c r="F489" s="1954"/>
      <c r="G489" s="1954"/>
      <c r="H489" s="1954"/>
      <c r="I489" s="1954"/>
      <c r="J489" s="1954"/>
    </row>
    <row r="490" spans="1:10" ht="15.75" customHeight="1">
      <c r="A490" s="2056"/>
      <c r="B490" s="1954"/>
      <c r="C490" s="1954"/>
      <c r="D490" s="1954"/>
      <c r="E490" s="1954"/>
      <c r="F490" s="1954"/>
      <c r="G490" s="1954"/>
      <c r="H490" s="1954"/>
      <c r="I490" s="1954"/>
      <c r="J490" s="1954"/>
    </row>
    <row r="491" spans="1:10" ht="15.75" customHeight="1">
      <c r="A491" s="2056"/>
      <c r="B491" s="1954"/>
      <c r="C491" s="1954"/>
      <c r="D491" s="1954"/>
      <c r="E491" s="1954"/>
      <c r="F491" s="1954"/>
      <c r="G491" s="1954"/>
      <c r="H491" s="1954"/>
      <c r="I491" s="1954"/>
      <c r="J491" s="1954"/>
    </row>
    <row r="492" spans="1:10" ht="15.75" customHeight="1">
      <c r="A492" s="2056"/>
      <c r="B492" s="1954"/>
      <c r="C492" s="1954"/>
      <c r="D492" s="1954"/>
      <c r="E492" s="1954"/>
      <c r="F492" s="1954"/>
      <c r="G492" s="1954"/>
      <c r="H492" s="1954"/>
      <c r="I492" s="1954"/>
      <c r="J492" s="1954"/>
    </row>
    <row r="493" spans="1:10" ht="15.75" customHeight="1">
      <c r="A493" s="2056"/>
      <c r="B493" s="1954"/>
      <c r="C493" s="1954"/>
      <c r="D493" s="1954"/>
      <c r="E493" s="1954"/>
      <c r="F493" s="1954"/>
      <c r="G493" s="1954"/>
      <c r="H493" s="1954"/>
      <c r="I493" s="1954"/>
      <c r="J493" s="1954"/>
    </row>
    <row r="494" spans="1:10" ht="15.75" customHeight="1">
      <c r="A494" s="2056"/>
      <c r="B494" s="1954"/>
      <c r="C494" s="1954"/>
      <c r="D494" s="1954"/>
      <c r="E494" s="1954"/>
      <c r="F494" s="1954"/>
      <c r="G494" s="1954"/>
      <c r="H494" s="1954"/>
      <c r="I494" s="1954"/>
      <c r="J494" s="1954"/>
    </row>
    <row r="495" spans="1:10" ht="15.75" customHeight="1">
      <c r="A495" s="2056"/>
      <c r="B495" s="1954"/>
      <c r="C495" s="1954"/>
      <c r="D495" s="1954"/>
      <c r="E495" s="1954"/>
      <c r="F495" s="1954"/>
      <c r="G495" s="1954"/>
      <c r="H495" s="1954"/>
      <c r="I495" s="1954"/>
      <c r="J495" s="1954"/>
    </row>
    <row r="496" spans="1:10" ht="15.75" customHeight="1">
      <c r="A496" s="2056"/>
      <c r="B496" s="1954"/>
      <c r="C496" s="1954"/>
      <c r="D496" s="1954"/>
      <c r="E496" s="1954"/>
      <c r="F496" s="1954"/>
      <c r="G496" s="1954"/>
      <c r="H496" s="1954"/>
      <c r="I496" s="1954"/>
      <c r="J496" s="1954"/>
    </row>
    <row r="497" spans="1:10" ht="15.75" customHeight="1">
      <c r="A497" s="2056"/>
      <c r="B497" s="1954"/>
      <c r="C497" s="1954"/>
      <c r="D497" s="1954"/>
      <c r="E497" s="1954"/>
      <c r="F497" s="1954"/>
      <c r="G497" s="1954"/>
      <c r="H497" s="1954"/>
      <c r="I497" s="1954"/>
      <c r="J497" s="1954"/>
    </row>
    <row r="498" spans="1:10" ht="15.75" customHeight="1">
      <c r="A498" s="2056"/>
      <c r="B498" s="1954"/>
      <c r="C498" s="1954"/>
      <c r="D498" s="1954"/>
      <c r="E498" s="1954"/>
      <c r="F498" s="1954"/>
      <c r="G498" s="1954"/>
      <c r="H498" s="1954"/>
      <c r="I498" s="1954"/>
      <c r="J498" s="1954"/>
    </row>
    <row r="499" spans="1:10" ht="15.75" customHeight="1">
      <c r="A499" s="2056"/>
      <c r="B499" s="1954"/>
      <c r="C499" s="1954"/>
      <c r="D499" s="1954"/>
      <c r="E499" s="1954"/>
      <c r="F499" s="1954"/>
      <c r="G499" s="1954"/>
      <c r="H499" s="1954"/>
      <c r="I499" s="1954"/>
      <c r="J499" s="1954"/>
    </row>
    <row r="500" spans="1:10" ht="15.75" customHeight="1">
      <c r="A500" s="2056"/>
      <c r="B500" s="1954"/>
      <c r="C500" s="1954"/>
      <c r="D500" s="1954"/>
      <c r="E500" s="1954"/>
      <c r="F500" s="1954"/>
      <c r="G500" s="1954"/>
      <c r="H500" s="1954"/>
      <c r="I500" s="1954"/>
      <c r="J500" s="1954"/>
    </row>
    <row r="501" spans="1:10" ht="15.75" customHeight="1">
      <c r="A501" s="2056"/>
      <c r="B501" s="1954"/>
      <c r="C501" s="1954"/>
      <c r="D501" s="1954"/>
      <c r="E501" s="1954"/>
      <c r="F501" s="1954"/>
      <c r="G501" s="1954"/>
      <c r="H501" s="1954"/>
      <c r="I501" s="1954"/>
      <c r="J501" s="1954"/>
    </row>
    <row r="502" spans="1:10" ht="15.75" customHeight="1">
      <c r="A502" s="2056"/>
      <c r="B502" s="1954"/>
      <c r="C502" s="1954"/>
      <c r="D502" s="1954"/>
      <c r="E502" s="1954"/>
      <c r="F502" s="1954"/>
      <c r="G502" s="1954"/>
      <c r="H502" s="1954"/>
      <c r="I502" s="1954"/>
      <c r="J502" s="1954"/>
    </row>
    <row r="503" spans="1:10" ht="15.75" customHeight="1">
      <c r="A503" s="2056"/>
      <c r="B503" s="1954"/>
      <c r="C503" s="1954"/>
      <c r="D503" s="1954"/>
      <c r="E503" s="1954"/>
      <c r="F503" s="1954"/>
      <c r="G503" s="1954"/>
      <c r="H503" s="1954"/>
      <c r="I503" s="1954"/>
      <c r="J503" s="1954"/>
    </row>
    <row r="504" spans="1:10" ht="15.75" customHeight="1">
      <c r="A504" s="2056"/>
      <c r="B504" s="1954"/>
      <c r="C504" s="1954"/>
      <c r="D504" s="1954"/>
      <c r="E504" s="1954"/>
      <c r="F504" s="1954"/>
      <c r="G504" s="1954"/>
      <c r="H504" s="1954"/>
      <c r="I504" s="1954"/>
      <c r="J504" s="1954"/>
    </row>
    <row r="505" spans="1:10" ht="15.75" customHeight="1">
      <c r="A505" s="2056"/>
      <c r="B505" s="1954"/>
      <c r="C505" s="1954"/>
      <c r="D505" s="1954"/>
      <c r="E505" s="1954"/>
      <c r="F505" s="1954"/>
      <c r="G505" s="1954"/>
      <c r="H505" s="1954"/>
      <c r="I505" s="1954"/>
      <c r="J505" s="1954"/>
    </row>
    <row r="506" spans="1:10" ht="15.75" customHeight="1">
      <c r="A506" s="2056"/>
      <c r="B506" s="1954"/>
      <c r="C506" s="1954"/>
      <c r="D506" s="1954"/>
      <c r="E506" s="1954"/>
      <c r="F506" s="1954"/>
      <c r="G506" s="1954"/>
      <c r="H506" s="1954"/>
      <c r="I506" s="1954"/>
      <c r="J506" s="1954"/>
    </row>
    <row r="507" spans="1:10" ht="15.75" customHeight="1">
      <c r="A507" s="2056"/>
      <c r="B507" s="1954"/>
      <c r="C507" s="1954"/>
      <c r="D507" s="1954"/>
      <c r="E507" s="1954"/>
      <c r="F507" s="1954"/>
      <c r="G507" s="1954"/>
      <c r="H507" s="1954"/>
      <c r="I507" s="1954"/>
      <c r="J507" s="1954"/>
    </row>
    <row r="508" spans="1:10" ht="15.75" customHeight="1">
      <c r="A508" s="2056"/>
      <c r="B508" s="1954"/>
      <c r="C508" s="1954"/>
      <c r="D508" s="1954"/>
      <c r="E508" s="1954"/>
      <c r="F508" s="1954"/>
      <c r="G508" s="1954"/>
      <c r="H508" s="1954"/>
      <c r="I508" s="1954"/>
      <c r="J508" s="1954"/>
    </row>
    <row r="509" spans="1:10" ht="15.75" customHeight="1">
      <c r="A509" s="2056"/>
      <c r="B509" s="1954"/>
      <c r="C509" s="1954"/>
      <c r="D509" s="1954"/>
      <c r="E509" s="1954"/>
      <c r="F509" s="1954"/>
      <c r="G509" s="1954"/>
      <c r="H509" s="1954"/>
      <c r="I509" s="1954"/>
      <c r="J509" s="1954"/>
    </row>
    <row r="510" spans="1:10" ht="15.75" customHeight="1">
      <c r="A510" s="2056"/>
      <c r="B510" s="1954"/>
      <c r="C510" s="1954"/>
      <c r="D510" s="1954"/>
      <c r="E510" s="1954"/>
      <c r="F510" s="1954"/>
      <c r="G510" s="1954"/>
      <c r="H510" s="1954"/>
      <c r="I510" s="1954"/>
      <c r="J510" s="1954"/>
    </row>
    <row r="511" spans="1:10" ht="15.75" customHeight="1">
      <c r="A511" s="2056"/>
      <c r="B511" s="1954"/>
      <c r="C511" s="1954"/>
      <c r="D511" s="1954"/>
      <c r="E511" s="1954"/>
      <c r="F511" s="1954"/>
      <c r="G511" s="1954"/>
      <c r="H511" s="1954"/>
      <c r="I511" s="1954"/>
      <c r="J511" s="1954"/>
    </row>
    <row r="512" spans="1:10" ht="15.75" customHeight="1">
      <c r="A512" s="2056"/>
      <c r="B512" s="1954"/>
      <c r="C512" s="1954"/>
      <c r="D512" s="1954"/>
      <c r="E512" s="1954"/>
      <c r="F512" s="1954"/>
      <c r="G512" s="1954"/>
      <c r="H512" s="1954"/>
      <c r="I512" s="1954"/>
      <c r="J512" s="1954"/>
    </row>
    <row r="513" spans="1:10" ht="15.75" customHeight="1">
      <c r="A513" s="2056"/>
      <c r="B513" s="1954"/>
      <c r="C513" s="1954"/>
      <c r="D513" s="1954"/>
      <c r="E513" s="1954"/>
      <c r="F513" s="1954"/>
      <c r="G513" s="1954"/>
      <c r="H513" s="1954"/>
      <c r="I513" s="1954"/>
      <c r="J513" s="1954"/>
    </row>
    <row r="514" spans="1:10" ht="15.75" customHeight="1">
      <c r="A514" s="2056"/>
      <c r="B514" s="1954"/>
      <c r="C514" s="1954"/>
      <c r="D514" s="1954"/>
      <c r="E514" s="1954"/>
      <c r="F514" s="1954"/>
      <c r="G514" s="1954"/>
      <c r="H514" s="1954"/>
      <c r="I514" s="1954"/>
      <c r="J514" s="1954"/>
    </row>
    <row r="515" spans="1:10" ht="15.75" customHeight="1">
      <c r="A515" s="2056"/>
      <c r="B515" s="1954"/>
      <c r="C515" s="1954"/>
      <c r="D515" s="1954"/>
      <c r="E515" s="1954"/>
      <c r="F515" s="1954"/>
      <c r="G515" s="1954"/>
      <c r="H515" s="1954"/>
      <c r="I515" s="1954"/>
      <c r="J515" s="1954"/>
    </row>
    <row r="516" spans="1:10" ht="15.75" customHeight="1">
      <c r="A516" s="2056"/>
      <c r="B516" s="1954"/>
      <c r="C516" s="1954"/>
      <c r="D516" s="1954"/>
      <c r="E516" s="1954"/>
      <c r="F516" s="1954"/>
      <c r="G516" s="1954"/>
      <c r="H516" s="1954"/>
      <c r="I516" s="1954"/>
      <c r="J516" s="1954"/>
    </row>
    <row r="517" spans="1:10" ht="15.75" customHeight="1">
      <c r="A517" s="2056"/>
      <c r="B517" s="1954"/>
      <c r="C517" s="1954"/>
      <c r="D517" s="1954"/>
      <c r="E517" s="1954"/>
      <c r="F517" s="1954"/>
      <c r="G517" s="1954"/>
      <c r="H517" s="1954"/>
      <c r="I517" s="1954"/>
      <c r="J517" s="1954"/>
    </row>
    <row r="518" spans="1:10" ht="15.75" customHeight="1">
      <c r="A518" s="2056"/>
      <c r="B518" s="1954"/>
      <c r="C518" s="1954"/>
      <c r="D518" s="1954"/>
      <c r="E518" s="1954"/>
      <c r="F518" s="1954"/>
      <c r="G518" s="1954"/>
      <c r="H518" s="1954"/>
      <c r="I518" s="1954"/>
      <c r="J518" s="1954"/>
    </row>
    <row r="519" spans="1:10" ht="15.75" customHeight="1">
      <c r="A519" s="2056"/>
      <c r="B519" s="1954"/>
      <c r="C519" s="1954"/>
      <c r="D519" s="1954"/>
      <c r="E519" s="1954"/>
      <c r="F519" s="1954"/>
      <c r="G519" s="1954"/>
      <c r="H519" s="1954"/>
      <c r="I519" s="1954"/>
      <c r="J519" s="1954"/>
    </row>
    <row r="520" spans="1:10" ht="15.75" customHeight="1">
      <c r="A520" s="2056"/>
      <c r="B520" s="1954"/>
      <c r="C520" s="1954"/>
      <c r="D520" s="1954"/>
      <c r="E520" s="1954"/>
      <c r="F520" s="1954"/>
      <c r="G520" s="1954"/>
      <c r="H520" s="1954"/>
      <c r="I520" s="1954"/>
      <c r="J520" s="1954"/>
    </row>
    <row r="521" spans="1:10" ht="15.75" customHeight="1">
      <c r="A521" s="2056"/>
      <c r="B521" s="1954"/>
      <c r="C521" s="1954"/>
      <c r="D521" s="1954"/>
      <c r="E521" s="1954"/>
      <c r="F521" s="1954"/>
      <c r="G521" s="1954"/>
      <c r="H521" s="1954"/>
      <c r="I521" s="1954"/>
      <c r="J521" s="1954"/>
    </row>
    <row r="522" spans="1:10" ht="15.75" customHeight="1">
      <c r="A522" s="2056"/>
      <c r="B522" s="1954"/>
      <c r="C522" s="1954"/>
      <c r="D522" s="1954"/>
      <c r="E522" s="1954"/>
      <c r="F522" s="1954"/>
      <c r="G522" s="1954"/>
      <c r="H522" s="1954"/>
      <c r="I522" s="1954"/>
      <c r="J522" s="1954"/>
    </row>
    <row r="523" spans="1:10" ht="15.75" customHeight="1">
      <c r="A523" s="2056"/>
      <c r="B523" s="1954"/>
      <c r="C523" s="1954"/>
      <c r="D523" s="1954"/>
      <c r="E523" s="1954"/>
      <c r="F523" s="1954"/>
      <c r="G523" s="1954"/>
      <c r="H523" s="1954"/>
      <c r="I523" s="1954"/>
      <c r="J523" s="1954"/>
    </row>
    <row r="524" spans="1:10" ht="15.75" customHeight="1">
      <c r="A524" s="2056"/>
      <c r="B524" s="1954"/>
      <c r="C524" s="1954"/>
      <c r="D524" s="1954"/>
      <c r="E524" s="1954"/>
      <c r="F524" s="1954"/>
      <c r="G524" s="1954"/>
      <c r="H524" s="1954"/>
      <c r="I524" s="1954"/>
      <c r="J524" s="1954"/>
    </row>
    <row r="525" spans="1:10" ht="15.75" customHeight="1">
      <c r="A525" s="2056"/>
      <c r="B525" s="1954"/>
      <c r="C525" s="1954"/>
      <c r="D525" s="1954"/>
      <c r="E525" s="1954"/>
      <c r="F525" s="1954"/>
      <c r="G525" s="1954"/>
      <c r="H525" s="1954"/>
      <c r="I525" s="1954"/>
      <c r="J525" s="1954"/>
    </row>
    <row r="526" spans="1:10" ht="15.75" customHeight="1">
      <c r="A526" s="2056"/>
      <c r="B526" s="1954"/>
      <c r="C526" s="1954"/>
      <c r="D526" s="1954"/>
      <c r="E526" s="1954"/>
      <c r="F526" s="1954"/>
      <c r="G526" s="1954"/>
      <c r="H526" s="1954"/>
      <c r="I526" s="1954"/>
      <c r="J526" s="1954"/>
    </row>
    <row r="527" spans="1:10" ht="15.75" customHeight="1">
      <c r="A527" s="2056"/>
      <c r="B527" s="1954"/>
      <c r="C527" s="1954"/>
      <c r="D527" s="1954"/>
      <c r="E527" s="1954"/>
      <c r="F527" s="1954"/>
      <c r="G527" s="1954"/>
      <c r="H527" s="1954"/>
      <c r="I527" s="1954"/>
      <c r="J527" s="1954"/>
    </row>
    <row r="528" spans="1:10" ht="15.75" customHeight="1">
      <c r="A528" s="2056"/>
      <c r="B528" s="1954"/>
      <c r="C528" s="1954"/>
      <c r="D528" s="1954"/>
      <c r="E528" s="1954"/>
      <c r="F528" s="1954"/>
      <c r="G528" s="1954"/>
      <c r="H528" s="1954"/>
      <c r="I528" s="1954"/>
      <c r="J528" s="1954"/>
    </row>
    <row r="529" spans="1:10" ht="15.75" customHeight="1">
      <c r="A529" s="2056"/>
      <c r="B529" s="1954"/>
      <c r="C529" s="1954"/>
      <c r="D529" s="1954"/>
      <c r="E529" s="1954"/>
      <c r="F529" s="1954"/>
      <c r="G529" s="1954"/>
      <c r="H529" s="1954"/>
      <c r="I529" s="1954"/>
      <c r="J529" s="1954"/>
    </row>
    <row r="530" spans="1:10" ht="15.75" customHeight="1">
      <c r="A530" s="2056"/>
      <c r="B530" s="1954"/>
      <c r="C530" s="1954"/>
      <c r="D530" s="1954"/>
      <c r="E530" s="1954"/>
      <c r="F530" s="1954"/>
      <c r="G530" s="1954"/>
      <c r="H530" s="1954"/>
      <c r="I530" s="1954"/>
      <c r="J530" s="1954"/>
    </row>
    <row r="531" spans="1:10" ht="15.75" customHeight="1">
      <c r="A531" s="2056"/>
      <c r="B531" s="1954"/>
      <c r="C531" s="1954"/>
      <c r="D531" s="1954"/>
      <c r="E531" s="1954"/>
      <c r="F531" s="1954"/>
      <c r="G531" s="1954"/>
      <c r="H531" s="1954"/>
      <c r="I531" s="1954"/>
      <c r="J531" s="1954"/>
    </row>
    <row r="532" spans="1:10" ht="15.75" customHeight="1">
      <c r="A532" s="2056"/>
      <c r="B532" s="1954"/>
      <c r="C532" s="1954"/>
      <c r="D532" s="1954"/>
      <c r="E532" s="1954"/>
      <c r="F532" s="1954"/>
      <c r="G532" s="1954"/>
      <c r="H532" s="1954"/>
      <c r="I532" s="1954"/>
      <c r="J532" s="1954"/>
    </row>
    <row r="533" spans="1:10" ht="15.75" customHeight="1">
      <c r="A533" s="2056"/>
      <c r="B533" s="1954"/>
      <c r="C533" s="1954"/>
      <c r="D533" s="1954"/>
      <c r="E533" s="1954"/>
      <c r="F533" s="1954"/>
      <c r="G533" s="1954"/>
      <c r="H533" s="1954"/>
      <c r="I533" s="1954"/>
      <c r="J533" s="1954"/>
    </row>
    <row r="534" spans="1:10" ht="15.75" customHeight="1">
      <c r="A534" s="2056"/>
      <c r="B534" s="1954"/>
      <c r="C534" s="1954"/>
      <c r="D534" s="1954"/>
      <c r="E534" s="1954"/>
      <c r="F534" s="1954"/>
      <c r="G534" s="1954"/>
      <c r="H534" s="1954"/>
      <c r="I534" s="1954"/>
      <c r="J534" s="1954"/>
    </row>
    <row r="535" spans="1:10" ht="15.75" customHeight="1">
      <c r="A535" s="2056"/>
      <c r="B535" s="1954"/>
      <c r="C535" s="1954"/>
      <c r="D535" s="1954"/>
      <c r="E535" s="1954"/>
      <c r="F535" s="1954"/>
      <c r="G535" s="1954"/>
      <c r="H535" s="1954"/>
      <c r="I535" s="1954"/>
      <c r="J535" s="1954"/>
    </row>
    <row r="536" spans="1:10" ht="15.75" customHeight="1">
      <c r="A536" s="2056"/>
      <c r="B536" s="1954"/>
      <c r="C536" s="1954"/>
      <c r="D536" s="1954"/>
      <c r="E536" s="1954"/>
      <c r="F536" s="1954"/>
      <c r="G536" s="1954"/>
      <c r="H536" s="1954"/>
      <c r="I536" s="1954"/>
      <c r="J536" s="1954"/>
    </row>
    <row r="537" spans="1:10" ht="15.75" customHeight="1">
      <c r="A537" s="2056"/>
      <c r="B537" s="1954"/>
      <c r="C537" s="1954"/>
      <c r="D537" s="1954"/>
      <c r="E537" s="1954"/>
      <c r="F537" s="1954"/>
      <c r="G537" s="1954"/>
      <c r="H537" s="1954"/>
      <c r="I537" s="1954"/>
      <c r="J537" s="1954"/>
    </row>
    <row r="538" spans="1:10" ht="15.75" customHeight="1">
      <c r="A538" s="2056"/>
      <c r="B538" s="1954"/>
      <c r="C538" s="1954"/>
      <c r="D538" s="1954"/>
      <c r="E538" s="1954"/>
      <c r="F538" s="1954"/>
      <c r="G538" s="1954"/>
      <c r="H538" s="1954"/>
      <c r="I538" s="1954"/>
      <c r="J538" s="1954"/>
    </row>
    <row r="539" spans="1:10" ht="15.75" customHeight="1">
      <c r="A539" s="2056"/>
      <c r="B539" s="1954"/>
      <c r="C539" s="1954"/>
      <c r="D539" s="1954"/>
      <c r="E539" s="1954"/>
      <c r="F539" s="1954"/>
      <c r="G539" s="1954"/>
      <c r="H539" s="1954"/>
      <c r="I539" s="1954"/>
      <c r="J539" s="1954"/>
    </row>
    <row r="540" spans="1:10" ht="15.75" customHeight="1">
      <c r="A540" s="2056"/>
      <c r="B540" s="1954"/>
      <c r="C540" s="1954"/>
      <c r="D540" s="1954"/>
      <c r="E540" s="1954"/>
      <c r="F540" s="1954"/>
      <c r="G540" s="1954"/>
      <c r="H540" s="1954"/>
      <c r="I540" s="1954"/>
      <c r="J540" s="1954"/>
    </row>
    <row r="541" spans="1:10" ht="15.75" customHeight="1">
      <c r="A541" s="2056"/>
      <c r="B541" s="1954"/>
      <c r="C541" s="1954"/>
      <c r="D541" s="1954"/>
      <c r="E541" s="1954"/>
      <c r="F541" s="1954"/>
      <c r="G541" s="1954"/>
      <c r="H541" s="1954"/>
      <c r="I541" s="1954"/>
      <c r="J541" s="1954"/>
    </row>
    <row r="542" spans="1:10" ht="15.75" customHeight="1">
      <c r="A542" s="2056"/>
      <c r="B542" s="1954"/>
      <c r="C542" s="1954"/>
      <c r="D542" s="1954"/>
      <c r="E542" s="1954"/>
      <c r="F542" s="1954"/>
      <c r="G542" s="1954"/>
      <c r="H542" s="1954"/>
      <c r="I542" s="1954"/>
      <c r="J542" s="1954"/>
    </row>
    <row r="543" spans="1:10" ht="15.75" customHeight="1">
      <c r="A543" s="2056"/>
      <c r="B543" s="1954"/>
      <c r="C543" s="1954"/>
      <c r="D543" s="1954"/>
      <c r="E543" s="1954"/>
      <c r="F543" s="1954"/>
      <c r="G543" s="1954"/>
      <c r="H543" s="1954"/>
      <c r="I543" s="1954"/>
      <c r="J543" s="1954"/>
    </row>
    <row r="544" spans="1:10" ht="15.75" customHeight="1">
      <c r="A544" s="2056"/>
      <c r="B544" s="1954"/>
      <c r="C544" s="1954"/>
      <c r="D544" s="1954"/>
      <c r="E544" s="1954"/>
      <c r="F544" s="1954"/>
      <c r="G544" s="1954"/>
      <c r="H544" s="1954"/>
      <c r="I544" s="1954"/>
      <c r="J544" s="1954"/>
    </row>
    <row r="545" spans="1:10" ht="15.75" customHeight="1">
      <c r="A545" s="2056"/>
      <c r="B545" s="1954"/>
      <c r="C545" s="1954"/>
      <c r="D545" s="1954"/>
      <c r="E545" s="1954"/>
      <c r="F545" s="1954"/>
      <c r="G545" s="1954"/>
      <c r="H545" s="1954"/>
      <c r="I545" s="1954"/>
      <c r="J545" s="1954"/>
    </row>
    <row r="546" spans="1:10" ht="15.75" customHeight="1">
      <c r="A546" s="2056"/>
      <c r="B546" s="1954"/>
      <c r="C546" s="1954"/>
      <c r="D546" s="1954"/>
      <c r="E546" s="1954"/>
      <c r="F546" s="1954"/>
      <c r="G546" s="1954"/>
      <c r="H546" s="1954"/>
      <c r="I546" s="1954"/>
      <c r="J546" s="1954"/>
    </row>
    <row r="547" spans="1:10" ht="15.75" customHeight="1">
      <c r="A547" s="2056"/>
      <c r="B547" s="1954"/>
      <c r="C547" s="1954"/>
      <c r="D547" s="1954"/>
      <c r="E547" s="1954"/>
      <c r="F547" s="1954"/>
      <c r="G547" s="1954"/>
      <c r="H547" s="1954"/>
      <c r="I547" s="1954"/>
      <c r="J547" s="1954"/>
    </row>
    <row r="548" spans="1:10" ht="15.75" customHeight="1">
      <c r="A548" s="2056"/>
      <c r="B548" s="1954"/>
      <c r="C548" s="1954"/>
      <c r="D548" s="1954"/>
      <c r="E548" s="1954"/>
      <c r="F548" s="1954"/>
      <c r="G548" s="1954"/>
      <c r="H548" s="1954"/>
      <c r="I548" s="1954"/>
      <c r="J548" s="1954"/>
    </row>
    <row r="549" spans="1:10" ht="15.75" customHeight="1">
      <c r="A549" s="2056"/>
      <c r="B549" s="1954"/>
      <c r="C549" s="1954"/>
      <c r="D549" s="1954"/>
      <c r="E549" s="1954"/>
      <c r="F549" s="1954"/>
      <c r="G549" s="1954"/>
      <c r="H549" s="1954"/>
      <c r="I549" s="1954"/>
      <c r="J549" s="1954"/>
    </row>
    <row r="550" spans="1:10" ht="15.75" customHeight="1">
      <c r="A550" s="2056"/>
      <c r="B550" s="1954"/>
      <c r="C550" s="1954"/>
      <c r="D550" s="1954"/>
      <c r="E550" s="1954"/>
      <c r="F550" s="1954"/>
      <c r="G550" s="1954"/>
      <c r="H550" s="1954"/>
      <c r="I550" s="1954"/>
      <c r="J550" s="1954"/>
    </row>
    <row r="551" spans="1:10" ht="15.75" customHeight="1">
      <c r="A551" s="2056"/>
      <c r="B551" s="1954"/>
      <c r="C551" s="1954"/>
      <c r="D551" s="1954"/>
      <c r="E551" s="1954"/>
      <c r="F551" s="1954"/>
      <c r="G551" s="1954"/>
      <c r="H551" s="1954"/>
      <c r="I551" s="1954"/>
      <c r="J551" s="1954"/>
    </row>
    <row r="552" spans="1:10" ht="15.75" customHeight="1">
      <c r="A552" s="2056"/>
      <c r="B552" s="1954"/>
      <c r="C552" s="1954"/>
      <c r="D552" s="1954"/>
      <c r="E552" s="1954"/>
      <c r="F552" s="1954"/>
      <c r="G552" s="1954"/>
      <c r="H552" s="1954"/>
      <c r="I552" s="1954"/>
      <c r="J552" s="1954"/>
    </row>
    <row r="553" spans="1:10" ht="15.75" customHeight="1">
      <c r="A553" s="2056"/>
      <c r="B553" s="1954"/>
      <c r="C553" s="1954"/>
      <c r="D553" s="1954"/>
      <c r="E553" s="1954"/>
      <c r="F553" s="1954"/>
      <c r="G553" s="1954"/>
      <c r="H553" s="1954"/>
      <c r="I553" s="1954"/>
      <c r="J553" s="1954"/>
    </row>
    <row r="554" spans="1:10" ht="15.75" customHeight="1">
      <c r="A554" s="2056"/>
      <c r="B554" s="1954"/>
      <c r="C554" s="1954"/>
      <c r="D554" s="1954"/>
      <c r="E554" s="1954"/>
      <c r="F554" s="1954"/>
      <c r="G554" s="1954"/>
      <c r="H554" s="1954"/>
      <c r="I554" s="1954"/>
      <c r="J554" s="1954"/>
    </row>
    <row r="555" spans="1:10" ht="15.75" customHeight="1">
      <c r="A555" s="2056"/>
      <c r="B555" s="1954"/>
      <c r="C555" s="1954"/>
      <c r="D555" s="1954"/>
      <c r="E555" s="1954"/>
      <c r="F555" s="1954"/>
      <c r="G555" s="1954"/>
      <c r="H555" s="1954"/>
      <c r="I555" s="1954"/>
      <c r="J555" s="1954"/>
    </row>
    <row r="556" spans="1:10" ht="15.75" customHeight="1">
      <c r="A556" s="2056"/>
      <c r="B556" s="1954"/>
      <c r="C556" s="1954"/>
      <c r="D556" s="1954"/>
      <c r="E556" s="1954"/>
      <c r="F556" s="1954"/>
      <c r="G556" s="1954"/>
      <c r="H556" s="1954"/>
      <c r="I556" s="1954"/>
      <c r="J556" s="1954"/>
    </row>
    <row r="557" spans="1:10" ht="15.75" customHeight="1">
      <c r="A557" s="2056"/>
      <c r="B557" s="1954"/>
      <c r="C557" s="1954"/>
      <c r="D557" s="1954"/>
      <c r="E557" s="1954"/>
      <c r="F557" s="1954"/>
      <c r="G557" s="1954"/>
      <c r="H557" s="1954"/>
      <c r="I557" s="1954"/>
      <c r="J557" s="1954"/>
    </row>
    <row r="558" spans="1:10" ht="15.75" customHeight="1">
      <c r="A558" s="2056"/>
      <c r="B558" s="1954"/>
      <c r="C558" s="1954"/>
      <c r="D558" s="1954"/>
      <c r="E558" s="1954"/>
      <c r="F558" s="1954"/>
      <c r="G558" s="1954"/>
      <c r="H558" s="1954"/>
      <c r="I558" s="1954"/>
      <c r="J558" s="1954"/>
    </row>
    <row r="559" spans="1:10" ht="15.75" customHeight="1">
      <c r="A559" s="2056"/>
      <c r="B559" s="1954"/>
      <c r="C559" s="1954"/>
      <c r="D559" s="1954"/>
      <c r="E559" s="1954"/>
      <c r="F559" s="1954"/>
      <c r="G559" s="1954"/>
      <c r="H559" s="1954"/>
      <c r="I559" s="1954"/>
      <c r="J559" s="1954"/>
    </row>
    <row r="560" spans="1:10" ht="15.75" customHeight="1">
      <c r="A560" s="2056"/>
      <c r="B560" s="1954"/>
      <c r="C560" s="1954"/>
      <c r="D560" s="1954"/>
      <c r="E560" s="1954"/>
      <c r="F560" s="1954"/>
      <c r="G560" s="1954"/>
      <c r="H560" s="1954"/>
      <c r="I560" s="1954"/>
      <c r="J560" s="1954"/>
    </row>
    <row r="561" spans="1:10" ht="15.75" customHeight="1">
      <c r="A561" s="2056"/>
      <c r="B561" s="1954"/>
      <c r="C561" s="1954"/>
      <c r="D561" s="1954"/>
      <c r="E561" s="1954"/>
      <c r="F561" s="1954"/>
      <c r="G561" s="1954"/>
      <c r="H561" s="1954"/>
      <c r="I561" s="1954"/>
      <c r="J561" s="1954"/>
    </row>
    <row r="562" spans="1:10" ht="15.75" customHeight="1">
      <c r="A562" s="2056"/>
      <c r="B562" s="1954"/>
      <c r="C562" s="1954"/>
      <c r="D562" s="1954"/>
      <c r="E562" s="1954"/>
      <c r="F562" s="1954"/>
      <c r="G562" s="1954"/>
      <c r="H562" s="1954"/>
      <c r="I562" s="1954"/>
      <c r="J562" s="1954"/>
    </row>
    <row r="563" spans="1:10" ht="15.75" customHeight="1">
      <c r="A563" s="2056"/>
      <c r="B563" s="1954"/>
      <c r="C563" s="1954"/>
      <c r="D563" s="1954"/>
      <c r="E563" s="1954"/>
      <c r="F563" s="1954"/>
      <c r="G563" s="1954"/>
      <c r="H563" s="1954"/>
      <c r="I563" s="1954"/>
      <c r="J563" s="1954"/>
    </row>
    <row r="564" spans="1:10" ht="15.75" customHeight="1">
      <c r="A564" s="2056"/>
      <c r="B564" s="1954"/>
      <c r="C564" s="1954"/>
      <c r="D564" s="1954"/>
      <c r="E564" s="1954"/>
      <c r="F564" s="1954"/>
      <c r="G564" s="1954"/>
      <c r="H564" s="1954"/>
      <c r="I564" s="1954"/>
      <c r="J564" s="1954"/>
    </row>
    <row r="565" spans="1:10" ht="15.75" customHeight="1">
      <c r="A565" s="2056"/>
      <c r="B565" s="1954"/>
      <c r="C565" s="1954"/>
      <c r="D565" s="1954"/>
      <c r="E565" s="1954"/>
      <c r="F565" s="1954"/>
      <c r="G565" s="1954"/>
      <c r="H565" s="1954"/>
      <c r="I565" s="1954"/>
      <c r="J565" s="1954"/>
    </row>
    <row r="566" spans="1:10" ht="15.75" customHeight="1">
      <c r="A566" s="2056"/>
      <c r="B566" s="1954"/>
      <c r="C566" s="1954"/>
      <c r="D566" s="1954"/>
      <c r="E566" s="1954"/>
      <c r="F566" s="1954"/>
      <c r="G566" s="1954"/>
      <c r="H566" s="1954"/>
      <c r="I566" s="1954"/>
      <c r="J566" s="1954"/>
    </row>
    <row r="567" spans="1:10" ht="15.75" customHeight="1">
      <c r="A567" s="2056"/>
      <c r="B567" s="1954"/>
      <c r="C567" s="1954"/>
      <c r="D567" s="1954"/>
      <c r="E567" s="1954"/>
      <c r="F567" s="1954"/>
      <c r="G567" s="1954"/>
      <c r="H567" s="1954"/>
      <c r="I567" s="1954"/>
      <c r="J567" s="1954"/>
    </row>
    <row r="568" spans="1:10" ht="15.75" customHeight="1">
      <c r="A568" s="2056"/>
      <c r="B568" s="1954"/>
      <c r="C568" s="1954"/>
      <c r="D568" s="1954"/>
      <c r="E568" s="1954"/>
      <c r="F568" s="1954"/>
      <c r="G568" s="1954"/>
      <c r="H568" s="1954"/>
      <c r="I568" s="1954"/>
      <c r="J568" s="1954"/>
    </row>
    <row r="569" spans="1:10" ht="15.75" customHeight="1">
      <c r="A569" s="2056"/>
      <c r="B569" s="1954"/>
      <c r="C569" s="1954"/>
      <c r="D569" s="1954"/>
      <c r="E569" s="1954"/>
      <c r="F569" s="1954"/>
      <c r="G569" s="1954"/>
      <c r="H569" s="1954"/>
      <c r="I569" s="1954"/>
      <c r="J569" s="1954"/>
    </row>
    <row r="570" spans="1:10" ht="15.75" customHeight="1">
      <c r="A570" s="2056"/>
      <c r="B570" s="1954"/>
      <c r="C570" s="1954"/>
      <c r="D570" s="1954"/>
      <c r="E570" s="1954"/>
      <c r="F570" s="1954"/>
      <c r="G570" s="1954"/>
      <c r="H570" s="1954"/>
      <c r="I570" s="1954"/>
      <c r="J570" s="1954"/>
    </row>
    <row r="571" spans="1:10" ht="15.75" customHeight="1">
      <c r="A571" s="2056"/>
      <c r="B571" s="1954"/>
      <c r="C571" s="1954"/>
      <c r="D571" s="1954"/>
      <c r="E571" s="1954"/>
      <c r="F571" s="1954"/>
      <c r="G571" s="1954"/>
      <c r="H571" s="1954"/>
      <c r="I571" s="1954"/>
      <c r="J571" s="1954"/>
    </row>
    <row r="572" spans="1:10" ht="15.75" customHeight="1">
      <c r="A572" s="2056"/>
      <c r="B572" s="1954"/>
      <c r="C572" s="1954"/>
      <c r="D572" s="1954"/>
      <c r="E572" s="1954"/>
      <c r="F572" s="1954"/>
      <c r="G572" s="1954"/>
      <c r="H572" s="1954"/>
      <c r="I572" s="1954"/>
      <c r="J572" s="1954"/>
    </row>
    <row r="573" spans="1:10" ht="15.75" customHeight="1">
      <c r="A573" s="2056"/>
      <c r="B573" s="1954"/>
      <c r="C573" s="1954"/>
      <c r="D573" s="1954"/>
      <c r="E573" s="1954"/>
      <c r="F573" s="1954"/>
      <c r="G573" s="1954"/>
      <c r="H573" s="1954"/>
      <c r="I573" s="1954"/>
      <c r="J573" s="1954"/>
    </row>
    <row r="574" spans="1:10" ht="15.75" customHeight="1">
      <c r="A574" s="2056"/>
      <c r="B574" s="1954"/>
      <c r="C574" s="1954"/>
      <c r="D574" s="1954"/>
      <c r="E574" s="1954"/>
      <c r="F574" s="1954"/>
      <c r="G574" s="1954"/>
      <c r="H574" s="1954"/>
      <c r="I574" s="1954"/>
      <c r="J574" s="1954"/>
    </row>
    <row r="575" spans="1:10" ht="15.75" customHeight="1">
      <c r="A575" s="2056"/>
      <c r="B575" s="1954"/>
      <c r="C575" s="1954"/>
      <c r="D575" s="1954"/>
      <c r="E575" s="1954"/>
      <c r="F575" s="1954"/>
      <c r="G575" s="1954"/>
      <c r="H575" s="1954"/>
      <c r="I575" s="1954"/>
      <c r="J575" s="1954"/>
    </row>
    <row r="576" spans="1:10" ht="15.75" customHeight="1">
      <c r="A576" s="2056"/>
      <c r="B576" s="1954"/>
      <c r="C576" s="1954"/>
      <c r="D576" s="1954"/>
      <c r="E576" s="1954"/>
      <c r="F576" s="1954"/>
      <c r="G576" s="1954"/>
      <c r="H576" s="1954"/>
      <c r="I576" s="1954"/>
      <c r="J576" s="1954"/>
    </row>
    <row r="577" spans="1:10" ht="15.75" customHeight="1">
      <c r="A577" s="2056"/>
      <c r="B577" s="1954"/>
      <c r="C577" s="1954"/>
      <c r="D577" s="1954"/>
      <c r="E577" s="1954"/>
      <c r="F577" s="1954"/>
      <c r="G577" s="1954"/>
      <c r="H577" s="1954"/>
      <c r="I577" s="1954"/>
      <c r="J577" s="1954"/>
    </row>
    <row r="578" spans="1:10" ht="15.75" customHeight="1">
      <c r="A578" s="2056"/>
      <c r="B578" s="1954"/>
      <c r="C578" s="1954"/>
      <c r="D578" s="1954"/>
      <c r="E578" s="1954"/>
      <c r="F578" s="1954"/>
      <c r="G578" s="1954"/>
      <c r="H578" s="1954"/>
      <c r="I578" s="1954"/>
      <c r="J578" s="1954"/>
    </row>
    <row r="579" spans="1:10" ht="15.75" customHeight="1">
      <c r="A579" s="2056"/>
      <c r="B579" s="1954"/>
      <c r="C579" s="1954"/>
      <c r="D579" s="1954"/>
      <c r="E579" s="1954"/>
      <c r="F579" s="1954"/>
      <c r="G579" s="1954"/>
      <c r="H579" s="1954"/>
      <c r="I579" s="1954"/>
      <c r="J579" s="1954"/>
    </row>
    <row r="580" spans="1:10" ht="15.75" customHeight="1">
      <c r="A580" s="2056"/>
      <c r="B580" s="1954"/>
      <c r="C580" s="1954"/>
      <c r="D580" s="1954"/>
      <c r="E580" s="1954"/>
      <c r="F580" s="1954"/>
      <c r="G580" s="1954"/>
      <c r="H580" s="1954"/>
      <c r="I580" s="1954"/>
      <c r="J580" s="1954"/>
    </row>
    <row r="581" spans="1:10" ht="15.75" customHeight="1">
      <c r="A581" s="2056"/>
      <c r="B581" s="1954"/>
      <c r="C581" s="1954"/>
      <c r="D581" s="1954"/>
      <c r="E581" s="1954"/>
      <c r="F581" s="1954"/>
      <c r="G581" s="1954"/>
      <c r="H581" s="1954"/>
      <c r="I581" s="1954"/>
      <c r="J581" s="1954"/>
    </row>
    <row r="582" spans="1:10" ht="15.75" customHeight="1">
      <c r="A582" s="2056"/>
      <c r="B582" s="1954"/>
      <c r="C582" s="1954"/>
      <c r="D582" s="1954"/>
      <c r="E582" s="1954"/>
      <c r="F582" s="1954"/>
      <c r="G582" s="1954"/>
      <c r="H582" s="1954"/>
      <c r="I582" s="1954"/>
      <c r="J582" s="1954"/>
    </row>
    <row r="583" spans="1:10" ht="15.75" customHeight="1">
      <c r="A583" s="2056"/>
      <c r="B583" s="1954"/>
      <c r="C583" s="1954"/>
      <c r="D583" s="1954"/>
      <c r="E583" s="1954"/>
      <c r="F583" s="1954"/>
      <c r="G583" s="1954"/>
      <c r="H583" s="1954"/>
      <c r="I583" s="1954"/>
      <c r="J583" s="1954"/>
    </row>
    <row r="584" spans="1:10" ht="15.75" customHeight="1">
      <c r="A584" s="2056"/>
      <c r="B584" s="1954"/>
      <c r="C584" s="1954"/>
      <c r="D584" s="1954"/>
      <c r="E584" s="1954"/>
      <c r="F584" s="1954"/>
      <c r="G584" s="1954"/>
      <c r="H584" s="1954"/>
      <c r="I584" s="1954"/>
      <c r="J584" s="1954"/>
    </row>
    <row r="585" spans="1:10" ht="15.75" customHeight="1">
      <c r="A585" s="2056"/>
      <c r="B585" s="1954"/>
      <c r="C585" s="1954"/>
      <c r="D585" s="1954"/>
      <c r="E585" s="1954"/>
      <c r="F585" s="1954"/>
      <c r="G585" s="1954"/>
      <c r="H585" s="1954"/>
      <c r="I585" s="1954"/>
      <c r="J585" s="1954"/>
    </row>
    <row r="586" spans="1:10" ht="15.75" customHeight="1">
      <c r="A586" s="2056"/>
      <c r="B586" s="1954"/>
      <c r="C586" s="1954"/>
      <c r="D586" s="1954"/>
      <c r="E586" s="1954"/>
      <c r="F586" s="1954"/>
      <c r="G586" s="1954"/>
      <c r="H586" s="1954"/>
      <c r="I586" s="1954"/>
      <c r="J586" s="1954"/>
    </row>
    <row r="587" spans="1:10" ht="15.75" customHeight="1">
      <c r="A587" s="2056"/>
      <c r="B587" s="1954"/>
      <c r="C587" s="1954"/>
      <c r="D587" s="1954"/>
      <c r="E587" s="1954"/>
      <c r="F587" s="1954"/>
      <c r="G587" s="1954"/>
      <c r="H587" s="1954"/>
      <c r="I587" s="1954"/>
      <c r="J587" s="1954"/>
    </row>
    <row r="588" spans="1:10" ht="15.75" customHeight="1">
      <c r="A588" s="2056"/>
      <c r="B588" s="1954"/>
      <c r="C588" s="1954"/>
      <c r="D588" s="1954"/>
      <c r="E588" s="1954"/>
      <c r="F588" s="1954"/>
      <c r="G588" s="1954"/>
      <c r="H588" s="1954"/>
      <c r="I588" s="1954"/>
      <c r="J588" s="1954"/>
    </row>
    <row r="589" spans="1:10" ht="15.75" customHeight="1">
      <c r="A589" s="2056"/>
      <c r="B589" s="1954"/>
      <c r="C589" s="1954"/>
      <c r="D589" s="1954"/>
      <c r="E589" s="1954"/>
      <c r="F589" s="1954"/>
      <c r="G589" s="1954"/>
      <c r="H589" s="1954"/>
      <c r="I589" s="1954"/>
      <c r="J589" s="1954"/>
    </row>
    <row r="590" spans="1:10" ht="15.75" customHeight="1">
      <c r="A590" s="2056"/>
      <c r="B590" s="1954"/>
      <c r="C590" s="1954"/>
      <c r="D590" s="1954"/>
      <c r="E590" s="1954"/>
      <c r="F590" s="1954"/>
      <c r="G590" s="1954"/>
      <c r="H590" s="1954"/>
      <c r="I590" s="1954"/>
      <c r="J590" s="1954"/>
    </row>
    <row r="591" spans="1:10" ht="15.75" customHeight="1">
      <c r="A591" s="2056"/>
      <c r="B591" s="1954"/>
      <c r="C591" s="1954"/>
      <c r="D591" s="1954"/>
      <c r="E591" s="1954"/>
      <c r="F591" s="1954"/>
      <c r="G591" s="1954"/>
      <c r="H591" s="1954"/>
      <c r="I591" s="1954"/>
      <c r="J591" s="1954"/>
    </row>
    <row r="592" spans="1:10" ht="15.75" customHeight="1">
      <c r="A592" s="2056"/>
      <c r="B592" s="1954"/>
      <c r="C592" s="1954"/>
      <c r="D592" s="1954"/>
      <c r="E592" s="1954"/>
      <c r="F592" s="1954"/>
      <c r="G592" s="1954"/>
      <c r="H592" s="1954"/>
      <c r="I592" s="1954"/>
      <c r="J592" s="1954"/>
    </row>
    <row r="593" spans="1:10" ht="15.75" customHeight="1">
      <c r="A593" s="2056"/>
      <c r="B593" s="1954"/>
      <c r="C593" s="1954"/>
      <c r="D593" s="1954"/>
      <c r="E593" s="1954"/>
      <c r="F593" s="1954"/>
      <c r="G593" s="1954"/>
      <c r="H593" s="1954"/>
      <c r="I593" s="1954"/>
      <c r="J593" s="1954"/>
    </row>
    <row r="594" spans="1:10" ht="15.75" customHeight="1">
      <c r="A594" s="2056"/>
      <c r="B594" s="1954"/>
      <c r="C594" s="1954"/>
      <c r="D594" s="1954"/>
      <c r="E594" s="1954"/>
      <c r="F594" s="1954"/>
      <c r="G594" s="1954"/>
      <c r="H594" s="1954"/>
      <c r="I594" s="1954"/>
      <c r="J594" s="1954"/>
    </row>
    <row r="595" spans="1:10" ht="15.75" customHeight="1">
      <c r="A595" s="2056"/>
      <c r="B595" s="1954"/>
      <c r="C595" s="1954"/>
      <c r="D595" s="1954"/>
      <c r="E595" s="1954"/>
      <c r="F595" s="1954"/>
      <c r="G595" s="1954"/>
      <c r="H595" s="1954"/>
      <c r="I595" s="1954"/>
      <c r="J595" s="1954"/>
    </row>
    <row r="596" spans="1:10" ht="15.75" customHeight="1">
      <c r="A596" s="2056"/>
      <c r="B596" s="1954"/>
      <c r="C596" s="1954"/>
      <c r="D596" s="1954"/>
      <c r="E596" s="1954"/>
      <c r="F596" s="1954"/>
      <c r="G596" s="1954"/>
      <c r="H596" s="1954"/>
      <c r="I596" s="1954"/>
      <c r="J596" s="1954"/>
    </row>
    <row r="597" spans="1:10" ht="15.75" customHeight="1">
      <c r="A597" s="2056"/>
      <c r="B597" s="1954"/>
      <c r="C597" s="1954"/>
      <c r="D597" s="1954"/>
      <c r="E597" s="1954"/>
      <c r="F597" s="1954"/>
      <c r="G597" s="1954"/>
      <c r="H597" s="1954"/>
      <c r="I597" s="1954"/>
      <c r="J597" s="1954"/>
    </row>
    <row r="598" spans="1:10" ht="15.75" customHeight="1">
      <c r="A598" s="2056"/>
      <c r="B598" s="1954"/>
      <c r="C598" s="1954"/>
      <c r="D598" s="1954"/>
      <c r="E598" s="1954"/>
      <c r="F598" s="1954"/>
      <c r="G598" s="1954"/>
      <c r="H598" s="1954"/>
      <c r="I598" s="1954"/>
      <c r="J598" s="1954"/>
    </row>
    <row r="599" spans="1:10" ht="15.75" customHeight="1">
      <c r="A599" s="2056"/>
      <c r="B599" s="1954"/>
      <c r="C599" s="1954"/>
      <c r="D599" s="1954"/>
      <c r="E599" s="1954"/>
      <c r="F599" s="1954"/>
      <c r="G599" s="1954"/>
      <c r="H599" s="1954"/>
      <c r="I599" s="1954"/>
      <c r="J599" s="1954"/>
    </row>
    <row r="600" spans="1:10" ht="15.75" customHeight="1">
      <c r="A600" s="2056"/>
      <c r="B600" s="1954"/>
      <c r="C600" s="1954"/>
      <c r="D600" s="1954"/>
      <c r="E600" s="1954"/>
      <c r="F600" s="1954"/>
      <c r="G600" s="1954"/>
      <c r="H600" s="1954"/>
      <c r="I600" s="1954"/>
      <c r="J600" s="1954"/>
    </row>
    <row r="601" spans="1:10" ht="15.75" customHeight="1">
      <c r="A601" s="2056"/>
      <c r="B601" s="1954"/>
      <c r="C601" s="1954"/>
      <c r="D601" s="1954"/>
      <c r="E601" s="1954"/>
      <c r="F601" s="1954"/>
      <c r="G601" s="1954"/>
      <c r="H601" s="1954"/>
      <c r="I601" s="1954"/>
      <c r="J601" s="1954"/>
    </row>
    <row r="602" spans="1:10" ht="15.75" customHeight="1">
      <c r="A602" s="2056"/>
      <c r="B602" s="1954"/>
      <c r="C602" s="1954"/>
      <c r="D602" s="1954"/>
      <c r="E602" s="1954"/>
      <c r="F602" s="1954"/>
      <c r="G602" s="1954"/>
      <c r="H602" s="1954"/>
      <c r="I602" s="1954"/>
      <c r="J602" s="1954"/>
    </row>
    <row r="603" spans="1:10" ht="15.75" customHeight="1">
      <c r="A603" s="2056"/>
      <c r="B603" s="1954"/>
      <c r="C603" s="1954"/>
      <c r="D603" s="1954"/>
      <c r="E603" s="1954"/>
      <c r="F603" s="1954"/>
      <c r="G603" s="1954"/>
      <c r="H603" s="1954"/>
      <c r="I603" s="1954"/>
      <c r="J603" s="1954"/>
    </row>
    <row r="604" spans="1:10" ht="15.75" customHeight="1">
      <c r="A604" s="2056"/>
      <c r="B604" s="1954"/>
      <c r="C604" s="1954"/>
      <c r="D604" s="1954"/>
      <c r="E604" s="1954"/>
      <c r="F604" s="1954"/>
      <c r="G604" s="1954"/>
      <c r="H604" s="1954"/>
      <c r="I604" s="1954"/>
      <c r="J604" s="1954"/>
    </row>
    <row r="605" spans="1:10" ht="15.75" customHeight="1">
      <c r="A605" s="2056"/>
      <c r="B605" s="1954"/>
      <c r="C605" s="1954"/>
      <c r="D605" s="1954"/>
      <c r="E605" s="1954"/>
      <c r="F605" s="1954"/>
      <c r="G605" s="1954"/>
      <c r="H605" s="1954"/>
      <c r="I605" s="1954"/>
      <c r="J605" s="1954"/>
    </row>
    <row r="606" spans="1:10" ht="15.75" customHeight="1">
      <c r="A606" s="2056"/>
      <c r="B606" s="1954"/>
      <c r="C606" s="1954"/>
      <c r="D606" s="1954"/>
      <c r="E606" s="1954"/>
      <c r="F606" s="1954"/>
      <c r="G606" s="1954"/>
      <c r="H606" s="1954"/>
      <c r="I606" s="1954"/>
      <c r="J606" s="1954"/>
    </row>
    <row r="607" spans="1:10" ht="15.75" customHeight="1">
      <c r="A607" s="2056"/>
      <c r="B607" s="1954"/>
      <c r="C607" s="1954"/>
      <c r="D607" s="1954"/>
      <c r="E607" s="1954"/>
      <c r="F607" s="1954"/>
      <c r="G607" s="1954"/>
      <c r="H607" s="1954"/>
      <c r="I607" s="1954"/>
      <c r="J607" s="1954"/>
    </row>
    <row r="608" spans="1:10" ht="15.75" customHeight="1">
      <c r="A608" s="2056"/>
      <c r="B608" s="1954"/>
      <c r="C608" s="1954"/>
      <c r="D608" s="1954"/>
      <c r="E608" s="1954"/>
      <c r="F608" s="1954"/>
      <c r="G608" s="1954"/>
      <c r="H608" s="1954"/>
      <c r="I608" s="1954"/>
      <c r="J608" s="1954"/>
    </row>
    <row r="609" spans="1:10" ht="15.75" customHeight="1">
      <c r="A609" s="2056"/>
      <c r="B609" s="1954"/>
      <c r="C609" s="1954"/>
      <c r="D609" s="1954"/>
      <c r="E609" s="1954"/>
      <c r="F609" s="1954"/>
      <c r="G609" s="1954"/>
      <c r="H609" s="1954"/>
      <c r="I609" s="1954"/>
      <c r="J609" s="1954"/>
    </row>
    <row r="610" spans="1:10" ht="15.75" customHeight="1">
      <c r="A610" s="2056"/>
      <c r="B610" s="1954"/>
      <c r="C610" s="1954"/>
      <c r="D610" s="1954"/>
      <c r="E610" s="1954"/>
      <c r="F610" s="1954"/>
      <c r="G610" s="1954"/>
      <c r="H610" s="1954"/>
      <c r="I610" s="1954"/>
      <c r="J610" s="1954"/>
    </row>
    <row r="611" spans="1:10" ht="15.75" customHeight="1">
      <c r="A611" s="2056"/>
      <c r="B611" s="1954"/>
      <c r="C611" s="1954"/>
      <c r="D611" s="1954"/>
      <c r="E611" s="1954"/>
      <c r="F611" s="1954"/>
      <c r="G611" s="1954"/>
      <c r="H611" s="1954"/>
      <c r="I611" s="1954"/>
      <c r="J611" s="1954"/>
    </row>
    <row r="612" spans="1:10" ht="15.75" customHeight="1">
      <c r="A612" s="2056"/>
      <c r="B612" s="1954"/>
      <c r="C612" s="1954"/>
      <c r="D612" s="1954"/>
      <c r="E612" s="1954"/>
      <c r="F612" s="1954"/>
      <c r="G612" s="1954"/>
      <c r="H612" s="1954"/>
      <c r="I612" s="1954"/>
      <c r="J612" s="1954"/>
    </row>
    <row r="613" spans="1:10" ht="15.75" customHeight="1">
      <c r="A613" s="2056"/>
      <c r="B613" s="1954"/>
      <c r="C613" s="1954"/>
      <c r="D613" s="1954"/>
      <c r="E613" s="1954"/>
      <c r="F613" s="1954"/>
      <c r="G613" s="1954"/>
      <c r="H613" s="1954"/>
      <c r="I613" s="1954"/>
      <c r="J613" s="1954"/>
    </row>
    <row r="614" spans="1:10" ht="15.75" customHeight="1">
      <c r="A614" s="2056"/>
      <c r="B614" s="1954"/>
      <c r="C614" s="1954"/>
      <c r="D614" s="1954"/>
      <c r="E614" s="1954"/>
      <c r="F614" s="1954"/>
      <c r="G614" s="1954"/>
      <c r="H614" s="1954"/>
      <c r="I614" s="1954"/>
      <c r="J614" s="1954"/>
    </row>
    <row r="615" spans="1:10" ht="15.75" customHeight="1">
      <c r="A615" s="2056"/>
      <c r="B615" s="1954"/>
      <c r="C615" s="1954"/>
      <c r="D615" s="1954"/>
      <c r="E615" s="1954"/>
      <c r="F615" s="1954"/>
      <c r="G615" s="1954"/>
      <c r="H615" s="1954"/>
      <c r="I615" s="1954"/>
      <c r="J615" s="1954"/>
    </row>
    <row r="616" spans="1:10" ht="15.75" customHeight="1">
      <c r="A616" s="2056"/>
      <c r="B616" s="1954"/>
      <c r="C616" s="1954"/>
      <c r="D616" s="1954"/>
      <c r="E616" s="1954"/>
      <c r="F616" s="1954"/>
      <c r="G616" s="1954"/>
      <c r="H616" s="1954"/>
      <c r="I616" s="1954"/>
      <c r="J616" s="1954"/>
    </row>
    <row r="617" spans="1:10" ht="15.75" customHeight="1">
      <c r="A617" s="2056"/>
      <c r="B617" s="1954"/>
      <c r="C617" s="1954"/>
      <c r="D617" s="1954"/>
      <c r="E617" s="1954"/>
      <c r="F617" s="1954"/>
      <c r="G617" s="1954"/>
      <c r="H617" s="1954"/>
      <c r="I617" s="1954"/>
      <c r="J617" s="1954"/>
    </row>
    <row r="618" spans="1:10" ht="15.75" customHeight="1">
      <c r="A618" s="2056"/>
      <c r="B618" s="1954"/>
      <c r="C618" s="1954"/>
      <c r="D618" s="1954"/>
      <c r="E618" s="1954"/>
      <c r="F618" s="1954"/>
      <c r="G618" s="1954"/>
      <c r="H618" s="1954"/>
      <c r="I618" s="1954"/>
      <c r="J618" s="1954"/>
    </row>
    <row r="619" spans="1:10" ht="15.75" customHeight="1">
      <c r="A619" s="2056"/>
      <c r="B619" s="1954"/>
      <c r="C619" s="1954"/>
      <c r="D619" s="1954"/>
      <c r="E619" s="1954"/>
      <c r="F619" s="1954"/>
      <c r="G619" s="1954"/>
      <c r="H619" s="1954"/>
      <c r="I619" s="1954"/>
      <c r="J619" s="1954"/>
    </row>
    <row r="620" spans="1:10" ht="15.75" customHeight="1">
      <c r="A620" s="2056"/>
      <c r="B620" s="1954"/>
      <c r="C620" s="1954"/>
      <c r="D620" s="1954"/>
      <c r="E620" s="1954"/>
      <c r="F620" s="1954"/>
      <c r="G620" s="1954"/>
      <c r="H620" s="1954"/>
      <c r="I620" s="1954"/>
      <c r="J620" s="1954"/>
    </row>
    <row r="621" spans="1:10" ht="15.75" customHeight="1">
      <c r="A621" s="2056"/>
      <c r="B621" s="1954"/>
      <c r="C621" s="1954"/>
      <c r="D621" s="1954"/>
      <c r="E621" s="1954"/>
      <c r="F621" s="1954"/>
      <c r="G621" s="1954"/>
      <c r="H621" s="1954"/>
      <c r="I621" s="1954"/>
      <c r="J621" s="1954"/>
    </row>
    <row r="622" spans="1:10" ht="15.75" customHeight="1">
      <c r="A622" s="2056"/>
      <c r="B622" s="1954"/>
      <c r="C622" s="1954"/>
      <c r="D622" s="1954"/>
      <c r="E622" s="1954"/>
      <c r="F622" s="1954"/>
      <c r="G622" s="1954"/>
      <c r="H622" s="1954"/>
      <c r="I622" s="1954"/>
      <c r="J622" s="1954"/>
    </row>
    <row r="623" spans="1:10" ht="15.75" customHeight="1">
      <c r="A623" s="2056"/>
      <c r="B623" s="1954"/>
      <c r="C623" s="1954"/>
      <c r="D623" s="1954"/>
      <c r="E623" s="1954"/>
      <c r="F623" s="1954"/>
      <c r="G623" s="1954"/>
      <c r="H623" s="1954"/>
      <c r="I623" s="1954"/>
      <c r="J623" s="1954"/>
    </row>
    <row r="624" spans="1:10" ht="15.75" customHeight="1">
      <c r="A624" s="2056"/>
      <c r="B624" s="1954"/>
      <c r="C624" s="1954"/>
      <c r="D624" s="1954"/>
      <c r="E624" s="1954"/>
      <c r="F624" s="1954"/>
      <c r="G624" s="1954"/>
      <c r="H624" s="1954"/>
      <c r="I624" s="1954"/>
      <c r="J624" s="1954"/>
    </row>
    <row r="625" spans="1:10" ht="15.75" customHeight="1">
      <c r="A625" s="2056"/>
      <c r="B625" s="1954"/>
      <c r="C625" s="1954"/>
      <c r="D625" s="1954"/>
      <c r="E625" s="1954"/>
      <c r="F625" s="1954"/>
      <c r="G625" s="1954"/>
      <c r="H625" s="1954"/>
      <c r="I625" s="1954"/>
      <c r="J625" s="1954"/>
    </row>
    <row r="626" spans="1:10" ht="15.75" customHeight="1">
      <c r="A626" s="2056"/>
      <c r="B626" s="1954"/>
      <c r="C626" s="1954"/>
      <c r="D626" s="1954"/>
      <c r="E626" s="1954"/>
      <c r="F626" s="1954"/>
      <c r="G626" s="1954"/>
      <c r="H626" s="1954"/>
      <c r="I626" s="1954"/>
      <c r="J626" s="1954"/>
    </row>
    <row r="627" spans="1:10" ht="15.75" customHeight="1">
      <c r="A627" s="2056"/>
      <c r="B627" s="1954"/>
      <c r="C627" s="1954"/>
      <c r="D627" s="1954"/>
      <c r="E627" s="1954"/>
      <c r="F627" s="1954"/>
      <c r="G627" s="1954"/>
      <c r="H627" s="1954"/>
      <c r="I627" s="1954"/>
      <c r="J627" s="1954"/>
    </row>
    <row r="628" spans="1:10" ht="15.75" customHeight="1">
      <c r="A628" s="2056"/>
      <c r="B628" s="1954"/>
      <c r="C628" s="1954"/>
      <c r="D628" s="1954"/>
      <c r="E628" s="1954"/>
      <c r="F628" s="1954"/>
      <c r="G628" s="1954"/>
      <c r="H628" s="1954"/>
      <c r="I628" s="1954"/>
      <c r="J628" s="1954"/>
    </row>
    <row r="629" spans="1:10" ht="15.75" customHeight="1">
      <c r="A629" s="2056"/>
      <c r="B629" s="1954"/>
      <c r="C629" s="1954"/>
      <c r="D629" s="1954"/>
      <c r="E629" s="1954"/>
      <c r="F629" s="1954"/>
      <c r="G629" s="1954"/>
      <c r="H629" s="1954"/>
      <c r="I629" s="1954"/>
      <c r="J629" s="1954"/>
    </row>
    <row r="630" spans="1:10" ht="15.75" customHeight="1">
      <c r="A630" s="2056"/>
      <c r="B630" s="1954"/>
      <c r="C630" s="1954"/>
      <c r="D630" s="1954"/>
      <c r="E630" s="1954"/>
      <c r="F630" s="1954"/>
      <c r="G630" s="1954"/>
      <c r="H630" s="1954"/>
      <c r="I630" s="1954"/>
      <c r="J630" s="1954"/>
    </row>
    <row r="631" spans="1:10" ht="15.75" customHeight="1">
      <c r="A631" s="2056"/>
      <c r="B631" s="1954"/>
      <c r="C631" s="1954"/>
      <c r="D631" s="1954"/>
      <c r="E631" s="1954"/>
      <c r="F631" s="1954"/>
      <c r="G631" s="1954"/>
      <c r="H631" s="1954"/>
      <c r="I631" s="1954"/>
      <c r="J631" s="1954"/>
    </row>
    <row r="632" spans="1:10" ht="15.75" customHeight="1">
      <c r="A632" s="2056"/>
      <c r="B632" s="1954"/>
      <c r="C632" s="1954"/>
      <c r="D632" s="1954"/>
      <c r="E632" s="1954"/>
      <c r="F632" s="1954"/>
      <c r="G632" s="1954"/>
      <c r="H632" s="1954"/>
      <c r="I632" s="1954"/>
      <c r="J632" s="1954"/>
    </row>
    <row r="633" spans="1:10" ht="15.75" customHeight="1">
      <c r="A633" s="2056"/>
      <c r="B633" s="1954"/>
      <c r="C633" s="1954"/>
      <c r="D633" s="1954"/>
      <c r="E633" s="1954"/>
      <c r="F633" s="1954"/>
      <c r="G633" s="1954"/>
      <c r="H633" s="1954"/>
      <c r="I633" s="1954"/>
      <c r="J633" s="1954"/>
    </row>
    <row r="634" spans="1:10" ht="15.75" customHeight="1">
      <c r="A634" s="2056"/>
      <c r="B634" s="1954"/>
      <c r="C634" s="1954"/>
      <c r="D634" s="1954"/>
      <c r="E634" s="1954"/>
      <c r="F634" s="1954"/>
      <c r="G634" s="1954"/>
      <c r="H634" s="1954"/>
      <c r="I634" s="1954"/>
      <c r="J634" s="1954"/>
    </row>
    <row r="635" spans="1:10" ht="15.75" customHeight="1">
      <c r="A635" s="2056"/>
      <c r="B635" s="1954"/>
      <c r="C635" s="1954"/>
      <c r="D635" s="1954"/>
      <c r="E635" s="1954"/>
      <c r="F635" s="1954"/>
      <c r="G635" s="1954"/>
      <c r="H635" s="1954"/>
      <c r="I635" s="1954"/>
      <c r="J635" s="1954"/>
    </row>
    <row r="636" spans="1:10" ht="15.75" customHeight="1">
      <c r="A636" s="2056"/>
      <c r="B636" s="1954"/>
      <c r="C636" s="1954"/>
      <c r="D636" s="1954"/>
      <c r="E636" s="1954"/>
      <c r="F636" s="1954"/>
      <c r="G636" s="1954"/>
      <c r="H636" s="1954"/>
      <c r="I636" s="1954"/>
      <c r="J636" s="1954"/>
    </row>
    <row r="637" spans="1:10" ht="15.75" customHeight="1">
      <c r="A637" s="2056"/>
      <c r="B637" s="1954"/>
      <c r="C637" s="1954"/>
      <c r="D637" s="1954"/>
      <c r="E637" s="1954"/>
      <c r="F637" s="1954"/>
      <c r="G637" s="1954"/>
      <c r="H637" s="1954"/>
      <c r="I637" s="1954"/>
      <c r="J637" s="1954"/>
    </row>
    <row r="638" spans="1:10" ht="15.75" customHeight="1">
      <c r="A638" s="2056"/>
      <c r="B638" s="1954"/>
      <c r="C638" s="1954"/>
      <c r="D638" s="1954"/>
      <c r="E638" s="1954"/>
      <c r="F638" s="1954"/>
      <c r="G638" s="1954"/>
      <c r="H638" s="1954"/>
      <c r="I638" s="1954"/>
      <c r="J638" s="1954"/>
    </row>
    <row r="639" spans="1:10" ht="15.75" customHeight="1">
      <c r="A639" s="2056"/>
      <c r="B639" s="1954"/>
      <c r="C639" s="1954"/>
      <c r="D639" s="1954"/>
      <c r="E639" s="1954"/>
      <c r="F639" s="1954"/>
      <c r="G639" s="1954"/>
      <c r="H639" s="1954"/>
      <c r="I639" s="1954"/>
      <c r="J639" s="1954"/>
    </row>
    <row r="640" spans="1:10" ht="15.75" customHeight="1">
      <c r="A640" s="2056"/>
      <c r="B640" s="1954"/>
      <c r="C640" s="1954"/>
      <c r="D640" s="1954"/>
      <c r="E640" s="1954"/>
      <c r="F640" s="1954"/>
      <c r="G640" s="1954"/>
      <c r="H640" s="1954"/>
      <c r="I640" s="1954"/>
      <c r="J640" s="1954"/>
    </row>
    <row r="641" spans="1:10" ht="15.75" customHeight="1">
      <c r="A641" s="2056"/>
      <c r="B641" s="1954"/>
      <c r="C641" s="1954"/>
      <c r="D641" s="1954"/>
      <c r="E641" s="1954"/>
      <c r="F641" s="1954"/>
      <c r="G641" s="1954"/>
      <c r="H641" s="1954"/>
      <c r="I641" s="1954"/>
      <c r="J641" s="1954"/>
    </row>
    <row r="642" spans="1:10" ht="15.75" customHeight="1">
      <c r="A642" s="2056"/>
      <c r="B642" s="1954"/>
      <c r="C642" s="1954"/>
      <c r="D642" s="1954"/>
      <c r="E642" s="1954"/>
      <c r="F642" s="1954"/>
      <c r="G642" s="1954"/>
      <c r="H642" s="1954"/>
      <c r="I642" s="1954"/>
      <c r="J642" s="1954"/>
    </row>
    <row r="643" spans="1:10" ht="15.75" customHeight="1">
      <c r="A643" s="2056"/>
      <c r="B643" s="1954"/>
      <c r="C643" s="1954"/>
      <c r="D643" s="1954"/>
      <c r="E643" s="1954"/>
      <c r="F643" s="1954"/>
      <c r="G643" s="1954"/>
      <c r="H643" s="1954"/>
      <c r="I643" s="1954"/>
      <c r="J643" s="1954"/>
    </row>
    <row r="644" spans="1:10" ht="15.75" customHeight="1">
      <c r="A644" s="2056"/>
      <c r="B644" s="1954"/>
      <c r="C644" s="1954"/>
      <c r="D644" s="1954"/>
      <c r="E644" s="1954"/>
      <c r="F644" s="1954"/>
      <c r="G644" s="1954"/>
      <c r="H644" s="1954"/>
      <c r="I644" s="1954"/>
      <c r="J644" s="1954"/>
    </row>
    <row r="645" spans="1:10" ht="15.75" customHeight="1">
      <c r="A645" s="2056"/>
      <c r="B645" s="1954"/>
      <c r="C645" s="1954"/>
      <c r="D645" s="1954"/>
      <c r="E645" s="1954"/>
      <c r="F645" s="1954"/>
      <c r="G645" s="1954"/>
      <c r="H645" s="1954"/>
      <c r="I645" s="1954"/>
      <c r="J645" s="1954"/>
    </row>
    <row r="646" spans="1:10" ht="15.75" customHeight="1">
      <c r="A646" s="2056"/>
      <c r="B646" s="1954"/>
      <c r="C646" s="1954"/>
      <c r="D646" s="1954"/>
      <c r="E646" s="1954"/>
      <c r="F646" s="1954"/>
      <c r="G646" s="1954"/>
      <c r="H646" s="1954"/>
      <c r="I646" s="1954"/>
      <c r="J646" s="1954"/>
    </row>
    <row r="647" spans="1:10" ht="15.75" customHeight="1">
      <c r="A647" s="2056"/>
      <c r="B647" s="1954"/>
      <c r="C647" s="1954"/>
      <c r="D647" s="1954"/>
      <c r="E647" s="1954"/>
      <c r="F647" s="1954"/>
      <c r="G647" s="1954"/>
      <c r="H647" s="1954"/>
      <c r="I647" s="1954"/>
      <c r="J647" s="1954"/>
    </row>
    <row r="648" spans="1:10" ht="15.75" customHeight="1">
      <c r="A648" s="2056"/>
      <c r="B648" s="1954"/>
      <c r="C648" s="1954"/>
      <c r="D648" s="1954"/>
      <c r="E648" s="1954"/>
      <c r="F648" s="1954"/>
      <c r="G648" s="1954"/>
      <c r="H648" s="1954"/>
      <c r="I648" s="1954"/>
      <c r="J648" s="1954"/>
    </row>
    <row r="649" spans="1:10" ht="15.75" customHeight="1">
      <c r="A649" s="2056"/>
      <c r="B649" s="1954"/>
      <c r="C649" s="1954"/>
      <c r="D649" s="1954"/>
      <c r="E649" s="1954"/>
      <c r="F649" s="1954"/>
      <c r="G649" s="1954"/>
      <c r="H649" s="1954"/>
      <c r="I649" s="1954"/>
      <c r="J649" s="1954"/>
    </row>
    <row r="650" spans="1:10" ht="15.75" customHeight="1">
      <c r="A650" s="2056"/>
      <c r="B650" s="1954"/>
      <c r="C650" s="1954"/>
      <c r="D650" s="1954"/>
      <c r="E650" s="1954"/>
      <c r="F650" s="1954"/>
      <c r="G650" s="1954"/>
      <c r="H650" s="1954"/>
      <c r="I650" s="1954"/>
      <c r="J650" s="1954"/>
    </row>
    <row r="651" spans="1:10" ht="15.75" customHeight="1">
      <c r="A651" s="2056"/>
      <c r="B651" s="1954"/>
      <c r="C651" s="1954"/>
      <c r="D651" s="1954"/>
      <c r="E651" s="1954"/>
      <c r="F651" s="1954"/>
      <c r="G651" s="1954"/>
      <c r="H651" s="1954"/>
      <c r="I651" s="1954"/>
      <c r="J651" s="1954"/>
    </row>
    <row r="652" spans="1:10" ht="15.75" customHeight="1">
      <c r="A652" s="2056"/>
      <c r="B652" s="1954"/>
      <c r="C652" s="1954"/>
      <c r="D652" s="1954"/>
      <c r="E652" s="1954"/>
      <c r="F652" s="1954"/>
      <c r="G652" s="1954"/>
      <c r="H652" s="1954"/>
      <c r="I652" s="1954"/>
      <c r="J652" s="1954"/>
    </row>
    <row r="653" spans="1:10" ht="15.75" customHeight="1">
      <c r="A653" s="2056"/>
      <c r="B653" s="1954"/>
      <c r="C653" s="1954"/>
      <c r="D653" s="1954"/>
      <c r="E653" s="1954"/>
      <c r="F653" s="1954"/>
      <c r="G653" s="1954"/>
      <c r="H653" s="1954"/>
      <c r="I653" s="1954"/>
      <c r="J653" s="1954"/>
    </row>
    <row r="654" spans="1:10" ht="15.75" customHeight="1">
      <c r="A654" s="2056"/>
      <c r="B654" s="1954"/>
      <c r="C654" s="1954"/>
      <c r="D654" s="1954"/>
      <c r="E654" s="1954"/>
      <c r="F654" s="1954"/>
      <c r="G654" s="1954"/>
      <c r="H654" s="1954"/>
      <c r="I654" s="1954"/>
      <c r="J654" s="1954"/>
    </row>
    <row r="655" spans="1:10" ht="15.75" customHeight="1">
      <c r="A655" s="2056"/>
      <c r="B655" s="1954"/>
      <c r="C655" s="1954"/>
      <c r="D655" s="1954"/>
      <c r="E655" s="1954"/>
      <c r="F655" s="1954"/>
      <c r="G655" s="1954"/>
      <c r="H655" s="1954"/>
      <c r="I655" s="1954"/>
      <c r="J655" s="1954"/>
    </row>
    <row r="656" spans="1:10" ht="15.75" customHeight="1">
      <c r="A656" s="2056"/>
      <c r="B656" s="1954"/>
      <c r="C656" s="1954"/>
      <c r="D656" s="1954"/>
      <c r="E656" s="1954"/>
      <c r="F656" s="1954"/>
      <c r="G656" s="1954"/>
      <c r="H656" s="1954"/>
      <c r="I656" s="1954"/>
      <c r="J656" s="1954"/>
    </row>
    <row r="657" spans="1:10" ht="15.75" customHeight="1">
      <c r="A657" s="2056"/>
      <c r="B657" s="1954"/>
      <c r="C657" s="1954"/>
      <c r="D657" s="1954"/>
      <c r="E657" s="1954"/>
      <c r="F657" s="1954"/>
      <c r="G657" s="1954"/>
      <c r="H657" s="1954"/>
      <c r="I657" s="1954"/>
      <c r="J657" s="1954"/>
    </row>
    <row r="658" spans="1:10" ht="15.75" customHeight="1">
      <c r="A658" s="2056"/>
      <c r="B658" s="1954"/>
      <c r="C658" s="1954"/>
      <c r="D658" s="1954"/>
      <c r="E658" s="1954"/>
      <c r="F658" s="1954"/>
      <c r="G658" s="1954"/>
      <c r="H658" s="1954"/>
      <c r="I658" s="1954"/>
      <c r="J658" s="1954"/>
    </row>
    <row r="659" spans="1:10" ht="15.75" customHeight="1">
      <c r="A659" s="2056"/>
      <c r="B659" s="1954"/>
      <c r="C659" s="1954"/>
      <c r="D659" s="1954"/>
      <c r="E659" s="1954"/>
      <c r="F659" s="1954"/>
      <c r="G659" s="1954"/>
      <c r="H659" s="1954"/>
      <c r="I659" s="1954"/>
      <c r="J659" s="1954"/>
    </row>
    <row r="660" spans="1:10" ht="15.75" customHeight="1">
      <c r="A660" s="2056"/>
      <c r="B660" s="1954"/>
      <c r="C660" s="1954"/>
      <c r="D660" s="1954"/>
      <c r="E660" s="1954"/>
      <c r="F660" s="1954"/>
      <c r="G660" s="1954"/>
      <c r="H660" s="1954"/>
      <c r="I660" s="1954"/>
      <c r="J660" s="1954"/>
    </row>
    <row r="661" spans="1:10" ht="15.75" customHeight="1">
      <c r="A661" s="2056"/>
      <c r="B661" s="1954"/>
      <c r="C661" s="1954"/>
      <c r="D661" s="1954"/>
      <c r="E661" s="1954"/>
      <c r="F661" s="1954"/>
      <c r="G661" s="1954"/>
      <c r="H661" s="1954"/>
      <c r="I661" s="1954"/>
      <c r="J661" s="1954"/>
    </row>
    <row r="662" spans="1:10" ht="15.75" customHeight="1">
      <c r="A662" s="2056"/>
      <c r="B662" s="1954"/>
      <c r="C662" s="1954"/>
      <c r="D662" s="1954"/>
      <c r="E662" s="1954"/>
      <c r="F662" s="1954"/>
      <c r="G662" s="1954"/>
      <c r="H662" s="1954"/>
      <c r="I662" s="1954"/>
      <c r="J662" s="1954"/>
    </row>
    <row r="663" spans="1:10" ht="15.75" customHeight="1">
      <c r="A663" s="2056"/>
      <c r="B663" s="1954"/>
      <c r="C663" s="1954"/>
      <c r="D663" s="1954"/>
      <c r="E663" s="1954"/>
      <c r="F663" s="1954"/>
      <c r="G663" s="1954"/>
      <c r="H663" s="1954"/>
      <c r="I663" s="1954"/>
      <c r="J663" s="1954"/>
    </row>
    <row r="664" spans="1:10" ht="15.75" customHeight="1">
      <c r="A664" s="2056"/>
      <c r="B664" s="1954"/>
      <c r="C664" s="1954"/>
      <c r="D664" s="1954"/>
      <c r="E664" s="1954"/>
      <c r="F664" s="1954"/>
      <c r="G664" s="1954"/>
      <c r="H664" s="1954"/>
      <c r="I664" s="1954"/>
      <c r="J664" s="1954"/>
    </row>
    <row r="665" spans="1:10" ht="15.75" customHeight="1">
      <c r="A665" s="2056"/>
      <c r="B665" s="1954"/>
      <c r="C665" s="1954"/>
      <c r="D665" s="1954"/>
      <c r="E665" s="1954"/>
      <c r="F665" s="1954"/>
      <c r="G665" s="1954"/>
      <c r="H665" s="1954"/>
      <c r="I665" s="1954"/>
      <c r="J665" s="1954"/>
    </row>
    <row r="666" spans="1:10" ht="15.75" customHeight="1">
      <c r="A666" s="2056"/>
      <c r="B666" s="1954"/>
      <c r="C666" s="1954"/>
      <c r="D666" s="1954"/>
      <c r="E666" s="1954"/>
      <c r="F666" s="1954"/>
      <c r="G666" s="1954"/>
      <c r="H666" s="1954"/>
      <c r="I666" s="1954"/>
      <c r="J666" s="1954"/>
    </row>
    <row r="667" spans="1:10" ht="15.75" customHeight="1">
      <c r="A667" s="2056"/>
      <c r="B667" s="1954"/>
      <c r="C667" s="1954"/>
      <c r="D667" s="1954"/>
      <c r="E667" s="1954"/>
      <c r="F667" s="1954"/>
      <c r="G667" s="1954"/>
      <c r="H667" s="1954"/>
      <c r="I667" s="1954"/>
      <c r="J667" s="1954"/>
    </row>
    <row r="668" spans="1:10" ht="15.75" customHeight="1">
      <c r="A668" s="2056"/>
      <c r="B668" s="1954"/>
      <c r="C668" s="1954"/>
      <c r="D668" s="1954"/>
      <c r="E668" s="1954"/>
      <c r="F668" s="1954"/>
      <c r="G668" s="1954"/>
      <c r="H668" s="1954"/>
      <c r="I668" s="1954"/>
      <c r="J668" s="1954"/>
    </row>
    <row r="669" spans="1:10" ht="15.75" customHeight="1">
      <c r="A669" s="2056"/>
      <c r="B669" s="1954"/>
      <c r="C669" s="1954"/>
      <c r="D669" s="1954"/>
      <c r="E669" s="1954"/>
      <c r="F669" s="1954"/>
      <c r="G669" s="1954"/>
      <c r="H669" s="1954"/>
      <c r="I669" s="1954"/>
      <c r="J669" s="1954"/>
    </row>
    <row r="670" spans="1:10" ht="15.75" customHeight="1">
      <c r="A670" s="2056"/>
      <c r="B670" s="1954"/>
      <c r="C670" s="1954"/>
      <c r="D670" s="1954"/>
      <c r="E670" s="1954"/>
      <c r="F670" s="1954"/>
      <c r="G670" s="1954"/>
      <c r="H670" s="1954"/>
      <c r="I670" s="1954"/>
      <c r="J670" s="1954"/>
    </row>
    <row r="671" spans="1:10" ht="15.75" customHeight="1">
      <c r="A671" s="2056"/>
      <c r="B671" s="1954"/>
      <c r="C671" s="1954"/>
      <c r="D671" s="1954"/>
      <c r="E671" s="1954"/>
      <c r="F671" s="1954"/>
      <c r="G671" s="1954"/>
      <c r="H671" s="1954"/>
      <c r="I671" s="1954"/>
      <c r="J671" s="1954"/>
    </row>
    <row r="672" spans="1:10" ht="15.75" customHeight="1">
      <c r="A672" s="2056"/>
      <c r="B672" s="1954"/>
      <c r="C672" s="1954"/>
      <c r="D672" s="1954"/>
      <c r="E672" s="1954"/>
      <c r="F672" s="1954"/>
      <c r="G672" s="1954"/>
      <c r="H672" s="1954"/>
      <c r="I672" s="1954"/>
      <c r="J672" s="1954"/>
    </row>
    <row r="673" spans="1:10" ht="15.75" customHeight="1">
      <c r="A673" s="2056"/>
      <c r="B673" s="1954"/>
      <c r="C673" s="1954"/>
      <c r="D673" s="1954"/>
      <c r="E673" s="1954"/>
      <c r="F673" s="1954"/>
      <c r="G673" s="1954"/>
      <c r="H673" s="1954"/>
      <c r="I673" s="1954"/>
      <c r="J673" s="1954"/>
    </row>
    <row r="674" spans="1:10" ht="15.75" customHeight="1">
      <c r="A674" s="2056"/>
      <c r="B674" s="1954"/>
      <c r="C674" s="1954"/>
      <c r="D674" s="1954"/>
      <c r="E674" s="1954"/>
      <c r="F674" s="1954"/>
      <c r="G674" s="1954"/>
      <c r="H674" s="1954"/>
      <c r="I674" s="1954"/>
      <c r="J674" s="1954"/>
    </row>
    <row r="675" spans="1:10" ht="15.75" customHeight="1">
      <c r="A675" s="2056"/>
      <c r="B675" s="1954"/>
      <c r="C675" s="1954"/>
      <c r="D675" s="1954"/>
      <c r="E675" s="1954"/>
      <c r="F675" s="1954"/>
      <c r="G675" s="1954"/>
      <c r="H675" s="1954"/>
      <c r="I675" s="1954"/>
      <c r="J675" s="1954"/>
    </row>
    <row r="676" spans="1:10" ht="15.75" customHeight="1">
      <c r="A676" s="2056"/>
      <c r="B676" s="1954"/>
      <c r="C676" s="1954"/>
      <c r="D676" s="1954"/>
      <c r="E676" s="1954"/>
      <c r="F676" s="1954"/>
      <c r="G676" s="1954"/>
      <c r="H676" s="1954"/>
      <c r="I676" s="1954"/>
      <c r="J676" s="1954"/>
    </row>
    <row r="677" spans="1:10" ht="15.75" customHeight="1">
      <c r="A677" s="2056"/>
      <c r="B677" s="1954"/>
      <c r="C677" s="1954"/>
      <c r="D677" s="1954"/>
      <c r="E677" s="1954"/>
      <c r="F677" s="1954"/>
      <c r="G677" s="1954"/>
      <c r="H677" s="1954"/>
      <c r="I677" s="1954"/>
      <c r="J677" s="1954"/>
    </row>
    <row r="678" spans="1:10" ht="15.75" customHeight="1">
      <c r="A678" s="2056"/>
      <c r="B678" s="1954"/>
      <c r="C678" s="1954"/>
      <c r="D678" s="1954"/>
      <c r="E678" s="1954"/>
      <c r="F678" s="1954"/>
      <c r="G678" s="1954"/>
      <c r="H678" s="1954"/>
      <c r="I678" s="1954"/>
      <c r="J678" s="1954"/>
    </row>
    <row r="679" spans="1:10" ht="15.75" customHeight="1">
      <c r="A679" s="2056"/>
      <c r="B679" s="1954"/>
      <c r="C679" s="1954"/>
      <c r="D679" s="1954"/>
      <c r="E679" s="1954"/>
      <c r="F679" s="1954"/>
      <c r="G679" s="1954"/>
      <c r="H679" s="1954"/>
      <c r="I679" s="1954"/>
      <c r="J679" s="1954"/>
    </row>
    <row r="680" spans="1:10" ht="15.75" customHeight="1">
      <c r="A680" s="2056"/>
      <c r="B680" s="1954"/>
      <c r="C680" s="1954"/>
      <c r="D680" s="1954"/>
      <c r="E680" s="1954"/>
      <c r="F680" s="1954"/>
      <c r="G680" s="1954"/>
      <c r="H680" s="1954"/>
      <c r="I680" s="1954"/>
      <c r="J680" s="1954"/>
    </row>
    <row r="681" spans="1:10" ht="15.75" customHeight="1">
      <c r="A681" s="2056"/>
      <c r="B681" s="1954"/>
      <c r="C681" s="1954"/>
      <c r="D681" s="1954"/>
      <c r="E681" s="1954"/>
      <c r="F681" s="1954"/>
      <c r="G681" s="1954"/>
      <c r="H681" s="1954"/>
      <c r="I681" s="1954"/>
      <c r="J681" s="1954"/>
    </row>
    <row r="682" spans="1:10" ht="15.75" customHeight="1">
      <c r="A682" s="2056"/>
      <c r="B682" s="1954"/>
      <c r="C682" s="1954"/>
      <c r="D682" s="1954"/>
      <c r="E682" s="1954"/>
      <c r="F682" s="1954"/>
      <c r="G682" s="1954"/>
      <c r="H682" s="1954"/>
      <c r="I682" s="1954"/>
      <c r="J682" s="1954"/>
    </row>
    <row r="683" spans="1:10" ht="15.75" customHeight="1">
      <c r="A683" s="2056"/>
      <c r="B683" s="1954"/>
      <c r="C683" s="1954"/>
      <c r="D683" s="1954"/>
      <c r="E683" s="1954"/>
      <c r="F683" s="1954"/>
      <c r="G683" s="1954"/>
      <c r="H683" s="1954"/>
      <c r="I683" s="1954"/>
      <c r="J683" s="1954"/>
    </row>
    <row r="684" spans="1:10" ht="15.75" customHeight="1">
      <c r="A684" s="2056"/>
      <c r="B684" s="1954"/>
      <c r="C684" s="1954"/>
      <c r="D684" s="1954"/>
      <c r="E684" s="1954"/>
      <c r="F684" s="1954"/>
      <c r="G684" s="1954"/>
      <c r="H684" s="1954"/>
      <c r="I684" s="1954"/>
      <c r="J684" s="1954"/>
    </row>
    <row r="685" spans="1:10" ht="15.75" customHeight="1">
      <c r="A685" s="2056"/>
      <c r="B685" s="1954"/>
      <c r="C685" s="1954"/>
      <c r="D685" s="1954"/>
      <c r="E685" s="1954"/>
      <c r="F685" s="1954"/>
      <c r="G685" s="1954"/>
      <c r="H685" s="1954"/>
      <c r="I685" s="1954"/>
      <c r="J685" s="1954"/>
    </row>
    <row r="686" spans="1:10" ht="15.75" customHeight="1">
      <c r="A686" s="2056"/>
      <c r="B686" s="1954"/>
      <c r="C686" s="1954"/>
      <c r="D686" s="1954"/>
      <c r="E686" s="1954"/>
      <c r="F686" s="1954"/>
      <c r="G686" s="1954"/>
      <c r="H686" s="1954"/>
      <c r="I686" s="1954"/>
      <c r="J686" s="1954"/>
    </row>
    <row r="687" spans="1:10" ht="15.75" customHeight="1">
      <c r="A687" s="2056"/>
      <c r="B687" s="1954"/>
      <c r="C687" s="1954"/>
      <c r="D687" s="1954"/>
      <c r="E687" s="1954"/>
      <c r="F687" s="1954"/>
      <c r="G687" s="1954"/>
      <c r="H687" s="1954"/>
      <c r="I687" s="1954"/>
      <c r="J687" s="1954"/>
    </row>
    <row r="688" spans="1:10" ht="15.75" customHeight="1">
      <c r="A688" s="2056"/>
      <c r="B688" s="1954"/>
      <c r="C688" s="1954"/>
      <c r="D688" s="1954"/>
      <c r="E688" s="1954"/>
      <c r="F688" s="1954"/>
      <c r="G688" s="1954"/>
      <c r="H688" s="1954"/>
      <c r="I688" s="1954"/>
      <c r="J688" s="1954"/>
    </row>
    <row r="689" spans="1:10" ht="15.75" customHeight="1">
      <c r="A689" s="2056"/>
      <c r="B689" s="1954"/>
      <c r="C689" s="1954"/>
      <c r="D689" s="1954"/>
      <c r="E689" s="1954"/>
      <c r="F689" s="1954"/>
      <c r="G689" s="1954"/>
      <c r="H689" s="1954"/>
      <c r="I689" s="1954"/>
      <c r="J689" s="1954"/>
    </row>
    <row r="690" spans="1:10" ht="15.75" customHeight="1">
      <c r="A690" s="2056"/>
      <c r="B690" s="1954"/>
      <c r="C690" s="1954"/>
      <c r="D690" s="1954"/>
      <c r="E690" s="1954"/>
      <c r="F690" s="1954"/>
      <c r="G690" s="1954"/>
      <c r="H690" s="1954"/>
      <c r="I690" s="1954"/>
      <c r="J690" s="1954"/>
    </row>
    <row r="691" spans="1:10" ht="15.75" customHeight="1">
      <c r="A691" s="2056"/>
      <c r="B691" s="1954"/>
      <c r="C691" s="1954"/>
      <c r="D691" s="1954"/>
      <c r="E691" s="1954"/>
      <c r="F691" s="1954"/>
      <c r="G691" s="1954"/>
      <c r="H691" s="1954"/>
      <c r="I691" s="1954"/>
      <c r="J691" s="1954"/>
    </row>
    <row r="692" spans="1:10" ht="15.75" customHeight="1">
      <c r="A692" s="2056"/>
      <c r="B692" s="1954"/>
      <c r="C692" s="1954"/>
      <c r="D692" s="1954"/>
      <c r="E692" s="1954"/>
      <c r="F692" s="1954"/>
      <c r="G692" s="1954"/>
      <c r="H692" s="1954"/>
      <c r="I692" s="1954"/>
      <c r="J692" s="1954"/>
    </row>
    <row r="693" spans="1:10" ht="15.75" customHeight="1">
      <c r="A693" s="2056"/>
      <c r="B693" s="1954"/>
      <c r="C693" s="1954"/>
      <c r="D693" s="1954"/>
      <c r="E693" s="1954"/>
      <c r="F693" s="1954"/>
      <c r="G693" s="1954"/>
      <c r="H693" s="1954"/>
      <c r="I693" s="1954"/>
      <c r="J693" s="1954"/>
    </row>
    <row r="694" spans="1:10" ht="15.75" customHeight="1">
      <c r="A694" s="2056"/>
      <c r="B694" s="1954"/>
      <c r="C694" s="1954"/>
      <c r="D694" s="1954"/>
      <c r="E694" s="1954"/>
      <c r="F694" s="1954"/>
      <c r="G694" s="1954"/>
      <c r="H694" s="1954"/>
      <c r="I694" s="1954"/>
      <c r="J694" s="1954"/>
    </row>
    <row r="695" spans="1:10" ht="15.75" customHeight="1">
      <c r="A695" s="2056"/>
      <c r="B695" s="1954"/>
      <c r="C695" s="1954"/>
      <c r="D695" s="1954"/>
      <c r="E695" s="1954"/>
      <c r="F695" s="1954"/>
      <c r="G695" s="1954"/>
      <c r="H695" s="1954"/>
      <c r="I695" s="1954"/>
      <c r="J695" s="1954"/>
    </row>
    <row r="696" spans="1:10" ht="15.75" customHeight="1">
      <c r="A696" s="2056"/>
      <c r="B696" s="1954"/>
      <c r="C696" s="1954"/>
      <c r="D696" s="1954"/>
      <c r="E696" s="1954"/>
      <c r="F696" s="1954"/>
      <c r="G696" s="1954"/>
      <c r="H696" s="1954"/>
      <c r="I696" s="1954"/>
      <c r="J696" s="1954"/>
    </row>
    <row r="697" spans="1:10" ht="15.75" customHeight="1">
      <c r="A697" s="2056"/>
      <c r="B697" s="1954"/>
      <c r="C697" s="1954"/>
      <c r="D697" s="1954"/>
      <c r="E697" s="1954"/>
      <c r="F697" s="1954"/>
      <c r="G697" s="1954"/>
      <c r="H697" s="1954"/>
      <c r="I697" s="1954"/>
      <c r="J697" s="1954"/>
    </row>
    <row r="698" spans="1:10" ht="15.75" customHeight="1">
      <c r="A698" s="2056"/>
      <c r="B698" s="1954"/>
      <c r="C698" s="1954"/>
      <c r="D698" s="1954"/>
      <c r="E698" s="1954"/>
      <c r="F698" s="1954"/>
      <c r="G698" s="1954"/>
      <c r="H698" s="1954"/>
      <c r="I698" s="1954"/>
      <c r="J698" s="1954"/>
    </row>
    <row r="699" spans="1:10" ht="15.75" customHeight="1">
      <c r="A699" s="2056"/>
      <c r="B699" s="1954"/>
      <c r="C699" s="1954"/>
      <c r="D699" s="1954"/>
      <c r="E699" s="1954"/>
      <c r="F699" s="1954"/>
      <c r="G699" s="1954"/>
      <c r="H699" s="1954"/>
      <c r="I699" s="1954"/>
      <c r="J699" s="1954"/>
    </row>
    <row r="700" spans="1:10" ht="15.75" customHeight="1">
      <c r="A700" s="2056"/>
      <c r="B700" s="1954"/>
      <c r="C700" s="1954"/>
      <c r="D700" s="1954"/>
      <c r="E700" s="1954"/>
      <c r="F700" s="1954"/>
      <c r="G700" s="1954"/>
      <c r="H700" s="1954"/>
      <c r="I700" s="1954"/>
      <c r="J700" s="1954"/>
    </row>
    <row r="701" spans="1:10" ht="15.75" customHeight="1">
      <c r="A701" s="2056"/>
      <c r="B701" s="1954"/>
      <c r="C701" s="1954"/>
      <c r="D701" s="1954"/>
      <c r="E701" s="1954"/>
      <c r="F701" s="1954"/>
      <c r="G701" s="1954"/>
      <c r="H701" s="1954"/>
      <c r="I701" s="1954"/>
      <c r="J701" s="1954"/>
    </row>
    <row r="702" spans="1:10" ht="15.75" customHeight="1">
      <c r="A702" s="2056"/>
      <c r="B702" s="1954"/>
      <c r="C702" s="1954"/>
      <c r="D702" s="1954"/>
      <c r="E702" s="1954"/>
      <c r="F702" s="1954"/>
      <c r="G702" s="1954"/>
      <c r="H702" s="1954"/>
      <c r="I702" s="1954"/>
      <c r="J702" s="1954"/>
    </row>
    <row r="703" spans="1:10" ht="15.75" customHeight="1">
      <c r="A703" s="2056"/>
      <c r="B703" s="1954"/>
      <c r="C703" s="1954"/>
      <c r="D703" s="1954"/>
      <c r="E703" s="1954"/>
      <c r="F703" s="1954"/>
      <c r="G703" s="1954"/>
      <c r="H703" s="1954"/>
      <c r="I703" s="1954"/>
      <c r="J703" s="1954"/>
    </row>
    <row r="704" spans="1:10" ht="15.75" customHeight="1">
      <c r="A704" s="2056"/>
      <c r="B704" s="1954"/>
      <c r="C704" s="1954"/>
      <c r="D704" s="1954"/>
      <c r="E704" s="1954"/>
      <c r="F704" s="1954"/>
      <c r="G704" s="1954"/>
      <c r="H704" s="1954"/>
      <c r="I704" s="1954"/>
      <c r="J704" s="1954"/>
    </row>
    <row r="705" spans="1:10" ht="15.75" customHeight="1">
      <c r="A705" s="2056"/>
      <c r="B705" s="1954"/>
      <c r="C705" s="1954"/>
      <c r="D705" s="1954"/>
      <c r="E705" s="1954"/>
      <c r="F705" s="1954"/>
      <c r="G705" s="1954"/>
      <c r="H705" s="1954"/>
      <c r="I705" s="1954"/>
      <c r="J705" s="1954"/>
    </row>
    <row r="706" spans="1:10" ht="15.75" customHeight="1">
      <c r="A706" s="2056"/>
      <c r="B706" s="1954"/>
      <c r="C706" s="1954"/>
      <c r="D706" s="1954"/>
      <c r="E706" s="1954"/>
      <c r="F706" s="1954"/>
      <c r="G706" s="1954"/>
      <c r="H706" s="1954"/>
      <c r="I706" s="1954"/>
      <c r="J706" s="1954"/>
    </row>
    <row r="707" spans="1:10" ht="15.75" customHeight="1">
      <c r="A707" s="2056"/>
      <c r="B707" s="1954"/>
      <c r="C707" s="1954"/>
      <c r="D707" s="1954"/>
      <c r="E707" s="1954"/>
      <c r="F707" s="1954"/>
      <c r="G707" s="1954"/>
      <c r="H707" s="1954"/>
      <c r="I707" s="1954"/>
      <c r="J707" s="1954"/>
    </row>
    <row r="708" spans="1:10" ht="15.75" customHeight="1">
      <c r="A708" s="2056"/>
      <c r="B708" s="1954"/>
      <c r="C708" s="1954"/>
      <c r="D708" s="1954"/>
      <c r="E708" s="1954"/>
      <c r="F708" s="1954"/>
      <c r="G708" s="1954"/>
      <c r="H708" s="1954"/>
      <c r="I708" s="1954"/>
      <c r="J708" s="1954"/>
    </row>
    <row r="709" spans="1:10" ht="15.75" customHeight="1">
      <c r="A709" s="2056"/>
      <c r="B709" s="1954"/>
      <c r="C709" s="1954"/>
      <c r="D709" s="1954"/>
      <c r="E709" s="1954"/>
      <c r="F709" s="1954"/>
      <c r="G709" s="1954"/>
      <c r="H709" s="1954"/>
      <c r="I709" s="1954"/>
      <c r="J709" s="1954"/>
    </row>
    <row r="710" spans="1:10" ht="15.75" customHeight="1">
      <c r="A710" s="2056"/>
      <c r="B710" s="1954"/>
      <c r="C710" s="1954"/>
      <c r="D710" s="1954"/>
      <c r="E710" s="1954"/>
      <c r="F710" s="1954"/>
      <c r="G710" s="1954"/>
      <c r="H710" s="1954"/>
      <c r="I710" s="1954"/>
      <c r="J710" s="1954"/>
    </row>
    <row r="711" spans="1:10" ht="15.75" customHeight="1">
      <c r="A711" s="2056"/>
      <c r="B711" s="1954"/>
      <c r="C711" s="1954"/>
      <c r="D711" s="1954"/>
      <c r="E711" s="1954"/>
      <c r="F711" s="1954"/>
      <c r="G711" s="1954"/>
      <c r="H711" s="1954"/>
      <c r="I711" s="1954"/>
      <c r="J711" s="1954"/>
    </row>
    <row r="712" spans="1:10" ht="15.75" customHeight="1">
      <c r="A712" s="2056"/>
      <c r="B712" s="1954"/>
      <c r="C712" s="1954"/>
      <c r="D712" s="1954"/>
      <c r="E712" s="1954"/>
      <c r="F712" s="1954"/>
      <c r="G712" s="1954"/>
      <c r="H712" s="1954"/>
      <c r="I712" s="1954"/>
      <c r="J712" s="1954"/>
    </row>
    <row r="713" spans="1:10" ht="15.75" customHeight="1">
      <c r="A713" s="2056"/>
      <c r="B713" s="1954"/>
      <c r="C713" s="1954"/>
      <c r="D713" s="1954"/>
      <c r="E713" s="1954"/>
      <c r="F713" s="1954"/>
      <c r="G713" s="1954"/>
      <c r="H713" s="1954"/>
      <c r="I713" s="1954"/>
      <c r="J713" s="1954"/>
    </row>
    <row r="714" spans="1:10" ht="15.75" customHeight="1">
      <c r="A714" s="2056"/>
      <c r="B714" s="1954"/>
      <c r="C714" s="1954"/>
      <c r="D714" s="1954"/>
      <c r="E714" s="1954"/>
      <c r="F714" s="1954"/>
      <c r="G714" s="1954"/>
      <c r="H714" s="1954"/>
      <c r="I714" s="1954"/>
      <c r="J714" s="1954"/>
    </row>
    <row r="715" spans="1:10" ht="15.75" customHeight="1">
      <c r="A715" s="2056"/>
      <c r="B715" s="1954"/>
      <c r="C715" s="1954"/>
      <c r="D715" s="1954"/>
      <c r="E715" s="1954"/>
      <c r="F715" s="1954"/>
      <c r="G715" s="1954"/>
      <c r="H715" s="1954"/>
      <c r="I715" s="1954"/>
      <c r="J715" s="1954"/>
    </row>
    <row r="716" spans="1:10" ht="15.75" customHeight="1">
      <c r="A716" s="2056"/>
      <c r="B716" s="1954"/>
      <c r="C716" s="1954"/>
      <c r="D716" s="1954"/>
      <c r="E716" s="1954"/>
      <c r="F716" s="1954"/>
      <c r="G716" s="1954"/>
      <c r="H716" s="1954"/>
      <c r="I716" s="1954"/>
      <c r="J716" s="1954"/>
    </row>
    <row r="717" spans="1:10" ht="15.75" customHeight="1">
      <c r="A717" s="2056"/>
      <c r="B717" s="1954"/>
      <c r="C717" s="1954"/>
      <c r="D717" s="1954"/>
      <c r="E717" s="1954"/>
      <c r="F717" s="1954"/>
      <c r="G717" s="1954"/>
      <c r="H717" s="1954"/>
      <c r="I717" s="1954"/>
      <c r="J717" s="1954"/>
    </row>
    <row r="718" spans="1:10" ht="15.75" customHeight="1">
      <c r="A718" s="2056"/>
      <c r="B718" s="1954"/>
      <c r="C718" s="1954"/>
      <c r="D718" s="1954"/>
      <c r="E718" s="1954"/>
      <c r="F718" s="1954"/>
      <c r="G718" s="1954"/>
      <c r="H718" s="1954"/>
      <c r="I718" s="1954"/>
      <c r="J718" s="1954"/>
    </row>
    <row r="719" spans="1:10" ht="15.75" customHeight="1">
      <c r="A719" s="2056"/>
      <c r="B719" s="1954"/>
      <c r="C719" s="1954"/>
      <c r="D719" s="1954"/>
      <c r="E719" s="1954"/>
      <c r="F719" s="1954"/>
      <c r="G719" s="1954"/>
      <c r="H719" s="1954"/>
      <c r="I719" s="1954"/>
      <c r="J719" s="1954"/>
    </row>
    <row r="720" spans="1:10" ht="15.75" customHeight="1">
      <c r="A720" s="2056"/>
      <c r="B720" s="1954"/>
      <c r="C720" s="1954"/>
      <c r="D720" s="1954"/>
      <c r="E720" s="1954"/>
      <c r="F720" s="1954"/>
      <c r="G720" s="1954"/>
      <c r="H720" s="1954"/>
      <c r="I720" s="1954"/>
      <c r="J720" s="1954"/>
    </row>
    <row r="721" spans="1:10" ht="15.75" customHeight="1">
      <c r="A721" s="2056"/>
      <c r="B721" s="1954"/>
      <c r="C721" s="1954"/>
      <c r="D721" s="1954"/>
      <c r="E721" s="1954"/>
      <c r="F721" s="1954"/>
      <c r="G721" s="1954"/>
      <c r="H721" s="1954"/>
      <c r="I721" s="1954"/>
      <c r="J721" s="1954"/>
    </row>
    <row r="722" spans="1:10" ht="15.75" customHeight="1">
      <c r="A722" s="2056"/>
      <c r="B722" s="1954"/>
      <c r="C722" s="1954"/>
      <c r="D722" s="1954"/>
      <c r="E722" s="1954"/>
      <c r="F722" s="1954"/>
      <c r="G722" s="1954"/>
      <c r="H722" s="1954"/>
      <c r="I722" s="1954"/>
      <c r="J722" s="1954"/>
    </row>
    <row r="723" spans="1:10" ht="15.75" customHeight="1">
      <c r="A723" s="2056"/>
      <c r="B723" s="1954"/>
      <c r="C723" s="1954"/>
      <c r="D723" s="1954"/>
      <c r="E723" s="1954"/>
      <c r="F723" s="1954"/>
      <c r="G723" s="1954"/>
      <c r="H723" s="1954"/>
      <c r="I723" s="1954"/>
      <c r="J723" s="1954"/>
    </row>
    <row r="724" spans="1:10" ht="15.75" customHeight="1">
      <c r="A724" s="2056"/>
      <c r="B724" s="1954"/>
      <c r="C724" s="1954"/>
      <c r="D724" s="1954"/>
      <c r="E724" s="1954"/>
      <c r="F724" s="1954"/>
      <c r="G724" s="1954"/>
      <c r="H724" s="1954"/>
      <c r="I724" s="1954"/>
      <c r="J724" s="1954"/>
    </row>
    <row r="725" spans="1:10" ht="15.75" customHeight="1">
      <c r="A725" s="2056"/>
      <c r="B725" s="1954"/>
      <c r="C725" s="1954"/>
      <c r="D725" s="1954"/>
      <c r="E725" s="1954"/>
      <c r="F725" s="1954"/>
      <c r="G725" s="1954"/>
      <c r="H725" s="1954"/>
      <c r="I725" s="1954"/>
      <c r="J725" s="1954"/>
    </row>
    <row r="726" spans="1:10" ht="15.75" customHeight="1">
      <c r="A726" s="2056"/>
      <c r="B726" s="1954"/>
      <c r="C726" s="1954"/>
      <c r="D726" s="1954"/>
      <c r="E726" s="1954"/>
      <c r="F726" s="1954"/>
      <c r="G726" s="1954"/>
      <c r="H726" s="1954"/>
      <c r="I726" s="1954"/>
      <c r="J726" s="1954"/>
    </row>
    <row r="727" spans="1:10" ht="15.75" customHeight="1">
      <c r="A727" s="2056"/>
      <c r="B727" s="1954"/>
      <c r="C727" s="1954"/>
      <c r="D727" s="1954"/>
      <c r="E727" s="1954"/>
      <c r="F727" s="1954"/>
      <c r="G727" s="1954"/>
      <c r="H727" s="1954"/>
      <c r="I727" s="1954"/>
      <c r="J727" s="1954"/>
    </row>
    <row r="728" spans="1:10" ht="15.75" customHeight="1">
      <c r="A728" s="2056"/>
      <c r="B728" s="1954"/>
      <c r="C728" s="1954"/>
      <c r="D728" s="1954"/>
      <c r="E728" s="1954"/>
      <c r="F728" s="1954"/>
      <c r="G728" s="1954"/>
      <c r="H728" s="1954"/>
      <c r="I728" s="1954"/>
      <c r="J728" s="1954"/>
    </row>
    <row r="729" spans="1:10" ht="15.75" customHeight="1">
      <c r="A729" s="2056"/>
      <c r="B729" s="1954"/>
      <c r="C729" s="1954"/>
      <c r="D729" s="1954"/>
      <c r="E729" s="1954"/>
      <c r="F729" s="1954"/>
      <c r="G729" s="1954"/>
      <c r="H729" s="1954"/>
      <c r="I729" s="1954"/>
      <c r="J729" s="1954"/>
    </row>
    <row r="730" spans="1:10" ht="15.75" customHeight="1">
      <c r="A730" s="2056"/>
      <c r="B730" s="1954"/>
      <c r="C730" s="1954"/>
      <c r="D730" s="1954"/>
      <c r="E730" s="1954"/>
      <c r="F730" s="1954"/>
      <c r="G730" s="1954"/>
      <c r="H730" s="1954"/>
      <c r="I730" s="1954"/>
      <c r="J730" s="1954"/>
    </row>
    <row r="731" spans="1:10" ht="15.75" customHeight="1">
      <c r="A731" s="2056"/>
      <c r="B731" s="1954"/>
      <c r="C731" s="1954"/>
      <c r="D731" s="1954"/>
      <c r="E731" s="1954"/>
      <c r="F731" s="1954"/>
      <c r="G731" s="1954"/>
      <c r="H731" s="1954"/>
      <c r="I731" s="1954"/>
      <c r="J731" s="1954"/>
    </row>
    <row r="732" spans="1:10" ht="15.75" customHeight="1">
      <c r="A732" s="2056"/>
      <c r="B732" s="1954"/>
      <c r="C732" s="1954"/>
      <c r="D732" s="1954"/>
      <c r="E732" s="1954"/>
      <c r="F732" s="1954"/>
      <c r="G732" s="1954"/>
      <c r="H732" s="1954"/>
      <c r="I732" s="1954"/>
      <c r="J732" s="1954"/>
    </row>
    <row r="733" spans="1:10" ht="15.75" customHeight="1">
      <c r="A733" s="2056"/>
      <c r="B733" s="1954"/>
      <c r="C733" s="1954"/>
      <c r="D733" s="1954"/>
      <c r="E733" s="1954"/>
      <c r="F733" s="1954"/>
      <c r="G733" s="1954"/>
      <c r="H733" s="1954"/>
      <c r="I733" s="1954"/>
      <c r="J733" s="1954"/>
    </row>
    <row r="734" spans="1:10" ht="15.75" customHeight="1">
      <c r="A734" s="2056"/>
      <c r="B734" s="1954"/>
      <c r="C734" s="1954"/>
      <c r="D734" s="1954"/>
      <c r="E734" s="1954"/>
      <c r="F734" s="1954"/>
      <c r="G734" s="1954"/>
      <c r="H734" s="1954"/>
      <c r="I734" s="1954"/>
      <c r="J734" s="1954"/>
    </row>
    <row r="735" spans="1:10" ht="15.75" customHeight="1">
      <c r="A735" s="2056"/>
      <c r="B735" s="1954"/>
      <c r="C735" s="1954"/>
      <c r="D735" s="1954"/>
      <c r="E735" s="1954"/>
      <c r="F735" s="1954"/>
      <c r="G735" s="1954"/>
      <c r="H735" s="1954"/>
      <c r="I735" s="1954"/>
      <c r="J735" s="1954"/>
    </row>
    <row r="736" spans="1:10" ht="15.75" customHeight="1">
      <c r="A736" s="2056"/>
      <c r="B736" s="1954"/>
      <c r="C736" s="1954"/>
      <c r="D736" s="1954"/>
      <c r="E736" s="1954"/>
      <c r="F736" s="1954"/>
      <c r="G736" s="1954"/>
      <c r="H736" s="1954"/>
      <c r="I736" s="1954"/>
      <c r="J736" s="1954"/>
    </row>
    <row r="737" spans="1:10" ht="15.75" customHeight="1">
      <c r="A737" s="2056"/>
      <c r="B737" s="1954"/>
      <c r="C737" s="1954"/>
      <c r="D737" s="1954"/>
      <c r="E737" s="1954"/>
      <c r="F737" s="1954"/>
      <c r="G737" s="1954"/>
      <c r="H737" s="1954"/>
      <c r="I737" s="1954"/>
      <c r="J737" s="1954"/>
    </row>
    <row r="738" spans="1:10" ht="15.75" customHeight="1">
      <c r="A738" s="2056"/>
      <c r="B738" s="1954"/>
      <c r="C738" s="1954"/>
      <c r="D738" s="1954"/>
      <c r="E738" s="1954"/>
      <c r="F738" s="1954"/>
      <c r="G738" s="1954"/>
      <c r="H738" s="1954"/>
      <c r="I738" s="1954"/>
      <c r="J738" s="1954"/>
    </row>
    <row r="739" spans="1:10" ht="15.75" customHeight="1">
      <c r="A739" s="2056"/>
      <c r="B739" s="1954"/>
      <c r="C739" s="1954"/>
      <c r="D739" s="1954"/>
      <c r="E739" s="1954"/>
      <c r="F739" s="1954"/>
      <c r="G739" s="1954"/>
      <c r="H739" s="1954"/>
      <c r="I739" s="1954"/>
      <c r="J739" s="1954"/>
    </row>
    <row r="740" spans="1:10" ht="15.75" customHeight="1">
      <c r="A740" s="2056"/>
      <c r="B740" s="1954"/>
      <c r="C740" s="1954"/>
      <c r="D740" s="1954"/>
      <c r="E740" s="1954"/>
      <c r="F740" s="1954"/>
      <c r="G740" s="1954"/>
      <c r="H740" s="1954"/>
      <c r="I740" s="1954"/>
      <c r="J740" s="1954"/>
    </row>
    <row r="741" spans="1:10" ht="15.75" customHeight="1">
      <c r="A741" s="2056"/>
      <c r="B741" s="1954"/>
      <c r="C741" s="1954"/>
      <c r="D741" s="1954"/>
      <c r="E741" s="1954"/>
      <c r="F741" s="1954"/>
      <c r="G741" s="1954"/>
      <c r="H741" s="1954"/>
      <c r="I741" s="1954"/>
      <c r="J741" s="1954"/>
    </row>
    <row r="742" spans="1:10" ht="15.75" customHeight="1">
      <c r="A742" s="2056"/>
      <c r="B742" s="1954"/>
      <c r="C742" s="1954"/>
      <c r="D742" s="1954"/>
      <c r="E742" s="1954"/>
      <c r="F742" s="1954"/>
      <c r="G742" s="1954"/>
      <c r="H742" s="1954"/>
      <c r="I742" s="1954"/>
      <c r="J742" s="1954"/>
    </row>
    <row r="743" spans="1:10" ht="15.75" customHeight="1">
      <c r="A743" s="2056"/>
      <c r="B743" s="1954"/>
      <c r="C743" s="1954"/>
      <c r="D743" s="1954"/>
      <c r="E743" s="1954"/>
      <c r="F743" s="1954"/>
      <c r="G743" s="1954"/>
      <c r="H743" s="1954"/>
      <c r="I743" s="1954"/>
      <c r="J743" s="1954"/>
    </row>
    <row r="744" spans="1:10" ht="15.75" customHeight="1">
      <c r="A744" s="2056"/>
      <c r="B744" s="1954"/>
      <c r="C744" s="1954"/>
      <c r="D744" s="1954"/>
      <c r="E744" s="1954"/>
      <c r="F744" s="1954"/>
      <c r="G744" s="1954"/>
      <c r="H744" s="1954"/>
      <c r="I744" s="1954"/>
      <c r="J744" s="1954"/>
    </row>
    <row r="745" spans="1:10" ht="15.75" customHeight="1">
      <c r="A745" s="2056"/>
      <c r="B745" s="1954"/>
      <c r="C745" s="1954"/>
      <c r="D745" s="1954"/>
      <c r="E745" s="1954"/>
      <c r="F745" s="1954"/>
      <c r="G745" s="1954"/>
      <c r="H745" s="1954"/>
      <c r="I745" s="1954"/>
      <c r="J745" s="1954"/>
    </row>
    <row r="746" spans="1:10" ht="15.75" customHeight="1">
      <c r="A746" s="2056"/>
      <c r="B746" s="1954"/>
      <c r="C746" s="1954"/>
      <c r="D746" s="1954"/>
      <c r="E746" s="1954"/>
      <c r="F746" s="1954"/>
      <c r="G746" s="1954"/>
      <c r="H746" s="1954"/>
      <c r="I746" s="1954"/>
      <c r="J746" s="1954"/>
    </row>
    <row r="747" spans="1:10" ht="15.75" customHeight="1">
      <c r="A747" s="2056"/>
      <c r="B747" s="1954"/>
      <c r="C747" s="1954"/>
      <c r="D747" s="1954"/>
      <c r="E747" s="1954"/>
      <c r="F747" s="1954"/>
      <c r="G747" s="1954"/>
      <c r="H747" s="1954"/>
      <c r="I747" s="1954"/>
      <c r="J747" s="1954"/>
    </row>
    <row r="748" spans="1:10" ht="15.75" customHeight="1">
      <c r="A748" s="2056"/>
      <c r="B748" s="1954"/>
      <c r="C748" s="1954"/>
      <c r="D748" s="1954"/>
      <c r="E748" s="1954"/>
      <c r="F748" s="1954"/>
      <c r="G748" s="1954"/>
      <c r="H748" s="1954"/>
      <c r="I748" s="1954"/>
      <c r="J748" s="1954"/>
    </row>
    <row r="749" spans="1:10" ht="15.75" customHeight="1">
      <c r="A749" s="2056"/>
      <c r="B749" s="1954"/>
      <c r="C749" s="1954"/>
      <c r="D749" s="1954"/>
      <c r="E749" s="1954"/>
      <c r="F749" s="1954"/>
      <c r="G749" s="1954"/>
      <c r="H749" s="1954"/>
      <c r="I749" s="1954"/>
      <c r="J749" s="1954"/>
    </row>
    <row r="750" spans="1:10" ht="15.75" customHeight="1">
      <c r="A750" s="2056"/>
      <c r="B750" s="1954"/>
      <c r="C750" s="1954"/>
      <c r="D750" s="1954"/>
      <c r="E750" s="1954"/>
      <c r="F750" s="1954"/>
      <c r="G750" s="1954"/>
      <c r="H750" s="1954"/>
      <c r="I750" s="1954"/>
      <c r="J750" s="1954"/>
    </row>
    <row r="751" spans="1:10" ht="15.75" customHeight="1">
      <c r="A751" s="2056"/>
      <c r="B751" s="1954"/>
      <c r="C751" s="1954"/>
      <c r="D751" s="1954"/>
      <c r="E751" s="1954"/>
      <c r="F751" s="1954"/>
      <c r="G751" s="1954"/>
      <c r="H751" s="1954"/>
      <c r="I751" s="1954"/>
      <c r="J751" s="1954"/>
    </row>
    <row r="752" spans="1:10" ht="15.75" customHeight="1">
      <c r="A752" s="2056"/>
      <c r="B752" s="1954"/>
      <c r="C752" s="1954"/>
      <c r="D752" s="1954"/>
      <c r="E752" s="1954"/>
      <c r="F752" s="1954"/>
      <c r="G752" s="1954"/>
      <c r="H752" s="1954"/>
      <c r="I752" s="1954"/>
      <c r="J752" s="1954"/>
    </row>
    <row r="753" spans="1:10" ht="15.75" customHeight="1">
      <c r="A753" s="2056"/>
      <c r="B753" s="1954"/>
      <c r="C753" s="1954"/>
      <c r="D753" s="1954"/>
      <c r="E753" s="1954"/>
      <c r="F753" s="1954"/>
      <c r="G753" s="1954"/>
      <c r="H753" s="1954"/>
      <c r="I753" s="1954"/>
      <c r="J753" s="1954"/>
    </row>
    <row r="754" spans="1:10" ht="15.75" customHeight="1">
      <c r="A754" s="2056"/>
      <c r="B754" s="1954"/>
      <c r="C754" s="1954"/>
      <c r="D754" s="1954"/>
      <c r="E754" s="1954"/>
      <c r="F754" s="1954"/>
      <c r="G754" s="1954"/>
      <c r="H754" s="1954"/>
      <c r="I754" s="1954"/>
      <c r="J754" s="1954"/>
    </row>
    <row r="755" spans="1:10" ht="15.75" customHeight="1">
      <c r="A755" s="2056"/>
      <c r="B755" s="1954"/>
      <c r="C755" s="1954"/>
      <c r="D755" s="1954"/>
      <c r="E755" s="1954"/>
      <c r="F755" s="1954"/>
      <c r="G755" s="1954"/>
      <c r="H755" s="1954"/>
      <c r="I755" s="1954"/>
      <c r="J755" s="1954"/>
    </row>
    <row r="756" spans="1:10" ht="15.75" customHeight="1">
      <c r="A756" s="2056"/>
      <c r="B756" s="1954"/>
      <c r="C756" s="1954"/>
      <c r="D756" s="1954"/>
      <c r="E756" s="1954"/>
      <c r="F756" s="1954"/>
      <c r="G756" s="1954"/>
      <c r="H756" s="1954"/>
      <c r="I756" s="1954"/>
      <c r="J756" s="1954"/>
    </row>
    <row r="757" spans="1:10" ht="15.75" customHeight="1">
      <c r="A757" s="2056"/>
      <c r="B757" s="1954"/>
      <c r="C757" s="1954"/>
      <c r="D757" s="1954"/>
      <c r="E757" s="1954"/>
      <c r="F757" s="1954"/>
      <c r="G757" s="1954"/>
      <c r="H757" s="1954"/>
      <c r="I757" s="1954"/>
      <c r="J757" s="1954"/>
    </row>
    <row r="758" spans="1:10" ht="15.75" customHeight="1">
      <c r="A758" s="2056"/>
      <c r="B758" s="1954"/>
      <c r="C758" s="1954"/>
      <c r="D758" s="1954"/>
      <c r="E758" s="1954"/>
      <c r="F758" s="1954"/>
      <c r="G758" s="1954"/>
      <c r="H758" s="1954"/>
      <c r="I758" s="1954"/>
      <c r="J758" s="1954"/>
    </row>
    <row r="759" spans="1:10" ht="15.75" customHeight="1">
      <c r="A759" s="2056"/>
      <c r="B759" s="1954"/>
      <c r="C759" s="1954"/>
      <c r="D759" s="1954"/>
      <c r="E759" s="1954"/>
      <c r="F759" s="1954"/>
      <c r="G759" s="1954"/>
      <c r="H759" s="1954"/>
      <c r="I759" s="1954"/>
      <c r="J759" s="1954"/>
    </row>
    <row r="760" spans="1:10" ht="15.75" customHeight="1">
      <c r="A760" s="2056"/>
      <c r="B760" s="1954"/>
      <c r="C760" s="1954"/>
      <c r="D760" s="1954"/>
      <c r="E760" s="1954"/>
      <c r="F760" s="1954"/>
      <c r="G760" s="1954"/>
      <c r="H760" s="1954"/>
      <c r="I760" s="1954"/>
      <c r="J760" s="1954"/>
    </row>
    <row r="761" spans="1:10" ht="15.75" customHeight="1">
      <c r="A761" s="2056"/>
      <c r="B761" s="1954"/>
      <c r="C761" s="1954"/>
      <c r="D761" s="1954"/>
      <c r="E761" s="1954"/>
      <c r="F761" s="1954"/>
      <c r="G761" s="1954"/>
      <c r="H761" s="1954"/>
      <c r="I761" s="1954"/>
      <c r="J761" s="1954"/>
    </row>
    <row r="762" spans="1:10" ht="15.75" customHeight="1">
      <c r="A762" s="2056"/>
      <c r="B762" s="1954"/>
      <c r="C762" s="1954"/>
      <c r="D762" s="1954"/>
      <c r="E762" s="1954"/>
      <c r="F762" s="1954"/>
      <c r="G762" s="1954"/>
      <c r="H762" s="1954"/>
      <c r="I762" s="1954"/>
      <c r="J762" s="1954"/>
    </row>
    <row r="763" spans="1:10" ht="15.75" customHeight="1">
      <c r="A763" s="2056"/>
      <c r="B763" s="1954"/>
      <c r="C763" s="1954"/>
      <c r="D763" s="1954"/>
      <c r="E763" s="1954"/>
      <c r="F763" s="1954"/>
      <c r="G763" s="1954"/>
      <c r="H763" s="1954"/>
      <c r="I763" s="1954"/>
      <c r="J763" s="1954"/>
    </row>
    <row r="764" spans="1:10" ht="15.75" customHeight="1">
      <c r="A764" s="2056"/>
      <c r="B764" s="1954"/>
      <c r="C764" s="1954"/>
      <c r="D764" s="1954"/>
      <c r="E764" s="1954"/>
      <c r="F764" s="1954"/>
      <c r="G764" s="1954"/>
      <c r="H764" s="1954"/>
      <c r="I764" s="1954"/>
      <c r="J764" s="1954"/>
    </row>
    <row r="765" spans="1:10" ht="15.75" customHeight="1">
      <c r="A765" s="2056"/>
      <c r="B765" s="1954"/>
      <c r="C765" s="1954"/>
      <c r="D765" s="1954"/>
      <c r="E765" s="1954"/>
      <c r="F765" s="1954"/>
      <c r="G765" s="1954"/>
      <c r="H765" s="1954"/>
      <c r="I765" s="1954"/>
      <c r="J765" s="1954"/>
    </row>
    <row r="766" spans="1:10" ht="15.75" customHeight="1">
      <c r="A766" s="2056"/>
      <c r="B766" s="1954"/>
      <c r="C766" s="1954"/>
      <c r="D766" s="1954"/>
      <c r="E766" s="1954"/>
      <c r="F766" s="1954"/>
      <c r="G766" s="1954"/>
      <c r="H766" s="1954"/>
      <c r="I766" s="1954"/>
      <c r="J766" s="1954"/>
    </row>
    <row r="767" spans="1:10" ht="15.75" customHeight="1">
      <c r="A767" s="2056"/>
      <c r="B767" s="1954"/>
      <c r="C767" s="1954"/>
      <c r="D767" s="1954"/>
      <c r="E767" s="1954"/>
      <c r="F767" s="1954"/>
      <c r="G767" s="1954"/>
      <c r="H767" s="1954"/>
      <c r="I767" s="1954"/>
      <c r="J767" s="1954"/>
    </row>
    <row r="768" spans="1:10" ht="15.75" customHeight="1">
      <c r="A768" s="2056"/>
      <c r="B768" s="1954"/>
      <c r="C768" s="1954"/>
      <c r="D768" s="1954"/>
      <c r="E768" s="1954"/>
      <c r="F768" s="1954"/>
      <c r="G768" s="1954"/>
      <c r="H768" s="1954"/>
      <c r="I768" s="1954"/>
      <c r="J768" s="1954"/>
    </row>
    <row r="769" spans="1:10" ht="15.75" customHeight="1">
      <c r="A769" s="2056"/>
      <c r="B769" s="1954"/>
      <c r="C769" s="1954"/>
      <c r="D769" s="1954"/>
      <c r="E769" s="1954"/>
      <c r="F769" s="1954"/>
      <c r="G769" s="1954"/>
      <c r="H769" s="1954"/>
      <c r="I769" s="1954"/>
      <c r="J769" s="1954"/>
    </row>
    <row r="770" spans="1:10" ht="15.75" customHeight="1">
      <c r="A770" s="2056"/>
      <c r="B770" s="1954"/>
      <c r="C770" s="1954"/>
      <c r="D770" s="1954"/>
      <c r="E770" s="1954"/>
      <c r="F770" s="1954"/>
      <c r="G770" s="1954"/>
      <c r="H770" s="1954"/>
      <c r="I770" s="1954"/>
      <c r="J770" s="1954"/>
    </row>
    <row r="771" spans="1:10" ht="15.75" customHeight="1">
      <c r="A771" s="2056"/>
      <c r="B771" s="1954"/>
      <c r="C771" s="1954"/>
      <c r="D771" s="1954"/>
      <c r="E771" s="1954"/>
      <c r="F771" s="1954"/>
      <c r="G771" s="1954"/>
      <c r="H771" s="1954"/>
      <c r="I771" s="1954"/>
      <c r="J771" s="1954"/>
    </row>
    <row r="772" spans="1:10" ht="15.75" customHeight="1">
      <c r="A772" s="2056"/>
      <c r="B772" s="1954"/>
      <c r="C772" s="1954"/>
      <c r="D772" s="1954"/>
      <c r="E772" s="1954"/>
      <c r="F772" s="1954"/>
      <c r="G772" s="1954"/>
      <c r="H772" s="1954"/>
      <c r="I772" s="1954"/>
      <c r="J772" s="1954"/>
    </row>
    <row r="773" spans="1:10" ht="15.75" customHeight="1">
      <c r="A773" s="2056"/>
      <c r="B773" s="1954"/>
      <c r="C773" s="1954"/>
      <c r="D773" s="1954"/>
      <c r="E773" s="1954"/>
      <c r="F773" s="1954"/>
      <c r="G773" s="1954"/>
      <c r="H773" s="1954"/>
      <c r="I773" s="1954"/>
      <c r="J773" s="1954"/>
    </row>
    <row r="774" spans="1:10" ht="15.75" customHeight="1">
      <c r="A774" s="2056"/>
      <c r="B774" s="1954"/>
      <c r="C774" s="1954"/>
      <c r="D774" s="1954"/>
      <c r="E774" s="1954"/>
      <c r="F774" s="1954"/>
      <c r="G774" s="1954"/>
      <c r="H774" s="1954"/>
      <c r="I774" s="1954"/>
      <c r="J774" s="1954"/>
    </row>
    <row r="775" spans="1:10" ht="15.75" customHeight="1">
      <c r="A775" s="2056"/>
      <c r="B775" s="1954"/>
      <c r="C775" s="1954"/>
      <c r="D775" s="1954"/>
      <c r="E775" s="1954"/>
      <c r="F775" s="1954"/>
      <c r="G775" s="1954"/>
      <c r="H775" s="1954"/>
      <c r="I775" s="1954"/>
      <c r="J775" s="1954"/>
    </row>
    <row r="776" spans="1:10" ht="15.75" customHeight="1">
      <c r="A776" s="2056"/>
      <c r="B776" s="1954"/>
      <c r="C776" s="1954"/>
      <c r="D776" s="1954"/>
      <c r="E776" s="1954"/>
      <c r="F776" s="1954"/>
      <c r="G776" s="1954"/>
      <c r="H776" s="1954"/>
      <c r="I776" s="1954"/>
      <c r="J776" s="1954"/>
    </row>
    <row r="777" spans="1:10" ht="15.75" customHeight="1">
      <c r="A777" s="2056"/>
      <c r="B777" s="1954"/>
      <c r="C777" s="1954"/>
      <c r="D777" s="1954"/>
      <c r="E777" s="1954"/>
      <c r="F777" s="1954"/>
      <c r="G777" s="1954"/>
      <c r="H777" s="1954"/>
      <c r="I777" s="1954"/>
      <c r="J777" s="1954"/>
    </row>
    <row r="778" spans="1:10" ht="15.75" customHeight="1">
      <c r="A778" s="2056"/>
      <c r="B778" s="1954"/>
      <c r="C778" s="1954"/>
      <c r="D778" s="1954"/>
      <c r="E778" s="1954"/>
      <c r="F778" s="1954"/>
      <c r="G778" s="1954"/>
      <c r="H778" s="1954"/>
      <c r="I778" s="1954"/>
      <c r="J778" s="1954"/>
    </row>
    <row r="779" spans="1:10" ht="15.75" customHeight="1">
      <c r="A779" s="2056"/>
      <c r="B779" s="1954"/>
      <c r="C779" s="1954"/>
      <c r="D779" s="1954"/>
      <c r="E779" s="1954"/>
      <c r="F779" s="1954"/>
      <c r="G779" s="1954"/>
      <c r="H779" s="1954"/>
      <c r="I779" s="1954"/>
      <c r="J779" s="1954"/>
    </row>
    <row r="780" spans="1:10" ht="15.75" customHeight="1">
      <c r="A780" s="2056"/>
      <c r="B780" s="1954"/>
      <c r="C780" s="1954"/>
      <c r="D780" s="1954"/>
      <c r="E780" s="1954"/>
      <c r="F780" s="1954"/>
      <c r="G780" s="1954"/>
      <c r="H780" s="1954"/>
      <c r="I780" s="1954"/>
      <c r="J780" s="1954"/>
    </row>
    <row r="781" spans="1:10" ht="15.75" customHeight="1">
      <c r="A781" s="2056"/>
      <c r="B781" s="1954"/>
      <c r="C781" s="1954"/>
      <c r="D781" s="1954"/>
      <c r="E781" s="1954"/>
      <c r="F781" s="1954"/>
      <c r="G781" s="1954"/>
      <c r="H781" s="1954"/>
      <c r="I781" s="1954"/>
      <c r="J781" s="1954"/>
    </row>
    <row r="782" spans="1:10" ht="15.75" customHeight="1">
      <c r="A782" s="2056"/>
      <c r="B782" s="1954"/>
      <c r="C782" s="1954"/>
      <c r="D782" s="1954"/>
      <c r="E782" s="1954"/>
      <c r="F782" s="1954"/>
      <c r="G782" s="1954"/>
      <c r="H782" s="1954"/>
      <c r="I782" s="1954"/>
      <c r="J782" s="1954"/>
    </row>
    <row r="783" spans="1:10" ht="15.75" customHeight="1">
      <c r="A783" s="2056"/>
      <c r="B783" s="1954"/>
      <c r="C783" s="1954"/>
      <c r="D783" s="1954"/>
      <c r="E783" s="1954"/>
      <c r="F783" s="1954"/>
      <c r="G783" s="1954"/>
      <c r="H783" s="1954"/>
      <c r="I783" s="1954"/>
      <c r="J783" s="1954"/>
    </row>
    <row r="784" spans="1:10" ht="15.75" customHeight="1">
      <c r="A784" s="2056"/>
      <c r="B784" s="1954"/>
      <c r="C784" s="1954"/>
      <c r="D784" s="1954"/>
      <c r="E784" s="1954"/>
      <c r="F784" s="1954"/>
      <c r="G784" s="1954"/>
      <c r="H784" s="1954"/>
      <c r="I784" s="1954"/>
      <c r="J784" s="1954"/>
    </row>
    <row r="785" spans="1:10" ht="15.75" customHeight="1">
      <c r="A785" s="2056"/>
      <c r="B785" s="1954"/>
      <c r="C785" s="1954"/>
      <c r="D785" s="1954"/>
      <c r="E785" s="1954"/>
      <c r="F785" s="1954"/>
      <c r="G785" s="1954"/>
      <c r="H785" s="1954"/>
      <c r="I785" s="1954"/>
      <c r="J785" s="1954"/>
    </row>
    <row r="786" spans="1:10" ht="15.75" customHeight="1">
      <c r="A786" s="2056"/>
      <c r="B786" s="1954"/>
      <c r="C786" s="1954"/>
      <c r="D786" s="1954"/>
      <c r="E786" s="1954"/>
      <c r="F786" s="1954"/>
      <c r="G786" s="1954"/>
      <c r="H786" s="1954"/>
      <c r="I786" s="1954"/>
      <c r="J786" s="1954"/>
    </row>
    <row r="787" spans="1:10" ht="15.75" customHeight="1">
      <c r="A787" s="2056"/>
      <c r="B787" s="1954"/>
      <c r="C787" s="1954"/>
      <c r="D787" s="1954"/>
      <c r="E787" s="1954"/>
      <c r="F787" s="1954"/>
      <c r="G787" s="1954"/>
      <c r="H787" s="1954"/>
      <c r="I787" s="1954"/>
      <c r="J787" s="1954"/>
    </row>
    <row r="788" spans="1:10" ht="15.75" customHeight="1">
      <c r="A788" s="2056"/>
      <c r="B788" s="1954"/>
      <c r="C788" s="1954"/>
      <c r="D788" s="1954"/>
      <c r="E788" s="1954"/>
      <c r="F788" s="1954"/>
      <c r="G788" s="1954"/>
      <c r="H788" s="1954"/>
      <c r="I788" s="1954"/>
      <c r="J788" s="1954"/>
    </row>
    <row r="789" spans="1:10" ht="15.75" customHeight="1">
      <c r="A789" s="2056"/>
      <c r="B789" s="1954"/>
      <c r="C789" s="1954"/>
      <c r="D789" s="1954"/>
      <c r="E789" s="1954"/>
      <c r="F789" s="1954"/>
      <c r="G789" s="1954"/>
      <c r="H789" s="1954"/>
      <c r="I789" s="1954"/>
      <c r="J789" s="1954"/>
    </row>
    <row r="790" spans="1:10" ht="15.75" customHeight="1">
      <c r="A790" s="2056"/>
      <c r="B790" s="1954"/>
      <c r="C790" s="1954"/>
      <c r="D790" s="1954"/>
      <c r="E790" s="1954"/>
      <c r="F790" s="1954"/>
      <c r="G790" s="1954"/>
      <c r="H790" s="1954"/>
      <c r="I790" s="1954"/>
      <c r="J790" s="1954"/>
    </row>
    <row r="791" spans="1:10" ht="15.75" customHeight="1">
      <c r="A791" s="2056"/>
      <c r="B791" s="1954"/>
      <c r="C791" s="1954"/>
      <c r="D791" s="1954"/>
      <c r="E791" s="1954"/>
      <c r="F791" s="1954"/>
      <c r="G791" s="1954"/>
      <c r="H791" s="1954"/>
      <c r="I791" s="1954"/>
      <c r="J791" s="1954"/>
    </row>
    <row r="792" spans="1:10" ht="15.75" customHeight="1">
      <c r="A792" s="2056"/>
      <c r="B792" s="1954"/>
      <c r="C792" s="1954"/>
      <c r="D792" s="1954"/>
      <c r="E792" s="1954"/>
      <c r="F792" s="1954"/>
      <c r="G792" s="1954"/>
      <c r="H792" s="1954"/>
      <c r="I792" s="1954"/>
      <c r="J792" s="1954"/>
    </row>
    <row r="793" spans="1:10" ht="15.75" customHeight="1">
      <c r="A793" s="2056"/>
      <c r="B793" s="1954"/>
      <c r="C793" s="1954"/>
      <c r="D793" s="1954"/>
      <c r="E793" s="1954"/>
      <c r="F793" s="1954"/>
      <c r="G793" s="1954"/>
      <c r="H793" s="1954"/>
      <c r="I793" s="1954"/>
      <c r="J793" s="1954"/>
    </row>
    <row r="794" spans="1:10" ht="15.75" customHeight="1">
      <c r="A794" s="2056"/>
      <c r="B794" s="1954"/>
      <c r="C794" s="1954"/>
      <c r="D794" s="1954"/>
      <c r="E794" s="1954"/>
      <c r="F794" s="1954"/>
      <c r="G794" s="1954"/>
      <c r="H794" s="1954"/>
      <c r="I794" s="1954"/>
      <c r="J794" s="1954"/>
    </row>
    <row r="795" spans="1:10" ht="15.75" customHeight="1">
      <c r="A795" s="2056"/>
      <c r="B795" s="1954"/>
      <c r="C795" s="1954"/>
      <c r="D795" s="1954"/>
      <c r="E795" s="1954"/>
      <c r="F795" s="1954"/>
      <c r="G795" s="1954"/>
      <c r="H795" s="1954"/>
      <c r="I795" s="1954"/>
      <c r="J795" s="1954"/>
    </row>
    <row r="796" spans="1:10" ht="15.75" customHeight="1">
      <c r="A796" s="2056"/>
      <c r="B796" s="1954"/>
      <c r="C796" s="1954"/>
      <c r="D796" s="1954"/>
      <c r="E796" s="1954"/>
      <c r="F796" s="1954"/>
      <c r="G796" s="1954"/>
      <c r="H796" s="1954"/>
      <c r="I796" s="1954"/>
      <c r="J796" s="1954"/>
    </row>
    <row r="797" spans="1:10" ht="15.75" customHeight="1">
      <c r="A797" s="2056"/>
      <c r="B797" s="1954"/>
      <c r="C797" s="1954"/>
      <c r="D797" s="1954"/>
      <c r="E797" s="1954"/>
      <c r="F797" s="1954"/>
      <c r="G797" s="1954"/>
      <c r="H797" s="1954"/>
      <c r="I797" s="1954"/>
      <c r="J797" s="1954"/>
    </row>
    <row r="798" spans="1:10" ht="15.75" customHeight="1">
      <c r="A798" s="2056"/>
      <c r="B798" s="1954"/>
      <c r="C798" s="1954"/>
      <c r="D798" s="1954"/>
      <c r="E798" s="1954"/>
      <c r="F798" s="1954"/>
      <c r="G798" s="1954"/>
      <c r="H798" s="1954"/>
      <c r="I798" s="1954"/>
      <c r="J798" s="1954"/>
    </row>
    <row r="799" spans="1:10" ht="15.75" customHeight="1">
      <c r="A799" s="2056"/>
      <c r="B799" s="1954"/>
      <c r="C799" s="1954"/>
      <c r="D799" s="1954"/>
      <c r="E799" s="1954"/>
      <c r="F799" s="1954"/>
      <c r="G799" s="1954"/>
      <c r="H799" s="1954"/>
      <c r="I799" s="1954"/>
      <c r="J799" s="1954"/>
    </row>
    <row r="800" spans="1:10" ht="15.75" customHeight="1">
      <c r="A800" s="2056"/>
      <c r="B800" s="1954"/>
      <c r="C800" s="1954"/>
      <c r="D800" s="1954"/>
      <c r="E800" s="1954"/>
      <c r="F800" s="1954"/>
      <c r="G800" s="1954"/>
      <c r="H800" s="1954"/>
      <c r="I800" s="1954"/>
      <c r="J800" s="1954"/>
    </row>
    <row r="801" spans="1:10" ht="15.75" customHeight="1">
      <c r="A801" s="2056"/>
      <c r="B801" s="1954"/>
      <c r="C801" s="1954"/>
      <c r="D801" s="1954"/>
      <c r="E801" s="1954"/>
      <c r="F801" s="1954"/>
      <c r="G801" s="1954"/>
      <c r="H801" s="1954"/>
      <c r="I801" s="1954"/>
      <c r="J801" s="1954"/>
    </row>
    <row r="802" spans="1:10" ht="15.75" customHeight="1">
      <c r="A802" s="2056"/>
      <c r="B802" s="1954"/>
      <c r="C802" s="1954"/>
      <c r="D802" s="1954"/>
      <c r="E802" s="1954"/>
      <c r="F802" s="1954"/>
      <c r="G802" s="1954"/>
      <c r="H802" s="1954"/>
      <c r="I802" s="1954"/>
      <c r="J802" s="1954"/>
    </row>
    <row r="803" spans="1:10" ht="15.75" customHeight="1">
      <c r="A803" s="2056"/>
      <c r="B803" s="1954"/>
      <c r="C803" s="1954"/>
      <c r="D803" s="1954"/>
      <c r="E803" s="1954"/>
      <c r="F803" s="1954"/>
      <c r="G803" s="1954"/>
      <c r="H803" s="1954"/>
      <c r="I803" s="1954"/>
      <c r="J803" s="1954"/>
    </row>
    <row r="804" spans="1:10" ht="15.75" customHeight="1">
      <c r="A804" s="2056"/>
      <c r="B804" s="1954"/>
      <c r="C804" s="1954"/>
      <c r="D804" s="1954"/>
      <c r="E804" s="1954"/>
      <c r="F804" s="1954"/>
      <c r="G804" s="1954"/>
      <c r="H804" s="1954"/>
      <c r="I804" s="1954"/>
      <c r="J804" s="1954"/>
    </row>
    <row r="805" spans="1:10" ht="15.75" customHeight="1">
      <c r="A805" s="2056"/>
      <c r="B805" s="1954"/>
      <c r="C805" s="1954"/>
      <c r="D805" s="1954"/>
      <c r="E805" s="1954"/>
      <c r="F805" s="1954"/>
      <c r="G805" s="1954"/>
      <c r="H805" s="1954"/>
      <c r="I805" s="1954"/>
      <c r="J805" s="1954"/>
    </row>
    <row r="806" spans="1:10" ht="15.75" customHeight="1">
      <c r="A806" s="2056"/>
      <c r="B806" s="1954"/>
      <c r="C806" s="1954"/>
      <c r="D806" s="1954"/>
      <c r="E806" s="1954"/>
      <c r="F806" s="1954"/>
      <c r="G806" s="1954"/>
      <c r="H806" s="1954"/>
      <c r="I806" s="1954"/>
      <c r="J806" s="1954"/>
    </row>
    <row r="807" spans="1:10" ht="15.75" customHeight="1">
      <c r="A807" s="2056"/>
      <c r="B807" s="1954"/>
      <c r="C807" s="1954"/>
      <c r="D807" s="1954"/>
      <c r="E807" s="1954"/>
      <c r="F807" s="1954"/>
      <c r="G807" s="1954"/>
      <c r="H807" s="1954"/>
      <c r="I807" s="1954"/>
      <c r="J807" s="1954"/>
    </row>
    <row r="808" spans="1:10" ht="15.75" customHeight="1">
      <c r="A808" s="2056"/>
      <c r="B808" s="1954"/>
      <c r="C808" s="1954"/>
      <c r="D808" s="1954"/>
      <c r="E808" s="1954"/>
      <c r="F808" s="1954"/>
      <c r="G808" s="1954"/>
      <c r="H808" s="1954"/>
      <c r="I808" s="1954"/>
      <c r="J808" s="1954"/>
    </row>
    <row r="809" spans="1:10" ht="15.75" customHeight="1">
      <c r="A809" s="2056"/>
      <c r="B809" s="1954"/>
      <c r="C809" s="1954"/>
      <c r="D809" s="1954"/>
      <c r="E809" s="1954"/>
      <c r="F809" s="1954"/>
      <c r="G809" s="1954"/>
      <c r="H809" s="1954"/>
      <c r="I809" s="1954"/>
      <c r="J809" s="1954"/>
    </row>
    <row r="810" spans="1:10" ht="15.75" customHeight="1">
      <c r="A810" s="2056"/>
      <c r="B810" s="1954"/>
      <c r="C810" s="1954"/>
      <c r="D810" s="1954"/>
      <c r="E810" s="1954"/>
      <c r="F810" s="1954"/>
      <c r="G810" s="1954"/>
      <c r="H810" s="1954"/>
      <c r="I810" s="1954"/>
      <c r="J810" s="1954"/>
    </row>
    <row r="811" spans="1:10" ht="15.75" customHeight="1">
      <c r="A811" s="2056"/>
      <c r="B811" s="1954"/>
      <c r="C811" s="1954"/>
      <c r="D811" s="1954"/>
      <c r="E811" s="1954"/>
      <c r="F811" s="1954"/>
      <c r="G811" s="1954"/>
      <c r="H811" s="1954"/>
      <c r="I811" s="1954"/>
      <c r="J811" s="1954"/>
    </row>
    <row r="812" spans="1:10" ht="15.75" customHeight="1">
      <c r="A812" s="2056"/>
      <c r="B812" s="1954"/>
      <c r="C812" s="1954"/>
      <c r="D812" s="1954"/>
      <c r="E812" s="1954"/>
      <c r="F812" s="1954"/>
      <c r="G812" s="1954"/>
      <c r="H812" s="1954"/>
      <c r="I812" s="1954"/>
      <c r="J812" s="1954"/>
    </row>
    <row r="813" spans="1:10" ht="15.75" customHeight="1">
      <c r="A813" s="2056"/>
      <c r="B813" s="1954"/>
      <c r="C813" s="1954"/>
      <c r="D813" s="1954"/>
      <c r="E813" s="1954"/>
      <c r="F813" s="1954"/>
      <c r="G813" s="1954"/>
      <c r="H813" s="1954"/>
      <c r="I813" s="1954"/>
      <c r="J813" s="1954"/>
    </row>
    <row r="814" spans="1:10" ht="15.75" customHeight="1">
      <c r="A814" s="2056"/>
      <c r="B814" s="1954"/>
      <c r="C814" s="1954"/>
      <c r="D814" s="1954"/>
      <c r="E814" s="1954"/>
      <c r="F814" s="1954"/>
      <c r="G814" s="1954"/>
      <c r="H814" s="1954"/>
      <c r="I814" s="1954"/>
      <c r="J814" s="1954"/>
    </row>
    <row r="815" spans="1:10" ht="15.75" customHeight="1">
      <c r="A815" s="2056"/>
      <c r="B815" s="1954"/>
      <c r="C815" s="1954"/>
      <c r="D815" s="1954"/>
      <c r="E815" s="1954"/>
      <c r="F815" s="1954"/>
      <c r="G815" s="1954"/>
      <c r="H815" s="1954"/>
      <c r="I815" s="1954"/>
      <c r="J815" s="1954"/>
    </row>
    <row r="816" spans="1:10" ht="15.75" customHeight="1">
      <c r="A816" s="2056"/>
      <c r="B816" s="1954"/>
      <c r="C816" s="1954"/>
      <c r="D816" s="1954"/>
      <c r="E816" s="1954"/>
      <c r="F816" s="1954"/>
      <c r="G816" s="1954"/>
      <c r="H816" s="1954"/>
      <c r="I816" s="1954"/>
      <c r="J816" s="1954"/>
    </row>
    <row r="817" spans="1:10" ht="15.75" customHeight="1">
      <c r="A817" s="2056"/>
      <c r="B817" s="1954"/>
      <c r="C817" s="1954"/>
      <c r="D817" s="1954"/>
      <c r="E817" s="1954"/>
      <c r="F817" s="1954"/>
      <c r="G817" s="1954"/>
      <c r="H817" s="1954"/>
      <c r="I817" s="1954"/>
      <c r="J817" s="1954"/>
    </row>
    <row r="818" spans="1:10" ht="15.75" customHeight="1">
      <c r="A818" s="2056"/>
      <c r="B818" s="1954"/>
      <c r="C818" s="1954"/>
      <c r="D818" s="1954"/>
      <c r="E818" s="1954"/>
      <c r="F818" s="1954"/>
      <c r="G818" s="1954"/>
      <c r="H818" s="1954"/>
      <c r="I818" s="1954"/>
      <c r="J818" s="1954"/>
    </row>
    <row r="819" spans="1:10" ht="15.75" customHeight="1">
      <c r="A819" s="2056"/>
      <c r="B819" s="1954"/>
      <c r="C819" s="1954"/>
      <c r="D819" s="1954"/>
      <c r="E819" s="1954"/>
      <c r="F819" s="1954"/>
      <c r="G819" s="1954"/>
      <c r="H819" s="1954"/>
      <c r="I819" s="1954"/>
      <c r="J819" s="1954"/>
    </row>
    <row r="820" spans="1:10" ht="15.75" customHeight="1">
      <c r="A820" s="2056"/>
      <c r="B820" s="1954"/>
      <c r="C820" s="1954"/>
      <c r="D820" s="1954"/>
      <c r="E820" s="1954"/>
      <c r="F820" s="1954"/>
      <c r="G820" s="1954"/>
      <c r="H820" s="1954"/>
      <c r="I820" s="1954"/>
      <c r="J820" s="1954"/>
    </row>
    <row r="821" spans="1:10" ht="15.75" customHeight="1">
      <c r="A821" s="2056"/>
      <c r="B821" s="1954"/>
      <c r="C821" s="1954"/>
      <c r="D821" s="1954"/>
      <c r="E821" s="1954"/>
      <c r="F821" s="1954"/>
      <c r="G821" s="1954"/>
      <c r="H821" s="1954"/>
      <c r="I821" s="1954"/>
      <c r="J821" s="1954"/>
    </row>
    <row r="822" spans="1:10" ht="15.75" customHeight="1">
      <c r="A822" s="2056"/>
      <c r="B822" s="1954"/>
      <c r="C822" s="1954"/>
      <c r="D822" s="1954"/>
      <c r="E822" s="1954"/>
      <c r="F822" s="1954"/>
      <c r="G822" s="1954"/>
      <c r="H822" s="1954"/>
      <c r="I822" s="1954"/>
      <c r="J822" s="1954"/>
    </row>
    <row r="823" spans="1:10" ht="15.75" customHeight="1">
      <c r="A823" s="2056"/>
      <c r="B823" s="1954"/>
      <c r="C823" s="1954"/>
      <c r="D823" s="1954"/>
      <c r="E823" s="1954"/>
      <c r="F823" s="1954"/>
      <c r="G823" s="1954"/>
      <c r="H823" s="1954"/>
      <c r="I823" s="1954"/>
      <c r="J823" s="1954"/>
    </row>
    <row r="824" spans="1:10" ht="15.75" customHeight="1">
      <c r="A824" s="2056"/>
      <c r="B824" s="1954"/>
      <c r="C824" s="1954"/>
      <c r="D824" s="1954"/>
      <c r="E824" s="1954"/>
      <c r="F824" s="1954"/>
      <c r="G824" s="1954"/>
      <c r="H824" s="1954"/>
      <c r="I824" s="1954"/>
      <c r="J824" s="1954"/>
    </row>
    <row r="825" spans="1:10" ht="15.75" customHeight="1">
      <c r="A825" s="2056"/>
      <c r="B825" s="1954"/>
      <c r="C825" s="1954"/>
      <c r="D825" s="1954"/>
      <c r="E825" s="1954"/>
      <c r="F825" s="1954"/>
      <c r="G825" s="1954"/>
      <c r="H825" s="1954"/>
      <c r="I825" s="1954"/>
      <c r="J825" s="1954"/>
    </row>
    <row r="826" spans="1:10" ht="15.75" customHeight="1">
      <c r="A826" s="2056"/>
      <c r="B826" s="1954"/>
      <c r="C826" s="1954"/>
      <c r="D826" s="1954"/>
      <c r="E826" s="1954"/>
      <c r="F826" s="1954"/>
      <c r="G826" s="1954"/>
      <c r="H826" s="1954"/>
      <c r="I826" s="1954"/>
      <c r="J826" s="1954"/>
    </row>
    <row r="827" spans="1:10" ht="15.75" customHeight="1">
      <c r="A827" s="2056"/>
      <c r="B827" s="1954"/>
      <c r="C827" s="1954"/>
      <c r="D827" s="1954"/>
      <c r="E827" s="1954"/>
      <c r="F827" s="1954"/>
      <c r="G827" s="1954"/>
      <c r="H827" s="1954"/>
      <c r="I827" s="1954"/>
      <c r="J827" s="1954"/>
    </row>
    <row r="828" spans="1:10" ht="15.75" customHeight="1">
      <c r="A828" s="2056"/>
      <c r="B828" s="1954"/>
      <c r="C828" s="1954"/>
      <c r="D828" s="1954"/>
      <c r="E828" s="1954"/>
      <c r="F828" s="1954"/>
      <c r="G828" s="1954"/>
      <c r="H828" s="1954"/>
      <c r="I828" s="1954"/>
      <c r="J828" s="1954"/>
    </row>
    <row r="829" spans="1:10" ht="15.75" customHeight="1">
      <c r="A829" s="2056"/>
      <c r="B829" s="1954"/>
      <c r="C829" s="1954"/>
      <c r="D829" s="1954"/>
      <c r="E829" s="1954"/>
      <c r="F829" s="1954"/>
      <c r="G829" s="1954"/>
      <c r="H829" s="1954"/>
      <c r="I829" s="1954"/>
      <c r="J829" s="1954"/>
    </row>
    <row r="830" spans="1:10" ht="15.75" customHeight="1">
      <c r="A830" s="2056"/>
      <c r="B830" s="1954"/>
      <c r="C830" s="1954"/>
      <c r="D830" s="1954"/>
      <c r="E830" s="1954"/>
      <c r="F830" s="1954"/>
      <c r="G830" s="1954"/>
      <c r="H830" s="1954"/>
      <c r="I830" s="1954"/>
      <c r="J830" s="1954"/>
    </row>
    <row r="831" spans="1:10" ht="15.75" customHeight="1">
      <c r="A831" s="2056"/>
      <c r="B831" s="1954"/>
      <c r="C831" s="1954"/>
      <c r="D831" s="1954"/>
      <c r="E831" s="1954"/>
      <c r="F831" s="1954"/>
      <c r="G831" s="1954"/>
      <c r="H831" s="1954"/>
      <c r="I831" s="1954"/>
      <c r="J831" s="1954"/>
    </row>
    <row r="832" spans="1:10" ht="15.75" customHeight="1">
      <c r="A832" s="2056"/>
      <c r="B832" s="1954"/>
      <c r="C832" s="1954"/>
      <c r="D832" s="1954"/>
      <c r="E832" s="1954"/>
      <c r="F832" s="1954"/>
      <c r="G832" s="1954"/>
      <c r="H832" s="1954"/>
      <c r="I832" s="1954"/>
      <c r="J832" s="1954"/>
    </row>
    <row r="833" spans="1:10" ht="15.75" customHeight="1">
      <c r="A833" s="2056"/>
      <c r="B833" s="1954"/>
      <c r="C833" s="1954"/>
      <c r="D833" s="1954"/>
      <c r="E833" s="1954"/>
      <c r="F833" s="1954"/>
      <c r="G833" s="1954"/>
      <c r="H833" s="1954"/>
      <c r="I833" s="1954"/>
      <c r="J833" s="1954"/>
    </row>
    <row r="834" spans="1:10" ht="15.75" customHeight="1">
      <c r="A834" s="2056"/>
      <c r="B834" s="1954"/>
      <c r="C834" s="1954"/>
      <c r="D834" s="1954"/>
      <c r="E834" s="1954"/>
      <c r="F834" s="1954"/>
      <c r="G834" s="1954"/>
      <c r="H834" s="1954"/>
      <c r="I834" s="1954"/>
      <c r="J834" s="1954"/>
    </row>
    <row r="835" spans="1:10" ht="15.75" customHeight="1">
      <c r="A835" s="2056"/>
      <c r="B835" s="1954"/>
      <c r="C835" s="1954"/>
      <c r="D835" s="1954"/>
      <c r="E835" s="1954"/>
      <c r="F835" s="1954"/>
      <c r="G835" s="1954"/>
      <c r="H835" s="1954"/>
      <c r="I835" s="1954"/>
      <c r="J835" s="1954"/>
    </row>
    <row r="836" spans="1:10" ht="15.75" customHeight="1">
      <c r="A836" s="2056"/>
      <c r="B836" s="1954"/>
      <c r="C836" s="1954"/>
      <c r="D836" s="1954"/>
      <c r="E836" s="1954"/>
      <c r="F836" s="1954"/>
      <c r="G836" s="1954"/>
      <c r="H836" s="1954"/>
      <c r="I836" s="1954"/>
      <c r="J836" s="1954"/>
    </row>
    <row r="837" spans="1:10" ht="15.75" customHeight="1">
      <c r="A837" s="2056"/>
      <c r="B837" s="1954"/>
      <c r="C837" s="1954"/>
      <c r="D837" s="1954"/>
      <c r="E837" s="1954"/>
      <c r="F837" s="1954"/>
      <c r="G837" s="1954"/>
      <c r="H837" s="1954"/>
      <c r="I837" s="1954"/>
      <c r="J837" s="1954"/>
    </row>
    <row r="838" spans="1:10" ht="15.75" customHeight="1">
      <c r="A838" s="2056"/>
      <c r="B838" s="1954"/>
      <c r="C838" s="1954"/>
      <c r="D838" s="1954"/>
      <c r="E838" s="1954"/>
      <c r="F838" s="1954"/>
      <c r="G838" s="1954"/>
      <c r="H838" s="1954"/>
      <c r="I838" s="1954"/>
      <c r="J838" s="1954"/>
    </row>
    <row r="839" spans="1:10" ht="15.75" customHeight="1">
      <c r="A839" s="2056"/>
      <c r="B839" s="1954"/>
      <c r="C839" s="1954"/>
      <c r="D839" s="1954"/>
      <c r="E839" s="1954"/>
      <c r="F839" s="1954"/>
      <c r="G839" s="1954"/>
      <c r="H839" s="1954"/>
      <c r="I839" s="1954"/>
      <c r="J839" s="1954"/>
    </row>
    <row r="840" spans="1:10" ht="15.75" customHeight="1">
      <c r="A840" s="2056"/>
      <c r="B840" s="1954"/>
      <c r="C840" s="1954"/>
      <c r="D840" s="1954"/>
      <c r="E840" s="1954"/>
      <c r="F840" s="1954"/>
      <c r="G840" s="1954"/>
      <c r="H840" s="1954"/>
      <c r="I840" s="1954"/>
      <c r="J840" s="1954"/>
    </row>
    <row r="841" spans="1:10" ht="15.75" customHeight="1">
      <c r="A841" s="2056"/>
      <c r="B841" s="1954"/>
      <c r="C841" s="1954"/>
      <c r="D841" s="1954"/>
      <c r="E841" s="1954"/>
      <c r="F841" s="1954"/>
      <c r="G841" s="1954"/>
      <c r="H841" s="1954"/>
      <c r="I841" s="1954"/>
      <c r="J841" s="1954"/>
    </row>
    <row r="842" spans="1:10" ht="15.75" customHeight="1">
      <c r="A842" s="2056"/>
      <c r="B842" s="1954"/>
      <c r="C842" s="1954"/>
      <c r="D842" s="1954"/>
      <c r="E842" s="1954"/>
      <c r="F842" s="1954"/>
      <c r="G842" s="1954"/>
      <c r="H842" s="1954"/>
      <c r="I842" s="1954"/>
      <c r="J842" s="1954"/>
    </row>
    <row r="843" spans="1:10" ht="15.75" customHeight="1">
      <c r="A843" s="2056"/>
      <c r="B843" s="1954"/>
      <c r="C843" s="1954"/>
      <c r="D843" s="1954"/>
      <c r="E843" s="1954"/>
      <c r="F843" s="1954"/>
      <c r="G843" s="1954"/>
      <c r="H843" s="1954"/>
      <c r="I843" s="1954"/>
      <c r="J843" s="1954"/>
    </row>
    <row r="844" spans="1:10" ht="15.75" customHeight="1">
      <c r="A844" s="2056"/>
      <c r="B844" s="1954"/>
      <c r="C844" s="1954"/>
      <c r="D844" s="1954"/>
      <c r="E844" s="1954"/>
      <c r="F844" s="1954"/>
      <c r="G844" s="1954"/>
      <c r="H844" s="1954"/>
      <c r="I844" s="1954"/>
      <c r="J844" s="1954"/>
    </row>
    <row r="845" spans="1:10" ht="15.75" customHeight="1">
      <c r="A845" s="2056"/>
      <c r="B845" s="1954"/>
      <c r="C845" s="1954"/>
      <c r="D845" s="1954"/>
      <c r="E845" s="1954"/>
      <c r="F845" s="1954"/>
      <c r="G845" s="1954"/>
      <c r="H845" s="1954"/>
      <c r="I845" s="1954"/>
      <c r="J845" s="1954"/>
    </row>
    <row r="846" spans="1:10" ht="15.75" customHeight="1">
      <c r="A846" s="2056"/>
      <c r="B846" s="1954"/>
      <c r="C846" s="1954"/>
      <c r="D846" s="1954"/>
      <c r="E846" s="1954"/>
      <c r="F846" s="1954"/>
      <c r="G846" s="1954"/>
      <c r="H846" s="1954"/>
      <c r="I846" s="1954"/>
      <c r="J846" s="1954"/>
    </row>
    <row r="847" spans="1:10" ht="15.75" customHeight="1">
      <c r="A847" s="2056"/>
      <c r="B847" s="1954"/>
      <c r="C847" s="1954"/>
      <c r="D847" s="1954"/>
      <c r="E847" s="1954"/>
      <c r="F847" s="1954"/>
      <c r="G847" s="1954"/>
      <c r="H847" s="1954"/>
      <c r="I847" s="1954"/>
      <c r="J847" s="1954"/>
    </row>
    <row r="848" spans="1:10" ht="15.75" customHeight="1">
      <c r="A848" s="2056"/>
      <c r="B848" s="1954"/>
      <c r="C848" s="1954"/>
      <c r="D848" s="1954"/>
      <c r="E848" s="1954"/>
      <c r="F848" s="1954"/>
      <c r="G848" s="1954"/>
      <c r="H848" s="1954"/>
      <c r="I848" s="1954"/>
      <c r="J848" s="1954"/>
    </row>
    <row r="849" spans="1:10" ht="15.75" customHeight="1">
      <c r="A849" s="2056"/>
      <c r="B849" s="1954"/>
      <c r="C849" s="1954"/>
      <c r="D849" s="1954"/>
      <c r="E849" s="1954"/>
      <c r="F849" s="1954"/>
      <c r="G849" s="1954"/>
      <c r="H849" s="1954"/>
      <c r="I849" s="1954"/>
      <c r="J849" s="1954"/>
    </row>
    <row r="850" spans="1:10" ht="15.75" customHeight="1">
      <c r="A850" s="2056"/>
      <c r="B850" s="1954"/>
      <c r="C850" s="1954"/>
      <c r="D850" s="1954"/>
      <c r="E850" s="1954"/>
      <c r="F850" s="1954"/>
      <c r="G850" s="1954"/>
      <c r="H850" s="1954"/>
      <c r="I850" s="1954"/>
      <c r="J850" s="1954"/>
    </row>
    <row r="851" spans="1:10" ht="15.75" customHeight="1">
      <c r="A851" s="2056"/>
      <c r="B851" s="1954"/>
      <c r="C851" s="1954"/>
      <c r="D851" s="1954"/>
      <c r="E851" s="1954"/>
      <c r="F851" s="1954"/>
      <c r="G851" s="1954"/>
      <c r="H851" s="1954"/>
      <c r="I851" s="1954"/>
      <c r="J851" s="1954"/>
    </row>
    <row r="852" spans="1:10" ht="15.75" customHeight="1">
      <c r="A852" s="2056"/>
      <c r="B852" s="1954"/>
      <c r="C852" s="1954"/>
      <c r="D852" s="1954"/>
      <c r="E852" s="1954"/>
      <c r="F852" s="1954"/>
      <c r="G852" s="1954"/>
      <c r="H852" s="1954"/>
      <c r="I852" s="1954"/>
      <c r="J852" s="1954"/>
    </row>
    <row r="853" spans="1:10" ht="15.75" customHeight="1">
      <c r="A853" s="2056"/>
      <c r="B853" s="1954"/>
      <c r="C853" s="1954"/>
      <c r="D853" s="1954"/>
      <c r="E853" s="1954"/>
      <c r="F853" s="1954"/>
      <c r="G853" s="1954"/>
      <c r="H853" s="1954"/>
      <c r="I853" s="1954"/>
      <c r="J853" s="1954"/>
    </row>
    <row r="854" spans="1:10" ht="15.75" customHeight="1">
      <c r="A854" s="2056"/>
      <c r="B854" s="1954"/>
      <c r="C854" s="1954"/>
      <c r="D854" s="1954"/>
      <c r="E854" s="1954"/>
      <c r="F854" s="1954"/>
      <c r="G854" s="1954"/>
      <c r="H854" s="1954"/>
      <c r="I854" s="1954"/>
      <c r="J854" s="1954"/>
    </row>
    <row r="855" spans="1:10" ht="15.75" customHeight="1">
      <c r="A855" s="2056"/>
      <c r="B855" s="1954"/>
      <c r="C855" s="1954"/>
      <c r="D855" s="1954"/>
      <c r="E855" s="1954"/>
      <c r="F855" s="1954"/>
      <c r="G855" s="1954"/>
      <c r="H855" s="1954"/>
      <c r="I855" s="1954"/>
      <c r="J855" s="1954"/>
    </row>
    <row r="856" spans="1:10" ht="15.75" customHeight="1">
      <c r="A856" s="2056"/>
      <c r="B856" s="1954"/>
      <c r="C856" s="1954"/>
      <c r="D856" s="1954"/>
      <c r="E856" s="1954"/>
      <c r="F856" s="1954"/>
      <c r="G856" s="1954"/>
      <c r="H856" s="1954"/>
      <c r="I856" s="1954"/>
      <c r="J856" s="1954"/>
    </row>
    <row r="857" spans="1:10" ht="15.75" customHeight="1">
      <c r="A857" s="2056"/>
      <c r="B857" s="1954"/>
      <c r="C857" s="1954"/>
      <c r="D857" s="1954"/>
      <c r="E857" s="1954"/>
      <c r="F857" s="1954"/>
      <c r="G857" s="1954"/>
      <c r="H857" s="1954"/>
      <c r="I857" s="1954"/>
      <c r="J857" s="1954"/>
    </row>
    <row r="858" spans="1:10" ht="15.75" customHeight="1">
      <c r="A858" s="2056"/>
      <c r="B858" s="1954"/>
      <c r="C858" s="1954"/>
      <c r="D858" s="1954"/>
      <c r="E858" s="1954"/>
      <c r="F858" s="1954"/>
      <c r="G858" s="1954"/>
      <c r="H858" s="1954"/>
      <c r="I858" s="1954"/>
      <c r="J858" s="1954"/>
    </row>
    <row r="859" spans="1:10" ht="15.75" customHeight="1">
      <c r="A859" s="2056"/>
      <c r="B859" s="1954"/>
      <c r="C859" s="1954"/>
      <c r="D859" s="1954"/>
      <c r="E859" s="1954"/>
      <c r="F859" s="1954"/>
      <c r="G859" s="1954"/>
      <c r="H859" s="1954"/>
      <c r="I859" s="1954"/>
      <c r="J859" s="1954"/>
    </row>
    <row r="860" spans="1:10" ht="15.75" customHeight="1">
      <c r="A860" s="2056"/>
      <c r="B860" s="1954"/>
      <c r="C860" s="1954"/>
      <c r="D860" s="1954"/>
      <c r="E860" s="1954"/>
      <c r="F860" s="1954"/>
      <c r="G860" s="1954"/>
      <c r="H860" s="1954"/>
      <c r="I860" s="1954"/>
      <c r="J860" s="1954"/>
    </row>
    <row r="861" spans="1:10" ht="15.75" customHeight="1">
      <c r="A861" s="2056"/>
      <c r="B861" s="1954"/>
      <c r="C861" s="1954"/>
      <c r="D861" s="1954"/>
      <c r="E861" s="1954"/>
      <c r="F861" s="1954"/>
      <c r="G861" s="1954"/>
      <c r="H861" s="1954"/>
      <c r="I861" s="1954"/>
      <c r="J861" s="1954"/>
    </row>
    <row r="862" spans="1:10" ht="15.75" customHeight="1">
      <c r="A862" s="2056"/>
      <c r="B862" s="1954"/>
      <c r="C862" s="1954"/>
      <c r="D862" s="1954"/>
      <c r="E862" s="1954"/>
      <c r="F862" s="1954"/>
      <c r="G862" s="1954"/>
      <c r="H862" s="1954"/>
      <c r="I862" s="1954"/>
      <c r="J862" s="1954"/>
    </row>
    <row r="863" spans="1:10" ht="15.75" customHeight="1">
      <c r="A863" s="2056"/>
      <c r="B863" s="1954"/>
      <c r="C863" s="1954"/>
      <c r="D863" s="1954"/>
      <c r="E863" s="1954"/>
      <c r="F863" s="1954"/>
      <c r="G863" s="1954"/>
      <c r="H863" s="1954"/>
      <c r="I863" s="1954"/>
      <c r="J863" s="1954"/>
    </row>
    <row r="864" spans="1:10" ht="15.75" customHeight="1">
      <c r="A864" s="2056"/>
      <c r="B864" s="1954"/>
      <c r="C864" s="1954"/>
      <c r="D864" s="1954"/>
      <c r="E864" s="1954"/>
      <c r="F864" s="1954"/>
      <c r="G864" s="1954"/>
      <c r="H864" s="1954"/>
      <c r="I864" s="1954"/>
      <c r="J864" s="1954"/>
    </row>
    <row r="865" spans="1:10" ht="15.75" customHeight="1">
      <c r="A865" s="2056"/>
      <c r="B865" s="1954"/>
      <c r="C865" s="1954"/>
      <c r="D865" s="1954"/>
      <c r="E865" s="1954"/>
      <c r="F865" s="1954"/>
      <c r="G865" s="1954"/>
      <c r="H865" s="1954"/>
      <c r="I865" s="1954"/>
      <c r="J865" s="1954"/>
    </row>
    <row r="866" spans="1:10" ht="15.75" customHeight="1">
      <c r="A866" s="2056"/>
      <c r="B866" s="1954"/>
      <c r="C866" s="1954"/>
      <c r="D866" s="1954"/>
      <c r="E866" s="1954"/>
      <c r="F866" s="1954"/>
      <c r="G866" s="1954"/>
      <c r="H866" s="1954"/>
      <c r="I866" s="1954"/>
      <c r="J866" s="1954"/>
    </row>
    <row r="867" spans="1:10" ht="15.75" customHeight="1">
      <c r="A867" s="2056"/>
      <c r="B867" s="1954"/>
      <c r="C867" s="1954"/>
      <c r="D867" s="1954"/>
      <c r="E867" s="1954"/>
      <c r="F867" s="1954"/>
      <c r="G867" s="1954"/>
      <c r="H867" s="1954"/>
      <c r="I867" s="1954"/>
      <c r="J867" s="1954"/>
    </row>
    <row r="868" spans="1:10" ht="15.75" customHeight="1">
      <c r="A868" s="2056"/>
      <c r="B868" s="1954"/>
      <c r="C868" s="1954"/>
      <c r="D868" s="1954"/>
      <c r="E868" s="1954"/>
      <c r="F868" s="1954"/>
      <c r="G868" s="1954"/>
      <c r="H868" s="1954"/>
      <c r="I868" s="1954"/>
      <c r="J868" s="1954"/>
    </row>
    <row r="869" spans="1:10" ht="15.75" customHeight="1">
      <c r="A869" s="2056"/>
      <c r="B869" s="1954"/>
      <c r="C869" s="1954"/>
      <c r="D869" s="1954"/>
      <c r="E869" s="1954"/>
      <c r="F869" s="1954"/>
      <c r="G869" s="1954"/>
      <c r="H869" s="1954"/>
      <c r="I869" s="1954"/>
      <c r="J869" s="1954"/>
    </row>
    <row r="870" spans="1:10" ht="15.75" customHeight="1">
      <c r="A870" s="2056"/>
      <c r="B870" s="1954"/>
      <c r="C870" s="1954"/>
      <c r="D870" s="1954"/>
      <c r="E870" s="1954"/>
      <c r="F870" s="1954"/>
      <c r="G870" s="1954"/>
      <c r="H870" s="1954"/>
      <c r="I870" s="1954"/>
      <c r="J870" s="1954"/>
    </row>
    <row r="871" spans="1:10" ht="15.75" customHeight="1">
      <c r="A871" s="2056"/>
      <c r="B871" s="1954"/>
      <c r="C871" s="1954"/>
      <c r="D871" s="1954"/>
      <c r="E871" s="1954"/>
      <c r="F871" s="1954"/>
      <c r="G871" s="1954"/>
      <c r="H871" s="1954"/>
      <c r="I871" s="1954"/>
      <c r="J871" s="1954"/>
    </row>
    <row r="872" spans="1:10" ht="15.75" customHeight="1">
      <c r="A872" s="2056"/>
      <c r="B872" s="1954"/>
      <c r="C872" s="1954"/>
      <c r="D872" s="1954"/>
      <c r="E872" s="1954"/>
      <c r="F872" s="1954"/>
      <c r="G872" s="1954"/>
      <c r="H872" s="1954"/>
      <c r="I872" s="1954"/>
      <c r="J872" s="1954"/>
    </row>
    <row r="873" spans="1:10" ht="15.75" customHeight="1">
      <c r="A873" s="2056"/>
      <c r="B873" s="1954"/>
      <c r="C873" s="1954"/>
      <c r="D873" s="1954"/>
      <c r="E873" s="1954"/>
      <c r="F873" s="1954"/>
      <c r="G873" s="1954"/>
      <c r="H873" s="1954"/>
      <c r="I873" s="1954"/>
      <c r="J873" s="1954"/>
    </row>
    <row r="874" spans="1:10" ht="15.75" customHeight="1">
      <c r="A874" s="2056"/>
      <c r="B874" s="1954"/>
      <c r="C874" s="1954"/>
      <c r="D874" s="1954"/>
      <c r="E874" s="1954"/>
      <c r="F874" s="1954"/>
      <c r="G874" s="1954"/>
      <c r="H874" s="1954"/>
      <c r="I874" s="1954"/>
      <c r="J874" s="1954"/>
    </row>
    <row r="875" spans="1:10" ht="15.75" customHeight="1">
      <c r="A875" s="2056"/>
      <c r="B875" s="1954"/>
      <c r="C875" s="1954"/>
      <c r="D875" s="1954"/>
      <c r="E875" s="1954"/>
      <c r="F875" s="1954"/>
      <c r="G875" s="1954"/>
      <c r="H875" s="1954"/>
      <c r="I875" s="1954"/>
      <c r="J875" s="1954"/>
    </row>
    <row r="876" spans="1:10" ht="15.75" customHeight="1">
      <c r="A876" s="2056"/>
      <c r="B876" s="1954"/>
      <c r="C876" s="1954"/>
      <c r="D876" s="1954"/>
      <c r="E876" s="1954"/>
      <c r="F876" s="1954"/>
      <c r="G876" s="1954"/>
      <c r="H876" s="1954"/>
      <c r="I876" s="1954"/>
      <c r="J876" s="1954"/>
    </row>
    <row r="877" spans="1:10" ht="15.75" customHeight="1">
      <c r="A877" s="2056"/>
      <c r="B877" s="1954"/>
      <c r="C877" s="1954"/>
      <c r="D877" s="1954"/>
      <c r="E877" s="1954"/>
      <c r="F877" s="1954"/>
      <c r="G877" s="1954"/>
      <c r="H877" s="1954"/>
      <c r="I877" s="1954"/>
      <c r="J877" s="1954"/>
    </row>
    <row r="878" spans="1:10" ht="15.75" customHeight="1">
      <c r="A878" s="2056"/>
      <c r="B878" s="1954"/>
      <c r="C878" s="1954"/>
      <c r="D878" s="1954"/>
      <c r="E878" s="1954"/>
      <c r="F878" s="1954"/>
      <c r="G878" s="1954"/>
      <c r="H878" s="1954"/>
      <c r="I878" s="1954"/>
      <c r="J878" s="1954"/>
    </row>
    <row r="879" spans="1:10" ht="15.75" customHeight="1">
      <c r="A879" s="2056"/>
      <c r="B879" s="1954"/>
      <c r="C879" s="1954"/>
      <c r="D879" s="1954"/>
      <c r="E879" s="1954"/>
      <c r="F879" s="1954"/>
      <c r="G879" s="1954"/>
      <c r="H879" s="1954"/>
      <c r="I879" s="1954"/>
      <c r="J879" s="1954"/>
    </row>
    <row r="880" spans="1:10" ht="15.75" customHeight="1">
      <c r="A880" s="2056"/>
      <c r="B880" s="1954"/>
      <c r="C880" s="1954"/>
      <c r="D880" s="1954"/>
      <c r="E880" s="1954"/>
      <c r="F880" s="1954"/>
      <c r="G880" s="1954"/>
      <c r="H880" s="1954"/>
      <c r="I880" s="1954"/>
      <c r="J880" s="1954"/>
    </row>
    <row r="881" spans="1:10" ht="15.75" customHeight="1">
      <c r="A881" s="2056"/>
      <c r="B881" s="1954"/>
      <c r="C881" s="1954"/>
      <c r="D881" s="1954"/>
      <c r="E881" s="1954"/>
      <c r="F881" s="1954"/>
      <c r="G881" s="1954"/>
      <c r="H881" s="1954"/>
      <c r="I881" s="1954"/>
      <c r="J881" s="1954"/>
    </row>
    <row r="882" spans="1:10" ht="15.75" customHeight="1">
      <c r="A882" s="2056"/>
      <c r="B882" s="1954"/>
      <c r="C882" s="1954"/>
      <c r="D882" s="1954"/>
      <c r="E882" s="1954"/>
      <c r="F882" s="1954"/>
      <c r="G882" s="1954"/>
      <c r="H882" s="1954"/>
      <c r="I882" s="1954"/>
      <c r="J882" s="1954"/>
    </row>
    <row r="883" spans="1:10" ht="15.75" customHeight="1">
      <c r="A883" s="2056"/>
      <c r="B883" s="1954"/>
      <c r="C883" s="1954"/>
      <c r="D883" s="1954"/>
      <c r="E883" s="1954"/>
      <c r="F883" s="1954"/>
      <c r="G883" s="1954"/>
      <c r="H883" s="1954"/>
      <c r="I883" s="1954"/>
      <c r="J883" s="1954"/>
    </row>
    <row r="884" spans="1:10" ht="15.75" customHeight="1">
      <c r="A884" s="2056"/>
      <c r="B884" s="1954"/>
      <c r="C884" s="1954"/>
      <c r="D884" s="1954"/>
      <c r="E884" s="1954"/>
      <c r="F884" s="1954"/>
      <c r="G884" s="1954"/>
      <c r="H884" s="1954"/>
      <c r="I884" s="1954"/>
      <c r="J884" s="1954"/>
    </row>
    <row r="885" spans="1:10" ht="15.75" customHeight="1">
      <c r="A885" s="2056"/>
      <c r="B885" s="1954"/>
      <c r="C885" s="1954"/>
      <c r="D885" s="1954"/>
      <c r="E885" s="1954"/>
      <c r="F885" s="1954"/>
      <c r="G885" s="1954"/>
      <c r="H885" s="1954"/>
      <c r="I885" s="1954"/>
      <c r="J885" s="1954"/>
    </row>
    <row r="886" spans="1:10" ht="15.75" customHeight="1">
      <c r="A886" s="2056"/>
      <c r="B886" s="1954"/>
      <c r="C886" s="1954"/>
      <c r="D886" s="1954"/>
      <c r="E886" s="1954"/>
      <c r="F886" s="1954"/>
      <c r="G886" s="1954"/>
      <c r="H886" s="1954"/>
      <c r="I886" s="1954"/>
      <c r="J886" s="1954"/>
    </row>
    <row r="887" spans="1:10" ht="15.75" customHeight="1">
      <c r="A887" s="2056"/>
      <c r="B887" s="1954"/>
      <c r="C887" s="1954"/>
      <c r="D887" s="1954"/>
      <c r="E887" s="1954"/>
      <c r="F887" s="1954"/>
      <c r="G887" s="1954"/>
      <c r="H887" s="1954"/>
      <c r="I887" s="1954"/>
      <c r="J887" s="1954"/>
    </row>
    <row r="888" spans="1:10" ht="15.75" customHeight="1">
      <c r="A888" s="2056"/>
      <c r="B888" s="1954"/>
      <c r="C888" s="1954"/>
      <c r="D888" s="1954"/>
      <c r="E888" s="1954"/>
      <c r="F888" s="1954"/>
      <c r="G888" s="1954"/>
      <c r="H888" s="1954"/>
      <c r="I888" s="1954"/>
      <c r="J888" s="1954"/>
    </row>
    <row r="889" spans="1:10" ht="15.75" customHeight="1">
      <c r="A889" s="2056"/>
      <c r="B889" s="1954"/>
      <c r="C889" s="1954"/>
      <c r="D889" s="1954"/>
      <c r="E889" s="1954"/>
      <c r="F889" s="1954"/>
      <c r="G889" s="1954"/>
      <c r="H889" s="1954"/>
      <c r="I889" s="1954"/>
      <c r="J889" s="1954"/>
    </row>
    <row r="890" spans="1:10" ht="15.75" customHeight="1">
      <c r="A890" s="2056"/>
      <c r="B890" s="1954"/>
      <c r="C890" s="1954"/>
      <c r="D890" s="1954"/>
      <c r="E890" s="1954"/>
      <c r="F890" s="1954"/>
      <c r="G890" s="1954"/>
      <c r="H890" s="1954"/>
      <c r="I890" s="1954"/>
      <c r="J890" s="1954"/>
    </row>
    <row r="891" spans="1:10" ht="15.75" customHeight="1">
      <c r="A891" s="2056"/>
      <c r="B891" s="1954"/>
      <c r="C891" s="1954"/>
      <c r="D891" s="1954"/>
      <c r="E891" s="1954"/>
      <c r="F891" s="1954"/>
      <c r="G891" s="1954"/>
      <c r="H891" s="1954"/>
      <c r="I891" s="1954"/>
      <c r="J891" s="1954"/>
    </row>
    <row r="892" spans="1:10" ht="15.75" customHeight="1">
      <c r="A892" s="2056"/>
      <c r="B892" s="1954"/>
      <c r="C892" s="1954"/>
      <c r="D892" s="1954"/>
      <c r="E892" s="1954"/>
      <c r="F892" s="1954"/>
      <c r="G892" s="1954"/>
      <c r="H892" s="1954"/>
      <c r="I892" s="1954"/>
      <c r="J892" s="1954"/>
    </row>
    <row r="893" spans="1:10" ht="15.75" customHeight="1">
      <c r="A893" s="2056"/>
      <c r="B893" s="1954"/>
      <c r="C893" s="1954"/>
      <c r="D893" s="1954"/>
      <c r="E893" s="1954"/>
      <c r="F893" s="1954"/>
      <c r="G893" s="1954"/>
      <c r="H893" s="1954"/>
      <c r="I893" s="1954"/>
      <c r="J893" s="1954"/>
    </row>
    <row r="894" spans="1:10" ht="15.75" customHeight="1">
      <c r="A894" s="2056"/>
      <c r="B894" s="1954"/>
      <c r="C894" s="1954"/>
      <c r="D894" s="1954"/>
      <c r="E894" s="1954"/>
      <c r="F894" s="1954"/>
      <c r="G894" s="1954"/>
      <c r="H894" s="1954"/>
      <c r="I894" s="1954"/>
      <c r="J894" s="1954"/>
    </row>
    <row r="895" spans="1:10" ht="15.75" customHeight="1">
      <c r="A895" s="2056"/>
      <c r="B895" s="1954"/>
      <c r="C895" s="1954"/>
      <c r="D895" s="1954"/>
      <c r="E895" s="1954"/>
      <c r="F895" s="1954"/>
      <c r="G895" s="1954"/>
      <c r="H895" s="1954"/>
      <c r="I895" s="1954"/>
      <c r="J895" s="1954"/>
    </row>
    <row r="896" spans="1:10" ht="15.75" customHeight="1">
      <c r="A896" s="2056"/>
      <c r="B896" s="1954"/>
      <c r="C896" s="1954"/>
      <c r="D896" s="1954"/>
      <c r="E896" s="1954"/>
      <c r="F896" s="1954"/>
      <c r="G896" s="1954"/>
      <c r="H896" s="1954"/>
      <c r="I896" s="1954"/>
      <c r="J896" s="1954"/>
    </row>
    <row r="897" spans="1:10" ht="15.75" customHeight="1">
      <c r="A897" s="2056"/>
      <c r="B897" s="1954"/>
      <c r="C897" s="1954"/>
      <c r="D897" s="1954"/>
      <c r="E897" s="1954"/>
      <c r="F897" s="1954"/>
      <c r="G897" s="1954"/>
      <c r="H897" s="1954"/>
      <c r="I897" s="1954"/>
      <c r="J897" s="1954"/>
    </row>
    <row r="898" spans="1:10" ht="15.75" customHeight="1">
      <c r="A898" s="2056"/>
      <c r="B898" s="1954"/>
      <c r="C898" s="1954"/>
      <c r="D898" s="1954"/>
      <c r="E898" s="1954"/>
      <c r="F898" s="1954"/>
      <c r="G898" s="1954"/>
      <c r="H898" s="1954"/>
      <c r="I898" s="1954"/>
      <c r="J898" s="1954"/>
    </row>
    <row r="899" spans="1:10" ht="15.75" customHeight="1">
      <c r="A899" s="2056"/>
      <c r="B899" s="1954"/>
      <c r="C899" s="1954"/>
      <c r="D899" s="1954"/>
      <c r="E899" s="1954"/>
      <c r="F899" s="1954"/>
      <c r="G899" s="1954"/>
      <c r="H899" s="1954"/>
      <c r="I899" s="1954"/>
      <c r="J899" s="1954"/>
    </row>
    <row r="900" spans="1:10" ht="15.75" customHeight="1">
      <c r="A900" s="2056"/>
      <c r="B900" s="1954"/>
      <c r="C900" s="1954"/>
      <c r="D900" s="1954"/>
      <c r="E900" s="1954"/>
      <c r="F900" s="1954"/>
      <c r="G900" s="1954"/>
      <c r="H900" s="1954"/>
      <c r="I900" s="1954"/>
      <c r="J900" s="1954"/>
    </row>
    <row r="901" spans="1:10" ht="15.75" customHeight="1">
      <c r="A901" s="2056"/>
      <c r="B901" s="1954"/>
      <c r="C901" s="1954"/>
      <c r="D901" s="1954"/>
      <c r="E901" s="1954"/>
      <c r="F901" s="1954"/>
      <c r="G901" s="1954"/>
      <c r="H901" s="1954"/>
      <c r="I901" s="1954"/>
      <c r="J901" s="1954"/>
    </row>
    <row r="902" spans="1:10" ht="15.75" customHeight="1">
      <c r="A902" s="2056"/>
      <c r="B902" s="1954"/>
      <c r="C902" s="1954"/>
      <c r="D902" s="1954"/>
      <c r="E902" s="1954"/>
      <c r="F902" s="1954"/>
      <c r="G902" s="1954"/>
      <c r="H902" s="1954"/>
      <c r="I902" s="1954"/>
      <c r="J902" s="1954"/>
    </row>
    <row r="903" spans="1:10" ht="15.75" customHeight="1">
      <c r="A903" s="2056"/>
      <c r="B903" s="1954"/>
      <c r="C903" s="1954"/>
      <c r="D903" s="1954"/>
      <c r="E903" s="1954"/>
      <c r="F903" s="1954"/>
      <c r="G903" s="1954"/>
      <c r="H903" s="1954"/>
      <c r="I903" s="1954"/>
      <c r="J903" s="1954"/>
    </row>
    <row r="904" spans="1:10" ht="15.75" customHeight="1">
      <c r="A904" s="2056"/>
      <c r="B904" s="1954"/>
      <c r="C904" s="1954"/>
      <c r="D904" s="1954"/>
      <c r="E904" s="1954"/>
      <c r="F904" s="1954"/>
      <c r="G904" s="1954"/>
      <c r="H904" s="1954"/>
      <c r="I904" s="1954"/>
      <c r="J904" s="1954"/>
    </row>
    <row r="905" spans="1:10" ht="15.75" customHeight="1">
      <c r="A905" s="2056"/>
      <c r="B905" s="1954"/>
      <c r="C905" s="1954"/>
      <c r="D905" s="1954"/>
      <c r="E905" s="1954"/>
      <c r="F905" s="1954"/>
      <c r="G905" s="1954"/>
      <c r="H905" s="1954"/>
      <c r="I905" s="1954"/>
      <c r="J905" s="1954"/>
    </row>
    <row r="906" spans="1:10" ht="15.75" customHeight="1">
      <c r="A906" s="2056"/>
      <c r="B906" s="1954"/>
      <c r="C906" s="1954"/>
      <c r="D906" s="1954"/>
      <c r="E906" s="1954"/>
      <c r="F906" s="1954"/>
      <c r="G906" s="1954"/>
      <c r="H906" s="1954"/>
      <c r="I906" s="1954"/>
      <c r="J906" s="1954"/>
    </row>
    <row r="907" spans="1:10" ht="15.75" customHeight="1">
      <c r="A907" s="2056"/>
      <c r="B907" s="1954"/>
      <c r="C907" s="1954"/>
      <c r="D907" s="1954"/>
      <c r="E907" s="1954"/>
      <c r="F907" s="1954"/>
      <c r="G907" s="1954"/>
      <c r="H907" s="1954"/>
      <c r="I907" s="1954"/>
      <c r="J907" s="1954"/>
    </row>
    <row r="908" spans="1:10" ht="15.75" customHeight="1">
      <c r="A908" s="2056"/>
      <c r="B908" s="1954"/>
      <c r="C908" s="1954"/>
      <c r="D908" s="1954"/>
      <c r="E908" s="1954"/>
      <c r="F908" s="1954"/>
      <c r="G908" s="1954"/>
      <c r="H908" s="1954"/>
      <c r="I908" s="1954"/>
      <c r="J908" s="1954"/>
    </row>
    <row r="909" spans="1:10" ht="15.75" customHeight="1">
      <c r="A909" s="2056"/>
      <c r="B909" s="1954"/>
      <c r="C909" s="1954"/>
      <c r="D909" s="1954"/>
      <c r="E909" s="1954"/>
      <c r="F909" s="1954"/>
      <c r="G909" s="1954"/>
      <c r="H909" s="1954"/>
      <c r="I909" s="1954"/>
      <c r="J909" s="1954"/>
    </row>
    <row r="910" spans="1:10" ht="15.75" customHeight="1">
      <c r="A910" s="2056"/>
      <c r="B910" s="1954"/>
      <c r="C910" s="1954"/>
      <c r="D910" s="1954"/>
      <c r="E910" s="1954"/>
      <c r="F910" s="1954"/>
      <c r="G910" s="1954"/>
      <c r="H910" s="1954"/>
      <c r="I910" s="1954"/>
      <c r="J910" s="1954"/>
    </row>
    <row r="911" spans="1:10" ht="15.75" customHeight="1">
      <c r="A911" s="2056"/>
      <c r="B911" s="1954"/>
      <c r="C911" s="1954"/>
      <c r="D911" s="1954"/>
      <c r="E911" s="1954"/>
      <c r="F911" s="1954"/>
      <c r="G911" s="1954"/>
      <c r="H911" s="1954"/>
      <c r="I911" s="1954"/>
      <c r="J911" s="1954"/>
    </row>
    <row r="912" spans="1:10" ht="15.75" customHeight="1">
      <c r="A912" s="2056"/>
      <c r="B912" s="1954"/>
      <c r="C912" s="1954"/>
      <c r="D912" s="1954"/>
      <c r="E912" s="1954"/>
      <c r="F912" s="1954"/>
      <c r="G912" s="1954"/>
      <c r="H912" s="1954"/>
      <c r="I912" s="1954"/>
      <c r="J912" s="1954"/>
    </row>
    <row r="913" spans="1:10" ht="15.75" customHeight="1">
      <c r="A913" s="2056"/>
      <c r="B913" s="1954"/>
      <c r="C913" s="1954"/>
      <c r="D913" s="1954"/>
      <c r="E913" s="1954"/>
      <c r="F913" s="1954"/>
      <c r="G913" s="1954"/>
      <c r="H913" s="1954"/>
      <c r="I913" s="1954"/>
      <c r="J913" s="1954"/>
    </row>
    <row r="914" spans="1:10" ht="15.75" customHeight="1">
      <c r="A914" s="2056"/>
      <c r="B914" s="1954"/>
      <c r="C914" s="1954"/>
      <c r="D914" s="1954"/>
      <c r="E914" s="1954"/>
      <c r="F914" s="1954"/>
      <c r="G914" s="1954"/>
      <c r="H914" s="1954"/>
      <c r="I914" s="1954"/>
      <c r="J914" s="1954"/>
    </row>
    <row r="915" spans="1:10" ht="15.75" customHeight="1">
      <c r="A915" s="2056"/>
      <c r="B915" s="1954"/>
      <c r="C915" s="1954"/>
      <c r="D915" s="1954"/>
      <c r="E915" s="1954"/>
      <c r="F915" s="1954"/>
      <c r="G915" s="1954"/>
      <c r="H915" s="1954"/>
      <c r="I915" s="1954"/>
      <c r="J915" s="1954"/>
    </row>
    <row r="916" spans="1:10" ht="15.75" customHeight="1">
      <c r="A916" s="2056"/>
      <c r="B916" s="1954"/>
      <c r="C916" s="1954"/>
      <c r="D916" s="1954"/>
      <c r="E916" s="1954"/>
      <c r="F916" s="1954"/>
      <c r="G916" s="1954"/>
      <c r="H916" s="1954"/>
      <c r="I916" s="1954"/>
      <c r="J916" s="1954"/>
    </row>
    <row r="917" spans="1:10" ht="15.75" customHeight="1">
      <c r="A917" s="2056"/>
      <c r="B917" s="1954"/>
      <c r="C917" s="1954"/>
      <c r="D917" s="1954"/>
      <c r="E917" s="1954"/>
      <c r="F917" s="1954"/>
      <c r="G917" s="1954"/>
      <c r="H917" s="1954"/>
      <c r="I917" s="1954"/>
      <c r="J917" s="1954"/>
    </row>
    <row r="918" spans="1:10" ht="15.75" customHeight="1">
      <c r="A918" s="2056"/>
      <c r="B918" s="1954"/>
      <c r="C918" s="1954"/>
      <c r="D918" s="1954"/>
      <c r="E918" s="1954"/>
      <c r="F918" s="1954"/>
      <c r="G918" s="1954"/>
      <c r="H918" s="1954"/>
      <c r="I918" s="1954"/>
      <c r="J918" s="1954"/>
    </row>
    <row r="919" spans="1:10" ht="15.75" customHeight="1">
      <c r="A919" s="2056"/>
      <c r="B919" s="1954"/>
      <c r="C919" s="1954"/>
      <c r="D919" s="1954"/>
      <c r="E919" s="1954"/>
      <c r="F919" s="1954"/>
      <c r="G919" s="1954"/>
      <c r="H919" s="1954"/>
      <c r="I919" s="1954"/>
      <c r="J919" s="1954"/>
    </row>
    <row r="920" spans="1:10" ht="15.75" customHeight="1">
      <c r="A920" s="2056"/>
      <c r="B920" s="1954"/>
      <c r="C920" s="1954"/>
      <c r="D920" s="1954"/>
      <c r="E920" s="1954"/>
      <c r="F920" s="1954"/>
      <c r="G920" s="1954"/>
      <c r="H920" s="1954"/>
      <c r="I920" s="1954"/>
      <c r="J920" s="1954"/>
    </row>
    <row r="921" spans="1:10" ht="15.75" customHeight="1">
      <c r="A921" s="2056"/>
      <c r="B921" s="1954"/>
      <c r="C921" s="1954"/>
      <c r="D921" s="1954"/>
      <c r="E921" s="1954"/>
      <c r="F921" s="1954"/>
      <c r="G921" s="1954"/>
      <c r="H921" s="1954"/>
      <c r="I921" s="1954"/>
      <c r="J921" s="1954"/>
    </row>
    <row r="922" spans="1:10" ht="15.75" customHeight="1">
      <c r="A922" s="2056"/>
      <c r="B922" s="1954"/>
      <c r="C922" s="1954"/>
      <c r="D922" s="1954"/>
      <c r="E922" s="1954"/>
      <c r="F922" s="1954"/>
      <c r="G922" s="1954"/>
      <c r="H922" s="1954"/>
      <c r="I922" s="1954"/>
      <c r="J922" s="1954"/>
    </row>
    <row r="923" spans="1:10" ht="15.75" customHeight="1">
      <c r="A923" s="2056"/>
      <c r="B923" s="1954"/>
      <c r="C923" s="1954"/>
      <c r="D923" s="1954"/>
      <c r="E923" s="1954"/>
      <c r="F923" s="1954"/>
      <c r="G923" s="1954"/>
      <c r="H923" s="1954"/>
      <c r="I923" s="1954"/>
      <c r="J923" s="1954"/>
    </row>
    <row r="924" spans="1:10" ht="15.75" customHeight="1">
      <c r="A924" s="2056"/>
      <c r="B924" s="1954"/>
      <c r="C924" s="1954"/>
      <c r="D924" s="1954"/>
      <c r="E924" s="1954"/>
      <c r="F924" s="1954"/>
      <c r="G924" s="1954"/>
      <c r="H924" s="1954"/>
      <c r="I924" s="1954"/>
      <c r="J924" s="1954"/>
    </row>
    <row r="925" spans="1:10" ht="15.75" customHeight="1">
      <c r="A925" s="2056"/>
      <c r="B925" s="1954"/>
      <c r="C925" s="1954"/>
      <c r="D925" s="1954"/>
      <c r="E925" s="1954"/>
      <c r="F925" s="1954"/>
      <c r="G925" s="1954"/>
      <c r="H925" s="1954"/>
      <c r="I925" s="1954"/>
      <c r="J925" s="1954"/>
    </row>
    <row r="926" spans="1:10" ht="15.75" customHeight="1">
      <c r="A926" s="2056"/>
      <c r="B926" s="1954"/>
      <c r="C926" s="1954"/>
      <c r="D926" s="1954"/>
      <c r="E926" s="1954"/>
      <c r="F926" s="1954"/>
      <c r="G926" s="1954"/>
      <c r="H926" s="1954"/>
      <c r="I926" s="1954"/>
      <c r="J926" s="1954"/>
    </row>
    <row r="927" spans="1:10" ht="15.75" customHeight="1">
      <c r="A927" s="2056"/>
      <c r="B927" s="1954"/>
      <c r="C927" s="1954"/>
      <c r="D927" s="1954"/>
      <c r="E927" s="1954"/>
      <c r="F927" s="1954"/>
      <c r="G927" s="1954"/>
      <c r="H927" s="1954"/>
      <c r="I927" s="1954"/>
      <c r="J927" s="1954"/>
    </row>
    <row r="928" spans="1:10" ht="15.75" customHeight="1">
      <c r="A928" s="2056"/>
      <c r="B928" s="1954"/>
      <c r="C928" s="1954"/>
      <c r="D928" s="1954"/>
      <c r="E928" s="1954"/>
      <c r="F928" s="1954"/>
      <c r="G928" s="1954"/>
      <c r="H928" s="1954"/>
      <c r="I928" s="1954"/>
      <c r="J928" s="1954"/>
    </row>
    <row r="929" spans="1:10" ht="15.75" customHeight="1">
      <c r="A929" s="2056"/>
      <c r="B929" s="1954"/>
      <c r="C929" s="1954"/>
      <c r="D929" s="1954"/>
      <c r="E929" s="1954"/>
      <c r="F929" s="1954"/>
      <c r="G929" s="1954"/>
      <c r="H929" s="1954"/>
      <c r="I929" s="1954"/>
      <c r="J929" s="1954"/>
    </row>
    <row r="930" spans="1:10" ht="15.75" customHeight="1">
      <c r="A930" s="2056"/>
      <c r="B930" s="1954"/>
      <c r="C930" s="1954"/>
      <c r="D930" s="1954"/>
      <c r="E930" s="1954"/>
      <c r="F930" s="1954"/>
      <c r="G930" s="1954"/>
      <c r="H930" s="1954"/>
      <c r="I930" s="1954"/>
      <c r="J930" s="1954"/>
    </row>
    <row r="931" spans="1:10" ht="15.75" customHeight="1">
      <c r="A931" s="2056"/>
      <c r="B931" s="1954"/>
      <c r="C931" s="1954"/>
      <c r="D931" s="1954"/>
      <c r="E931" s="1954"/>
      <c r="F931" s="1954"/>
      <c r="G931" s="1954"/>
      <c r="H931" s="1954"/>
      <c r="I931" s="1954"/>
      <c r="J931" s="1954"/>
    </row>
    <row r="932" spans="1:10" ht="15.75" customHeight="1">
      <c r="A932" s="2056"/>
      <c r="B932" s="1954"/>
      <c r="C932" s="1954"/>
      <c r="D932" s="1954"/>
      <c r="E932" s="1954"/>
      <c r="F932" s="1954"/>
      <c r="G932" s="1954"/>
      <c r="H932" s="1954"/>
      <c r="I932" s="1954"/>
      <c r="J932" s="1954"/>
    </row>
    <row r="933" spans="1:10" ht="15.75" customHeight="1">
      <c r="A933" s="2056"/>
      <c r="B933" s="1954"/>
      <c r="C933" s="1954"/>
      <c r="D933" s="1954"/>
      <c r="E933" s="1954"/>
      <c r="F933" s="1954"/>
      <c r="G933" s="1954"/>
      <c r="H933" s="1954"/>
      <c r="I933" s="1954"/>
      <c r="J933" s="1954"/>
    </row>
    <row r="934" spans="1:10" ht="15.75" customHeight="1">
      <c r="A934" s="2056"/>
      <c r="B934" s="1954"/>
      <c r="C934" s="1954"/>
      <c r="D934" s="1954"/>
      <c r="E934" s="1954"/>
      <c r="F934" s="1954"/>
      <c r="G934" s="1954"/>
      <c r="H934" s="1954"/>
      <c r="I934" s="1954"/>
      <c r="J934" s="1954"/>
    </row>
    <row r="935" spans="1:10" ht="15.75" customHeight="1">
      <c r="A935" s="2056"/>
      <c r="B935" s="1954"/>
      <c r="C935" s="1954"/>
      <c r="D935" s="1954"/>
      <c r="E935" s="1954"/>
      <c r="F935" s="1954"/>
      <c r="G935" s="1954"/>
      <c r="H935" s="1954"/>
      <c r="I935" s="1954"/>
      <c r="J935" s="1954"/>
    </row>
    <row r="936" spans="1:10" ht="15.75" customHeight="1">
      <c r="A936" s="2056"/>
      <c r="B936" s="1954"/>
      <c r="C936" s="1954"/>
      <c r="D936" s="1954"/>
      <c r="E936" s="1954"/>
      <c r="F936" s="1954"/>
      <c r="G936" s="1954"/>
      <c r="H936" s="1954"/>
      <c r="I936" s="1954"/>
      <c r="J936" s="1954"/>
    </row>
    <row r="937" spans="1:10" ht="15.75" customHeight="1">
      <c r="A937" s="2056"/>
      <c r="B937" s="1954"/>
      <c r="C937" s="1954"/>
      <c r="D937" s="1954"/>
      <c r="E937" s="1954"/>
      <c r="F937" s="1954"/>
      <c r="G937" s="1954"/>
      <c r="H937" s="1954"/>
      <c r="I937" s="1954"/>
      <c r="J937" s="1954"/>
    </row>
    <row r="938" spans="1:10" ht="15.75" customHeight="1">
      <c r="A938" s="2056"/>
      <c r="B938" s="1954"/>
      <c r="C938" s="1954"/>
      <c r="D938" s="1954"/>
      <c r="E938" s="1954"/>
      <c r="F938" s="1954"/>
      <c r="G938" s="1954"/>
      <c r="H938" s="1954"/>
      <c r="I938" s="1954"/>
      <c r="J938" s="1954"/>
    </row>
    <row r="939" spans="1:10" ht="15.75" customHeight="1">
      <c r="A939" s="2056"/>
      <c r="B939" s="1954"/>
      <c r="C939" s="1954"/>
      <c r="D939" s="1954"/>
      <c r="E939" s="1954"/>
      <c r="F939" s="1954"/>
      <c r="G939" s="1954"/>
      <c r="H939" s="1954"/>
      <c r="I939" s="1954"/>
      <c r="J939" s="1954"/>
    </row>
    <row r="940" spans="1:10" ht="15.75" customHeight="1">
      <c r="A940" s="2056"/>
      <c r="B940" s="1954"/>
      <c r="C940" s="1954"/>
      <c r="D940" s="1954"/>
      <c r="E940" s="1954"/>
      <c r="F940" s="1954"/>
      <c r="G940" s="1954"/>
      <c r="H940" s="1954"/>
      <c r="I940" s="1954"/>
      <c r="J940" s="1954"/>
    </row>
    <row r="941" spans="1:10" ht="15.75" customHeight="1">
      <c r="A941" s="2056"/>
      <c r="B941" s="1954"/>
      <c r="C941" s="1954"/>
      <c r="D941" s="1954"/>
      <c r="E941" s="1954"/>
      <c r="F941" s="1954"/>
      <c r="G941" s="1954"/>
      <c r="H941" s="1954"/>
      <c r="I941" s="1954"/>
      <c r="J941" s="1954"/>
    </row>
    <row r="942" spans="1:10" ht="15.75" customHeight="1">
      <c r="A942" s="2056"/>
      <c r="B942" s="1954"/>
      <c r="C942" s="1954"/>
      <c r="D942" s="1954"/>
      <c r="E942" s="1954"/>
      <c r="F942" s="1954"/>
      <c r="G942" s="1954"/>
      <c r="H942" s="1954"/>
      <c r="I942" s="1954"/>
      <c r="J942" s="1954"/>
    </row>
    <row r="943" spans="1:10" ht="15.75" customHeight="1">
      <c r="A943" s="2056"/>
      <c r="B943" s="1954"/>
      <c r="C943" s="1954"/>
      <c r="D943" s="1954"/>
      <c r="E943" s="1954"/>
      <c r="F943" s="1954"/>
      <c r="G943" s="1954"/>
      <c r="H943" s="1954"/>
      <c r="I943" s="1954"/>
      <c r="J943" s="1954"/>
    </row>
    <row r="944" spans="1:10" ht="15.75" customHeight="1">
      <c r="A944" s="2056"/>
      <c r="B944" s="1954"/>
      <c r="C944" s="1954"/>
      <c r="D944" s="1954"/>
      <c r="E944" s="1954"/>
      <c r="F944" s="1954"/>
      <c r="G944" s="1954"/>
      <c r="H944" s="1954"/>
      <c r="I944" s="1954"/>
      <c r="J944" s="1954"/>
    </row>
    <row r="945" spans="1:10" ht="15.75" customHeight="1">
      <c r="A945" s="2056"/>
      <c r="B945" s="1954"/>
      <c r="C945" s="1954"/>
      <c r="D945" s="1954"/>
      <c r="E945" s="1954"/>
      <c r="F945" s="1954"/>
      <c r="G945" s="1954"/>
      <c r="H945" s="1954"/>
      <c r="I945" s="1954"/>
      <c r="J945" s="1954"/>
    </row>
    <row r="946" spans="1:10" ht="15.75" customHeight="1">
      <c r="A946" s="2056"/>
      <c r="B946" s="1954"/>
      <c r="C946" s="1954"/>
      <c r="D946" s="1954"/>
      <c r="E946" s="1954"/>
      <c r="F946" s="1954"/>
      <c r="G946" s="1954"/>
      <c r="H946" s="1954"/>
      <c r="I946" s="1954"/>
      <c r="J946" s="1954"/>
    </row>
    <row r="947" spans="1:10" ht="15.75" customHeight="1">
      <c r="A947" s="2056"/>
      <c r="B947" s="1954"/>
      <c r="C947" s="1954"/>
      <c r="D947" s="1954"/>
      <c r="E947" s="1954"/>
      <c r="F947" s="1954"/>
      <c r="G947" s="1954"/>
      <c r="H947" s="1954"/>
      <c r="I947" s="1954"/>
      <c r="J947" s="1954"/>
    </row>
    <row r="948" spans="1:10" ht="15.75" customHeight="1">
      <c r="A948" s="2056"/>
      <c r="B948" s="1954"/>
      <c r="C948" s="1954"/>
      <c r="D948" s="1954"/>
      <c r="E948" s="1954"/>
      <c r="F948" s="1954"/>
      <c r="G948" s="1954"/>
      <c r="H948" s="1954"/>
      <c r="I948" s="1954"/>
      <c r="J948" s="1954"/>
    </row>
    <row r="949" spans="1:10" ht="15.75" customHeight="1">
      <c r="A949" s="2056"/>
      <c r="B949" s="1954"/>
      <c r="C949" s="1954"/>
      <c r="D949" s="1954"/>
      <c r="E949" s="1954"/>
      <c r="F949" s="1954"/>
      <c r="G949" s="1954"/>
      <c r="H949" s="1954"/>
      <c r="I949" s="1954"/>
      <c r="J949" s="1954"/>
    </row>
    <row r="950" spans="1:10" ht="15.75" customHeight="1">
      <c r="A950" s="2056"/>
      <c r="B950" s="1954"/>
      <c r="C950" s="1954"/>
      <c r="D950" s="1954"/>
      <c r="E950" s="1954"/>
      <c r="F950" s="1954"/>
      <c r="G950" s="1954"/>
      <c r="H950" s="1954"/>
      <c r="I950" s="1954"/>
      <c r="J950" s="1954"/>
    </row>
    <row r="951" spans="1:10" ht="15.75" customHeight="1">
      <c r="A951" s="2056"/>
      <c r="B951" s="1954"/>
      <c r="C951" s="1954"/>
      <c r="D951" s="1954"/>
      <c r="E951" s="1954"/>
      <c r="F951" s="1954"/>
      <c r="G951" s="1954"/>
      <c r="H951" s="1954"/>
      <c r="I951" s="1954"/>
      <c r="J951" s="1954"/>
    </row>
    <row r="952" spans="1:10" ht="15.75" customHeight="1">
      <c r="A952" s="2056"/>
      <c r="B952" s="1954"/>
      <c r="C952" s="1954"/>
      <c r="D952" s="1954"/>
      <c r="E952" s="1954"/>
      <c r="F952" s="1954"/>
      <c r="G952" s="1954"/>
      <c r="H952" s="1954"/>
      <c r="I952" s="1954"/>
      <c r="J952" s="1954"/>
    </row>
    <row r="953" spans="1:10" ht="15.75" customHeight="1">
      <c r="A953" s="2056"/>
      <c r="B953" s="1954"/>
      <c r="C953" s="1954"/>
      <c r="D953" s="1954"/>
      <c r="E953" s="1954"/>
      <c r="F953" s="1954"/>
      <c r="G953" s="1954"/>
      <c r="H953" s="1954"/>
      <c r="I953" s="1954"/>
      <c r="J953" s="1954"/>
    </row>
    <row r="954" spans="1:10" ht="15.75" customHeight="1">
      <c r="A954" s="2056"/>
      <c r="B954" s="1954"/>
      <c r="C954" s="1954"/>
      <c r="D954" s="1954"/>
      <c r="E954" s="1954"/>
      <c r="F954" s="1954"/>
      <c r="G954" s="1954"/>
      <c r="H954" s="1954"/>
      <c r="I954" s="1954"/>
      <c r="J954" s="1954"/>
    </row>
    <row r="955" spans="1:10" ht="15.75" customHeight="1">
      <c r="A955" s="2056"/>
      <c r="B955" s="1954"/>
      <c r="C955" s="1954"/>
      <c r="D955" s="1954"/>
      <c r="E955" s="1954"/>
      <c r="F955" s="1954"/>
      <c r="G955" s="1954"/>
      <c r="H955" s="1954"/>
      <c r="I955" s="1954"/>
      <c r="J955" s="1954"/>
    </row>
    <row r="956" spans="1:10" ht="15.75" customHeight="1">
      <c r="A956" s="2056"/>
      <c r="B956" s="1954"/>
      <c r="C956" s="1954"/>
      <c r="D956" s="1954"/>
      <c r="E956" s="1954"/>
      <c r="F956" s="1954"/>
      <c r="G956" s="1954"/>
      <c r="H956" s="1954"/>
      <c r="I956" s="1954"/>
      <c r="J956" s="1954"/>
    </row>
    <row r="957" spans="1:10" ht="15.75" customHeight="1">
      <c r="A957" s="2056"/>
      <c r="B957" s="1954"/>
      <c r="C957" s="1954"/>
      <c r="D957" s="1954"/>
      <c r="E957" s="1954"/>
      <c r="F957" s="1954"/>
      <c r="G957" s="1954"/>
      <c r="H957" s="1954"/>
      <c r="I957" s="1954"/>
      <c r="J957" s="1954"/>
    </row>
    <row r="958" spans="1:10" ht="15.75" customHeight="1">
      <c r="A958" s="2056"/>
      <c r="B958" s="1954"/>
      <c r="C958" s="1954"/>
      <c r="D958" s="1954"/>
      <c r="E958" s="1954"/>
      <c r="F958" s="1954"/>
      <c r="G958" s="1954"/>
      <c r="H958" s="1954"/>
      <c r="I958" s="1954"/>
      <c r="J958" s="1954"/>
    </row>
    <row r="959" spans="1:10" ht="15.75" customHeight="1">
      <c r="A959" s="2056"/>
      <c r="B959" s="1954"/>
      <c r="C959" s="1954"/>
      <c r="D959" s="1954"/>
      <c r="E959" s="1954"/>
      <c r="F959" s="1954"/>
      <c r="G959" s="1954"/>
      <c r="H959" s="1954"/>
      <c r="I959" s="1954"/>
      <c r="J959" s="1954"/>
    </row>
    <row r="960" spans="1:10" ht="15.75" customHeight="1">
      <c r="A960" s="2056"/>
      <c r="B960" s="1954"/>
      <c r="C960" s="1954"/>
      <c r="D960" s="1954"/>
      <c r="E960" s="1954"/>
      <c r="F960" s="1954"/>
      <c r="G960" s="1954"/>
      <c r="H960" s="1954"/>
      <c r="I960" s="1954"/>
      <c r="J960" s="1954"/>
    </row>
    <row r="961" spans="1:10" ht="15.75" customHeight="1">
      <c r="A961" s="2056"/>
      <c r="B961" s="1954"/>
      <c r="C961" s="1954"/>
      <c r="D961" s="1954"/>
      <c r="E961" s="1954"/>
      <c r="F961" s="1954"/>
      <c r="G961" s="1954"/>
      <c r="H961" s="1954"/>
      <c r="I961" s="1954"/>
      <c r="J961" s="1954"/>
    </row>
    <row r="962" spans="1:10" ht="15.75" customHeight="1">
      <c r="A962" s="2056"/>
      <c r="B962" s="1954"/>
      <c r="C962" s="1954"/>
      <c r="D962" s="1954"/>
      <c r="E962" s="1954"/>
      <c r="F962" s="1954"/>
      <c r="G962" s="1954"/>
      <c r="H962" s="1954"/>
      <c r="I962" s="1954"/>
      <c r="J962" s="1954"/>
    </row>
    <row r="963" spans="1:10" ht="15.75" customHeight="1">
      <c r="A963" s="2056"/>
      <c r="B963" s="1954"/>
      <c r="C963" s="1954"/>
      <c r="D963" s="1954"/>
      <c r="E963" s="1954"/>
      <c r="F963" s="1954"/>
      <c r="G963" s="1954"/>
      <c r="H963" s="1954"/>
      <c r="I963" s="1954"/>
      <c r="J963" s="1954"/>
    </row>
    <row r="964" spans="1:10" ht="15.75" customHeight="1">
      <c r="A964" s="2056"/>
      <c r="B964" s="1954"/>
      <c r="C964" s="1954"/>
      <c r="D964" s="1954"/>
      <c r="E964" s="1954"/>
      <c r="F964" s="1954"/>
      <c r="G964" s="1954"/>
      <c r="H964" s="1954"/>
      <c r="I964" s="1954"/>
      <c r="J964" s="1954"/>
    </row>
    <row r="965" spans="1:10" ht="15.75" customHeight="1">
      <c r="A965" s="2056"/>
      <c r="B965" s="1954"/>
      <c r="C965" s="1954"/>
      <c r="D965" s="1954"/>
      <c r="E965" s="1954"/>
      <c r="F965" s="1954"/>
      <c r="G965" s="1954"/>
      <c r="H965" s="1954"/>
      <c r="I965" s="1954"/>
      <c r="J965" s="1954"/>
    </row>
    <row r="966" spans="1:10" ht="15.75" customHeight="1">
      <c r="A966" s="2056"/>
      <c r="B966" s="1954"/>
      <c r="C966" s="1954"/>
      <c r="D966" s="1954"/>
      <c r="E966" s="1954"/>
      <c r="F966" s="1954"/>
      <c r="G966" s="1954"/>
      <c r="H966" s="1954"/>
      <c r="I966" s="1954"/>
      <c r="J966" s="1954"/>
    </row>
    <row r="967" spans="1:10" ht="15.75" customHeight="1">
      <c r="A967" s="2056"/>
      <c r="B967" s="1954"/>
      <c r="C967" s="1954"/>
      <c r="D967" s="1954"/>
      <c r="E967" s="1954"/>
      <c r="F967" s="1954"/>
      <c r="G967" s="1954"/>
      <c r="H967" s="1954"/>
      <c r="I967" s="1954"/>
      <c r="J967" s="1954"/>
    </row>
    <row r="968" spans="1:10" ht="15.75" customHeight="1">
      <c r="A968" s="2056"/>
      <c r="B968" s="1954"/>
      <c r="C968" s="1954"/>
      <c r="D968" s="1954"/>
      <c r="E968" s="1954"/>
      <c r="F968" s="1954"/>
      <c r="G968" s="1954"/>
      <c r="H968" s="1954"/>
      <c r="I968" s="1954"/>
      <c r="J968" s="1954"/>
    </row>
    <row r="969" spans="1:10" ht="15.75" customHeight="1">
      <c r="A969" s="2056"/>
      <c r="B969" s="1954"/>
      <c r="C969" s="1954"/>
      <c r="D969" s="1954"/>
      <c r="E969" s="1954"/>
      <c r="F969" s="1954"/>
      <c r="G969" s="1954"/>
      <c r="H969" s="1954"/>
      <c r="I969" s="1954"/>
      <c r="J969" s="1954"/>
    </row>
    <row r="970" spans="1:10" ht="15.75" customHeight="1">
      <c r="A970" s="2056"/>
      <c r="B970" s="1954"/>
      <c r="C970" s="1954"/>
      <c r="D970" s="1954"/>
      <c r="E970" s="1954"/>
      <c r="F970" s="1954"/>
      <c r="G970" s="1954"/>
      <c r="H970" s="1954"/>
      <c r="I970" s="1954"/>
      <c r="J970" s="1954"/>
    </row>
    <row r="971" spans="1:10" ht="15.75" customHeight="1">
      <c r="A971" s="2056"/>
      <c r="B971" s="1954"/>
      <c r="C971" s="1954"/>
      <c r="D971" s="1954"/>
      <c r="E971" s="1954"/>
      <c r="F971" s="1954"/>
      <c r="G971" s="1954"/>
      <c r="H971" s="1954"/>
      <c r="I971" s="1954"/>
      <c r="J971" s="1954"/>
    </row>
    <row r="972" spans="1:10" ht="15.75" customHeight="1">
      <c r="A972" s="2056"/>
      <c r="B972" s="1954"/>
      <c r="C972" s="1954"/>
      <c r="D972" s="1954"/>
      <c r="E972" s="1954"/>
      <c r="F972" s="1954"/>
      <c r="G972" s="1954"/>
      <c r="H972" s="1954"/>
      <c r="I972" s="1954"/>
      <c r="J972" s="1954"/>
    </row>
    <row r="973" spans="1:10" ht="15.75" customHeight="1">
      <c r="A973" s="2056"/>
      <c r="B973" s="1954"/>
      <c r="C973" s="1954"/>
      <c r="D973" s="1954"/>
      <c r="E973" s="1954"/>
      <c r="F973" s="1954"/>
      <c r="G973" s="1954"/>
      <c r="H973" s="1954"/>
      <c r="I973" s="1954"/>
      <c r="J973" s="1954"/>
    </row>
    <row r="974" spans="1:10" ht="15.75" customHeight="1">
      <c r="A974" s="2056"/>
      <c r="B974" s="1954"/>
      <c r="C974" s="1954"/>
      <c r="D974" s="1954"/>
      <c r="E974" s="1954"/>
      <c r="F974" s="1954"/>
      <c r="G974" s="1954"/>
      <c r="H974" s="1954"/>
      <c r="I974" s="1954"/>
      <c r="J974" s="1954"/>
    </row>
    <row r="975" spans="1:10" ht="15.75" customHeight="1">
      <c r="A975" s="2056"/>
      <c r="B975" s="1954"/>
      <c r="C975" s="1954"/>
      <c r="D975" s="1954"/>
      <c r="E975" s="1954"/>
      <c r="F975" s="1954"/>
      <c r="G975" s="1954"/>
      <c r="H975" s="1954"/>
      <c r="I975" s="1954"/>
      <c r="J975" s="1954"/>
    </row>
    <row r="976" spans="1:10" ht="15.75" customHeight="1">
      <c r="A976" s="2056"/>
      <c r="B976" s="1954"/>
      <c r="C976" s="1954"/>
      <c r="D976" s="1954"/>
      <c r="E976" s="1954"/>
      <c r="F976" s="1954"/>
      <c r="G976" s="1954"/>
      <c r="H976" s="1954"/>
      <c r="I976" s="1954"/>
      <c r="J976" s="1954"/>
    </row>
    <row r="977" spans="1:10" ht="15.75" customHeight="1">
      <c r="A977" s="2056"/>
      <c r="B977" s="1954"/>
      <c r="C977" s="1954"/>
      <c r="D977" s="1954"/>
      <c r="E977" s="1954"/>
      <c r="F977" s="1954"/>
      <c r="G977" s="1954"/>
      <c r="H977" s="1954"/>
      <c r="I977" s="1954"/>
      <c r="J977" s="1954"/>
    </row>
    <row r="978" spans="1:10" ht="15.75" customHeight="1">
      <c r="A978" s="2056"/>
      <c r="B978" s="1954"/>
      <c r="C978" s="1954"/>
      <c r="D978" s="1954"/>
      <c r="E978" s="1954"/>
      <c r="F978" s="1954"/>
      <c r="G978" s="1954"/>
      <c r="H978" s="1954"/>
      <c r="I978" s="1954"/>
      <c r="J978" s="1954"/>
    </row>
    <row r="979" spans="1:10" ht="15.75" customHeight="1">
      <c r="A979" s="2056"/>
      <c r="B979" s="1954"/>
      <c r="C979" s="1954"/>
      <c r="D979" s="1954"/>
      <c r="E979" s="1954"/>
      <c r="F979" s="1954"/>
      <c r="G979" s="1954"/>
      <c r="H979" s="1954"/>
      <c r="I979" s="1954"/>
      <c r="J979" s="1954"/>
    </row>
    <row r="980" spans="1:10" ht="15.75" customHeight="1">
      <c r="A980" s="2056"/>
      <c r="B980" s="1954"/>
      <c r="C980" s="1954"/>
      <c r="D980" s="1954"/>
      <c r="E980" s="1954"/>
      <c r="F980" s="1954"/>
      <c r="G980" s="1954"/>
      <c r="H980" s="1954"/>
      <c r="I980" s="1954"/>
      <c r="J980" s="1954"/>
    </row>
    <row r="981" spans="1:10" ht="15.75" customHeight="1">
      <c r="A981" s="2056"/>
      <c r="B981" s="1954"/>
      <c r="C981" s="1954"/>
      <c r="D981" s="1954"/>
      <c r="E981" s="1954"/>
      <c r="F981" s="1954"/>
      <c r="G981" s="1954"/>
      <c r="H981" s="1954"/>
      <c r="I981" s="1954"/>
      <c r="J981" s="1954"/>
    </row>
    <row r="982" spans="1:10" ht="15.75" customHeight="1">
      <c r="A982" s="2056"/>
      <c r="B982" s="1954"/>
      <c r="C982" s="1954"/>
      <c r="D982" s="1954"/>
      <c r="E982" s="1954"/>
      <c r="F982" s="1954"/>
      <c r="G982" s="1954"/>
      <c r="H982" s="1954"/>
      <c r="I982" s="1954"/>
      <c r="J982" s="1954"/>
    </row>
    <row r="983" spans="1:10" ht="15.75" customHeight="1">
      <c r="A983" s="2056"/>
      <c r="B983" s="1954"/>
      <c r="C983" s="1954"/>
      <c r="D983" s="1954"/>
      <c r="E983" s="1954"/>
      <c r="F983" s="1954"/>
      <c r="G983" s="1954"/>
      <c r="H983" s="1954"/>
      <c r="I983" s="1954"/>
      <c r="J983" s="1954"/>
    </row>
    <row r="984" spans="1:10" ht="15.75" customHeight="1">
      <c r="A984" s="2056"/>
      <c r="B984" s="1954"/>
      <c r="C984" s="1954"/>
      <c r="D984" s="1954"/>
      <c r="E984" s="1954"/>
      <c r="F984" s="1954"/>
      <c r="G984" s="1954"/>
      <c r="H984" s="1954"/>
      <c r="I984" s="1954"/>
      <c r="J984" s="1954"/>
    </row>
    <row r="985" spans="1:10" ht="15.75" customHeight="1">
      <c r="A985" s="2056"/>
      <c r="B985" s="1954"/>
      <c r="C985" s="1954"/>
      <c r="D985" s="1954"/>
      <c r="E985" s="1954"/>
      <c r="F985" s="1954"/>
      <c r="G985" s="1954"/>
      <c r="H985" s="1954"/>
      <c r="I985" s="1954"/>
      <c r="J985" s="1954"/>
    </row>
    <row r="986" spans="1:10" ht="15.75" customHeight="1">
      <c r="A986" s="2056"/>
      <c r="B986" s="1954"/>
      <c r="C986" s="1954"/>
      <c r="D986" s="1954"/>
      <c r="E986" s="1954"/>
      <c r="F986" s="1954"/>
      <c r="G986" s="1954"/>
      <c r="H986" s="1954"/>
      <c r="I986" s="1954"/>
      <c r="J986" s="1954"/>
    </row>
    <row r="987" spans="1:10" ht="15.75" customHeight="1">
      <c r="A987" s="2056"/>
      <c r="B987" s="1954"/>
      <c r="C987" s="1954"/>
      <c r="D987" s="1954"/>
      <c r="E987" s="1954"/>
      <c r="F987" s="1954"/>
      <c r="G987" s="1954"/>
      <c r="H987" s="1954"/>
      <c r="I987" s="1954"/>
      <c r="J987" s="1954"/>
    </row>
    <row r="988" spans="1:10" ht="15.75" customHeight="1">
      <c r="A988" s="2056"/>
      <c r="B988" s="1954"/>
      <c r="C988" s="1954"/>
      <c r="D988" s="1954"/>
      <c r="E988" s="1954"/>
      <c r="F988" s="1954"/>
      <c r="G988" s="1954"/>
      <c r="H988" s="1954"/>
      <c r="I988" s="1954"/>
      <c r="J988" s="1954"/>
    </row>
    <row r="989" spans="1:10" ht="15.75" customHeight="1">
      <c r="A989" s="2056"/>
      <c r="B989" s="1954"/>
      <c r="C989" s="1954"/>
      <c r="D989" s="1954"/>
      <c r="E989" s="1954"/>
      <c r="F989" s="1954"/>
      <c r="G989" s="1954"/>
      <c r="H989" s="1954"/>
      <c r="I989" s="1954"/>
      <c r="J989" s="1954"/>
    </row>
    <row r="990" spans="1:10" ht="15.75" customHeight="1">
      <c r="A990" s="2056"/>
      <c r="B990" s="1954"/>
      <c r="C990" s="1954"/>
      <c r="D990" s="1954"/>
      <c r="E990" s="1954"/>
      <c r="F990" s="1954"/>
      <c r="G990" s="1954"/>
      <c r="H990" s="1954"/>
      <c r="I990" s="1954"/>
      <c r="J990" s="1954"/>
    </row>
    <row r="991" spans="1:10" ht="15.75" customHeight="1">
      <c r="A991" s="2056"/>
      <c r="B991" s="1954"/>
      <c r="C991" s="1954"/>
      <c r="D991" s="1954"/>
      <c r="E991" s="1954"/>
      <c r="F991" s="1954"/>
      <c r="G991" s="1954"/>
      <c r="H991" s="1954"/>
      <c r="I991" s="1954"/>
      <c r="J991" s="1954"/>
    </row>
    <row r="992" spans="1:10" ht="15.75" customHeight="1">
      <c r="A992" s="2056"/>
      <c r="B992" s="1954"/>
      <c r="C992" s="1954"/>
      <c r="D992" s="1954"/>
      <c r="E992" s="1954"/>
      <c r="F992" s="1954"/>
      <c r="G992" s="1954"/>
      <c r="H992" s="1954"/>
      <c r="I992" s="1954"/>
      <c r="J992" s="1954"/>
    </row>
    <row r="993" spans="1:10" ht="15.75" customHeight="1">
      <c r="A993" s="2056"/>
      <c r="B993" s="1954"/>
      <c r="C993" s="1954"/>
      <c r="D993" s="1954"/>
      <c r="E993" s="1954"/>
      <c r="F993" s="1954"/>
      <c r="G993" s="1954"/>
      <c r="H993" s="1954"/>
      <c r="I993" s="1954"/>
      <c r="J993" s="1954"/>
    </row>
    <row r="994" spans="1:10" ht="15.75" customHeight="1">
      <c r="A994" s="2056"/>
      <c r="B994" s="1954"/>
      <c r="C994" s="1954"/>
      <c r="D994" s="1954"/>
      <c r="E994" s="1954"/>
      <c r="F994" s="1954"/>
      <c r="G994" s="1954"/>
      <c r="H994" s="1954"/>
      <c r="I994" s="1954"/>
      <c r="J994" s="1954"/>
    </row>
    <row r="995" spans="1:10" ht="15.75" customHeight="1">
      <c r="A995" s="2056"/>
      <c r="B995" s="1954"/>
      <c r="C995" s="1954"/>
      <c r="D995" s="1954"/>
      <c r="E995" s="1954"/>
      <c r="F995" s="1954"/>
      <c r="G995" s="1954"/>
      <c r="H995" s="1954"/>
      <c r="I995" s="1954"/>
      <c r="J995" s="1954"/>
    </row>
    <row r="996" spans="1:10" ht="15.75" customHeight="1">
      <c r="A996" s="2056"/>
      <c r="B996" s="1954"/>
      <c r="C996" s="1954"/>
      <c r="D996" s="1954"/>
      <c r="E996" s="1954"/>
      <c r="F996" s="1954"/>
      <c r="G996" s="1954"/>
      <c r="H996" s="1954"/>
      <c r="I996" s="1954"/>
      <c r="J996" s="1954"/>
    </row>
    <row r="997" spans="1:10" ht="15.75" customHeight="1">
      <c r="A997" s="2056"/>
      <c r="B997" s="1954"/>
      <c r="C997" s="1954"/>
      <c r="D997" s="1954"/>
      <c r="E997" s="1954"/>
      <c r="F997" s="1954"/>
      <c r="G997" s="1954"/>
      <c r="H997" s="1954"/>
      <c r="I997" s="1954"/>
      <c r="J997" s="1954"/>
    </row>
    <row r="998" spans="1:10" ht="15.75" customHeight="1">
      <c r="A998" s="2056"/>
      <c r="B998" s="1954"/>
      <c r="C998" s="1954"/>
      <c r="D998" s="1954"/>
      <c r="E998" s="1954"/>
      <c r="F998" s="1954"/>
      <c r="G998" s="1954"/>
      <c r="H998" s="1954"/>
      <c r="I998" s="1954"/>
      <c r="J998" s="1954"/>
    </row>
    <row r="999" spans="1:10" ht="15.75" customHeight="1">
      <c r="A999" s="2056"/>
      <c r="B999" s="1954"/>
      <c r="C999" s="1954"/>
      <c r="D999" s="1954"/>
      <c r="E999" s="1954"/>
      <c r="F999" s="1954"/>
      <c r="G999" s="1954"/>
      <c r="H999" s="1954"/>
      <c r="I999" s="1954"/>
      <c r="J999" s="1954"/>
    </row>
    <row r="1000" spans="1:10" ht="15.75" customHeight="1">
      <c r="A1000" s="2056"/>
      <c r="B1000" s="1954"/>
      <c r="C1000" s="1954"/>
      <c r="D1000" s="1954"/>
      <c r="E1000" s="1954"/>
      <c r="F1000" s="1954"/>
      <c r="G1000" s="1954"/>
      <c r="H1000" s="1954"/>
      <c r="I1000" s="1954"/>
      <c r="J1000" s="1954"/>
    </row>
    <row r="1001" spans="1:10" ht="15.75" customHeight="1">
      <c r="A1001" s="2056"/>
      <c r="D1001" s="1954"/>
      <c r="E1001" s="1954"/>
      <c r="F1001" s="1954"/>
      <c r="G1001" s="1954"/>
      <c r="H1001" s="1954"/>
      <c r="I1001" s="1954"/>
      <c r="J1001" s="1954"/>
    </row>
  </sheetData>
  <mergeCells count="13">
    <mergeCell ref="B36:C36"/>
    <mergeCell ref="B30:B31"/>
    <mergeCell ref="D5:E5"/>
    <mergeCell ref="B32:H32"/>
    <mergeCell ref="B35:C35"/>
    <mergeCell ref="B1:J1"/>
    <mergeCell ref="B2:J2"/>
    <mergeCell ref="B3:H3"/>
    <mergeCell ref="B4:J4"/>
    <mergeCell ref="B5:B6"/>
    <mergeCell ref="C5:C6"/>
    <mergeCell ref="F5:G5"/>
    <mergeCell ref="H5:J5"/>
  </mergeCells>
  <pageMargins left="0.39370078740157499" right="0.39370078740157499" top="0.511811023622047" bottom="0.511811023622047" header="0" footer="0"/>
  <pageSetup scale="1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70" zoomScaleNormal="70" workbookViewId="0"/>
  </sheetViews>
  <sheetFormatPr defaultColWidth="9.109375" defaultRowHeight="15" customHeight="1"/>
  <cols>
    <col min="1" max="1" width="9.109375" style="1952" customWidth="1"/>
    <col min="2" max="2" width="5.109375" style="1952" customWidth="1"/>
    <col min="3" max="3" width="60.88671875" style="1952" customWidth="1"/>
    <col min="4" max="5" width="16" style="1952" customWidth="1"/>
    <col min="6" max="6" width="17.109375" style="1952" bestFit="1" customWidth="1"/>
    <col min="7" max="7" width="16.109375" style="1952" customWidth="1"/>
    <col min="8" max="8" width="15.6640625" style="1952" customWidth="1"/>
    <col min="9" max="9" width="15" style="1952" bestFit="1" customWidth="1"/>
    <col min="10" max="10" width="11.44140625" style="1952" customWidth="1"/>
    <col min="11" max="11" width="8.5546875" style="1952" customWidth="1"/>
    <col min="12" max="16384" width="9.109375" style="1952"/>
  </cols>
  <sheetData>
    <row r="1" spans="1:11" ht="15.75" customHeight="1">
      <c r="A1" s="1955"/>
      <c r="B1" s="3129" t="s">
        <v>1585</v>
      </c>
      <c r="C1" s="3130"/>
      <c r="D1" s="3130"/>
      <c r="E1" s="3130"/>
      <c r="F1" s="3130"/>
      <c r="G1" s="3130"/>
      <c r="H1" s="3130"/>
      <c r="I1" s="3130"/>
      <c r="J1" s="3130"/>
      <c r="K1" s="1955"/>
    </row>
    <row r="2" spans="1:11" ht="15" customHeight="1">
      <c r="A2" s="1955"/>
      <c r="B2" s="3143" t="s">
        <v>18</v>
      </c>
      <c r="C2" s="3130"/>
      <c r="D2" s="3130"/>
      <c r="E2" s="3130"/>
      <c r="F2" s="3130"/>
      <c r="G2" s="3130"/>
      <c r="H2" s="3130"/>
      <c r="I2" s="3130"/>
      <c r="J2" s="3130"/>
      <c r="K2" s="1955"/>
    </row>
    <row r="3" spans="1:11" ht="15" customHeight="1">
      <c r="A3" s="1955"/>
      <c r="B3" s="3143"/>
      <c r="C3" s="3130"/>
      <c r="D3" s="3130"/>
      <c r="E3" s="3130"/>
      <c r="F3" s="3130"/>
      <c r="G3" s="3130"/>
      <c r="H3" s="3130"/>
      <c r="I3" s="3130"/>
      <c r="J3" s="3130"/>
      <c r="K3" s="1955"/>
    </row>
    <row r="4" spans="1:11" ht="15" customHeight="1" thickBot="1">
      <c r="A4" s="1955"/>
      <c r="B4" s="3151" t="s">
        <v>123</v>
      </c>
      <c r="C4" s="3130"/>
      <c r="D4" s="3130"/>
      <c r="E4" s="3130"/>
      <c r="F4" s="3130"/>
      <c r="G4" s="3130"/>
      <c r="H4" s="3130"/>
      <c r="I4" s="3130"/>
      <c r="J4" s="3130"/>
      <c r="K4" s="1955"/>
    </row>
    <row r="5" spans="1:11" ht="19.5" customHeight="1" thickTop="1">
      <c r="A5" s="1955"/>
      <c r="B5" s="3144" t="s">
        <v>124</v>
      </c>
      <c r="C5" s="3145" t="s">
        <v>65</v>
      </c>
      <c r="D5" s="3118" t="s">
        <v>1452</v>
      </c>
      <c r="E5" s="3119"/>
      <c r="F5" s="3120" t="s">
        <v>1451</v>
      </c>
      <c r="G5" s="3119"/>
      <c r="H5" s="1951" t="s">
        <v>460</v>
      </c>
      <c r="I5" s="3139" t="s">
        <v>1450</v>
      </c>
      <c r="J5" s="3140"/>
      <c r="K5" s="1955"/>
    </row>
    <row r="6" spans="1:11" ht="15.6">
      <c r="A6" s="1955"/>
      <c r="B6" s="3134"/>
      <c r="C6" s="3146"/>
      <c r="D6" s="2007" t="s">
        <v>66</v>
      </c>
      <c r="E6" s="2007" t="s">
        <v>501</v>
      </c>
      <c r="F6" s="2007" t="s">
        <v>66</v>
      </c>
      <c r="G6" s="2007" t="s">
        <v>501</v>
      </c>
      <c r="H6" s="2006" t="s">
        <v>501</v>
      </c>
      <c r="I6" s="2005" t="s">
        <v>418</v>
      </c>
      <c r="J6" s="2004" t="s">
        <v>458</v>
      </c>
      <c r="K6" s="1955"/>
    </row>
    <row r="7" spans="1:11" ht="15" customHeight="1">
      <c r="A7" s="1955"/>
      <c r="B7" s="2094"/>
      <c r="C7" s="2024" t="s">
        <v>1512</v>
      </c>
      <c r="D7" s="2045">
        <v>973369.10464650008</v>
      </c>
      <c r="E7" s="2045">
        <v>148686.9039912</v>
      </c>
      <c r="F7" s="2045">
        <v>817363.52292890032</v>
      </c>
      <c r="G7" s="2045">
        <v>135074.01764149999</v>
      </c>
      <c r="H7" s="2045">
        <v>124948.7453537</v>
      </c>
      <c r="I7" s="2022">
        <v>-9.1554037270866075</v>
      </c>
      <c r="J7" s="2033">
        <v>-7.4960917462849714</v>
      </c>
      <c r="K7" s="1955"/>
    </row>
    <row r="8" spans="1:11" ht="15" customHeight="1">
      <c r="A8" s="1955"/>
      <c r="B8" s="2030">
        <v>1</v>
      </c>
      <c r="C8" s="2095" t="s">
        <v>1584</v>
      </c>
      <c r="D8" s="2047">
        <v>6856.1285989999997</v>
      </c>
      <c r="E8" s="2047">
        <v>1100.652468</v>
      </c>
      <c r="F8" s="2047">
        <v>5200.5759683999995</v>
      </c>
      <c r="G8" s="2047">
        <v>795.07909970000003</v>
      </c>
      <c r="H8" s="2047">
        <v>637.75726070000007</v>
      </c>
      <c r="I8" s="2027">
        <v>-27.762929460855023</v>
      </c>
      <c r="J8" s="2026">
        <v>-19.786941835015003</v>
      </c>
      <c r="K8" s="1955"/>
    </row>
    <row r="9" spans="1:11" ht="15" customHeight="1">
      <c r="A9" s="1955"/>
      <c r="B9" s="2030">
        <v>2</v>
      </c>
      <c r="C9" s="2095" t="s">
        <v>1583</v>
      </c>
      <c r="D9" s="2047">
        <v>7158.0461273000001</v>
      </c>
      <c r="E9" s="2047">
        <v>973.24455149999994</v>
      </c>
      <c r="F9" s="2047">
        <v>8642.4720467999996</v>
      </c>
      <c r="G9" s="2047">
        <v>1567.9374212</v>
      </c>
      <c r="H9" s="2047">
        <v>1619.3876881000001</v>
      </c>
      <c r="I9" s="2027">
        <v>61.104156070890681</v>
      </c>
      <c r="J9" s="2026">
        <v>3.281397982109735</v>
      </c>
      <c r="K9" s="1955"/>
    </row>
    <row r="10" spans="1:11" ht="15" customHeight="1">
      <c r="A10" s="1955"/>
      <c r="B10" s="2030">
        <v>3</v>
      </c>
      <c r="C10" s="2095" t="s">
        <v>1582</v>
      </c>
      <c r="D10" s="2047">
        <v>7355.5557803000002</v>
      </c>
      <c r="E10" s="2047">
        <v>1218.8261779000002</v>
      </c>
      <c r="F10" s="2047">
        <v>7593.1995028000001</v>
      </c>
      <c r="G10" s="2047">
        <v>1225.0224645999999</v>
      </c>
      <c r="H10" s="2047">
        <v>1068.3615123</v>
      </c>
      <c r="I10" s="2027">
        <v>0.50838149133585198</v>
      </c>
      <c r="J10" s="2026">
        <v>-12.788414647657387</v>
      </c>
      <c r="K10" s="1955"/>
    </row>
    <row r="11" spans="1:11" ht="15" customHeight="1">
      <c r="A11" s="1955"/>
      <c r="B11" s="2030">
        <v>4</v>
      </c>
      <c r="C11" s="2095" t="s">
        <v>1581</v>
      </c>
      <c r="D11" s="2047">
        <v>6251.7405533000001</v>
      </c>
      <c r="E11" s="2047">
        <v>416.16882980000003</v>
      </c>
      <c r="F11" s="2047">
        <v>7812.3642447000002</v>
      </c>
      <c r="G11" s="2047">
        <v>626.10085470000001</v>
      </c>
      <c r="H11" s="2047">
        <v>1669.8672164000002</v>
      </c>
      <c r="I11" s="2027">
        <v>50.443956843401239</v>
      </c>
      <c r="J11" s="2026">
        <v>166.70898208566206</v>
      </c>
      <c r="K11" s="1955"/>
    </row>
    <row r="12" spans="1:11" ht="15" customHeight="1">
      <c r="A12" s="1955"/>
      <c r="B12" s="2030">
        <v>5</v>
      </c>
      <c r="C12" s="2095" t="s">
        <v>1580</v>
      </c>
      <c r="D12" s="2047">
        <v>984.82534110000006</v>
      </c>
      <c r="E12" s="2047">
        <v>140.0025689</v>
      </c>
      <c r="F12" s="2047">
        <v>1127.0122159</v>
      </c>
      <c r="G12" s="2047">
        <v>156.35017049999999</v>
      </c>
      <c r="H12" s="2047">
        <v>152.641086</v>
      </c>
      <c r="I12" s="2027">
        <v>11.67664402763684</v>
      </c>
      <c r="J12" s="2026">
        <v>-2.3722932236904692</v>
      </c>
      <c r="K12" s="1955"/>
    </row>
    <row r="13" spans="1:11" ht="15" customHeight="1">
      <c r="A13" s="1955"/>
      <c r="B13" s="2030">
        <v>6</v>
      </c>
      <c r="C13" s="2095" t="s">
        <v>1579</v>
      </c>
      <c r="D13" s="2047">
        <v>689.35343250000005</v>
      </c>
      <c r="E13" s="2047">
        <v>156.88398789999999</v>
      </c>
      <c r="F13" s="2047">
        <v>294.32371330000001</v>
      </c>
      <c r="G13" s="2047">
        <v>66.691510600000001</v>
      </c>
      <c r="H13" s="2047">
        <v>59.7506773</v>
      </c>
      <c r="I13" s="2027">
        <v>-57.489918829377231</v>
      </c>
      <c r="J13" s="2026">
        <v>-10.407371549325806</v>
      </c>
      <c r="K13" s="1955"/>
    </row>
    <row r="14" spans="1:11" ht="15" customHeight="1">
      <c r="A14" s="1955"/>
      <c r="B14" s="2030">
        <v>7</v>
      </c>
      <c r="C14" s="2095" t="s">
        <v>1546</v>
      </c>
      <c r="D14" s="2047">
        <v>1826.0002800999998</v>
      </c>
      <c r="E14" s="2047">
        <v>133.03660199999999</v>
      </c>
      <c r="F14" s="2047">
        <v>1373.0394300999999</v>
      </c>
      <c r="G14" s="2047">
        <v>464.58179949999999</v>
      </c>
      <c r="H14" s="2047">
        <v>74.481089499999996</v>
      </c>
      <c r="I14" s="2027">
        <v>249.21351907349529</v>
      </c>
      <c r="J14" s="2026">
        <v>-83.968143052491655</v>
      </c>
      <c r="K14" s="1955"/>
    </row>
    <row r="15" spans="1:11" ht="15" customHeight="1">
      <c r="A15" s="1955"/>
      <c r="B15" s="2030">
        <v>8</v>
      </c>
      <c r="C15" s="2095" t="s">
        <v>1578</v>
      </c>
      <c r="D15" s="2047">
        <v>11979.1034549</v>
      </c>
      <c r="E15" s="2047">
        <v>1812.2010871</v>
      </c>
      <c r="F15" s="2047">
        <v>11287.256345299998</v>
      </c>
      <c r="G15" s="2047">
        <v>1978.6934374</v>
      </c>
      <c r="H15" s="2047">
        <v>2201.9959819999999</v>
      </c>
      <c r="I15" s="2027">
        <v>9.1872999903356067</v>
      </c>
      <c r="J15" s="2026">
        <v>11.28535327298701</v>
      </c>
      <c r="K15" s="1955"/>
    </row>
    <row r="16" spans="1:11" ht="15" customHeight="1">
      <c r="A16" s="1955"/>
      <c r="B16" s="2030">
        <v>9</v>
      </c>
      <c r="C16" s="2095" t="s">
        <v>1537</v>
      </c>
      <c r="D16" s="2047">
        <v>16511.504036599999</v>
      </c>
      <c r="E16" s="2047">
        <v>825.44253300000003</v>
      </c>
      <c r="F16" s="2047">
        <v>20902.030497200001</v>
      </c>
      <c r="G16" s="2047">
        <v>2978.484966</v>
      </c>
      <c r="H16" s="2047">
        <v>2608.0408293</v>
      </c>
      <c r="I16" s="2027">
        <v>260.83492756000248</v>
      </c>
      <c r="J16" s="2026">
        <v>-12.4373344478382</v>
      </c>
      <c r="K16" s="1955"/>
    </row>
    <row r="17" spans="1:11" ht="15" customHeight="1">
      <c r="A17" s="1955"/>
      <c r="B17" s="2030">
        <v>10</v>
      </c>
      <c r="C17" s="2095" t="s">
        <v>1577</v>
      </c>
      <c r="D17" s="2047">
        <v>3853.0174793000001</v>
      </c>
      <c r="E17" s="2047">
        <v>942.3456152</v>
      </c>
      <c r="F17" s="2047">
        <v>753.07315849999998</v>
      </c>
      <c r="G17" s="2047">
        <v>0.25075520000000001</v>
      </c>
      <c r="H17" s="2047">
        <v>6.1419382000000002</v>
      </c>
      <c r="I17" s="2027">
        <v>-99.973390314980477</v>
      </c>
      <c r="J17" s="2026" t="s">
        <v>73</v>
      </c>
      <c r="K17" s="1955"/>
    </row>
    <row r="18" spans="1:11" ht="15" customHeight="1">
      <c r="A18" s="1955"/>
      <c r="B18" s="2030">
        <v>11</v>
      </c>
      <c r="C18" s="2095" t="s">
        <v>1576</v>
      </c>
      <c r="D18" s="2047">
        <v>903.11209610000003</v>
      </c>
      <c r="E18" s="2047">
        <v>148.75594899999999</v>
      </c>
      <c r="F18" s="2047">
        <v>590.17788499999995</v>
      </c>
      <c r="G18" s="2047">
        <v>99.685171400000002</v>
      </c>
      <c r="H18" s="2047">
        <v>105.06433659999999</v>
      </c>
      <c r="I18" s="2027">
        <v>-32.987438774633468</v>
      </c>
      <c r="J18" s="2026">
        <v>5.3961538355743688</v>
      </c>
      <c r="K18" s="1955"/>
    </row>
    <row r="19" spans="1:11" ht="15" customHeight="1">
      <c r="A19" s="1955"/>
      <c r="B19" s="2030">
        <v>12</v>
      </c>
      <c r="C19" s="2095" t="s">
        <v>1575</v>
      </c>
      <c r="D19" s="2047">
        <v>3512.7196724999999</v>
      </c>
      <c r="E19" s="2047">
        <v>684.76266039999996</v>
      </c>
      <c r="F19" s="2047">
        <v>3613.6910233000003</v>
      </c>
      <c r="G19" s="2047">
        <v>599.25943600000005</v>
      </c>
      <c r="H19" s="2047">
        <v>601.3702227</v>
      </c>
      <c r="I19" s="2027">
        <v>-12.486548894189664</v>
      </c>
      <c r="J19" s="2026">
        <v>0.35223253455787251</v>
      </c>
      <c r="K19" s="1955"/>
    </row>
    <row r="20" spans="1:11" ht="15" customHeight="1">
      <c r="A20" s="1955"/>
      <c r="B20" s="2030">
        <v>13</v>
      </c>
      <c r="C20" s="2095" t="s">
        <v>1574</v>
      </c>
      <c r="D20" s="2047">
        <v>2103.5876321999999</v>
      </c>
      <c r="E20" s="2047">
        <v>545.25343759999998</v>
      </c>
      <c r="F20" s="2047">
        <v>2036.5049844</v>
      </c>
      <c r="G20" s="2047">
        <v>516.53828599999997</v>
      </c>
      <c r="H20" s="2047">
        <v>285.26152760000002</v>
      </c>
      <c r="I20" s="2027">
        <v>-5.2663861646417676</v>
      </c>
      <c r="J20" s="2026">
        <v>-44.774369038735685</v>
      </c>
      <c r="K20" s="1955"/>
    </row>
    <row r="21" spans="1:11" ht="15" customHeight="1">
      <c r="A21" s="1955"/>
      <c r="B21" s="2030">
        <v>14</v>
      </c>
      <c r="C21" s="2095" t="s">
        <v>1573</v>
      </c>
      <c r="D21" s="2047">
        <v>3780.8757103000003</v>
      </c>
      <c r="E21" s="2047">
        <v>798.2161949</v>
      </c>
      <c r="F21" s="2047">
        <v>3334.6453124999998</v>
      </c>
      <c r="G21" s="2047">
        <v>616.10024879999992</v>
      </c>
      <c r="H21" s="2047">
        <v>533.279988</v>
      </c>
      <c r="I21" s="2027">
        <v>-22.815365970220071</v>
      </c>
      <c r="J21" s="2026">
        <v>-13.44265985305344</v>
      </c>
      <c r="K21" s="1955"/>
    </row>
    <row r="22" spans="1:11" ht="15" customHeight="1">
      <c r="A22" s="1955"/>
      <c r="B22" s="2030">
        <v>15</v>
      </c>
      <c r="C22" s="2095" t="s">
        <v>1541</v>
      </c>
      <c r="D22" s="2047">
        <v>33671.032693100002</v>
      </c>
      <c r="E22" s="2047">
        <v>6288.5382193000005</v>
      </c>
      <c r="F22" s="2047">
        <v>31821.371831</v>
      </c>
      <c r="G22" s="2047">
        <v>5135.4758680000004</v>
      </c>
      <c r="H22" s="2047">
        <v>6438.7308441000005</v>
      </c>
      <c r="I22" s="2027">
        <v>-18.335936128386155</v>
      </c>
      <c r="J22" s="2026">
        <v>25.377491971499609</v>
      </c>
      <c r="K22" s="1955"/>
    </row>
    <row r="23" spans="1:11" ht="15" customHeight="1">
      <c r="A23" s="1955"/>
      <c r="B23" s="2030">
        <v>16</v>
      </c>
      <c r="C23" s="2095" t="s">
        <v>1572</v>
      </c>
      <c r="D23" s="2047">
        <v>7047.6818963000005</v>
      </c>
      <c r="E23" s="2047">
        <v>1334.8627022999999</v>
      </c>
      <c r="F23" s="2047">
        <v>5241.1530166000002</v>
      </c>
      <c r="G23" s="2047">
        <v>1160.2689</v>
      </c>
      <c r="H23" s="2047">
        <v>1098.5126712000001</v>
      </c>
      <c r="I23" s="2027">
        <v>-13.079532599058364</v>
      </c>
      <c r="J23" s="2026">
        <v>-5.3225789987131344</v>
      </c>
      <c r="K23" s="1955"/>
    </row>
    <row r="24" spans="1:11" ht="15" customHeight="1">
      <c r="A24" s="1955"/>
      <c r="B24" s="2030">
        <v>17</v>
      </c>
      <c r="C24" s="2098" t="s">
        <v>1544</v>
      </c>
      <c r="D24" s="2047">
        <v>23981.702577799999</v>
      </c>
      <c r="E24" s="2047">
        <v>2015.5223782999999</v>
      </c>
      <c r="F24" s="2047">
        <v>43601.810777300001</v>
      </c>
      <c r="G24" s="2047">
        <v>7278.4911270000002</v>
      </c>
      <c r="H24" s="2047">
        <v>7038.7048334999999</v>
      </c>
      <c r="I24" s="2027">
        <v>261.12182158647482</v>
      </c>
      <c r="J24" s="2026">
        <v>-3.2944505848265582</v>
      </c>
      <c r="K24" s="1955"/>
    </row>
    <row r="25" spans="1:11" ht="15" customHeight="1">
      <c r="A25" s="1955"/>
      <c r="B25" s="2030">
        <v>18</v>
      </c>
      <c r="C25" s="2095" t="s">
        <v>1509</v>
      </c>
      <c r="D25" s="2047">
        <v>10932.777468600001</v>
      </c>
      <c r="E25" s="2047">
        <v>2151.8317963000004</v>
      </c>
      <c r="F25" s="2047">
        <v>10475.4148391</v>
      </c>
      <c r="G25" s="2047">
        <v>1968.2203372000001</v>
      </c>
      <c r="H25" s="2047">
        <v>1725.6649114000002</v>
      </c>
      <c r="I25" s="2027">
        <v>-8.5327979359592021</v>
      </c>
      <c r="J25" s="2026">
        <v>-12.323591074414997</v>
      </c>
      <c r="K25" s="1955"/>
    </row>
    <row r="26" spans="1:11" ht="15" customHeight="1">
      <c r="A26" s="1955"/>
      <c r="B26" s="2030">
        <v>19</v>
      </c>
      <c r="C26" s="2095" t="s">
        <v>1571</v>
      </c>
      <c r="D26" s="2047">
        <v>7521.2268992999998</v>
      </c>
      <c r="E26" s="2047">
        <v>1219.4164869000001</v>
      </c>
      <c r="F26" s="2047">
        <v>6931.0997934999996</v>
      </c>
      <c r="G26" s="2047">
        <v>1319.6293443</v>
      </c>
      <c r="H26" s="2047">
        <v>1055.1702210000001</v>
      </c>
      <c r="I26" s="2027">
        <v>8.2180992693284836</v>
      </c>
      <c r="J26" s="2026">
        <v>-20.040409410589668</v>
      </c>
      <c r="K26" s="1955"/>
    </row>
    <row r="27" spans="1:11" ht="15" customHeight="1">
      <c r="A27" s="1955"/>
      <c r="B27" s="2030">
        <v>20</v>
      </c>
      <c r="C27" s="2095" t="s">
        <v>1570</v>
      </c>
      <c r="D27" s="2047">
        <v>37250.415841800001</v>
      </c>
      <c r="E27" s="2047">
        <v>6067.7396018999998</v>
      </c>
      <c r="F27" s="2047">
        <v>37065.347530199993</v>
      </c>
      <c r="G27" s="2097">
        <v>6326.6917738000002</v>
      </c>
      <c r="H27" s="2047">
        <v>6943.1353771000004</v>
      </c>
      <c r="I27" s="2027">
        <v>4.2676876215801185</v>
      </c>
      <c r="J27" s="2026">
        <v>9.7435377815117796</v>
      </c>
      <c r="K27" s="1955"/>
    </row>
    <row r="28" spans="1:11" ht="15" customHeight="1">
      <c r="A28" s="1955"/>
      <c r="B28" s="2030">
        <v>21</v>
      </c>
      <c r="C28" s="2095" t="s">
        <v>1569</v>
      </c>
      <c r="D28" s="2047">
        <v>1248.079283</v>
      </c>
      <c r="E28" s="2047">
        <v>209.81261940000002</v>
      </c>
      <c r="F28" s="2047">
        <v>1228.2697728000001</v>
      </c>
      <c r="G28" s="2047">
        <v>221.00864180000002</v>
      </c>
      <c r="H28" s="2047">
        <v>211.3502163</v>
      </c>
      <c r="I28" s="2027">
        <v>5.3362006689670061</v>
      </c>
      <c r="J28" s="2026">
        <v>-4.3701573935467808</v>
      </c>
      <c r="K28" s="1955"/>
    </row>
    <row r="29" spans="1:11" ht="15" customHeight="1">
      <c r="A29" s="1955"/>
      <c r="B29" s="2030">
        <v>22</v>
      </c>
      <c r="C29" s="2095" t="s">
        <v>1568</v>
      </c>
      <c r="D29" s="2047">
        <v>4418.1128715000004</v>
      </c>
      <c r="E29" s="2047">
        <v>828.50555120000001</v>
      </c>
      <c r="F29" s="2047">
        <v>3590.4566711999996</v>
      </c>
      <c r="G29" s="2047">
        <v>597.59779279999998</v>
      </c>
      <c r="H29" s="2047">
        <v>752.7471994</v>
      </c>
      <c r="I29" s="2027">
        <v>-27.870393634122948</v>
      </c>
      <c r="J29" s="2026">
        <v>25.96217865415116</v>
      </c>
      <c r="K29" s="1955"/>
    </row>
    <row r="30" spans="1:11" ht="15" customHeight="1">
      <c r="A30" s="1955"/>
      <c r="B30" s="2030">
        <v>23</v>
      </c>
      <c r="C30" s="2095" t="s">
        <v>1567</v>
      </c>
      <c r="D30" s="2047">
        <v>454.7570407</v>
      </c>
      <c r="E30" s="2047">
        <v>108.28781600000001</v>
      </c>
      <c r="F30" s="2047">
        <v>0.51127670000000003</v>
      </c>
      <c r="G30" s="2047">
        <v>0.50547589999999998</v>
      </c>
      <c r="H30" s="2047">
        <v>0</v>
      </c>
      <c r="I30" s="2027">
        <v>-99.533210735361038</v>
      </c>
      <c r="J30" s="2026" t="s">
        <v>73</v>
      </c>
      <c r="K30" s="1955"/>
    </row>
    <row r="31" spans="1:11" ht="15" customHeight="1">
      <c r="A31" s="1955"/>
      <c r="B31" s="2030">
        <v>24</v>
      </c>
      <c r="C31" s="2095" t="s">
        <v>1536</v>
      </c>
      <c r="D31" s="2047">
        <v>51330.341172400003</v>
      </c>
      <c r="E31" s="2047">
        <v>10545.1798449</v>
      </c>
      <c r="F31" s="2047">
        <v>21135.6575147</v>
      </c>
      <c r="G31" s="2047">
        <v>6181.2207718999998</v>
      </c>
      <c r="H31" s="2047">
        <v>3152.4395519</v>
      </c>
      <c r="I31" s="2027">
        <v>-41.383448525162478</v>
      </c>
      <c r="J31" s="2026">
        <v>-48.999725649161775</v>
      </c>
      <c r="K31" s="1955"/>
    </row>
    <row r="32" spans="1:11" ht="15" customHeight="1">
      <c r="A32" s="1955"/>
      <c r="B32" s="2030">
        <v>25</v>
      </c>
      <c r="C32" s="2095" t="s">
        <v>1566</v>
      </c>
      <c r="D32" s="2047">
        <v>18430.847752899997</v>
      </c>
      <c r="E32" s="2047">
        <v>4349.5790460999997</v>
      </c>
      <c r="F32" s="2047">
        <v>9512.0355269999982</v>
      </c>
      <c r="G32" s="2047">
        <v>381.99065480000007</v>
      </c>
      <c r="H32" s="2047">
        <v>2543.9616842999999</v>
      </c>
      <c r="I32" s="2027">
        <v>-91.217755770124299</v>
      </c>
      <c r="J32" s="2026" t="s">
        <v>73</v>
      </c>
      <c r="K32" s="1955"/>
    </row>
    <row r="33" spans="1:11" ht="15" customHeight="1">
      <c r="A33" s="1955"/>
      <c r="B33" s="2030">
        <v>26</v>
      </c>
      <c r="C33" s="2095" t="s">
        <v>1545</v>
      </c>
      <c r="D33" s="2047">
        <v>35683.834369800003</v>
      </c>
      <c r="E33" s="2047">
        <v>5909.8565368</v>
      </c>
      <c r="F33" s="2047">
        <v>32517.536733299999</v>
      </c>
      <c r="G33" s="2047">
        <v>5756.4026778999996</v>
      </c>
      <c r="H33" s="2047">
        <v>5364.9283483999998</v>
      </c>
      <c r="I33" s="2027">
        <v>-2.596575025881942</v>
      </c>
      <c r="J33" s="2026">
        <v>-6.8006765927434039</v>
      </c>
      <c r="K33" s="1955"/>
    </row>
    <row r="34" spans="1:11" ht="15" customHeight="1">
      <c r="A34" s="1955"/>
      <c r="B34" s="2030">
        <v>27</v>
      </c>
      <c r="C34" s="2095" t="s">
        <v>1565</v>
      </c>
      <c r="D34" s="2047">
        <v>219.22817649999999</v>
      </c>
      <c r="E34" s="2047">
        <v>39.950622500000001</v>
      </c>
      <c r="F34" s="2047">
        <v>216.13428569999999</v>
      </c>
      <c r="G34" s="2047">
        <v>7.1050997999999996</v>
      </c>
      <c r="H34" s="2047">
        <v>54.711006299999994</v>
      </c>
      <c r="I34" s="2027">
        <v>-82.215296394943536</v>
      </c>
      <c r="J34" s="2026" t="s">
        <v>73</v>
      </c>
      <c r="K34" s="1955"/>
    </row>
    <row r="35" spans="1:11" ht="15" customHeight="1">
      <c r="A35" s="1955"/>
      <c r="B35" s="2030">
        <v>28</v>
      </c>
      <c r="C35" s="2095" t="s">
        <v>1548</v>
      </c>
      <c r="D35" s="2047">
        <v>55451.9717638</v>
      </c>
      <c r="E35" s="2047">
        <v>8322.0686361999997</v>
      </c>
      <c r="F35" s="2047">
        <v>42419.525708900001</v>
      </c>
      <c r="G35" s="2047">
        <v>6779.4651261000008</v>
      </c>
      <c r="H35" s="2047">
        <v>5942.6856671999994</v>
      </c>
      <c r="I35" s="2027">
        <v>-18.536298816256558</v>
      </c>
      <c r="J35" s="2026">
        <v>-12.342853651957242</v>
      </c>
      <c r="K35" s="1955"/>
    </row>
    <row r="36" spans="1:11" ht="15" customHeight="1">
      <c r="A36" s="1955"/>
      <c r="B36" s="2030">
        <v>29</v>
      </c>
      <c r="C36" s="2095" t="s">
        <v>1564</v>
      </c>
      <c r="D36" s="2047">
        <v>1251.7458333</v>
      </c>
      <c r="E36" s="2047">
        <v>129.930948</v>
      </c>
      <c r="F36" s="2047">
        <v>1537.2968615999998</v>
      </c>
      <c r="G36" s="2047">
        <v>250.67139469999998</v>
      </c>
      <c r="H36" s="2047">
        <v>235.9222388</v>
      </c>
      <c r="I36" s="2027">
        <v>92.926626457000822</v>
      </c>
      <c r="J36" s="2026">
        <v>-5.883860788205042</v>
      </c>
      <c r="K36" s="1955"/>
    </row>
    <row r="37" spans="1:11" ht="15" customHeight="1">
      <c r="A37" s="1955"/>
      <c r="B37" s="2030">
        <v>30</v>
      </c>
      <c r="C37" s="2095" t="s">
        <v>1502</v>
      </c>
      <c r="D37" s="2047">
        <v>8696.5913457000006</v>
      </c>
      <c r="E37" s="2047">
        <v>1219.9765338</v>
      </c>
      <c r="F37" s="2047">
        <v>10215.4489574</v>
      </c>
      <c r="G37" s="2047">
        <v>1450.6594794</v>
      </c>
      <c r="H37" s="2047">
        <v>1691.9528567</v>
      </c>
      <c r="I37" s="2027">
        <v>18.908801866988824</v>
      </c>
      <c r="J37" s="2026">
        <v>16.633357498880443</v>
      </c>
      <c r="K37" s="1955"/>
    </row>
    <row r="38" spans="1:11" ht="15" customHeight="1">
      <c r="A38" s="1955"/>
      <c r="B38" s="2030">
        <v>31</v>
      </c>
      <c r="C38" s="2095" t="s">
        <v>1549</v>
      </c>
      <c r="D38" s="2047">
        <v>330704.92552649998</v>
      </c>
      <c r="E38" s="2047">
        <v>33403.230671899997</v>
      </c>
      <c r="F38" s="2047">
        <v>307078.02209340001</v>
      </c>
      <c r="G38" s="2047">
        <v>45196.510884400006</v>
      </c>
      <c r="H38" s="2047">
        <v>38512.429663000003</v>
      </c>
      <c r="I38" s="2027">
        <v>35.305807178767722</v>
      </c>
      <c r="J38" s="2026">
        <v>-14.788931912235459</v>
      </c>
      <c r="K38" s="1955"/>
    </row>
    <row r="39" spans="1:11" ht="15" customHeight="1">
      <c r="A39" s="1955"/>
      <c r="B39" s="2030">
        <v>32</v>
      </c>
      <c r="C39" s="2095" t="s">
        <v>1563</v>
      </c>
      <c r="D39" s="2047">
        <v>7369.2130772</v>
      </c>
      <c r="E39" s="2047">
        <v>1144.6787727000001</v>
      </c>
      <c r="F39" s="2047">
        <v>5699.8427762000001</v>
      </c>
      <c r="G39" s="2047">
        <v>726.01083010000002</v>
      </c>
      <c r="H39" s="2047">
        <v>807.85769929999992</v>
      </c>
      <c r="I39" s="2027">
        <v>-36.575146895794276</v>
      </c>
      <c r="J39" s="2026">
        <v>11.273505271088924</v>
      </c>
      <c r="K39" s="1955"/>
    </row>
    <row r="40" spans="1:11" ht="15" customHeight="1">
      <c r="A40" s="1955"/>
      <c r="B40" s="2030">
        <v>33</v>
      </c>
      <c r="C40" s="2095" t="s">
        <v>1501</v>
      </c>
      <c r="D40" s="2047">
        <v>5834.7696507999999</v>
      </c>
      <c r="E40" s="2047">
        <v>851.59362229999999</v>
      </c>
      <c r="F40" s="2047">
        <v>5068.2741804999996</v>
      </c>
      <c r="G40" s="2047">
        <v>1001.5717587</v>
      </c>
      <c r="H40" s="2047">
        <v>698.06657429999996</v>
      </c>
      <c r="I40" s="2027">
        <v>17.611467779072409</v>
      </c>
      <c r="J40" s="2026">
        <v>-30.302889609620941</v>
      </c>
      <c r="K40" s="1955"/>
    </row>
    <row r="41" spans="1:11" ht="15" customHeight="1">
      <c r="A41" s="1955"/>
      <c r="B41" s="2030">
        <v>34</v>
      </c>
      <c r="C41" s="2096" t="s">
        <v>1562</v>
      </c>
      <c r="D41" s="2047">
        <v>7201.5479130000003</v>
      </c>
      <c r="E41" s="2047">
        <v>981.02858420000007</v>
      </c>
      <c r="F41" s="2047">
        <v>4624.8427488999996</v>
      </c>
      <c r="G41" s="2047">
        <v>639.06857860000002</v>
      </c>
      <c r="H41" s="2047">
        <v>1045.7859066000001</v>
      </c>
      <c r="I41" s="2027">
        <v>-34.857292754508109</v>
      </c>
      <c r="J41" s="2026">
        <v>63.642203922932808</v>
      </c>
      <c r="K41" s="1955"/>
    </row>
    <row r="42" spans="1:11" ht="15" customHeight="1">
      <c r="A42" s="1955"/>
      <c r="B42" s="2030">
        <v>35</v>
      </c>
      <c r="C42" s="2095" t="s">
        <v>1561</v>
      </c>
      <c r="D42" s="2047">
        <v>1727.7848778</v>
      </c>
      <c r="E42" s="2047">
        <v>309.28649030000003</v>
      </c>
      <c r="F42" s="2047">
        <v>1990.4415707000001</v>
      </c>
      <c r="G42" s="2047">
        <v>363.87164789999997</v>
      </c>
      <c r="H42" s="2047">
        <v>110.38014190000001</v>
      </c>
      <c r="I42" s="2027">
        <v>17.648736466650618</v>
      </c>
      <c r="J42" s="2026">
        <v>-69.665088627533038</v>
      </c>
      <c r="K42" s="1955"/>
    </row>
    <row r="43" spans="1:11" ht="15" customHeight="1">
      <c r="A43" s="1955"/>
      <c r="B43" s="2030">
        <v>36</v>
      </c>
      <c r="C43" s="2095" t="s">
        <v>1560</v>
      </c>
      <c r="D43" s="2047">
        <v>182.14622519999998</v>
      </c>
      <c r="E43" s="2047">
        <v>37.740372700000002</v>
      </c>
      <c r="F43" s="2047">
        <v>199.90871659999999</v>
      </c>
      <c r="G43" s="2047">
        <v>25.551564199999998</v>
      </c>
      <c r="H43" s="2047">
        <v>45.189463000000003</v>
      </c>
      <c r="I43" s="2027">
        <v>-32.296470935487086</v>
      </c>
      <c r="J43" s="2026">
        <v>76.855955456535256</v>
      </c>
      <c r="K43" s="1955"/>
    </row>
    <row r="44" spans="1:11" ht="15" customHeight="1">
      <c r="A44" s="1955"/>
      <c r="B44" s="2030">
        <v>37</v>
      </c>
      <c r="C44" s="2095" t="s">
        <v>1480</v>
      </c>
      <c r="D44" s="2047">
        <v>9574.7233492000014</v>
      </c>
      <c r="E44" s="2047">
        <v>2476.0786919000002</v>
      </c>
      <c r="F44" s="2047">
        <v>6887.2171458000003</v>
      </c>
      <c r="G44" s="2047">
        <v>1062.977065</v>
      </c>
      <c r="H44" s="2047">
        <v>1989.2387082999999</v>
      </c>
      <c r="I44" s="2027">
        <v>-57.070142056578476</v>
      </c>
      <c r="J44" s="2026">
        <v>87.138441063166283</v>
      </c>
      <c r="K44" s="1955"/>
    </row>
    <row r="45" spans="1:11" ht="15" customHeight="1">
      <c r="A45" s="1955"/>
      <c r="B45" s="2030">
        <v>38</v>
      </c>
      <c r="C45" s="2095" t="s">
        <v>1540</v>
      </c>
      <c r="D45" s="2047">
        <v>47355.962568399998</v>
      </c>
      <c r="E45" s="2047">
        <v>7922.7279815000002</v>
      </c>
      <c r="F45" s="2047">
        <v>36404.309184999998</v>
      </c>
      <c r="G45" s="2047">
        <v>4804.541948</v>
      </c>
      <c r="H45" s="2047">
        <v>4958.9071594999996</v>
      </c>
      <c r="I45" s="2027">
        <v>-39.357479403320852</v>
      </c>
      <c r="J45" s="2026">
        <v>3.2129017327917619</v>
      </c>
      <c r="K45" s="1955"/>
    </row>
    <row r="46" spans="1:11" ht="15" customHeight="1">
      <c r="A46" s="1955"/>
      <c r="B46" s="2030">
        <v>39</v>
      </c>
      <c r="C46" s="2095" t="s">
        <v>1559</v>
      </c>
      <c r="D46" s="2047">
        <v>1835.6441295999998</v>
      </c>
      <c r="E46" s="2047">
        <v>271.31090360000002</v>
      </c>
      <c r="F46" s="2047">
        <v>2446.5567516000001</v>
      </c>
      <c r="G46" s="2047">
        <v>562.47938099999999</v>
      </c>
      <c r="H46" s="2047">
        <v>473.11987099999999</v>
      </c>
      <c r="I46" s="2027">
        <v>107.31912117666913</v>
      </c>
      <c r="J46" s="2026">
        <v>-15.886717454626131</v>
      </c>
      <c r="K46" s="1955"/>
    </row>
    <row r="47" spans="1:11" ht="15" customHeight="1">
      <c r="A47" s="1955"/>
      <c r="B47" s="2030">
        <v>40</v>
      </c>
      <c r="C47" s="2095" t="s">
        <v>1558</v>
      </c>
      <c r="D47" s="2047">
        <v>3712.6391643000002</v>
      </c>
      <c r="E47" s="2047">
        <v>666.92144110000004</v>
      </c>
      <c r="F47" s="2047">
        <v>3457.7588401999997</v>
      </c>
      <c r="G47" s="2047">
        <v>601.94551249999995</v>
      </c>
      <c r="H47" s="2047">
        <v>529.03534820000004</v>
      </c>
      <c r="I47" s="2027">
        <v>-9.7426660166796797</v>
      </c>
      <c r="J47" s="2026">
        <v>-12.112419278148522</v>
      </c>
      <c r="K47" s="1955"/>
    </row>
    <row r="48" spans="1:11" ht="15" customHeight="1">
      <c r="A48" s="1955"/>
      <c r="B48" s="2030">
        <v>41</v>
      </c>
      <c r="C48" s="2095" t="s">
        <v>1557</v>
      </c>
      <c r="D48" s="2047">
        <v>1135.7581874</v>
      </c>
      <c r="E48" s="2047">
        <v>191.81015300000001</v>
      </c>
      <c r="F48" s="2047">
        <v>1196.7533747</v>
      </c>
      <c r="G48" s="2047">
        <v>281.22627439999997</v>
      </c>
      <c r="H48" s="2047">
        <v>173.82517200000001</v>
      </c>
      <c r="I48" s="2027">
        <v>46.616990811742866</v>
      </c>
      <c r="J48" s="2026">
        <v>-38.190280274893105</v>
      </c>
      <c r="K48" s="1955"/>
    </row>
    <row r="49" spans="1:11" ht="15" customHeight="1">
      <c r="A49" s="1955"/>
      <c r="B49" s="2030">
        <v>42</v>
      </c>
      <c r="C49" s="2095" t="s">
        <v>1556</v>
      </c>
      <c r="D49" s="2047">
        <v>10995.679741</v>
      </c>
      <c r="E49" s="2047">
        <v>2150.9112753000004</v>
      </c>
      <c r="F49" s="2047">
        <v>1515.1865437000001</v>
      </c>
      <c r="G49" s="2047">
        <v>318.64999010000002</v>
      </c>
      <c r="H49" s="2047">
        <v>231.7460073</v>
      </c>
      <c r="I49" s="2027">
        <v>-85.185349402403588</v>
      </c>
      <c r="J49" s="2026">
        <v>-27.272551545577471</v>
      </c>
      <c r="K49" s="1955"/>
    </row>
    <row r="50" spans="1:11" ht="15" customHeight="1">
      <c r="A50" s="1955"/>
      <c r="B50" s="2030">
        <v>43</v>
      </c>
      <c r="C50" s="2095" t="s">
        <v>1475</v>
      </c>
      <c r="D50" s="2047">
        <v>65.252422600000003</v>
      </c>
      <c r="E50" s="2047">
        <v>18.7050126</v>
      </c>
      <c r="F50" s="2047">
        <v>98.911434099999994</v>
      </c>
      <c r="G50" s="2047">
        <v>4.6344509</v>
      </c>
      <c r="H50" s="2047">
        <v>0.6120987</v>
      </c>
      <c r="I50" s="2027">
        <v>-75.223481538846968</v>
      </c>
      <c r="J50" s="2026">
        <v>-86.792422377373768</v>
      </c>
      <c r="K50" s="1955"/>
    </row>
    <row r="51" spans="1:11" ht="15" customHeight="1">
      <c r="A51" s="1955"/>
      <c r="B51" s="2030">
        <v>44</v>
      </c>
      <c r="C51" s="2096" t="s">
        <v>1542</v>
      </c>
      <c r="D51" s="2047">
        <v>14187.871892700001</v>
      </c>
      <c r="E51" s="2047">
        <v>4075.0737313000004</v>
      </c>
      <c r="F51" s="2047">
        <v>8384.6879036999999</v>
      </c>
      <c r="G51" s="2047">
        <v>1898.1747624000002</v>
      </c>
      <c r="H51" s="2047">
        <v>1849.8214069999999</v>
      </c>
      <c r="I51" s="2027">
        <v>-53.419867036504918</v>
      </c>
      <c r="J51" s="2026">
        <v>-2.5473605675203292</v>
      </c>
      <c r="K51" s="1955"/>
    </row>
    <row r="52" spans="1:11" ht="15" customHeight="1">
      <c r="A52" s="1955"/>
      <c r="B52" s="2030">
        <v>45</v>
      </c>
      <c r="C52" s="2095" t="s">
        <v>1358</v>
      </c>
      <c r="D52" s="2047">
        <v>11885.309110100001</v>
      </c>
      <c r="E52" s="2047">
        <v>2474.1283694999997</v>
      </c>
      <c r="F52" s="2047">
        <v>9586.667003999999</v>
      </c>
      <c r="G52" s="2047">
        <v>1673.1440509999998</v>
      </c>
      <c r="H52" s="2047">
        <v>1832.8842288999999</v>
      </c>
      <c r="I52" s="2027">
        <v>-32.374404189135589</v>
      </c>
      <c r="J52" s="2026">
        <v>9.5473057328522959</v>
      </c>
      <c r="K52" s="1955"/>
    </row>
    <row r="53" spans="1:11" ht="15" customHeight="1">
      <c r="A53" s="1955"/>
      <c r="B53" s="2030">
        <v>46</v>
      </c>
      <c r="C53" s="2095" t="s">
        <v>1494</v>
      </c>
      <c r="D53" s="2047">
        <v>17520.952575700001</v>
      </c>
      <c r="E53" s="2047">
        <v>3248.1013588000001</v>
      </c>
      <c r="F53" s="2047">
        <v>16841.897953300002</v>
      </c>
      <c r="G53" s="2047">
        <v>3790.1297291999999</v>
      </c>
      <c r="H53" s="2047">
        <v>2589.1791450999999</v>
      </c>
      <c r="I53" s="2027">
        <v>16.687544830813117</v>
      </c>
      <c r="J53" s="2026">
        <v>-31.686265903977116</v>
      </c>
      <c r="K53" s="1955"/>
    </row>
    <row r="54" spans="1:11" ht="15" customHeight="1">
      <c r="A54" s="1955"/>
      <c r="B54" s="2030">
        <v>47</v>
      </c>
      <c r="C54" s="2095" t="s">
        <v>1555</v>
      </c>
      <c r="D54" s="2047">
        <v>2984.2770725</v>
      </c>
      <c r="E54" s="2047">
        <v>262.44506619999999</v>
      </c>
      <c r="F54" s="2047">
        <v>2976.3999573999999</v>
      </c>
      <c r="G54" s="2047">
        <v>608.40090779999991</v>
      </c>
      <c r="H54" s="2047">
        <v>408.50123939999997</v>
      </c>
      <c r="I54" s="2027">
        <v>131.82028780695742</v>
      </c>
      <c r="J54" s="2026">
        <v>-32.856569712041441</v>
      </c>
      <c r="K54" s="1955"/>
    </row>
    <row r="55" spans="1:11" ht="15" customHeight="1">
      <c r="A55" s="1955"/>
      <c r="B55" s="2030">
        <v>48</v>
      </c>
      <c r="C55" s="2095" t="s">
        <v>1554</v>
      </c>
      <c r="D55" s="2047">
        <v>11043.846844799999</v>
      </c>
      <c r="E55" s="2047">
        <v>2058.4692077999998</v>
      </c>
      <c r="F55" s="2047">
        <v>9122.7514200000005</v>
      </c>
      <c r="G55" s="2047">
        <v>1514.298873</v>
      </c>
      <c r="H55" s="2047">
        <v>1750.3673037999999</v>
      </c>
      <c r="I55" s="2027">
        <v>-26.435680103351412</v>
      </c>
      <c r="J55" s="2026">
        <v>15.589289208960544</v>
      </c>
      <c r="K55" s="1955"/>
    </row>
    <row r="56" spans="1:11" ht="15" customHeight="1">
      <c r="A56" s="1955"/>
      <c r="B56" s="2030">
        <v>49</v>
      </c>
      <c r="C56" s="2095" t="s">
        <v>1491</v>
      </c>
      <c r="D56" s="2047">
        <v>16961.267049099999</v>
      </c>
      <c r="E56" s="2047">
        <v>3241.7782464000002</v>
      </c>
      <c r="F56" s="2047">
        <v>16880.636703299999</v>
      </c>
      <c r="G56" s="2047">
        <v>3000.3576223</v>
      </c>
      <c r="H56" s="2047">
        <v>2619.3124845000002</v>
      </c>
      <c r="I56" s="2027">
        <v>-7.447166516343251</v>
      </c>
      <c r="J56" s="2026">
        <v>-12.699990660043381</v>
      </c>
      <c r="K56" s="1955"/>
    </row>
    <row r="57" spans="1:11" ht="15" customHeight="1">
      <c r="A57" s="1955"/>
      <c r="B57" s="2030">
        <v>50</v>
      </c>
      <c r="C57" s="2095" t="s">
        <v>1553</v>
      </c>
      <c r="D57" s="2047">
        <v>94298.9722951</v>
      </c>
      <c r="E57" s="2047">
        <v>21259.629683400002</v>
      </c>
      <c r="F57" s="2047">
        <v>40230.806593000001</v>
      </c>
      <c r="G57" s="2047">
        <v>9441.4359208999995</v>
      </c>
      <c r="H57" s="2047">
        <v>7842.1117972000002</v>
      </c>
      <c r="I57" s="2027">
        <v>-55.589838292093653</v>
      </c>
      <c r="J57" s="2026">
        <v>-16.939416176724365</v>
      </c>
      <c r="K57" s="1955"/>
    </row>
    <row r="58" spans="1:11" ht="15" customHeight="1">
      <c r="A58" s="1955"/>
      <c r="B58" s="2030">
        <v>51</v>
      </c>
      <c r="C58" s="2095" t="s">
        <v>1552</v>
      </c>
      <c r="D58" s="2047">
        <v>5434.6437914999997</v>
      </c>
      <c r="E58" s="2047">
        <v>1004.4023516</v>
      </c>
      <c r="F58" s="2047">
        <v>4602.2126076000004</v>
      </c>
      <c r="G58" s="2047">
        <v>1052.8558021000001</v>
      </c>
      <c r="H58" s="2047">
        <v>606.3549524</v>
      </c>
      <c r="I58" s="2027">
        <v>4.8241076320475029</v>
      </c>
      <c r="J58" s="2026">
        <v>-42.408547192257529</v>
      </c>
      <c r="K58" s="1955"/>
    </row>
    <row r="59" spans="1:11" ht="15" customHeight="1">
      <c r="A59" s="1955"/>
      <c r="B59" s="2094"/>
      <c r="C59" s="2093" t="s">
        <v>1489</v>
      </c>
      <c r="D59" s="2092">
        <v>226783.62581639981</v>
      </c>
      <c r="E59" s="2092">
        <v>38731.141609400016</v>
      </c>
      <c r="F59" s="2092">
        <v>210484.01981919969</v>
      </c>
      <c r="G59" s="2092">
        <v>34577.823575700022</v>
      </c>
      <c r="H59" s="2092">
        <v>35809.237974599979</v>
      </c>
      <c r="I59" s="2022">
        <v>-10.723458852790401</v>
      </c>
      <c r="J59" s="2021">
        <v>3.5612837118104368</v>
      </c>
      <c r="K59" s="1955"/>
    </row>
    <row r="60" spans="1:11" ht="15" customHeight="1" thickBot="1">
      <c r="A60" s="1955"/>
      <c r="B60" s="2091"/>
      <c r="C60" s="2019" t="s">
        <v>1488</v>
      </c>
      <c r="D60" s="2045">
        <v>1200152.7304628999</v>
      </c>
      <c r="E60" s="2045">
        <v>187418.04560060002</v>
      </c>
      <c r="F60" s="2045">
        <v>1027847.5427481</v>
      </c>
      <c r="G60" s="2045">
        <v>169651.84121720001</v>
      </c>
      <c r="H60" s="2045">
        <v>160757.98332829998</v>
      </c>
      <c r="I60" s="2017">
        <v>-9.4794523795541767</v>
      </c>
      <c r="J60" s="2016">
        <v>-5.2424175447135291</v>
      </c>
      <c r="K60" s="1955"/>
    </row>
    <row r="61" spans="1:11" ht="15" customHeight="1" thickTop="1">
      <c r="A61" s="1955"/>
      <c r="B61" s="3147" t="s">
        <v>1455</v>
      </c>
      <c r="C61" s="3148"/>
      <c r="D61" s="3148"/>
      <c r="E61" s="3148"/>
      <c r="F61" s="3148"/>
      <c r="G61" s="3148"/>
      <c r="H61" s="3148"/>
      <c r="I61" s="3148"/>
      <c r="J61" s="3148"/>
      <c r="K61" s="1955"/>
    </row>
    <row r="62" spans="1:11" ht="15.75" customHeight="1">
      <c r="A62" s="1955"/>
      <c r="B62" s="2014"/>
      <c r="C62" s="1955"/>
      <c r="D62" s="2037"/>
      <c r="E62" s="2037"/>
      <c r="F62" s="2037"/>
      <c r="G62" s="2037"/>
      <c r="H62" s="2037"/>
      <c r="I62" s="1955"/>
      <c r="J62" s="1955"/>
      <c r="K62" s="1955"/>
    </row>
    <row r="63" spans="1:11" ht="15.75" customHeight="1">
      <c r="A63" s="1955"/>
      <c r="B63" s="1955"/>
      <c r="C63" s="1955"/>
      <c r="D63" s="2048"/>
      <c r="E63" s="2048"/>
      <c r="F63" s="2048"/>
      <c r="G63" s="2048"/>
      <c r="H63" s="2048"/>
      <c r="I63" s="2048"/>
      <c r="J63" s="2048"/>
      <c r="K63" s="1955"/>
    </row>
    <row r="64" spans="1:11" ht="15.75" customHeight="1">
      <c r="A64" s="1955"/>
      <c r="B64" s="1955"/>
      <c r="C64" s="1955"/>
      <c r="D64" s="2090"/>
      <c r="E64" s="2090"/>
      <c r="F64" s="2090"/>
      <c r="G64" s="2090"/>
      <c r="H64" s="2090"/>
      <c r="I64" s="2090"/>
      <c r="J64" s="2090"/>
      <c r="K64" s="2090"/>
    </row>
    <row r="65" spans="1:11" ht="15.75" customHeight="1">
      <c r="A65" s="1955"/>
      <c r="B65" s="1955"/>
      <c r="C65" s="1955"/>
      <c r="D65" s="2089"/>
      <c r="E65" s="2089"/>
      <c r="F65" s="2089"/>
      <c r="G65" s="2089"/>
      <c r="H65" s="2089"/>
      <c r="I65" s="2089"/>
      <c r="J65" s="2048"/>
      <c r="K65" s="1955"/>
    </row>
    <row r="66" spans="1:11" ht="15.75" customHeight="1">
      <c r="A66" s="1955"/>
      <c r="B66" s="1955"/>
      <c r="C66" s="1955"/>
      <c r="D66" s="2088"/>
      <c r="E66" s="2088"/>
      <c r="F66" s="2088"/>
      <c r="G66" s="2088"/>
      <c r="H66" s="2088"/>
      <c r="I66" s="1955"/>
      <c r="J66" s="1955"/>
      <c r="K66" s="1955"/>
    </row>
    <row r="67" spans="1:11" ht="15.75" customHeight="1">
      <c r="A67" s="1955"/>
      <c r="B67" s="1955"/>
      <c r="C67" s="1955"/>
      <c r="D67" s="1955"/>
      <c r="E67" s="1955"/>
      <c r="F67" s="1955"/>
      <c r="G67" s="1955"/>
      <c r="H67" s="1955"/>
      <c r="I67" s="1955"/>
      <c r="J67" s="1955"/>
      <c r="K67" s="1955"/>
    </row>
    <row r="68" spans="1:11" ht="15.75" customHeight="1">
      <c r="A68" s="1955"/>
      <c r="B68" s="1955"/>
      <c r="C68" s="1955"/>
      <c r="D68" s="1955"/>
      <c r="E68" s="1955"/>
      <c r="F68" s="1955"/>
      <c r="G68" s="1955"/>
      <c r="H68" s="1955"/>
      <c r="I68" s="1955"/>
      <c r="J68" s="1955"/>
      <c r="K68" s="1955"/>
    </row>
    <row r="69" spans="1:11" ht="15.75" customHeight="1">
      <c r="A69" s="1955"/>
      <c r="B69" s="1955"/>
      <c r="C69" s="1955"/>
      <c r="D69" s="1955"/>
      <c r="E69" s="1955"/>
      <c r="F69" s="1955"/>
      <c r="G69" s="1955"/>
      <c r="H69" s="1955"/>
      <c r="I69" s="1955"/>
      <c r="J69" s="1955"/>
      <c r="K69" s="1955"/>
    </row>
    <row r="70" spans="1:11" ht="15.75" customHeight="1">
      <c r="A70" s="1955"/>
      <c r="B70" s="1955"/>
      <c r="C70" s="1955"/>
      <c r="D70" s="1955"/>
      <c r="E70" s="1955"/>
      <c r="F70" s="1955"/>
      <c r="G70" s="1955"/>
      <c r="H70" s="1955"/>
      <c r="I70" s="1955"/>
      <c r="J70" s="1955"/>
      <c r="K70" s="1955"/>
    </row>
    <row r="71" spans="1:11" ht="15.75" customHeight="1">
      <c r="A71" s="1955"/>
      <c r="B71" s="1955"/>
      <c r="C71" s="1955"/>
      <c r="D71" s="1955"/>
      <c r="E71" s="1955"/>
      <c r="F71" s="1955"/>
      <c r="G71" s="1955"/>
      <c r="H71" s="1955"/>
      <c r="I71" s="1955"/>
      <c r="J71" s="1955"/>
      <c r="K71" s="1955"/>
    </row>
    <row r="72" spans="1:11" ht="15.75" customHeight="1">
      <c r="A72" s="1955"/>
      <c r="B72" s="1955"/>
      <c r="C72" s="1955"/>
      <c r="D72" s="1955"/>
      <c r="E72" s="1955"/>
      <c r="F72" s="1955"/>
      <c r="G72" s="1955"/>
      <c r="H72" s="1955"/>
      <c r="I72" s="1955"/>
      <c r="J72" s="1955"/>
      <c r="K72" s="1955"/>
    </row>
    <row r="73" spans="1:11" ht="15.75" customHeight="1">
      <c r="A73" s="1955"/>
      <c r="B73" s="1955"/>
      <c r="C73" s="1955"/>
      <c r="D73" s="1955"/>
      <c r="E73" s="1955"/>
      <c r="F73" s="1955"/>
      <c r="G73" s="1955"/>
      <c r="H73" s="1955"/>
      <c r="I73" s="1955"/>
      <c r="J73" s="1955"/>
      <c r="K73" s="1955"/>
    </row>
    <row r="74" spans="1:11" ht="15.75" customHeight="1">
      <c r="A74" s="1955"/>
      <c r="B74" s="1955"/>
      <c r="C74" s="1955"/>
      <c r="D74" s="1955"/>
      <c r="E74" s="1955"/>
      <c r="F74" s="1955"/>
      <c r="G74" s="1955"/>
      <c r="H74" s="1955"/>
      <c r="I74" s="1955"/>
      <c r="J74" s="1955"/>
      <c r="K74" s="1955"/>
    </row>
    <row r="75" spans="1:11" ht="15.75" customHeight="1">
      <c r="A75" s="1955"/>
      <c r="B75" s="1955"/>
      <c r="C75" s="1955"/>
      <c r="D75" s="1955"/>
      <c r="E75" s="1955"/>
      <c r="F75" s="1955"/>
      <c r="G75" s="1955"/>
      <c r="H75" s="1955"/>
      <c r="I75" s="1955"/>
      <c r="J75" s="1955"/>
      <c r="K75" s="1955"/>
    </row>
    <row r="76" spans="1:11" ht="15.75" customHeight="1">
      <c r="A76" s="1955"/>
      <c r="B76" s="1955"/>
      <c r="C76" s="1955"/>
      <c r="D76" s="1955"/>
      <c r="E76" s="1955"/>
      <c r="F76" s="1955"/>
      <c r="G76" s="1955"/>
      <c r="H76" s="1955"/>
      <c r="I76" s="1955"/>
      <c r="J76" s="1955"/>
      <c r="K76" s="1955"/>
    </row>
    <row r="77" spans="1:11" ht="15.75" customHeight="1">
      <c r="A77" s="1955"/>
      <c r="B77" s="1955"/>
      <c r="C77" s="1955"/>
      <c r="D77" s="1955"/>
      <c r="E77" s="1955"/>
      <c r="F77" s="1955"/>
      <c r="G77" s="1955"/>
      <c r="H77" s="1955"/>
      <c r="I77" s="1955"/>
      <c r="J77" s="1955"/>
      <c r="K77" s="1955"/>
    </row>
    <row r="78" spans="1:11" ht="15.75" customHeight="1">
      <c r="A78" s="1955"/>
      <c r="B78" s="1955"/>
      <c r="C78" s="1955"/>
      <c r="D78" s="1955"/>
      <c r="E78" s="1955"/>
      <c r="F78" s="1955"/>
      <c r="G78" s="1955"/>
      <c r="H78" s="1955"/>
      <c r="I78" s="1955"/>
      <c r="J78" s="1955"/>
      <c r="K78" s="1955"/>
    </row>
    <row r="79" spans="1:11" ht="15.75" customHeight="1">
      <c r="A79" s="1955"/>
      <c r="B79" s="1955"/>
      <c r="C79" s="1955"/>
      <c r="D79" s="1955"/>
      <c r="E79" s="1955"/>
      <c r="F79" s="1955"/>
      <c r="G79" s="1955"/>
      <c r="H79" s="1955"/>
      <c r="I79" s="1955"/>
      <c r="J79" s="1955"/>
      <c r="K79" s="1955"/>
    </row>
    <row r="80" spans="1:11" ht="15.75" customHeight="1">
      <c r="A80" s="1955"/>
      <c r="B80" s="1955"/>
      <c r="C80" s="1955"/>
      <c r="D80" s="1955"/>
      <c r="E80" s="1955"/>
      <c r="F80" s="1955"/>
      <c r="G80" s="1955"/>
      <c r="H80" s="1955"/>
      <c r="I80" s="1955"/>
      <c r="J80" s="1955"/>
      <c r="K80" s="1955"/>
    </row>
    <row r="81" spans="1:11" ht="15.75" customHeight="1">
      <c r="A81" s="1955"/>
      <c r="B81" s="1955"/>
      <c r="C81" s="1955"/>
      <c r="D81" s="1955"/>
      <c r="E81" s="1955"/>
      <c r="F81" s="1955"/>
      <c r="G81" s="1955"/>
      <c r="H81" s="1955"/>
      <c r="I81" s="1955"/>
      <c r="J81" s="1955"/>
      <c r="K81" s="1955"/>
    </row>
    <row r="82" spans="1:11" ht="15.75" customHeight="1">
      <c r="A82" s="1955"/>
      <c r="B82" s="1955"/>
      <c r="C82" s="1955"/>
      <c r="D82" s="1955"/>
      <c r="E82" s="1955"/>
      <c r="F82" s="1955"/>
      <c r="G82" s="1955"/>
      <c r="H82" s="1955"/>
      <c r="I82" s="1955"/>
      <c r="J82" s="1955"/>
      <c r="K82" s="1955"/>
    </row>
    <row r="83" spans="1:11" ht="15.75" customHeight="1">
      <c r="A83" s="1955"/>
      <c r="B83" s="1955"/>
      <c r="C83" s="1955"/>
      <c r="D83" s="1955"/>
      <c r="E83" s="1955"/>
      <c r="F83" s="1955"/>
      <c r="G83" s="1955"/>
      <c r="H83" s="1955"/>
      <c r="I83" s="1955"/>
      <c r="J83" s="1955"/>
      <c r="K83" s="1955"/>
    </row>
    <row r="84" spans="1:11" ht="15.75" customHeight="1">
      <c r="A84" s="1955"/>
      <c r="B84" s="1955"/>
      <c r="C84" s="1955"/>
      <c r="D84" s="1955"/>
      <c r="E84" s="1955"/>
      <c r="F84" s="1955"/>
      <c r="G84" s="1955"/>
      <c r="H84" s="1955"/>
      <c r="I84" s="1955"/>
      <c r="J84" s="1955"/>
      <c r="K84" s="1955"/>
    </row>
    <row r="85" spans="1:11" ht="15.75" customHeight="1">
      <c r="A85" s="1955"/>
      <c r="B85" s="1955"/>
      <c r="C85" s="1955"/>
      <c r="D85" s="1955"/>
      <c r="E85" s="1955"/>
      <c r="F85" s="1955"/>
      <c r="G85" s="1955"/>
      <c r="H85" s="1955"/>
      <c r="I85" s="1955"/>
      <c r="J85" s="1955"/>
      <c r="K85" s="1955"/>
    </row>
    <row r="86" spans="1:11" ht="15.75" customHeight="1">
      <c r="A86" s="1955"/>
      <c r="B86" s="1955"/>
      <c r="C86" s="1955"/>
      <c r="D86" s="1955"/>
      <c r="E86" s="1955"/>
      <c r="F86" s="1955"/>
      <c r="G86" s="1955"/>
      <c r="H86" s="1955"/>
      <c r="I86" s="1955"/>
      <c r="J86" s="1955"/>
      <c r="K86" s="1955"/>
    </row>
    <row r="87" spans="1:11" ht="15.75" customHeight="1">
      <c r="A87" s="1955"/>
      <c r="B87" s="1955"/>
      <c r="C87" s="1955"/>
      <c r="D87" s="1955"/>
      <c r="E87" s="1955"/>
      <c r="F87" s="1955"/>
      <c r="G87" s="1955"/>
      <c r="H87" s="1955"/>
      <c r="I87" s="1955"/>
      <c r="J87" s="1955"/>
      <c r="K87" s="1955"/>
    </row>
    <row r="88" spans="1:11" ht="15.75" customHeight="1">
      <c r="A88" s="1955"/>
      <c r="B88" s="1955"/>
      <c r="C88" s="1955"/>
      <c r="D88" s="1955"/>
      <c r="E88" s="1955"/>
      <c r="F88" s="1955"/>
      <c r="G88" s="1955"/>
      <c r="H88" s="1955"/>
      <c r="I88" s="1955"/>
      <c r="J88" s="1955"/>
      <c r="K88" s="1955"/>
    </row>
    <row r="89" spans="1:11" ht="15.75" customHeight="1">
      <c r="A89" s="1955"/>
      <c r="B89" s="1955"/>
      <c r="C89" s="1955"/>
      <c r="D89" s="1955"/>
      <c r="E89" s="1955"/>
      <c r="F89" s="1955"/>
      <c r="G89" s="1955"/>
      <c r="H89" s="1955"/>
      <c r="I89" s="1955"/>
      <c r="J89" s="1955"/>
      <c r="K89" s="1955"/>
    </row>
    <row r="90" spans="1:11" ht="15.75" customHeight="1">
      <c r="A90" s="1955"/>
      <c r="B90" s="1955"/>
      <c r="C90" s="1955"/>
      <c r="D90" s="1955"/>
      <c r="E90" s="1955"/>
      <c r="F90" s="1955"/>
      <c r="G90" s="1955"/>
      <c r="H90" s="1955"/>
      <c r="I90" s="1955"/>
      <c r="J90" s="1955"/>
      <c r="K90" s="1955"/>
    </row>
    <row r="91" spans="1:11" ht="15.75" customHeight="1">
      <c r="A91" s="1955"/>
      <c r="B91" s="1955"/>
      <c r="C91" s="1955"/>
      <c r="D91" s="1955"/>
      <c r="E91" s="1955"/>
      <c r="F91" s="1955"/>
      <c r="G91" s="1955"/>
      <c r="H91" s="1955"/>
      <c r="I91" s="1955"/>
      <c r="J91" s="1955"/>
      <c r="K91" s="1955"/>
    </row>
    <row r="92" spans="1:11" ht="15.75" customHeight="1">
      <c r="A92" s="1955"/>
      <c r="B92" s="1955"/>
      <c r="C92" s="1955"/>
      <c r="D92" s="1955"/>
      <c r="E92" s="1955"/>
      <c r="F92" s="1955"/>
      <c r="G92" s="1955"/>
      <c r="H92" s="1955"/>
      <c r="I92" s="1955"/>
      <c r="J92" s="1955"/>
      <c r="K92" s="1955"/>
    </row>
    <row r="93" spans="1:11" ht="15.75" customHeight="1">
      <c r="A93" s="1955"/>
      <c r="B93" s="1955"/>
      <c r="C93" s="1955"/>
      <c r="D93" s="1955"/>
      <c r="E93" s="1955"/>
      <c r="F93" s="1955"/>
      <c r="G93" s="1955"/>
      <c r="H93" s="1955"/>
      <c r="I93" s="1955"/>
      <c r="J93" s="1955"/>
      <c r="K93" s="1955"/>
    </row>
    <row r="94" spans="1:11" ht="15.75" customHeight="1">
      <c r="A94" s="1955"/>
      <c r="B94" s="1955"/>
      <c r="C94" s="1955"/>
      <c r="D94" s="1955"/>
      <c r="E94" s="1955"/>
      <c r="F94" s="1955"/>
      <c r="G94" s="1955"/>
      <c r="H94" s="1955"/>
      <c r="I94" s="1955"/>
      <c r="J94" s="1955"/>
      <c r="K94" s="1955"/>
    </row>
    <row r="95" spans="1:11" ht="15.75" customHeight="1">
      <c r="A95" s="1955"/>
      <c r="B95" s="1955"/>
      <c r="C95" s="1955"/>
      <c r="D95" s="1955"/>
      <c r="E95" s="1955"/>
      <c r="F95" s="1955"/>
      <c r="G95" s="1955"/>
      <c r="H95" s="1955"/>
      <c r="I95" s="1955"/>
      <c r="J95" s="1955"/>
      <c r="K95" s="1955"/>
    </row>
    <row r="96" spans="1:11" ht="15.75" customHeight="1">
      <c r="A96" s="1955"/>
      <c r="B96" s="1955"/>
      <c r="C96" s="1955"/>
      <c r="D96" s="1955"/>
      <c r="E96" s="1955"/>
      <c r="F96" s="1955"/>
      <c r="G96" s="1955"/>
      <c r="H96" s="1955"/>
      <c r="I96" s="1955"/>
      <c r="J96" s="1955"/>
      <c r="K96" s="1955"/>
    </row>
    <row r="97" spans="1:11" ht="15.75" customHeight="1">
      <c r="A97" s="1955"/>
      <c r="B97" s="1955"/>
      <c r="C97" s="1955"/>
      <c r="D97" s="1955"/>
      <c r="E97" s="1955"/>
      <c r="F97" s="1955"/>
      <c r="G97" s="1955"/>
      <c r="H97" s="1955"/>
      <c r="I97" s="1955"/>
      <c r="J97" s="1955"/>
      <c r="K97" s="1955"/>
    </row>
    <row r="98" spans="1:11" ht="15.75" customHeight="1">
      <c r="A98" s="1955"/>
      <c r="B98" s="1955"/>
      <c r="C98" s="1955"/>
      <c r="D98" s="1955"/>
      <c r="E98" s="1955"/>
      <c r="F98" s="1955"/>
      <c r="G98" s="1955"/>
      <c r="H98" s="1955"/>
      <c r="I98" s="1955"/>
      <c r="J98" s="1955"/>
      <c r="K98" s="1955"/>
    </row>
    <row r="99" spans="1:11" ht="15.75" customHeight="1">
      <c r="A99" s="1955"/>
      <c r="B99" s="1955"/>
      <c r="C99" s="1955"/>
      <c r="D99" s="1955"/>
      <c r="E99" s="1955"/>
      <c r="F99" s="1955"/>
      <c r="G99" s="1955"/>
      <c r="H99" s="1955"/>
      <c r="I99" s="1955"/>
      <c r="J99" s="1955"/>
      <c r="K99" s="1955"/>
    </row>
    <row r="100" spans="1:11" ht="15.75" customHeight="1">
      <c r="A100" s="1955"/>
      <c r="B100" s="1955"/>
      <c r="C100" s="1955"/>
      <c r="D100" s="1955"/>
      <c r="E100" s="1955"/>
      <c r="F100" s="1955"/>
      <c r="G100" s="1955"/>
      <c r="H100" s="1955"/>
      <c r="I100" s="1955"/>
      <c r="J100" s="1955"/>
      <c r="K100" s="1955"/>
    </row>
    <row r="101" spans="1:11" ht="15.75" customHeight="1">
      <c r="A101" s="1955"/>
      <c r="B101" s="1955"/>
      <c r="C101" s="1955"/>
      <c r="D101" s="1955"/>
      <c r="E101" s="1955"/>
      <c r="F101" s="1955"/>
      <c r="G101" s="1955"/>
      <c r="H101" s="1955"/>
      <c r="I101" s="1955"/>
      <c r="J101" s="1955"/>
      <c r="K101" s="1955"/>
    </row>
    <row r="102" spans="1:11" ht="15.75" customHeight="1">
      <c r="A102" s="1955"/>
      <c r="B102" s="1955"/>
      <c r="C102" s="1955"/>
      <c r="D102" s="1955"/>
      <c r="E102" s="1955"/>
      <c r="F102" s="1955"/>
      <c r="G102" s="1955"/>
      <c r="H102" s="1955"/>
      <c r="I102" s="1955"/>
      <c r="J102" s="1955"/>
      <c r="K102" s="1955"/>
    </row>
    <row r="103" spans="1:11" ht="15.75" customHeight="1">
      <c r="A103" s="1955"/>
      <c r="B103" s="1955"/>
      <c r="C103" s="1955"/>
      <c r="D103" s="1955"/>
      <c r="E103" s="1955"/>
      <c r="F103" s="1955"/>
      <c r="G103" s="1955"/>
      <c r="H103" s="1955"/>
      <c r="I103" s="1955"/>
      <c r="J103" s="1955"/>
      <c r="K103" s="1955"/>
    </row>
    <row r="104" spans="1:11" ht="15.75" customHeight="1">
      <c r="A104" s="1955"/>
      <c r="B104" s="1955"/>
      <c r="C104" s="1955"/>
      <c r="D104" s="1955"/>
      <c r="E104" s="1955"/>
      <c r="F104" s="1955"/>
      <c r="G104" s="1955"/>
      <c r="H104" s="1955"/>
      <c r="I104" s="1955"/>
      <c r="J104" s="1955"/>
      <c r="K104" s="1955"/>
    </row>
    <row r="105" spans="1:11" ht="15.75" customHeight="1">
      <c r="A105" s="1955"/>
      <c r="B105" s="1955"/>
      <c r="C105" s="1955"/>
      <c r="D105" s="1955"/>
      <c r="E105" s="1955"/>
      <c r="F105" s="1955"/>
      <c r="G105" s="1955"/>
      <c r="H105" s="1955"/>
      <c r="I105" s="1955"/>
      <c r="J105" s="1955"/>
      <c r="K105" s="1955"/>
    </row>
    <row r="106" spans="1:11" ht="15.75" customHeight="1">
      <c r="A106" s="1955"/>
      <c r="B106" s="1955"/>
      <c r="C106" s="1955"/>
      <c r="D106" s="1955"/>
      <c r="E106" s="1955"/>
      <c r="F106" s="1955"/>
      <c r="G106" s="1955"/>
      <c r="H106" s="1955"/>
      <c r="I106" s="1955"/>
      <c r="J106" s="1955"/>
      <c r="K106" s="1955"/>
    </row>
    <row r="107" spans="1:11" ht="15.75" customHeight="1">
      <c r="A107" s="1955"/>
      <c r="B107" s="1955"/>
      <c r="C107" s="1955"/>
      <c r="D107" s="1955"/>
      <c r="E107" s="1955"/>
      <c r="F107" s="1955"/>
      <c r="G107" s="1955"/>
      <c r="H107" s="1955"/>
      <c r="I107" s="1955"/>
      <c r="J107" s="1955"/>
      <c r="K107" s="1955"/>
    </row>
    <row r="108" spans="1:11" ht="15.75" customHeight="1">
      <c r="A108" s="1955"/>
      <c r="B108" s="1955"/>
      <c r="C108" s="1955"/>
      <c r="D108" s="1955"/>
      <c r="E108" s="1955"/>
      <c r="F108" s="1955"/>
      <c r="G108" s="1955"/>
      <c r="H108" s="1955"/>
      <c r="I108" s="1955"/>
      <c r="J108" s="1955"/>
      <c r="K108" s="1955"/>
    </row>
    <row r="109" spans="1:11" ht="15.75" customHeight="1">
      <c r="A109" s="1955"/>
      <c r="B109" s="1955"/>
      <c r="C109" s="1955"/>
      <c r="D109" s="1955"/>
      <c r="E109" s="1955"/>
      <c r="F109" s="1955"/>
      <c r="G109" s="1955"/>
      <c r="H109" s="1955"/>
      <c r="I109" s="1955"/>
      <c r="J109" s="1955"/>
      <c r="K109" s="1955"/>
    </row>
    <row r="110" spans="1:11" ht="15.75" customHeight="1">
      <c r="A110" s="1955"/>
      <c r="B110" s="1955"/>
      <c r="C110" s="1955"/>
      <c r="D110" s="1955"/>
      <c r="E110" s="1955"/>
      <c r="F110" s="1955"/>
      <c r="G110" s="1955"/>
      <c r="H110" s="1955"/>
      <c r="I110" s="1955"/>
      <c r="J110" s="1955"/>
      <c r="K110" s="1955"/>
    </row>
    <row r="111" spans="1:11" ht="15.75" customHeight="1">
      <c r="A111" s="1955"/>
      <c r="B111" s="1955"/>
      <c r="C111" s="1955"/>
      <c r="D111" s="1955"/>
      <c r="E111" s="1955"/>
      <c r="F111" s="1955"/>
      <c r="G111" s="1955"/>
      <c r="H111" s="1955"/>
      <c r="I111" s="1955"/>
      <c r="J111" s="1955"/>
      <c r="K111" s="1955"/>
    </row>
    <row r="112" spans="1:11" ht="15.75" customHeight="1">
      <c r="A112" s="1955"/>
      <c r="B112" s="1955"/>
      <c r="C112" s="1955"/>
      <c r="D112" s="1955"/>
      <c r="E112" s="1955"/>
      <c r="F112" s="1955"/>
      <c r="G112" s="1955"/>
      <c r="H112" s="1955"/>
      <c r="I112" s="1955"/>
      <c r="J112" s="1955"/>
      <c r="K112" s="1955"/>
    </row>
    <row r="113" spans="1:11" ht="15.75" customHeight="1">
      <c r="A113" s="1955"/>
      <c r="B113" s="1955"/>
      <c r="C113" s="1955"/>
      <c r="D113" s="1955"/>
      <c r="E113" s="1955"/>
      <c r="F113" s="1955"/>
      <c r="G113" s="1955"/>
      <c r="H113" s="1955"/>
      <c r="I113" s="1955"/>
      <c r="J113" s="1955"/>
      <c r="K113" s="1955"/>
    </row>
    <row r="114" spans="1:11" ht="15.75" customHeight="1">
      <c r="A114" s="1955"/>
      <c r="B114" s="1955"/>
      <c r="C114" s="1955"/>
      <c r="D114" s="1955"/>
      <c r="E114" s="1955"/>
      <c r="F114" s="1955"/>
      <c r="G114" s="1955"/>
      <c r="H114" s="1955"/>
      <c r="I114" s="1955"/>
      <c r="J114" s="1955"/>
      <c r="K114" s="1955"/>
    </row>
    <row r="115" spans="1:11" ht="15.75" customHeight="1">
      <c r="A115" s="1955"/>
      <c r="B115" s="1955"/>
      <c r="C115" s="1955"/>
      <c r="D115" s="1955"/>
      <c r="E115" s="1955"/>
      <c r="F115" s="1955"/>
      <c r="G115" s="1955"/>
      <c r="H115" s="1955"/>
      <c r="I115" s="1955"/>
      <c r="J115" s="1955"/>
      <c r="K115" s="1955"/>
    </row>
    <row r="116" spans="1:11" ht="15.75" customHeight="1">
      <c r="A116" s="1955"/>
      <c r="B116" s="1955"/>
      <c r="C116" s="1955"/>
      <c r="D116" s="1955"/>
      <c r="E116" s="1955"/>
      <c r="F116" s="1955"/>
      <c r="G116" s="1955"/>
      <c r="H116" s="1955"/>
      <c r="I116" s="1955"/>
      <c r="J116" s="1955"/>
      <c r="K116" s="1955"/>
    </row>
    <row r="117" spans="1:11" ht="15.75" customHeight="1">
      <c r="A117" s="1955"/>
      <c r="B117" s="1955"/>
      <c r="C117" s="1955"/>
      <c r="D117" s="1955"/>
      <c r="E117" s="1955"/>
      <c r="F117" s="1955"/>
      <c r="G117" s="1955"/>
      <c r="H117" s="1955"/>
      <c r="I117" s="1955"/>
      <c r="J117" s="1955"/>
      <c r="K117" s="1955"/>
    </row>
    <row r="118" spans="1:11" ht="15.75" customHeight="1">
      <c r="A118" s="1955"/>
      <c r="B118" s="1955"/>
      <c r="C118" s="1955"/>
      <c r="D118" s="1955"/>
      <c r="E118" s="1955"/>
      <c r="F118" s="1955"/>
      <c r="G118" s="1955"/>
      <c r="H118" s="1955"/>
      <c r="I118" s="1955"/>
      <c r="J118" s="1955"/>
      <c r="K118" s="1955"/>
    </row>
    <row r="119" spans="1:11" ht="15.75" customHeight="1">
      <c r="A119" s="1955"/>
      <c r="B119" s="1955"/>
      <c r="C119" s="1955"/>
      <c r="D119" s="1955"/>
      <c r="E119" s="1955"/>
      <c r="F119" s="1955"/>
      <c r="G119" s="1955"/>
      <c r="H119" s="1955"/>
      <c r="I119" s="1955"/>
      <c r="J119" s="1955"/>
      <c r="K119" s="1955"/>
    </row>
    <row r="120" spans="1:11" ht="15.75" customHeight="1">
      <c r="A120" s="1955"/>
      <c r="B120" s="1955"/>
      <c r="C120" s="1955"/>
      <c r="D120" s="1955"/>
      <c r="E120" s="1955"/>
      <c r="F120" s="1955"/>
      <c r="G120" s="1955"/>
      <c r="H120" s="1955"/>
      <c r="I120" s="1955"/>
      <c r="J120" s="1955"/>
      <c r="K120" s="1955"/>
    </row>
    <row r="121" spans="1:11" ht="15.75" customHeight="1">
      <c r="A121" s="1955"/>
      <c r="B121" s="1955"/>
      <c r="C121" s="1955"/>
      <c r="D121" s="1955"/>
      <c r="E121" s="1955"/>
      <c r="F121" s="1955"/>
      <c r="G121" s="1955"/>
      <c r="H121" s="1955"/>
      <c r="I121" s="1955"/>
      <c r="J121" s="1955"/>
      <c r="K121" s="1955"/>
    </row>
    <row r="122" spans="1:11" ht="15.75" customHeight="1">
      <c r="A122" s="1955"/>
      <c r="B122" s="1955"/>
      <c r="C122" s="1955"/>
      <c r="D122" s="1955"/>
      <c r="E122" s="1955"/>
      <c r="F122" s="1955"/>
      <c r="G122" s="1955"/>
      <c r="H122" s="1955"/>
      <c r="I122" s="1955"/>
      <c r="J122" s="1955"/>
      <c r="K122" s="1955"/>
    </row>
    <row r="123" spans="1:11" ht="15.75" customHeight="1">
      <c r="A123" s="1955"/>
      <c r="B123" s="1955"/>
      <c r="C123" s="1955"/>
      <c r="D123" s="1955"/>
      <c r="E123" s="1955"/>
      <c r="F123" s="1955"/>
      <c r="G123" s="1955"/>
      <c r="H123" s="1955"/>
      <c r="I123" s="1955"/>
      <c r="J123" s="1955"/>
      <c r="K123" s="1955"/>
    </row>
    <row r="124" spans="1:11" ht="15.75" customHeight="1">
      <c r="A124" s="1955"/>
      <c r="B124" s="1955"/>
      <c r="C124" s="1955"/>
      <c r="D124" s="1955"/>
      <c r="E124" s="1955"/>
      <c r="F124" s="1955"/>
      <c r="G124" s="1955"/>
      <c r="H124" s="1955"/>
      <c r="I124" s="1955"/>
      <c r="J124" s="1955"/>
      <c r="K124" s="1955"/>
    </row>
    <row r="125" spans="1:11" ht="15.75" customHeight="1">
      <c r="A125" s="1955"/>
      <c r="B125" s="1955"/>
      <c r="C125" s="1955"/>
      <c r="D125" s="1955"/>
      <c r="E125" s="1955"/>
      <c r="F125" s="1955"/>
      <c r="G125" s="1955"/>
      <c r="H125" s="1955"/>
      <c r="I125" s="1955"/>
      <c r="J125" s="1955"/>
      <c r="K125" s="1955"/>
    </row>
    <row r="126" spans="1:11" ht="15.75" customHeight="1">
      <c r="A126" s="1955"/>
      <c r="B126" s="1955"/>
      <c r="C126" s="1955"/>
      <c r="D126" s="1955"/>
      <c r="E126" s="1955"/>
      <c r="F126" s="1955"/>
      <c r="G126" s="1955"/>
      <c r="H126" s="1955"/>
      <c r="I126" s="1955"/>
      <c r="J126" s="1955"/>
      <c r="K126" s="1955"/>
    </row>
    <row r="127" spans="1:11" ht="15.75" customHeight="1">
      <c r="A127" s="1955"/>
      <c r="B127" s="1955"/>
      <c r="C127" s="1955"/>
      <c r="D127" s="1955"/>
      <c r="E127" s="1955"/>
      <c r="F127" s="1955"/>
      <c r="G127" s="1955"/>
      <c r="H127" s="1955"/>
      <c r="I127" s="1955"/>
      <c r="J127" s="1955"/>
      <c r="K127" s="1955"/>
    </row>
    <row r="128" spans="1:11" ht="15.75" customHeight="1">
      <c r="A128" s="1955"/>
      <c r="B128" s="1955"/>
      <c r="C128" s="1955"/>
      <c r="D128" s="1955"/>
      <c r="E128" s="1955"/>
      <c r="F128" s="1955"/>
      <c r="G128" s="1955"/>
      <c r="H128" s="1955"/>
      <c r="I128" s="1955"/>
      <c r="J128" s="1955"/>
      <c r="K128" s="1955"/>
    </row>
    <row r="129" spans="1:11" ht="15.75" customHeight="1">
      <c r="A129" s="1955"/>
      <c r="B129" s="1955"/>
      <c r="C129" s="1955"/>
      <c r="D129" s="1955"/>
      <c r="E129" s="1955"/>
      <c r="F129" s="1955"/>
      <c r="G129" s="1955"/>
      <c r="H129" s="1955"/>
      <c r="I129" s="1955"/>
      <c r="J129" s="1955"/>
      <c r="K129" s="1955"/>
    </row>
    <row r="130" spans="1:11" ht="15.75" customHeight="1">
      <c r="A130" s="1955"/>
      <c r="B130" s="1955"/>
      <c r="C130" s="1955"/>
      <c r="D130" s="1955"/>
      <c r="E130" s="1955"/>
      <c r="F130" s="1955"/>
      <c r="G130" s="1955"/>
      <c r="H130" s="1955"/>
      <c r="I130" s="1955"/>
      <c r="J130" s="1955"/>
      <c r="K130" s="1955"/>
    </row>
    <row r="131" spans="1:11" ht="15.75" customHeight="1">
      <c r="A131" s="1955"/>
      <c r="B131" s="1955"/>
      <c r="C131" s="1955"/>
      <c r="D131" s="1955"/>
      <c r="E131" s="1955"/>
      <c r="F131" s="1955"/>
      <c r="G131" s="1955"/>
      <c r="H131" s="1955"/>
      <c r="I131" s="1955"/>
      <c r="J131" s="1955"/>
      <c r="K131" s="1955"/>
    </row>
    <row r="132" spans="1:11" ht="15.75" customHeight="1">
      <c r="A132" s="1955"/>
      <c r="B132" s="1955"/>
      <c r="C132" s="1955"/>
      <c r="D132" s="1955"/>
      <c r="E132" s="1955"/>
      <c r="F132" s="1955"/>
      <c r="G132" s="1955"/>
      <c r="H132" s="1955"/>
      <c r="I132" s="1955"/>
      <c r="J132" s="1955"/>
      <c r="K132" s="1955"/>
    </row>
    <row r="133" spans="1:11" ht="15.75" customHeight="1">
      <c r="A133" s="1955"/>
      <c r="B133" s="1955"/>
      <c r="C133" s="1955"/>
      <c r="D133" s="1955"/>
      <c r="E133" s="1955"/>
      <c r="F133" s="1955"/>
      <c r="G133" s="1955"/>
      <c r="H133" s="1955"/>
      <c r="I133" s="1955"/>
      <c r="J133" s="1955"/>
      <c r="K133" s="1955"/>
    </row>
    <row r="134" spans="1:11" ht="15.75" customHeight="1">
      <c r="A134" s="1955"/>
      <c r="B134" s="1955"/>
      <c r="C134" s="1955"/>
      <c r="D134" s="1955"/>
      <c r="E134" s="1955"/>
      <c r="F134" s="1955"/>
      <c r="G134" s="1955"/>
      <c r="H134" s="1955"/>
      <c r="I134" s="1955"/>
      <c r="J134" s="1955"/>
      <c r="K134" s="1955"/>
    </row>
    <row r="135" spans="1:11" ht="15.75" customHeight="1">
      <c r="A135" s="1955"/>
      <c r="B135" s="1955"/>
      <c r="C135" s="1955"/>
      <c r="D135" s="1955"/>
      <c r="E135" s="1955"/>
      <c r="F135" s="1955"/>
      <c r="G135" s="1955"/>
      <c r="H135" s="1955"/>
      <c r="I135" s="1955"/>
      <c r="J135" s="1955"/>
      <c r="K135" s="1955"/>
    </row>
    <row r="136" spans="1:11" ht="15.75" customHeight="1">
      <c r="A136" s="1955"/>
      <c r="B136" s="1955"/>
      <c r="C136" s="1955"/>
      <c r="D136" s="1955"/>
      <c r="E136" s="1955"/>
      <c r="F136" s="1955"/>
      <c r="G136" s="1955"/>
      <c r="H136" s="1955"/>
      <c r="I136" s="1955"/>
      <c r="J136" s="1955"/>
      <c r="K136" s="1955"/>
    </row>
    <row r="137" spans="1:11" ht="15.75" customHeight="1">
      <c r="A137" s="1955"/>
      <c r="B137" s="1955"/>
      <c r="C137" s="1955"/>
      <c r="D137" s="1955"/>
      <c r="E137" s="1955"/>
      <c r="F137" s="1955"/>
      <c r="G137" s="1955"/>
      <c r="H137" s="1955"/>
      <c r="I137" s="1955"/>
      <c r="J137" s="1955"/>
      <c r="K137" s="1955"/>
    </row>
    <row r="138" spans="1:11" ht="15.75" customHeight="1">
      <c r="A138" s="1955"/>
      <c r="B138" s="1955"/>
      <c r="C138" s="1955"/>
      <c r="D138" s="1955"/>
      <c r="E138" s="1955"/>
      <c r="F138" s="1955"/>
      <c r="G138" s="1955"/>
      <c r="H138" s="1955"/>
      <c r="I138" s="1955"/>
      <c r="J138" s="1955"/>
      <c r="K138" s="1955"/>
    </row>
    <row r="139" spans="1:11" ht="15.75" customHeight="1">
      <c r="A139" s="1955"/>
      <c r="B139" s="1955"/>
      <c r="C139" s="1955"/>
      <c r="D139" s="1955"/>
      <c r="E139" s="1955"/>
      <c r="F139" s="1955"/>
      <c r="G139" s="1955"/>
      <c r="H139" s="1955"/>
      <c r="I139" s="1955"/>
      <c r="J139" s="1955"/>
      <c r="K139" s="1955"/>
    </row>
    <row r="140" spans="1:11" ht="15.75" customHeight="1">
      <c r="A140" s="1955"/>
      <c r="B140" s="1955"/>
      <c r="C140" s="1955"/>
      <c r="D140" s="1955"/>
      <c r="E140" s="1955"/>
      <c r="F140" s="1955"/>
      <c r="G140" s="1955"/>
      <c r="H140" s="1955"/>
      <c r="I140" s="1955"/>
      <c r="J140" s="1955"/>
      <c r="K140" s="1955"/>
    </row>
    <row r="141" spans="1:11" ht="15.75" customHeight="1">
      <c r="A141" s="1955"/>
      <c r="B141" s="1955"/>
      <c r="C141" s="1955"/>
      <c r="D141" s="1955"/>
      <c r="E141" s="1955"/>
      <c r="F141" s="1955"/>
      <c r="G141" s="1955"/>
      <c r="H141" s="1955"/>
      <c r="I141" s="1955"/>
      <c r="J141" s="1955"/>
      <c r="K141" s="1955"/>
    </row>
    <row r="142" spans="1:11" ht="15.75" customHeight="1">
      <c r="A142" s="1955"/>
      <c r="B142" s="1955"/>
      <c r="C142" s="1955"/>
      <c r="D142" s="1955"/>
      <c r="E142" s="1955"/>
      <c r="F142" s="1955"/>
      <c r="G142" s="1955"/>
      <c r="H142" s="1955"/>
      <c r="I142" s="1955"/>
      <c r="J142" s="1955"/>
      <c r="K142" s="1955"/>
    </row>
    <row r="143" spans="1:11" ht="15.75" customHeight="1">
      <c r="A143" s="1955"/>
      <c r="B143" s="1955"/>
      <c r="C143" s="1955"/>
      <c r="D143" s="1955"/>
      <c r="E143" s="1955"/>
      <c r="F143" s="1955"/>
      <c r="G143" s="1955"/>
      <c r="H143" s="1955"/>
      <c r="I143" s="1955"/>
      <c r="J143" s="1955"/>
      <c r="K143" s="1955"/>
    </row>
    <row r="144" spans="1:11" ht="15.75" customHeight="1">
      <c r="A144" s="1955"/>
      <c r="B144" s="1955"/>
      <c r="C144" s="1955"/>
      <c r="D144" s="1955"/>
      <c r="E144" s="1955"/>
      <c r="F144" s="1955"/>
      <c r="G144" s="1955"/>
      <c r="H144" s="1955"/>
      <c r="I144" s="1955"/>
      <c r="J144" s="1955"/>
      <c r="K144" s="1955"/>
    </row>
    <row r="145" spans="1:11" ht="15.75" customHeight="1">
      <c r="A145" s="1955"/>
      <c r="B145" s="1955"/>
      <c r="C145" s="1955"/>
      <c r="D145" s="1955"/>
      <c r="E145" s="1955"/>
      <c r="F145" s="1955"/>
      <c r="G145" s="1955"/>
      <c r="H145" s="1955"/>
      <c r="I145" s="1955"/>
      <c r="J145" s="1955"/>
      <c r="K145" s="1955"/>
    </row>
    <row r="146" spans="1:11" ht="15.75" customHeight="1">
      <c r="A146" s="1955"/>
      <c r="B146" s="1955"/>
      <c r="C146" s="1955"/>
      <c r="D146" s="1955"/>
      <c r="E146" s="1955"/>
      <c r="F146" s="1955"/>
      <c r="G146" s="1955"/>
      <c r="H146" s="1955"/>
      <c r="I146" s="1955"/>
      <c r="J146" s="1955"/>
      <c r="K146" s="1955"/>
    </row>
    <row r="147" spans="1:11" ht="15.75" customHeight="1">
      <c r="A147" s="1955"/>
      <c r="B147" s="1955"/>
      <c r="C147" s="1955"/>
      <c r="D147" s="1955"/>
      <c r="E147" s="1955"/>
      <c r="F147" s="1955"/>
      <c r="G147" s="1955"/>
      <c r="H147" s="1955"/>
      <c r="I147" s="1955"/>
      <c r="J147" s="1955"/>
      <c r="K147" s="1955"/>
    </row>
    <row r="148" spans="1:11" ht="15.75" customHeight="1">
      <c r="A148" s="1955"/>
      <c r="B148" s="1955"/>
      <c r="C148" s="1955"/>
      <c r="D148" s="1955"/>
      <c r="E148" s="1955"/>
      <c r="F148" s="1955"/>
      <c r="G148" s="1955"/>
      <c r="H148" s="1955"/>
      <c r="I148" s="1955"/>
      <c r="J148" s="1955"/>
      <c r="K148" s="1955"/>
    </row>
    <row r="149" spans="1:11" ht="15.75" customHeight="1">
      <c r="A149" s="1955"/>
      <c r="B149" s="1955"/>
      <c r="C149" s="1955"/>
      <c r="D149" s="1955"/>
      <c r="E149" s="1955"/>
      <c r="F149" s="1955"/>
      <c r="G149" s="1955"/>
      <c r="H149" s="1955"/>
      <c r="I149" s="1955"/>
      <c r="J149" s="1955"/>
      <c r="K149" s="1955"/>
    </row>
    <row r="150" spans="1:11" ht="15.75" customHeight="1">
      <c r="A150" s="1955"/>
      <c r="B150" s="1955"/>
      <c r="C150" s="1955"/>
      <c r="D150" s="1955"/>
      <c r="E150" s="1955"/>
      <c r="F150" s="1955"/>
      <c r="G150" s="1955"/>
      <c r="H150" s="1955"/>
      <c r="I150" s="1955"/>
      <c r="J150" s="1955"/>
      <c r="K150" s="1955"/>
    </row>
    <row r="151" spans="1:11" ht="15.75" customHeight="1">
      <c r="A151" s="1955"/>
      <c r="B151" s="1955"/>
      <c r="C151" s="1955"/>
      <c r="D151" s="1955"/>
      <c r="E151" s="1955"/>
      <c r="F151" s="1955"/>
      <c r="G151" s="1955"/>
      <c r="H151" s="1955"/>
      <c r="I151" s="1955"/>
      <c r="J151" s="1955"/>
      <c r="K151" s="1955"/>
    </row>
    <row r="152" spans="1:11" ht="15.75" customHeight="1">
      <c r="A152" s="1955"/>
      <c r="B152" s="1955"/>
      <c r="C152" s="1955"/>
      <c r="D152" s="1955"/>
      <c r="E152" s="1955"/>
      <c r="F152" s="1955"/>
      <c r="G152" s="1955"/>
      <c r="H152" s="1955"/>
      <c r="I152" s="1955"/>
      <c r="J152" s="1955"/>
      <c r="K152" s="1955"/>
    </row>
    <row r="153" spans="1:11" ht="15.75" customHeight="1">
      <c r="A153" s="1955"/>
      <c r="B153" s="1955"/>
      <c r="C153" s="1955"/>
      <c r="D153" s="1955"/>
      <c r="E153" s="1955"/>
      <c r="F153" s="1955"/>
      <c r="G153" s="1955"/>
      <c r="H153" s="1955"/>
      <c r="I153" s="1955"/>
      <c r="J153" s="1955"/>
      <c r="K153" s="1955"/>
    </row>
    <row r="154" spans="1:11" ht="15.75" customHeight="1">
      <c r="A154" s="1955"/>
      <c r="B154" s="1955"/>
      <c r="C154" s="1955"/>
      <c r="D154" s="1955"/>
      <c r="E154" s="1955"/>
      <c r="F154" s="1955"/>
      <c r="G154" s="1955"/>
      <c r="H154" s="1955"/>
      <c r="I154" s="1955"/>
      <c r="J154" s="1955"/>
      <c r="K154" s="1955"/>
    </row>
    <row r="155" spans="1:11" ht="15.75" customHeight="1">
      <c r="A155" s="1955"/>
      <c r="B155" s="1955"/>
      <c r="C155" s="1955"/>
      <c r="D155" s="1955"/>
      <c r="E155" s="1955"/>
      <c r="F155" s="1955"/>
      <c r="G155" s="1955"/>
      <c r="H155" s="1955"/>
      <c r="I155" s="1955"/>
      <c r="J155" s="1955"/>
      <c r="K155" s="1955"/>
    </row>
    <row r="156" spans="1:11" ht="15.75" customHeight="1">
      <c r="A156" s="1955"/>
      <c r="B156" s="1955"/>
      <c r="C156" s="1955"/>
      <c r="D156" s="1955"/>
      <c r="E156" s="1955"/>
      <c r="F156" s="1955"/>
      <c r="G156" s="1955"/>
      <c r="H156" s="1955"/>
      <c r="I156" s="1955"/>
      <c r="J156" s="1955"/>
      <c r="K156" s="1955"/>
    </row>
    <row r="157" spans="1:11" ht="15.75" customHeight="1">
      <c r="A157" s="1955"/>
      <c r="B157" s="1955"/>
      <c r="C157" s="1955"/>
      <c r="D157" s="1955"/>
      <c r="E157" s="1955"/>
      <c r="F157" s="1955"/>
      <c r="G157" s="1955"/>
      <c r="H157" s="1955"/>
      <c r="I157" s="1955"/>
      <c r="J157" s="1955"/>
      <c r="K157" s="1955"/>
    </row>
    <row r="158" spans="1:11" ht="15.75" customHeight="1">
      <c r="A158" s="1955"/>
      <c r="B158" s="1955"/>
      <c r="C158" s="1955"/>
      <c r="D158" s="1955"/>
      <c r="E158" s="1955"/>
      <c r="F158" s="1955"/>
      <c r="G158" s="1955"/>
      <c r="H158" s="1955"/>
      <c r="I158" s="1955"/>
      <c r="J158" s="1955"/>
      <c r="K158" s="1955"/>
    </row>
    <row r="159" spans="1:11" ht="15.75" customHeight="1">
      <c r="A159" s="1955"/>
      <c r="B159" s="1955"/>
      <c r="C159" s="1955"/>
      <c r="D159" s="1955"/>
      <c r="E159" s="1955"/>
      <c r="F159" s="1955"/>
      <c r="G159" s="1955"/>
      <c r="H159" s="1955"/>
      <c r="I159" s="1955"/>
      <c r="J159" s="1955"/>
      <c r="K159" s="1955"/>
    </row>
    <row r="160" spans="1:11" ht="15.75" customHeight="1">
      <c r="A160" s="1955"/>
      <c r="B160" s="1955"/>
      <c r="C160" s="1955"/>
      <c r="D160" s="1955"/>
      <c r="E160" s="1955"/>
      <c r="F160" s="1955"/>
      <c r="G160" s="1955"/>
      <c r="H160" s="1955"/>
      <c r="I160" s="1955"/>
      <c r="J160" s="1955"/>
      <c r="K160" s="1955"/>
    </row>
    <row r="161" spans="1:11" ht="15.75" customHeight="1">
      <c r="A161" s="1955"/>
      <c r="B161" s="1955"/>
      <c r="C161" s="1955"/>
      <c r="D161" s="1955"/>
      <c r="E161" s="1955"/>
      <c r="F161" s="1955"/>
      <c r="G161" s="1955"/>
      <c r="H161" s="1955"/>
      <c r="I161" s="1955"/>
      <c r="J161" s="1955"/>
      <c r="K161" s="1955"/>
    </row>
    <row r="162" spans="1:11" ht="15.75" customHeight="1">
      <c r="A162" s="1955"/>
      <c r="B162" s="1955"/>
      <c r="C162" s="1955"/>
      <c r="D162" s="1955"/>
      <c r="E162" s="1955"/>
      <c r="F162" s="1955"/>
      <c r="G162" s="1955"/>
      <c r="H162" s="1955"/>
      <c r="I162" s="1955"/>
      <c r="J162" s="1955"/>
      <c r="K162" s="1955"/>
    </row>
    <row r="163" spans="1:11" ht="15.75" customHeight="1">
      <c r="A163" s="1955"/>
      <c r="B163" s="1955"/>
      <c r="C163" s="1955"/>
      <c r="D163" s="1955"/>
      <c r="E163" s="1955"/>
      <c r="F163" s="1955"/>
      <c r="G163" s="1955"/>
      <c r="H163" s="1955"/>
      <c r="I163" s="1955"/>
      <c r="J163" s="1955"/>
      <c r="K163" s="1955"/>
    </row>
    <row r="164" spans="1:11" ht="15.75" customHeight="1">
      <c r="A164" s="1955"/>
      <c r="B164" s="1955"/>
      <c r="C164" s="1955"/>
      <c r="D164" s="1955"/>
      <c r="E164" s="1955"/>
      <c r="F164" s="1955"/>
      <c r="G164" s="1955"/>
      <c r="H164" s="1955"/>
      <c r="I164" s="1955"/>
      <c r="J164" s="1955"/>
      <c r="K164" s="1955"/>
    </row>
    <row r="165" spans="1:11" ht="15.75" customHeight="1">
      <c r="A165" s="1955"/>
      <c r="B165" s="1955"/>
      <c r="C165" s="1955"/>
      <c r="D165" s="1955"/>
      <c r="E165" s="1955"/>
      <c r="F165" s="1955"/>
      <c r="G165" s="1955"/>
      <c r="H165" s="1955"/>
      <c r="I165" s="1955"/>
      <c r="J165" s="1955"/>
      <c r="K165" s="1955"/>
    </row>
    <row r="166" spans="1:11" ht="15.75" customHeight="1">
      <c r="A166" s="1955"/>
      <c r="B166" s="1955"/>
      <c r="C166" s="1955"/>
      <c r="D166" s="1955"/>
      <c r="E166" s="1955"/>
      <c r="F166" s="1955"/>
      <c r="G166" s="1955"/>
      <c r="H166" s="1955"/>
      <c r="I166" s="1955"/>
      <c r="J166" s="1955"/>
      <c r="K166" s="1955"/>
    </row>
    <row r="167" spans="1:11" ht="15.75" customHeight="1">
      <c r="A167" s="1955"/>
      <c r="B167" s="1955"/>
      <c r="C167" s="1955"/>
      <c r="D167" s="1955"/>
      <c r="E167" s="1955"/>
      <c r="F167" s="1955"/>
      <c r="G167" s="1955"/>
      <c r="H167" s="1955"/>
      <c r="I167" s="1955"/>
      <c r="J167" s="1955"/>
      <c r="K167" s="1955"/>
    </row>
    <row r="168" spans="1:11" ht="15.75" customHeight="1">
      <c r="A168" s="1955"/>
      <c r="B168" s="1955"/>
      <c r="C168" s="1955"/>
      <c r="D168" s="1955"/>
      <c r="E168" s="1955"/>
      <c r="F168" s="1955"/>
      <c r="G168" s="1955"/>
      <c r="H168" s="1955"/>
      <c r="I168" s="1955"/>
      <c r="J168" s="1955"/>
      <c r="K168" s="1955"/>
    </row>
    <row r="169" spans="1:11" ht="15.75" customHeight="1">
      <c r="A169" s="1955"/>
      <c r="B169" s="1955"/>
      <c r="C169" s="1955"/>
      <c r="D169" s="1955"/>
      <c r="E169" s="1955"/>
      <c r="F169" s="1955"/>
      <c r="G169" s="1955"/>
      <c r="H169" s="1955"/>
      <c r="I169" s="1955"/>
      <c r="J169" s="1955"/>
      <c r="K169" s="1955"/>
    </row>
    <row r="170" spans="1:11" ht="15.75" customHeight="1">
      <c r="A170" s="1955"/>
      <c r="B170" s="1955"/>
      <c r="C170" s="1955"/>
      <c r="D170" s="1955"/>
      <c r="E170" s="1955"/>
      <c r="F170" s="1955"/>
      <c r="G170" s="1955"/>
      <c r="H170" s="1955"/>
      <c r="I170" s="1955"/>
      <c r="J170" s="1955"/>
      <c r="K170" s="1955"/>
    </row>
    <row r="171" spans="1:11" ht="15.75" customHeight="1">
      <c r="A171" s="1955"/>
      <c r="B171" s="1955"/>
      <c r="C171" s="1955"/>
      <c r="D171" s="1955"/>
      <c r="E171" s="1955"/>
      <c r="F171" s="1955"/>
      <c r="G171" s="1955"/>
      <c r="H171" s="1955"/>
      <c r="I171" s="1955"/>
      <c r="J171" s="1955"/>
      <c r="K171" s="1955"/>
    </row>
    <row r="172" spans="1:11" ht="15.75" customHeight="1">
      <c r="A172" s="1955"/>
      <c r="B172" s="1955"/>
      <c r="C172" s="1955"/>
      <c r="D172" s="1955"/>
      <c r="E172" s="1955"/>
      <c r="F172" s="1955"/>
      <c r="G172" s="1955"/>
      <c r="H172" s="1955"/>
      <c r="I172" s="1955"/>
      <c r="J172" s="1955"/>
      <c r="K172" s="1955"/>
    </row>
    <row r="173" spans="1:11" ht="15.75" customHeight="1">
      <c r="A173" s="1955"/>
      <c r="B173" s="1955"/>
      <c r="C173" s="1955"/>
      <c r="D173" s="1955"/>
      <c r="E173" s="1955"/>
      <c r="F173" s="1955"/>
      <c r="G173" s="1955"/>
      <c r="H173" s="1955"/>
      <c r="I173" s="1955"/>
      <c r="J173" s="1955"/>
      <c r="K173" s="1955"/>
    </row>
    <row r="174" spans="1:11" ht="15.75" customHeight="1">
      <c r="A174" s="1955"/>
      <c r="B174" s="1955"/>
      <c r="C174" s="1955"/>
      <c r="D174" s="1955"/>
      <c r="E174" s="1955"/>
      <c r="F174" s="1955"/>
      <c r="G174" s="1955"/>
      <c r="H174" s="1955"/>
      <c r="I174" s="1955"/>
      <c r="J174" s="1955"/>
      <c r="K174" s="1955"/>
    </row>
    <row r="175" spans="1:11" ht="15.75" customHeight="1">
      <c r="A175" s="1955"/>
      <c r="B175" s="1955"/>
      <c r="C175" s="1955"/>
      <c r="D175" s="1955"/>
      <c r="E175" s="1955"/>
      <c r="F175" s="1955"/>
      <c r="G175" s="1955"/>
      <c r="H175" s="1955"/>
      <c r="I175" s="1955"/>
      <c r="J175" s="1955"/>
      <c r="K175" s="1955"/>
    </row>
    <row r="176" spans="1:11" ht="15.75" customHeight="1">
      <c r="A176" s="1955"/>
      <c r="B176" s="1955"/>
      <c r="C176" s="1955"/>
      <c r="D176" s="1955"/>
      <c r="E176" s="1955"/>
      <c r="F176" s="1955"/>
      <c r="G176" s="1955"/>
      <c r="H176" s="1955"/>
      <c r="I176" s="1955"/>
      <c r="J176" s="1955"/>
      <c r="K176" s="1955"/>
    </row>
    <row r="177" spans="1:11" ht="15.75" customHeight="1">
      <c r="A177" s="1955"/>
      <c r="B177" s="1955"/>
      <c r="C177" s="1955"/>
      <c r="D177" s="1955"/>
      <c r="E177" s="1955"/>
      <c r="F177" s="1955"/>
      <c r="G177" s="1955"/>
      <c r="H177" s="1955"/>
      <c r="I177" s="1955"/>
      <c r="J177" s="1955"/>
      <c r="K177" s="1955"/>
    </row>
    <row r="178" spans="1:11" ht="15.75" customHeight="1">
      <c r="A178" s="1955"/>
      <c r="B178" s="1955"/>
      <c r="C178" s="1955"/>
      <c r="D178" s="1955"/>
      <c r="E178" s="1955"/>
      <c r="F178" s="1955"/>
      <c r="G178" s="1955"/>
      <c r="H178" s="1955"/>
      <c r="I178" s="1955"/>
      <c r="J178" s="1955"/>
      <c r="K178" s="1955"/>
    </row>
    <row r="179" spans="1:11" ht="15.75" customHeight="1">
      <c r="A179" s="1955"/>
      <c r="B179" s="1955"/>
      <c r="C179" s="1955"/>
      <c r="D179" s="1955"/>
      <c r="E179" s="1955"/>
      <c r="F179" s="1955"/>
      <c r="G179" s="1955"/>
      <c r="H179" s="1955"/>
      <c r="I179" s="1955"/>
      <c r="J179" s="1955"/>
      <c r="K179" s="1955"/>
    </row>
    <row r="180" spans="1:11" ht="15.75" customHeight="1">
      <c r="A180" s="1955"/>
      <c r="B180" s="1955"/>
      <c r="C180" s="1955"/>
      <c r="D180" s="1955"/>
      <c r="E180" s="1955"/>
      <c r="F180" s="1955"/>
      <c r="G180" s="1955"/>
      <c r="H180" s="1955"/>
      <c r="I180" s="1955"/>
      <c r="J180" s="1955"/>
      <c r="K180" s="1955"/>
    </row>
    <row r="181" spans="1:11" ht="15.75" customHeight="1">
      <c r="A181" s="1955"/>
      <c r="B181" s="1955"/>
      <c r="C181" s="1955"/>
      <c r="D181" s="1955"/>
      <c r="E181" s="1955"/>
      <c r="F181" s="1955"/>
      <c r="G181" s="1955"/>
      <c r="H181" s="1955"/>
      <c r="I181" s="1955"/>
      <c r="J181" s="1955"/>
      <c r="K181" s="1955"/>
    </row>
    <row r="182" spans="1:11" ht="15.75" customHeight="1">
      <c r="A182" s="1955"/>
      <c r="B182" s="1955"/>
      <c r="C182" s="1955"/>
      <c r="D182" s="1955"/>
      <c r="E182" s="1955"/>
      <c r="F182" s="1955"/>
      <c r="G182" s="1955"/>
      <c r="H182" s="1955"/>
      <c r="I182" s="1955"/>
      <c r="J182" s="1955"/>
      <c r="K182" s="1955"/>
    </row>
    <row r="183" spans="1:11" ht="15.75" customHeight="1">
      <c r="A183" s="1955"/>
      <c r="B183" s="1955"/>
      <c r="C183" s="1955"/>
      <c r="D183" s="1955"/>
      <c r="E183" s="1955"/>
      <c r="F183" s="1955"/>
      <c r="G183" s="1955"/>
      <c r="H183" s="1955"/>
      <c r="I183" s="1955"/>
      <c r="J183" s="1955"/>
      <c r="K183" s="1955"/>
    </row>
    <row r="184" spans="1:11" ht="15.75" customHeight="1">
      <c r="A184" s="1955"/>
      <c r="B184" s="1955"/>
      <c r="C184" s="1955"/>
      <c r="D184" s="1955"/>
      <c r="E184" s="1955"/>
      <c r="F184" s="1955"/>
      <c r="G184" s="1955"/>
      <c r="H184" s="1955"/>
      <c r="I184" s="1955"/>
      <c r="J184" s="1955"/>
      <c r="K184" s="1955"/>
    </row>
    <row r="185" spans="1:11" ht="15.75" customHeight="1">
      <c r="A185" s="1955"/>
      <c r="B185" s="1955"/>
      <c r="C185" s="1955"/>
      <c r="D185" s="1955"/>
      <c r="E185" s="1955"/>
      <c r="F185" s="1955"/>
      <c r="G185" s="1955"/>
      <c r="H185" s="1955"/>
      <c r="I185" s="1955"/>
      <c r="J185" s="1955"/>
      <c r="K185" s="1955"/>
    </row>
    <row r="186" spans="1:11" ht="15.75" customHeight="1">
      <c r="A186" s="1955"/>
      <c r="B186" s="1955"/>
      <c r="C186" s="1955"/>
      <c r="D186" s="1955"/>
      <c r="E186" s="1955"/>
      <c r="F186" s="1955"/>
      <c r="G186" s="1955"/>
      <c r="H186" s="1955"/>
      <c r="I186" s="1955"/>
      <c r="J186" s="1955"/>
      <c r="K186" s="1955"/>
    </row>
    <row r="187" spans="1:11" ht="15.75" customHeight="1">
      <c r="A187" s="1955"/>
      <c r="B187" s="1955"/>
      <c r="C187" s="1955"/>
      <c r="D187" s="1955"/>
      <c r="E187" s="1955"/>
      <c r="F187" s="1955"/>
      <c r="G187" s="1955"/>
      <c r="H187" s="1955"/>
      <c r="I187" s="1955"/>
      <c r="J187" s="1955"/>
      <c r="K187" s="1955"/>
    </row>
    <row r="188" spans="1:11" ht="15.75" customHeight="1">
      <c r="A188" s="1955"/>
      <c r="B188" s="1955"/>
      <c r="C188" s="1955"/>
      <c r="D188" s="1955"/>
      <c r="E188" s="1955"/>
      <c r="F188" s="1955"/>
      <c r="G188" s="1955"/>
      <c r="H188" s="1955"/>
      <c r="I188" s="1955"/>
      <c r="J188" s="1955"/>
      <c r="K188" s="1955"/>
    </row>
    <row r="189" spans="1:11" ht="15.75" customHeight="1">
      <c r="A189" s="1955"/>
      <c r="B189" s="1955"/>
      <c r="C189" s="1955"/>
      <c r="D189" s="1955"/>
      <c r="E189" s="1955"/>
      <c r="F189" s="1955"/>
      <c r="G189" s="1955"/>
      <c r="H189" s="1955"/>
      <c r="I189" s="1955"/>
      <c r="J189" s="1955"/>
      <c r="K189" s="1955"/>
    </row>
    <row r="190" spans="1:11" ht="15.75" customHeight="1">
      <c r="A190" s="1955"/>
      <c r="B190" s="1955"/>
      <c r="C190" s="1955"/>
      <c r="D190" s="1955"/>
      <c r="E190" s="1955"/>
      <c r="F190" s="1955"/>
      <c r="G190" s="1955"/>
      <c r="H190" s="1955"/>
      <c r="I190" s="1955"/>
      <c r="J190" s="1955"/>
      <c r="K190" s="1955"/>
    </row>
    <row r="191" spans="1:11" ht="15.75" customHeight="1">
      <c r="A191" s="1955"/>
      <c r="B191" s="1955"/>
      <c r="C191" s="1955"/>
      <c r="D191" s="1955"/>
      <c r="E191" s="1955"/>
      <c r="F191" s="1955"/>
      <c r="G191" s="1955"/>
      <c r="H191" s="1955"/>
      <c r="I191" s="1955"/>
      <c r="J191" s="1955"/>
      <c r="K191" s="1955"/>
    </row>
    <row r="192" spans="1:11" ht="15.75" customHeight="1">
      <c r="A192" s="1955"/>
      <c r="B192" s="1955"/>
      <c r="C192" s="1955"/>
      <c r="D192" s="1955"/>
      <c r="E192" s="1955"/>
      <c r="F192" s="1955"/>
      <c r="G192" s="1955"/>
      <c r="H192" s="1955"/>
      <c r="I192" s="1955"/>
      <c r="J192" s="1955"/>
      <c r="K192" s="1955"/>
    </row>
    <row r="193" spans="1:11" ht="15.75" customHeight="1">
      <c r="A193" s="1955"/>
      <c r="B193" s="1955"/>
      <c r="C193" s="1955"/>
      <c r="D193" s="1955"/>
      <c r="E193" s="1955"/>
      <c r="F193" s="1955"/>
      <c r="G193" s="1955"/>
      <c r="H193" s="1955"/>
      <c r="I193" s="1955"/>
      <c r="J193" s="1955"/>
      <c r="K193" s="1955"/>
    </row>
    <row r="194" spans="1:11" ht="15.75" customHeight="1">
      <c r="A194" s="1955"/>
      <c r="B194" s="1955"/>
      <c r="C194" s="1955"/>
      <c r="D194" s="1955"/>
      <c r="E194" s="1955"/>
      <c r="F194" s="1955"/>
      <c r="G194" s="1955"/>
      <c r="H194" s="1955"/>
      <c r="I194" s="1955"/>
      <c r="J194" s="1955"/>
      <c r="K194" s="1955"/>
    </row>
    <row r="195" spans="1:11" ht="15.75" customHeight="1">
      <c r="A195" s="1955"/>
      <c r="B195" s="1955"/>
      <c r="C195" s="1955"/>
      <c r="D195" s="1955"/>
      <c r="E195" s="1955"/>
      <c r="F195" s="1955"/>
      <c r="G195" s="1955"/>
      <c r="H195" s="1955"/>
      <c r="I195" s="1955"/>
      <c r="J195" s="1955"/>
      <c r="K195" s="1955"/>
    </row>
    <row r="196" spans="1:11" ht="15.75" customHeight="1">
      <c r="A196" s="1955"/>
      <c r="B196" s="1955"/>
      <c r="C196" s="1955"/>
      <c r="D196" s="1955"/>
      <c r="E196" s="1955"/>
      <c r="F196" s="1955"/>
      <c r="G196" s="1955"/>
      <c r="H196" s="1955"/>
      <c r="I196" s="1955"/>
      <c r="J196" s="1955"/>
      <c r="K196" s="1955"/>
    </row>
    <row r="197" spans="1:11" ht="15.75" customHeight="1">
      <c r="A197" s="1955"/>
      <c r="B197" s="1955"/>
      <c r="C197" s="1955"/>
      <c r="D197" s="1955"/>
      <c r="E197" s="1955"/>
      <c r="F197" s="1955"/>
      <c r="G197" s="1955"/>
      <c r="H197" s="1955"/>
      <c r="I197" s="1955"/>
      <c r="J197" s="1955"/>
      <c r="K197" s="1955"/>
    </row>
    <row r="198" spans="1:11" ht="15.75" customHeight="1">
      <c r="A198" s="1955"/>
      <c r="B198" s="1955"/>
      <c r="C198" s="1955"/>
      <c r="D198" s="1955"/>
      <c r="E198" s="1955"/>
      <c r="F198" s="1955"/>
      <c r="G198" s="1955"/>
      <c r="H198" s="1955"/>
      <c r="I198" s="1955"/>
      <c r="J198" s="1955"/>
      <c r="K198" s="1955"/>
    </row>
    <row r="199" spans="1:11" ht="15.75" customHeight="1">
      <c r="A199" s="1955"/>
      <c r="B199" s="1955"/>
      <c r="C199" s="1955"/>
      <c r="D199" s="1955"/>
      <c r="E199" s="1955"/>
      <c r="F199" s="1955"/>
      <c r="G199" s="1955"/>
      <c r="H199" s="1955"/>
      <c r="I199" s="1955"/>
      <c r="J199" s="1955"/>
      <c r="K199" s="1955"/>
    </row>
    <row r="200" spans="1:11" ht="15.75" customHeight="1">
      <c r="A200" s="1955"/>
      <c r="B200" s="1955"/>
      <c r="C200" s="1955"/>
      <c r="D200" s="1955"/>
      <c r="E200" s="1955"/>
      <c r="F200" s="1955"/>
      <c r="G200" s="1955"/>
      <c r="H200" s="1955"/>
      <c r="I200" s="1955"/>
      <c r="J200" s="1955"/>
      <c r="K200" s="1955"/>
    </row>
    <row r="201" spans="1:11" ht="15.75" customHeight="1">
      <c r="A201" s="1955"/>
      <c r="B201" s="1955"/>
      <c r="C201" s="1955"/>
      <c r="D201" s="1955"/>
      <c r="E201" s="1955"/>
      <c r="F201" s="1955"/>
      <c r="G201" s="1955"/>
      <c r="H201" s="1955"/>
      <c r="I201" s="1955"/>
      <c r="J201" s="1955"/>
      <c r="K201" s="1955"/>
    </row>
    <row r="202" spans="1:11" ht="15.75" customHeight="1">
      <c r="A202" s="1955"/>
      <c r="B202" s="1955"/>
      <c r="C202" s="1955"/>
      <c r="D202" s="1955"/>
      <c r="E202" s="1955"/>
      <c r="F202" s="1955"/>
      <c r="G202" s="1955"/>
      <c r="H202" s="1955"/>
      <c r="I202" s="1955"/>
      <c r="J202" s="1955"/>
      <c r="K202" s="1955"/>
    </row>
    <row r="203" spans="1:11" ht="15.75" customHeight="1">
      <c r="A203" s="1955"/>
      <c r="B203" s="1955"/>
      <c r="C203" s="1955"/>
      <c r="D203" s="1955"/>
      <c r="E203" s="1955"/>
      <c r="F203" s="1955"/>
      <c r="G203" s="1955"/>
      <c r="H203" s="1955"/>
      <c r="I203" s="1955"/>
      <c r="J203" s="1955"/>
      <c r="K203" s="1955"/>
    </row>
    <row r="204" spans="1:11" ht="15.75" customHeight="1">
      <c r="A204" s="1955"/>
      <c r="B204" s="1955"/>
      <c r="C204" s="1955"/>
      <c r="D204" s="1955"/>
      <c r="E204" s="1955"/>
      <c r="F204" s="1955"/>
      <c r="G204" s="1955"/>
      <c r="H204" s="1955"/>
      <c r="I204" s="1955"/>
      <c r="J204" s="1955"/>
      <c r="K204" s="1955"/>
    </row>
    <row r="205" spans="1:11" ht="15.75" customHeight="1">
      <c r="A205" s="1955"/>
      <c r="B205" s="1955"/>
      <c r="C205" s="1955"/>
      <c r="D205" s="1955"/>
      <c r="E205" s="1955"/>
      <c r="F205" s="1955"/>
      <c r="G205" s="1955"/>
      <c r="H205" s="1955"/>
      <c r="I205" s="1955"/>
      <c r="J205" s="1955"/>
      <c r="K205" s="1955"/>
    </row>
    <row r="206" spans="1:11" ht="15.75" customHeight="1">
      <c r="A206" s="1955"/>
      <c r="B206" s="1955"/>
      <c r="C206" s="1955"/>
      <c r="D206" s="1955"/>
      <c r="E206" s="1955"/>
      <c r="F206" s="1955"/>
      <c r="G206" s="1955"/>
      <c r="H206" s="1955"/>
      <c r="I206" s="1955"/>
      <c r="J206" s="1955"/>
      <c r="K206" s="1955"/>
    </row>
    <row r="207" spans="1:11" ht="15.75" customHeight="1">
      <c r="A207" s="1955"/>
      <c r="B207" s="1955"/>
      <c r="C207" s="1955"/>
      <c r="D207" s="1955"/>
      <c r="E207" s="1955"/>
      <c r="F207" s="1955"/>
      <c r="G207" s="1955"/>
      <c r="H207" s="1955"/>
      <c r="I207" s="1955"/>
      <c r="J207" s="1955"/>
      <c r="K207" s="1955"/>
    </row>
    <row r="208" spans="1:11" ht="15.75" customHeight="1">
      <c r="A208" s="1955"/>
      <c r="B208" s="1955"/>
      <c r="C208" s="1955"/>
      <c r="D208" s="1955"/>
      <c r="E208" s="1955"/>
      <c r="F208" s="1955"/>
      <c r="G208" s="1955"/>
      <c r="H208" s="1955"/>
      <c r="I208" s="1955"/>
      <c r="J208" s="1955"/>
      <c r="K208" s="1955"/>
    </row>
    <row r="209" spans="1:11" ht="15.75" customHeight="1">
      <c r="A209" s="1955"/>
      <c r="B209" s="1955"/>
      <c r="C209" s="1955"/>
      <c r="D209" s="1955"/>
      <c r="E209" s="1955"/>
      <c r="F209" s="1955"/>
      <c r="G209" s="1955"/>
      <c r="H209" s="1955"/>
      <c r="I209" s="1955"/>
      <c r="J209" s="1955"/>
      <c r="K209" s="1955"/>
    </row>
    <row r="210" spans="1:11" ht="15.75" customHeight="1">
      <c r="A210" s="1955"/>
      <c r="B210" s="1955"/>
      <c r="C210" s="1955"/>
      <c r="D210" s="1955"/>
      <c r="E210" s="1955"/>
      <c r="F210" s="1955"/>
      <c r="G210" s="1955"/>
      <c r="H210" s="1955"/>
      <c r="I210" s="1955"/>
      <c r="J210" s="1955"/>
      <c r="K210" s="1955"/>
    </row>
    <row r="211" spans="1:11" ht="15.75" customHeight="1">
      <c r="A211" s="1955"/>
      <c r="B211" s="1955"/>
      <c r="C211" s="1955"/>
      <c r="D211" s="1955"/>
      <c r="E211" s="1955"/>
      <c r="F211" s="1955"/>
      <c r="G211" s="1955"/>
      <c r="H211" s="1955"/>
      <c r="I211" s="1955"/>
      <c r="J211" s="1955"/>
      <c r="K211" s="1955"/>
    </row>
    <row r="212" spans="1:11" ht="15.75" customHeight="1">
      <c r="A212" s="1955"/>
      <c r="B212" s="1955"/>
      <c r="C212" s="1955"/>
      <c r="D212" s="1955"/>
      <c r="E212" s="1955"/>
      <c r="F212" s="1955"/>
      <c r="G212" s="1955"/>
      <c r="H212" s="1955"/>
      <c r="I212" s="1955"/>
      <c r="J212" s="1955"/>
      <c r="K212" s="1955"/>
    </row>
    <row r="213" spans="1:11" ht="15.75" customHeight="1">
      <c r="A213" s="1955"/>
      <c r="B213" s="1955"/>
      <c r="C213" s="1955"/>
      <c r="D213" s="1955"/>
      <c r="E213" s="1955"/>
      <c r="F213" s="1955"/>
      <c r="G213" s="1955"/>
      <c r="H213" s="1955"/>
      <c r="I213" s="1955"/>
      <c r="J213" s="1955"/>
      <c r="K213" s="1955"/>
    </row>
    <row r="214" spans="1:11" ht="15.75" customHeight="1">
      <c r="A214" s="1955"/>
      <c r="B214" s="1955"/>
      <c r="C214" s="1955"/>
      <c r="D214" s="1955"/>
      <c r="E214" s="1955"/>
      <c r="F214" s="1955"/>
      <c r="G214" s="1955"/>
      <c r="H214" s="1955"/>
      <c r="I214" s="1955"/>
      <c r="J214" s="1955"/>
      <c r="K214" s="1955"/>
    </row>
    <row r="215" spans="1:11" ht="15.75" customHeight="1">
      <c r="A215" s="1955"/>
      <c r="B215" s="1955"/>
      <c r="C215" s="1955"/>
      <c r="D215" s="1955"/>
      <c r="E215" s="1955"/>
      <c r="F215" s="1955"/>
      <c r="G215" s="1955"/>
      <c r="H215" s="1955"/>
      <c r="I215" s="1955"/>
      <c r="J215" s="1955"/>
      <c r="K215" s="1955"/>
    </row>
    <row r="216" spans="1:11" ht="15.75" customHeight="1">
      <c r="A216" s="1955"/>
      <c r="B216" s="1955"/>
      <c r="C216" s="1955"/>
      <c r="D216" s="1955"/>
      <c r="E216" s="1955"/>
      <c r="F216" s="1955"/>
      <c r="G216" s="1955"/>
      <c r="H216" s="1955"/>
      <c r="I216" s="1955"/>
      <c r="J216" s="1955"/>
      <c r="K216" s="1955"/>
    </row>
    <row r="217" spans="1:11" ht="15.75" customHeight="1">
      <c r="A217" s="1955"/>
      <c r="B217" s="1955"/>
      <c r="C217" s="1955"/>
      <c r="D217" s="1955"/>
      <c r="E217" s="1955"/>
      <c r="F217" s="1955"/>
      <c r="G217" s="1955"/>
      <c r="H217" s="1955"/>
      <c r="I217" s="1955"/>
      <c r="J217" s="1955"/>
      <c r="K217" s="1955"/>
    </row>
    <row r="218" spans="1:11" ht="15.75" customHeight="1">
      <c r="A218" s="1955"/>
      <c r="B218" s="1955"/>
      <c r="C218" s="1955"/>
      <c r="D218" s="1955"/>
      <c r="E218" s="1955"/>
      <c r="F218" s="1955"/>
      <c r="G218" s="1955"/>
      <c r="H218" s="1955"/>
      <c r="I218" s="1955"/>
      <c r="J218" s="1955"/>
      <c r="K218" s="1955"/>
    </row>
    <row r="219" spans="1:11" ht="15.75" customHeight="1">
      <c r="A219" s="1955"/>
      <c r="B219" s="1955"/>
      <c r="C219" s="1955"/>
      <c r="D219" s="1955"/>
      <c r="E219" s="1955"/>
      <c r="F219" s="1955"/>
      <c r="G219" s="1955"/>
      <c r="H219" s="1955"/>
      <c r="I219" s="1955"/>
      <c r="J219" s="1955"/>
      <c r="K219" s="1955"/>
    </row>
    <row r="220" spans="1:11" ht="15.75" customHeight="1">
      <c r="A220" s="1955"/>
      <c r="B220" s="1955"/>
      <c r="C220" s="1955"/>
      <c r="D220" s="1955"/>
      <c r="E220" s="1955"/>
      <c r="F220" s="1955"/>
      <c r="G220" s="1955"/>
      <c r="H220" s="1955"/>
      <c r="I220" s="1955"/>
      <c r="J220" s="1955"/>
      <c r="K220" s="1955"/>
    </row>
    <row r="221" spans="1:11" ht="15.75" customHeight="1">
      <c r="A221" s="1955"/>
      <c r="B221" s="1955"/>
      <c r="C221" s="1955"/>
      <c r="D221" s="1955"/>
      <c r="E221" s="1955"/>
      <c r="F221" s="1955"/>
      <c r="G221" s="1955"/>
      <c r="H221" s="1955"/>
      <c r="I221" s="1955"/>
      <c r="J221" s="1955"/>
      <c r="K221" s="1955"/>
    </row>
    <row r="222" spans="1:11" ht="15.75" customHeight="1">
      <c r="A222" s="1955"/>
      <c r="B222" s="1955"/>
      <c r="C222" s="1955"/>
      <c r="D222" s="1955"/>
      <c r="E222" s="1955"/>
      <c r="F222" s="1955"/>
      <c r="G222" s="1955"/>
      <c r="H222" s="1955"/>
      <c r="I222" s="1955"/>
      <c r="J222" s="1955"/>
      <c r="K222" s="1955"/>
    </row>
    <row r="223" spans="1:11" ht="15.75" customHeight="1">
      <c r="A223" s="1955"/>
      <c r="B223" s="1955"/>
      <c r="C223" s="1955"/>
      <c r="D223" s="1955"/>
      <c r="E223" s="1955"/>
      <c r="F223" s="1955"/>
      <c r="G223" s="1955"/>
      <c r="H223" s="1955"/>
      <c r="I223" s="1955"/>
      <c r="J223" s="1955"/>
      <c r="K223" s="1955"/>
    </row>
    <row r="224" spans="1:11" ht="15.75" customHeight="1">
      <c r="A224" s="1955"/>
      <c r="B224" s="1955"/>
      <c r="C224" s="1955"/>
      <c r="D224" s="1955"/>
      <c r="E224" s="1955"/>
      <c r="F224" s="1955"/>
      <c r="G224" s="1955"/>
      <c r="H224" s="1955"/>
      <c r="I224" s="1955"/>
      <c r="J224" s="1955"/>
      <c r="K224" s="1955"/>
    </row>
    <row r="225" spans="1:11" ht="15.75" customHeight="1">
      <c r="A225" s="1955"/>
      <c r="B225" s="1955"/>
      <c r="C225" s="1955"/>
      <c r="D225" s="1955"/>
      <c r="E225" s="1955"/>
      <c r="F225" s="1955"/>
      <c r="G225" s="1955"/>
      <c r="H225" s="1955"/>
      <c r="I225" s="1955"/>
      <c r="J225" s="1955"/>
      <c r="K225" s="1955"/>
    </row>
    <row r="226" spans="1:11" ht="15.75" customHeight="1">
      <c r="A226" s="1955"/>
      <c r="B226" s="1955"/>
      <c r="C226" s="1955"/>
      <c r="D226" s="1955"/>
      <c r="E226" s="1955"/>
      <c r="F226" s="1955"/>
      <c r="G226" s="1955"/>
      <c r="H226" s="1955"/>
      <c r="I226" s="1955"/>
      <c r="J226" s="1955"/>
      <c r="K226" s="1955"/>
    </row>
    <row r="227" spans="1:11" ht="15.75" customHeight="1">
      <c r="A227" s="1955"/>
      <c r="B227" s="1955"/>
      <c r="C227" s="1955"/>
      <c r="D227" s="1955"/>
      <c r="E227" s="1955"/>
      <c r="F227" s="1955"/>
      <c r="G227" s="1955"/>
      <c r="H227" s="1955"/>
      <c r="I227" s="1955"/>
      <c r="J227" s="1955"/>
      <c r="K227" s="1955"/>
    </row>
    <row r="228" spans="1:11" ht="15.75" customHeight="1">
      <c r="A228" s="1955"/>
      <c r="B228" s="1955"/>
      <c r="C228" s="1955"/>
      <c r="D228" s="1955"/>
      <c r="E228" s="1955"/>
      <c r="F228" s="1955"/>
      <c r="G228" s="1955"/>
      <c r="H228" s="1955"/>
      <c r="I228" s="1955"/>
      <c r="J228" s="1955"/>
      <c r="K228" s="1955"/>
    </row>
    <row r="229" spans="1:11" ht="15.75" customHeight="1">
      <c r="A229" s="1955"/>
      <c r="B229" s="1955"/>
      <c r="C229" s="1955"/>
      <c r="D229" s="1955"/>
      <c r="E229" s="1955"/>
      <c r="F229" s="1955"/>
      <c r="G229" s="1955"/>
      <c r="H229" s="1955"/>
      <c r="I229" s="1955"/>
      <c r="J229" s="1955"/>
      <c r="K229" s="1955"/>
    </row>
    <row r="230" spans="1:11" ht="15.75" customHeight="1">
      <c r="A230" s="1955"/>
      <c r="B230" s="1955"/>
      <c r="C230" s="1955"/>
      <c r="D230" s="1955"/>
      <c r="E230" s="1955"/>
      <c r="F230" s="1955"/>
      <c r="G230" s="1955"/>
      <c r="H230" s="1955"/>
      <c r="I230" s="1955"/>
      <c r="J230" s="1955"/>
      <c r="K230" s="1955"/>
    </row>
    <row r="231" spans="1:11" ht="15.75" customHeight="1">
      <c r="A231" s="1955"/>
      <c r="B231" s="1955"/>
      <c r="C231" s="1955"/>
      <c r="D231" s="1955"/>
      <c r="E231" s="1955"/>
      <c r="F231" s="1955"/>
      <c r="G231" s="1955"/>
      <c r="H231" s="1955"/>
      <c r="I231" s="1955"/>
      <c r="J231" s="1955"/>
      <c r="K231" s="1955"/>
    </row>
    <row r="232" spans="1:11" ht="15.75" customHeight="1">
      <c r="A232" s="1955"/>
      <c r="B232" s="1955"/>
      <c r="C232" s="1955"/>
      <c r="D232" s="1955"/>
      <c r="E232" s="1955"/>
      <c r="F232" s="1955"/>
      <c r="G232" s="1955"/>
      <c r="H232" s="1955"/>
      <c r="I232" s="1955"/>
      <c r="J232" s="1955"/>
      <c r="K232" s="1955"/>
    </row>
    <row r="233" spans="1:11" ht="15.75" customHeight="1">
      <c r="A233" s="1955"/>
      <c r="B233" s="1955"/>
      <c r="C233" s="1955"/>
      <c r="D233" s="1955"/>
      <c r="E233" s="1955"/>
      <c r="F233" s="1955"/>
      <c r="G233" s="1955"/>
      <c r="H233" s="1955"/>
      <c r="I233" s="1955"/>
      <c r="J233" s="1955"/>
      <c r="K233" s="1955"/>
    </row>
    <row r="234" spans="1:11" ht="15.75" customHeight="1">
      <c r="A234" s="1955"/>
      <c r="B234" s="1955"/>
      <c r="C234" s="1955"/>
      <c r="D234" s="1955"/>
      <c r="E234" s="1955"/>
      <c r="F234" s="1955"/>
      <c r="G234" s="1955"/>
      <c r="H234" s="1955"/>
      <c r="I234" s="1955"/>
      <c r="J234" s="1955"/>
      <c r="K234" s="1955"/>
    </row>
    <row r="235" spans="1:11" ht="15.75" customHeight="1">
      <c r="A235" s="1955"/>
      <c r="B235" s="1955"/>
      <c r="C235" s="1955"/>
      <c r="D235" s="1955"/>
      <c r="E235" s="1955"/>
      <c r="F235" s="1955"/>
      <c r="G235" s="1955"/>
      <c r="H235" s="1955"/>
      <c r="I235" s="1955"/>
      <c r="J235" s="1955"/>
      <c r="K235" s="1955"/>
    </row>
    <row r="236" spans="1:11" ht="15.75" customHeight="1">
      <c r="A236" s="1955"/>
      <c r="B236" s="1955"/>
      <c r="C236" s="1955"/>
      <c r="D236" s="1955"/>
      <c r="E236" s="1955"/>
      <c r="F236" s="1955"/>
      <c r="G236" s="1955"/>
      <c r="H236" s="1955"/>
      <c r="I236" s="1955"/>
      <c r="J236" s="1955"/>
      <c r="K236" s="1955"/>
    </row>
    <row r="237" spans="1:11" ht="15.75" customHeight="1">
      <c r="A237" s="1955"/>
      <c r="B237" s="1955"/>
      <c r="C237" s="1955"/>
      <c r="D237" s="1955"/>
      <c r="E237" s="1955"/>
      <c r="F237" s="1955"/>
      <c r="G237" s="1955"/>
      <c r="H237" s="1955"/>
      <c r="I237" s="1955"/>
      <c r="J237" s="1955"/>
      <c r="K237" s="1955"/>
    </row>
    <row r="238" spans="1:11" ht="15.75" customHeight="1">
      <c r="A238" s="1955"/>
      <c r="B238" s="1955"/>
      <c r="C238" s="1955"/>
      <c r="D238" s="1955"/>
      <c r="E238" s="1955"/>
      <c r="F238" s="1955"/>
      <c r="G238" s="1955"/>
      <c r="H238" s="1955"/>
      <c r="I238" s="1955"/>
      <c r="J238" s="1955"/>
      <c r="K238" s="1955"/>
    </row>
    <row r="239" spans="1:11" ht="15.75" customHeight="1">
      <c r="A239" s="1955"/>
      <c r="B239" s="1955"/>
      <c r="C239" s="1955"/>
      <c r="D239" s="1955"/>
      <c r="E239" s="1955"/>
      <c r="F239" s="1955"/>
      <c r="G239" s="1955"/>
      <c r="H239" s="1955"/>
      <c r="I239" s="1955"/>
      <c r="J239" s="1955"/>
      <c r="K239" s="1955"/>
    </row>
    <row r="240" spans="1:11" ht="15.75" customHeight="1">
      <c r="A240" s="1955"/>
      <c r="B240" s="1955"/>
      <c r="C240" s="1955"/>
      <c r="D240" s="1955"/>
      <c r="E240" s="1955"/>
      <c r="F240" s="1955"/>
      <c r="G240" s="1955"/>
      <c r="H240" s="1955"/>
      <c r="I240" s="1955"/>
      <c r="J240" s="1955"/>
      <c r="K240" s="1955"/>
    </row>
    <row r="241" spans="1:11" ht="15.75" customHeight="1">
      <c r="A241" s="1955"/>
      <c r="B241" s="1955"/>
      <c r="C241" s="1955"/>
      <c r="D241" s="1955"/>
      <c r="E241" s="1955"/>
      <c r="F241" s="1955"/>
      <c r="G241" s="1955"/>
      <c r="H241" s="1955"/>
      <c r="I241" s="1955"/>
      <c r="J241" s="1955"/>
      <c r="K241" s="1955"/>
    </row>
    <row r="242" spans="1:11" ht="15.75" customHeight="1">
      <c r="A242" s="1955"/>
      <c r="B242" s="1955"/>
      <c r="C242" s="1955"/>
      <c r="D242" s="1955"/>
      <c r="E242" s="1955"/>
      <c r="F242" s="1955"/>
      <c r="G242" s="1955"/>
      <c r="H242" s="1955"/>
      <c r="I242" s="1955"/>
      <c r="J242" s="1955"/>
      <c r="K242" s="1955"/>
    </row>
    <row r="243" spans="1:11" ht="15.75" customHeight="1">
      <c r="A243" s="1955"/>
      <c r="B243" s="1955"/>
      <c r="C243" s="1955"/>
      <c r="D243" s="1955"/>
      <c r="E243" s="1955"/>
      <c r="F243" s="1955"/>
      <c r="G243" s="1955"/>
      <c r="H243" s="1955"/>
      <c r="I243" s="1955"/>
      <c r="J243" s="1955"/>
      <c r="K243" s="1955"/>
    </row>
    <row r="244" spans="1:11" ht="15.75" customHeight="1">
      <c r="A244" s="1955"/>
      <c r="B244" s="1955"/>
      <c r="C244" s="1955"/>
      <c r="D244" s="1955"/>
      <c r="E244" s="1955"/>
      <c r="F244" s="1955"/>
      <c r="G244" s="1955"/>
      <c r="H244" s="1955"/>
      <c r="I244" s="1955"/>
      <c r="J244" s="1955"/>
      <c r="K244" s="1955"/>
    </row>
    <row r="245" spans="1:11" ht="15.75" customHeight="1">
      <c r="A245" s="1955"/>
      <c r="B245" s="1955"/>
      <c r="C245" s="1955"/>
      <c r="D245" s="1955"/>
      <c r="E245" s="1955"/>
      <c r="F245" s="1955"/>
      <c r="G245" s="1955"/>
      <c r="H245" s="1955"/>
      <c r="I245" s="1955"/>
      <c r="J245" s="1955"/>
      <c r="K245" s="1955"/>
    </row>
    <row r="246" spans="1:11" ht="15.75" customHeight="1">
      <c r="A246" s="1955"/>
      <c r="B246" s="1955"/>
      <c r="C246" s="1955"/>
      <c r="D246" s="1955"/>
      <c r="E246" s="1955"/>
      <c r="F246" s="1955"/>
      <c r="G246" s="1955"/>
      <c r="H246" s="1955"/>
      <c r="I246" s="1955"/>
      <c r="J246" s="1955"/>
      <c r="K246" s="1955"/>
    </row>
    <row r="247" spans="1:11" ht="15.75" customHeight="1">
      <c r="A247" s="1955"/>
      <c r="B247" s="1955"/>
      <c r="C247" s="1955"/>
      <c r="D247" s="1955"/>
      <c r="E247" s="1955"/>
      <c r="F247" s="1955"/>
      <c r="G247" s="1955"/>
      <c r="H247" s="1955"/>
      <c r="I247" s="1955"/>
      <c r="J247" s="1955"/>
      <c r="K247" s="1955"/>
    </row>
    <row r="248" spans="1:11" ht="15.75" customHeight="1">
      <c r="A248" s="1955"/>
      <c r="B248" s="1955"/>
      <c r="C248" s="1955"/>
      <c r="D248" s="1955"/>
      <c r="E248" s="1955"/>
      <c r="F248" s="1955"/>
      <c r="G248" s="1955"/>
      <c r="H248" s="1955"/>
      <c r="I248" s="1955"/>
      <c r="J248" s="1955"/>
      <c r="K248" s="1955"/>
    </row>
    <row r="249" spans="1:11" ht="15.75" customHeight="1">
      <c r="A249" s="1955"/>
      <c r="B249" s="1955"/>
      <c r="C249" s="1955"/>
      <c r="D249" s="1955"/>
      <c r="E249" s="1955"/>
      <c r="F249" s="1955"/>
      <c r="G249" s="1955"/>
      <c r="H249" s="1955"/>
      <c r="I249" s="1955"/>
      <c r="J249" s="1955"/>
      <c r="K249" s="1955"/>
    </row>
    <row r="250" spans="1:11" ht="15.75" customHeight="1">
      <c r="A250" s="1955"/>
      <c r="B250" s="1955"/>
      <c r="C250" s="1955"/>
      <c r="D250" s="1955"/>
      <c r="E250" s="1955"/>
      <c r="F250" s="1955"/>
      <c r="G250" s="1955"/>
      <c r="H250" s="1955"/>
      <c r="I250" s="1955"/>
      <c r="J250" s="1955"/>
      <c r="K250" s="1955"/>
    </row>
    <row r="251" spans="1:11" ht="15.75" customHeight="1">
      <c r="A251" s="1955"/>
      <c r="B251" s="1955"/>
      <c r="C251" s="1955"/>
      <c r="D251" s="1955"/>
      <c r="E251" s="1955"/>
      <c r="F251" s="1955"/>
      <c r="G251" s="1955"/>
      <c r="H251" s="1955"/>
      <c r="I251" s="1955"/>
      <c r="J251" s="1955"/>
      <c r="K251" s="1955"/>
    </row>
    <row r="252" spans="1:11" ht="15.75" customHeight="1">
      <c r="A252" s="1955"/>
      <c r="B252" s="1955"/>
      <c r="C252" s="1955"/>
      <c r="D252" s="1955"/>
      <c r="E252" s="1955"/>
      <c r="F252" s="1955"/>
      <c r="G252" s="1955"/>
      <c r="H252" s="1955"/>
      <c r="I252" s="1955"/>
      <c r="J252" s="1955"/>
      <c r="K252" s="1955"/>
    </row>
    <row r="253" spans="1:11" ht="15.75" customHeight="1">
      <c r="A253" s="1955"/>
      <c r="B253" s="1955"/>
      <c r="C253" s="1955"/>
      <c r="D253" s="1955"/>
      <c r="E253" s="1955"/>
      <c r="F253" s="1955"/>
      <c r="G253" s="1955"/>
      <c r="H253" s="1955"/>
      <c r="I253" s="1955"/>
      <c r="J253" s="1955"/>
      <c r="K253" s="1955"/>
    </row>
    <row r="254" spans="1:11" ht="15.75" customHeight="1">
      <c r="A254" s="1955"/>
      <c r="B254" s="1955"/>
      <c r="C254" s="1955"/>
      <c r="D254" s="1955"/>
      <c r="E254" s="1955"/>
      <c r="F254" s="1955"/>
      <c r="G254" s="1955"/>
      <c r="H254" s="1955"/>
      <c r="I254" s="1955"/>
      <c r="J254" s="1955"/>
      <c r="K254" s="1955"/>
    </row>
    <row r="255" spans="1:11" ht="15.75" customHeight="1">
      <c r="A255" s="1955"/>
      <c r="B255" s="1955"/>
      <c r="C255" s="1955"/>
      <c r="D255" s="1955"/>
      <c r="E255" s="1955"/>
      <c r="F255" s="1955"/>
      <c r="G255" s="1955"/>
      <c r="H255" s="1955"/>
      <c r="I255" s="1955"/>
      <c r="J255" s="1955"/>
      <c r="K255" s="1955"/>
    </row>
    <row r="256" spans="1:11" ht="15.75" customHeight="1">
      <c r="A256" s="1955"/>
      <c r="B256" s="1955"/>
      <c r="C256" s="1955"/>
      <c r="D256" s="1955"/>
      <c r="E256" s="1955"/>
      <c r="F256" s="1955"/>
      <c r="G256" s="1955"/>
      <c r="H256" s="1955"/>
      <c r="I256" s="1955"/>
      <c r="J256" s="1955"/>
      <c r="K256" s="1955"/>
    </row>
    <row r="257" spans="1:11" ht="15.75" customHeight="1">
      <c r="A257" s="1955"/>
      <c r="B257" s="1955"/>
      <c r="C257" s="1955"/>
      <c r="D257" s="1955"/>
      <c r="E257" s="1955"/>
      <c r="F257" s="1955"/>
      <c r="G257" s="1955"/>
      <c r="H257" s="1955"/>
      <c r="I257" s="1955"/>
      <c r="J257" s="1955"/>
      <c r="K257" s="1955"/>
    </row>
    <row r="258" spans="1:11" ht="15.75" customHeight="1">
      <c r="A258" s="1955"/>
      <c r="B258" s="1955"/>
      <c r="C258" s="1955"/>
      <c r="D258" s="1955"/>
      <c r="E258" s="1955"/>
      <c r="F258" s="1955"/>
      <c r="G258" s="1955"/>
      <c r="H258" s="1955"/>
      <c r="I258" s="1955"/>
      <c r="J258" s="1955"/>
      <c r="K258" s="1955"/>
    </row>
    <row r="259" spans="1:11" ht="15.75" customHeight="1">
      <c r="A259" s="1955"/>
      <c r="B259" s="1955"/>
      <c r="C259" s="1955"/>
      <c r="D259" s="1955"/>
      <c r="E259" s="1955"/>
      <c r="F259" s="1955"/>
      <c r="G259" s="1955"/>
      <c r="H259" s="1955"/>
      <c r="I259" s="1955"/>
      <c r="J259" s="1955"/>
      <c r="K259" s="1955"/>
    </row>
    <row r="260" spans="1:11" ht="15.75" customHeight="1">
      <c r="A260" s="1955"/>
      <c r="B260" s="1954"/>
      <c r="C260" s="1954"/>
      <c r="D260" s="1954"/>
      <c r="E260" s="1954"/>
      <c r="F260" s="1954"/>
      <c r="G260" s="1954"/>
      <c r="H260" s="1954"/>
      <c r="I260" s="1954"/>
      <c r="J260" s="1954"/>
      <c r="K260" s="1955"/>
    </row>
    <row r="261" spans="1:11" ht="15.75" customHeight="1">
      <c r="A261" s="1954"/>
      <c r="B261" s="1954"/>
      <c r="C261" s="1954"/>
      <c r="D261" s="1954"/>
      <c r="E261" s="1954"/>
      <c r="F261" s="1954"/>
      <c r="G261" s="1954"/>
      <c r="H261" s="1954"/>
      <c r="I261" s="1954"/>
      <c r="J261" s="1954"/>
      <c r="K261" s="1954"/>
    </row>
    <row r="262" spans="1:11" ht="15.75" customHeight="1">
      <c r="A262" s="1954"/>
      <c r="B262" s="1954"/>
      <c r="C262" s="1954"/>
      <c r="D262" s="1954"/>
      <c r="E262" s="1954"/>
      <c r="F262" s="1954"/>
      <c r="G262" s="1954"/>
      <c r="H262" s="1954"/>
      <c r="I262" s="1954"/>
      <c r="J262" s="1954"/>
      <c r="K262" s="1954"/>
    </row>
    <row r="263" spans="1:11" ht="15.75" customHeight="1">
      <c r="A263" s="1954"/>
      <c r="B263" s="1954"/>
      <c r="C263" s="1954"/>
      <c r="D263" s="1954"/>
      <c r="E263" s="1954"/>
      <c r="F263" s="1954"/>
      <c r="G263" s="1954"/>
      <c r="H263" s="1954"/>
      <c r="I263" s="1954"/>
      <c r="J263" s="1954"/>
      <c r="K263" s="1954"/>
    </row>
    <row r="264" spans="1:11" ht="15.75" customHeight="1">
      <c r="A264" s="1954"/>
      <c r="B264" s="1954"/>
      <c r="C264" s="1954"/>
      <c r="D264" s="1954"/>
      <c r="E264" s="1954"/>
      <c r="F264" s="1954"/>
      <c r="G264" s="1954"/>
      <c r="H264" s="1954"/>
      <c r="I264" s="1954"/>
      <c r="J264" s="1954"/>
      <c r="K264" s="1954"/>
    </row>
    <row r="265" spans="1:11" ht="15.75" customHeight="1">
      <c r="A265" s="1954"/>
      <c r="B265" s="1954"/>
      <c r="C265" s="1954"/>
      <c r="D265" s="1954"/>
      <c r="E265" s="1954"/>
      <c r="F265" s="1954"/>
      <c r="G265" s="1954"/>
      <c r="H265" s="1954"/>
      <c r="I265" s="1954"/>
      <c r="J265" s="1954"/>
      <c r="K265" s="1954"/>
    </row>
    <row r="266" spans="1:11" ht="15.75" customHeight="1">
      <c r="A266" s="1954"/>
      <c r="B266" s="1954"/>
      <c r="C266" s="1954"/>
      <c r="D266" s="1954"/>
      <c r="E266" s="1954"/>
      <c r="F266" s="1954"/>
      <c r="G266" s="1954"/>
      <c r="H266" s="1954"/>
      <c r="I266" s="1954"/>
      <c r="J266" s="1954"/>
      <c r="K266" s="1954"/>
    </row>
    <row r="267" spans="1:11" ht="15.75" customHeight="1">
      <c r="A267" s="1954"/>
      <c r="B267" s="1954"/>
      <c r="C267" s="1954"/>
      <c r="D267" s="1954"/>
      <c r="E267" s="1954"/>
      <c r="F267" s="1954"/>
      <c r="G267" s="1954"/>
      <c r="H267" s="1954"/>
      <c r="I267" s="1954"/>
      <c r="J267" s="1954"/>
      <c r="K267" s="1954"/>
    </row>
    <row r="268" spans="1:11" ht="15.75" customHeight="1">
      <c r="A268" s="1954"/>
      <c r="B268" s="1954"/>
      <c r="C268" s="1954"/>
      <c r="D268" s="1954"/>
      <c r="E268" s="1954"/>
      <c r="F268" s="1954"/>
      <c r="G268" s="1954"/>
      <c r="H268" s="1954"/>
      <c r="I268" s="1954"/>
      <c r="J268" s="1954"/>
      <c r="K268" s="1954"/>
    </row>
    <row r="269" spans="1:11" ht="15.75" customHeight="1">
      <c r="A269" s="1954"/>
      <c r="B269" s="1954"/>
      <c r="C269" s="1954"/>
      <c r="D269" s="1954"/>
      <c r="E269" s="1954"/>
      <c r="F269" s="1954"/>
      <c r="G269" s="1954"/>
      <c r="H269" s="1954"/>
      <c r="I269" s="1954"/>
      <c r="J269" s="1954"/>
      <c r="K269" s="1954"/>
    </row>
    <row r="270" spans="1:11" ht="15.75" customHeight="1">
      <c r="A270" s="1954"/>
      <c r="B270" s="1954"/>
      <c r="C270" s="1954"/>
      <c r="D270" s="1954"/>
      <c r="E270" s="1954"/>
      <c r="F270" s="1954"/>
      <c r="G270" s="1954"/>
      <c r="H270" s="1954"/>
      <c r="I270" s="1954"/>
      <c r="J270" s="1954"/>
      <c r="K270" s="1954"/>
    </row>
    <row r="271" spans="1:11" ht="15.75" customHeight="1">
      <c r="A271" s="1954"/>
      <c r="B271" s="1954"/>
      <c r="C271" s="1954"/>
      <c r="D271" s="1954"/>
      <c r="E271" s="1954"/>
      <c r="F271" s="1954"/>
      <c r="G271" s="1954"/>
      <c r="H271" s="1954"/>
      <c r="I271" s="1954"/>
      <c r="J271" s="1954"/>
      <c r="K271" s="1954"/>
    </row>
    <row r="272" spans="1:11" ht="15.75" customHeight="1">
      <c r="A272" s="1954"/>
      <c r="B272" s="1954"/>
      <c r="C272" s="1954"/>
      <c r="D272" s="1954"/>
      <c r="E272" s="1954"/>
      <c r="F272" s="1954"/>
      <c r="G272" s="1954"/>
      <c r="H272" s="1954"/>
      <c r="I272" s="1954"/>
      <c r="J272" s="1954"/>
      <c r="K272" s="1954"/>
    </row>
    <row r="273" spans="1:11" ht="15.75" customHeight="1">
      <c r="A273" s="1954"/>
      <c r="B273" s="1954"/>
      <c r="C273" s="1954"/>
      <c r="D273" s="1954"/>
      <c r="E273" s="1954"/>
      <c r="F273" s="1954"/>
      <c r="G273" s="1954"/>
      <c r="H273" s="1954"/>
      <c r="I273" s="1954"/>
      <c r="J273" s="1954"/>
      <c r="K273" s="1954"/>
    </row>
    <row r="274" spans="1:11" ht="15.75" customHeight="1">
      <c r="A274" s="1954"/>
      <c r="B274" s="1954"/>
      <c r="C274" s="1954"/>
      <c r="D274" s="1954"/>
      <c r="E274" s="1954"/>
      <c r="F274" s="1954"/>
      <c r="G274" s="1954"/>
      <c r="H274" s="1954"/>
      <c r="I274" s="1954"/>
      <c r="J274" s="1954"/>
      <c r="K274" s="1954"/>
    </row>
    <row r="275" spans="1:11" ht="15.75" customHeight="1">
      <c r="A275" s="1954"/>
      <c r="B275" s="1954"/>
      <c r="C275" s="1954"/>
      <c r="D275" s="1954"/>
      <c r="E275" s="1954"/>
      <c r="F275" s="1954"/>
      <c r="G275" s="1954"/>
      <c r="H275" s="1954"/>
      <c r="I275" s="1954"/>
      <c r="J275" s="1954"/>
      <c r="K275" s="1954"/>
    </row>
    <row r="276" spans="1:11" ht="15.75" customHeight="1">
      <c r="A276" s="1954"/>
      <c r="B276" s="1954"/>
      <c r="C276" s="1954"/>
      <c r="D276" s="1954"/>
      <c r="E276" s="1954"/>
      <c r="F276" s="1954"/>
      <c r="G276" s="1954"/>
      <c r="H276" s="1954"/>
      <c r="I276" s="1954"/>
      <c r="J276" s="1954"/>
      <c r="K276" s="1954"/>
    </row>
    <row r="277" spans="1:11" ht="15.75" customHeight="1">
      <c r="A277" s="1954"/>
      <c r="B277" s="1954"/>
      <c r="C277" s="1954"/>
      <c r="D277" s="1954"/>
      <c r="E277" s="1954"/>
      <c r="F277" s="1954"/>
      <c r="G277" s="1954"/>
      <c r="H277" s="1954"/>
      <c r="I277" s="1954"/>
      <c r="J277" s="1954"/>
      <c r="K277" s="1954"/>
    </row>
    <row r="278" spans="1:11" ht="15.75" customHeight="1">
      <c r="A278" s="1954"/>
      <c r="B278" s="1954"/>
      <c r="C278" s="1954"/>
      <c r="D278" s="1954"/>
      <c r="E278" s="1954"/>
      <c r="F278" s="1954"/>
      <c r="G278" s="1954"/>
      <c r="H278" s="1954"/>
      <c r="I278" s="1954"/>
      <c r="J278" s="1954"/>
      <c r="K278" s="1954"/>
    </row>
    <row r="279" spans="1:11" ht="15.75" customHeight="1">
      <c r="A279" s="1954"/>
      <c r="B279" s="1954"/>
      <c r="C279" s="1954"/>
      <c r="D279" s="1954"/>
      <c r="E279" s="1954"/>
      <c r="F279" s="1954"/>
      <c r="G279" s="1954"/>
      <c r="H279" s="1954"/>
      <c r="I279" s="1954"/>
      <c r="J279" s="1954"/>
      <c r="K279" s="1954"/>
    </row>
    <row r="280" spans="1:11" ht="15.75" customHeight="1">
      <c r="A280" s="1954"/>
      <c r="B280" s="1954"/>
      <c r="C280" s="1954"/>
      <c r="D280" s="1954"/>
      <c r="E280" s="1954"/>
      <c r="F280" s="1954"/>
      <c r="G280" s="1954"/>
      <c r="H280" s="1954"/>
      <c r="I280" s="1954"/>
      <c r="J280" s="1954"/>
      <c r="K280" s="1954"/>
    </row>
    <row r="281" spans="1:11" ht="15.75" customHeight="1">
      <c r="A281" s="1954"/>
      <c r="B281" s="1954"/>
      <c r="C281" s="1954"/>
      <c r="D281" s="1954"/>
      <c r="E281" s="1954"/>
      <c r="F281" s="1954"/>
      <c r="G281" s="1954"/>
      <c r="H281" s="1954"/>
      <c r="I281" s="1954"/>
      <c r="J281" s="1954"/>
      <c r="K281" s="1954"/>
    </row>
    <row r="282" spans="1:11" ht="15.75" customHeight="1">
      <c r="A282" s="1954"/>
      <c r="B282" s="1954"/>
      <c r="C282" s="1954"/>
      <c r="D282" s="1954"/>
      <c r="E282" s="1954"/>
      <c r="F282" s="1954"/>
      <c r="G282" s="1954"/>
      <c r="H282" s="1954"/>
      <c r="I282" s="1954"/>
      <c r="J282" s="1954"/>
      <c r="K282" s="1954"/>
    </row>
    <row r="283" spans="1:11" ht="15.75" customHeight="1">
      <c r="A283" s="1954"/>
      <c r="B283" s="1954"/>
      <c r="C283" s="1954"/>
      <c r="D283" s="1954"/>
      <c r="E283" s="1954"/>
      <c r="F283" s="1954"/>
      <c r="G283" s="1954"/>
      <c r="H283" s="1954"/>
      <c r="I283" s="1954"/>
      <c r="J283" s="1954"/>
      <c r="K283" s="1954"/>
    </row>
    <row r="284" spans="1:11" ht="15.75" customHeight="1">
      <c r="A284" s="1954"/>
      <c r="B284" s="1954"/>
      <c r="C284" s="1954"/>
      <c r="D284" s="1954"/>
      <c r="E284" s="1954"/>
      <c r="F284" s="1954"/>
      <c r="G284" s="1954"/>
      <c r="H284" s="1954"/>
      <c r="I284" s="1954"/>
      <c r="J284" s="1954"/>
      <c r="K284" s="1954"/>
    </row>
    <row r="285" spans="1:11" ht="15.75" customHeight="1">
      <c r="A285" s="1954"/>
      <c r="B285" s="1954"/>
      <c r="C285" s="1954"/>
      <c r="D285" s="1954"/>
      <c r="E285" s="1954"/>
      <c r="F285" s="1954"/>
      <c r="G285" s="1954"/>
      <c r="H285" s="1954"/>
      <c r="I285" s="1954"/>
      <c r="J285" s="1954"/>
      <c r="K285" s="1954"/>
    </row>
    <row r="286" spans="1:11" ht="15.75" customHeight="1">
      <c r="A286" s="1954"/>
      <c r="B286" s="1954"/>
      <c r="C286" s="1954"/>
      <c r="D286" s="1954"/>
      <c r="E286" s="1954"/>
      <c r="F286" s="1954"/>
      <c r="G286" s="1954"/>
      <c r="H286" s="1954"/>
      <c r="I286" s="1954"/>
      <c r="J286" s="1954"/>
      <c r="K286" s="1954"/>
    </row>
    <row r="287" spans="1:11" ht="15.75" customHeight="1">
      <c r="A287" s="1954"/>
      <c r="B287" s="1954"/>
      <c r="C287" s="1954"/>
      <c r="D287" s="1954"/>
      <c r="E287" s="1954"/>
      <c r="F287" s="1954"/>
      <c r="G287" s="1954"/>
      <c r="H287" s="1954"/>
      <c r="I287" s="1954"/>
      <c r="J287" s="1954"/>
      <c r="K287" s="1954"/>
    </row>
    <row r="288" spans="1:11" ht="15.75" customHeight="1">
      <c r="A288" s="1954"/>
      <c r="B288" s="1954"/>
      <c r="C288" s="1954"/>
      <c r="D288" s="1954"/>
      <c r="E288" s="1954"/>
      <c r="F288" s="1954"/>
      <c r="G288" s="1954"/>
      <c r="H288" s="1954"/>
      <c r="I288" s="1954"/>
      <c r="J288" s="1954"/>
      <c r="K288" s="1954"/>
    </row>
    <row r="289" spans="1:11" ht="15.75" customHeight="1">
      <c r="A289" s="1954"/>
      <c r="B289" s="1954"/>
      <c r="C289" s="1954"/>
      <c r="D289" s="1954"/>
      <c r="E289" s="1954"/>
      <c r="F289" s="1954"/>
      <c r="G289" s="1954"/>
      <c r="H289" s="1954"/>
      <c r="I289" s="1954"/>
      <c r="J289" s="1954"/>
      <c r="K289" s="1954"/>
    </row>
    <row r="290" spans="1:11" ht="15.75" customHeight="1">
      <c r="A290" s="1954"/>
      <c r="B290" s="1954"/>
      <c r="C290" s="1954"/>
      <c r="D290" s="1954"/>
      <c r="E290" s="1954"/>
      <c r="F290" s="1954"/>
      <c r="G290" s="1954"/>
      <c r="H290" s="1954"/>
      <c r="I290" s="1954"/>
      <c r="J290" s="1954"/>
      <c r="K290" s="1954"/>
    </row>
    <row r="291" spans="1:11" ht="15.75" customHeight="1">
      <c r="A291" s="1954"/>
      <c r="B291" s="1954"/>
      <c r="C291" s="1954"/>
      <c r="D291" s="1954"/>
      <c r="E291" s="1954"/>
      <c r="F291" s="1954"/>
      <c r="G291" s="1954"/>
      <c r="H291" s="1954"/>
      <c r="I291" s="1954"/>
      <c r="J291" s="1954"/>
      <c r="K291" s="1954"/>
    </row>
    <row r="292" spans="1:11" ht="15.75" customHeight="1">
      <c r="A292" s="1954"/>
      <c r="B292" s="1954"/>
      <c r="C292" s="1954"/>
      <c r="D292" s="1954"/>
      <c r="E292" s="1954"/>
      <c r="F292" s="1954"/>
      <c r="G292" s="1954"/>
      <c r="H292" s="1954"/>
      <c r="I292" s="1954"/>
      <c r="J292" s="1954"/>
      <c r="K292" s="1954"/>
    </row>
    <row r="293" spans="1:11" ht="15.75" customHeight="1">
      <c r="A293" s="1954"/>
      <c r="B293" s="1954"/>
      <c r="C293" s="1954"/>
      <c r="D293" s="1954"/>
      <c r="E293" s="1954"/>
      <c r="F293" s="1954"/>
      <c r="G293" s="1954"/>
      <c r="H293" s="1954"/>
      <c r="I293" s="1954"/>
      <c r="J293" s="1954"/>
      <c r="K293" s="1954"/>
    </row>
    <row r="294" spans="1:11" ht="15.75" customHeight="1">
      <c r="A294" s="1954"/>
      <c r="B294" s="1954"/>
      <c r="C294" s="1954"/>
      <c r="D294" s="1954"/>
      <c r="E294" s="1954"/>
      <c r="F294" s="1954"/>
      <c r="G294" s="1954"/>
      <c r="H294" s="1954"/>
      <c r="I294" s="1954"/>
      <c r="J294" s="1954"/>
      <c r="K294" s="1954"/>
    </row>
    <row r="295" spans="1:11" ht="15.75" customHeight="1">
      <c r="A295" s="1954"/>
      <c r="B295" s="1954"/>
      <c r="C295" s="1954"/>
      <c r="D295" s="1954"/>
      <c r="E295" s="1954"/>
      <c r="F295" s="1954"/>
      <c r="G295" s="1954"/>
      <c r="H295" s="1954"/>
      <c r="I295" s="1954"/>
      <c r="J295" s="1954"/>
      <c r="K295" s="1954"/>
    </row>
    <row r="296" spans="1:11" ht="15.75" customHeight="1">
      <c r="A296" s="1954"/>
      <c r="B296" s="1954"/>
      <c r="C296" s="1954"/>
      <c r="D296" s="1954"/>
      <c r="E296" s="1954"/>
      <c r="F296" s="1954"/>
      <c r="G296" s="1954"/>
      <c r="H296" s="1954"/>
      <c r="I296" s="1954"/>
      <c r="J296" s="1954"/>
      <c r="K296" s="1954"/>
    </row>
    <row r="297" spans="1:11" ht="15.75" customHeight="1">
      <c r="A297" s="1954"/>
      <c r="B297" s="1954"/>
      <c r="C297" s="1954"/>
      <c r="D297" s="1954"/>
      <c r="E297" s="1954"/>
      <c r="F297" s="1954"/>
      <c r="G297" s="1954"/>
      <c r="H297" s="1954"/>
      <c r="I297" s="1954"/>
      <c r="J297" s="1954"/>
      <c r="K297" s="1954"/>
    </row>
    <row r="298" spans="1:11" ht="15.75" customHeight="1">
      <c r="A298" s="1954"/>
      <c r="B298" s="1954"/>
      <c r="C298" s="1954"/>
      <c r="D298" s="1954"/>
      <c r="E298" s="1954"/>
      <c r="F298" s="1954"/>
      <c r="G298" s="1954"/>
      <c r="H298" s="1954"/>
      <c r="I298" s="1954"/>
      <c r="J298" s="1954"/>
      <c r="K298" s="1954"/>
    </row>
    <row r="299" spans="1:11" ht="15.75" customHeight="1">
      <c r="A299" s="1954"/>
      <c r="B299" s="1954"/>
      <c r="C299" s="1954"/>
      <c r="D299" s="1954"/>
      <c r="E299" s="1954"/>
      <c r="F299" s="1954"/>
      <c r="G299" s="1954"/>
      <c r="H299" s="1954"/>
      <c r="I299" s="1954"/>
      <c r="J299" s="1954"/>
      <c r="K299" s="1954"/>
    </row>
    <row r="300" spans="1:11" ht="15.75" customHeight="1">
      <c r="A300" s="1954"/>
      <c r="B300" s="1954"/>
      <c r="C300" s="1954"/>
      <c r="D300" s="1954"/>
      <c r="E300" s="1954"/>
      <c r="F300" s="1954"/>
      <c r="G300" s="1954"/>
      <c r="H300" s="1954"/>
      <c r="I300" s="1954"/>
      <c r="J300" s="1954"/>
      <c r="K300" s="1954"/>
    </row>
    <row r="301" spans="1:11" ht="15.75" customHeight="1">
      <c r="A301" s="1954"/>
      <c r="B301" s="1954"/>
      <c r="C301" s="1954"/>
      <c r="D301" s="1954"/>
      <c r="E301" s="1954"/>
      <c r="F301" s="1954"/>
      <c r="G301" s="1954"/>
      <c r="H301" s="1954"/>
      <c r="I301" s="1954"/>
      <c r="J301" s="1954"/>
      <c r="K301" s="1954"/>
    </row>
    <row r="302" spans="1:11" ht="15.75" customHeight="1">
      <c r="A302" s="1954"/>
      <c r="B302" s="1954"/>
      <c r="C302" s="1954"/>
      <c r="D302" s="1954"/>
      <c r="E302" s="1954"/>
      <c r="F302" s="1954"/>
      <c r="G302" s="1954"/>
      <c r="H302" s="1954"/>
      <c r="I302" s="1954"/>
      <c r="J302" s="1954"/>
      <c r="K302" s="1954"/>
    </row>
    <row r="303" spans="1:11" ht="15.75" customHeight="1">
      <c r="A303" s="1954"/>
      <c r="B303" s="1954"/>
      <c r="C303" s="1954"/>
      <c r="D303" s="1954"/>
      <c r="E303" s="1954"/>
      <c r="F303" s="1954"/>
      <c r="G303" s="1954"/>
      <c r="H303" s="1954"/>
      <c r="I303" s="1954"/>
      <c r="J303" s="1954"/>
      <c r="K303" s="1954"/>
    </row>
    <row r="304" spans="1:11" ht="15.75" customHeight="1">
      <c r="A304" s="1954"/>
      <c r="B304" s="1954"/>
      <c r="C304" s="1954"/>
      <c r="D304" s="1954"/>
      <c r="E304" s="1954"/>
      <c r="F304" s="1954"/>
      <c r="G304" s="1954"/>
      <c r="H304" s="1954"/>
      <c r="I304" s="1954"/>
      <c r="J304" s="1954"/>
      <c r="K304" s="1954"/>
    </row>
    <row r="305" spans="1:11" ht="15.75" customHeight="1">
      <c r="A305" s="1954"/>
      <c r="B305" s="1954"/>
      <c r="C305" s="1954"/>
      <c r="D305" s="1954"/>
      <c r="E305" s="1954"/>
      <c r="F305" s="1954"/>
      <c r="G305" s="1954"/>
      <c r="H305" s="1954"/>
      <c r="I305" s="1954"/>
      <c r="J305" s="1954"/>
      <c r="K305" s="1954"/>
    </row>
    <row r="306" spans="1:11" ht="15.75" customHeight="1">
      <c r="A306" s="1954"/>
      <c r="B306" s="1954"/>
      <c r="C306" s="1954"/>
      <c r="D306" s="1954"/>
      <c r="E306" s="1954"/>
      <c r="F306" s="1954"/>
      <c r="G306" s="1954"/>
      <c r="H306" s="1954"/>
      <c r="I306" s="1954"/>
      <c r="J306" s="1954"/>
      <c r="K306" s="1954"/>
    </row>
    <row r="307" spans="1:11" ht="15.75" customHeight="1">
      <c r="A307" s="1954"/>
      <c r="B307" s="1954"/>
      <c r="C307" s="1954"/>
      <c r="D307" s="1954"/>
      <c r="E307" s="1954"/>
      <c r="F307" s="1954"/>
      <c r="G307" s="1954"/>
      <c r="H307" s="1954"/>
      <c r="I307" s="1954"/>
      <c r="J307" s="1954"/>
      <c r="K307" s="1954"/>
    </row>
    <row r="308" spans="1:11" ht="15.75" customHeight="1">
      <c r="A308" s="1954"/>
      <c r="B308" s="1954"/>
      <c r="C308" s="1954"/>
      <c r="D308" s="1954"/>
      <c r="E308" s="1954"/>
      <c r="F308" s="1954"/>
      <c r="G308" s="1954"/>
      <c r="H308" s="1954"/>
      <c r="I308" s="1954"/>
      <c r="J308" s="1954"/>
      <c r="K308" s="1954"/>
    </row>
    <row r="309" spans="1:11" ht="15.75" customHeight="1">
      <c r="A309" s="1954"/>
      <c r="B309" s="1954"/>
      <c r="C309" s="1954"/>
      <c r="D309" s="1954"/>
      <c r="E309" s="1954"/>
      <c r="F309" s="1954"/>
      <c r="G309" s="1954"/>
      <c r="H309" s="1954"/>
      <c r="I309" s="1954"/>
      <c r="J309" s="1954"/>
      <c r="K309" s="1954"/>
    </row>
    <row r="310" spans="1:11" ht="15.75" customHeight="1">
      <c r="A310" s="1954"/>
      <c r="B310" s="1954"/>
      <c r="C310" s="1954"/>
      <c r="D310" s="1954"/>
      <c r="E310" s="1954"/>
      <c r="F310" s="1954"/>
      <c r="G310" s="1954"/>
      <c r="H310" s="1954"/>
      <c r="I310" s="1954"/>
      <c r="J310" s="1954"/>
      <c r="K310" s="1954"/>
    </row>
    <row r="311" spans="1:11" ht="15.75" customHeight="1">
      <c r="A311" s="1954"/>
      <c r="B311" s="1954"/>
      <c r="C311" s="1954"/>
      <c r="D311" s="1954"/>
      <c r="E311" s="1954"/>
      <c r="F311" s="1954"/>
      <c r="G311" s="1954"/>
      <c r="H311" s="1954"/>
      <c r="I311" s="1954"/>
      <c r="J311" s="1954"/>
      <c r="K311" s="1954"/>
    </row>
    <row r="312" spans="1:11" ht="15.75" customHeight="1">
      <c r="A312" s="1954"/>
      <c r="B312" s="1954"/>
      <c r="C312" s="1954"/>
      <c r="D312" s="1954"/>
      <c r="E312" s="1954"/>
      <c r="F312" s="1954"/>
      <c r="G312" s="1954"/>
      <c r="H312" s="1954"/>
      <c r="I312" s="1954"/>
      <c r="J312" s="1954"/>
      <c r="K312" s="1954"/>
    </row>
    <row r="313" spans="1:11" ht="15.75" customHeight="1">
      <c r="A313" s="1954"/>
      <c r="B313" s="1954"/>
      <c r="C313" s="1954"/>
      <c r="D313" s="1954"/>
      <c r="E313" s="1954"/>
      <c r="F313" s="1954"/>
      <c r="G313" s="1954"/>
      <c r="H313" s="1954"/>
      <c r="I313" s="1954"/>
      <c r="J313" s="1954"/>
      <c r="K313" s="1954"/>
    </row>
    <row r="314" spans="1:11" ht="15.75" customHeight="1">
      <c r="A314" s="1954"/>
      <c r="B314" s="1954"/>
      <c r="C314" s="1954"/>
      <c r="D314" s="1954"/>
      <c r="E314" s="1954"/>
      <c r="F314" s="1954"/>
      <c r="G314" s="1954"/>
      <c r="H314" s="1954"/>
      <c r="I314" s="1954"/>
      <c r="J314" s="1954"/>
      <c r="K314" s="1954"/>
    </row>
    <row r="315" spans="1:11" ht="15.75" customHeight="1">
      <c r="A315" s="1954"/>
      <c r="B315" s="1954"/>
      <c r="C315" s="1954"/>
      <c r="D315" s="1954"/>
      <c r="E315" s="1954"/>
      <c r="F315" s="1954"/>
      <c r="G315" s="1954"/>
      <c r="H315" s="1954"/>
      <c r="I315" s="1954"/>
      <c r="J315" s="1954"/>
      <c r="K315" s="1954"/>
    </row>
    <row r="316" spans="1:11" ht="15.75" customHeight="1">
      <c r="A316" s="1954"/>
      <c r="B316" s="1954"/>
      <c r="C316" s="1954"/>
      <c r="D316" s="1954"/>
      <c r="E316" s="1954"/>
      <c r="F316" s="1954"/>
      <c r="G316" s="1954"/>
      <c r="H316" s="1954"/>
      <c r="I316" s="1954"/>
      <c r="J316" s="1954"/>
      <c r="K316" s="1954"/>
    </row>
    <row r="317" spans="1:11" ht="15.75" customHeight="1">
      <c r="A317" s="1954"/>
      <c r="B317" s="1954"/>
      <c r="C317" s="1954"/>
      <c r="D317" s="1954"/>
      <c r="E317" s="1954"/>
      <c r="F317" s="1954"/>
      <c r="G317" s="1954"/>
      <c r="H317" s="1954"/>
      <c r="I317" s="1954"/>
      <c r="J317" s="1954"/>
      <c r="K317" s="1954"/>
    </row>
    <row r="318" spans="1:11" ht="15.75" customHeight="1">
      <c r="A318" s="1954"/>
      <c r="B318" s="1954"/>
      <c r="C318" s="1954"/>
      <c r="D318" s="1954"/>
      <c r="E318" s="1954"/>
      <c r="F318" s="1954"/>
      <c r="G318" s="1954"/>
      <c r="H318" s="1954"/>
      <c r="I318" s="1954"/>
      <c r="J318" s="1954"/>
      <c r="K318" s="1954"/>
    </row>
    <row r="319" spans="1:11" ht="15.75" customHeight="1">
      <c r="A319" s="1954"/>
      <c r="B319" s="1954"/>
      <c r="C319" s="1954"/>
      <c r="D319" s="1954"/>
      <c r="E319" s="1954"/>
      <c r="F319" s="1954"/>
      <c r="G319" s="1954"/>
      <c r="H319" s="1954"/>
      <c r="I319" s="1954"/>
      <c r="J319" s="1954"/>
      <c r="K319" s="1954"/>
    </row>
    <row r="320" spans="1:11" ht="15.75" customHeight="1">
      <c r="A320" s="1954"/>
      <c r="B320" s="1954"/>
      <c r="C320" s="1954"/>
      <c r="D320" s="1954"/>
      <c r="E320" s="1954"/>
      <c r="F320" s="1954"/>
      <c r="G320" s="1954"/>
      <c r="H320" s="1954"/>
      <c r="I320" s="1954"/>
      <c r="J320" s="1954"/>
      <c r="K320" s="1954"/>
    </row>
    <row r="321" spans="1:11" ht="15.75" customHeight="1">
      <c r="A321" s="1954"/>
      <c r="B321" s="1954"/>
      <c r="C321" s="1954"/>
      <c r="D321" s="1954"/>
      <c r="E321" s="1954"/>
      <c r="F321" s="1954"/>
      <c r="G321" s="1954"/>
      <c r="H321" s="1954"/>
      <c r="I321" s="1954"/>
      <c r="J321" s="1954"/>
      <c r="K321" s="1954"/>
    </row>
    <row r="322" spans="1:11" ht="15.75" customHeight="1">
      <c r="A322" s="1954"/>
      <c r="B322" s="1954"/>
      <c r="C322" s="1954"/>
      <c r="D322" s="1954"/>
      <c r="E322" s="1954"/>
      <c r="F322" s="1954"/>
      <c r="G322" s="1954"/>
      <c r="H322" s="1954"/>
      <c r="I322" s="1954"/>
      <c r="J322" s="1954"/>
      <c r="K322" s="1954"/>
    </row>
    <row r="323" spans="1:11" ht="15.75" customHeight="1">
      <c r="A323" s="1954"/>
      <c r="B323" s="1954"/>
      <c r="C323" s="1954"/>
      <c r="D323" s="1954"/>
      <c r="E323" s="1954"/>
      <c r="F323" s="1954"/>
      <c r="G323" s="1954"/>
      <c r="H323" s="1954"/>
      <c r="I323" s="1954"/>
      <c r="J323" s="1954"/>
      <c r="K323" s="1954"/>
    </row>
    <row r="324" spans="1:11" ht="15.75" customHeight="1">
      <c r="A324" s="1954"/>
      <c r="B324" s="1954"/>
      <c r="C324" s="1954"/>
      <c r="D324" s="1954"/>
      <c r="E324" s="1954"/>
      <c r="F324" s="1954"/>
      <c r="G324" s="1954"/>
      <c r="H324" s="1954"/>
      <c r="I324" s="1954"/>
      <c r="J324" s="1954"/>
      <c r="K324" s="1954"/>
    </row>
    <row r="325" spans="1:11" ht="15.75" customHeight="1">
      <c r="A325" s="1954"/>
      <c r="B325" s="1954"/>
      <c r="C325" s="1954"/>
      <c r="D325" s="1954"/>
      <c r="E325" s="1954"/>
      <c r="F325" s="1954"/>
      <c r="G325" s="1954"/>
      <c r="H325" s="1954"/>
      <c r="I325" s="1954"/>
      <c r="J325" s="1954"/>
      <c r="K325" s="1954"/>
    </row>
    <row r="326" spans="1:11" ht="15.75" customHeight="1">
      <c r="A326" s="1954"/>
      <c r="B326" s="1954"/>
      <c r="C326" s="1954"/>
      <c r="D326" s="1954"/>
      <c r="E326" s="1954"/>
      <c r="F326" s="1954"/>
      <c r="G326" s="1954"/>
      <c r="H326" s="1954"/>
      <c r="I326" s="1954"/>
      <c r="J326" s="1954"/>
      <c r="K326" s="1954"/>
    </row>
    <row r="327" spans="1:11" ht="15.75" customHeight="1">
      <c r="A327" s="1954"/>
      <c r="B327" s="1954"/>
      <c r="C327" s="1954"/>
      <c r="D327" s="1954"/>
      <c r="E327" s="1954"/>
      <c r="F327" s="1954"/>
      <c r="G327" s="1954"/>
      <c r="H327" s="1954"/>
      <c r="I327" s="1954"/>
      <c r="J327" s="1954"/>
      <c r="K327" s="1954"/>
    </row>
    <row r="328" spans="1:11" ht="15.75" customHeight="1">
      <c r="A328" s="1954"/>
      <c r="B328" s="1954"/>
      <c r="C328" s="1954"/>
      <c r="D328" s="1954"/>
      <c r="E328" s="1954"/>
      <c r="F328" s="1954"/>
      <c r="G328" s="1954"/>
      <c r="H328" s="1954"/>
      <c r="I328" s="1954"/>
      <c r="J328" s="1954"/>
      <c r="K328" s="1954"/>
    </row>
    <row r="329" spans="1:11" ht="15.75" customHeight="1">
      <c r="A329" s="1954"/>
      <c r="B329" s="1954"/>
      <c r="C329" s="1954"/>
      <c r="D329" s="1954"/>
      <c r="E329" s="1954"/>
      <c r="F329" s="1954"/>
      <c r="G329" s="1954"/>
      <c r="H329" s="1954"/>
      <c r="I329" s="1954"/>
      <c r="J329" s="1954"/>
      <c r="K329" s="1954"/>
    </row>
    <row r="330" spans="1:11" ht="15.75" customHeight="1">
      <c r="A330" s="1954"/>
      <c r="B330" s="1954"/>
      <c r="C330" s="1954"/>
      <c r="D330" s="1954"/>
      <c r="E330" s="1954"/>
      <c r="F330" s="1954"/>
      <c r="G330" s="1954"/>
      <c r="H330" s="1954"/>
      <c r="I330" s="1954"/>
      <c r="J330" s="1954"/>
      <c r="K330" s="1954"/>
    </row>
    <row r="331" spans="1:11" ht="15.75" customHeight="1">
      <c r="A331" s="1954"/>
      <c r="B331" s="1954"/>
      <c r="C331" s="1954"/>
      <c r="D331" s="1954"/>
      <c r="E331" s="1954"/>
      <c r="F331" s="1954"/>
      <c r="G331" s="1954"/>
      <c r="H331" s="1954"/>
      <c r="I331" s="1954"/>
      <c r="J331" s="1954"/>
      <c r="K331" s="1954"/>
    </row>
    <row r="332" spans="1:11" ht="15.75" customHeight="1">
      <c r="A332" s="1954"/>
      <c r="B332" s="1954"/>
      <c r="C332" s="1954"/>
      <c r="D332" s="1954"/>
      <c r="E332" s="1954"/>
      <c r="F332" s="1954"/>
      <c r="G332" s="1954"/>
      <c r="H332" s="1954"/>
      <c r="I332" s="1954"/>
      <c r="J332" s="1954"/>
      <c r="K332" s="1954"/>
    </row>
    <row r="333" spans="1:11" ht="15.75" customHeight="1">
      <c r="A333" s="1954"/>
      <c r="B333" s="1954"/>
      <c r="C333" s="1954"/>
      <c r="D333" s="1954"/>
      <c r="E333" s="1954"/>
      <c r="F333" s="1954"/>
      <c r="G333" s="1954"/>
      <c r="H333" s="1954"/>
      <c r="I333" s="1954"/>
      <c r="J333" s="1954"/>
      <c r="K333" s="1954"/>
    </row>
    <row r="334" spans="1:11" ht="15.75" customHeight="1">
      <c r="A334" s="1954"/>
      <c r="B334" s="1954"/>
      <c r="C334" s="1954"/>
      <c r="D334" s="1954"/>
      <c r="E334" s="1954"/>
      <c r="F334" s="1954"/>
      <c r="G334" s="1954"/>
      <c r="H334" s="1954"/>
      <c r="I334" s="1954"/>
      <c r="J334" s="1954"/>
      <c r="K334" s="1954"/>
    </row>
    <row r="335" spans="1:11" ht="15.75" customHeight="1">
      <c r="A335" s="1954"/>
      <c r="B335" s="1954"/>
      <c r="C335" s="1954"/>
      <c r="D335" s="1954"/>
      <c r="E335" s="1954"/>
      <c r="F335" s="1954"/>
      <c r="G335" s="1954"/>
      <c r="H335" s="1954"/>
      <c r="I335" s="1954"/>
      <c r="J335" s="1954"/>
      <c r="K335" s="1954"/>
    </row>
    <row r="336" spans="1:11" ht="15.75" customHeight="1">
      <c r="A336" s="1954"/>
      <c r="B336" s="1954"/>
      <c r="C336" s="1954"/>
      <c r="D336" s="1954"/>
      <c r="E336" s="1954"/>
      <c r="F336" s="1954"/>
      <c r="G336" s="1954"/>
      <c r="H336" s="1954"/>
      <c r="I336" s="1954"/>
      <c r="J336" s="1954"/>
      <c r="K336" s="1954"/>
    </row>
    <row r="337" spans="1:11" ht="15.75" customHeight="1">
      <c r="A337" s="1954"/>
      <c r="B337" s="1954"/>
      <c r="C337" s="1954"/>
      <c r="D337" s="1954"/>
      <c r="E337" s="1954"/>
      <c r="F337" s="1954"/>
      <c r="G337" s="1954"/>
      <c r="H337" s="1954"/>
      <c r="I337" s="1954"/>
      <c r="J337" s="1954"/>
      <c r="K337" s="1954"/>
    </row>
    <row r="338" spans="1:11" ht="15.75" customHeight="1">
      <c r="A338" s="1954"/>
      <c r="B338" s="1954"/>
      <c r="C338" s="1954"/>
      <c r="D338" s="1954"/>
      <c r="E338" s="1954"/>
      <c r="F338" s="1954"/>
      <c r="G338" s="1954"/>
      <c r="H338" s="1954"/>
      <c r="I338" s="1954"/>
      <c r="J338" s="1954"/>
      <c r="K338" s="1954"/>
    </row>
    <row r="339" spans="1:11" ht="15.75" customHeight="1">
      <c r="A339" s="1954"/>
      <c r="B339" s="1954"/>
      <c r="C339" s="1954"/>
      <c r="D339" s="1954"/>
      <c r="E339" s="1954"/>
      <c r="F339" s="1954"/>
      <c r="G339" s="1954"/>
      <c r="H339" s="1954"/>
      <c r="I339" s="1954"/>
      <c r="J339" s="1954"/>
      <c r="K339" s="1954"/>
    </row>
    <row r="340" spans="1:11" ht="15.75" customHeight="1">
      <c r="A340" s="1954"/>
      <c r="B340" s="1954"/>
      <c r="C340" s="1954"/>
      <c r="D340" s="1954"/>
      <c r="E340" s="1954"/>
      <c r="F340" s="1954"/>
      <c r="G340" s="1954"/>
      <c r="H340" s="1954"/>
      <c r="I340" s="1954"/>
      <c r="J340" s="1954"/>
      <c r="K340" s="1954"/>
    </row>
    <row r="341" spans="1:11" ht="15.75" customHeight="1">
      <c r="A341" s="1954"/>
      <c r="B341" s="1954"/>
      <c r="C341" s="1954"/>
      <c r="D341" s="1954"/>
      <c r="E341" s="1954"/>
      <c r="F341" s="1954"/>
      <c r="G341" s="1954"/>
      <c r="H341" s="1954"/>
      <c r="I341" s="1954"/>
      <c r="J341" s="1954"/>
      <c r="K341" s="1954"/>
    </row>
    <row r="342" spans="1:11" ht="15.75" customHeight="1">
      <c r="A342" s="1954"/>
      <c r="B342" s="1954"/>
      <c r="C342" s="1954"/>
      <c r="D342" s="1954"/>
      <c r="E342" s="1954"/>
      <c r="F342" s="1954"/>
      <c r="G342" s="1954"/>
      <c r="H342" s="1954"/>
      <c r="I342" s="1954"/>
      <c r="J342" s="1954"/>
      <c r="K342" s="1954"/>
    </row>
    <row r="343" spans="1:11" ht="15.75" customHeight="1">
      <c r="A343" s="1954"/>
      <c r="B343" s="1954"/>
      <c r="C343" s="1954"/>
      <c r="D343" s="1954"/>
      <c r="E343" s="1954"/>
      <c r="F343" s="1954"/>
      <c r="G343" s="1954"/>
      <c r="H343" s="1954"/>
      <c r="I343" s="1954"/>
      <c r="J343" s="1954"/>
      <c r="K343" s="1954"/>
    </row>
    <row r="344" spans="1:11" ht="15.75" customHeight="1">
      <c r="A344" s="1954"/>
      <c r="B344" s="1954"/>
      <c r="C344" s="1954"/>
      <c r="D344" s="1954"/>
      <c r="E344" s="1954"/>
      <c r="F344" s="1954"/>
      <c r="G344" s="1954"/>
      <c r="H344" s="1954"/>
      <c r="I344" s="1954"/>
      <c r="J344" s="1954"/>
      <c r="K344" s="1954"/>
    </row>
    <row r="345" spans="1:11" ht="15.75" customHeight="1">
      <c r="A345" s="1954"/>
      <c r="B345" s="1954"/>
      <c r="C345" s="1954"/>
      <c r="D345" s="1954"/>
      <c r="E345" s="1954"/>
      <c r="F345" s="1954"/>
      <c r="G345" s="1954"/>
      <c r="H345" s="1954"/>
      <c r="I345" s="1954"/>
      <c r="J345" s="1954"/>
      <c r="K345" s="1954"/>
    </row>
    <row r="346" spans="1:11" ht="15.75" customHeight="1">
      <c r="A346" s="1954"/>
      <c r="B346" s="1954"/>
      <c r="C346" s="1954"/>
      <c r="D346" s="1954"/>
      <c r="E346" s="1954"/>
      <c r="F346" s="1954"/>
      <c r="G346" s="1954"/>
      <c r="H346" s="1954"/>
      <c r="I346" s="1954"/>
      <c r="J346" s="1954"/>
      <c r="K346" s="1954"/>
    </row>
    <row r="347" spans="1:11" ht="15.75" customHeight="1">
      <c r="A347" s="1954"/>
      <c r="B347" s="1954"/>
      <c r="C347" s="1954"/>
      <c r="D347" s="1954"/>
      <c r="E347" s="1954"/>
      <c r="F347" s="1954"/>
      <c r="G347" s="1954"/>
      <c r="H347" s="1954"/>
      <c r="I347" s="1954"/>
      <c r="J347" s="1954"/>
      <c r="K347" s="1954"/>
    </row>
    <row r="348" spans="1:11" ht="15.75" customHeight="1">
      <c r="A348" s="1954"/>
      <c r="B348" s="1954"/>
      <c r="C348" s="1954"/>
      <c r="D348" s="1954"/>
      <c r="E348" s="1954"/>
      <c r="F348" s="1954"/>
      <c r="G348" s="1954"/>
      <c r="H348" s="1954"/>
      <c r="I348" s="1954"/>
      <c r="J348" s="1954"/>
      <c r="K348" s="1954"/>
    </row>
    <row r="349" spans="1:11" ht="15.75" customHeight="1">
      <c r="A349" s="1954"/>
      <c r="B349" s="1954"/>
      <c r="C349" s="1954"/>
      <c r="D349" s="1954"/>
      <c r="E349" s="1954"/>
      <c r="F349" s="1954"/>
      <c r="G349" s="1954"/>
      <c r="H349" s="1954"/>
      <c r="I349" s="1954"/>
      <c r="J349" s="1954"/>
      <c r="K349" s="1954"/>
    </row>
    <row r="350" spans="1:11" ht="15.75" customHeight="1">
      <c r="A350" s="1954"/>
      <c r="B350" s="1954"/>
      <c r="C350" s="1954"/>
      <c r="D350" s="1954"/>
      <c r="E350" s="1954"/>
      <c r="F350" s="1954"/>
      <c r="G350" s="1954"/>
      <c r="H350" s="1954"/>
      <c r="I350" s="1954"/>
      <c r="J350" s="1954"/>
      <c r="K350" s="1954"/>
    </row>
    <row r="351" spans="1:11" ht="15.75" customHeight="1">
      <c r="A351" s="1954"/>
      <c r="B351" s="1954"/>
      <c r="C351" s="1954"/>
      <c r="D351" s="1954"/>
      <c r="E351" s="1954"/>
      <c r="F351" s="1954"/>
      <c r="G351" s="1954"/>
      <c r="H351" s="1954"/>
      <c r="I351" s="1954"/>
      <c r="J351" s="1954"/>
      <c r="K351" s="1954"/>
    </row>
    <row r="352" spans="1:11" ht="15.75" customHeight="1">
      <c r="A352" s="1954"/>
      <c r="B352" s="1954"/>
      <c r="C352" s="1954"/>
      <c r="D352" s="1954"/>
      <c r="E352" s="1954"/>
      <c r="F352" s="1954"/>
      <c r="G352" s="1954"/>
      <c r="H352" s="1954"/>
      <c r="I352" s="1954"/>
      <c r="J352" s="1954"/>
      <c r="K352" s="1954"/>
    </row>
    <row r="353" spans="1:11" ht="15.75" customHeight="1">
      <c r="A353" s="1954"/>
      <c r="B353" s="1954"/>
      <c r="C353" s="1954"/>
      <c r="D353" s="1954"/>
      <c r="E353" s="1954"/>
      <c r="F353" s="1954"/>
      <c r="G353" s="1954"/>
      <c r="H353" s="1954"/>
      <c r="I353" s="1954"/>
      <c r="J353" s="1954"/>
      <c r="K353" s="1954"/>
    </row>
    <row r="354" spans="1:11" ht="15.75" customHeight="1">
      <c r="A354" s="1954"/>
      <c r="B354" s="1954"/>
      <c r="C354" s="1954"/>
      <c r="D354" s="1954"/>
      <c r="E354" s="1954"/>
      <c r="F354" s="1954"/>
      <c r="G354" s="1954"/>
      <c r="H354" s="1954"/>
      <c r="I354" s="1954"/>
      <c r="J354" s="1954"/>
      <c r="K354" s="1954"/>
    </row>
    <row r="355" spans="1:11" ht="15.75" customHeight="1">
      <c r="A355" s="1954"/>
      <c r="B355" s="1954"/>
      <c r="C355" s="1954"/>
      <c r="D355" s="1954"/>
      <c r="E355" s="1954"/>
      <c r="F355" s="1954"/>
      <c r="G355" s="1954"/>
      <c r="H355" s="1954"/>
      <c r="I355" s="1954"/>
      <c r="J355" s="1954"/>
      <c r="K355" s="1954"/>
    </row>
    <row r="356" spans="1:11" ht="15.75" customHeight="1">
      <c r="A356" s="1954"/>
      <c r="B356" s="1954"/>
      <c r="C356" s="1954"/>
      <c r="D356" s="1954"/>
      <c r="E356" s="1954"/>
      <c r="F356" s="1954"/>
      <c r="G356" s="1954"/>
      <c r="H356" s="1954"/>
      <c r="I356" s="1954"/>
      <c r="J356" s="1954"/>
      <c r="K356" s="1954"/>
    </row>
    <row r="357" spans="1:11" ht="15.75" customHeight="1">
      <c r="A357" s="1954"/>
      <c r="B357" s="1954"/>
      <c r="C357" s="1954"/>
      <c r="D357" s="1954"/>
      <c r="E357" s="1954"/>
      <c r="F357" s="1954"/>
      <c r="G357" s="1954"/>
      <c r="H357" s="1954"/>
      <c r="I357" s="1954"/>
      <c r="J357" s="1954"/>
      <c r="K357" s="1954"/>
    </row>
    <row r="358" spans="1:11" ht="15.75" customHeight="1">
      <c r="A358" s="1954"/>
      <c r="B358" s="1954"/>
      <c r="C358" s="1954"/>
      <c r="D358" s="1954"/>
      <c r="E358" s="1954"/>
      <c r="F358" s="1954"/>
      <c r="G358" s="1954"/>
      <c r="H358" s="1954"/>
      <c r="I358" s="1954"/>
      <c r="J358" s="1954"/>
      <c r="K358" s="1954"/>
    </row>
    <row r="359" spans="1:11" ht="15.75" customHeight="1">
      <c r="A359" s="1954"/>
      <c r="B359" s="1954"/>
      <c r="C359" s="1954"/>
      <c r="D359" s="1954"/>
      <c r="E359" s="1954"/>
      <c r="F359" s="1954"/>
      <c r="G359" s="1954"/>
      <c r="H359" s="1954"/>
      <c r="I359" s="1954"/>
      <c r="J359" s="1954"/>
      <c r="K359" s="1954"/>
    </row>
    <row r="360" spans="1:11" ht="15.75" customHeight="1">
      <c r="A360" s="1954"/>
      <c r="B360" s="1954"/>
      <c r="C360" s="1954"/>
      <c r="D360" s="1954"/>
      <c r="E360" s="1954"/>
      <c r="F360" s="1954"/>
      <c r="G360" s="1954"/>
      <c r="H360" s="1954"/>
      <c r="I360" s="1954"/>
      <c r="J360" s="1954"/>
      <c r="K360" s="1954"/>
    </row>
    <row r="361" spans="1:11" ht="15.75" customHeight="1">
      <c r="A361" s="1954"/>
      <c r="B361" s="1954"/>
      <c r="C361" s="1954"/>
      <c r="D361" s="1954"/>
      <c r="E361" s="1954"/>
      <c r="F361" s="1954"/>
      <c r="G361" s="1954"/>
      <c r="H361" s="1954"/>
      <c r="I361" s="1954"/>
      <c r="J361" s="1954"/>
      <c r="K361" s="1954"/>
    </row>
    <row r="362" spans="1:11" ht="15.75" customHeight="1">
      <c r="A362" s="1954"/>
      <c r="B362" s="1954"/>
      <c r="C362" s="1954"/>
      <c r="D362" s="1954"/>
      <c r="E362" s="1954"/>
      <c r="F362" s="1954"/>
      <c r="G362" s="1954"/>
      <c r="H362" s="1954"/>
      <c r="I362" s="1954"/>
      <c r="J362" s="1954"/>
      <c r="K362" s="1954"/>
    </row>
    <row r="363" spans="1:11" ht="15.75" customHeight="1">
      <c r="A363" s="1954"/>
      <c r="B363" s="1954"/>
      <c r="C363" s="1954"/>
      <c r="D363" s="1954"/>
      <c r="E363" s="1954"/>
      <c r="F363" s="1954"/>
      <c r="G363" s="1954"/>
      <c r="H363" s="1954"/>
      <c r="I363" s="1954"/>
      <c r="J363" s="1954"/>
      <c r="K363" s="1954"/>
    </row>
    <row r="364" spans="1:11" ht="15.75" customHeight="1">
      <c r="A364" s="1954"/>
      <c r="B364" s="1954"/>
      <c r="C364" s="1954"/>
      <c r="D364" s="1954"/>
      <c r="E364" s="1954"/>
      <c r="F364" s="1954"/>
      <c r="G364" s="1954"/>
      <c r="H364" s="1954"/>
      <c r="I364" s="1954"/>
      <c r="J364" s="1954"/>
      <c r="K364" s="1954"/>
    </row>
    <row r="365" spans="1:11" ht="15.75" customHeight="1">
      <c r="A365" s="1954"/>
      <c r="B365" s="1954"/>
      <c r="C365" s="1954"/>
      <c r="D365" s="1954"/>
      <c r="E365" s="1954"/>
      <c r="F365" s="1954"/>
      <c r="G365" s="1954"/>
      <c r="H365" s="1954"/>
      <c r="I365" s="1954"/>
      <c r="J365" s="1954"/>
      <c r="K365" s="1954"/>
    </row>
    <row r="366" spans="1:11" ht="15.75" customHeight="1">
      <c r="A366" s="1954"/>
      <c r="B366" s="1954"/>
      <c r="C366" s="1954"/>
      <c r="D366" s="1954"/>
      <c r="E366" s="1954"/>
      <c r="F366" s="1954"/>
      <c r="G366" s="1954"/>
      <c r="H366" s="1954"/>
      <c r="I366" s="1954"/>
      <c r="J366" s="1954"/>
      <c r="K366" s="1954"/>
    </row>
    <row r="367" spans="1:11" ht="15.75" customHeight="1">
      <c r="A367" s="1954"/>
      <c r="B367" s="1954"/>
      <c r="C367" s="1954"/>
      <c r="D367" s="1954"/>
      <c r="E367" s="1954"/>
      <c r="F367" s="1954"/>
      <c r="G367" s="1954"/>
      <c r="H367" s="1954"/>
      <c r="I367" s="1954"/>
      <c r="J367" s="1954"/>
      <c r="K367" s="1954"/>
    </row>
    <row r="368" spans="1:11" ht="15.75" customHeight="1">
      <c r="A368" s="1954"/>
      <c r="B368" s="1954"/>
      <c r="C368" s="1954"/>
      <c r="D368" s="1954"/>
      <c r="E368" s="1954"/>
      <c r="F368" s="1954"/>
      <c r="G368" s="1954"/>
      <c r="H368" s="1954"/>
      <c r="I368" s="1954"/>
      <c r="J368" s="1954"/>
      <c r="K368" s="1954"/>
    </row>
    <row r="369" spans="1:11" ht="15.75" customHeight="1">
      <c r="A369" s="1954"/>
      <c r="B369" s="1954"/>
      <c r="C369" s="1954"/>
      <c r="D369" s="1954"/>
      <c r="E369" s="1954"/>
      <c r="F369" s="1954"/>
      <c r="G369" s="1954"/>
      <c r="H369" s="1954"/>
      <c r="I369" s="1954"/>
      <c r="J369" s="1954"/>
      <c r="K369" s="1954"/>
    </row>
    <row r="370" spans="1:11" ht="15.75" customHeight="1">
      <c r="A370" s="1954"/>
      <c r="B370" s="1954"/>
      <c r="C370" s="1954"/>
      <c r="D370" s="1954"/>
      <c r="E370" s="1954"/>
      <c r="F370" s="1954"/>
      <c r="G370" s="1954"/>
      <c r="H370" s="1954"/>
      <c r="I370" s="1954"/>
      <c r="J370" s="1954"/>
      <c r="K370" s="1954"/>
    </row>
    <row r="371" spans="1:11" ht="15.75" customHeight="1">
      <c r="A371" s="1954"/>
      <c r="B371" s="1954"/>
      <c r="C371" s="1954"/>
      <c r="D371" s="1954"/>
      <c r="E371" s="1954"/>
      <c r="F371" s="1954"/>
      <c r="G371" s="1954"/>
      <c r="H371" s="1954"/>
      <c r="I371" s="1954"/>
      <c r="J371" s="1954"/>
      <c r="K371" s="1954"/>
    </row>
    <row r="372" spans="1:11" ht="15.75" customHeight="1">
      <c r="A372" s="1954"/>
      <c r="B372" s="1954"/>
      <c r="C372" s="1954"/>
      <c r="D372" s="1954"/>
      <c r="E372" s="1954"/>
      <c r="F372" s="1954"/>
      <c r="G372" s="1954"/>
      <c r="H372" s="1954"/>
      <c r="I372" s="1954"/>
      <c r="J372" s="1954"/>
      <c r="K372" s="1954"/>
    </row>
    <row r="373" spans="1:11" ht="15.75" customHeight="1">
      <c r="A373" s="1954"/>
      <c r="B373" s="1954"/>
      <c r="C373" s="1954"/>
      <c r="D373" s="1954"/>
      <c r="E373" s="1954"/>
      <c r="F373" s="1954"/>
      <c r="G373" s="1954"/>
      <c r="H373" s="1954"/>
      <c r="I373" s="1954"/>
      <c r="J373" s="1954"/>
      <c r="K373" s="1954"/>
    </row>
    <row r="374" spans="1:11" ht="15.75" customHeight="1">
      <c r="A374" s="1954"/>
      <c r="B374" s="1954"/>
      <c r="C374" s="1954"/>
      <c r="D374" s="1954"/>
      <c r="E374" s="1954"/>
      <c r="F374" s="1954"/>
      <c r="G374" s="1954"/>
      <c r="H374" s="1954"/>
      <c r="I374" s="1954"/>
      <c r="J374" s="1954"/>
      <c r="K374" s="1954"/>
    </row>
    <row r="375" spans="1:11" ht="15.75" customHeight="1">
      <c r="A375" s="1954"/>
      <c r="B375" s="1954"/>
      <c r="C375" s="1954"/>
      <c r="D375" s="1954"/>
      <c r="E375" s="1954"/>
      <c r="F375" s="1954"/>
      <c r="G375" s="1954"/>
      <c r="H375" s="1954"/>
      <c r="I375" s="1954"/>
      <c r="J375" s="1954"/>
      <c r="K375" s="1954"/>
    </row>
    <row r="376" spans="1:11" ht="15.75" customHeight="1">
      <c r="A376" s="1954"/>
      <c r="B376" s="1954"/>
      <c r="C376" s="1954"/>
      <c r="D376" s="1954"/>
      <c r="E376" s="1954"/>
      <c r="F376" s="1954"/>
      <c r="G376" s="1954"/>
      <c r="H376" s="1954"/>
      <c r="I376" s="1954"/>
      <c r="J376" s="1954"/>
      <c r="K376" s="1954"/>
    </row>
    <row r="377" spans="1:11" ht="15.75" customHeight="1">
      <c r="A377" s="1954"/>
      <c r="B377" s="1954"/>
      <c r="C377" s="1954"/>
      <c r="D377" s="1954"/>
      <c r="E377" s="1954"/>
      <c r="F377" s="1954"/>
      <c r="G377" s="1954"/>
      <c r="H377" s="1954"/>
      <c r="I377" s="1954"/>
      <c r="J377" s="1954"/>
      <c r="K377" s="1954"/>
    </row>
    <row r="378" spans="1:11" ht="15.75" customHeight="1">
      <c r="A378" s="1954"/>
      <c r="B378" s="1954"/>
      <c r="C378" s="1954"/>
      <c r="D378" s="1954"/>
      <c r="E378" s="1954"/>
      <c r="F378" s="1954"/>
      <c r="G378" s="1954"/>
      <c r="H378" s="1954"/>
      <c r="I378" s="1954"/>
      <c r="J378" s="1954"/>
      <c r="K378" s="1954"/>
    </row>
    <row r="379" spans="1:11" ht="15.75" customHeight="1">
      <c r="A379" s="1954"/>
      <c r="B379" s="1954"/>
      <c r="C379" s="1954"/>
      <c r="D379" s="1954"/>
      <c r="E379" s="1954"/>
      <c r="F379" s="1954"/>
      <c r="G379" s="1954"/>
      <c r="H379" s="1954"/>
      <c r="I379" s="1954"/>
      <c r="J379" s="1954"/>
      <c r="K379" s="1954"/>
    </row>
    <row r="380" spans="1:11" ht="15.75" customHeight="1">
      <c r="A380" s="1954"/>
      <c r="B380" s="1954"/>
      <c r="C380" s="1954"/>
      <c r="D380" s="1954"/>
      <c r="E380" s="1954"/>
      <c r="F380" s="1954"/>
      <c r="G380" s="1954"/>
      <c r="H380" s="1954"/>
      <c r="I380" s="1954"/>
      <c r="J380" s="1954"/>
      <c r="K380" s="1954"/>
    </row>
    <row r="381" spans="1:11" ht="15.75" customHeight="1">
      <c r="A381" s="1954"/>
      <c r="B381" s="1954"/>
      <c r="C381" s="1954"/>
      <c r="D381" s="1954"/>
      <c r="E381" s="1954"/>
      <c r="F381" s="1954"/>
      <c r="G381" s="1954"/>
      <c r="H381" s="1954"/>
      <c r="I381" s="1954"/>
      <c r="J381" s="1954"/>
      <c r="K381" s="1954"/>
    </row>
    <row r="382" spans="1:11" ht="15.75" customHeight="1">
      <c r="A382" s="1954"/>
      <c r="B382" s="1954"/>
      <c r="C382" s="1954"/>
      <c r="D382" s="1954"/>
      <c r="E382" s="1954"/>
      <c r="F382" s="1954"/>
      <c r="G382" s="1954"/>
      <c r="H382" s="1954"/>
      <c r="I382" s="1954"/>
      <c r="J382" s="1954"/>
      <c r="K382" s="1954"/>
    </row>
    <row r="383" spans="1:11" ht="15.75" customHeight="1">
      <c r="A383" s="1954"/>
      <c r="B383" s="1954"/>
      <c r="C383" s="1954"/>
      <c r="D383" s="1954"/>
      <c r="E383" s="1954"/>
      <c r="F383" s="1954"/>
      <c r="G383" s="1954"/>
      <c r="H383" s="1954"/>
      <c r="I383" s="1954"/>
      <c r="J383" s="1954"/>
      <c r="K383" s="1954"/>
    </row>
    <row r="384" spans="1:11" ht="15.75" customHeight="1">
      <c r="A384" s="1954"/>
      <c r="B384" s="1954"/>
      <c r="C384" s="1954"/>
      <c r="D384" s="1954"/>
      <c r="E384" s="1954"/>
      <c r="F384" s="1954"/>
      <c r="G384" s="1954"/>
      <c r="H384" s="1954"/>
      <c r="I384" s="1954"/>
      <c r="J384" s="1954"/>
      <c r="K384" s="1954"/>
    </row>
    <row r="385" spans="1:11" ht="15.75" customHeight="1">
      <c r="A385" s="1954"/>
      <c r="B385" s="1954"/>
      <c r="C385" s="1954"/>
      <c r="D385" s="1954"/>
      <c r="E385" s="1954"/>
      <c r="F385" s="1954"/>
      <c r="G385" s="1954"/>
      <c r="H385" s="1954"/>
      <c r="I385" s="1954"/>
      <c r="J385" s="1954"/>
      <c r="K385" s="1954"/>
    </row>
    <row r="386" spans="1:11" ht="15.75" customHeight="1">
      <c r="A386" s="1954"/>
      <c r="B386" s="1954"/>
      <c r="C386" s="1954"/>
      <c r="D386" s="1954"/>
      <c r="E386" s="1954"/>
      <c r="F386" s="1954"/>
      <c r="G386" s="1954"/>
      <c r="H386" s="1954"/>
      <c r="I386" s="1954"/>
      <c r="J386" s="1954"/>
      <c r="K386" s="1954"/>
    </row>
    <row r="387" spans="1:11" ht="15.75" customHeight="1">
      <c r="A387" s="1954"/>
      <c r="B387" s="1954"/>
      <c r="C387" s="1954"/>
      <c r="D387" s="1954"/>
      <c r="E387" s="1954"/>
      <c r="F387" s="1954"/>
      <c r="G387" s="1954"/>
      <c r="H387" s="1954"/>
      <c r="I387" s="1954"/>
      <c r="J387" s="1954"/>
      <c r="K387" s="1954"/>
    </row>
    <row r="388" spans="1:11" ht="15.75" customHeight="1">
      <c r="A388" s="1954"/>
      <c r="B388" s="1954"/>
      <c r="C388" s="1954"/>
      <c r="D388" s="1954"/>
      <c r="E388" s="1954"/>
      <c r="F388" s="1954"/>
      <c r="G388" s="1954"/>
      <c r="H388" s="1954"/>
      <c r="I388" s="1954"/>
      <c r="J388" s="1954"/>
      <c r="K388" s="1954"/>
    </row>
    <row r="389" spans="1:11" ht="15.75" customHeight="1">
      <c r="A389" s="1954"/>
      <c r="B389" s="1954"/>
      <c r="C389" s="1954"/>
      <c r="D389" s="1954"/>
      <c r="E389" s="1954"/>
      <c r="F389" s="1954"/>
      <c r="G389" s="1954"/>
      <c r="H389" s="1954"/>
      <c r="I389" s="1954"/>
      <c r="J389" s="1954"/>
      <c r="K389" s="1954"/>
    </row>
    <row r="390" spans="1:11" ht="15.75" customHeight="1">
      <c r="A390" s="1954"/>
      <c r="B390" s="1954"/>
      <c r="C390" s="1954"/>
      <c r="D390" s="1954"/>
      <c r="E390" s="1954"/>
      <c r="F390" s="1954"/>
      <c r="G390" s="1954"/>
      <c r="H390" s="1954"/>
      <c r="I390" s="1954"/>
      <c r="J390" s="1954"/>
      <c r="K390" s="1954"/>
    </row>
    <row r="391" spans="1:11" ht="15.75" customHeight="1">
      <c r="A391" s="1954"/>
      <c r="B391" s="1954"/>
      <c r="C391" s="1954"/>
      <c r="D391" s="1954"/>
      <c r="E391" s="1954"/>
      <c r="F391" s="1954"/>
      <c r="G391" s="1954"/>
      <c r="H391" s="1954"/>
      <c r="I391" s="1954"/>
      <c r="J391" s="1954"/>
      <c r="K391" s="1954"/>
    </row>
    <row r="392" spans="1:11" ht="15.75" customHeight="1">
      <c r="A392" s="1954"/>
      <c r="B392" s="1954"/>
      <c r="C392" s="1954"/>
      <c r="D392" s="1954"/>
      <c r="E392" s="1954"/>
      <c r="F392" s="1954"/>
      <c r="G392" s="1954"/>
      <c r="H392" s="1954"/>
      <c r="I392" s="1954"/>
      <c r="J392" s="1954"/>
      <c r="K392" s="1954"/>
    </row>
    <row r="393" spans="1:11" ht="15.75" customHeight="1">
      <c r="A393" s="1954"/>
      <c r="B393" s="1954"/>
      <c r="C393" s="1954"/>
      <c r="D393" s="1954"/>
      <c r="E393" s="1954"/>
      <c r="F393" s="1954"/>
      <c r="G393" s="1954"/>
      <c r="H393" s="1954"/>
      <c r="I393" s="1954"/>
      <c r="J393" s="1954"/>
      <c r="K393" s="1954"/>
    </row>
    <row r="394" spans="1:11" ht="15.75" customHeight="1">
      <c r="A394" s="1954"/>
      <c r="B394" s="1954"/>
      <c r="C394" s="1954"/>
      <c r="D394" s="1954"/>
      <c r="E394" s="1954"/>
      <c r="F394" s="1954"/>
      <c r="G394" s="1954"/>
      <c r="H394" s="1954"/>
      <c r="I394" s="1954"/>
      <c r="J394" s="1954"/>
      <c r="K394" s="1954"/>
    </row>
    <row r="395" spans="1:11" ht="15.75" customHeight="1">
      <c r="A395" s="1954"/>
      <c r="B395" s="1954"/>
      <c r="C395" s="1954"/>
      <c r="D395" s="1954"/>
      <c r="E395" s="1954"/>
      <c r="F395" s="1954"/>
      <c r="G395" s="1954"/>
      <c r="H395" s="1954"/>
      <c r="I395" s="1954"/>
      <c r="J395" s="1954"/>
      <c r="K395" s="1954"/>
    </row>
    <row r="396" spans="1:11" ht="15.75" customHeight="1">
      <c r="A396" s="1954"/>
      <c r="B396" s="1954"/>
      <c r="C396" s="1954"/>
      <c r="D396" s="1954"/>
      <c r="E396" s="1954"/>
      <c r="F396" s="1954"/>
      <c r="G396" s="1954"/>
      <c r="H396" s="1954"/>
      <c r="I396" s="1954"/>
      <c r="J396" s="1954"/>
      <c r="K396" s="1954"/>
    </row>
    <row r="397" spans="1:11" ht="15.75" customHeight="1">
      <c r="A397" s="1954"/>
      <c r="B397" s="1954"/>
      <c r="C397" s="1954"/>
      <c r="D397" s="1954"/>
      <c r="E397" s="1954"/>
      <c r="F397" s="1954"/>
      <c r="G397" s="1954"/>
      <c r="H397" s="1954"/>
      <c r="I397" s="1954"/>
      <c r="J397" s="1954"/>
      <c r="K397" s="1954"/>
    </row>
    <row r="398" spans="1:11" ht="15.75" customHeight="1">
      <c r="A398" s="1954"/>
      <c r="B398" s="1954"/>
      <c r="C398" s="1954"/>
      <c r="D398" s="1954"/>
      <c r="E398" s="1954"/>
      <c r="F398" s="1954"/>
      <c r="G398" s="1954"/>
      <c r="H398" s="1954"/>
      <c r="I398" s="1954"/>
      <c r="J398" s="1954"/>
      <c r="K398" s="1954"/>
    </row>
    <row r="399" spans="1:11" ht="15.75" customHeight="1">
      <c r="A399" s="1954"/>
      <c r="B399" s="1954"/>
      <c r="C399" s="1954"/>
      <c r="D399" s="1954"/>
      <c r="E399" s="1954"/>
      <c r="F399" s="1954"/>
      <c r="G399" s="1954"/>
      <c r="H399" s="1954"/>
      <c r="I399" s="1954"/>
      <c r="J399" s="1954"/>
      <c r="K399" s="1954"/>
    </row>
    <row r="400" spans="1:11" ht="15.75" customHeight="1">
      <c r="A400" s="1954"/>
      <c r="B400" s="1954"/>
      <c r="C400" s="1954"/>
      <c r="D400" s="1954"/>
      <c r="E400" s="1954"/>
      <c r="F400" s="1954"/>
      <c r="G400" s="1954"/>
      <c r="H400" s="1954"/>
      <c r="I400" s="1954"/>
      <c r="J400" s="1954"/>
      <c r="K400" s="1954"/>
    </row>
    <row r="401" spans="1:11" ht="15.75" customHeight="1">
      <c r="A401" s="1954"/>
      <c r="B401" s="1954"/>
      <c r="C401" s="1954"/>
      <c r="D401" s="1954"/>
      <c r="E401" s="1954"/>
      <c r="F401" s="1954"/>
      <c r="G401" s="1954"/>
      <c r="H401" s="1954"/>
      <c r="I401" s="1954"/>
      <c r="J401" s="1954"/>
      <c r="K401" s="1954"/>
    </row>
    <row r="402" spans="1:11" ht="15.75" customHeight="1">
      <c r="A402" s="1954"/>
      <c r="B402" s="1954"/>
      <c r="C402" s="1954"/>
      <c r="D402" s="1954"/>
      <c r="E402" s="1954"/>
      <c r="F402" s="1954"/>
      <c r="G402" s="1954"/>
      <c r="H402" s="1954"/>
      <c r="I402" s="1954"/>
      <c r="J402" s="1954"/>
      <c r="K402" s="1954"/>
    </row>
    <row r="403" spans="1:11" ht="15.75" customHeight="1">
      <c r="A403" s="1954"/>
      <c r="B403" s="1954"/>
      <c r="C403" s="1954"/>
      <c r="D403" s="1954"/>
      <c r="E403" s="1954"/>
      <c r="F403" s="1954"/>
      <c r="G403" s="1954"/>
      <c r="H403" s="1954"/>
      <c r="I403" s="1954"/>
      <c r="J403" s="1954"/>
      <c r="K403" s="1954"/>
    </row>
    <row r="404" spans="1:11" ht="15.75" customHeight="1">
      <c r="A404" s="1954"/>
      <c r="B404" s="1954"/>
      <c r="C404" s="1954"/>
      <c r="D404" s="1954"/>
      <c r="E404" s="1954"/>
      <c r="F404" s="1954"/>
      <c r="G404" s="1954"/>
      <c r="H404" s="1954"/>
      <c r="I404" s="1954"/>
      <c r="J404" s="1954"/>
      <c r="K404" s="1954"/>
    </row>
    <row r="405" spans="1:11" ht="15.75" customHeight="1">
      <c r="A405" s="1954"/>
      <c r="B405" s="1954"/>
      <c r="C405" s="1954"/>
      <c r="D405" s="1954"/>
      <c r="E405" s="1954"/>
      <c r="F405" s="1954"/>
      <c r="G405" s="1954"/>
      <c r="H405" s="1954"/>
      <c r="I405" s="1954"/>
      <c r="J405" s="1954"/>
      <c r="K405" s="1954"/>
    </row>
    <row r="406" spans="1:11" ht="15.75" customHeight="1">
      <c r="A406" s="1954"/>
      <c r="B406" s="1954"/>
      <c r="C406" s="1954"/>
      <c r="D406" s="1954"/>
      <c r="E406" s="1954"/>
      <c r="F406" s="1954"/>
      <c r="G406" s="1954"/>
      <c r="H406" s="1954"/>
      <c r="I406" s="1954"/>
      <c r="J406" s="1954"/>
      <c r="K406" s="1954"/>
    </row>
    <row r="407" spans="1:11" ht="15.75" customHeight="1">
      <c r="A407" s="1954"/>
      <c r="B407" s="1954"/>
      <c r="C407" s="1954"/>
      <c r="D407" s="1954"/>
      <c r="E407" s="1954"/>
      <c r="F407" s="1954"/>
      <c r="G407" s="1954"/>
      <c r="H407" s="1954"/>
      <c r="I407" s="1954"/>
      <c r="J407" s="1954"/>
      <c r="K407" s="1954"/>
    </row>
    <row r="408" spans="1:11" ht="15.75" customHeight="1">
      <c r="A408" s="1954"/>
      <c r="B408" s="1954"/>
      <c r="C408" s="1954"/>
      <c r="D408" s="1954"/>
      <c r="E408" s="1954"/>
      <c r="F408" s="1954"/>
      <c r="G408" s="1954"/>
      <c r="H408" s="1954"/>
      <c r="I408" s="1954"/>
      <c r="J408" s="1954"/>
      <c r="K408" s="1954"/>
    </row>
    <row r="409" spans="1:11" ht="15.75" customHeight="1">
      <c r="A409" s="1954"/>
      <c r="B409" s="1954"/>
      <c r="C409" s="1954"/>
      <c r="D409" s="1954"/>
      <c r="E409" s="1954"/>
      <c r="F409" s="1954"/>
      <c r="G409" s="1954"/>
      <c r="H409" s="1954"/>
      <c r="I409" s="1954"/>
      <c r="J409" s="1954"/>
      <c r="K409" s="1954"/>
    </row>
    <row r="410" spans="1:11" ht="15.75" customHeight="1">
      <c r="A410" s="1954"/>
      <c r="B410" s="1954"/>
      <c r="C410" s="1954"/>
      <c r="D410" s="1954"/>
      <c r="E410" s="1954"/>
      <c r="F410" s="1954"/>
      <c r="G410" s="1954"/>
      <c r="H410" s="1954"/>
      <c r="I410" s="1954"/>
      <c r="J410" s="1954"/>
      <c r="K410" s="1954"/>
    </row>
    <row r="411" spans="1:11" ht="15.75" customHeight="1">
      <c r="A411" s="1954"/>
      <c r="B411" s="1954"/>
      <c r="C411" s="1954"/>
      <c r="D411" s="1954"/>
      <c r="E411" s="1954"/>
      <c r="F411" s="1954"/>
      <c r="G411" s="1954"/>
      <c r="H411" s="1954"/>
      <c r="I411" s="1954"/>
      <c r="J411" s="1954"/>
      <c r="K411" s="1954"/>
    </row>
    <row r="412" spans="1:11" ht="15.75" customHeight="1">
      <c r="A412" s="1954"/>
      <c r="B412" s="1954"/>
      <c r="C412" s="1954"/>
      <c r="D412" s="1954"/>
      <c r="E412" s="1954"/>
      <c r="F412" s="1954"/>
      <c r="G412" s="1954"/>
      <c r="H412" s="1954"/>
      <c r="I412" s="1954"/>
      <c r="J412" s="1954"/>
      <c r="K412" s="1954"/>
    </row>
    <row r="413" spans="1:11" ht="15.75" customHeight="1">
      <c r="A413" s="1954"/>
      <c r="B413" s="1954"/>
      <c r="C413" s="1954"/>
      <c r="D413" s="1954"/>
      <c r="E413" s="1954"/>
      <c r="F413" s="1954"/>
      <c r="G413" s="1954"/>
      <c r="H413" s="1954"/>
      <c r="I413" s="1954"/>
      <c r="J413" s="1954"/>
      <c r="K413" s="1954"/>
    </row>
    <row r="414" spans="1:11" ht="15.75" customHeight="1">
      <c r="A414" s="1954"/>
      <c r="B414" s="1954"/>
      <c r="C414" s="1954"/>
      <c r="D414" s="1954"/>
      <c r="E414" s="1954"/>
      <c r="F414" s="1954"/>
      <c r="G414" s="1954"/>
      <c r="H414" s="1954"/>
      <c r="I414" s="1954"/>
      <c r="J414" s="1954"/>
      <c r="K414" s="1954"/>
    </row>
    <row r="415" spans="1:11" ht="15.75" customHeight="1">
      <c r="A415" s="1954"/>
      <c r="B415" s="1954"/>
      <c r="C415" s="1954"/>
      <c r="D415" s="1954"/>
      <c r="E415" s="1954"/>
      <c r="F415" s="1954"/>
      <c r="G415" s="1954"/>
      <c r="H415" s="1954"/>
      <c r="I415" s="1954"/>
      <c r="J415" s="1954"/>
      <c r="K415" s="1954"/>
    </row>
    <row r="416" spans="1:11" ht="15.75" customHeight="1">
      <c r="A416" s="1954"/>
      <c r="B416" s="1954"/>
      <c r="C416" s="1954"/>
      <c r="D416" s="1954"/>
      <c r="E416" s="1954"/>
      <c r="F416" s="1954"/>
      <c r="G416" s="1954"/>
      <c r="H416" s="1954"/>
      <c r="I416" s="1954"/>
      <c r="J416" s="1954"/>
      <c r="K416" s="1954"/>
    </row>
    <row r="417" spans="1:11" ht="15.75" customHeight="1">
      <c r="A417" s="1954"/>
      <c r="B417" s="1954"/>
      <c r="C417" s="1954"/>
      <c r="D417" s="1954"/>
      <c r="E417" s="1954"/>
      <c r="F417" s="1954"/>
      <c r="G417" s="1954"/>
      <c r="H417" s="1954"/>
      <c r="I417" s="1954"/>
      <c r="J417" s="1954"/>
      <c r="K417" s="1954"/>
    </row>
    <row r="418" spans="1:11" ht="15.75" customHeight="1">
      <c r="A418" s="1954"/>
      <c r="B418" s="1954"/>
      <c r="C418" s="1954"/>
      <c r="D418" s="1954"/>
      <c r="E418" s="1954"/>
      <c r="F418" s="1954"/>
      <c r="G418" s="1954"/>
      <c r="H418" s="1954"/>
      <c r="I418" s="1954"/>
      <c r="J418" s="1954"/>
      <c r="K418" s="1954"/>
    </row>
    <row r="419" spans="1:11" ht="15.75" customHeight="1">
      <c r="A419" s="1954"/>
      <c r="B419" s="1954"/>
      <c r="C419" s="1954"/>
      <c r="D419" s="1954"/>
      <c r="E419" s="1954"/>
      <c r="F419" s="1954"/>
      <c r="G419" s="1954"/>
      <c r="H419" s="1954"/>
      <c r="I419" s="1954"/>
      <c r="J419" s="1954"/>
      <c r="K419" s="1954"/>
    </row>
    <row r="420" spans="1:11" ht="15.75" customHeight="1">
      <c r="A420" s="1954"/>
      <c r="B420" s="1954"/>
      <c r="C420" s="1954"/>
      <c r="D420" s="1954"/>
      <c r="E420" s="1954"/>
      <c r="F420" s="1954"/>
      <c r="G420" s="1954"/>
      <c r="H420" s="1954"/>
      <c r="I420" s="1954"/>
      <c r="J420" s="1954"/>
      <c r="K420" s="1954"/>
    </row>
    <row r="421" spans="1:11" ht="15.75" customHeight="1">
      <c r="A421" s="1954"/>
      <c r="B421" s="1954"/>
      <c r="C421" s="1954"/>
      <c r="D421" s="1954"/>
      <c r="E421" s="1954"/>
      <c r="F421" s="1954"/>
      <c r="G421" s="1954"/>
      <c r="H421" s="1954"/>
      <c r="I421" s="1954"/>
      <c r="J421" s="1954"/>
      <c r="K421" s="1954"/>
    </row>
    <row r="422" spans="1:11" ht="15.75" customHeight="1">
      <c r="A422" s="1954"/>
      <c r="B422" s="1954"/>
      <c r="C422" s="1954"/>
      <c r="D422" s="1954"/>
      <c r="E422" s="1954"/>
      <c r="F422" s="1954"/>
      <c r="G422" s="1954"/>
      <c r="H422" s="1954"/>
      <c r="I422" s="1954"/>
      <c r="J422" s="1954"/>
      <c r="K422" s="1954"/>
    </row>
    <row r="423" spans="1:11" ht="15.75" customHeight="1">
      <c r="A423" s="1954"/>
      <c r="B423" s="1954"/>
      <c r="C423" s="1954"/>
      <c r="D423" s="1954"/>
      <c r="E423" s="1954"/>
      <c r="F423" s="1954"/>
      <c r="G423" s="1954"/>
      <c r="H423" s="1954"/>
      <c r="I423" s="1954"/>
      <c r="J423" s="1954"/>
      <c r="K423" s="1954"/>
    </row>
    <row r="424" spans="1:11" ht="15.75" customHeight="1">
      <c r="A424" s="1954"/>
      <c r="B424" s="1954"/>
      <c r="C424" s="1954"/>
      <c r="D424" s="1954"/>
      <c r="E424" s="1954"/>
      <c r="F424" s="1954"/>
      <c r="G424" s="1954"/>
      <c r="H424" s="1954"/>
      <c r="I424" s="1954"/>
      <c r="J424" s="1954"/>
      <c r="K424" s="1954"/>
    </row>
    <row r="425" spans="1:11" ht="15.75" customHeight="1">
      <c r="A425" s="1954"/>
      <c r="B425" s="1954"/>
      <c r="C425" s="1954"/>
      <c r="D425" s="1954"/>
      <c r="E425" s="1954"/>
      <c r="F425" s="1954"/>
      <c r="G425" s="1954"/>
      <c r="H425" s="1954"/>
      <c r="I425" s="1954"/>
      <c r="J425" s="1954"/>
      <c r="K425" s="1954"/>
    </row>
    <row r="426" spans="1:11" ht="15.75" customHeight="1">
      <c r="A426" s="1954"/>
      <c r="B426" s="1954"/>
      <c r="C426" s="1954"/>
      <c r="D426" s="1954"/>
      <c r="E426" s="1954"/>
      <c r="F426" s="1954"/>
      <c r="G426" s="1954"/>
      <c r="H426" s="1954"/>
      <c r="I426" s="1954"/>
      <c r="J426" s="1954"/>
      <c r="K426" s="1954"/>
    </row>
    <row r="427" spans="1:11" ht="15.75" customHeight="1">
      <c r="A427" s="1954"/>
      <c r="B427" s="1954"/>
      <c r="C427" s="1954"/>
      <c r="D427" s="1954"/>
      <c r="E427" s="1954"/>
      <c r="F427" s="1954"/>
      <c r="G427" s="1954"/>
      <c r="H427" s="1954"/>
      <c r="I427" s="1954"/>
      <c r="J427" s="1954"/>
      <c r="K427" s="1954"/>
    </row>
    <row r="428" spans="1:11" ht="15.75" customHeight="1">
      <c r="A428" s="1954"/>
      <c r="B428" s="1954"/>
      <c r="C428" s="1954"/>
      <c r="D428" s="1954"/>
      <c r="E428" s="1954"/>
      <c r="F428" s="1954"/>
      <c r="G428" s="1954"/>
      <c r="H428" s="1954"/>
      <c r="I428" s="1954"/>
      <c r="J428" s="1954"/>
      <c r="K428" s="1954"/>
    </row>
    <row r="429" spans="1:11" ht="15.75" customHeight="1">
      <c r="A429" s="1954"/>
      <c r="B429" s="1954"/>
      <c r="C429" s="1954"/>
      <c r="D429" s="1954"/>
      <c r="E429" s="1954"/>
      <c r="F429" s="1954"/>
      <c r="G429" s="1954"/>
      <c r="H429" s="1954"/>
      <c r="I429" s="1954"/>
      <c r="J429" s="1954"/>
      <c r="K429" s="1954"/>
    </row>
    <row r="430" spans="1:11" ht="15.75" customHeight="1">
      <c r="A430" s="1954"/>
      <c r="B430" s="1954"/>
      <c r="C430" s="1954"/>
      <c r="D430" s="1954"/>
      <c r="E430" s="1954"/>
      <c r="F430" s="1954"/>
      <c r="G430" s="1954"/>
      <c r="H430" s="1954"/>
      <c r="I430" s="1954"/>
      <c r="J430" s="1954"/>
      <c r="K430" s="1954"/>
    </row>
    <row r="431" spans="1:11" ht="15.75" customHeight="1">
      <c r="A431" s="1954"/>
      <c r="B431" s="1954"/>
      <c r="C431" s="1954"/>
      <c r="D431" s="1954"/>
      <c r="E431" s="1954"/>
      <c r="F431" s="1954"/>
      <c r="G431" s="1954"/>
      <c r="H431" s="1954"/>
      <c r="I431" s="1954"/>
      <c r="J431" s="1954"/>
      <c r="K431" s="1954"/>
    </row>
    <row r="432" spans="1:11" ht="15.75" customHeight="1">
      <c r="A432" s="1954"/>
      <c r="B432" s="1954"/>
      <c r="C432" s="1954"/>
      <c r="D432" s="1954"/>
      <c r="E432" s="1954"/>
      <c r="F432" s="1954"/>
      <c r="G432" s="1954"/>
      <c r="H432" s="1954"/>
      <c r="I432" s="1954"/>
      <c r="J432" s="1954"/>
      <c r="K432" s="1954"/>
    </row>
    <row r="433" spans="1:11" ht="15.75" customHeight="1">
      <c r="A433" s="1954"/>
      <c r="B433" s="1954"/>
      <c r="C433" s="1954"/>
      <c r="D433" s="1954"/>
      <c r="E433" s="1954"/>
      <c r="F433" s="1954"/>
      <c r="G433" s="1954"/>
      <c r="H433" s="1954"/>
      <c r="I433" s="1954"/>
      <c r="J433" s="1954"/>
      <c r="K433" s="1954"/>
    </row>
    <row r="434" spans="1:11" ht="15.75" customHeight="1">
      <c r="A434" s="1954"/>
      <c r="B434" s="1954"/>
      <c r="C434" s="1954"/>
      <c r="D434" s="1954"/>
      <c r="E434" s="1954"/>
      <c r="F434" s="1954"/>
      <c r="G434" s="1954"/>
      <c r="H434" s="1954"/>
      <c r="I434" s="1954"/>
      <c r="J434" s="1954"/>
      <c r="K434" s="1954"/>
    </row>
    <row r="435" spans="1:11" ht="15.75" customHeight="1">
      <c r="A435" s="1954"/>
      <c r="B435" s="1954"/>
      <c r="C435" s="1954"/>
      <c r="D435" s="1954"/>
      <c r="E435" s="1954"/>
      <c r="F435" s="1954"/>
      <c r="G435" s="1954"/>
      <c r="H435" s="1954"/>
      <c r="I435" s="1954"/>
      <c r="J435" s="1954"/>
      <c r="K435" s="1954"/>
    </row>
    <row r="436" spans="1:11" ht="15.75" customHeight="1">
      <c r="A436" s="1954"/>
      <c r="B436" s="1954"/>
      <c r="C436" s="1954"/>
      <c r="D436" s="1954"/>
      <c r="E436" s="1954"/>
      <c r="F436" s="1954"/>
      <c r="G436" s="1954"/>
      <c r="H436" s="1954"/>
      <c r="I436" s="1954"/>
      <c r="J436" s="1954"/>
      <c r="K436" s="1954"/>
    </row>
    <row r="437" spans="1:11" ht="15.75" customHeight="1">
      <c r="A437" s="1954"/>
      <c r="B437" s="1954"/>
      <c r="C437" s="1954"/>
      <c r="D437" s="1954"/>
      <c r="E437" s="1954"/>
      <c r="F437" s="1954"/>
      <c r="G437" s="1954"/>
      <c r="H437" s="1954"/>
      <c r="I437" s="1954"/>
      <c r="J437" s="1954"/>
      <c r="K437" s="1954"/>
    </row>
    <row r="438" spans="1:11" ht="15.75" customHeight="1">
      <c r="A438" s="1954"/>
      <c r="B438" s="1954"/>
      <c r="C438" s="1954"/>
      <c r="D438" s="1954"/>
      <c r="E438" s="1954"/>
      <c r="F438" s="1954"/>
      <c r="G438" s="1954"/>
      <c r="H438" s="1954"/>
      <c r="I438" s="1954"/>
      <c r="J438" s="1954"/>
      <c r="K438" s="1954"/>
    </row>
    <row r="439" spans="1:11" ht="15.75" customHeight="1">
      <c r="A439" s="1954"/>
      <c r="B439" s="1954"/>
      <c r="C439" s="1954"/>
      <c r="D439" s="1954"/>
      <c r="E439" s="1954"/>
      <c r="F439" s="1954"/>
      <c r="G439" s="1954"/>
      <c r="H439" s="1954"/>
      <c r="I439" s="1954"/>
      <c r="J439" s="1954"/>
      <c r="K439" s="1954"/>
    </row>
    <row r="440" spans="1:11" ht="15.75" customHeight="1">
      <c r="A440" s="1954"/>
      <c r="B440" s="1954"/>
      <c r="C440" s="1954"/>
      <c r="D440" s="1954"/>
      <c r="E440" s="1954"/>
      <c r="F440" s="1954"/>
      <c r="G440" s="1954"/>
      <c r="H440" s="1954"/>
      <c r="I440" s="1954"/>
      <c r="J440" s="1954"/>
      <c r="K440" s="1954"/>
    </row>
    <row r="441" spans="1:11" ht="15.75" customHeight="1">
      <c r="A441" s="1954"/>
      <c r="B441" s="1954"/>
      <c r="C441" s="1954"/>
      <c r="D441" s="1954"/>
      <c r="E441" s="1954"/>
      <c r="F441" s="1954"/>
      <c r="G441" s="1954"/>
      <c r="H441" s="1954"/>
      <c r="I441" s="1954"/>
      <c r="J441" s="1954"/>
      <c r="K441" s="1954"/>
    </row>
    <row r="442" spans="1:11" ht="15.75" customHeight="1">
      <c r="A442" s="1954"/>
      <c r="B442" s="1954"/>
      <c r="C442" s="1954"/>
      <c r="D442" s="1954"/>
      <c r="E442" s="1954"/>
      <c r="F442" s="1954"/>
      <c r="G442" s="1954"/>
      <c r="H442" s="1954"/>
      <c r="I442" s="1954"/>
      <c r="J442" s="1954"/>
      <c r="K442" s="1954"/>
    </row>
    <row r="443" spans="1:11" ht="15.75" customHeight="1">
      <c r="A443" s="1954"/>
      <c r="B443" s="1954"/>
      <c r="C443" s="1954"/>
      <c r="D443" s="1954"/>
      <c r="E443" s="1954"/>
      <c r="F443" s="1954"/>
      <c r="G443" s="1954"/>
      <c r="H443" s="1954"/>
      <c r="I443" s="1954"/>
      <c r="J443" s="1954"/>
      <c r="K443" s="1954"/>
    </row>
    <row r="444" spans="1:11" ht="15.75" customHeight="1">
      <c r="A444" s="1954"/>
      <c r="B444" s="1954"/>
      <c r="C444" s="1954"/>
      <c r="D444" s="1954"/>
      <c r="E444" s="1954"/>
      <c r="F444" s="1954"/>
      <c r="G444" s="1954"/>
      <c r="H444" s="1954"/>
      <c r="I444" s="1954"/>
      <c r="J444" s="1954"/>
      <c r="K444" s="1954"/>
    </row>
    <row r="445" spans="1:11" ht="15.75" customHeight="1">
      <c r="A445" s="1954"/>
      <c r="B445" s="1954"/>
      <c r="C445" s="1954"/>
      <c r="D445" s="1954"/>
      <c r="E445" s="1954"/>
      <c r="F445" s="1954"/>
      <c r="G445" s="1954"/>
      <c r="H445" s="1954"/>
      <c r="I445" s="1954"/>
      <c r="J445" s="1954"/>
      <c r="K445" s="1954"/>
    </row>
    <row r="446" spans="1:11" ht="15.75" customHeight="1">
      <c r="A446" s="1954"/>
      <c r="B446" s="1954"/>
      <c r="C446" s="1954"/>
      <c r="D446" s="1954"/>
      <c r="E446" s="1954"/>
      <c r="F446" s="1954"/>
      <c r="G446" s="1954"/>
      <c r="H446" s="1954"/>
      <c r="I446" s="1954"/>
      <c r="J446" s="1954"/>
      <c r="K446" s="1954"/>
    </row>
    <row r="447" spans="1:11" ht="15.75" customHeight="1">
      <c r="A447" s="1954"/>
      <c r="B447" s="1954"/>
      <c r="C447" s="1954"/>
      <c r="D447" s="1954"/>
      <c r="E447" s="1954"/>
      <c r="F447" s="1954"/>
      <c r="G447" s="1954"/>
      <c r="H447" s="1954"/>
      <c r="I447" s="1954"/>
      <c r="J447" s="1954"/>
      <c r="K447" s="1954"/>
    </row>
    <row r="448" spans="1:11" ht="15.75" customHeight="1">
      <c r="A448" s="1954"/>
      <c r="B448" s="1954"/>
      <c r="C448" s="1954"/>
      <c r="D448" s="1954"/>
      <c r="E448" s="1954"/>
      <c r="F448" s="1954"/>
      <c r="G448" s="1954"/>
      <c r="H448" s="1954"/>
      <c r="I448" s="1954"/>
      <c r="J448" s="1954"/>
      <c r="K448" s="1954"/>
    </row>
    <row r="449" spans="1:11" ht="15.75" customHeight="1">
      <c r="A449" s="1954"/>
      <c r="B449" s="1954"/>
      <c r="C449" s="1954"/>
      <c r="D449" s="1954"/>
      <c r="E449" s="1954"/>
      <c r="F449" s="1954"/>
      <c r="G449" s="1954"/>
      <c r="H449" s="1954"/>
      <c r="I449" s="1954"/>
      <c r="J449" s="1954"/>
      <c r="K449" s="1954"/>
    </row>
    <row r="450" spans="1:11" ht="15.75" customHeight="1">
      <c r="A450" s="1954"/>
      <c r="B450" s="1954"/>
      <c r="C450" s="1954"/>
      <c r="D450" s="1954"/>
      <c r="E450" s="1954"/>
      <c r="F450" s="1954"/>
      <c r="G450" s="1954"/>
      <c r="H450" s="1954"/>
      <c r="I450" s="1954"/>
      <c r="J450" s="1954"/>
      <c r="K450" s="1954"/>
    </row>
    <row r="451" spans="1:11" ht="15.75" customHeight="1">
      <c r="A451" s="1954"/>
      <c r="B451" s="1954"/>
      <c r="C451" s="1954"/>
      <c r="D451" s="1954"/>
      <c r="E451" s="1954"/>
      <c r="F451" s="1954"/>
      <c r="G451" s="1954"/>
      <c r="H451" s="1954"/>
      <c r="I451" s="1954"/>
      <c r="J451" s="1954"/>
      <c r="K451" s="1954"/>
    </row>
    <row r="452" spans="1:11" ht="15.75" customHeight="1">
      <c r="A452" s="1954"/>
      <c r="B452" s="1954"/>
      <c r="C452" s="1954"/>
      <c r="D452" s="1954"/>
      <c r="E452" s="1954"/>
      <c r="F452" s="1954"/>
      <c r="G452" s="1954"/>
      <c r="H452" s="1954"/>
      <c r="I452" s="1954"/>
      <c r="J452" s="1954"/>
      <c r="K452" s="1954"/>
    </row>
    <row r="453" spans="1:11" ht="15.75" customHeight="1">
      <c r="A453" s="1954"/>
      <c r="B453" s="1954"/>
      <c r="C453" s="1954"/>
      <c r="D453" s="1954"/>
      <c r="E453" s="1954"/>
      <c r="F453" s="1954"/>
      <c r="G453" s="1954"/>
      <c r="H453" s="1954"/>
      <c r="I453" s="1954"/>
      <c r="J453" s="1954"/>
      <c r="K453" s="1954"/>
    </row>
    <row r="454" spans="1:11" ht="15.75" customHeight="1">
      <c r="A454" s="1954"/>
      <c r="B454" s="1954"/>
      <c r="C454" s="1954"/>
      <c r="D454" s="1954"/>
      <c r="E454" s="1954"/>
      <c r="F454" s="1954"/>
      <c r="G454" s="1954"/>
      <c r="H454" s="1954"/>
      <c r="I454" s="1954"/>
      <c r="J454" s="1954"/>
      <c r="K454" s="1954"/>
    </row>
    <row r="455" spans="1:11" ht="15.75" customHeight="1">
      <c r="A455" s="1954"/>
      <c r="B455" s="1954"/>
      <c r="C455" s="1954"/>
      <c r="D455" s="1954"/>
      <c r="E455" s="1954"/>
      <c r="F455" s="1954"/>
      <c r="G455" s="1954"/>
      <c r="H455" s="1954"/>
      <c r="I455" s="1954"/>
      <c r="J455" s="1954"/>
      <c r="K455" s="1954"/>
    </row>
    <row r="456" spans="1:11" ht="15.75" customHeight="1">
      <c r="A456" s="1954"/>
      <c r="B456" s="1954"/>
      <c r="C456" s="1954"/>
      <c r="D456" s="1954"/>
      <c r="E456" s="1954"/>
      <c r="F456" s="1954"/>
      <c r="G456" s="1954"/>
      <c r="H456" s="1954"/>
      <c r="I456" s="1954"/>
      <c r="J456" s="1954"/>
      <c r="K456" s="1954"/>
    </row>
    <row r="457" spans="1:11" ht="15.75" customHeight="1">
      <c r="A457" s="1954"/>
      <c r="B457" s="1954"/>
      <c r="C457" s="1954"/>
      <c r="D457" s="1954"/>
      <c r="E457" s="1954"/>
      <c r="F457" s="1954"/>
      <c r="G457" s="1954"/>
      <c r="H457" s="1954"/>
      <c r="I457" s="1954"/>
      <c r="J457" s="1954"/>
      <c r="K457" s="1954"/>
    </row>
    <row r="458" spans="1:11" ht="15.75" customHeight="1">
      <c r="A458" s="1954"/>
      <c r="B458" s="1954"/>
      <c r="C458" s="1954"/>
      <c r="D458" s="1954"/>
      <c r="E458" s="1954"/>
      <c r="F458" s="1954"/>
      <c r="G458" s="1954"/>
      <c r="H458" s="1954"/>
      <c r="I458" s="1954"/>
      <c r="J458" s="1954"/>
      <c r="K458" s="1954"/>
    </row>
    <row r="459" spans="1:11" ht="15.75" customHeight="1">
      <c r="A459" s="1954"/>
      <c r="B459" s="1954"/>
      <c r="C459" s="1954"/>
      <c r="D459" s="1954"/>
      <c r="E459" s="1954"/>
      <c r="F459" s="1954"/>
      <c r="G459" s="1954"/>
      <c r="H459" s="1954"/>
      <c r="I459" s="1954"/>
      <c r="J459" s="1954"/>
      <c r="K459" s="1954"/>
    </row>
    <row r="460" spans="1:11" ht="15.75" customHeight="1">
      <c r="A460" s="1954"/>
      <c r="B460" s="1954"/>
      <c r="C460" s="1954"/>
      <c r="D460" s="1954"/>
      <c r="E460" s="1954"/>
      <c r="F460" s="1954"/>
      <c r="G460" s="1954"/>
      <c r="H460" s="1954"/>
      <c r="I460" s="1954"/>
      <c r="J460" s="1954"/>
      <c r="K460" s="1954"/>
    </row>
    <row r="461" spans="1:11" ht="15.75" customHeight="1">
      <c r="A461" s="1954"/>
      <c r="B461" s="1954"/>
      <c r="C461" s="1954"/>
      <c r="D461" s="1954"/>
      <c r="E461" s="1954"/>
      <c r="F461" s="1954"/>
      <c r="G461" s="1954"/>
      <c r="H461" s="1954"/>
      <c r="I461" s="1954"/>
      <c r="J461" s="1954"/>
      <c r="K461" s="1954"/>
    </row>
    <row r="462" spans="1:11" ht="15.75" customHeight="1">
      <c r="A462" s="1954"/>
      <c r="B462" s="1954"/>
      <c r="C462" s="1954"/>
      <c r="D462" s="1954"/>
      <c r="E462" s="1954"/>
      <c r="F462" s="1954"/>
      <c r="G462" s="1954"/>
      <c r="H462" s="1954"/>
      <c r="I462" s="1954"/>
      <c r="J462" s="1954"/>
      <c r="K462" s="1954"/>
    </row>
    <row r="463" spans="1:11" ht="15.75" customHeight="1">
      <c r="A463" s="1954"/>
      <c r="B463" s="1954"/>
      <c r="C463" s="1954"/>
      <c r="D463" s="1954"/>
      <c r="E463" s="1954"/>
      <c r="F463" s="1954"/>
      <c r="G463" s="1954"/>
      <c r="H463" s="1954"/>
      <c r="I463" s="1954"/>
      <c r="J463" s="1954"/>
      <c r="K463" s="1954"/>
    </row>
    <row r="464" spans="1:11" ht="15.75" customHeight="1">
      <c r="A464" s="1954"/>
      <c r="B464" s="1954"/>
      <c r="C464" s="1954"/>
      <c r="D464" s="1954"/>
      <c r="E464" s="1954"/>
      <c r="F464" s="1954"/>
      <c r="G464" s="1954"/>
      <c r="H464" s="1954"/>
      <c r="I464" s="1954"/>
      <c r="J464" s="1954"/>
      <c r="K464" s="1954"/>
    </row>
    <row r="465" spans="1:11" ht="15.75" customHeight="1">
      <c r="A465" s="1954"/>
      <c r="B465" s="1954"/>
      <c r="C465" s="1954"/>
      <c r="D465" s="1954"/>
      <c r="E465" s="1954"/>
      <c r="F465" s="1954"/>
      <c r="G465" s="1954"/>
      <c r="H465" s="1954"/>
      <c r="I465" s="1954"/>
      <c r="J465" s="1954"/>
      <c r="K465" s="1954"/>
    </row>
    <row r="466" spans="1:11" ht="15.75" customHeight="1">
      <c r="A466" s="1954"/>
      <c r="B466" s="1954"/>
      <c r="C466" s="1954"/>
      <c r="D466" s="1954"/>
      <c r="E466" s="1954"/>
      <c r="F466" s="1954"/>
      <c r="G466" s="1954"/>
      <c r="H466" s="1954"/>
      <c r="I466" s="1954"/>
      <c r="J466" s="1954"/>
      <c r="K466" s="1954"/>
    </row>
    <row r="467" spans="1:11" ht="15.75" customHeight="1">
      <c r="A467" s="1954"/>
      <c r="B467" s="1954"/>
      <c r="C467" s="1954"/>
      <c r="D467" s="1954"/>
      <c r="E467" s="1954"/>
      <c r="F467" s="1954"/>
      <c r="G467" s="1954"/>
      <c r="H467" s="1954"/>
      <c r="I467" s="1954"/>
      <c r="J467" s="1954"/>
      <c r="K467" s="1954"/>
    </row>
    <row r="468" spans="1:11" ht="15.75" customHeight="1">
      <c r="A468" s="1954"/>
      <c r="B468" s="1954"/>
      <c r="C468" s="1954"/>
      <c r="D468" s="1954"/>
      <c r="E468" s="1954"/>
      <c r="F468" s="1954"/>
      <c r="G468" s="1954"/>
      <c r="H468" s="1954"/>
      <c r="I468" s="1954"/>
      <c r="J468" s="1954"/>
      <c r="K468" s="1954"/>
    </row>
    <row r="469" spans="1:11" ht="15.75" customHeight="1">
      <c r="A469" s="1954"/>
      <c r="B469" s="1954"/>
      <c r="C469" s="1954"/>
      <c r="D469" s="1954"/>
      <c r="E469" s="1954"/>
      <c r="F469" s="1954"/>
      <c r="G469" s="1954"/>
      <c r="H469" s="1954"/>
      <c r="I469" s="1954"/>
      <c r="J469" s="1954"/>
      <c r="K469" s="1954"/>
    </row>
    <row r="470" spans="1:11" ht="15.75" customHeight="1">
      <c r="A470" s="1954"/>
      <c r="B470" s="1954"/>
      <c r="C470" s="1954"/>
      <c r="D470" s="1954"/>
      <c r="E470" s="1954"/>
      <c r="F470" s="1954"/>
      <c r="G470" s="1954"/>
      <c r="H470" s="1954"/>
      <c r="I470" s="1954"/>
      <c r="J470" s="1954"/>
      <c r="K470" s="1954"/>
    </row>
    <row r="471" spans="1:11" ht="15.75" customHeight="1">
      <c r="A471" s="1954"/>
      <c r="B471" s="1954"/>
      <c r="C471" s="1954"/>
      <c r="D471" s="1954"/>
      <c r="E471" s="1954"/>
      <c r="F471" s="1954"/>
      <c r="G471" s="1954"/>
      <c r="H471" s="1954"/>
      <c r="I471" s="1954"/>
      <c r="J471" s="1954"/>
      <c r="K471" s="1954"/>
    </row>
    <row r="472" spans="1:11" ht="15.75" customHeight="1">
      <c r="A472" s="1954"/>
      <c r="B472" s="1954"/>
      <c r="C472" s="1954"/>
      <c r="D472" s="1954"/>
      <c r="E472" s="1954"/>
      <c r="F472" s="1954"/>
      <c r="G472" s="1954"/>
      <c r="H472" s="1954"/>
      <c r="I472" s="1954"/>
      <c r="J472" s="1954"/>
      <c r="K472" s="1954"/>
    </row>
    <row r="473" spans="1:11" ht="15.75" customHeight="1">
      <c r="A473" s="1954"/>
      <c r="B473" s="1954"/>
      <c r="C473" s="1954"/>
      <c r="D473" s="1954"/>
      <c r="E473" s="1954"/>
      <c r="F473" s="1954"/>
      <c r="G473" s="1954"/>
      <c r="H473" s="1954"/>
      <c r="I473" s="1954"/>
      <c r="J473" s="1954"/>
      <c r="K473" s="1954"/>
    </row>
    <row r="474" spans="1:11" ht="15.75" customHeight="1">
      <c r="A474" s="1954"/>
      <c r="B474" s="1954"/>
      <c r="C474" s="1954"/>
      <c r="D474" s="1954"/>
      <c r="E474" s="1954"/>
      <c r="F474" s="1954"/>
      <c r="G474" s="1954"/>
      <c r="H474" s="1954"/>
      <c r="I474" s="1954"/>
      <c r="J474" s="1954"/>
      <c r="K474" s="1954"/>
    </row>
    <row r="475" spans="1:11" ht="15.75" customHeight="1">
      <c r="A475" s="1954"/>
      <c r="B475" s="1954"/>
      <c r="C475" s="1954"/>
      <c r="D475" s="1954"/>
      <c r="E475" s="1954"/>
      <c r="F475" s="1954"/>
      <c r="G475" s="1954"/>
      <c r="H475" s="1954"/>
      <c r="I475" s="1954"/>
      <c r="J475" s="1954"/>
      <c r="K475" s="1954"/>
    </row>
    <row r="476" spans="1:11" ht="15.75" customHeight="1">
      <c r="A476" s="1954"/>
      <c r="B476" s="1954"/>
      <c r="C476" s="1954"/>
      <c r="D476" s="1954"/>
      <c r="E476" s="1954"/>
      <c r="F476" s="1954"/>
      <c r="G476" s="1954"/>
      <c r="H476" s="1954"/>
      <c r="I476" s="1954"/>
      <c r="J476" s="1954"/>
      <c r="K476" s="1954"/>
    </row>
    <row r="477" spans="1:11" ht="15.75" customHeight="1">
      <c r="A477" s="1954"/>
      <c r="B477" s="1954"/>
      <c r="C477" s="1954"/>
      <c r="D477" s="1954"/>
      <c r="E477" s="1954"/>
      <c r="F477" s="1954"/>
      <c r="G477" s="1954"/>
      <c r="H477" s="1954"/>
      <c r="I477" s="1954"/>
      <c r="J477" s="1954"/>
      <c r="K477" s="1954"/>
    </row>
    <row r="478" spans="1:11" ht="15.75" customHeight="1">
      <c r="A478" s="1954"/>
      <c r="B478" s="1954"/>
      <c r="C478" s="1954"/>
      <c r="D478" s="1954"/>
      <c r="E478" s="1954"/>
      <c r="F478" s="1954"/>
      <c r="G478" s="1954"/>
      <c r="H478" s="1954"/>
      <c r="I478" s="1954"/>
      <c r="J478" s="1954"/>
      <c r="K478" s="1954"/>
    </row>
    <row r="479" spans="1:11" ht="15.75" customHeight="1">
      <c r="A479" s="1954"/>
      <c r="B479" s="1954"/>
      <c r="C479" s="1954"/>
      <c r="D479" s="1954"/>
      <c r="E479" s="1954"/>
      <c r="F479" s="1954"/>
      <c r="G479" s="1954"/>
      <c r="H479" s="1954"/>
      <c r="I479" s="1954"/>
      <c r="J479" s="1954"/>
      <c r="K479" s="1954"/>
    </row>
    <row r="480" spans="1:11" ht="15.75" customHeight="1">
      <c r="A480" s="1954"/>
      <c r="B480" s="1954"/>
      <c r="C480" s="1954"/>
      <c r="D480" s="1954"/>
      <c r="E480" s="1954"/>
      <c r="F480" s="1954"/>
      <c r="G480" s="1954"/>
      <c r="H480" s="1954"/>
      <c r="I480" s="1954"/>
      <c r="J480" s="1954"/>
      <c r="K480" s="1954"/>
    </row>
    <row r="481" spans="1:11" ht="15.75" customHeight="1">
      <c r="A481" s="1954"/>
      <c r="B481" s="1954"/>
      <c r="C481" s="1954"/>
      <c r="D481" s="1954"/>
      <c r="E481" s="1954"/>
      <c r="F481" s="1954"/>
      <c r="G481" s="1954"/>
      <c r="H481" s="1954"/>
      <c r="I481" s="1954"/>
      <c r="J481" s="1954"/>
      <c r="K481" s="1954"/>
    </row>
    <row r="482" spans="1:11" ht="15.75" customHeight="1">
      <c r="A482" s="1954"/>
      <c r="B482" s="1954"/>
      <c r="C482" s="1954"/>
      <c r="D482" s="1954"/>
      <c r="E482" s="1954"/>
      <c r="F482" s="1954"/>
      <c r="G482" s="1954"/>
      <c r="H482" s="1954"/>
      <c r="I482" s="1954"/>
      <c r="J482" s="1954"/>
      <c r="K482" s="1954"/>
    </row>
    <row r="483" spans="1:11" ht="15.75" customHeight="1">
      <c r="A483" s="1954"/>
      <c r="B483" s="1954"/>
      <c r="C483" s="1954"/>
      <c r="D483" s="1954"/>
      <c r="E483" s="1954"/>
      <c r="F483" s="1954"/>
      <c r="G483" s="1954"/>
      <c r="H483" s="1954"/>
      <c r="I483" s="1954"/>
      <c r="J483" s="1954"/>
      <c r="K483" s="1954"/>
    </row>
    <row r="484" spans="1:11" ht="15.75" customHeight="1">
      <c r="A484" s="1954"/>
      <c r="B484" s="1954"/>
      <c r="C484" s="1954"/>
      <c r="D484" s="1954"/>
      <c r="E484" s="1954"/>
      <c r="F484" s="1954"/>
      <c r="G484" s="1954"/>
      <c r="H484" s="1954"/>
      <c r="I484" s="1954"/>
      <c r="J484" s="1954"/>
      <c r="K484" s="1954"/>
    </row>
    <row r="485" spans="1:11" ht="15.75" customHeight="1">
      <c r="A485" s="1954"/>
      <c r="B485" s="1954"/>
      <c r="C485" s="1954"/>
      <c r="D485" s="1954"/>
      <c r="E485" s="1954"/>
      <c r="F485" s="1954"/>
      <c r="G485" s="1954"/>
      <c r="H485" s="1954"/>
      <c r="I485" s="1954"/>
      <c r="J485" s="1954"/>
      <c r="K485" s="1954"/>
    </row>
    <row r="486" spans="1:11" ht="15.75" customHeight="1">
      <c r="A486" s="1954"/>
      <c r="B486" s="1954"/>
      <c r="C486" s="1954"/>
      <c r="D486" s="1954"/>
      <c r="E486" s="1954"/>
      <c r="F486" s="1954"/>
      <c r="G486" s="1954"/>
      <c r="H486" s="1954"/>
      <c r="I486" s="1954"/>
      <c r="J486" s="1954"/>
      <c r="K486" s="1954"/>
    </row>
    <row r="487" spans="1:11" ht="15.75" customHeight="1">
      <c r="A487" s="1954"/>
      <c r="B487" s="1954"/>
      <c r="C487" s="1954"/>
      <c r="D487" s="1954"/>
      <c r="E487" s="1954"/>
      <c r="F487" s="1954"/>
      <c r="G487" s="1954"/>
      <c r="H487" s="1954"/>
      <c r="I487" s="1954"/>
      <c r="J487" s="1954"/>
      <c r="K487" s="1954"/>
    </row>
    <row r="488" spans="1:11" ht="15.75" customHeight="1">
      <c r="A488" s="1954"/>
      <c r="B488" s="1954"/>
      <c r="C488" s="1954"/>
      <c r="D488" s="1954"/>
      <c r="E488" s="1954"/>
      <c r="F488" s="1954"/>
      <c r="G488" s="1954"/>
      <c r="H488" s="1954"/>
      <c r="I488" s="1954"/>
      <c r="J488" s="1954"/>
      <c r="K488" s="1954"/>
    </row>
    <row r="489" spans="1:11" ht="15.75" customHeight="1">
      <c r="A489" s="1954"/>
      <c r="B489" s="1954"/>
      <c r="C489" s="1954"/>
      <c r="D489" s="1954"/>
      <c r="E489" s="1954"/>
      <c r="F489" s="1954"/>
      <c r="G489" s="1954"/>
      <c r="H489" s="1954"/>
      <c r="I489" s="1954"/>
      <c r="J489" s="1954"/>
      <c r="K489" s="1954"/>
    </row>
    <row r="490" spans="1:11" ht="15.75" customHeight="1">
      <c r="A490" s="1954"/>
      <c r="B490" s="1954"/>
      <c r="C490" s="1954"/>
      <c r="D490" s="1954"/>
      <c r="E490" s="1954"/>
      <c r="F490" s="1954"/>
      <c r="G490" s="1954"/>
      <c r="H490" s="1954"/>
      <c r="I490" s="1954"/>
      <c r="J490" s="1954"/>
      <c r="K490" s="1954"/>
    </row>
    <row r="491" spans="1:11" ht="15.75" customHeight="1">
      <c r="A491" s="1954"/>
      <c r="B491" s="1954"/>
      <c r="C491" s="1954"/>
      <c r="D491" s="1954"/>
      <c r="E491" s="1954"/>
      <c r="F491" s="1954"/>
      <c r="G491" s="1954"/>
      <c r="H491" s="1954"/>
      <c r="I491" s="1954"/>
      <c r="J491" s="1954"/>
      <c r="K491" s="1954"/>
    </row>
    <row r="492" spans="1:11" ht="15.75" customHeight="1">
      <c r="A492" s="1954"/>
      <c r="B492" s="1954"/>
      <c r="C492" s="1954"/>
      <c r="D492" s="1954"/>
      <c r="E492" s="1954"/>
      <c r="F492" s="1954"/>
      <c r="G492" s="1954"/>
      <c r="H492" s="1954"/>
      <c r="I492" s="1954"/>
      <c r="J492" s="1954"/>
      <c r="K492" s="1954"/>
    </row>
    <row r="493" spans="1:11" ht="15.75" customHeight="1">
      <c r="A493" s="1954"/>
      <c r="B493" s="1954"/>
      <c r="C493" s="1954"/>
      <c r="D493" s="1954"/>
      <c r="E493" s="1954"/>
      <c r="F493" s="1954"/>
      <c r="G493" s="1954"/>
      <c r="H493" s="1954"/>
      <c r="I493" s="1954"/>
      <c r="J493" s="1954"/>
      <c r="K493" s="1954"/>
    </row>
    <row r="494" spans="1:11" ht="15.75" customHeight="1">
      <c r="A494" s="1954"/>
      <c r="B494" s="1954"/>
      <c r="C494" s="1954"/>
      <c r="D494" s="1954"/>
      <c r="E494" s="1954"/>
      <c r="F494" s="1954"/>
      <c r="G494" s="1954"/>
      <c r="H494" s="1954"/>
      <c r="I494" s="1954"/>
      <c r="J494" s="1954"/>
      <c r="K494" s="1954"/>
    </row>
    <row r="495" spans="1:11" ht="15.75" customHeight="1">
      <c r="A495" s="1954"/>
      <c r="B495" s="1954"/>
      <c r="C495" s="1954"/>
      <c r="D495" s="1954"/>
      <c r="E495" s="1954"/>
      <c r="F495" s="1954"/>
      <c r="G495" s="1954"/>
      <c r="H495" s="1954"/>
      <c r="I495" s="1954"/>
      <c r="J495" s="1954"/>
      <c r="K495" s="1954"/>
    </row>
    <row r="496" spans="1:11" ht="15.75" customHeight="1">
      <c r="A496" s="1954"/>
      <c r="B496" s="1954"/>
      <c r="C496" s="1954"/>
      <c r="D496" s="1954"/>
      <c r="E496" s="1954"/>
      <c r="F496" s="1954"/>
      <c r="G496" s="1954"/>
      <c r="H496" s="1954"/>
      <c r="I496" s="1954"/>
      <c r="J496" s="1954"/>
      <c r="K496" s="1954"/>
    </row>
    <row r="497" spans="1:11" ht="15.75" customHeight="1">
      <c r="A497" s="1954"/>
      <c r="B497" s="1954"/>
      <c r="C497" s="1954"/>
      <c r="D497" s="1954"/>
      <c r="E497" s="1954"/>
      <c r="F497" s="1954"/>
      <c r="G497" s="1954"/>
      <c r="H497" s="1954"/>
      <c r="I497" s="1954"/>
      <c r="J497" s="1954"/>
      <c r="K497" s="1954"/>
    </row>
    <row r="498" spans="1:11" ht="15.75" customHeight="1">
      <c r="A498" s="1954"/>
      <c r="B498" s="1954"/>
      <c r="C498" s="1954"/>
      <c r="D498" s="1954"/>
      <c r="E498" s="1954"/>
      <c r="F498" s="1954"/>
      <c r="G498" s="1954"/>
      <c r="H498" s="1954"/>
      <c r="I498" s="1954"/>
      <c r="J498" s="1954"/>
      <c r="K498" s="1954"/>
    </row>
    <row r="499" spans="1:11" ht="15.75" customHeight="1">
      <c r="A499" s="1954"/>
      <c r="B499" s="1954"/>
      <c r="C499" s="1954"/>
      <c r="D499" s="1954"/>
      <c r="E499" s="1954"/>
      <c r="F499" s="1954"/>
      <c r="G499" s="1954"/>
      <c r="H499" s="1954"/>
      <c r="I499" s="1954"/>
      <c r="J499" s="1954"/>
      <c r="K499" s="1954"/>
    </row>
    <row r="500" spans="1:11" ht="15.75" customHeight="1">
      <c r="A500" s="1954"/>
      <c r="B500" s="1954"/>
      <c r="C500" s="1954"/>
      <c r="D500" s="1954"/>
      <c r="E500" s="1954"/>
      <c r="F500" s="1954"/>
      <c r="G500" s="1954"/>
      <c r="H500" s="1954"/>
      <c r="I500" s="1954"/>
      <c r="J500" s="1954"/>
      <c r="K500" s="1954"/>
    </row>
    <row r="501" spans="1:11" ht="15.75" customHeight="1">
      <c r="A501" s="1954"/>
      <c r="B501" s="1954"/>
      <c r="C501" s="1954"/>
      <c r="D501" s="1954"/>
      <c r="E501" s="1954"/>
      <c r="F501" s="1954"/>
      <c r="G501" s="1954"/>
      <c r="H501" s="1954"/>
      <c r="I501" s="1954"/>
      <c r="J501" s="1954"/>
      <c r="K501" s="1954"/>
    </row>
    <row r="502" spans="1:11" ht="15.75" customHeight="1">
      <c r="A502" s="1954"/>
      <c r="B502" s="1954"/>
      <c r="C502" s="1954"/>
      <c r="D502" s="1954"/>
      <c r="E502" s="1954"/>
      <c r="F502" s="1954"/>
      <c r="G502" s="1954"/>
      <c r="H502" s="1954"/>
      <c r="I502" s="1954"/>
      <c r="J502" s="1954"/>
      <c r="K502" s="1954"/>
    </row>
    <row r="503" spans="1:11" ht="15.75" customHeight="1">
      <c r="A503" s="1954"/>
      <c r="B503" s="1954"/>
      <c r="C503" s="1954"/>
      <c r="D503" s="1954"/>
      <c r="E503" s="1954"/>
      <c r="F503" s="1954"/>
      <c r="G503" s="1954"/>
      <c r="H503" s="1954"/>
      <c r="I503" s="1954"/>
      <c r="J503" s="1954"/>
      <c r="K503" s="1954"/>
    </row>
    <row r="504" spans="1:11" ht="15.75" customHeight="1">
      <c r="A504" s="1954"/>
      <c r="B504" s="1954"/>
      <c r="C504" s="1954"/>
      <c r="D504" s="1954"/>
      <c r="E504" s="1954"/>
      <c r="F504" s="1954"/>
      <c r="G504" s="1954"/>
      <c r="H504" s="1954"/>
      <c r="I504" s="1954"/>
      <c r="J504" s="1954"/>
      <c r="K504" s="1954"/>
    </row>
    <row r="505" spans="1:11" ht="15.75" customHeight="1">
      <c r="A505" s="1954"/>
      <c r="B505" s="1954"/>
      <c r="C505" s="1954"/>
      <c r="D505" s="1954"/>
      <c r="E505" s="1954"/>
      <c r="F505" s="1954"/>
      <c r="G505" s="1954"/>
      <c r="H505" s="1954"/>
      <c r="I505" s="1954"/>
      <c r="J505" s="1954"/>
      <c r="K505" s="1954"/>
    </row>
    <row r="506" spans="1:11" ht="15.75" customHeight="1">
      <c r="A506" s="1954"/>
      <c r="B506" s="1954"/>
      <c r="C506" s="1954"/>
      <c r="D506" s="1954"/>
      <c r="E506" s="1954"/>
      <c r="F506" s="1954"/>
      <c r="G506" s="1954"/>
      <c r="H506" s="1954"/>
      <c r="I506" s="1954"/>
      <c r="J506" s="1954"/>
      <c r="K506" s="1954"/>
    </row>
    <row r="507" spans="1:11" ht="15.75" customHeight="1">
      <c r="A507" s="1954"/>
      <c r="B507" s="1954"/>
      <c r="C507" s="1954"/>
      <c r="D507" s="1954"/>
      <c r="E507" s="1954"/>
      <c r="F507" s="1954"/>
      <c r="G507" s="1954"/>
      <c r="H507" s="1954"/>
      <c r="I507" s="1954"/>
      <c r="J507" s="1954"/>
      <c r="K507" s="1954"/>
    </row>
    <row r="508" spans="1:11" ht="15.75" customHeight="1">
      <c r="A508" s="1954"/>
      <c r="B508" s="1954"/>
      <c r="C508" s="1954"/>
      <c r="D508" s="1954"/>
      <c r="E508" s="1954"/>
      <c r="F508" s="1954"/>
      <c r="G508" s="1954"/>
      <c r="H508" s="1954"/>
      <c r="I508" s="1954"/>
      <c r="J508" s="1954"/>
      <c r="K508" s="1954"/>
    </row>
    <row r="509" spans="1:11" ht="15.75" customHeight="1">
      <c r="A509" s="1954"/>
      <c r="B509" s="1954"/>
      <c r="C509" s="1954"/>
      <c r="D509" s="1954"/>
      <c r="E509" s="1954"/>
      <c r="F509" s="1954"/>
      <c r="G509" s="1954"/>
      <c r="H509" s="1954"/>
      <c r="I509" s="1954"/>
      <c r="J509" s="1954"/>
      <c r="K509" s="1954"/>
    </row>
    <row r="510" spans="1:11" ht="15.75" customHeight="1">
      <c r="A510" s="1954"/>
      <c r="B510" s="1954"/>
      <c r="C510" s="1954"/>
      <c r="D510" s="1954"/>
      <c r="E510" s="1954"/>
      <c r="F510" s="1954"/>
      <c r="G510" s="1954"/>
      <c r="H510" s="1954"/>
      <c r="I510" s="1954"/>
      <c r="J510" s="1954"/>
      <c r="K510" s="1954"/>
    </row>
    <row r="511" spans="1:11" ht="15.75" customHeight="1">
      <c r="A511" s="1954"/>
      <c r="B511" s="1954"/>
      <c r="C511" s="1954"/>
      <c r="D511" s="1954"/>
      <c r="E511" s="1954"/>
      <c r="F511" s="1954"/>
      <c r="G511" s="1954"/>
      <c r="H511" s="1954"/>
      <c r="I511" s="1954"/>
      <c r="J511" s="1954"/>
      <c r="K511" s="1954"/>
    </row>
    <row r="512" spans="1:11" ht="15.75" customHeight="1">
      <c r="A512" s="1954"/>
      <c r="B512" s="1954"/>
      <c r="C512" s="1954"/>
      <c r="D512" s="1954"/>
      <c r="E512" s="1954"/>
      <c r="F512" s="1954"/>
      <c r="G512" s="1954"/>
      <c r="H512" s="1954"/>
      <c r="I512" s="1954"/>
      <c r="J512" s="1954"/>
      <c r="K512" s="1954"/>
    </row>
    <row r="513" spans="1:11" ht="15.75" customHeight="1">
      <c r="A513" s="1954"/>
      <c r="B513" s="1954"/>
      <c r="C513" s="1954"/>
      <c r="D513" s="1954"/>
      <c r="E513" s="1954"/>
      <c r="F513" s="1954"/>
      <c r="G513" s="1954"/>
      <c r="H513" s="1954"/>
      <c r="I513" s="1954"/>
      <c r="J513" s="1954"/>
      <c r="K513" s="1954"/>
    </row>
    <row r="514" spans="1:11" ht="15.75" customHeight="1">
      <c r="A514" s="1954"/>
      <c r="B514" s="1954"/>
      <c r="C514" s="1954"/>
      <c r="D514" s="1954"/>
      <c r="E514" s="1954"/>
      <c r="F514" s="1954"/>
      <c r="G514" s="1954"/>
      <c r="H514" s="1954"/>
      <c r="I514" s="1954"/>
      <c r="J514" s="1954"/>
      <c r="K514" s="1954"/>
    </row>
    <row r="515" spans="1:11" ht="15.75" customHeight="1">
      <c r="A515" s="1954"/>
      <c r="B515" s="1954"/>
      <c r="C515" s="1954"/>
      <c r="D515" s="1954"/>
      <c r="E515" s="1954"/>
      <c r="F515" s="1954"/>
      <c r="G515" s="1954"/>
      <c r="H515" s="1954"/>
      <c r="I515" s="1954"/>
      <c r="J515" s="1954"/>
      <c r="K515" s="1954"/>
    </row>
    <row r="516" spans="1:11" ht="15.75" customHeight="1">
      <c r="A516" s="1954"/>
      <c r="B516" s="1954"/>
      <c r="C516" s="1954"/>
      <c r="D516" s="1954"/>
      <c r="E516" s="1954"/>
      <c r="F516" s="1954"/>
      <c r="G516" s="1954"/>
      <c r="H516" s="1954"/>
      <c r="I516" s="1954"/>
      <c r="J516" s="1954"/>
      <c r="K516" s="1954"/>
    </row>
    <row r="517" spans="1:11" ht="15.75" customHeight="1">
      <c r="A517" s="1954"/>
      <c r="B517" s="1954"/>
      <c r="C517" s="1954"/>
      <c r="D517" s="1954"/>
      <c r="E517" s="1954"/>
      <c r="F517" s="1954"/>
      <c r="G517" s="1954"/>
      <c r="H517" s="1954"/>
      <c r="I517" s="1954"/>
      <c r="J517" s="1954"/>
      <c r="K517" s="1954"/>
    </row>
    <row r="518" spans="1:11" ht="15.75" customHeight="1">
      <c r="A518" s="1954"/>
      <c r="B518" s="1954"/>
      <c r="C518" s="1954"/>
      <c r="D518" s="1954"/>
      <c r="E518" s="1954"/>
      <c r="F518" s="1954"/>
      <c r="G518" s="1954"/>
      <c r="H518" s="1954"/>
      <c r="I518" s="1954"/>
      <c r="J518" s="1954"/>
      <c r="K518" s="1954"/>
    </row>
    <row r="519" spans="1:11" ht="15.75" customHeight="1">
      <c r="A519" s="1954"/>
      <c r="B519" s="1954"/>
      <c r="C519" s="1954"/>
      <c r="D519" s="1954"/>
      <c r="E519" s="1954"/>
      <c r="F519" s="1954"/>
      <c r="G519" s="1954"/>
      <c r="H519" s="1954"/>
      <c r="I519" s="1954"/>
      <c r="J519" s="1954"/>
      <c r="K519" s="1954"/>
    </row>
    <row r="520" spans="1:11" ht="15.75" customHeight="1">
      <c r="A520" s="1954"/>
      <c r="B520" s="1954"/>
      <c r="C520" s="1954"/>
      <c r="D520" s="1954"/>
      <c r="E520" s="1954"/>
      <c r="F520" s="1954"/>
      <c r="G520" s="1954"/>
      <c r="H520" s="1954"/>
      <c r="I520" s="1954"/>
      <c r="J520" s="1954"/>
      <c r="K520" s="1954"/>
    </row>
    <row r="521" spans="1:11" ht="15.75" customHeight="1">
      <c r="A521" s="1954"/>
      <c r="B521" s="1954"/>
      <c r="C521" s="1954"/>
      <c r="D521" s="1954"/>
      <c r="E521" s="1954"/>
      <c r="F521" s="1954"/>
      <c r="G521" s="1954"/>
      <c r="H521" s="1954"/>
      <c r="I521" s="1954"/>
      <c r="J521" s="1954"/>
      <c r="K521" s="1954"/>
    </row>
    <row r="522" spans="1:11" ht="15.75" customHeight="1">
      <c r="A522" s="1954"/>
      <c r="B522" s="1954"/>
      <c r="C522" s="1954"/>
      <c r="D522" s="1954"/>
      <c r="E522" s="1954"/>
      <c r="F522" s="1954"/>
      <c r="G522" s="1954"/>
      <c r="H522" s="1954"/>
      <c r="I522" s="1954"/>
      <c r="J522" s="1954"/>
      <c r="K522" s="1954"/>
    </row>
    <row r="523" spans="1:11" ht="15.75" customHeight="1">
      <c r="A523" s="1954"/>
      <c r="B523" s="1954"/>
      <c r="C523" s="1954"/>
      <c r="D523" s="1954"/>
      <c r="E523" s="1954"/>
      <c r="F523" s="1954"/>
      <c r="G523" s="1954"/>
      <c r="H523" s="1954"/>
      <c r="I523" s="1954"/>
      <c r="J523" s="1954"/>
      <c r="K523" s="1954"/>
    </row>
    <row r="524" spans="1:11" ht="15.75" customHeight="1">
      <c r="A524" s="1954"/>
      <c r="B524" s="1954"/>
      <c r="C524" s="1954"/>
      <c r="D524" s="1954"/>
      <c r="E524" s="1954"/>
      <c r="F524" s="1954"/>
      <c r="G524" s="1954"/>
      <c r="H524" s="1954"/>
      <c r="I524" s="1954"/>
      <c r="J524" s="1954"/>
      <c r="K524" s="1954"/>
    </row>
    <row r="525" spans="1:11" ht="15.75" customHeight="1">
      <c r="A525" s="1954"/>
      <c r="B525" s="1954"/>
      <c r="C525" s="1954"/>
      <c r="D525" s="1954"/>
      <c r="E525" s="1954"/>
      <c r="F525" s="1954"/>
      <c r="G525" s="1954"/>
      <c r="H525" s="1954"/>
      <c r="I525" s="1954"/>
      <c r="J525" s="1954"/>
      <c r="K525" s="1954"/>
    </row>
    <row r="526" spans="1:11" ht="15.75" customHeight="1">
      <c r="A526" s="1954"/>
      <c r="B526" s="1954"/>
      <c r="C526" s="1954"/>
      <c r="D526" s="1954"/>
      <c r="E526" s="1954"/>
      <c r="F526" s="1954"/>
      <c r="G526" s="1954"/>
      <c r="H526" s="1954"/>
      <c r="I526" s="1954"/>
      <c r="J526" s="1954"/>
      <c r="K526" s="1954"/>
    </row>
    <row r="527" spans="1:11" ht="15.75" customHeight="1">
      <c r="A527" s="1954"/>
      <c r="B527" s="1954"/>
      <c r="C527" s="1954"/>
      <c r="D527" s="1954"/>
      <c r="E527" s="1954"/>
      <c r="F527" s="1954"/>
      <c r="G527" s="1954"/>
      <c r="H527" s="1954"/>
      <c r="I527" s="1954"/>
      <c r="J527" s="1954"/>
      <c r="K527" s="1954"/>
    </row>
    <row r="528" spans="1:11" ht="15.75" customHeight="1">
      <c r="A528" s="1954"/>
      <c r="B528" s="1954"/>
      <c r="C528" s="1954"/>
      <c r="D528" s="1954"/>
      <c r="E528" s="1954"/>
      <c r="F528" s="1954"/>
      <c r="G528" s="1954"/>
      <c r="H528" s="1954"/>
      <c r="I528" s="1954"/>
      <c r="J528" s="1954"/>
      <c r="K528" s="1954"/>
    </row>
    <row r="529" spans="1:11" ht="15.75" customHeight="1">
      <c r="A529" s="1954"/>
      <c r="B529" s="1954"/>
      <c r="C529" s="1954"/>
      <c r="D529" s="1954"/>
      <c r="E529" s="1954"/>
      <c r="F529" s="1954"/>
      <c r="G529" s="1954"/>
      <c r="H529" s="1954"/>
      <c r="I529" s="1954"/>
      <c r="J529" s="1954"/>
      <c r="K529" s="1954"/>
    </row>
    <row r="530" spans="1:11" ht="15.75" customHeight="1">
      <c r="A530" s="1954"/>
      <c r="B530" s="1954"/>
      <c r="C530" s="1954"/>
      <c r="D530" s="1954"/>
      <c r="E530" s="1954"/>
      <c r="F530" s="1954"/>
      <c r="G530" s="1954"/>
      <c r="H530" s="1954"/>
      <c r="I530" s="1954"/>
      <c r="J530" s="1954"/>
      <c r="K530" s="1954"/>
    </row>
    <row r="531" spans="1:11" ht="15.75" customHeight="1">
      <c r="A531" s="1954"/>
      <c r="B531" s="1954"/>
      <c r="C531" s="1954"/>
      <c r="D531" s="1954"/>
      <c r="E531" s="1954"/>
      <c r="F531" s="1954"/>
      <c r="G531" s="1954"/>
      <c r="H531" s="1954"/>
      <c r="I531" s="1954"/>
      <c r="J531" s="1954"/>
      <c r="K531" s="1954"/>
    </row>
    <row r="532" spans="1:11" ht="15.75" customHeight="1">
      <c r="A532" s="1954"/>
      <c r="B532" s="1954"/>
      <c r="C532" s="1954"/>
      <c r="D532" s="1954"/>
      <c r="E532" s="1954"/>
      <c r="F532" s="1954"/>
      <c r="G532" s="1954"/>
      <c r="H532" s="1954"/>
      <c r="I532" s="1954"/>
      <c r="J532" s="1954"/>
      <c r="K532" s="1954"/>
    </row>
    <row r="533" spans="1:11" ht="15.75" customHeight="1">
      <c r="A533" s="1954"/>
      <c r="B533" s="1954"/>
      <c r="C533" s="1954"/>
      <c r="D533" s="1954"/>
      <c r="E533" s="1954"/>
      <c r="F533" s="1954"/>
      <c r="G533" s="1954"/>
      <c r="H533" s="1954"/>
      <c r="I533" s="1954"/>
      <c r="J533" s="1954"/>
      <c r="K533" s="1954"/>
    </row>
    <row r="534" spans="1:11" ht="15.75" customHeight="1">
      <c r="A534" s="1954"/>
      <c r="B534" s="1954"/>
      <c r="C534" s="1954"/>
      <c r="D534" s="1954"/>
      <c r="E534" s="1954"/>
      <c r="F534" s="1954"/>
      <c r="G534" s="1954"/>
      <c r="H534" s="1954"/>
      <c r="I534" s="1954"/>
      <c r="J534" s="1954"/>
      <c r="K534" s="1954"/>
    </row>
    <row r="535" spans="1:11" ht="15.75" customHeight="1">
      <c r="A535" s="1954"/>
      <c r="B535" s="1954"/>
      <c r="C535" s="1954"/>
      <c r="D535" s="1954"/>
      <c r="E535" s="1954"/>
      <c r="F535" s="1954"/>
      <c r="G535" s="1954"/>
      <c r="H535" s="1954"/>
      <c r="I535" s="1954"/>
      <c r="J535" s="1954"/>
      <c r="K535" s="1954"/>
    </row>
    <row r="536" spans="1:11" ht="15.75" customHeight="1">
      <c r="A536" s="1954"/>
      <c r="B536" s="1954"/>
      <c r="C536" s="1954"/>
      <c r="D536" s="1954"/>
      <c r="E536" s="1954"/>
      <c r="F536" s="1954"/>
      <c r="G536" s="1954"/>
      <c r="H536" s="1954"/>
      <c r="I536" s="1954"/>
      <c r="J536" s="1954"/>
      <c r="K536" s="1954"/>
    </row>
    <row r="537" spans="1:11" ht="15.75" customHeight="1">
      <c r="A537" s="1954"/>
      <c r="B537" s="1954"/>
      <c r="C537" s="1954"/>
      <c r="D537" s="1954"/>
      <c r="E537" s="1954"/>
      <c r="F537" s="1954"/>
      <c r="G537" s="1954"/>
      <c r="H537" s="1954"/>
      <c r="I537" s="1954"/>
      <c r="J537" s="1954"/>
      <c r="K537" s="1954"/>
    </row>
    <row r="538" spans="1:11" ht="15.75" customHeight="1">
      <c r="A538" s="1954"/>
      <c r="B538" s="1954"/>
      <c r="C538" s="1954"/>
      <c r="D538" s="1954"/>
      <c r="E538" s="1954"/>
      <c r="F538" s="1954"/>
      <c r="G538" s="1954"/>
      <c r="H538" s="1954"/>
      <c r="I538" s="1954"/>
      <c r="J538" s="1954"/>
      <c r="K538" s="1954"/>
    </row>
    <row r="539" spans="1:11" ht="15.75" customHeight="1">
      <c r="A539" s="1954"/>
      <c r="B539" s="1954"/>
      <c r="C539" s="1954"/>
      <c r="D539" s="1954"/>
      <c r="E539" s="1954"/>
      <c r="F539" s="1954"/>
      <c r="G539" s="1954"/>
      <c r="H539" s="1954"/>
      <c r="I539" s="1954"/>
      <c r="J539" s="1954"/>
      <c r="K539" s="1954"/>
    </row>
    <row r="540" spans="1:11" ht="15.75" customHeight="1">
      <c r="A540" s="1954"/>
      <c r="B540" s="1954"/>
      <c r="C540" s="1954"/>
      <c r="D540" s="1954"/>
      <c r="E540" s="1954"/>
      <c r="F540" s="1954"/>
      <c r="G540" s="1954"/>
      <c r="H540" s="1954"/>
      <c r="I540" s="1954"/>
      <c r="J540" s="1954"/>
      <c r="K540" s="1954"/>
    </row>
    <row r="541" spans="1:11" ht="15.75" customHeight="1">
      <c r="A541" s="1954"/>
      <c r="B541" s="1954"/>
      <c r="C541" s="1954"/>
      <c r="D541" s="1954"/>
      <c r="E541" s="1954"/>
      <c r="F541" s="1954"/>
      <c r="G541" s="1954"/>
      <c r="H541" s="1954"/>
      <c r="I541" s="1954"/>
      <c r="J541" s="1954"/>
      <c r="K541" s="1954"/>
    </row>
    <row r="542" spans="1:11" ht="15.75" customHeight="1">
      <c r="A542" s="1954"/>
      <c r="B542" s="1954"/>
      <c r="C542" s="1954"/>
      <c r="D542" s="1954"/>
      <c r="E542" s="1954"/>
      <c r="F542" s="1954"/>
      <c r="G542" s="1954"/>
      <c r="H542" s="1954"/>
      <c r="I542" s="1954"/>
      <c r="J542" s="1954"/>
      <c r="K542" s="1954"/>
    </row>
    <row r="543" spans="1:11" ht="15.75" customHeight="1">
      <c r="A543" s="1954"/>
      <c r="B543" s="1954"/>
      <c r="C543" s="1954"/>
      <c r="D543" s="1954"/>
      <c r="E543" s="1954"/>
      <c r="F543" s="1954"/>
      <c r="G543" s="1954"/>
      <c r="H543" s="1954"/>
      <c r="I543" s="1954"/>
      <c r="J543" s="1954"/>
      <c r="K543" s="1954"/>
    </row>
    <row r="544" spans="1:11" ht="15.75" customHeight="1">
      <c r="A544" s="1954"/>
      <c r="B544" s="1954"/>
      <c r="C544" s="1954"/>
      <c r="D544" s="1954"/>
      <c r="E544" s="1954"/>
      <c r="F544" s="1954"/>
      <c r="G544" s="1954"/>
      <c r="H544" s="1954"/>
      <c r="I544" s="1954"/>
      <c r="J544" s="1954"/>
      <c r="K544" s="1954"/>
    </row>
    <row r="545" spans="1:11" ht="15.75" customHeight="1">
      <c r="A545" s="1954"/>
      <c r="B545" s="1954"/>
      <c r="C545" s="1954"/>
      <c r="D545" s="1954"/>
      <c r="E545" s="1954"/>
      <c r="F545" s="1954"/>
      <c r="G545" s="1954"/>
      <c r="H545" s="1954"/>
      <c r="I545" s="1954"/>
      <c r="J545" s="1954"/>
      <c r="K545" s="1954"/>
    </row>
    <row r="546" spans="1:11" ht="15.75" customHeight="1">
      <c r="A546" s="1954"/>
      <c r="B546" s="1954"/>
      <c r="C546" s="1954"/>
      <c r="D546" s="1954"/>
      <c r="E546" s="1954"/>
      <c r="F546" s="1954"/>
      <c r="G546" s="1954"/>
      <c r="H546" s="1954"/>
      <c r="I546" s="1954"/>
      <c r="J546" s="1954"/>
      <c r="K546" s="1954"/>
    </row>
    <row r="547" spans="1:11" ht="15.75" customHeight="1">
      <c r="A547" s="1954"/>
      <c r="B547" s="1954"/>
      <c r="C547" s="1954"/>
      <c r="D547" s="1954"/>
      <c r="E547" s="1954"/>
      <c r="F547" s="1954"/>
      <c r="G547" s="1954"/>
      <c r="H547" s="1954"/>
      <c r="I547" s="1954"/>
      <c r="J547" s="1954"/>
      <c r="K547" s="1954"/>
    </row>
    <row r="548" spans="1:11" ht="15.75" customHeight="1">
      <c r="A548" s="1954"/>
      <c r="B548" s="1954"/>
      <c r="C548" s="1954"/>
      <c r="D548" s="1954"/>
      <c r="E548" s="1954"/>
      <c r="F548" s="1954"/>
      <c r="G548" s="1954"/>
      <c r="H548" s="1954"/>
      <c r="I548" s="1954"/>
      <c r="J548" s="1954"/>
      <c r="K548" s="1954"/>
    </row>
    <row r="549" spans="1:11" ht="15.75" customHeight="1">
      <c r="A549" s="1954"/>
      <c r="B549" s="1954"/>
      <c r="C549" s="1954"/>
      <c r="D549" s="1954"/>
      <c r="E549" s="1954"/>
      <c r="F549" s="1954"/>
      <c r="G549" s="1954"/>
      <c r="H549" s="1954"/>
      <c r="I549" s="1954"/>
      <c r="J549" s="1954"/>
      <c r="K549" s="1954"/>
    </row>
    <row r="550" spans="1:11" ht="15.75" customHeight="1">
      <c r="A550" s="1954"/>
      <c r="B550" s="1954"/>
      <c r="C550" s="1954"/>
      <c r="D550" s="1954"/>
      <c r="E550" s="1954"/>
      <c r="F550" s="1954"/>
      <c r="G550" s="1954"/>
      <c r="H550" s="1954"/>
      <c r="I550" s="1954"/>
      <c r="J550" s="1954"/>
      <c r="K550" s="1954"/>
    </row>
    <row r="551" spans="1:11" ht="15.75" customHeight="1">
      <c r="A551" s="1954"/>
      <c r="B551" s="1954"/>
      <c r="C551" s="1954"/>
      <c r="D551" s="1954"/>
      <c r="E551" s="1954"/>
      <c r="F551" s="1954"/>
      <c r="G551" s="1954"/>
      <c r="H551" s="1954"/>
      <c r="I551" s="1954"/>
      <c r="J551" s="1954"/>
      <c r="K551" s="1954"/>
    </row>
    <row r="552" spans="1:11" ht="15.75" customHeight="1">
      <c r="A552" s="1954"/>
      <c r="B552" s="1954"/>
      <c r="C552" s="1954"/>
      <c r="D552" s="1954"/>
      <c r="E552" s="1954"/>
      <c r="F552" s="1954"/>
      <c r="G552" s="1954"/>
      <c r="H552" s="1954"/>
      <c r="I552" s="1954"/>
      <c r="J552" s="1954"/>
      <c r="K552" s="1954"/>
    </row>
    <row r="553" spans="1:11" ht="15.75" customHeight="1">
      <c r="A553" s="1954"/>
      <c r="B553" s="1954"/>
      <c r="C553" s="1954"/>
      <c r="D553" s="1954"/>
      <c r="E553" s="1954"/>
      <c r="F553" s="1954"/>
      <c r="G553" s="1954"/>
      <c r="H553" s="1954"/>
      <c r="I553" s="1954"/>
      <c r="J553" s="1954"/>
      <c r="K553" s="1954"/>
    </row>
    <row r="554" spans="1:11" ht="15.75" customHeight="1">
      <c r="A554" s="1954"/>
      <c r="B554" s="1954"/>
      <c r="C554" s="1954"/>
      <c r="D554" s="1954"/>
      <c r="E554" s="1954"/>
      <c r="F554" s="1954"/>
      <c r="G554" s="1954"/>
      <c r="H554" s="1954"/>
      <c r="I554" s="1954"/>
      <c r="J554" s="1954"/>
      <c r="K554" s="1954"/>
    </row>
    <row r="555" spans="1:11" ht="15.75" customHeight="1">
      <c r="A555" s="1954"/>
      <c r="B555" s="1954"/>
      <c r="C555" s="1954"/>
      <c r="D555" s="1954"/>
      <c r="E555" s="1954"/>
      <c r="F555" s="1954"/>
      <c r="G555" s="1954"/>
      <c r="H555" s="1954"/>
      <c r="I555" s="1954"/>
      <c r="J555" s="1954"/>
      <c r="K555" s="1954"/>
    </row>
    <row r="556" spans="1:11" ht="15.75" customHeight="1">
      <c r="A556" s="1954"/>
      <c r="B556" s="1954"/>
      <c r="C556" s="1954"/>
      <c r="D556" s="1954"/>
      <c r="E556" s="1954"/>
      <c r="F556" s="1954"/>
      <c r="G556" s="1954"/>
      <c r="H556" s="1954"/>
      <c r="I556" s="1954"/>
      <c r="J556" s="1954"/>
      <c r="K556" s="1954"/>
    </row>
    <row r="557" spans="1:11" ht="15.75" customHeight="1">
      <c r="A557" s="1954"/>
      <c r="B557" s="1954"/>
      <c r="C557" s="1954"/>
      <c r="D557" s="1954"/>
      <c r="E557" s="1954"/>
      <c r="F557" s="1954"/>
      <c r="G557" s="1954"/>
      <c r="H557" s="1954"/>
      <c r="I557" s="1954"/>
      <c r="J557" s="1954"/>
      <c r="K557" s="1954"/>
    </row>
    <row r="558" spans="1:11" ht="15.75" customHeight="1">
      <c r="A558" s="1954"/>
      <c r="B558" s="1954"/>
      <c r="C558" s="1954"/>
      <c r="D558" s="1954"/>
      <c r="E558" s="1954"/>
      <c r="F558" s="1954"/>
      <c r="G558" s="1954"/>
      <c r="H558" s="1954"/>
      <c r="I558" s="1954"/>
      <c r="J558" s="1954"/>
      <c r="K558" s="1954"/>
    </row>
    <row r="559" spans="1:11" ht="15.75" customHeight="1">
      <c r="A559" s="1954"/>
      <c r="B559" s="1954"/>
      <c r="C559" s="1954"/>
      <c r="D559" s="1954"/>
      <c r="E559" s="1954"/>
      <c r="F559" s="1954"/>
      <c r="G559" s="1954"/>
      <c r="H559" s="1954"/>
      <c r="I559" s="1954"/>
      <c r="J559" s="1954"/>
      <c r="K559" s="1954"/>
    </row>
    <row r="560" spans="1:11" ht="15.75" customHeight="1">
      <c r="A560" s="1954"/>
      <c r="B560" s="1954"/>
      <c r="C560" s="1954"/>
      <c r="D560" s="1954"/>
      <c r="E560" s="1954"/>
      <c r="F560" s="1954"/>
      <c r="G560" s="1954"/>
      <c r="H560" s="1954"/>
      <c r="I560" s="1954"/>
      <c r="J560" s="1954"/>
      <c r="K560" s="1954"/>
    </row>
    <row r="561" spans="1:11" ht="15.75" customHeight="1">
      <c r="A561" s="1954"/>
      <c r="B561" s="1954"/>
      <c r="C561" s="1954"/>
      <c r="D561" s="1954"/>
      <c r="E561" s="1954"/>
      <c r="F561" s="1954"/>
      <c r="G561" s="1954"/>
      <c r="H561" s="1954"/>
      <c r="I561" s="1954"/>
      <c r="J561" s="1954"/>
      <c r="K561" s="1954"/>
    </row>
    <row r="562" spans="1:11" ht="15.75" customHeight="1">
      <c r="A562" s="1954"/>
      <c r="B562" s="1954"/>
      <c r="C562" s="1954"/>
      <c r="D562" s="1954"/>
      <c r="E562" s="1954"/>
      <c r="F562" s="1954"/>
      <c r="G562" s="1954"/>
      <c r="H562" s="1954"/>
      <c r="I562" s="1954"/>
      <c r="J562" s="1954"/>
      <c r="K562" s="1954"/>
    </row>
    <row r="563" spans="1:11" ht="15.75" customHeight="1">
      <c r="A563" s="1954"/>
      <c r="B563" s="1954"/>
      <c r="C563" s="1954"/>
      <c r="D563" s="1954"/>
      <c r="E563" s="1954"/>
      <c r="F563" s="1954"/>
      <c r="G563" s="1954"/>
      <c r="H563" s="1954"/>
      <c r="I563" s="1954"/>
      <c r="J563" s="1954"/>
      <c r="K563" s="1954"/>
    </row>
    <row r="564" spans="1:11" ht="15.75" customHeight="1">
      <c r="A564" s="1954"/>
      <c r="B564" s="1954"/>
      <c r="C564" s="1954"/>
      <c r="D564" s="1954"/>
      <c r="E564" s="1954"/>
      <c r="F564" s="1954"/>
      <c r="G564" s="1954"/>
      <c r="H564" s="1954"/>
      <c r="I564" s="1954"/>
      <c r="J564" s="1954"/>
      <c r="K564" s="1954"/>
    </row>
    <row r="565" spans="1:11" ht="15.75" customHeight="1">
      <c r="A565" s="1954"/>
      <c r="B565" s="1954"/>
      <c r="C565" s="1954"/>
      <c r="D565" s="1954"/>
      <c r="E565" s="1954"/>
      <c r="F565" s="1954"/>
      <c r="G565" s="1954"/>
      <c r="H565" s="1954"/>
      <c r="I565" s="1954"/>
      <c r="J565" s="1954"/>
      <c r="K565" s="1954"/>
    </row>
    <row r="566" spans="1:11" ht="15.75" customHeight="1">
      <c r="A566" s="1954"/>
      <c r="B566" s="1954"/>
      <c r="C566" s="1954"/>
      <c r="D566" s="1954"/>
      <c r="E566" s="1954"/>
      <c r="F566" s="1954"/>
      <c r="G566" s="1954"/>
      <c r="H566" s="1954"/>
      <c r="I566" s="1954"/>
      <c r="J566" s="1954"/>
      <c r="K566" s="1954"/>
    </row>
    <row r="567" spans="1:11" ht="15.75" customHeight="1">
      <c r="A567" s="1954"/>
      <c r="B567" s="1954"/>
      <c r="C567" s="1954"/>
      <c r="D567" s="1954"/>
      <c r="E567" s="1954"/>
      <c r="F567" s="1954"/>
      <c r="G567" s="1954"/>
      <c r="H567" s="1954"/>
      <c r="I567" s="1954"/>
      <c r="J567" s="1954"/>
      <c r="K567" s="1954"/>
    </row>
    <row r="568" spans="1:11" ht="15.75" customHeight="1">
      <c r="A568" s="1954"/>
      <c r="B568" s="1954"/>
      <c r="C568" s="1954"/>
      <c r="D568" s="1954"/>
      <c r="E568" s="1954"/>
      <c r="F568" s="1954"/>
      <c r="G568" s="1954"/>
      <c r="H568" s="1954"/>
      <c r="I568" s="1954"/>
      <c r="J568" s="1954"/>
      <c r="K568" s="1954"/>
    </row>
    <row r="569" spans="1:11" ht="15.75" customHeight="1">
      <c r="A569" s="1954"/>
      <c r="B569" s="1954"/>
      <c r="C569" s="1954"/>
      <c r="D569" s="1954"/>
      <c r="E569" s="1954"/>
      <c r="F569" s="1954"/>
      <c r="G569" s="1954"/>
      <c r="H569" s="1954"/>
      <c r="I569" s="1954"/>
      <c r="J569" s="1954"/>
      <c r="K569" s="1954"/>
    </row>
    <row r="570" spans="1:11" ht="15.75" customHeight="1">
      <c r="A570" s="1954"/>
      <c r="B570" s="1954"/>
      <c r="C570" s="1954"/>
      <c r="D570" s="1954"/>
      <c r="E570" s="1954"/>
      <c r="F570" s="1954"/>
      <c r="G570" s="1954"/>
      <c r="H570" s="1954"/>
      <c r="I570" s="1954"/>
      <c r="J570" s="1954"/>
      <c r="K570" s="1954"/>
    </row>
    <row r="571" spans="1:11" ht="15.75" customHeight="1">
      <c r="A571" s="1954"/>
      <c r="B571" s="1954"/>
      <c r="C571" s="1954"/>
      <c r="D571" s="1954"/>
      <c r="E571" s="1954"/>
      <c r="F571" s="1954"/>
      <c r="G571" s="1954"/>
      <c r="H571" s="1954"/>
      <c r="I571" s="1954"/>
      <c r="J571" s="1954"/>
      <c r="K571" s="1954"/>
    </row>
    <row r="572" spans="1:11" ht="15.75" customHeight="1">
      <c r="A572" s="1954"/>
      <c r="B572" s="1954"/>
      <c r="C572" s="1954"/>
      <c r="D572" s="1954"/>
      <c r="E572" s="1954"/>
      <c r="F572" s="1954"/>
      <c r="G572" s="1954"/>
      <c r="H572" s="1954"/>
      <c r="I572" s="1954"/>
      <c r="J572" s="1954"/>
      <c r="K572" s="1954"/>
    </row>
    <row r="573" spans="1:11" ht="15.75" customHeight="1">
      <c r="A573" s="1954"/>
      <c r="B573" s="1954"/>
      <c r="C573" s="1954"/>
      <c r="D573" s="1954"/>
      <c r="E573" s="1954"/>
      <c r="F573" s="1954"/>
      <c r="G573" s="1954"/>
      <c r="H573" s="1954"/>
      <c r="I573" s="1954"/>
      <c r="J573" s="1954"/>
      <c r="K573" s="1954"/>
    </row>
    <row r="574" spans="1:11" ht="15.75" customHeight="1">
      <c r="A574" s="1954"/>
      <c r="B574" s="1954"/>
      <c r="C574" s="1954"/>
      <c r="D574" s="1954"/>
      <c r="E574" s="1954"/>
      <c r="F574" s="1954"/>
      <c r="G574" s="1954"/>
      <c r="H574" s="1954"/>
      <c r="I574" s="1954"/>
      <c r="J574" s="1954"/>
      <c r="K574" s="1954"/>
    </row>
    <row r="575" spans="1:11" ht="15.75" customHeight="1">
      <c r="A575" s="1954"/>
      <c r="B575" s="1954"/>
      <c r="C575" s="1954"/>
      <c r="D575" s="1954"/>
      <c r="E575" s="1954"/>
      <c r="F575" s="1954"/>
      <c r="G575" s="1954"/>
      <c r="H575" s="1954"/>
      <c r="I575" s="1954"/>
      <c r="J575" s="1954"/>
      <c r="K575" s="1954"/>
    </row>
    <row r="576" spans="1:11" ht="15.75" customHeight="1">
      <c r="A576" s="1954"/>
      <c r="B576" s="1954"/>
      <c r="C576" s="1954"/>
      <c r="D576" s="1954"/>
      <c r="E576" s="1954"/>
      <c r="F576" s="1954"/>
      <c r="G576" s="1954"/>
      <c r="H576" s="1954"/>
      <c r="I576" s="1954"/>
      <c r="J576" s="1954"/>
      <c r="K576" s="1954"/>
    </row>
    <row r="577" spans="1:11" ht="15.75" customHeight="1">
      <c r="A577" s="1954"/>
      <c r="B577" s="1954"/>
      <c r="C577" s="1954"/>
      <c r="D577" s="1954"/>
      <c r="E577" s="1954"/>
      <c r="F577" s="1954"/>
      <c r="G577" s="1954"/>
      <c r="H577" s="1954"/>
      <c r="I577" s="1954"/>
      <c r="J577" s="1954"/>
      <c r="K577" s="1954"/>
    </row>
    <row r="578" spans="1:11" ht="15.75" customHeight="1">
      <c r="A578" s="1954"/>
      <c r="B578" s="1954"/>
      <c r="C578" s="1954"/>
      <c r="D578" s="1954"/>
      <c r="E578" s="1954"/>
      <c r="F578" s="1954"/>
      <c r="G578" s="1954"/>
      <c r="H578" s="1954"/>
      <c r="I578" s="1954"/>
      <c r="J578" s="1954"/>
      <c r="K578" s="1954"/>
    </row>
    <row r="579" spans="1:11" ht="15.75" customHeight="1">
      <c r="A579" s="1954"/>
      <c r="B579" s="1954"/>
      <c r="C579" s="1954"/>
      <c r="D579" s="1954"/>
      <c r="E579" s="1954"/>
      <c r="F579" s="1954"/>
      <c r="G579" s="1954"/>
      <c r="H579" s="1954"/>
      <c r="I579" s="1954"/>
      <c r="J579" s="1954"/>
      <c r="K579" s="1954"/>
    </row>
    <row r="580" spans="1:11" ht="15.75" customHeight="1">
      <c r="A580" s="1954"/>
      <c r="B580" s="1954"/>
      <c r="C580" s="1954"/>
      <c r="D580" s="1954"/>
      <c r="E580" s="1954"/>
      <c r="F580" s="1954"/>
      <c r="G580" s="1954"/>
      <c r="H580" s="1954"/>
      <c r="I580" s="1954"/>
      <c r="J580" s="1954"/>
      <c r="K580" s="1954"/>
    </row>
    <row r="581" spans="1:11" ht="15.75" customHeight="1">
      <c r="A581" s="1954"/>
      <c r="B581" s="1954"/>
      <c r="C581" s="1954"/>
      <c r="D581" s="1954"/>
      <c r="E581" s="1954"/>
      <c r="F581" s="1954"/>
      <c r="G581" s="1954"/>
      <c r="H581" s="1954"/>
      <c r="I581" s="1954"/>
      <c r="J581" s="1954"/>
      <c r="K581" s="1954"/>
    </row>
    <row r="582" spans="1:11" ht="15.75" customHeight="1">
      <c r="A582" s="1954"/>
      <c r="B582" s="1954"/>
      <c r="C582" s="1954"/>
      <c r="D582" s="1954"/>
      <c r="E582" s="1954"/>
      <c r="F582" s="1954"/>
      <c r="G582" s="1954"/>
      <c r="H582" s="1954"/>
      <c r="I582" s="1954"/>
      <c r="J582" s="1954"/>
      <c r="K582" s="1954"/>
    </row>
    <row r="583" spans="1:11" ht="15.75" customHeight="1">
      <c r="A583" s="1954"/>
      <c r="B583" s="1954"/>
      <c r="C583" s="1954"/>
      <c r="D583" s="1954"/>
      <c r="E583" s="1954"/>
      <c r="F583" s="1954"/>
      <c r="G583" s="1954"/>
      <c r="H583" s="1954"/>
      <c r="I583" s="1954"/>
      <c r="J583" s="1954"/>
      <c r="K583" s="1954"/>
    </row>
    <row r="584" spans="1:11" ht="15.75" customHeight="1">
      <c r="A584" s="1954"/>
      <c r="B584" s="1954"/>
      <c r="C584" s="1954"/>
      <c r="D584" s="1954"/>
      <c r="E584" s="1954"/>
      <c r="F584" s="1954"/>
      <c r="G584" s="1954"/>
      <c r="H584" s="1954"/>
      <c r="I584" s="1954"/>
      <c r="J584" s="1954"/>
      <c r="K584" s="1954"/>
    </row>
    <row r="585" spans="1:11" ht="15.75" customHeight="1">
      <c r="A585" s="1954"/>
      <c r="B585" s="1954"/>
      <c r="C585" s="1954"/>
      <c r="D585" s="1954"/>
      <c r="E585" s="1954"/>
      <c r="F585" s="1954"/>
      <c r="G585" s="1954"/>
      <c r="H585" s="1954"/>
      <c r="I585" s="1954"/>
      <c r="J585" s="1954"/>
      <c r="K585" s="1954"/>
    </row>
    <row r="586" spans="1:11" ht="15.75" customHeight="1">
      <c r="A586" s="1954"/>
      <c r="B586" s="1954"/>
      <c r="C586" s="1954"/>
      <c r="D586" s="1954"/>
      <c r="E586" s="1954"/>
      <c r="F586" s="1954"/>
      <c r="G586" s="1954"/>
      <c r="H586" s="1954"/>
      <c r="I586" s="1954"/>
      <c r="J586" s="1954"/>
      <c r="K586" s="1954"/>
    </row>
    <row r="587" spans="1:11" ht="15.75" customHeight="1">
      <c r="A587" s="1954"/>
      <c r="B587" s="1954"/>
      <c r="C587" s="1954"/>
      <c r="D587" s="1954"/>
      <c r="E587" s="1954"/>
      <c r="F587" s="1954"/>
      <c r="G587" s="1954"/>
      <c r="H587" s="1954"/>
      <c r="I587" s="1954"/>
      <c r="J587" s="1954"/>
      <c r="K587" s="1954"/>
    </row>
    <row r="588" spans="1:11" ht="15.75" customHeight="1">
      <c r="A588" s="1954"/>
      <c r="B588" s="1954"/>
      <c r="C588" s="1954"/>
      <c r="D588" s="1954"/>
      <c r="E588" s="1954"/>
      <c r="F588" s="1954"/>
      <c r="G588" s="1954"/>
      <c r="H588" s="1954"/>
      <c r="I588" s="1954"/>
      <c r="J588" s="1954"/>
      <c r="K588" s="1954"/>
    </row>
    <row r="589" spans="1:11" ht="15.75" customHeight="1">
      <c r="A589" s="1954"/>
      <c r="B589" s="1954"/>
      <c r="C589" s="1954"/>
      <c r="D589" s="1954"/>
      <c r="E589" s="1954"/>
      <c r="F589" s="1954"/>
      <c r="G589" s="1954"/>
      <c r="H589" s="1954"/>
      <c r="I589" s="1954"/>
      <c r="J589" s="1954"/>
      <c r="K589" s="1954"/>
    </row>
    <row r="590" spans="1:11" ht="15.75" customHeight="1">
      <c r="A590" s="1954"/>
      <c r="B590" s="1954"/>
      <c r="C590" s="1954"/>
      <c r="D590" s="1954"/>
      <c r="E590" s="1954"/>
      <c r="F590" s="1954"/>
      <c r="G590" s="1954"/>
      <c r="H590" s="1954"/>
      <c r="I590" s="1954"/>
      <c r="J590" s="1954"/>
      <c r="K590" s="1954"/>
    </row>
    <row r="591" spans="1:11" ht="15.75" customHeight="1">
      <c r="A591" s="1954"/>
      <c r="B591" s="1954"/>
      <c r="C591" s="1954"/>
      <c r="D591" s="1954"/>
      <c r="E591" s="1954"/>
      <c r="F591" s="1954"/>
      <c r="G591" s="1954"/>
      <c r="H591" s="1954"/>
      <c r="I591" s="1954"/>
      <c r="J591" s="1954"/>
      <c r="K591" s="1954"/>
    </row>
    <row r="592" spans="1:11" ht="15.75" customHeight="1">
      <c r="A592" s="1954"/>
      <c r="B592" s="1954"/>
      <c r="C592" s="1954"/>
      <c r="D592" s="1954"/>
      <c r="E592" s="1954"/>
      <c r="F592" s="1954"/>
      <c r="G592" s="1954"/>
      <c r="H592" s="1954"/>
      <c r="I592" s="1954"/>
      <c r="J592" s="1954"/>
      <c r="K592" s="1954"/>
    </row>
    <row r="593" spans="1:11" ht="15.75" customHeight="1">
      <c r="A593" s="1954"/>
      <c r="B593" s="1954"/>
      <c r="C593" s="1954"/>
      <c r="D593" s="1954"/>
      <c r="E593" s="1954"/>
      <c r="F593" s="1954"/>
      <c r="G593" s="1954"/>
      <c r="H593" s="1954"/>
      <c r="I593" s="1954"/>
      <c r="J593" s="1954"/>
      <c r="K593" s="1954"/>
    </row>
    <row r="594" spans="1:11" ht="15.75" customHeight="1">
      <c r="A594" s="1954"/>
      <c r="B594" s="1954"/>
      <c r="C594" s="1954"/>
      <c r="D594" s="1954"/>
      <c r="E594" s="1954"/>
      <c r="F594" s="1954"/>
      <c r="G594" s="1954"/>
      <c r="H594" s="1954"/>
      <c r="I594" s="1954"/>
      <c r="J594" s="1954"/>
      <c r="K594" s="1954"/>
    </row>
    <row r="595" spans="1:11" ht="15.75" customHeight="1">
      <c r="A595" s="1954"/>
      <c r="B595" s="1954"/>
      <c r="C595" s="1954"/>
      <c r="D595" s="1954"/>
      <c r="E595" s="1954"/>
      <c r="F595" s="1954"/>
      <c r="G595" s="1954"/>
      <c r="H595" s="1954"/>
      <c r="I595" s="1954"/>
      <c r="J595" s="1954"/>
      <c r="K595" s="1954"/>
    </row>
    <row r="596" spans="1:11" ht="15.75" customHeight="1">
      <c r="A596" s="1954"/>
      <c r="B596" s="1954"/>
      <c r="C596" s="1954"/>
      <c r="D596" s="1954"/>
      <c r="E596" s="1954"/>
      <c r="F596" s="1954"/>
      <c r="G596" s="1954"/>
      <c r="H596" s="1954"/>
      <c r="I596" s="1954"/>
      <c r="J596" s="1954"/>
      <c r="K596" s="1954"/>
    </row>
    <row r="597" spans="1:11" ht="15.75" customHeight="1">
      <c r="A597" s="1954"/>
      <c r="B597" s="1954"/>
      <c r="C597" s="1954"/>
      <c r="D597" s="1954"/>
      <c r="E597" s="1954"/>
      <c r="F597" s="1954"/>
      <c r="G597" s="1954"/>
      <c r="H597" s="1954"/>
      <c r="I597" s="1954"/>
      <c r="J597" s="1954"/>
      <c r="K597" s="1954"/>
    </row>
    <row r="598" spans="1:11" ht="15.75" customHeight="1">
      <c r="A598" s="1954"/>
      <c r="B598" s="1954"/>
      <c r="C598" s="1954"/>
      <c r="D598" s="1954"/>
      <c r="E598" s="1954"/>
      <c r="F598" s="1954"/>
      <c r="G598" s="1954"/>
      <c r="H598" s="1954"/>
      <c r="I598" s="1954"/>
      <c r="J598" s="1954"/>
      <c r="K598" s="1954"/>
    </row>
    <row r="599" spans="1:11" ht="15.75" customHeight="1">
      <c r="A599" s="1954"/>
      <c r="B599" s="1954"/>
      <c r="C599" s="1954"/>
      <c r="D599" s="1954"/>
      <c r="E599" s="1954"/>
      <c r="F599" s="1954"/>
      <c r="G599" s="1954"/>
      <c r="H599" s="1954"/>
      <c r="I599" s="1954"/>
      <c r="J599" s="1954"/>
      <c r="K599" s="1954"/>
    </row>
    <row r="600" spans="1:11" ht="15.75" customHeight="1">
      <c r="A600" s="1954"/>
      <c r="B600" s="1954"/>
      <c r="C600" s="1954"/>
      <c r="D600" s="1954"/>
      <c r="E600" s="1954"/>
      <c r="F600" s="1954"/>
      <c r="G600" s="1954"/>
      <c r="H600" s="1954"/>
      <c r="I600" s="1954"/>
      <c r="J600" s="1954"/>
      <c r="K600" s="1954"/>
    </row>
    <row r="601" spans="1:11" ht="15.75" customHeight="1">
      <c r="A601" s="1954"/>
      <c r="B601" s="1954"/>
      <c r="C601" s="1954"/>
      <c r="D601" s="1954"/>
      <c r="E601" s="1954"/>
      <c r="F601" s="1954"/>
      <c r="G601" s="1954"/>
      <c r="H601" s="1954"/>
      <c r="I601" s="1954"/>
      <c r="J601" s="1954"/>
      <c r="K601" s="1954"/>
    </row>
    <row r="602" spans="1:11" ht="15.75" customHeight="1">
      <c r="A602" s="1954"/>
      <c r="B602" s="1954"/>
      <c r="C602" s="1954"/>
      <c r="D602" s="1954"/>
      <c r="E602" s="1954"/>
      <c r="F602" s="1954"/>
      <c r="G602" s="1954"/>
      <c r="H602" s="1954"/>
      <c r="I602" s="1954"/>
      <c r="J602" s="1954"/>
      <c r="K602" s="1954"/>
    </row>
    <row r="603" spans="1:11" ht="15.75" customHeight="1">
      <c r="A603" s="1954"/>
      <c r="B603" s="1954"/>
      <c r="C603" s="1954"/>
      <c r="D603" s="1954"/>
      <c r="E603" s="1954"/>
      <c r="F603" s="1954"/>
      <c r="G603" s="1954"/>
      <c r="H603" s="1954"/>
      <c r="I603" s="1954"/>
      <c r="J603" s="1954"/>
      <c r="K603" s="1954"/>
    </row>
    <row r="604" spans="1:11" ht="15.75" customHeight="1">
      <c r="A604" s="1954"/>
      <c r="B604" s="1954"/>
      <c r="C604" s="1954"/>
      <c r="D604" s="1954"/>
      <c r="E604" s="1954"/>
      <c r="F604" s="1954"/>
      <c r="G604" s="1954"/>
      <c r="H604" s="1954"/>
      <c r="I604" s="1954"/>
      <c r="J604" s="1954"/>
      <c r="K604" s="1954"/>
    </row>
    <row r="605" spans="1:11" ht="15.75" customHeight="1">
      <c r="A605" s="1954"/>
      <c r="B605" s="1954"/>
      <c r="C605" s="1954"/>
      <c r="D605" s="1954"/>
      <c r="E605" s="1954"/>
      <c r="F605" s="1954"/>
      <c r="G605" s="1954"/>
      <c r="H605" s="1954"/>
      <c r="I605" s="1954"/>
      <c r="J605" s="1954"/>
      <c r="K605" s="1954"/>
    </row>
    <row r="606" spans="1:11" ht="15.75" customHeight="1">
      <c r="A606" s="1954"/>
      <c r="B606" s="1954"/>
      <c r="C606" s="1954"/>
      <c r="D606" s="1954"/>
      <c r="E606" s="1954"/>
      <c r="F606" s="1954"/>
      <c r="G606" s="1954"/>
      <c r="H606" s="1954"/>
      <c r="I606" s="1954"/>
      <c r="J606" s="1954"/>
      <c r="K606" s="1954"/>
    </row>
    <row r="607" spans="1:11" ht="15.75" customHeight="1">
      <c r="A607" s="1954"/>
      <c r="B607" s="1954"/>
      <c r="C607" s="1954"/>
      <c r="D607" s="1954"/>
      <c r="E607" s="1954"/>
      <c r="F607" s="1954"/>
      <c r="G607" s="1954"/>
      <c r="H607" s="1954"/>
      <c r="I607" s="1954"/>
      <c r="J607" s="1954"/>
      <c r="K607" s="1954"/>
    </row>
    <row r="608" spans="1:11" ht="15.75" customHeight="1">
      <c r="A608" s="1954"/>
      <c r="B608" s="1954"/>
      <c r="C608" s="1954"/>
      <c r="D608" s="1954"/>
      <c r="E608" s="1954"/>
      <c r="F608" s="1954"/>
      <c r="G608" s="1954"/>
      <c r="H608" s="1954"/>
      <c r="I608" s="1954"/>
      <c r="J608" s="1954"/>
      <c r="K608" s="1954"/>
    </row>
    <row r="609" spans="1:11" ht="15.75" customHeight="1">
      <c r="A609" s="1954"/>
      <c r="B609" s="1954"/>
      <c r="C609" s="1954"/>
      <c r="D609" s="1954"/>
      <c r="E609" s="1954"/>
      <c r="F609" s="1954"/>
      <c r="G609" s="1954"/>
      <c r="H609" s="1954"/>
      <c r="I609" s="1954"/>
      <c r="J609" s="1954"/>
      <c r="K609" s="1954"/>
    </row>
    <row r="610" spans="1:11" ht="15.75" customHeight="1">
      <c r="A610" s="1954"/>
      <c r="B610" s="1954"/>
      <c r="C610" s="1954"/>
      <c r="D610" s="1954"/>
      <c r="E610" s="1954"/>
      <c r="F610" s="1954"/>
      <c r="G610" s="1954"/>
      <c r="H610" s="1954"/>
      <c r="I610" s="1954"/>
      <c r="J610" s="1954"/>
      <c r="K610" s="1954"/>
    </row>
    <row r="611" spans="1:11" ht="15.75" customHeight="1">
      <c r="A611" s="1954"/>
      <c r="B611" s="1954"/>
      <c r="C611" s="1954"/>
      <c r="D611" s="1954"/>
      <c r="E611" s="1954"/>
      <c r="F611" s="1954"/>
      <c r="G611" s="1954"/>
      <c r="H611" s="1954"/>
      <c r="I611" s="1954"/>
      <c r="J611" s="1954"/>
      <c r="K611" s="1954"/>
    </row>
    <row r="612" spans="1:11" ht="15.75" customHeight="1">
      <c r="A612" s="1954"/>
      <c r="B612" s="1954"/>
      <c r="C612" s="1954"/>
      <c r="D612" s="1954"/>
      <c r="E612" s="1954"/>
      <c r="F612" s="1954"/>
      <c r="G612" s="1954"/>
      <c r="H612" s="1954"/>
      <c r="I612" s="1954"/>
      <c r="J612" s="1954"/>
      <c r="K612" s="1954"/>
    </row>
    <row r="613" spans="1:11" ht="15.75" customHeight="1">
      <c r="A613" s="1954"/>
      <c r="B613" s="1954"/>
      <c r="C613" s="1954"/>
      <c r="D613" s="1954"/>
      <c r="E613" s="1954"/>
      <c r="F613" s="1954"/>
      <c r="G613" s="1954"/>
      <c r="H613" s="1954"/>
      <c r="I613" s="1954"/>
      <c r="J613" s="1954"/>
      <c r="K613" s="1954"/>
    </row>
    <row r="614" spans="1:11" ht="15.75" customHeight="1">
      <c r="A614" s="1954"/>
      <c r="B614" s="1954"/>
      <c r="C614" s="1954"/>
      <c r="D614" s="1954"/>
      <c r="E614" s="1954"/>
      <c r="F614" s="1954"/>
      <c r="G614" s="1954"/>
      <c r="H614" s="1954"/>
      <c r="I614" s="1954"/>
      <c r="J614" s="1954"/>
      <c r="K614" s="1954"/>
    </row>
    <row r="615" spans="1:11" ht="15.75" customHeight="1">
      <c r="A615" s="1954"/>
      <c r="B615" s="1954"/>
      <c r="C615" s="1954"/>
      <c r="D615" s="1954"/>
      <c r="E615" s="1954"/>
      <c r="F615" s="1954"/>
      <c r="G615" s="1954"/>
      <c r="H615" s="1954"/>
      <c r="I615" s="1954"/>
      <c r="J615" s="1954"/>
      <c r="K615" s="1954"/>
    </row>
    <row r="616" spans="1:11" ht="15.75" customHeight="1">
      <c r="A616" s="1954"/>
      <c r="B616" s="1954"/>
      <c r="C616" s="1954"/>
      <c r="D616" s="1954"/>
      <c r="E616" s="1954"/>
      <c r="F616" s="1954"/>
      <c r="G616" s="1954"/>
      <c r="H616" s="1954"/>
      <c r="I616" s="1954"/>
      <c r="J616" s="1954"/>
      <c r="K616" s="1954"/>
    </row>
    <row r="617" spans="1:11" ht="15.75" customHeight="1">
      <c r="A617" s="1954"/>
      <c r="B617" s="1954"/>
      <c r="C617" s="1954"/>
      <c r="D617" s="1954"/>
      <c r="E617" s="1954"/>
      <c r="F617" s="1954"/>
      <c r="G617" s="1954"/>
      <c r="H617" s="1954"/>
      <c r="I617" s="1954"/>
      <c r="J617" s="1954"/>
      <c r="K617" s="1954"/>
    </row>
    <row r="618" spans="1:11" ht="15.75" customHeight="1">
      <c r="A618" s="1954"/>
      <c r="B618" s="1954"/>
      <c r="C618" s="1954"/>
      <c r="D618" s="1954"/>
      <c r="E618" s="1954"/>
      <c r="F618" s="1954"/>
      <c r="G618" s="1954"/>
      <c r="H618" s="1954"/>
      <c r="I618" s="1954"/>
      <c r="J618" s="1954"/>
      <c r="K618" s="1954"/>
    </row>
    <row r="619" spans="1:11" ht="15.75" customHeight="1">
      <c r="A619" s="1954"/>
      <c r="B619" s="1954"/>
      <c r="C619" s="1954"/>
      <c r="D619" s="1954"/>
      <c r="E619" s="1954"/>
      <c r="F619" s="1954"/>
      <c r="G619" s="1954"/>
      <c r="H619" s="1954"/>
      <c r="I619" s="1954"/>
      <c r="J619" s="1954"/>
      <c r="K619" s="1954"/>
    </row>
    <row r="620" spans="1:11" ht="15.75" customHeight="1">
      <c r="A620" s="1954"/>
      <c r="B620" s="1954"/>
      <c r="C620" s="1954"/>
      <c r="D620" s="1954"/>
      <c r="E620" s="1954"/>
      <c r="F620" s="1954"/>
      <c r="G620" s="1954"/>
      <c r="H620" s="1954"/>
      <c r="I620" s="1954"/>
      <c r="J620" s="1954"/>
      <c r="K620" s="1954"/>
    </row>
    <row r="621" spans="1:11" ht="15.75" customHeight="1">
      <c r="A621" s="1954"/>
      <c r="B621" s="1954"/>
      <c r="C621" s="1954"/>
      <c r="D621" s="1954"/>
      <c r="E621" s="1954"/>
      <c r="F621" s="1954"/>
      <c r="G621" s="1954"/>
      <c r="H621" s="1954"/>
      <c r="I621" s="1954"/>
      <c r="J621" s="1954"/>
      <c r="K621" s="1954"/>
    </row>
    <row r="622" spans="1:11" ht="15.75" customHeight="1">
      <c r="A622" s="1954"/>
      <c r="B622" s="1954"/>
      <c r="C622" s="1954"/>
      <c r="D622" s="1954"/>
      <c r="E622" s="1954"/>
      <c r="F622" s="1954"/>
      <c r="G622" s="1954"/>
      <c r="H622" s="1954"/>
      <c r="I622" s="1954"/>
      <c r="J622" s="1954"/>
      <c r="K622" s="1954"/>
    </row>
    <row r="623" spans="1:11" ht="15.75" customHeight="1">
      <c r="A623" s="1954"/>
      <c r="B623" s="1954"/>
      <c r="C623" s="1954"/>
      <c r="D623" s="1954"/>
      <c r="E623" s="1954"/>
      <c r="F623" s="1954"/>
      <c r="G623" s="1954"/>
      <c r="H623" s="1954"/>
      <c r="I623" s="1954"/>
      <c r="J623" s="1954"/>
      <c r="K623" s="1954"/>
    </row>
    <row r="624" spans="1:11" ht="15.75" customHeight="1">
      <c r="A624" s="1954"/>
      <c r="B624" s="1954"/>
      <c r="C624" s="1954"/>
      <c r="D624" s="1954"/>
      <c r="E624" s="1954"/>
      <c r="F624" s="1954"/>
      <c r="G624" s="1954"/>
      <c r="H624" s="1954"/>
      <c r="I624" s="1954"/>
      <c r="J624" s="1954"/>
      <c r="K624" s="1954"/>
    </row>
    <row r="625" spans="1:11" ht="15.75" customHeight="1">
      <c r="A625" s="1954"/>
      <c r="B625" s="1954"/>
      <c r="C625" s="1954"/>
      <c r="D625" s="1954"/>
      <c r="E625" s="1954"/>
      <c r="F625" s="1954"/>
      <c r="G625" s="1954"/>
      <c r="H625" s="1954"/>
      <c r="I625" s="1954"/>
      <c r="J625" s="1954"/>
      <c r="K625" s="1954"/>
    </row>
    <row r="626" spans="1:11" ht="15.75" customHeight="1">
      <c r="A626" s="1954"/>
      <c r="B626" s="1954"/>
      <c r="C626" s="1954"/>
      <c r="D626" s="1954"/>
      <c r="E626" s="1954"/>
      <c r="F626" s="1954"/>
      <c r="G626" s="1954"/>
      <c r="H626" s="1954"/>
      <c r="I626" s="1954"/>
      <c r="J626" s="1954"/>
      <c r="K626" s="1954"/>
    </row>
    <row r="627" spans="1:11" ht="15.75" customHeight="1">
      <c r="A627" s="1954"/>
      <c r="B627" s="1954"/>
      <c r="C627" s="1954"/>
      <c r="D627" s="1954"/>
      <c r="E627" s="1954"/>
      <c r="F627" s="1954"/>
      <c r="G627" s="1954"/>
      <c r="H627" s="1954"/>
      <c r="I627" s="1954"/>
      <c r="J627" s="1954"/>
      <c r="K627" s="1954"/>
    </row>
    <row r="628" spans="1:11" ht="15.75" customHeight="1">
      <c r="A628" s="1954"/>
      <c r="B628" s="1954"/>
      <c r="C628" s="1954"/>
      <c r="D628" s="1954"/>
      <c r="E628" s="1954"/>
      <c r="F628" s="1954"/>
      <c r="G628" s="1954"/>
      <c r="H628" s="1954"/>
      <c r="I628" s="1954"/>
      <c r="J628" s="1954"/>
      <c r="K628" s="1954"/>
    </row>
    <row r="629" spans="1:11" ht="15.75" customHeight="1">
      <c r="A629" s="1954"/>
      <c r="B629" s="1954"/>
      <c r="C629" s="1954"/>
      <c r="D629" s="1954"/>
      <c r="E629" s="1954"/>
      <c r="F629" s="1954"/>
      <c r="G629" s="1954"/>
      <c r="H629" s="1954"/>
      <c r="I629" s="1954"/>
      <c r="J629" s="1954"/>
      <c r="K629" s="1954"/>
    </row>
    <row r="630" spans="1:11" ht="15.75" customHeight="1">
      <c r="A630" s="1954"/>
      <c r="B630" s="1954"/>
      <c r="C630" s="1954"/>
      <c r="D630" s="1954"/>
      <c r="E630" s="1954"/>
      <c r="F630" s="1954"/>
      <c r="G630" s="1954"/>
      <c r="H630" s="1954"/>
      <c r="I630" s="1954"/>
      <c r="J630" s="1954"/>
      <c r="K630" s="1954"/>
    </row>
    <row r="631" spans="1:11" ht="15.75" customHeight="1">
      <c r="A631" s="1954"/>
      <c r="B631" s="1954"/>
      <c r="C631" s="1954"/>
      <c r="D631" s="1954"/>
      <c r="E631" s="1954"/>
      <c r="F631" s="1954"/>
      <c r="G631" s="1954"/>
      <c r="H631" s="1954"/>
      <c r="I631" s="1954"/>
      <c r="J631" s="1954"/>
      <c r="K631" s="1954"/>
    </row>
    <row r="632" spans="1:11" ht="15.75" customHeight="1">
      <c r="A632" s="1954"/>
      <c r="B632" s="1954"/>
      <c r="C632" s="1954"/>
      <c r="D632" s="1954"/>
      <c r="E632" s="1954"/>
      <c r="F632" s="1954"/>
      <c r="G632" s="1954"/>
      <c r="H632" s="1954"/>
      <c r="I632" s="1954"/>
      <c r="J632" s="1954"/>
      <c r="K632" s="1954"/>
    </row>
    <row r="633" spans="1:11" ht="15.75" customHeight="1">
      <c r="A633" s="1954"/>
      <c r="B633" s="1954"/>
      <c r="C633" s="1954"/>
      <c r="D633" s="1954"/>
      <c r="E633" s="1954"/>
      <c r="F633" s="1954"/>
      <c r="G633" s="1954"/>
      <c r="H633" s="1954"/>
      <c r="I633" s="1954"/>
      <c r="J633" s="1954"/>
      <c r="K633" s="1954"/>
    </row>
    <row r="634" spans="1:11" ht="15.75" customHeight="1">
      <c r="A634" s="1954"/>
      <c r="B634" s="1954"/>
      <c r="C634" s="1954"/>
      <c r="D634" s="1954"/>
      <c r="E634" s="1954"/>
      <c r="F634" s="1954"/>
      <c r="G634" s="1954"/>
      <c r="H634" s="1954"/>
      <c r="I634" s="1954"/>
      <c r="J634" s="1954"/>
      <c r="K634" s="1954"/>
    </row>
    <row r="635" spans="1:11" ht="15.75" customHeight="1">
      <c r="A635" s="1954"/>
      <c r="B635" s="1954"/>
      <c r="C635" s="1954"/>
      <c r="D635" s="1954"/>
      <c r="E635" s="1954"/>
      <c r="F635" s="1954"/>
      <c r="G635" s="1954"/>
      <c r="H635" s="1954"/>
      <c r="I635" s="1954"/>
      <c r="J635" s="1954"/>
      <c r="K635" s="1954"/>
    </row>
    <row r="636" spans="1:11" ht="15.75" customHeight="1">
      <c r="A636" s="1954"/>
      <c r="B636" s="1954"/>
      <c r="C636" s="1954"/>
      <c r="D636" s="1954"/>
      <c r="E636" s="1954"/>
      <c r="F636" s="1954"/>
      <c r="G636" s="1954"/>
      <c r="H636" s="1954"/>
      <c r="I636" s="1954"/>
      <c r="J636" s="1954"/>
      <c r="K636" s="1954"/>
    </row>
    <row r="637" spans="1:11" ht="15.75" customHeight="1">
      <c r="A637" s="1954"/>
      <c r="B637" s="1954"/>
      <c r="C637" s="1954"/>
      <c r="D637" s="1954"/>
      <c r="E637" s="1954"/>
      <c r="F637" s="1954"/>
      <c r="G637" s="1954"/>
      <c r="H637" s="1954"/>
      <c r="I637" s="1954"/>
      <c r="J637" s="1954"/>
      <c r="K637" s="1954"/>
    </row>
    <row r="638" spans="1:11" ht="15.75" customHeight="1">
      <c r="A638" s="1954"/>
      <c r="B638" s="1954"/>
      <c r="C638" s="1954"/>
      <c r="D638" s="1954"/>
      <c r="E638" s="1954"/>
      <c r="F638" s="1954"/>
      <c r="G638" s="1954"/>
      <c r="H638" s="1954"/>
      <c r="I638" s="1954"/>
      <c r="J638" s="1954"/>
      <c r="K638" s="1954"/>
    </row>
    <row r="639" spans="1:11" ht="15.75" customHeight="1">
      <c r="A639" s="1954"/>
      <c r="B639" s="1954"/>
      <c r="C639" s="1954"/>
      <c r="D639" s="1954"/>
      <c r="E639" s="1954"/>
      <c r="F639" s="1954"/>
      <c r="G639" s="1954"/>
      <c r="H639" s="1954"/>
      <c r="I639" s="1954"/>
      <c r="J639" s="1954"/>
      <c r="K639" s="1954"/>
    </row>
    <row r="640" spans="1:11" ht="15.75" customHeight="1">
      <c r="A640" s="1954"/>
      <c r="B640" s="1954"/>
      <c r="C640" s="1954"/>
      <c r="D640" s="1954"/>
      <c r="E640" s="1954"/>
      <c r="F640" s="1954"/>
      <c r="G640" s="1954"/>
      <c r="H640" s="1954"/>
      <c r="I640" s="1954"/>
      <c r="J640" s="1954"/>
      <c r="K640" s="1954"/>
    </row>
    <row r="641" spans="1:11" ht="15.75" customHeight="1">
      <c r="A641" s="1954"/>
      <c r="B641" s="1954"/>
      <c r="C641" s="1954"/>
      <c r="D641" s="1954"/>
      <c r="E641" s="1954"/>
      <c r="F641" s="1954"/>
      <c r="G641" s="1954"/>
      <c r="H641" s="1954"/>
      <c r="I641" s="1954"/>
      <c r="J641" s="1954"/>
      <c r="K641" s="1954"/>
    </row>
    <row r="642" spans="1:11" ht="15.75" customHeight="1">
      <c r="A642" s="1954"/>
      <c r="B642" s="1954"/>
      <c r="C642" s="1954"/>
      <c r="D642" s="1954"/>
      <c r="E642" s="1954"/>
      <c r="F642" s="1954"/>
      <c r="G642" s="1954"/>
      <c r="H642" s="1954"/>
      <c r="I642" s="1954"/>
      <c r="J642" s="1954"/>
      <c r="K642" s="1954"/>
    </row>
    <row r="643" spans="1:11" ht="15.75" customHeight="1">
      <c r="A643" s="1954"/>
      <c r="B643" s="1954"/>
      <c r="C643" s="1954"/>
      <c r="D643" s="1954"/>
      <c r="E643" s="1954"/>
      <c r="F643" s="1954"/>
      <c r="G643" s="1954"/>
      <c r="H643" s="1954"/>
      <c r="I643" s="1954"/>
      <c r="J643" s="1954"/>
      <c r="K643" s="1954"/>
    </row>
    <row r="644" spans="1:11" ht="15.75" customHeight="1">
      <c r="A644" s="1954"/>
      <c r="B644" s="1954"/>
      <c r="C644" s="1954"/>
      <c r="D644" s="1954"/>
      <c r="E644" s="1954"/>
      <c r="F644" s="1954"/>
      <c r="G644" s="1954"/>
      <c r="H644" s="1954"/>
      <c r="I644" s="1954"/>
      <c r="J644" s="1954"/>
      <c r="K644" s="1954"/>
    </row>
    <row r="645" spans="1:11" ht="15.75" customHeight="1">
      <c r="A645" s="1954"/>
      <c r="B645" s="1954"/>
      <c r="C645" s="1954"/>
      <c r="D645" s="1954"/>
      <c r="E645" s="1954"/>
      <c r="F645" s="1954"/>
      <c r="G645" s="1954"/>
      <c r="H645" s="1954"/>
      <c r="I645" s="1954"/>
      <c r="J645" s="1954"/>
      <c r="K645" s="1954"/>
    </row>
    <row r="646" spans="1:11" ht="15.75" customHeight="1">
      <c r="A646" s="1954"/>
      <c r="B646" s="1954"/>
      <c r="C646" s="1954"/>
      <c r="D646" s="1954"/>
      <c r="E646" s="1954"/>
      <c r="F646" s="1954"/>
      <c r="G646" s="1954"/>
      <c r="H646" s="1954"/>
      <c r="I646" s="1954"/>
      <c r="J646" s="1954"/>
      <c r="K646" s="1954"/>
    </row>
    <row r="647" spans="1:11" ht="15.75" customHeight="1">
      <c r="A647" s="1954"/>
      <c r="B647" s="1954"/>
      <c r="C647" s="1954"/>
      <c r="D647" s="1954"/>
      <c r="E647" s="1954"/>
      <c r="F647" s="1954"/>
      <c r="G647" s="1954"/>
      <c r="H647" s="1954"/>
      <c r="I647" s="1954"/>
      <c r="J647" s="1954"/>
      <c r="K647" s="1954"/>
    </row>
    <row r="648" spans="1:11" ht="15.75" customHeight="1">
      <c r="A648" s="1954"/>
      <c r="B648" s="1954"/>
      <c r="C648" s="1954"/>
      <c r="D648" s="1954"/>
      <c r="E648" s="1954"/>
      <c r="F648" s="1954"/>
      <c r="G648" s="1954"/>
      <c r="H648" s="1954"/>
      <c r="I648" s="1954"/>
      <c r="J648" s="1954"/>
      <c r="K648" s="1954"/>
    </row>
    <row r="649" spans="1:11" ht="15.75" customHeight="1">
      <c r="A649" s="1954"/>
      <c r="B649" s="1954"/>
      <c r="C649" s="1954"/>
      <c r="D649" s="1954"/>
      <c r="E649" s="1954"/>
      <c r="F649" s="1954"/>
      <c r="G649" s="1954"/>
      <c r="H649" s="1954"/>
      <c r="I649" s="1954"/>
      <c r="J649" s="1954"/>
      <c r="K649" s="1954"/>
    </row>
    <row r="650" spans="1:11" ht="15.75" customHeight="1">
      <c r="A650" s="1954"/>
      <c r="B650" s="1954"/>
      <c r="C650" s="1954"/>
      <c r="D650" s="1954"/>
      <c r="E650" s="1954"/>
      <c r="F650" s="1954"/>
      <c r="G650" s="1954"/>
      <c r="H650" s="1954"/>
      <c r="I650" s="1954"/>
      <c r="J650" s="1954"/>
      <c r="K650" s="1954"/>
    </row>
    <row r="651" spans="1:11" ht="15.75" customHeight="1">
      <c r="A651" s="1954"/>
      <c r="B651" s="1954"/>
      <c r="C651" s="1954"/>
      <c r="D651" s="1954"/>
      <c r="E651" s="1954"/>
      <c r="F651" s="1954"/>
      <c r="G651" s="1954"/>
      <c r="H651" s="1954"/>
      <c r="I651" s="1954"/>
      <c r="J651" s="1954"/>
      <c r="K651" s="1954"/>
    </row>
    <row r="652" spans="1:11" ht="15.75" customHeight="1">
      <c r="A652" s="1954"/>
      <c r="B652" s="1954"/>
      <c r="C652" s="1954"/>
      <c r="D652" s="1954"/>
      <c r="E652" s="1954"/>
      <c r="F652" s="1954"/>
      <c r="G652" s="1954"/>
      <c r="H652" s="1954"/>
      <c r="I652" s="1954"/>
      <c r="J652" s="1954"/>
      <c r="K652" s="1954"/>
    </row>
    <row r="653" spans="1:11" ht="15.75" customHeight="1">
      <c r="A653" s="1954"/>
      <c r="B653" s="1954"/>
      <c r="C653" s="1954"/>
      <c r="D653" s="1954"/>
      <c r="E653" s="1954"/>
      <c r="F653" s="1954"/>
      <c r="G653" s="1954"/>
      <c r="H653" s="1954"/>
      <c r="I653" s="1954"/>
      <c r="J653" s="1954"/>
      <c r="K653" s="1954"/>
    </row>
    <row r="654" spans="1:11" ht="15.75" customHeight="1">
      <c r="A654" s="1954"/>
      <c r="B654" s="1954"/>
      <c r="C654" s="1954"/>
      <c r="D654" s="1954"/>
      <c r="E654" s="1954"/>
      <c r="F654" s="1954"/>
      <c r="G654" s="1954"/>
      <c r="H654" s="1954"/>
      <c r="I654" s="1954"/>
      <c r="J654" s="1954"/>
      <c r="K654" s="1954"/>
    </row>
    <row r="655" spans="1:11" ht="15.75" customHeight="1">
      <c r="A655" s="1954"/>
      <c r="B655" s="1954"/>
      <c r="C655" s="1954"/>
      <c r="D655" s="1954"/>
      <c r="E655" s="1954"/>
      <c r="F655" s="1954"/>
      <c r="G655" s="1954"/>
      <c r="H655" s="1954"/>
      <c r="I655" s="1954"/>
      <c r="J655" s="1954"/>
      <c r="K655" s="1954"/>
    </row>
    <row r="656" spans="1:11" ht="15.75" customHeight="1">
      <c r="A656" s="1954"/>
      <c r="B656" s="1954"/>
      <c r="C656" s="1954"/>
      <c r="D656" s="1954"/>
      <c r="E656" s="1954"/>
      <c r="F656" s="1954"/>
      <c r="G656" s="1954"/>
      <c r="H656" s="1954"/>
      <c r="I656" s="1954"/>
      <c r="J656" s="1954"/>
      <c r="K656" s="1954"/>
    </row>
    <row r="657" spans="1:11" ht="15.75" customHeight="1">
      <c r="A657" s="1954"/>
      <c r="B657" s="1954"/>
      <c r="C657" s="1954"/>
      <c r="D657" s="1954"/>
      <c r="E657" s="1954"/>
      <c r="F657" s="1954"/>
      <c r="G657" s="1954"/>
      <c r="H657" s="1954"/>
      <c r="I657" s="1954"/>
      <c r="J657" s="1954"/>
      <c r="K657" s="1954"/>
    </row>
    <row r="658" spans="1:11" ht="15.75" customHeight="1">
      <c r="A658" s="1954"/>
      <c r="B658" s="1954"/>
      <c r="C658" s="1954"/>
      <c r="D658" s="1954"/>
      <c r="E658" s="1954"/>
      <c r="F658" s="1954"/>
      <c r="G658" s="1954"/>
      <c r="H658" s="1954"/>
      <c r="I658" s="1954"/>
      <c r="J658" s="1954"/>
      <c r="K658" s="1954"/>
    </row>
    <row r="659" spans="1:11" ht="15.75" customHeight="1">
      <c r="A659" s="1954"/>
      <c r="B659" s="1954"/>
      <c r="C659" s="1954"/>
      <c r="D659" s="1954"/>
      <c r="E659" s="1954"/>
      <c r="F659" s="1954"/>
      <c r="G659" s="1954"/>
      <c r="H659" s="1954"/>
      <c r="I659" s="1954"/>
      <c r="J659" s="1954"/>
      <c r="K659" s="1954"/>
    </row>
    <row r="660" spans="1:11" ht="15.75" customHeight="1">
      <c r="A660" s="1954"/>
      <c r="B660" s="1954"/>
      <c r="C660" s="1954"/>
      <c r="D660" s="1954"/>
      <c r="E660" s="1954"/>
      <c r="F660" s="1954"/>
      <c r="G660" s="1954"/>
      <c r="H660" s="1954"/>
      <c r="I660" s="1954"/>
      <c r="J660" s="1954"/>
      <c r="K660" s="1954"/>
    </row>
    <row r="661" spans="1:11" ht="15.75" customHeight="1">
      <c r="A661" s="1954"/>
      <c r="B661" s="1954"/>
      <c r="C661" s="1954"/>
      <c r="D661" s="1954"/>
      <c r="E661" s="1954"/>
      <c r="F661" s="1954"/>
      <c r="G661" s="1954"/>
      <c r="H661" s="1954"/>
      <c r="I661" s="1954"/>
      <c r="J661" s="1954"/>
      <c r="K661" s="1954"/>
    </row>
    <row r="662" spans="1:11" ht="15.75" customHeight="1">
      <c r="A662" s="1954"/>
      <c r="B662" s="1954"/>
      <c r="C662" s="1954"/>
      <c r="D662" s="1954"/>
      <c r="E662" s="1954"/>
      <c r="F662" s="1954"/>
      <c r="G662" s="1954"/>
      <c r="H662" s="1954"/>
      <c r="I662" s="1954"/>
      <c r="J662" s="1954"/>
      <c r="K662" s="1954"/>
    </row>
    <row r="663" spans="1:11" ht="15.75" customHeight="1">
      <c r="A663" s="1954"/>
      <c r="B663" s="1954"/>
      <c r="C663" s="1954"/>
      <c r="D663" s="1954"/>
      <c r="E663" s="1954"/>
      <c r="F663" s="1954"/>
      <c r="G663" s="1954"/>
      <c r="H663" s="1954"/>
      <c r="I663" s="1954"/>
      <c r="J663" s="1954"/>
      <c r="K663" s="1954"/>
    </row>
    <row r="664" spans="1:11" ht="15.75" customHeight="1">
      <c r="A664" s="1954"/>
      <c r="B664" s="1954"/>
      <c r="C664" s="1954"/>
      <c r="D664" s="1954"/>
      <c r="E664" s="1954"/>
      <c r="F664" s="1954"/>
      <c r="G664" s="1954"/>
      <c r="H664" s="1954"/>
      <c r="I664" s="1954"/>
      <c r="J664" s="1954"/>
      <c r="K664" s="1954"/>
    </row>
    <row r="665" spans="1:11" ht="15.75" customHeight="1">
      <c r="A665" s="1954"/>
      <c r="B665" s="1954"/>
      <c r="C665" s="1954"/>
      <c r="D665" s="1954"/>
      <c r="E665" s="1954"/>
      <c r="F665" s="1954"/>
      <c r="G665" s="1954"/>
      <c r="H665" s="1954"/>
      <c r="I665" s="1954"/>
      <c r="J665" s="1954"/>
      <c r="K665" s="1954"/>
    </row>
    <row r="666" spans="1:11" ht="15.75" customHeight="1">
      <c r="A666" s="1954"/>
      <c r="B666" s="1954"/>
      <c r="C666" s="1954"/>
      <c r="D666" s="1954"/>
      <c r="E666" s="1954"/>
      <c r="F666" s="1954"/>
      <c r="G666" s="1954"/>
      <c r="H666" s="1954"/>
      <c r="I666" s="1954"/>
      <c r="J666" s="1954"/>
      <c r="K666" s="1954"/>
    </row>
    <row r="667" spans="1:11" ht="15.75" customHeight="1">
      <c r="A667" s="1954"/>
      <c r="B667" s="1954"/>
      <c r="C667" s="1954"/>
      <c r="D667" s="1954"/>
      <c r="E667" s="1954"/>
      <c r="F667" s="1954"/>
      <c r="G667" s="1954"/>
      <c r="H667" s="1954"/>
      <c r="I667" s="1954"/>
      <c r="J667" s="1954"/>
      <c r="K667" s="1954"/>
    </row>
    <row r="668" spans="1:11" ht="15.75" customHeight="1">
      <c r="A668" s="1954"/>
      <c r="B668" s="1954"/>
      <c r="C668" s="1954"/>
      <c r="D668" s="1954"/>
      <c r="E668" s="1954"/>
      <c r="F668" s="1954"/>
      <c r="G668" s="1954"/>
      <c r="H668" s="1954"/>
      <c r="I668" s="1954"/>
      <c r="J668" s="1954"/>
      <c r="K668" s="1954"/>
    </row>
    <row r="669" spans="1:11" ht="15.75" customHeight="1">
      <c r="A669" s="1954"/>
      <c r="B669" s="1954"/>
      <c r="C669" s="1954"/>
      <c r="D669" s="1954"/>
      <c r="E669" s="1954"/>
      <c r="F669" s="1954"/>
      <c r="G669" s="1954"/>
      <c r="H669" s="1954"/>
      <c r="I669" s="1954"/>
      <c r="J669" s="1954"/>
      <c r="K669" s="1954"/>
    </row>
    <row r="670" spans="1:11" ht="15.75" customHeight="1">
      <c r="A670" s="1954"/>
      <c r="B670" s="1954"/>
      <c r="C670" s="1954"/>
      <c r="D670" s="1954"/>
      <c r="E670" s="1954"/>
      <c r="F670" s="1954"/>
      <c r="G670" s="1954"/>
      <c r="H670" s="1954"/>
      <c r="I670" s="1954"/>
      <c r="J670" s="1954"/>
      <c r="K670" s="1954"/>
    </row>
    <row r="671" spans="1:11" ht="15.75" customHeight="1">
      <c r="A671" s="1954"/>
      <c r="B671" s="1954"/>
      <c r="C671" s="1954"/>
      <c r="D671" s="1954"/>
      <c r="E671" s="1954"/>
      <c r="F671" s="1954"/>
      <c r="G671" s="1954"/>
      <c r="H671" s="1954"/>
      <c r="I671" s="1954"/>
      <c r="J671" s="1954"/>
      <c r="K671" s="1954"/>
    </row>
    <row r="672" spans="1:11" ht="15.75" customHeight="1">
      <c r="A672" s="1954"/>
      <c r="B672" s="1954"/>
      <c r="C672" s="1954"/>
      <c r="D672" s="1954"/>
      <c r="E672" s="1954"/>
      <c r="F672" s="1954"/>
      <c r="G672" s="1954"/>
      <c r="H672" s="1954"/>
      <c r="I672" s="1954"/>
      <c r="J672" s="1954"/>
      <c r="K672" s="1954"/>
    </row>
    <row r="673" spans="1:11" ht="15.75" customHeight="1">
      <c r="A673" s="1954"/>
      <c r="B673" s="1954"/>
      <c r="C673" s="1954"/>
      <c r="D673" s="1954"/>
      <c r="E673" s="1954"/>
      <c r="F673" s="1954"/>
      <c r="G673" s="1954"/>
      <c r="H673" s="1954"/>
      <c r="I673" s="1954"/>
      <c r="J673" s="1954"/>
      <c r="K673" s="1954"/>
    </row>
    <row r="674" spans="1:11" ht="15.75" customHeight="1">
      <c r="A674" s="1954"/>
      <c r="B674" s="1954"/>
      <c r="C674" s="1954"/>
      <c r="D674" s="1954"/>
      <c r="E674" s="1954"/>
      <c r="F674" s="1954"/>
      <c r="G674" s="1954"/>
      <c r="H674" s="1954"/>
      <c r="I674" s="1954"/>
      <c r="J674" s="1954"/>
      <c r="K674" s="1954"/>
    </row>
    <row r="675" spans="1:11" ht="15.75" customHeight="1">
      <c r="A675" s="1954"/>
      <c r="B675" s="1954"/>
      <c r="C675" s="1954"/>
      <c r="D675" s="1954"/>
      <c r="E675" s="1954"/>
      <c r="F675" s="1954"/>
      <c r="G675" s="1954"/>
      <c r="H675" s="1954"/>
      <c r="I675" s="1954"/>
      <c r="J675" s="1954"/>
      <c r="K675" s="1954"/>
    </row>
    <row r="676" spans="1:11" ht="15.75" customHeight="1">
      <c r="A676" s="1954"/>
      <c r="B676" s="1954"/>
      <c r="C676" s="1954"/>
      <c r="D676" s="1954"/>
      <c r="E676" s="1954"/>
      <c r="F676" s="1954"/>
      <c r="G676" s="1954"/>
      <c r="H676" s="1954"/>
      <c r="I676" s="1954"/>
      <c r="J676" s="1954"/>
      <c r="K676" s="1954"/>
    </row>
    <row r="677" spans="1:11" ht="15.75" customHeight="1">
      <c r="A677" s="1954"/>
      <c r="B677" s="1954"/>
      <c r="C677" s="1954"/>
      <c r="D677" s="1954"/>
      <c r="E677" s="1954"/>
      <c r="F677" s="1954"/>
      <c r="G677" s="1954"/>
      <c r="H677" s="1954"/>
      <c r="I677" s="1954"/>
      <c r="J677" s="1954"/>
      <c r="K677" s="1954"/>
    </row>
    <row r="678" spans="1:11" ht="15.75" customHeight="1">
      <c r="A678" s="1954"/>
      <c r="B678" s="1954"/>
      <c r="C678" s="1954"/>
      <c r="D678" s="1954"/>
      <c r="E678" s="1954"/>
      <c r="F678" s="1954"/>
      <c r="G678" s="1954"/>
      <c r="H678" s="1954"/>
      <c r="I678" s="1954"/>
      <c r="J678" s="1954"/>
      <c r="K678" s="1954"/>
    </row>
    <row r="679" spans="1:11" ht="15.75" customHeight="1">
      <c r="A679" s="1954"/>
      <c r="B679" s="1954"/>
      <c r="C679" s="1954"/>
      <c r="D679" s="1954"/>
      <c r="E679" s="1954"/>
      <c r="F679" s="1954"/>
      <c r="G679" s="1954"/>
      <c r="H679" s="1954"/>
      <c r="I679" s="1954"/>
      <c r="J679" s="1954"/>
      <c r="K679" s="1954"/>
    </row>
    <row r="680" spans="1:11" ht="15.75" customHeight="1">
      <c r="A680" s="1954"/>
      <c r="B680" s="1954"/>
      <c r="C680" s="1954"/>
      <c r="D680" s="1954"/>
      <c r="E680" s="1954"/>
      <c r="F680" s="1954"/>
      <c r="G680" s="1954"/>
      <c r="H680" s="1954"/>
      <c r="I680" s="1954"/>
      <c r="J680" s="1954"/>
      <c r="K680" s="1954"/>
    </row>
    <row r="681" spans="1:11" ht="15.75" customHeight="1">
      <c r="A681" s="1954"/>
      <c r="B681" s="1954"/>
      <c r="C681" s="1954"/>
      <c r="D681" s="1954"/>
      <c r="E681" s="1954"/>
      <c r="F681" s="1954"/>
      <c r="G681" s="1954"/>
      <c r="H681" s="1954"/>
      <c r="I681" s="1954"/>
      <c r="J681" s="1954"/>
      <c r="K681" s="1954"/>
    </row>
    <row r="682" spans="1:11" ht="15.75" customHeight="1">
      <c r="A682" s="1954"/>
      <c r="B682" s="1954"/>
      <c r="C682" s="1954"/>
      <c r="D682" s="1954"/>
      <c r="E682" s="1954"/>
      <c r="F682" s="1954"/>
      <c r="G682" s="1954"/>
      <c r="H682" s="1954"/>
      <c r="I682" s="1954"/>
      <c r="J682" s="1954"/>
      <c r="K682" s="1954"/>
    </row>
    <row r="683" spans="1:11" ht="15.75" customHeight="1">
      <c r="A683" s="1954"/>
      <c r="B683" s="1954"/>
      <c r="C683" s="1954"/>
      <c r="D683" s="1954"/>
      <c r="E683" s="1954"/>
      <c r="F683" s="1954"/>
      <c r="G683" s="1954"/>
      <c r="H683" s="1954"/>
      <c r="I683" s="1954"/>
      <c r="J683" s="1954"/>
      <c r="K683" s="1954"/>
    </row>
    <row r="684" spans="1:11" ht="15.75" customHeight="1">
      <c r="A684" s="1954"/>
      <c r="B684" s="1954"/>
      <c r="C684" s="1954"/>
      <c r="D684" s="1954"/>
      <c r="E684" s="1954"/>
      <c r="F684" s="1954"/>
      <c r="G684" s="1954"/>
      <c r="H684" s="1954"/>
      <c r="I684" s="1954"/>
      <c r="J684" s="1954"/>
      <c r="K684" s="1954"/>
    </row>
    <row r="685" spans="1:11" ht="15.75" customHeight="1">
      <c r="A685" s="1954"/>
      <c r="B685" s="1954"/>
      <c r="C685" s="1954"/>
      <c r="D685" s="1954"/>
      <c r="E685" s="1954"/>
      <c r="F685" s="1954"/>
      <c r="G685" s="1954"/>
      <c r="H685" s="1954"/>
      <c r="I685" s="1954"/>
      <c r="J685" s="1954"/>
      <c r="K685" s="1954"/>
    </row>
    <row r="686" spans="1:11" ht="15.75" customHeight="1">
      <c r="A686" s="1954"/>
      <c r="B686" s="1954"/>
      <c r="C686" s="1954"/>
      <c r="D686" s="1954"/>
      <c r="E686" s="1954"/>
      <c r="F686" s="1954"/>
      <c r="G686" s="1954"/>
      <c r="H686" s="1954"/>
      <c r="I686" s="1954"/>
      <c r="J686" s="1954"/>
      <c r="K686" s="1954"/>
    </row>
    <row r="687" spans="1:11" ht="15.75" customHeight="1">
      <c r="A687" s="1954"/>
      <c r="B687" s="1954"/>
      <c r="C687" s="1954"/>
      <c r="D687" s="1954"/>
      <c r="E687" s="1954"/>
      <c r="F687" s="1954"/>
      <c r="G687" s="1954"/>
      <c r="H687" s="1954"/>
      <c r="I687" s="1954"/>
      <c r="J687" s="1954"/>
      <c r="K687" s="1954"/>
    </row>
    <row r="688" spans="1:11" ht="15.75" customHeight="1">
      <c r="A688" s="1954"/>
      <c r="B688" s="1954"/>
      <c r="C688" s="1954"/>
      <c r="D688" s="1954"/>
      <c r="E688" s="1954"/>
      <c r="F688" s="1954"/>
      <c r="G688" s="1954"/>
      <c r="H688" s="1954"/>
      <c r="I688" s="1954"/>
      <c r="J688" s="1954"/>
      <c r="K688" s="1954"/>
    </row>
    <row r="689" spans="1:11" ht="15.75" customHeight="1">
      <c r="A689" s="1954"/>
      <c r="B689" s="1954"/>
      <c r="C689" s="1954"/>
      <c r="D689" s="1954"/>
      <c r="E689" s="1954"/>
      <c r="F689" s="1954"/>
      <c r="G689" s="1954"/>
      <c r="H689" s="1954"/>
      <c r="I689" s="1954"/>
      <c r="J689" s="1954"/>
      <c r="K689" s="1954"/>
    </row>
    <row r="690" spans="1:11" ht="15.75" customHeight="1">
      <c r="A690" s="1954"/>
      <c r="B690" s="1954"/>
      <c r="C690" s="1954"/>
      <c r="D690" s="1954"/>
      <c r="E690" s="1954"/>
      <c r="F690" s="1954"/>
      <c r="G690" s="1954"/>
      <c r="H690" s="1954"/>
      <c r="I690" s="1954"/>
      <c r="J690" s="1954"/>
      <c r="K690" s="1954"/>
    </row>
    <row r="691" spans="1:11" ht="15.75" customHeight="1">
      <c r="A691" s="1954"/>
      <c r="B691" s="1954"/>
      <c r="C691" s="1954"/>
      <c r="D691" s="1954"/>
      <c r="E691" s="1954"/>
      <c r="F691" s="1954"/>
      <c r="G691" s="1954"/>
      <c r="H691" s="1954"/>
      <c r="I691" s="1954"/>
      <c r="J691" s="1954"/>
      <c r="K691" s="1954"/>
    </row>
    <row r="692" spans="1:11" ht="15.75" customHeight="1">
      <c r="A692" s="1954"/>
      <c r="B692" s="1954"/>
      <c r="C692" s="1954"/>
      <c r="D692" s="1954"/>
      <c r="E692" s="1954"/>
      <c r="F692" s="1954"/>
      <c r="G692" s="1954"/>
      <c r="H692" s="1954"/>
      <c r="I692" s="1954"/>
      <c r="J692" s="1954"/>
      <c r="K692" s="1954"/>
    </row>
    <row r="693" spans="1:11" ht="15.75" customHeight="1">
      <c r="A693" s="1954"/>
      <c r="B693" s="1954"/>
      <c r="C693" s="1954"/>
      <c r="D693" s="1954"/>
      <c r="E693" s="1954"/>
      <c r="F693" s="1954"/>
      <c r="G693" s="1954"/>
      <c r="H693" s="1954"/>
      <c r="I693" s="1954"/>
      <c r="J693" s="1954"/>
      <c r="K693" s="1954"/>
    </row>
    <row r="694" spans="1:11" ht="15.75" customHeight="1">
      <c r="A694" s="1954"/>
      <c r="B694" s="1954"/>
      <c r="C694" s="1954"/>
      <c r="D694" s="1954"/>
      <c r="E694" s="1954"/>
      <c r="F694" s="1954"/>
      <c r="G694" s="1954"/>
      <c r="H694" s="1954"/>
      <c r="I694" s="1954"/>
      <c r="J694" s="1954"/>
      <c r="K694" s="1954"/>
    </row>
    <row r="695" spans="1:11" ht="15.75" customHeight="1">
      <c r="A695" s="1954"/>
      <c r="B695" s="1954"/>
      <c r="C695" s="1954"/>
      <c r="D695" s="1954"/>
      <c r="E695" s="1954"/>
      <c r="F695" s="1954"/>
      <c r="G695" s="1954"/>
      <c r="H695" s="1954"/>
      <c r="I695" s="1954"/>
      <c r="J695" s="1954"/>
      <c r="K695" s="1954"/>
    </row>
    <row r="696" spans="1:11" ht="15.75" customHeight="1">
      <c r="A696" s="1954"/>
      <c r="B696" s="1954"/>
      <c r="C696" s="1954"/>
      <c r="D696" s="1954"/>
      <c r="E696" s="1954"/>
      <c r="F696" s="1954"/>
      <c r="G696" s="1954"/>
      <c r="H696" s="1954"/>
      <c r="I696" s="1954"/>
      <c r="J696" s="1954"/>
      <c r="K696" s="1954"/>
    </row>
    <row r="697" spans="1:11" ht="15.75" customHeight="1">
      <c r="A697" s="1954"/>
      <c r="B697" s="1954"/>
      <c r="C697" s="1954"/>
      <c r="D697" s="1954"/>
      <c r="E697" s="1954"/>
      <c r="F697" s="1954"/>
      <c r="G697" s="1954"/>
      <c r="H697" s="1954"/>
      <c r="I697" s="1954"/>
      <c r="J697" s="1954"/>
      <c r="K697" s="1954"/>
    </row>
    <row r="698" spans="1:11" ht="15.75" customHeight="1">
      <c r="A698" s="1954"/>
      <c r="B698" s="1954"/>
      <c r="C698" s="1954"/>
      <c r="D698" s="1954"/>
      <c r="E698" s="1954"/>
      <c r="F698" s="1954"/>
      <c r="G698" s="1954"/>
      <c r="H698" s="1954"/>
      <c r="I698" s="1954"/>
      <c r="J698" s="1954"/>
      <c r="K698" s="1954"/>
    </row>
    <row r="699" spans="1:11" ht="15.75" customHeight="1">
      <c r="A699" s="1954"/>
      <c r="B699" s="1954"/>
      <c r="C699" s="1954"/>
      <c r="D699" s="1954"/>
      <c r="E699" s="1954"/>
      <c r="F699" s="1954"/>
      <c r="G699" s="1954"/>
      <c r="H699" s="1954"/>
      <c r="I699" s="1954"/>
      <c r="J699" s="1954"/>
      <c r="K699" s="1954"/>
    </row>
    <row r="700" spans="1:11" ht="15.75" customHeight="1">
      <c r="A700" s="1954"/>
      <c r="B700" s="1954"/>
      <c r="C700" s="1954"/>
      <c r="D700" s="1954"/>
      <c r="E700" s="1954"/>
      <c r="F700" s="1954"/>
      <c r="G700" s="1954"/>
      <c r="H700" s="1954"/>
      <c r="I700" s="1954"/>
      <c r="J700" s="1954"/>
      <c r="K700" s="1954"/>
    </row>
    <row r="701" spans="1:11" ht="15.75" customHeight="1">
      <c r="A701" s="1954"/>
      <c r="B701" s="1954"/>
      <c r="C701" s="1954"/>
      <c r="D701" s="1954"/>
      <c r="E701" s="1954"/>
      <c r="F701" s="1954"/>
      <c r="G701" s="1954"/>
      <c r="H701" s="1954"/>
      <c r="I701" s="1954"/>
      <c r="J701" s="1954"/>
      <c r="K701" s="1954"/>
    </row>
    <row r="702" spans="1:11" ht="15.75" customHeight="1">
      <c r="A702" s="1954"/>
      <c r="B702" s="1954"/>
      <c r="C702" s="1954"/>
      <c r="D702" s="1954"/>
      <c r="E702" s="1954"/>
      <c r="F702" s="1954"/>
      <c r="G702" s="1954"/>
      <c r="H702" s="1954"/>
      <c r="I702" s="1954"/>
      <c r="J702" s="1954"/>
      <c r="K702" s="1954"/>
    </row>
    <row r="703" spans="1:11" ht="15.75" customHeight="1">
      <c r="A703" s="1954"/>
      <c r="B703" s="1954"/>
      <c r="C703" s="1954"/>
      <c r="D703" s="1954"/>
      <c r="E703" s="1954"/>
      <c r="F703" s="1954"/>
      <c r="G703" s="1954"/>
      <c r="H703" s="1954"/>
      <c r="I703" s="1954"/>
      <c r="J703" s="1954"/>
      <c r="K703" s="1954"/>
    </row>
    <row r="704" spans="1:11" ht="15.75" customHeight="1">
      <c r="A704" s="1954"/>
      <c r="B704" s="1954"/>
      <c r="C704" s="1954"/>
      <c r="D704" s="1954"/>
      <c r="E704" s="1954"/>
      <c r="F704" s="1954"/>
      <c r="G704" s="1954"/>
      <c r="H704" s="1954"/>
      <c r="I704" s="1954"/>
      <c r="J704" s="1954"/>
      <c r="K704" s="1954"/>
    </row>
    <row r="705" spans="1:11" ht="15.75" customHeight="1">
      <c r="A705" s="1954"/>
      <c r="B705" s="1954"/>
      <c r="C705" s="1954"/>
      <c r="D705" s="1954"/>
      <c r="E705" s="1954"/>
      <c r="F705" s="1954"/>
      <c r="G705" s="1954"/>
      <c r="H705" s="1954"/>
      <c r="I705" s="1954"/>
      <c r="J705" s="1954"/>
      <c r="K705" s="1954"/>
    </row>
    <row r="706" spans="1:11" ht="15.75" customHeight="1">
      <c r="A706" s="1954"/>
      <c r="B706" s="1954"/>
      <c r="C706" s="1954"/>
      <c r="D706" s="1954"/>
      <c r="E706" s="1954"/>
      <c r="F706" s="1954"/>
      <c r="G706" s="1954"/>
      <c r="H706" s="1954"/>
      <c r="I706" s="1954"/>
      <c r="J706" s="1954"/>
      <c r="K706" s="1954"/>
    </row>
    <row r="707" spans="1:11" ht="15.75" customHeight="1">
      <c r="A707" s="1954"/>
      <c r="B707" s="1954"/>
      <c r="C707" s="1954"/>
      <c r="D707" s="1954"/>
      <c r="E707" s="1954"/>
      <c r="F707" s="1954"/>
      <c r="G707" s="1954"/>
      <c r="H707" s="1954"/>
      <c r="I707" s="1954"/>
      <c r="J707" s="1954"/>
      <c r="K707" s="1954"/>
    </row>
    <row r="708" spans="1:11" ht="15.75" customHeight="1">
      <c r="A708" s="1954"/>
      <c r="B708" s="1954"/>
      <c r="C708" s="1954"/>
      <c r="D708" s="1954"/>
      <c r="E708" s="1954"/>
      <c r="F708" s="1954"/>
      <c r="G708" s="1954"/>
      <c r="H708" s="1954"/>
      <c r="I708" s="1954"/>
      <c r="J708" s="1954"/>
      <c r="K708" s="1954"/>
    </row>
    <row r="709" spans="1:11" ht="15.75" customHeight="1">
      <c r="A709" s="1954"/>
      <c r="B709" s="1954"/>
      <c r="C709" s="1954"/>
      <c r="D709" s="1954"/>
      <c r="E709" s="1954"/>
      <c r="F709" s="1954"/>
      <c r="G709" s="1954"/>
      <c r="H709" s="1954"/>
      <c r="I709" s="1954"/>
      <c r="J709" s="1954"/>
      <c r="K709" s="1954"/>
    </row>
    <row r="710" spans="1:11" ht="15.75" customHeight="1">
      <c r="A710" s="1954"/>
      <c r="B710" s="1954"/>
      <c r="C710" s="1954"/>
      <c r="D710" s="1954"/>
      <c r="E710" s="1954"/>
      <c r="F710" s="1954"/>
      <c r="G710" s="1954"/>
      <c r="H710" s="1954"/>
      <c r="I710" s="1954"/>
      <c r="J710" s="1954"/>
      <c r="K710" s="1954"/>
    </row>
    <row r="711" spans="1:11" ht="15.75" customHeight="1">
      <c r="A711" s="1954"/>
      <c r="B711" s="1954"/>
      <c r="C711" s="1954"/>
      <c r="D711" s="1954"/>
      <c r="E711" s="1954"/>
      <c r="F711" s="1954"/>
      <c r="G711" s="1954"/>
      <c r="H711" s="1954"/>
      <c r="I711" s="1954"/>
      <c r="J711" s="1954"/>
      <c r="K711" s="1954"/>
    </row>
    <row r="712" spans="1:11" ht="15.75" customHeight="1">
      <c r="A712" s="1954"/>
      <c r="B712" s="1954"/>
      <c r="C712" s="1954"/>
      <c r="D712" s="1954"/>
      <c r="E712" s="1954"/>
      <c r="F712" s="1954"/>
      <c r="G712" s="1954"/>
      <c r="H712" s="1954"/>
      <c r="I712" s="1954"/>
      <c r="J712" s="1954"/>
      <c r="K712" s="1954"/>
    </row>
    <row r="713" spans="1:11" ht="15.75" customHeight="1">
      <c r="A713" s="1954"/>
      <c r="B713" s="1954"/>
      <c r="C713" s="1954"/>
      <c r="D713" s="1954"/>
      <c r="E713" s="1954"/>
      <c r="F713" s="1954"/>
      <c r="G713" s="1954"/>
      <c r="H713" s="1954"/>
      <c r="I713" s="1954"/>
      <c r="J713" s="1954"/>
      <c r="K713" s="1954"/>
    </row>
    <row r="714" spans="1:11" ht="15.75" customHeight="1">
      <c r="A714" s="1954"/>
      <c r="B714" s="1954"/>
      <c r="C714" s="1954"/>
      <c r="D714" s="1954"/>
      <c r="E714" s="1954"/>
      <c r="F714" s="1954"/>
      <c r="G714" s="1954"/>
      <c r="H714" s="1954"/>
      <c r="I714" s="1954"/>
      <c r="J714" s="1954"/>
      <c r="K714" s="1954"/>
    </row>
    <row r="715" spans="1:11" ht="15.75" customHeight="1">
      <c r="A715" s="1954"/>
      <c r="B715" s="1954"/>
      <c r="C715" s="1954"/>
      <c r="D715" s="1954"/>
      <c r="E715" s="1954"/>
      <c r="F715" s="1954"/>
      <c r="G715" s="1954"/>
      <c r="H715" s="1954"/>
      <c r="I715" s="1954"/>
      <c r="J715" s="1954"/>
      <c r="K715" s="1954"/>
    </row>
    <row r="716" spans="1:11" ht="15.75" customHeight="1">
      <c r="A716" s="1954"/>
      <c r="B716" s="1954"/>
      <c r="C716" s="1954"/>
      <c r="D716" s="1954"/>
      <c r="E716" s="1954"/>
      <c r="F716" s="1954"/>
      <c r="G716" s="1954"/>
      <c r="H716" s="1954"/>
      <c r="I716" s="1954"/>
      <c r="J716" s="1954"/>
      <c r="K716" s="1954"/>
    </row>
    <row r="717" spans="1:11" ht="15.75" customHeight="1">
      <c r="A717" s="1954"/>
      <c r="B717" s="1954"/>
      <c r="C717" s="1954"/>
      <c r="D717" s="1954"/>
      <c r="E717" s="1954"/>
      <c r="F717" s="1954"/>
      <c r="G717" s="1954"/>
      <c r="H717" s="1954"/>
      <c r="I717" s="1954"/>
      <c r="J717" s="1954"/>
      <c r="K717" s="1954"/>
    </row>
    <row r="718" spans="1:11" ht="15.75" customHeight="1">
      <c r="A718" s="1954"/>
      <c r="B718" s="1954"/>
      <c r="C718" s="1954"/>
      <c r="D718" s="1954"/>
      <c r="E718" s="1954"/>
      <c r="F718" s="1954"/>
      <c r="G718" s="1954"/>
      <c r="H718" s="1954"/>
      <c r="I718" s="1954"/>
      <c r="J718" s="1954"/>
      <c r="K718" s="1954"/>
    </row>
    <row r="719" spans="1:11" ht="15.75" customHeight="1">
      <c r="A719" s="1954"/>
      <c r="B719" s="1954"/>
      <c r="C719" s="1954"/>
      <c r="D719" s="1954"/>
      <c r="E719" s="1954"/>
      <c r="F719" s="1954"/>
      <c r="G719" s="1954"/>
      <c r="H719" s="1954"/>
      <c r="I719" s="1954"/>
      <c r="J719" s="1954"/>
      <c r="K719" s="1954"/>
    </row>
    <row r="720" spans="1:11" ht="15.75" customHeight="1">
      <c r="A720" s="1954"/>
      <c r="B720" s="1954"/>
      <c r="C720" s="1954"/>
      <c r="D720" s="1954"/>
      <c r="E720" s="1954"/>
      <c r="F720" s="1954"/>
      <c r="G720" s="1954"/>
      <c r="H720" s="1954"/>
      <c r="I720" s="1954"/>
      <c r="J720" s="1954"/>
      <c r="K720" s="1954"/>
    </row>
    <row r="721" spans="1:11" ht="15.75" customHeight="1">
      <c r="A721" s="1954"/>
      <c r="B721" s="1954"/>
      <c r="C721" s="1954"/>
      <c r="D721" s="1954"/>
      <c r="E721" s="1954"/>
      <c r="F721" s="1954"/>
      <c r="G721" s="1954"/>
      <c r="H721" s="1954"/>
      <c r="I721" s="1954"/>
      <c r="J721" s="1954"/>
      <c r="K721" s="1954"/>
    </row>
    <row r="722" spans="1:11" ht="15.75" customHeight="1">
      <c r="A722" s="1954"/>
      <c r="B722" s="1954"/>
      <c r="C722" s="1954"/>
      <c r="D722" s="1954"/>
      <c r="E722" s="1954"/>
      <c r="F722" s="1954"/>
      <c r="G722" s="1954"/>
      <c r="H722" s="1954"/>
      <c r="I722" s="1954"/>
      <c r="J722" s="1954"/>
      <c r="K722" s="1954"/>
    </row>
    <row r="723" spans="1:11" ht="15.75" customHeight="1">
      <c r="A723" s="1954"/>
      <c r="B723" s="1954"/>
      <c r="C723" s="1954"/>
      <c r="D723" s="1954"/>
      <c r="E723" s="1954"/>
      <c r="F723" s="1954"/>
      <c r="G723" s="1954"/>
      <c r="H723" s="1954"/>
      <c r="I723" s="1954"/>
      <c r="J723" s="1954"/>
      <c r="K723" s="1954"/>
    </row>
    <row r="724" spans="1:11" ht="15.75" customHeight="1">
      <c r="A724" s="1954"/>
      <c r="B724" s="1954"/>
      <c r="C724" s="1954"/>
      <c r="D724" s="1954"/>
      <c r="E724" s="1954"/>
      <c r="F724" s="1954"/>
      <c r="G724" s="1954"/>
      <c r="H724" s="1954"/>
      <c r="I724" s="1954"/>
      <c r="J724" s="1954"/>
      <c r="K724" s="1954"/>
    </row>
    <row r="725" spans="1:11" ht="15.75" customHeight="1">
      <c r="A725" s="1954"/>
      <c r="B725" s="1954"/>
      <c r="C725" s="1954"/>
      <c r="D725" s="1954"/>
      <c r="E725" s="1954"/>
      <c r="F725" s="1954"/>
      <c r="G725" s="1954"/>
      <c r="H725" s="1954"/>
      <c r="I725" s="1954"/>
      <c r="J725" s="1954"/>
      <c r="K725" s="1954"/>
    </row>
    <row r="726" spans="1:11" ht="15.75" customHeight="1">
      <c r="A726" s="1954"/>
      <c r="B726" s="1954"/>
      <c r="C726" s="1954"/>
      <c r="D726" s="1954"/>
      <c r="E726" s="1954"/>
      <c r="F726" s="1954"/>
      <c r="G726" s="1954"/>
      <c r="H726" s="1954"/>
      <c r="I726" s="1954"/>
      <c r="J726" s="1954"/>
      <c r="K726" s="1954"/>
    </row>
    <row r="727" spans="1:11" ht="15.75" customHeight="1">
      <c r="A727" s="1954"/>
      <c r="B727" s="1954"/>
      <c r="C727" s="1954"/>
      <c r="D727" s="1954"/>
      <c r="E727" s="1954"/>
      <c r="F727" s="1954"/>
      <c r="G727" s="1954"/>
      <c r="H727" s="1954"/>
      <c r="I727" s="1954"/>
      <c r="J727" s="1954"/>
      <c r="K727" s="1954"/>
    </row>
    <row r="728" spans="1:11" ht="15.75" customHeight="1">
      <c r="A728" s="1954"/>
      <c r="B728" s="1954"/>
      <c r="C728" s="1954"/>
      <c r="D728" s="1954"/>
      <c r="E728" s="1954"/>
      <c r="F728" s="1954"/>
      <c r="G728" s="1954"/>
      <c r="H728" s="1954"/>
      <c r="I728" s="1954"/>
      <c r="J728" s="1954"/>
      <c r="K728" s="1954"/>
    </row>
    <row r="729" spans="1:11" ht="15.75" customHeight="1">
      <c r="A729" s="1954"/>
      <c r="B729" s="1954"/>
      <c r="C729" s="1954"/>
      <c r="D729" s="1954"/>
      <c r="E729" s="1954"/>
      <c r="F729" s="1954"/>
      <c r="G729" s="1954"/>
      <c r="H729" s="1954"/>
      <c r="I729" s="1954"/>
      <c r="J729" s="1954"/>
      <c r="K729" s="1954"/>
    </row>
    <row r="730" spans="1:11" ht="15.75" customHeight="1">
      <c r="A730" s="1954"/>
      <c r="B730" s="1954"/>
      <c r="C730" s="1954"/>
      <c r="D730" s="1954"/>
      <c r="E730" s="1954"/>
      <c r="F730" s="1954"/>
      <c r="G730" s="1954"/>
      <c r="H730" s="1954"/>
      <c r="I730" s="1954"/>
      <c r="J730" s="1954"/>
      <c r="K730" s="1954"/>
    </row>
    <row r="731" spans="1:11" ht="15.75" customHeight="1">
      <c r="A731" s="1954"/>
      <c r="B731" s="1954"/>
      <c r="C731" s="1954"/>
      <c r="D731" s="1954"/>
      <c r="E731" s="1954"/>
      <c r="F731" s="1954"/>
      <c r="G731" s="1954"/>
      <c r="H731" s="1954"/>
      <c r="I731" s="1954"/>
      <c r="J731" s="1954"/>
      <c r="K731" s="1954"/>
    </row>
    <row r="732" spans="1:11" ht="15.75" customHeight="1">
      <c r="A732" s="1954"/>
      <c r="B732" s="1954"/>
      <c r="C732" s="1954"/>
      <c r="D732" s="1954"/>
      <c r="E732" s="1954"/>
      <c r="F732" s="1954"/>
      <c r="G732" s="1954"/>
      <c r="H732" s="1954"/>
      <c r="I732" s="1954"/>
      <c r="J732" s="1954"/>
      <c r="K732" s="1954"/>
    </row>
    <row r="733" spans="1:11" ht="15.75" customHeight="1">
      <c r="A733" s="1954"/>
      <c r="B733" s="1954"/>
      <c r="C733" s="1954"/>
      <c r="D733" s="1954"/>
      <c r="E733" s="1954"/>
      <c r="F733" s="1954"/>
      <c r="G733" s="1954"/>
      <c r="H733" s="1954"/>
      <c r="I733" s="1954"/>
      <c r="J733" s="1954"/>
      <c r="K733" s="1954"/>
    </row>
    <row r="734" spans="1:11" ht="15.75" customHeight="1">
      <c r="A734" s="1954"/>
      <c r="B734" s="1954"/>
      <c r="C734" s="1954"/>
      <c r="D734" s="1954"/>
      <c r="E734" s="1954"/>
      <c r="F734" s="1954"/>
      <c r="G734" s="1954"/>
      <c r="H734" s="1954"/>
      <c r="I734" s="1954"/>
      <c r="J734" s="1954"/>
      <c r="K734" s="1954"/>
    </row>
    <row r="735" spans="1:11" ht="15.75" customHeight="1">
      <c r="A735" s="1954"/>
      <c r="B735" s="1954"/>
      <c r="C735" s="1954"/>
      <c r="D735" s="1954"/>
      <c r="E735" s="1954"/>
      <c r="F735" s="1954"/>
      <c r="G735" s="1954"/>
      <c r="H735" s="1954"/>
      <c r="I735" s="1954"/>
      <c r="J735" s="1954"/>
      <c r="K735" s="1954"/>
    </row>
    <row r="736" spans="1:11" ht="15.75" customHeight="1">
      <c r="A736" s="1954"/>
      <c r="B736" s="1954"/>
      <c r="C736" s="1954"/>
      <c r="D736" s="1954"/>
      <c r="E736" s="1954"/>
      <c r="F736" s="1954"/>
      <c r="G736" s="1954"/>
      <c r="H736" s="1954"/>
      <c r="I736" s="1954"/>
      <c r="J736" s="1954"/>
      <c r="K736" s="1954"/>
    </row>
    <row r="737" spans="1:11" ht="15.75" customHeight="1">
      <c r="A737" s="1954"/>
      <c r="B737" s="1954"/>
      <c r="C737" s="1954"/>
      <c r="D737" s="1954"/>
      <c r="E737" s="1954"/>
      <c r="F737" s="1954"/>
      <c r="G737" s="1954"/>
      <c r="H737" s="1954"/>
      <c r="I737" s="1954"/>
      <c r="J737" s="1954"/>
      <c r="K737" s="1954"/>
    </row>
    <row r="738" spans="1:11" ht="15.75" customHeight="1">
      <c r="A738" s="1954"/>
      <c r="B738" s="1954"/>
      <c r="C738" s="1954"/>
      <c r="D738" s="1954"/>
      <c r="E738" s="1954"/>
      <c r="F738" s="1954"/>
      <c r="G738" s="1954"/>
      <c r="H738" s="1954"/>
      <c r="I738" s="1954"/>
      <c r="J738" s="1954"/>
      <c r="K738" s="1954"/>
    </row>
    <row r="739" spans="1:11" ht="15.75" customHeight="1">
      <c r="A739" s="1954"/>
      <c r="B739" s="1954"/>
      <c r="C739" s="1954"/>
      <c r="D739" s="1954"/>
      <c r="E739" s="1954"/>
      <c r="F739" s="1954"/>
      <c r="G739" s="1954"/>
      <c r="H739" s="1954"/>
      <c r="I739" s="1954"/>
      <c r="J739" s="1954"/>
      <c r="K739" s="1954"/>
    </row>
    <row r="740" spans="1:11" ht="15.75" customHeight="1">
      <c r="A740" s="1954"/>
      <c r="B740" s="1954"/>
      <c r="C740" s="1954"/>
      <c r="D740" s="1954"/>
      <c r="E740" s="1954"/>
      <c r="F740" s="1954"/>
      <c r="G740" s="1954"/>
      <c r="H740" s="1954"/>
      <c r="I740" s="1954"/>
      <c r="J740" s="1954"/>
      <c r="K740" s="1954"/>
    </row>
    <row r="741" spans="1:11" ht="15.75" customHeight="1">
      <c r="A741" s="1954"/>
      <c r="B741" s="1954"/>
      <c r="C741" s="1954"/>
      <c r="D741" s="1954"/>
      <c r="E741" s="1954"/>
      <c r="F741" s="1954"/>
      <c r="G741" s="1954"/>
      <c r="H741" s="1954"/>
      <c r="I741" s="1954"/>
      <c r="J741" s="1954"/>
      <c r="K741" s="1954"/>
    </row>
    <row r="742" spans="1:11" ht="15.75" customHeight="1">
      <c r="A742" s="1954"/>
      <c r="B742" s="1954"/>
      <c r="C742" s="1954"/>
      <c r="D742" s="1954"/>
      <c r="E742" s="1954"/>
      <c r="F742" s="1954"/>
      <c r="G742" s="1954"/>
      <c r="H742" s="1954"/>
      <c r="I742" s="1954"/>
      <c r="J742" s="1954"/>
      <c r="K742" s="1954"/>
    </row>
    <row r="743" spans="1:11" ht="15.75" customHeight="1">
      <c r="A743" s="1954"/>
      <c r="B743" s="1954"/>
      <c r="C743" s="1954"/>
      <c r="D743" s="1954"/>
      <c r="E743" s="1954"/>
      <c r="F743" s="1954"/>
      <c r="G743" s="1954"/>
      <c r="H743" s="1954"/>
      <c r="I743" s="1954"/>
      <c r="J743" s="1954"/>
      <c r="K743" s="1954"/>
    </row>
    <row r="744" spans="1:11" ht="15.75" customHeight="1">
      <c r="A744" s="1954"/>
      <c r="B744" s="1954"/>
      <c r="C744" s="1954"/>
      <c r="D744" s="1954"/>
      <c r="E744" s="1954"/>
      <c r="F744" s="1954"/>
      <c r="G744" s="1954"/>
      <c r="H744" s="1954"/>
      <c r="I744" s="1954"/>
      <c r="J744" s="1954"/>
      <c r="K744" s="1954"/>
    </row>
    <row r="745" spans="1:11" ht="15.75" customHeight="1">
      <c r="A745" s="1954"/>
      <c r="B745" s="1954"/>
      <c r="C745" s="1954"/>
      <c r="D745" s="1954"/>
      <c r="E745" s="1954"/>
      <c r="F745" s="1954"/>
      <c r="G745" s="1954"/>
      <c r="H745" s="1954"/>
      <c r="I745" s="1954"/>
      <c r="J745" s="1954"/>
      <c r="K745" s="1954"/>
    </row>
    <row r="746" spans="1:11" ht="15.75" customHeight="1">
      <c r="A746" s="1954"/>
      <c r="B746" s="1954"/>
      <c r="C746" s="1954"/>
      <c r="D746" s="1954"/>
      <c r="E746" s="1954"/>
      <c r="F746" s="1954"/>
      <c r="G746" s="1954"/>
      <c r="H746" s="1954"/>
      <c r="I746" s="1954"/>
      <c r="J746" s="1954"/>
      <c r="K746" s="1954"/>
    </row>
    <row r="747" spans="1:11" ht="15.75" customHeight="1">
      <c r="A747" s="1954"/>
      <c r="B747" s="1954"/>
      <c r="C747" s="1954"/>
      <c r="D747" s="1954"/>
      <c r="E747" s="1954"/>
      <c r="F747" s="1954"/>
      <c r="G747" s="1954"/>
      <c r="H747" s="1954"/>
      <c r="I747" s="1954"/>
      <c r="J747" s="1954"/>
      <c r="K747" s="1954"/>
    </row>
    <row r="748" spans="1:11" ht="15.75" customHeight="1">
      <c r="A748" s="1954"/>
      <c r="B748" s="1954"/>
      <c r="C748" s="1954"/>
      <c r="D748" s="1954"/>
      <c r="E748" s="1954"/>
      <c r="F748" s="1954"/>
      <c r="G748" s="1954"/>
      <c r="H748" s="1954"/>
      <c r="I748" s="1954"/>
      <c r="J748" s="1954"/>
      <c r="K748" s="1954"/>
    </row>
    <row r="749" spans="1:11" ht="15.75" customHeight="1">
      <c r="A749" s="1954"/>
      <c r="B749" s="1954"/>
      <c r="C749" s="1954"/>
      <c r="D749" s="1954"/>
      <c r="E749" s="1954"/>
      <c r="F749" s="1954"/>
      <c r="G749" s="1954"/>
      <c r="H749" s="1954"/>
      <c r="I749" s="1954"/>
      <c r="J749" s="1954"/>
      <c r="K749" s="1954"/>
    </row>
    <row r="750" spans="1:11" ht="15.75" customHeight="1">
      <c r="A750" s="1954"/>
      <c r="B750" s="1954"/>
      <c r="C750" s="1954"/>
      <c r="D750" s="1954"/>
      <c r="E750" s="1954"/>
      <c r="F750" s="1954"/>
      <c r="G750" s="1954"/>
      <c r="H750" s="1954"/>
      <c r="I750" s="1954"/>
      <c r="J750" s="1954"/>
      <c r="K750" s="1954"/>
    </row>
    <row r="751" spans="1:11" ht="15.75" customHeight="1">
      <c r="A751" s="1954"/>
      <c r="B751" s="1954"/>
      <c r="C751" s="1954"/>
      <c r="D751" s="1954"/>
      <c r="E751" s="1954"/>
      <c r="F751" s="1954"/>
      <c r="G751" s="1954"/>
      <c r="H751" s="1954"/>
      <c r="I751" s="1954"/>
      <c r="J751" s="1954"/>
      <c r="K751" s="1954"/>
    </row>
    <row r="752" spans="1:11" ht="15.75" customHeight="1">
      <c r="A752" s="1954"/>
      <c r="B752" s="1954"/>
      <c r="C752" s="1954"/>
      <c r="D752" s="1954"/>
      <c r="E752" s="1954"/>
      <c r="F752" s="1954"/>
      <c r="G752" s="1954"/>
      <c r="H752" s="1954"/>
      <c r="I752" s="1954"/>
      <c r="J752" s="1954"/>
      <c r="K752" s="1954"/>
    </row>
    <row r="753" spans="1:11" ht="15.75" customHeight="1">
      <c r="A753" s="1954"/>
      <c r="B753" s="1954"/>
      <c r="C753" s="1954"/>
      <c r="D753" s="1954"/>
      <c r="E753" s="1954"/>
      <c r="F753" s="1954"/>
      <c r="G753" s="1954"/>
      <c r="H753" s="1954"/>
      <c r="I753" s="1954"/>
      <c r="J753" s="1954"/>
      <c r="K753" s="1954"/>
    </row>
    <row r="754" spans="1:11" ht="15.75" customHeight="1">
      <c r="A754" s="1954"/>
      <c r="B754" s="1954"/>
      <c r="C754" s="1954"/>
      <c r="D754" s="1954"/>
      <c r="E754" s="1954"/>
      <c r="F754" s="1954"/>
      <c r="G754" s="1954"/>
      <c r="H754" s="1954"/>
      <c r="I754" s="1954"/>
      <c r="J754" s="1954"/>
      <c r="K754" s="1954"/>
    </row>
    <row r="755" spans="1:11" ht="15.75" customHeight="1">
      <c r="A755" s="1954"/>
      <c r="B755" s="1954"/>
      <c r="C755" s="1954"/>
      <c r="D755" s="1954"/>
      <c r="E755" s="1954"/>
      <c r="F755" s="1954"/>
      <c r="G755" s="1954"/>
      <c r="H755" s="1954"/>
      <c r="I755" s="1954"/>
      <c r="J755" s="1954"/>
      <c r="K755" s="1954"/>
    </row>
    <row r="756" spans="1:11" ht="15.75" customHeight="1">
      <c r="A756" s="1954"/>
      <c r="B756" s="1954"/>
      <c r="C756" s="1954"/>
      <c r="D756" s="1954"/>
      <c r="E756" s="1954"/>
      <c r="F756" s="1954"/>
      <c r="G756" s="1954"/>
      <c r="H756" s="1954"/>
      <c r="I756" s="1954"/>
      <c r="J756" s="1954"/>
      <c r="K756" s="1954"/>
    </row>
    <row r="757" spans="1:11" ht="15.75" customHeight="1">
      <c r="A757" s="1954"/>
      <c r="B757" s="1954"/>
      <c r="C757" s="1954"/>
      <c r="D757" s="1954"/>
      <c r="E757" s="1954"/>
      <c r="F757" s="1954"/>
      <c r="G757" s="1954"/>
      <c r="H757" s="1954"/>
      <c r="I757" s="1954"/>
      <c r="J757" s="1954"/>
      <c r="K757" s="1954"/>
    </row>
    <row r="758" spans="1:11" ht="15.75" customHeight="1">
      <c r="A758" s="1954"/>
      <c r="B758" s="1954"/>
      <c r="C758" s="1954"/>
      <c r="D758" s="1954"/>
      <c r="E758" s="1954"/>
      <c r="F758" s="1954"/>
      <c r="G758" s="1954"/>
      <c r="H758" s="1954"/>
      <c r="I758" s="1954"/>
      <c r="J758" s="1954"/>
      <c r="K758" s="1954"/>
    </row>
    <row r="759" spans="1:11" ht="15.75" customHeight="1">
      <c r="A759" s="1954"/>
      <c r="B759" s="1954"/>
      <c r="C759" s="1954"/>
      <c r="D759" s="1954"/>
      <c r="E759" s="1954"/>
      <c r="F759" s="1954"/>
      <c r="G759" s="1954"/>
      <c r="H759" s="1954"/>
      <c r="I759" s="1954"/>
      <c r="J759" s="1954"/>
      <c r="K759" s="1954"/>
    </row>
    <row r="760" spans="1:11" ht="15.75" customHeight="1">
      <c r="A760" s="1954"/>
      <c r="B760" s="1954"/>
      <c r="C760" s="1954"/>
      <c r="D760" s="1954"/>
      <c r="E760" s="1954"/>
      <c r="F760" s="1954"/>
      <c r="G760" s="1954"/>
      <c r="H760" s="1954"/>
      <c r="I760" s="1954"/>
      <c r="J760" s="1954"/>
      <c r="K760" s="1954"/>
    </row>
    <row r="761" spans="1:11" ht="15.75" customHeight="1">
      <c r="A761" s="1954"/>
      <c r="B761" s="1954"/>
      <c r="C761" s="1954"/>
      <c r="D761" s="1954"/>
      <c r="E761" s="1954"/>
      <c r="F761" s="1954"/>
      <c r="G761" s="1954"/>
      <c r="H761" s="1954"/>
      <c r="I761" s="1954"/>
      <c r="J761" s="1954"/>
      <c r="K761" s="1954"/>
    </row>
    <row r="762" spans="1:11" ht="15.75" customHeight="1">
      <c r="A762" s="1954"/>
      <c r="B762" s="1954"/>
      <c r="C762" s="1954"/>
      <c r="D762" s="1954"/>
      <c r="E762" s="1954"/>
      <c r="F762" s="1954"/>
      <c r="G762" s="1954"/>
      <c r="H762" s="1954"/>
      <c r="I762" s="1954"/>
      <c r="J762" s="1954"/>
      <c r="K762" s="1954"/>
    </row>
    <row r="763" spans="1:11" ht="15.75" customHeight="1">
      <c r="A763" s="1954"/>
      <c r="B763" s="1954"/>
      <c r="C763" s="1954"/>
      <c r="D763" s="1954"/>
      <c r="E763" s="1954"/>
      <c r="F763" s="1954"/>
      <c r="G763" s="1954"/>
      <c r="H763" s="1954"/>
      <c r="I763" s="1954"/>
      <c r="J763" s="1954"/>
      <c r="K763" s="1954"/>
    </row>
    <row r="764" spans="1:11" ht="15.75" customHeight="1">
      <c r="A764" s="1954"/>
      <c r="B764" s="1954"/>
      <c r="C764" s="1954"/>
      <c r="D764" s="1954"/>
      <c r="E764" s="1954"/>
      <c r="F764" s="1954"/>
      <c r="G764" s="1954"/>
      <c r="H764" s="1954"/>
      <c r="I764" s="1954"/>
      <c r="J764" s="1954"/>
      <c r="K764" s="1954"/>
    </row>
    <row r="765" spans="1:11" ht="15.75" customHeight="1">
      <c r="A765" s="1954"/>
      <c r="B765" s="1954"/>
      <c r="C765" s="1954"/>
      <c r="D765" s="1954"/>
      <c r="E765" s="1954"/>
      <c r="F765" s="1954"/>
      <c r="G765" s="1954"/>
      <c r="H765" s="1954"/>
      <c r="I765" s="1954"/>
      <c r="J765" s="1954"/>
      <c r="K765" s="1954"/>
    </row>
    <row r="766" spans="1:11" ht="15.75" customHeight="1">
      <c r="A766" s="1954"/>
      <c r="B766" s="1954"/>
      <c r="C766" s="1954"/>
      <c r="D766" s="1954"/>
      <c r="E766" s="1954"/>
      <c r="F766" s="1954"/>
      <c r="G766" s="1954"/>
      <c r="H766" s="1954"/>
      <c r="I766" s="1954"/>
      <c r="J766" s="1954"/>
      <c r="K766" s="1954"/>
    </row>
    <row r="767" spans="1:11" ht="15.75" customHeight="1">
      <c r="A767" s="1954"/>
      <c r="B767" s="1954"/>
      <c r="C767" s="1954"/>
      <c r="D767" s="1954"/>
      <c r="E767" s="1954"/>
      <c r="F767" s="1954"/>
      <c r="G767" s="1954"/>
      <c r="H767" s="1954"/>
      <c r="I767" s="1954"/>
      <c r="J767" s="1954"/>
      <c r="K767" s="1954"/>
    </row>
    <row r="768" spans="1:11" ht="15.75" customHeight="1">
      <c r="A768" s="1954"/>
      <c r="B768" s="1954"/>
      <c r="C768" s="1954"/>
      <c r="D768" s="1954"/>
      <c r="E768" s="1954"/>
      <c r="F768" s="1954"/>
      <c r="G768" s="1954"/>
      <c r="H768" s="1954"/>
      <c r="I768" s="1954"/>
      <c r="J768" s="1954"/>
      <c r="K768" s="1954"/>
    </row>
    <row r="769" spans="1:11" ht="15.75" customHeight="1">
      <c r="A769" s="1954"/>
      <c r="B769" s="1954"/>
      <c r="C769" s="1954"/>
      <c r="D769" s="1954"/>
      <c r="E769" s="1954"/>
      <c r="F769" s="1954"/>
      <c r="G769" s="1954"/>
      <c r="H769" s="1954"/>
      <c r="I769" s="1954"/>
      <c r="J769" s="1954"/>
      <c r="K769" s="1954"/>
    </row>
    <row r="770" spans="1:11" ht="15.75" customHeight="1">
      <c r="A770" s="1954"/>
      <c r="B770" s="1954"/>
      <c r="C770" s="1954"/>
      <c r="D770" s="1954"/>
      <c r="E770" s="1954"/>
      <c r="F770" s="1954"/>
      <c r="G770" s="1954"/>
      <c r="H770" s="1954"/>
      <c r="I770" s="1954"/>
      <c r="J770" s="1954"/>
      <c r="K770" s="1954"/>
    </row>
    <row r="771" spans="1:11" ht="15.75" customHeight="1">
      <c r="A771" s="1954"/>
      <c r="B771" s="1954"/>
      <c r="C771" s="1954"/>
      <c r="D771" s="1954"/>
      <c r="E771" s="1954"/>
      <c r="F771" s="1954"/>
      <c r="G771" s="1954"/>
      <c r="H771" s="1954"/>
      <c r="I771" s="1954"/>
      <c r="J771" s="1954"/>
      <c r="K771" s="1954"/>
    </row>
    <row r="772" spans="1:11" ht="15.75" customHeight="1">
      <c r="A772" s="1954"/>
      <c r="B772" s="1954"/>
      <c r="C772" s="1954"/>
      <c r="D772" s="1954"/>
      <c r="E772" s="1954"/>
      <c r="F772" s="1954"/>
      <c r="G772" s="1954"/>
      <c r="H772" s="1954"/>
      <c r="I772" s="1954"/>
      <c r="J772" s="1954"/>
      <c r="K772" s="1954"/>
    </row>
    <row r="773" spans="1:11" ht="15.75" customHeight="1">
      <c r="A773" s="1954"/>
      <c r="B773" s="1954"/>
      <c r="C773" s="1954"/>
      <c r="D773" s="1954"/>
      <c r="E773" s="1954"/>
      <c r="F773" s="1954"/>
      <c r="G773" s="1954"/>
      <c r="H773" s="1954"/>
      <c r="I773" s="1954"/>
      <c r="J773" s="1954"/>
      <c r="K773" s="1954"/>
    </row>
    <row r="774" spans="1:11" ht="15.75" customHeight="1">
      <c r="A774" s="1954"/>
      <c r="B774" s="1954"/>
      <c r="C774" s="1954"/>
      <c r="D774" s="1954"/>
      <c r="E774" s="1954"/>
      <c r="F774" s="1954"/>
      <c r="G774" s="1954"/>
      <c r="H774" s="1954"/>
      <c r="I774" s="1954"/>
      <c r="J774" s="1954"/>
      <c r="K774" s="1954"/>
    </row>
    <row r="775" spans="1:11" ht="15.75" customHeight="1">
      <c r="A775" s="1954"/>
      <c r="B775" s="1954"/>
      <c r="C775" s="1954"/>
      <c r="D775" s="1954"/>
      <c r="E775" s="1954"/>
      <c r="F775" s="1954"/>
      <c r="G775" s="1954"/>
      <c r="H775" s="1954"/>
      <c r="I775" s="1954"/>
      <c r="J775" s="1954"/>
      <c r="K775" s="1954"/>
    </row>
    <row r="776" spans="1:11" ht="15.75" customHeight="1">
      <c r="A776" s="1954"/>
      <c r="B776" s="1954"/>
      <c r="C776" s="1954"/>
      <c r="D776" s="1954"/>
      <c r="E776" s="1954"/>
      <c r="F776" s="1954"/>
      <c r="G776" s="1954"/>
      <c r="H776" s="1954"/>
      <c r="I776" s="1954"/>
      <c r="J776" s="1954"/>
      <c r="K776" s="1954"/>
    </row>
    <row r="777" spans="1:11" ht="15.75" customHeight="1">
      <c r="A777" s="1954"/>
      <c r="B777" s="1954"/>
      <c r="C777" s="1954"/>
      <c r="D777" s="1954"/>
      <c r="E777" s="1954"/>
      <c r="F777" s="1954"/>
      <c r="G777" s="1954"/>
      <c r="H777" s="1954"/>
      <c r="I777" s="1954"/>
      <c r="J777" s="1954"/>
      <c r="K777" s="1954"/>
    </row>
    <row r="778" spans="1:11" ht="15.75" customHeight="1">
      <c r="A778" s="1954"/>
      <c r="B778" s="1954"/>
      <c r="C778" s="1954"/>
      <c r="D778" s="1954"/>
      <c r="E778" s="1954"/>
      <c r="F778" s="1954"/>
      <c r="G778" s="1954"/>
      <c r="H778" s="1954"/>
      <c r="I778" s="1954"/>
      <c r="J778" s="1954"/>
      <c r="K778" s="1954"/>
    </row>
    <row r="779" spans="1:11" ht="15.75" customHeight="1">
      <c r="A779" s="1954"/>
      <c r="B779" s="1954"/>
      <c r="C779" s="1954"/>
      <c r="D779" s="1954"/>
      <c r="E779" s="1954"/>
      <c r="F779" s="1954"/>
      <c r="G779" s="1954"/>
      <c r="H779" s="1954"/>
      <c r="I779" s="1954"/>
      <c r="J779" s="1954"/>
      <c r="K779" s="1954"/>
    </row>
    <row r="780" spans="1:11" ht="15.75" customHeight="1">
      <c r="A780" s="1954"/>
      <c r="B780" s="1954"/>
      <c r="C780" s="1954"/>
      <c r="D780" s="1954"/>
      <c r="E780" s="1954"/>
      <c r="F780" s="1954"/>
      <c r="G780" s="1954"/>
      <c r="H780" s="1954"/>
      <c r="I780" s="1954"/>
      <c r="J780" s="1954"/>
      <c r="K780" s="1954"/>
    </row>
    <row r="781" spans="1:11" ht="15.75" customHeight="1">
      <c r="A781" s="1954"/>
      <c r="B781" s="1954"/>
      <c r="C781" s="1954"/>
      <c r="D781" s="1954"/>
      <c r="E781" s="1954"/>
      <c r="F781" s="1954"/>
      <c r="G781" s="1954"/>
      <c r="H781" s="1954"/>
      <c r="I781" s="1954"/>
      <c r="J781" s="1954"/>
      <c r="K781" s="1954"/>
    </row>
    <row r="782" spans="1:11" ht="15.75" customHeight="1">
      <c r="A782" s="1954"/>
      <c r="B782" s="1954"/>
      <c r="C782" s="1954"/>
      <c r="D782" s="1954"/>
      <c r="E782" s="1954"/>
      <c r="F782" s="1954"/>
      <c r="G782" s="1954"/>
      <c r="H782" s="1954"/>
      <c r="I782" s="1954"/>
      <c r="J782" s="1954"/>
      <c r="K782" s="1954"/>
    </row>
    <row r="783" spans="1:11" ht="15.75" customHeight="1">
      <c r="A783" s="1954"/>
      <c r="B783" s="1954"/>
      <c r="C783" s="1954"/>
      <c r="D783" s="1954"/>
      <c r="E783" s="1954"/>
      <c r="F783" s="1954"/>
      <c r="G783" s="1954"/>
      <c r="H783" s="1954"/>
      <c r="I783" s="1954"/>
      <c r="J783" s="1954"/>
      <c r="K783" s="1954"/>
    </row>
    <row r="784" spans="1:11" ht="15.75" customHeight="1">
      <c r="A784" s="1954"/>
      <c r="B784" s="1954"/>
      <c r="C784" s="1954"/>
      <c r="D784" s="1954"/>
      <c r="E784" s="1954"/>
      <c r="F784" s="1954"/>
      <c r="G784" s="1954"/>
      <c r="H784" s="1954"/>
      <c r="I784" s="1954"/>
      <c r="J784" s="1954"/>
      <c r="K784" s="1954"/>
    </row>
    <row r="785" spans="1:11" ht="15.75" customHeight="1">
      <c r="A785" s="1954"/>
      <c r="B785" s="1954"/>
      <c r="C785" s="1954"/>
      <c r="D785" s="1954"/>
      <c r="E785" s="1954"/>
      <c r="F785" s="1954"/>
      <c r="G785" s="1954"/>
      <c r="H785" s="1954"/>
      <c r="I785" s="1954"/>
      <c r="J785" s="1954"/>
      <c r="K785" s="1954"/>
    </row>
    <row r="786" spans="1:11" ht="15.75" customHeight="1">
      <c r="A786" s="1954"/>
      <c r="B786" s="1954"/>
      <c r="C786" s="1954"/>
      <c r="D786" s="1954"/>
      <c r="E786" s="1954"/>
      <c r="F786" s="1954"/>
      <c r="G786" s="1954"/>
      <c r="H786" s="1954"/>
      <c r="I786" s="1954"/>
      <c r="J786" s="1954"/>
      <c r="K786" s="1954"/>
    </row>
    <row r="787" spans="1:11" ht="15.75" customHeight="1">
      <c r="A787" s="1954"/>
      <c r="B787" s="1954"/>
      <c r="C787" s="1954"/>
      <c r="D787" s="1954"/>
      <c r="E787" s="1954"/>
      <c r="F787" s="1954"/>
      <c r="G787" s="1954"/>
      <c r="H787" s="1954"/>
      <c r="I787" s="1954"/>
      <c r="J787" s="1954"/>
      <c r="K787" s="1954"/>
    </row>
    <row r="788" spans="1:11" ht="15.75" customHeight="1">
      <c r="A788" s="1954"/>
      <c r="B788" s="1954"/>
      <c r="C788" s="1954"/>
      <c r="D788" s="1954"/>
      <c r="E788" s="1954"/>
      <c r="F788" s="1954"/>
      <c r="G788" s="1954"/>
      <c r="H788" s="1954"/>
      <c r="I788" s="1954"/>
      <c r="J788" s="1954"/>
      <c r="K788" s="1954"/>
    </row>
    <row r="789" spans="1:11" ht="15.75" customHeight="1">
      <c r="A789" s="1954"/>
      <c r="B789" s="1954"/>
      <c r="C789" s="1954"/>
      <c r="D789" s="1954"/>
      <c r="E789" s="1954"/>
      <c r="F789" s="1954"/>
      <c r="G789" s="1954"/>
      <c r="H789" s="1954"/>
      <c r="I789" s="1954"/>
      <c r="J789" s="1954"/>
      <c r="K789" s="1954"/>
    </row>
    <row r="790" spans="1:11" ht="15.75" customHeight="1">
      <c r="A790" s="1954"/>
      <c r="B790" s="1954"/>
      <c r="C790" s="1954"/>
      <c r="D790" s="1954"/>
      <c r="E790" s="1954"/>
      <c r="F790" s="1954"/>
      <c r="G790" s="1954"/>
      <c r="H790" s="1954"/>
      <c r="I790" s="1954"/>
      <c r="J790" s="1954"/>
      <c r="K790" s="1954"/>
    </row>
    <row r="791" spans="1:11" ht="15.75" customHeight="1">
      <c r="A791" s="1954"/>
      <c r="B791" s="1954"/>
      <c r="C791" s="1954"/>
      <c r="D791" s="1954"/>
      <c r="E791" s="1954"/>
      <c r="F791" s="1954"/>
      <c r="G791" s="1954"/>
      <c r="H791" s="1954"/>
      <c r="I791" s="1954"/>
      <c r="J791" s="1954"/>
      <c r="K791" s="1954"/>
    </row>
    <row r="792" spans="1:11" ht="15.75" customHeight="1">
      <c r="A792" s="1954"/>
      <c r="B792" s="1954"/>
      <c r="C792" s="1954"/>
      <c r="D792" s="1954"/>
      <c r="E792" s="1954"/>
      <c r="F792" s="1954"/>
      <c r="G792" s="1954"/>
      <c r="H792" s="1954"/>
      <c r="I792" s="1954"/>
      <c r="J792" s="1954"/>
      <c r="K792" s="1954"/>
    </row>
    <row r="793" spans="1:11" ht="15.75" customHeight="1">
      <c r="A793" s="1954"/>
      <c r="B793" s="1954"/>
      <c r="C793" s="1954"/>
      <c r="D793" s="1954"/>
      <c r="E793" s="1954"/>
      <c r="F793" s="1954"/>
      <c r="G793" s="1954"/>
      <c r="H793" s="1954"/>
      <c r="I793" s="1954"/>
      <c r="J793" s="1954"/>
      <c r="K793" s="1954"/>
    </row>
    <row r="794" spans="1:11" ht="15.75" customHeight="1">
      <c r="A794" s="1954"/>
      <c r="B794" s="1954"/>
      <c r="C794" s="1954"/>
      <c r="D794" s="1954"/>
      <c r="E794" s="1954"/>
      <c r="F794" s="1954"/>
      <c r="G794" s="1954"/>
      <c r="H794" s="1954"/>
      <c r="I794" s="1954"/>
      <c r="J794" s="1954"/>
      <c r="K794" s="1954"/>
    </row>
    <row r="795" spans="1:11" ht="15.75" customHeight="1">
      <c r="A795" s="1954"/>
      <c r="B795" s="1954"/>
      <c r="C795" s="1954"/>
      <c r="D795" s="1954"/>
      <c r="E795" s="1954"/>
      <c r="F795" s="1954"/>
      <c r="G795" s="1954"/>
      <c r="H795" s="1954"/>
      <c r="I795" s="1954"/>
      <c r="J795" s="1954"/>
      <c r="K795" s="1954"/>
    </row>
    <row r="796" spans="1:11" ht="15.75" customHeight="1">
      <c r="A796" s="1954"/>
      <c r="B796" s="1954"/>
      <c r="C796" s="1954"/>
      <c r="D796" s="1954"/>
      <c r="E796" s="1954"/>
      <c r="F796" s="1954"/>
      <c r="G796" s="1954"/>
      <c r="H796" s="1954"/>
      <c r="I796" s="1954"/>
      <c r="J796" s="1954"/>
      <c r="K796" s="1954"/>
    </row>
    <row r="797" spans="1:11" ht="15.75" customHeight="1">
      <c r="A797" s="1954"/>
      <c r="B797" s="1954"/>
      <c r="C797" s="1954"/>
      <c r="D797" s="1954"/>
      <c r="E797" s="1954"/>
      <c r="F797" s="1954"/>
      <c r="G797" s="1954"/>
      <c r="H797" s="1954"/>
      <c r="I797" s="1954"/>
      <c r="J797" s="1954"/>
      <c r="K797" s="1954"/>
    </row>
    <row r="798" spans="1:11" ht="15.75" customHeight="1">
      <c r="A798" s="1954"/>
      <c r="B798" s="1954"/>
      <c r="C798" s="1954"/>
      <c r="D798" s="1954"/>
      <c r="E798" s="1954"/>
      <c r="F798" s="1954"/>
      <c r="G798" s="1954"/>
      <c r="H798" s="1954"/>
      <c r="I798" s="1954"/>
      <c r="J798" s="1954"/>
      <c r="K798" s="1954"/>
    </row>
    <row r="799" spans="1:11" ht="15.75" customHeight="1">
      <c r="A799" s="1954"/>
      <c r="B799" s="1954"/>
      <c r="C799" s="1954"/>
      <c r="D799" s="1954"/>
      <c r="E799" s="1954"/>
      <c r="F799" s="1954"/>
      <c r="G799" s="1954"/>
      <c r="H799" s="1954"/>
      <c r="I799" s="1954"/>
      <c r="J799" s="1954"/>
      <c r="K799" s="1954"/>
    </row>
    <row r="800" spans="1:11" ht="15.75" customHeight="1">
      <c r="A800" s="1954"/>
      <c r="B800" s="1954"/>
      <c r="C800" s="1954"/>
      <c r="D800" s="1954"/>
      <c r="E800" s="1954"/>
      <c r="F800" s="1954"/>
      <c r="G800" s="1954"/>
      <c r="H800" s="1954"/>
      <c r="I800" s="1954"/>
      <c r="J800" s="1954"/>
      <c r="K800" s="1954"/>
    </row>
    <row r="801" spans="1:11" ht="15.75" customHeight="1">
      <c r="A801" s="1954"/>
      <c r="B801" s="1954"/>
      <c r="C801" s="1954"/>
      <c r="D801" s="1954"/>
      <c r="E801" s="1954"/>
      <c r="F801" s="1954"/>
      <c r="G801" s="1954"/>
      <c r="H801" s="1954"/>
      <c r="I801" s="1954"/>
      <c r="J801" s="1954"/>
      <c r="K801" s="1954"/>
    </row>
    <row r="802" spans="1:11" ht="15.75" customHeight="1">
      <c r="A802" s="1954"/>
      <c r="B802" s="1954"/>
      <c r="C802" s="1954"/>
      <c r="D802" s="1954"/>
      <c r="E802" s="1954"/>
      <c r="F802" s="1954"/>
      <c r="G802" s="1954"/>
      <c r="H802" s="1954"/>
      <c r="I802" s="1954"/>
      <c r="J802" s="1954"/>
      <c r="K802" s="1954"/>
    </row>
    <row r="803" spans="1:11" ht="15.75" customHeight="1">
      <c r="A803" s="1954"/>
      <c r="B803" s="1954"/>
      <c r="C803" s="1954"/>
      <c r="D803" s="1954"/>
      <c r="E803" s="1954"/>
      <c r="F803" s="1954"/>
      <c r="G803" s="1954"/>
      <c r="H803" s="1954"/>
      <c r="I803" s="1954"/>
      <c r="J803" s="1954"/>
      <c r="K803" s="1954"/>
    </row>
    <row r="804" spans="1:11" ht="15.75" customHeight="1">
      <c r="A804" s="1954"/>
      <c r="B804" s="1954"/>
      <c r="C804" s="1954"/>
      <c r="D804" s="1954"/>
      <c r="E804" s="1954"/>
      <c r="F804" s="1954"/>
      <c r="G804" s="1954"/>
      <c r="H804" s="1954"/>
      <c r="I804" s="1954"/>
      <c r="J804" s="1954"/>
      <c r="K804" s="1954"/>
    </row>
    <row r="805" spans="1:11" ht="15.75" customHeight="1">
      <c r="A805" s="1954"/>
      <c r="B805" s="1954"/>
      <c r="C805" s="1954"/>
      <c r="D805" s="1954"/>
      <c r="E805" s="1954"/>
      <c r="F805" s="1954"/>
      <c r="G805" s="1954"/>
      <c r="H805" s="1954"/>
      <c r="I805" s="1954"/>
      <c r="J805" s="1954"/>
      <c r="K805" s="1954"/>
    </row>
    <row r="806" spans="1:11" ht="15.75" customHeight="1">
      <c r="A806" s="1954"/>
      <c r="B806" s="1954"/>
      <c r="C806" s="1954"/>
      <c r="D806" s="1954"/>
      <c r="E806" s="1954"/>
      <c r="F806" s="1954"/>
      <c r="G806" s="1954"/>
      <c r="H806" s="1954"/>
      <c r="I806" s="1954"/>
      <c r="J806" s="1954"/>
      <c r="K806" s="1954"/>
    </row>
    <row r="807" spans="1:11" ht="15.75" customHeight="1">
      <c r="A807" s="1954"/>
      <c r="B807" s="1954"/>
      <c r="C807" s="1954"/>
      <c r="D807" s="1954"/>
      <c r="E807" s="1954"/>
      <c r="F807" s="1954"/>
      <c r="G807" s="1954"/>
      <c r="H807" s="1954"/>
      <c r="I807" s="1954"/>
      <c r="J807" s="1954"/>
      <c r="K807" s="1954"/>
    </row>
    <row r="808" spans="1:11" ht="15.75" customHeight="1">
      <c r="A808" s="1954"/>
      <c r="B808" s="1954"/>
      <c r="C808" s="1954"/>
      <c r="D808" s="1954"/>
      <c r="E808" s="1954"/>
      <c r="F808" s="1954"/>
      <c r="G808" s="1954"/>
      <c r="H808" s="1954"/>
      <c r="I808" s="1954"/>
      <c r="J808" s="1954"/>
      <c r="K808" s="1954"/>
    </row>
    <row r="809" spans="1:11" ht="15.75" customHeight="1">
      <c r="A809" s="1954"/>
      <c r="B809" s="1954"/>
      <c r="C809" s="1954"/>
      <c r="D809" s="1954"/>
      <c r="E809" s="1954"/>
      <c r="F809" s="1954"/>
      <c r="G809" s="1954"/>
      <c r="H809" s="1954"/>
      <c r="I809" s="1954"/>
      <c r="J809" s="1954"/>
      <c r="K809" s="1954"/>
    </row>
    <row r="810" spans="1:11" ht="15.75" customHeight="1">
      <c r="A810" s="1954"/>
      <c r="B810" s="1954"/>
      <c r="C810" s="1954"/>
      <c r="D810" s="1954"/>
      <c r="E810" s="1954"/>
      <c r="F810" s="1954"/>
      <c r="G810" s="1954"/>
      <c r="H810" s="1954"/>
      <c r="I810" s="1954"/>
      <c r="J810" s="1954"/>
      <c r="K810" s="1954"/>
    </row>
    <row r="811" spans="1:11" ht="15.75" customHeight="1">
      <c r="A811" s="1954"/>
      <c r="B811" s="1954"/>
      <c r="C811" s="1954"/>
      <c r="D811" s="1954"/>
      <c r="E811" s="1954"/>
      <c r="F811" s="1954"/>
      <c r="G811" s="1954"/>
      <c r="H811" s="1954"/>
      <c r="I811" s="1954"/>
      <c r="J811" s="1954"/>
      <c r="K811" s="1954"/>
    </row>
    <row r="812" spans="1:11" ht="15.75" customHeight="1">
      <c r="A812" s="1954"/>
      <c r="B812" s="1954"/>
      <c r="C812" s="1954"/>
      <c r="D812" s="1954"/>
      <c r="E812" s="1954"/>
      <c r="F812" s="1954"/>
      <c r="G812" s="1954"/>
      <c r="H812" s="1954"/>
      <c r="I812" s="1954"/>
      <c r="J812" s="1954"/>
      <c r="K812" s="1954"/>
    </row>
    <row r="813" spans="1:11" ht="15.75" customHeight="1">
      <c r="A813" s="1954"/>
      <c r="B813" s="1954"/>
      <c r="C813" s="1954"/>
      <c r="D813" s="1954"/>
      <c r="E813" s="1954"/>
      <c r="F813" s="1954"/>
      <c r="G813" s="1954"/>
      <c r="H813" s="1954"/>
      <c r="I813" s="1954"/>
      <c r="J813" s="1954"/>
      <c r="K813" s="1954"/>
    </row>
    <row r="814" spans="1:11" ht="15.75" customHeight="1">
      <c r="A814" s="1954"/>
      <c r="B814" s="1954"/>
      <c r="C814" s="1954"/>
      <c r="D814" s="1954"/>
      <c r="E814" s="1954"/>
      <c r="F814" s="1954"/>
      <c r="G814" s="1954"/>
      <c r="H814" s="1954"/>
      <c r="I814" s="1954"/>
      <c r="J814" s="1954"/>
      <c r="K814" s="1954"/>
    </row>
    <row r="815" spans="1:11" ht="15.75" customHeight="1">
      <c r="A815" s="1954"/>
      <c r="B815" s="1954"/>
      <c r="C815" s="1954"/>
      <c r="D815" s="1954"/>
      <c r="E815" s="1954"/>
      <c r="F815" s="1954"/>
      <c r="G815" s="1954"/>
      <c r="H815" s="1954"/>
      <c r="I815" s="1954"/>
      <c r="J815" s="1954"/>
      <c r="K815" s="1954"/>
    </row>
    <row r="816" spans="1:11" ht="15.75" customHeight="1">
      <c r="A816" s="1954"/>
      <c r="B816" s="1954"/>
      <c r="C816" s="1954"/>
      <c r="D816" s="1954"/>
      <c r="E816" s="1954"/>
      <c r="F816" s="1954"/>
      <c r="G816" s="1954"/>
      <c r="H816" s="1954"/>
      <c r="I816" s="1954"/>
      <c r="J816" s="1954"/>
      <c r="K816" s="1954"/>
    </row>
    <row r="817" spans="1:11" ht="15.75" customHeight="1">
      <c r="A817" s="1954"/>
      <c r="B817" s="1954"/>
      <c r="C817" s="1954"/>
      <c r="D817" s="1954"/>
      <c r="E817" s="1954"/>
      <c r="F817" s="1954"/>
      <c r="G817" s="1954"/>
      <c r="H817" s="1954"/>
      <c r="I817" s="1954"/>
      <c r="J817" s="1954"/>
      <c r="K817" s="1954"/>
    </row>
    <row r="818" spans="1:11" ht="15.75" customHeight="1">
      <c r="A818" s="1954"/>
      <c r="B818" s="1954"/>
      <c r="C818" s="1954"/>
      <c r="D818" s="1954"/>
      <c r="E818" s="1954"/>
      <c r="F818" s="1954"/>
      <c r="G818" s="1954"/>
      <c r="H818" s="1954"/>
      <c r="I818" s="1954"/>
      <c r="J818" s="1954"/>
      <c r="K818" s="1954"/>
    </row>
    <row r="819" spans="1:11" ht="15.75" customHeight="1">
      <c r="A819" s="1954"/>
      <c r="B819" s="1954"/>
      <c r="C819" s="1954"/>
      <c r="D819" s="1954"/>
      <c r="E819" s="1954"/>
      <c r="F819" s="1954"/>
      <c r="G819" s="1954"/>
      <c r="H819" s="1954"/>
      <c r="I819" s="1954"/>
      <c r="J819" s="1954"/>
      <c r="K819" s="1954"/>
    </row>
    <row r="820" spans="1:11" ht="15.75" customHeight="1">
      <c r="A820" s="1954"/>
      <c r="B820" s="1954"/>
      <c r="C820" s="1954"/>
      <c r="D820" s="1954"/>
      <c r="E820" s="1954"/>
      <c r="F820" s="1954"/>
      <c r="G820" s="1954"/>
      <c r="H820" s="1954"/>
      <c r="I820" s="1954"/>
      <c r="J820" s="1954"/>
      <c r="K820" s="1954"/>
    </row>
    <row r="821" spans="1:11" ht="15.75" customHeight="1">
      <c r="A821" s="1954"/>
      <c r="B821" s="1954"/>
      <c r="C821" s="1954"/>
      <c r="D821" s="1954"/>
      <c r="E821" s="1954"/>
      <c r="F821" s="1954"/>
      <c r="G821" s="1954"/>
      <c r="H821" s="1954"/>
      <c r="I821" s="1954"/>
      <c r="J821" s="1954"/>
      <c r="K821" s="1954"/>
    </row>
    <row r="822" spans="1:11" ht="15.75" customHeight="1">
      <c r="A822" s="1954"/>
      <c r="B822" s="1954"/>
      <c r="C822" s="1954"/>
      <c r="D822" s="1954"/>
      <c r="E822" s="1954"/>
      <c r="F822" s="1954"/>
      <c r="G822" s="1954"/>
      <c r="H822" s="1954"/>
      <c r="I822" s="1954"/>
      <c r="J822" s="1954"/>
      <c r="K822" s="1954"/>
    </row>
    <row r="823" spans="1:11" ht="15.75" customHeight="1">
      <c r="A823" s="1954"/>
      <c r="B823" s="1954"/>
      <c r="C823" s="1954"/>
      <c r="D823" s="1954"/>
      <c r="E823" s="1954"/>
      <c r="F823" s="1954"/>
      <c r="G823" s="1954"/>
      <c r="H823" s="1954"/>
      <c r="I823" s="1954"/>
      <c r="J823" s="1954"/>
      <c r="K823" s="1954"/>
    </row>
    <row r="824" spans="1:11" ht="15.75" customHeight="1">
      <c r="A824" s="1954"/>
      <c r="B824" s="1954"/>
      <c r="C824" s="1954"/>
      <c r="D824" s="1954"/>
      <c r="E824" s="1954"/>
      <c r="F824" s="1954"/>
      <c r="G824" s="1954"/>
      <c r="H824" s="1954"/>
      <c r="I824" s="1954"/>
      <c r="J824" s="1954"/>
      <c r="K824" s="1954"/>
    </row>
    <row r="825" spans="1:11" ht="15.75" customHeight="1">
      <c r="A825" s="1954"/>
      <c r="B825" s="1954"/>
      <c r="C825" s="1954"/>
      <c r="D825" s="1954"/>
      <c r="E825" s="1954"/>
      <c r="F825" s="1954"/>
      <c r="G825" s="1954"/>
      <c r="H825" s="1954"/>
      <c r="I825" s="1954"/>
      <c r="J825" s="1954"/>
      <c r="K825" s="1954"/>
    </row>
    <row r="826" spans="1:11" ht="15.75" customHeight="1">
      <c r="A826" s="1954"/>
      <c r="B826" s="1954"/>
      <c r="C826" s="1954"/>
      <c r="D826" s="1954"/>
      <c r="E826" s="1954"/>
      <c r="F826" s="1954"/>
      <c r="G826" s="1954"/>
      <c r="H826" s="1954"/>
      <c r="I826" s="1954"/>
      <c r="J826" s="1954"/>
      <c r="K826" s="1954"/>
    </row>
    <row r="827" spans="1:11" ht="15.75" customHeight="1">
      <c r="A827" s="1954"/>
      <c r="B827" s="1954"/>
      <c r="C827" s="1954"/>
      <c r="D827" s="1954"/>
      <c r="E827" s="1954"/>
      <c r="F827" s="1954"/>
      <c r="G827" s="1954"/>
      <c r="H827" s="1954"/>
      <c r="I827" s="1954"/>
      <c r="J827" s="1954"/>
      <c r="K827" s="1954"/>
    </row>
    <row r="828" spans="1:11" ht="15.75" customHeight="1">
      <c r="A828" s="1954"/>
      <c r="B828" s="1954"/>
      <c r="C828" s="1954"/>
      <c r="D828" s="1954"/>
      <c r="E828" s="1954"/>
      <c r="F828" s="1954"/>
      <c r="G828" s="1954"/>
      <c r="H828" s="1954"/>
      <c r="I828" s="1954"/>
      <c r="J828" s="1954"/>
      <c r="K828" s="1954"/>
    </row>
    <row r="829" spans="1:11" ht="15.75" customHeight="1">
      <c r="A829" s="1954"/>
      <c r="B829" s="1954"/>
      <c r="C829" s="1954"/>
      <c r="D829" s="1954"/>
      <c r="E829" s="1954"/>
      <c r="F829" s="1954"/>
      <c r="G829" s="1954"/>
      <c r="H829" s="1954"/>
      <c r="I829" s="1954"/>
      <c r="J829" s="1954"/>
      <c r="K829" s="1954"/>
    </row>
    <row r="830" spans="1:11" ht="15.75" customHeight="1">
      <c r="A830" s="1954"/>
      <c r="B830" s="1954"/>
      <c r="C830" s="1954"/>
      <c r="D830" s="1954"/>
      <c r="E830" s="1954"/>
      <c r="F830" s="1954"/>
      <c r="G830" s="1954"/>
      <c r="H830" s="1954"/>
      <c r="I830" s="1954"/>
      <c r="J830" s="1954"/>
      <c r="K830" s="1954"/>
    </row>
    <row r="831" spans="1:11" ht="15.75" customHeight="1">
      <c r="A831" s="1954"/>
      <c r="B831" s="1954"/>
      <c r="C831" s="1954"/>
      <c r="D831" s="1954"/>
      <c r="E831" s="1954"/>
      <c r="F831" s="1954"/>
      <c r="G831" s="1954"/>
      <c r="H831" s="1954"/>
      <c r="I831" s="1954"/>
      <c r="J831" s="1954"/>
      <c r="K831" s="1954"/>
    </row>
    <row r="832" spans="1:11" ht="15.75" customHeight="1">
      <c r="A832" s="1954"/>
      <c r="B832" s="1954"/>
      <c r="C832" s="1954"/>
      <c r="D832" s="1954"/>
      <c r="E832" s="1954"/>
      <c r="F832" s="1954"/>
      <c r="G832" s="1954"/>
      <c r="H832" s="1954"/>
      <c r="I832" s="1954"/>
      <c r="J832" s="1954"/>
      <c r="K832" s="1954"/>
    </row>
    <row r="833" spans="1:11" ht="15.75" customHeight="1">
      <c r="A833" s="1954"/>
      <c r="B833" s="1954"/>
      <c r="C833" s="1954"/>
      <c r="D833" s="1954"/>
      <c r="E833" s="1954"/>
      <c r="F833" s="1954"/>
      <c r="G833" s="1954"/>
      <c r="H833" s="1954"/>
      <c r="I833" s="1954"/>
      <c r="J833" s="1954"/>
      <c r="K833" s="1954"/>
    </row>
    <row r="834" spans="1:11" ht="15.75" customHeight="1">
      <c r="A834" s="1954"/>
      <c r="B834" s="1954"/>
      <c r="C834" s="1954"/>
      <c r="D834" s="1954"/>
      <c r="E834" s="1954"/>
      <c r="F834" s="1954"/>
      <c r="G834" s="1954"/>
      <c r="H834" s="1954"/>
      <c r="I834" s="1954"/>
      <c r="J834" s="1954"/>
      <c r="K834" s="1954"/>
    </row>
    <row r="835" spans="1:11" ht="15.75" customHeight="1">
      <c r="A835" s="1954"/>
      <c r="B835" s="1954"/>
      <c r="C835" s="1954"/>
      <c r="D835" s="1954"/>
      <c r="E835" s="1954"/>
      <c r="F835" s="1954"/>
      <c r="G835" s="1954"/>
      <c r="H835" s="1954"/>
      <c r="I835" s="1954"/>
      <c r="J835" s="1954"/>
      <c r="K835" s="1954"/>
    </row>
    <row r="836" spans="1:11" ht="15.75" customHeight="1">
      <c r="A836" s="1954"/>
      <c r="B836" s="1954"/>
      <c r="C836" s="1954"/>
      <c r="D836" s="1954"/>
      <c r="E836" s="1954"/>
      <c r="F836" s="1954"/>
      <c r="G836" s="1954"/>
      <c r="H836" s="1954"/>
      <c r="I836" s="1954"/>
      <c r="J836" s="1954"/>
      <c r="K836" s="1954"/>
    </row>
    <row r="837" spans="1:11" ht="15.75" customHeight="1">
      <c r="A837" s="1954"/>
      <c r="B837" s="1954"/>
      <c r="C837" s="1954"/>
      <c r="D837" s="1954"/>
      <c r="E837" s="1954"/>
      <c r="F837" s="1954"/>
      <c r="G837" s="1954"/>
      <c r="H837" s="1954"/>
      <c r="I837" s="1954"/>
      <c r="J837" s="1954"/>
      <c r="K837" s="1954"/>
    </row>
    <row r="838" spans="1:11" ht="15.75" customHeight="1">
      <c r="A838" s="1954"/>
      <c r="B838" s="1954"/>
      <c r="C838" s="1954"/>
      <c r="D838" s="1954"/>
      <c r="E838" s="1954"/>
      <c r="F838" s="1954"/>
      <c r="G838" s="1954"/>
      <c r="H838" s="1954"/>
      <c r="I838" s="1954"/>
      <c r="J838" s="1954"/>
      <c r="K838" s="1954"/>
    </row>
    <row r="839" spans="1:11" ht="15.75" customHeight="1">
      <c r="A839" s="1954"/>
      <c r="B839" s="1954"/>
      <c r="C839" s="1954"/>
      <c r="D839" s="1954"/>
      <c r="E839" s="1954"/>
      <c r="F839" s="1954"/>
      <c r="G839" s="1954"/>
      <c r="H839" s="1954"/>
      <c r="I839" s="1954"/>
      <c r="J839" s="1954"/>
      <c r="K839" s="1954"/>
    </row>
    <row r="840" spans="1:11" ht="15.75" customHeight="1">
      <c r="A840" s="1954"/>
      <c r="B840" s="1954"/>
      <c r="C840" s="1954"/>
      <c r="D840" s="1954"/>
      <c r="E840" s="1954"/>
      <c r="F840" s="1954"/>
      <c r="G840" s="1954"/>
      <c r="H840" s="1954"/>
      <c r="I840" s="1954"/>
      <c r="J840" s="1954"/>
      <c r="K840" s="1954"/>
    </row>
    <row r="841" spans="1:11" ht="15.75" customHeight="1">
      <c r="A841" s="1954"/>
      <c r="B841" s="1954"/>
      <c r="C841" s="1954"/>
      <c r="D841" s="1954"/>
      <c r="E841" s="1954"/>
      <c r="F841" s="1954"/>
      <c r="G841" s="1954"/>
      <c r="H841" s="1954"/>
      <c r="I841" s="1954"/>
      <c r="J841" s="1954"/>
      <c r="K841" s="1954"/>
    </row>
    <row r="842" spans="1:11" ht="15.75" customHeight="1">
      <c r="A842" s="1954"/>
      <c r="B842" s="1954"/>
      <c r="C842" s="1954"/>
      <c r="D842" s="1954"/>
      <c r="E842" s="1954"/>
      <c r="F842" s="1954"/>
      <c r="G842" s="1954"/>
      <c r="H842" s="1954"/>
      <c r="I842" s="1954"/>
      <c r="J842" s="1954"/>
      <c r="K842" s="1954"/>
    </row>
    <row r="843" spans="1:11" ht="15.75" customHeight="1">
      <c r="A843" s="1954"/>
      <c r="B843" s="1954"/>
      <c r="C843" s="1954"/>
      <c r="D843" s="1954"/>
      <c r="E843" s="1954"/>
      <c r="F843" s="1954"/>
      <c r="G843" s="1954"/>
      <c r="H843" s="1954"/>
      <c r="I843" s="1954"/>
      <c r="J843" s="1954"/>
      <c r="K843" s="1954"/>
    </row>
    <row r="844" spans="1:11" ht="15.75" customHeight="1">
      <c r="A844" s="1954"/>
      <c r="B844" s="1954"/>
      <c r="C844" s="1954"/>
      <c r="D844" s="1954"/>
      <c r="E844" s="1954"/>
      <c r="F844" s="1954"/>
      <c r="G844" s="1954"/>
      <c r="H844" s="1954"/>
      <c r="I844" s="1954"/>
      <c r="J844" s="1954"/>
      <c r="K844" s="1954"/>
    </row>
    <row r="845" spans="1:11" ht="15.75" customHeight="1">
      <c r="A845" s="1954"/>
      <c r="B845" s="1954"/>
      <c r="C845" s="1954"/>
      <c r="D845" s="1954"/>
      <c r="E845" s="1954"/>
      <c r="F845" s="1954"/>
      <c r="G845" s="1954"/>
      <c r="H845" s="1954"/>
      <c r="I845" s="1954"/>
      <c r="J845" s="1954"/>
      <c r="K845" s="1954"/>
    </row>
    <row r="846" spans="1:11" ht="15.75" customHeight="1">
      <c r="A846" s="1954"/>
      <c r="B846" s="1954"/>
      <c r="C846" s="1954"/>
      <c r="D846" s="1954"/>
      <c r="E846" s="1954"/>
      <c r="F846" s="1954"/>
      <c r="G846" s="1954"/>
      <c r="H846" s="1954"/>
      <c r="I846" s="1954"/>
      <c r="J846" s="1954"/>
      <c r="K846" s="1954"/>
    </row>
    <row r="847" spans="1:11" ht="15.75" customHeight="1">
      <c r="A847" s="1954"/>
      <c r="B847" s="1954"/>
      <c r="C847" s="1954"/>
      <c r="D847" s="1954"/>
      <c r="E847" s="1954"/>
      <c r="F847" s="1954"/>
      <c r="G847" s="1954"/>
      <c r="H847" s="1954"/>
      <c r="I847" s="1954"/>
      <c r="J847" s="1954"/>
      <c r="K847" s="1954"/>
    </row>
    <row r="848" spans="1:11" ht="15.75" customHeight="1">
      <c r="A848" s="1954"/>
      <c r="B848" s="1954"/>
      <c r="C848" s="1954"/>
      <c r="D848" s="1954"/>
      <c r="E848" s="1954"/>
      <c r="F848" s="1954"/>
      <c r="G848" s="1954"/>
      <c r="H848" s="1954"/>
      <c r="I848" s="1954"/>
      <c r="J848" s="1954"/>
      <c r="K848" s="1954"/>
    </row>
    <row r="849" spans="1:11" ht="15.75" customHeight="1">
      <c r="A849" s="1954"/>
      <c r="B849" s="1954"/>
      <c r="C849" s="1954"/>
      <c r="D849" s="1954"/>
      <c r="E849" s="1954"/>
      <c r="F849" s="1954"/>
      <c r="G849" s="1954"/>
      <c r="H849" s="1954"/>
      <c r="I849" s="1954"/>
      <c r="J849" s="1954"/>
      <c r="K849" s="1954"/>
    </row>
    <row r="850" spans="1:11" ht="15.75" customHeight="1">
      <c r="A850" s="1954"/>
      <c r="B850" s="1954"/>
      <c r="C850" s="1954"/>
      <c r="D850" s="1954"/>
      <c r="E850" s="1954"/>
      <c r="F850" s="1954"/>
      <c r="G850" s="1954"/>
      <c r="H850" s="1954"/>
      <c r="I850" s="1954"/>
      <c r="J850" s="1954"/>
      <c r="K850" s="1954"/>
    </row>
    <row r="851" spans="1:11" ht="15.75" customHeight="1">
      <c r="A851" s="1954"/>
      <c r="B851" s="1954"/>
      <c r="C851" s="1954"/>
      <c r="D851" s="1954"/>
      <c r="E851" s="1954"/>
      <c r="F851" s="1954"/>
      <c r="G851" s="1954"/>
      <c r="H851" s="1954"/>
      <c r="I851" s="1954"/>
      <c r="J851" s="1954"/>
      <c r="K851" s="1954"/>
    </row>
    <row r="852" spans="1:11" ht="15.75" customHeight="1">
      <c r="A852" s="1954"/>
      <c r="B852" s="1954"/>
      <c r="C852" s="1954"/>
      <c r="D852" s="1954"/>
      <c r="E852" s="1954"/>
      <c r="F852" s="1954"/>
      <c r="G852" s="1954"/>
      <c r="H852" s="1954"/>
      <c r="I852" s="1954"/>
      <c r="J852" s="1954"/>
      <c r="K852" s="1954"/>
    </row>
    <row r="853" spans="1:11" ht="15.75" customHeight="1">
      <c r="A853" s="1954"/>
      <c r="B853" s="1954"/>
      <c r="C853" s="1954"/>
      <c r="D853" s="1954"/>
      <c r="E853" s="1954"/>
      <c r="F853" s="1954"/>
      <c r="G853" s="1954"/>
      <c r="H853" s="1954"/>
      <c r="I853" s="1954"/>
      <c r="J853" s="1954"/>
      <c r="K853" s="1954"/>
    </row>
    <row r="854" spans="1:11" ht="15.75" customHeight="1">
      <c r="A854" s="1954"/>
      <c r="B854" s="1954"/>
      <c r="C854" s="1954"/>
      <c r="D854" s="1954"/>
      <c r="E854" s="1954"/>
      <c r="F854" s="1954"/>
      <c r="G854" s="1954"/>
      <c r="H854" s="1954"/>
      <c r="I854" s="1954"/>
      <c r="J854" s="1954"/>
      <c r="K854" s="1954"/>
    </row>
    <row r="855" spans="1:11" ht="15.75" customHeight="1">
      <c r="A855" s="1954"/>
      <c r="B855" s="1954"/>
      <c r="C855" s="1954"/>
      <c r="D855" s="1954"/>
      <c r="E855" s="1954"/>
      <c r="F855" s="1954"/>
      <c r="G855" s="1954"/>
      <c r="H855" s="1954"/>
      <c r="I855" s="1954"/>
      <c r="J855" s="1954"/>
      <c r="K855" s="1954"/>
    </row>
    <row r="856" spans="1:11" ht="15.75" customHeight="1">
      <c r="A856" s="1954"/>
      <c r="B856" s="1954"/>
      <c r="C856" s="1954"/>
      <c r="D856" s="1954"/>
      <c r="E856" s="1954"/>
      <c r="F856" s="1954"/>
      <c r="G856" s="1954"/>
      <c r="H856" s="1954"/>
      <c r="I856" s="1954"/>
      <c r="J856" s="1954"/>
      <c r="K856" s="1954"/>
    </row>
    <row r="857" spans="1:11" ht="15.75" customHeight="1">
      <c r="A857" s="1954"/>
      <c r="B857" s="1954"/>
      <c r="C857" s="1954"/>
      <c r="D857" s="1954"/>
      <c r="E857" s="1954"/>
      <c r="F857" s="1954"/>
      <c r="G857" s="1954"/>
      <c r="H857" s="1954"/>
      <c r="I857" s="1954"/>
      <c r="J857" s="1954"/>
      <c r="K857" s="1954"/>
    </row>
    <row r="858" spans="1:11" ht="15.75" customHeight="1">
      <c r="A858" s="1954"/>
      <c r="B858" s="1954"/>
      <c r="C858" s="1954"/>
      <c r="D858" s="1954"/>
      <c r="E858" s="1954"/>
      <c r="F858" s="1954"/>
      <c r="G858" s="1954"/>
      <c r="H858" s="1954"/>
      <c r="I858" s="1954"/>
      <c r="J858" s="1954"/>
      <c r="K858" s="1954"/>
    </row>
    <row r="859" spans="1:11" ht="15.75" customHeight="1">
      <c r="A859" s="1954"/>
      <c r="B859" s="1954"/>
      <c r="C859" s="1954"/>
      <c r="D859" s="1954"/>
      <c r="E859" s="1954"/>
      <c r="F859" s="1954"/>
      <c r="G859" s="1954"/>
      <c r="H859" s="1954"/>
      <c r="I859" s="1954"/>
      <c r="J859" s="1954"/>
      <c r="K859" s="1954"/>
    </row>
    <row r="860" spans="1:11" ht="15.75" customHeight="1">
      <c r="A860" s="1954"/>
      <c r="B860" s="1954"/>
      <c r="C860" s="1954"/>
      <c r="D860" s="1954"/>
      <c r="E860" s="1954"/>
      <c r="F860" s="1954"/>
      <c r="G860" s="1954"/>
      <c r="H860" s="1954"/>
      <c r="I860" s="1954"/>
      <c r="J860" s="1954"/>
      <c r="K860" s="1954"/>
    </row>
    <row r="861" spans="1:11" ht="15.75" customHeight="1">
      <c r="A861" s="1954"/>
      <c r="B861" s="1954"/>
      <c r="C861" s="1954"/>
      <c r="D861" s="1954"/>
      <c r="E861" s="1954"/>
      <c r="F861" s="1954"/>
      <c r="G861" s="1954"/>
      <c r="H861" s="1954"/>
      <c r="I861" s="1954"/>
      <c r="J861" s="1954"/>
      <c r="K861" s="1954"/>
    </row>
    <row r="862" spans="1:11" ht="15.75" customHeight="1">
      <c r="A862" s="1954"/>
      <c r="B862" s="1954"/>
      <c r="C862" s="1954"/>
      <c r="D862" s="1954"/>
      <c r="E862" s="1954"/>
      <c r="F862" s="1954"/>
      <c r="G862" s="1954"/>
      <c r="H862" s="1954"/>
      <c r="I862" s="1954"/>
      <c r="J862" s="1954"/>
      <c r="K862" s="1954"/>
    </row>
    <row r="863" spans="1:11" ht="15.75" customHeight="1">
      <c r="A863" s="1954"/>
      <c r="B863" s="1954"/>
      <c r="C863" s="1954"/>
      <c r="D863" s="1954"/>
      <c r="E863" s="1954"/>
      <c r="F863" s="1954"/>
      <c r="G863" s="1954"/>
      <c r="H863" s="1954"/>
      <c r="I863" s="1954"/>
      <c r="J863" s="1954"/>
      <c r="K863" s="1954"/>
    </row>
    <row r="864" spans="1:11" ht="15.75" customHeight="1">
      <c r="A864" s="1954"/>
      <c r="B864" s="1954"/>
      <c r="C864" s="1954"/>
      <c r="D864" s="1954"/>
      <c r="E864" s="1954"/>
      <c r="F864" s="1954"/>
      <c r="G864" s="1954"/>
      <c r="H864" s="1954"/>
      <c r="I864" s="1954"/>
      <c r="J864" s="1954"/>
      <c r="K864" s="1954"/>
    </row>
    <row r="865" spans="1:11" ht="15.75" customHeight="1">
      <c r="A865" s="1954"/>
      <c r="B865" s="1954"/>
      <c r="C865" s="1954"/>
      <c r="D865" s="1954"/>
      <c r="E865" s="1954"/>
      <c r="F865" s="1954"/>
      <c r="G865" s="1954"/>
      <c r="H865" s="1954"/>
      <c r="I865" s="1954"/>
      <c r="J865" s="1954"/>
      <c r="K865" s="1954"/>
    </row>
    <row r="866" spans="1:11" ht="15.75" customHeight="1">
      <c r="A866" s="1954"/>
      <c r="B866" s="1954"/>
      <c r="C866" s="1954"/>
      <c r="D866" s="1954"/>
      <c r="E866" s="1954"/>
      <c r="F866" s="1954"/>
      <c r="G866" s="1954"/>
      <c r="H866" s="1954"/>
      <c r="I866" s="1954"/>
      <c r="J866" s="1954"/>
      <c r="K866" s="1954"/>
    </row>
    <row r="867" spans="1:11" ht="15.75" customHeight="1">
      <c r="A867" s="1954"/>
      <c r="B867" s="1954"/>
      <c r="C867" s="1954"/>
      <c r="D867" s="1954"/>
      <c r="E867" s="1954"/>
      <c r="F867" s="1954"/>
      <c r="G867" s="1954"/>
      <c r="H867" s="1954"/>
      <c r="I867" s="1954"/>
      <c r="J867" s="1954"/>
      <c r="K867" s="1954"/>
    </row>
    <row r="868" spans="1:11" ht="15.75" customHeight="1">
      <c r="A868" s="1954"/>
      <c r="B868" s="1954"/>
      <c r="C868" s="1954"/>
      <c r="D868" s="1954"/>
      <c r="E868" s="1954"/>
      <c r="F868" s="1954"/>
      <c r="G868" s="1954"/>
      <c r="H868" s="1954"/>
      <c r="I868" s="1954"/>
      <c r="J868" s="1954"/>
      <c r="K868" s="1954"/>
    </row>
    <row r="869" spans="1:11" ht="15.75" customHeight="1">
      <c r="A869" s="1954"/>
      <c r="B869" s="1954"/>
      <c r="C869" s="1954"/>
      <c r="D869" s="1954"/>
      <c r="E869" s="1954"/>
      <c r="F869" s="1954"/>
      <c r="G869" s="1954"/>
      <c r="H869" s="1954"/>
      <c r="I869" s="1954"/>
      <c r="J869" s="1954"/>
      <c r="K869" s="1954"/>
    </row>
    <row r="870" spans="1:11" ht="15.75" customHeight="1">
      <c r="A870" s="1954"/>
      <c r="B870" s="1954"/>
      <c r="C870" s="1954"/>
      <c r="D870" s="1954"/>
      <c r="E870" s="1954"/>
      <c r="F870" s="1954"/>
      <c r="G870" s="1954"/>
      <c r="H870" s="1954"/>
      <c r="I870" s="1954"/>
      <c r="J870" s="1954"/>
      <c r="K870" s="1954"/>
    </row>
    <row r="871" spans="1:11" ht="15.75" customHeight="1">
      <c r="A871" s="1954"/>
      <c r="B871" s="1954"/>
      <c r="C871" s="1954"/>
      <c r="D871" s="1954"/>
      <c r="E871" s="1954"/>
      <c r="F871" s="1954"/>
      <c r="G871" s="1954"/>
      <c r="H871" s="1954"/>
      <c r="I871" s="1954"/>
      <c r="J871" s="1954"/>
      <c r="K871" s="1954"/>
    </row>
    <row r="872" spans="1:11" ht="15.75" customHeight="1">
      <c r="A872" s="1954"/>
      <c r="B872" s="1954"/>
      <c r="C872" s="1954"/>
      <c r="D872" s="1954"/>
      <c r="E872" s="1954"/>
      <c r="F872" s="1954"/>
      <c r="G872" s="1954"/>
      <c r="H872" s="1954"/>
      <c r="I872" s="1954"/>
      <c r="J872" s="1954"/>
      <c r="K872" s="1954"/>
    </row>
    <row r="873" spans="1:11" ht="15.75" customHeight="1">
      <c r="A873" s="1954"/>
      <c r="B873" s="1954"/>
      <c r="C873" s="1954"/>
      <c r="D873" s="1954"/>
      <c r="E873" s="1954"/>
      <c r="F873" s="1954"/>
      <c r="G873" s="1954"/>
      <c r="H873" s="1954"/>
      <c r="I873" s="1954"/>
      <c r="J873" s="1954"/>
      <c r="K873" s="1954"/>
    </row>
    <row r="874" spans="1:11" ht="15.75" customHeight="1">
      <c r="A874" s="1954"/>
      <c r="B874" s="1954"/>
      <c r="C874" s="1954"/>
      <c r="D874" s="1954"/>
      <c r="E874" s="1954"/>
      <c r="F874" s="1954"/>
      <c r="G874" s="1954"/>
      <c r="H874" s="1954"/>
      <c r="I874" s="1954"/>
      <c r="J874" s="1954"/>
      <c r="K874" s="1954"/>
    </row>
    <row r="875" spans="1:11" ht="15.75" customHeight="1">
      <c r="A875" s="1954"/>
      <c r="B875" s="1954"/>
      <c r="C875" s="1954"/>
      <c r="D875" s="1954"/>
      <c r="E875" s="1954"/>
      <c r="F875" s="1954"/>
      <c r="G875" s="1954"/>
      <c r="H875" s="1954"/>
      <c r="I875" s="1954"/>
      <c r="J875" s="1954"/>
      <c r="K875" s="1954"/>
    </row>
    <row r="876" spans="1:11" ht="15.75" customHeight="1">
      <c r="A876" s="1954"/>
      <c r="B876" s="1954"/>
      <c r="C876" s="1954"/>
      <c r="D876" s="1954"/>
      <c r="E876" s="1954"/>
      <c r="F876" s="1954"/>
      <c r="G876" s="1954"/>
      <c r="H876" s="1954"/>
      <c r="I876" s="1954"/>
      <c r="J876" s="1954"/>
      <c r="K876" s="1954"/>
    </row>
    <row r="877" spans="1:11" ht="15.75" customHeight="1">
      <c r="A877" s="1954"/>
      <c r="B877" s="1954"/>
      <c r="C877" s="1954"/>
      <c r="D877" s="1954"/>
      <c r="E877" s="1954"/>
      <c r="F877" s="1954"/>
      <c r="G877" s="1954"/>
      <c r="H877" s="1954"/>
      <c r="I877" s="1954"/>
      <c r="J877" s="1954"/>
      <c r="K877" s="1954"/>
    </row>
    <row r="878" spans="1:11" ht="15.75" customHeight="1">
      <c r="A878" s="1954"/>
      <c r="B878" s="1954"/>
      <c r="C878" s="1954"/>
      <c r="D878" s="1954"/>
      <c r="E878" s="1954"/>
      <c r="F878" s="1954"/>
      <c r="G878" s="1954"/>
      <c r="H878" s="1954"/>
      <c r="I878" s="1954"/>
      <c r="J878" s="1954"/>
      <c r="K878" s="1954"/>
    </row>
    <row r="879" spans="1:11" ht="15.75" customHeight="1">
      <c r="A879" s="1954"/>
      <c r="B879" s="1954"/>
      <c r="C879" s="1954"/>
      <c r="D879" s="1954"/>
      <c r="E879" s="1954"/>
      <c r="F879" s="1954"/>
      <c r="G879" s="1954"/>
      <c r="H879" s="1954"/>
      <c r="I879" s="1954"/>
      <c r="J879" s="1954"/>
      <c r="K879" s="1954"/>
    </row>
    <row r="880" spans="1:11" ht="15.75" customHeight="1">
      <c r="A880" s="1954"/>
      <c r="B880" s="1954"/>
      <c r="C880" s="1954"/>
      <c r="D880" s="1954"/>
      <c r="E880" s="1954"/>
      <c r="F880" s="1954"/>
      <c r="G880" s="1954"/>
      <c r="H880" s="1954"/>
      <c r="I880" s="1954"/>
      <c r="J880" s="1954"/>
      <c r="K880" s="1954"/>
    </row>
    <row r="881" spans="1:11" ht="15.75" customHeight="1">
      <c r="A881" s="1954"/>
      <c r="B881" s="1954"/>
      <c r="C881" s="1954"/>
      <c r="D881" s="1954"/>
      <c r="E881" s="1954"/>
      <c r="F881" s="1954"/>
      <c r="G881" s="1954"/>
      <c r="H881" s="1954"/>
      <c r="I881" s="1954"/>
      <c r="J881" s="1954"/>
      <c r="K881" s="1954"/>
    </row>
    <row r="882" spans="1:11" ht="15.75" customHeight="1">
      <c r="A882" s="1954"/>
      <c r="B882" s="1954"/>
      <c r="C882" s="1954"/>
      <c r="D882" s="1954"/>
      <c r="E882" s="1954"/>
      <c r="F882" s="1954"/>
      <c r="G882" s="1954"/>
      <c r="H882" s="1954"/>
      <c r="I882" s="1954"/>
      <c r="J882" s="1954"/>
      <c r="K882" s="1954"/>
    </row>
    <row r="883" spans="1:11" ht="15.75" customHeight="1">
      <c r="A883" s="1954"/>
      <c r="B883" s="1954"/>
      <c r="C883" s="1954"/>
      <c r="D883" s="1954"/>
      <c r="E883" s="1954"/>
      <c r="F883" s="1954"/>
      <c r="G883" s="1954"/>
      <c r="H883" s="1954"/>
      <c r="I883" s="1954"/>
      <c r="J883" s="1954"/>
      <c r="K883" s="1954"/>
    </row>
    <row r="884" spans="1:11" ht="15.75" customHeight="1">
      <c r="A884" s="1954"/>
      <c r="B884" s="1954"/>
      <c r="C884" s="1954"/>
      <c r="D884" s="1954"/>
      <c r="E884" s="1954"/>
      <c r="F884" s="1954"/>
      <c r="G884" s="1954"/>
      <c r="H884" s="1954"/>
      <c r="I884" s="1954"/>
      <c r="J884" s="1954"/>
      <c r="K884" s="1954"/>
    </row>
    <row r="885" spans="1:11" ht="15.75" customHeight="1">
      <c r="A885" s="1954"/>
      <c r="B885" s="1954"/>
      <c r="C885" s="1954"/>
      <c r="D885" s="1954"/>
      <c r="E885" s="1954"/>
      <c r="F885" s="1954"/>
      <c r="G885" s="1954"/>
      <c r="H885" s="1954"/>
      <c r="I885" s="1954"/>
      <c r="J885" s="1954"/>
      <c r="K885" s="1954"/>
    </row>
    <row r="886" spans="1:11" ht="15.75" customHeight="1">
      <c r="A886" s="1954"/>
      <c r="B886" s="1954"/>
      <c r="C886" s="1954"/>
      <c r="D886" s="1954"/>
      <c r="E886" s="1954"/>
      <c r="F886" s="1954"/>
      <c r="G886" s="1954"/>
      <c r="H886" s="1954"/>
      <c r="I886" s="1954"/>
      <c r="J886" s="1954"/>
      <c r="K886" s="1954"/>
    </row>
    <row r="887" spans="1:11" ht="15.75" customHeight="1">
      <c r="A887" s="1954"/>
      <c r="B887" s="1954"/>
      <c r="C887" s="1954"/>
      <c r="D887" s="1954"/>
      <c r="E887" s="1954"/>
      <c r="F887" s="1954"/>
      <c r="G887" s="1954"/>
      <c r="H887" s="1954"/>
      <c r="I887" s="1954"/>
      <c r="J887" s="1954"/>
      <c r="K887" s="1954"/>
    </row>
    <row r="888" spans="1:11" ht="15.75" customHeight="1">
      <c r="A888" s="1954"/>
      <c r="B888" s="1954"/>
      <c r="C888" s="1954"/>
      <c r="D888" s="1954"/>
      <c r="E888" s="1954"/>
      <c r="F888" s="1954"/>
      <c r="G888" s="1954"/>
      <c r="H888" s="1954"/>
      <c r="I888" s="1954"/>
      <c r="J888" s="1954"/>
      <c r="K888" s="1954"/>
    </row>
    <row r="889" spans="1:11" ht="15.75" customHeight="1">
      <c r="A889" s="1954"/>
      <c r="B889" s="1954"/>
      <c r="C889" s="1954"/>
      <c r="D889" s="1954"/>
      <c r="E889" s="1954"/>
      <c r="F889" s="1954"/>
      <c r="G889" s="1954"/>
      <c r="H889" s="1954"/>
      <c r="I889" s="1954"/>
      <c r="J889" s="1954"/>
      <c r="K889" s="1954"/>
    </row>
    <row r="890" spans="1:11" ht="15.75" customHeight="1">
      <c r="A890" s="1954"/>
      <c r="B890" s="1954"/>
      <c r="C890" s="1954"/>
      <c r="D890" s="1954"/>
      <c r="E890" s="1954"/>
      <c r="F890" s="1954"/>
      <c r="G890" s="1954"/>
      <c r="H890" s="1954"/>
      <c r="I890" s="1954"/>
      <c r="J890" s="1954"/>
      <c r="K890" s="1954"/>
    </row>
    <row r="891" spans="1:11" ht="15.75" customHeight="1">
      <c r="A891" s="1954"/>
      <c r="B891" s="1954"/>
      <c r="C891" s="1954"/>
      <c r="D891" s="1954"/>
      <c r="E891" s="1954"/>
      <c r="F891" s="1954"/>
      <c r="G891" s="1954"/>
      <c r="H891" s="1954"/>
      <c r="I891" s="1954"/>
      <c r="J891" s="1954"/>
      <c r="K891" s="1954"/>
    </row>
    <row r="892" spans="1:11" ht="15.75" customHeight="1">
      <c r="A892" s="1954"/>
      <c r="B892" s="1954"/>
      <c r="C892" s="1954"/>
      <c r="D892" s="1954"/>
      <c r="E892" s="1954"/>
      <c r="F892" s="1954"/>
      <c r="G892" s="1954"/>
      <c r="H892" s="1954"/>
      <c r="I892" s="1954"/>
      <c r="J892" s="1954"/>
      <c r="K892" s="1954"/>
    </row>
    <row r="893" spans="1:11" ht="15.75" customHeight="1">
      <c r="A893" s="1954"/>
      <c r="B893" s="1954"/>
      <c r="C893" s="1954"/>
      <c r="D893" s="1954"/>
      <c r="E893" s="1954"/>
      <c r="F893" s="1954"/>
      <c r="G893" s="1954"/>
      <c r="H893" s="1954"/>
      <c r="I893" s="1954"/>
      <c r="J893" s="1954"/>
      <c r="K893" s="1954"/>
    </row>
    <row r="894" spans="1:11" ht="15.75" customHeight="1">
      <c r="A894" s="1954"/>
      <c r="B894" s="1954"/>
      <c r="C894" s="1954"/>
      <c r="D894" s="1954"/>
      <c r="E894" s="1954"/>
      <c r="F894" s="1954"/>
      <c r="G894" s="1954"/>
      <c r="H894" s="1954"/>
      <c r="I894" s="1954"/>
      <c r="J894" s="1954"/>
      <c r="K894" s="1954"/>
    </row>
    <row r="895" spans="1:11" ht="15.75" customHeight="1">
      <c r="A895" s="1954"/>
      <c r="B895" s="1954"/>
      <c r="C895" s="1954"/>
      <c r="D895" s="1954"/>
      <c r="E895" s="1954"/>
      <c r="F895" s="1954"/>
      <c r="G895" s="1954"/>
      <c r="H895" s="1954"/>
      <c r="I895" s="1954"/>
      <c r="J895" s="1954"/>
      <c r="K895" s="1954"/>
    </row>
    <row r="896" spans="1:11" ht="15.75" customHeight="1">
      <c r="A896" s="1954"/>
      <c r="B896" s="1954"/>
      <c r="C896" s="1954"/>
      <c r="D896" s="1954"/>
      <c r="E896" s="1954"/>
      <c r="F896" s="1954"/>
      <c r="G896" s="1954"/>
      <c r="H896" s="1954"/>
      <c r="I896" s="1954"/>
      <c r="J896" s="1954"/>
      <c r="K896" s="1954"/>
    </row>
    <row r="897" spans="1:11" ht="15.75" customHeight="1">
      <c r="A897" s="1954"/>
      <c r="B897" s="1954"/>
      <c r="C897" s="1954"/>
      <c r="D897" s="1954"/>
      <c r="E897" s="1954"/>
      <c r="F897" s="1954"/>
      <c r="G897" s="1954"/>
      <c r="H897" s="1954"/>
      <c r="I897" s="1954"/>
      <c r="J897" s="1954"/>
      <c r="K897" s="1954"/>
    </row>
    <row r="898" spans="1:11" ht="15.75" customHeight="1">
      <c r="A898" s="1954"/>
      <c r="B898" s="1954"/>
      <c r="C898" s="1954"/>
      <c r="D898" s="1954"/>
      <c r="E898" s="1954"/>
      <c r="F898" s="1954"/>
      <c r="G898" s="1954"/>
      <c r="H898" s="1954"/>
      <c r="I898" s="1954"/>
      <c r="J898" s="1954"/>
      <c r="K898" s="1954"/>
    </row>
    <row r="899" spans="1:11" ht="15.75" customHeight="1">
      <c r="A899" s="1954"/>
      <c r="B899" s="1954"/>
      <c r="C899" s="1954"/>
      <c r="D899" s="1954"/>
      <c r="E899" s="1954"/>
      <c r="F899" s="1954"/>
      <c r="G899" s="1954"/>
      <c r="H899" s="1954"/>
      <c r="I899" s="1954"/>
      <c r="J899" s="1954"/>
      <c r="K899" s="1954"/>
    </row>
    <row r="900" spans="1:11" ht="15.75" customHeight="1">
      <c r="A900" s="1954"/>
      <c r="B900" s="1954"/>
      <c r="C900" s="1954"/>
      <c r="D900" s="1954"/>
      <c r="E900" s="1954"/>
      <c r="F900" s="1954"/>
      <c r="G900" s="1954"/>
      <c r="H900" s="1954"/>
      <c r="I900" s="1954"/>
      <c r="J900" s="1954"/>
      <c r="K900" s="1954"/>
    </row>
    <row r="901" spans="1:11" ht="15.75" customHeight="1">
      <c r="A901" s="1954"/>
      <c r="B901" s="1954"/>
      <c r="C901" s="1954"/>
      <c r="D901" s="1954"/>
      <c r="E901" s="1954"/>
      <c r="F901" s="1954"/>
      <c r="G901" s="1954"/>
      <c r="H901" s="1954"/>
      <c r="I901" s="1954"/>
      <c r="J901" s="1954"/>
      <c r="K901" s="1954"/>
    </row>
    <row r="902" spans="1:11" ht="15.75" customHeight="1">
      <c r="A902" s="1954"/>
      <c r="B902" s="1954"/>
      <c r="C902" s="1954"/>
      <c r="D902" s="1954"/>
      <c r="E902" s="1954"/>
      <c r="F902" s="1954"/>
      <c r="G902" s="1954"/>
      <c r="H902" s="1954"/>
      <c r="I902" s="1954"/>
      <c r="J902" s="1954"/>
      <c r="K902" s="1954"/>
    </row>
    <row r="903" spans="1:11" ht="15.75" customHeight="1">
      <c r="A903" s="1954"/>
      <c r="B903" s="1954"/>
      <c r="C903" s="1954"/>
      <c r="D903" s="1954"/>
      <c r="E903" s="1954"/>
      <c r="F903" s="1954"/>
      <c r="G903" s="1954"/>
      <c r="H903" s="1954"/>
      <c r="I903" s="1954"/>
      <c r="J903" s="1954"/>
      <c r="K903" s="1954"/>
    </row>
    <row r="904" spans="1:11" ht="15.75" customHeight="1">
      <c r="A904" s="1954"/>
      <c r="B904" s="1954"/>
      <c r="C904" s="1954"/>
      <c r="D904" s="1954"/>
      <c r="E904" s="1954"/>
      <c r="F904" s="1954"/>
      <c r="G904" s="1954"/>
      <c r="H904" s="1954"/>
      <c r="I904" s="1954"/>
      <c r="J904" s="1954"/>
      <c r="K904" s="1954"/>
    </row>
    <row r="905" spans="1:11" ht="15.75" customHeight="1">
      <c r="A905" s="1954"/>
      <c r="B905" s="1954"/>
      <c r="C905" s="1954"/>
      <c r="D905" s="1954"/>
      <c r="E905" s="1954"/>
      <c r="F905" s="1954"/>
      <c r="G905" s="1954"/>
      <c r="H905" s="1954"/>
      <c r="I905" s="1954"/>
      <c r="J905" s="1954"/>
      <c r="K905" s="1954"/>
    </row>
    <row r="906" spans="1:11" ht="15.75" customHeight="1">
      <c r="A906" s="1954"/>
      <c r="B906" s="1954"/>
      <c r="C906" s="1954"/>
      <c r="D906" s="1954"/>
      <c r="E906" s="1954"/>
      <c r="F906" s="1954"/>
      <c r="G906" s="1954"/>
      <c r="H906" s="1954"/>
      <c r="I906" s="1954"/>
      <c r="J906" s="1954"/>
      <c r="K906" s="1954"/>
    </row>
    <row r="907" spans="1:11" ht="15.75" customHeight="1">
      <c r="A907" s="1954"/>
      <c r="B907" s="1954"/>
      <c r="C907" s="1954"/>
      <c r="D907" s="1954"/>
      <c r="E907" s="1954"/>
      <c r="F907" s="1954"/>
      <c r="G907" s="1954"/>
      <c r="H907" s="1954"/>
      <c r="I907" s="1954"/>
      <c r="J907" s="1954"/>
      <c r="K907" s="1954"/>
    </row>
    <row r="908" spans="1:11" ht="15.75" customHeight="1">
      <c r="A908" s="1954"/>
      <c r="B908" s="1954"/>
      <c r="C908" s="1954"/>
      <c r="D908" s="1954"/>
      <c r="E908" s="1954"/>
      <c r="F908" s="1954"/>
      <c r="G908" s="1954"/>
      <c r="H908" s="1954"/>
      <c r="I908" s="1954"/>
      <c r="J908" s="1954"/>
      <c r="K908" s="1954"/>
    </row>
    <row r="909" spans="1:11" ht="15.75" customHeight="1">
      <c r="A909" s="1954"/>
      <c r="B909" s="1954"/>
      <c r="C909" s="1954"/>
      <c r="D909" s="1954"/>
      <c r="E909" s="1954"/>
      <c r="F909" s="1954"/>
      <c r="G909" s="1954"/>
      <c r="H909" s="1954"/>
      <c r="I909" s="1954"/>
      <c r="J909" s="1954"/>
      <c r="K909" s="1954"/>
    </row>
    <row r="910" spans="1:11" ht="15.75" customHeight="1">
      <c r="A910" s="1954"/>
      <c r="B910" s="1954"/>
      <c r="C910" s="1954"/>
      <c r="D910" s="1954"/>
      <c r="E910" s="1954"/>
      <c r="F910" s="1954"/>
      <c r="G910" s="1954"/>
      <c r="H910" s="1954"/>
      <c r="I910" s="1954"/>
      <c r="J910" s="1954"/>
      <c r="K910" s="1954"/>
    </row>
    <row r="911" spans="1:11" ht="15.75" customHeight="1">
      <c r="A911" s="1954"/>
      <c r="B911" s="1954"/>
      <c r="C911" s="1954"/>
      <c r="D911" s="1954"/>
      <c r="E911" s="1954"/>
      <c r="F911" s="1954"/>
      <c r="G911" s="1954"/>
      <c r="H911" s="1954"/>
      <c r="I911" s="1954"/>
      <c r="J911" s="1954"/>
      <c r="K911" s="1954"/>
    </row>
    <row r="912" spans="1:11" ht="15.75" customHeight="1">
      <c r="A912" s="1954"/>
      <c r="B912" s="1954"/>
      <c r="C912" s="1954"/>
      <c r="D912" s="1954"/>
      <c r="E912" s="1954"/>
      <c r="F912" s="1954"/>
      <c r="G912" s="1954"/>
      <c r="H912" s="1954"/>
      <c r="I912" s="1954"/>
      <c r="J912" s="1954"/>
      <c r="K912" s="1954"/>
    </row>
    <row r="913" spans="1:11" ht="15.75" customHeight="1">
      <c r="A913" s="1954"/>
      <c r="B913" s="1954"/>
      <c r="C913" s="1954"/>
      <c r="D913" s="1954"/>
      <c r="E913" s="1954"/>
      <c r="F913" s="1954"/>
      <c r="G913" s="1954"/>
      <c r="H913" s="1954"/>
      <c r="I913" s="1954"/>
      <c r="J913" s="1954"/>
      <c r="K913" s="1954"/>
    </row>
    <row r="914" spans="1:11" ht="15.75" customHeight="1">
      <c r="A914" s="1954"/>
      <c r="B914" s="1954"/>
      <c r="C914" s="1954"/>
      <c r="D914" s="1954"/>
      <c r="E914" s="1954"/>
      <c r="F914" s="1954"/>
      <c r="G914" s="1954"/>
      <c r="H914" s="1954"/>
      <c r="I914" s="1954"/>
      <c r="J914" s="1954"/>
      <c r="K914" s="1954"/>
    </row>
    <row r="915" spans="1:11" ht="15.75" customHeight="1">
      <c r="A915" s="1954"/>
      <c r="B915" s="1954"/>
      <c r="C915" s="1954"/>
      <c r="D915" s="1954"/>
      <c r="E915" s="1954"/>
      <c r="F915" s="1954"/>
      <c r="G915" s="1954"/>
      <c r="H915" s="1954"/>
      <c r="I915" s="1954"/>
      <c r="J915" s="1954"/>
      <c r="K915" s="1954"/>
    </row>
    <row r="916" spans="1:11" ht="15.75" customHeight="1">
      <c r="A916" s="1954"/>
      <c r="B916" s="1954"/>
      <c r="C916" s="1954"/>
      <c r="D916" s="1954"/>
      <c r="E916" s="1954"/>
      <c r="F916" s="1954"/>
      <c r="G916" s="1954"/>
      <c r="H916" s="1954"/>
      <c r="I916" s="1954"/>
      <c r="J916" s="1954"/>
      <c r="K916" s="1954"/>
    </row>
    <row r="917" spans="1:11" ht="15.75" customHeight="1">
      <c r="A917" s="1954"/>
      <c r="B917" s="1954"/>
      <c r="C917" s="1954"/>
      <c r="D917" s="1954"/>
      <c r="E917" s="1954"/>
      <c r="F917" s="1954"/>
      <c r="G917" s="1954"/>
      <c r="H917" s="1954"/>
      <c r="I917" s="1954"/>
      <c r="J917" s="1954"/>
      <c r="K917" s="1954"/>
    </row>
    <row r="918" spans="1:11" ht="15.75" customHeight="1">
      <c r="A918" s="1954"/>
      <c r="B918" s="1954"/>
      <c r="C918" s="1954"/>
      <c r="D918" s="1954"/>
      <c r="E918" s="1954"/>
      <c r="F918" s="1954"/>
      <c r="G918" s="1954"/>
      <c r="H918" s="1954"/>
      <c r="I918" s="1954"/>
      <c r="J918" s="1954"/>
      <c r="K918" s="1954"/>
    </row>
    <row r="919" spans="1:11" ht="15.75" customHeight="1">
      <c r="A919" s="1954"/>
      <c r="B919" s="1954"/>
      <c r="C919" s="1954"/>
      <c r="D919" s="1954"/>
      <c r="E919" s="1954"/>
      <c r="F919" s="1954"/>
      <c r="G919" s="1954"/>
      <c r="H919" s="1954"/>
      <c r="I919" s="1954"/>
      <c r="J919" s="1954"/>
      <c r="K919" s="1954"/>
    </row>
    <row r="920" spans="1:11" ht="15.75" customHeight="1">
      <c r="A920" s="1954"/>
      <c r="B920" s="1954"/>
      <c r="C920" s="1954"/>
      <c r="D920" s="1954"/>
      <c r="E920" s="1954"/>
      <c r="F920" s="1954"/>
      <c r="G920" s="1954"/>
      <c r="H920" s="1954"/>
      <c r="I920" s="1954"/>
      <c r="J920" s="1954"/>
      <c r="K920" s="1954"/>
    </row>
    <row r="921" spans="1:11" ht="15.75" customHeight="1">
      <c r="A921" s="1954"/>
      <c r="B921" s="1954"/>
      <c r="C921" s="1954"/>
      <c r="D921" s="1954"/>
      <c r="E921" s="1954"/>
      <c r="F921" s="1954"/>
      <c r="G921" s="1954"/>
      <c r="H921" s="1954"/>
      <c r="I921" s="1954"/>
      <c r="J921" s="1954"/>
      <c r="K921" s="1954"/>
    </row>
    <row r="922" spans="1:11" ht="15.75" customHeight="1">
      <c r="A922" s="1954"/>
      <c r="B922" s="1954"/>
      <c r="C922" s="1954"/>
      <c r="D922" s="1954"/>
      <c r="E922" s="1954"/>
      <c r="F922" s="1954"/>
      <c r="G922" s="1954"/>
      <c r="H922" s="1954"/>
      <c r="I922" s="1954"/>
      <c r="J922" s="1954"/>
      <c r="K922" s="1954"/>
    </row>
    <row r="923" spans="1:11" ht="15.75" customHeight="1">
      <c r="A923" s="1954"/>
      <c r="B923" s="1954"/>
      <c r="C923" s="1954"/>
      <c r="D923" s="1954"/>
      <c r="E923" s="1954"/>
      <c r="F923" s="1954"/>
      <c r="G923" s="1954"/>
      <c r="H923" s="1954"/>
      <c r="I923" s="1954"/>
      <c r="J923" s="1954"/>
      <c r="K923" s="1954"/>
    </row>
    <row r="924" spans="1:11" ht="15.75" customHeight="1">
      <c r="A924" s="1954"/>
      <c r="B924" s="1954"/>
      <c r="C924" s="1954"/>
      <c r="D924" s="1954"/>
      <c r="E924" s="1954"/>
      <c r="F924" s="1954"/>
      <c r="G924" s="1954"/>
      <c r="H924" s="1954"/>
      <c r="I924" s="1954"/>
      <c r="J924" s="1954"/>
      <c r="K924" s="1954"/>
    </row>
    <row r="925" spans="1:11" ht="15.75" customHeight="1">
      <c r="A925" s="1954"/>
      <c r="B925" s="1954"/>
      <c r="C925" s="1954"/>
      <c r="D925" s="1954"/>
      <c r="E925" s="1954"/>
      <c r="F925" s="1954"/>
      <c r="G925" s="1954"/>
      <c r="H925" s="1954"/>
      <c r="I925" s="1954"/>
      <c r="J925" s="1954"/>
      <c r="K925" s="1954"/>
    </row>
    <row r="926" spans="1:11" ht="15.75" customHeight="1">
      <c r="A926" s="1954"/>
      <c r="B926" s="1954"/>
      <c r="C926" s="1954"/>
      <c r="D926" s="1954"/>
      <c r="E926" s="1954"/>
      <c r="F926" s="1954"/>
      <c r="G926" s="1954"/>
      <c r="H926" s="1954"/>
      <c r="I926" s="1954"/>
      <c r="J926" s="1954"/>
      <c r="K926" s="1954"/>
    </row>
    <row r="927" spans="1:11" ht="15.75" customHeight="1">
      <c r="A927" s="1954"/>
      <c r="B927" s="1954"/>
      <c r="C927" s="1954"/>
      <c r="D927" s="1954"/>
      <c r="E927" s="1954"/>
      <c r="F927" s="1954"/>
      <c r="G927" s="1954"/>
      <c r="H927" s="1954"/>
      <c r="I927" s="1954"/>
      <c r="J927" s="1954"/>
      <c r="K927" s="1954"/>
    </row>
    <row r="928" spans="1:11" ht="15.75" customHeight="1">
      <c r="A928" s="1954"/>
      <c r="B928" s="1954"/>
      <c r="C928" s="1954"/>
      <c r="D928" s="1954"/>
      <c r="E928" s="1954"/>
      <c r="F928" s="1954"/>
      <c r="G928" s="1954"/>
      <c r="H928" s="1954"/>
      <c r="I928" s="1954"/>
      <c r="J928" s="1954"/>
      <c r="K928" s="1954"/>
    </row>
    <row r="929" spans="1:11" ht="15.75" customHeight="1">
      <c r="A929" s="1954"/>
      <c r="B929" s="1954"/>
      <c r="C929" s="1954"/>
      <c r="D929" s="1954"/>
      <c r="E929" s="1954"/>
      <c r="F929" s="1954"/>
      <c r="G929" s="1954"/>
      <c r="H929" s="1954"/>
      <c r="I929" s="1954"/>
      <c r="J929" s="1954"/>
      <c r="K929" s="1954"/>
    </row>
    <row r="930" spans="1:11" ht="15.75" customHeight="1">
      <c r="A930" s="1954"/>
      <c r="B930" s="1954"/>
      <c r="C930" s="1954"/>
      <c r="D930" s="1954"/>
      <c r="E930" s="1954"/>
      <c r="F930" s="1954"/>
      <c r="G930" s="1954"/>
      <c r="H930" s="1954"/>
      <c r="I930" s="1954"/>
      <c r="J930" s="1954"/>
      <c r="K930" s="1954"/>
    </row>
    <row r="931" spans="1:11" ht="15.75" customHeight="1">
      <c r="A931" s="1954"/>
      <c r="B931" s="1954"/>
      <c r="C931" s="1954"/>
      <c r="D931" s="1954"/>
      <c r="E931" s="1954"/>
      <c r="F931" s="1954"/>
      <c r="G931" s="1954"/>
      <c r="H931" s="1954"/>
      <c r="I931" s="1954"/>
      <c r="J931" s="1954"/>
      <c r="K931" s="1954"/>
    </row>
    <row r="932" spans="1:11" ht="15.75" customHeight="1">
      <c r="A932" s="1954"/>
      <c r="B932" s="1954"/>
      <c r="C932" s="1954"/>
      <c r="D932" s="1954"/>
      <c r="E932" s="1954"/>
      <c r="F932" s="1954"/>
      <c r="G932" s="1954"/>
      <c r="H932" s="1954"/>
      <c r="I932" s="1954"/>
      <c r="J932" s="1954"/>
      <c r="K932" s="1954"/>
    </row>
    <row r="933" spans="1:11" ht="15.75" customHeight="1">
      <c r="A933" s="1954"/>
      <c r="B933" s="1954"/>
      <c r="C933" s="1954"/>
      <c r="D933" s="1954"/>
      <c r="E933" s="1954"/>
      <c r="F933" s="1954"/>
      <c r="G933" s="1954"/>
      <c r="H933" s="1954"/>
      <c r="I933" s="1954"/>
      <c r="J933" s="1954"/>
      <c r="K933" s="1954"/>
    </row>
    <row r="934" spans="1:11" ht="15.75" customHeight="1">
      <c r="A934" s="1954"/>
      <c r="B934" s="1954"/>
      <c r="C934" s="1954"/>
      <c r="D934" s="1954"/>
      <c r="E934" s="1954"/>
      <c r="F934" s="1954"/>
      <c r="G934" s="1954"/>
      <c r="H934" s="1954"/>
      <c r="I934" s="1954"/>
      <c r="J934" s="1954"/>
      <c r="K934" s="1954"/>
    </row>
    <row r="935" spans="1:11" ht="15.75" customHeight="1">
      <c r="A935" s="1954"/>
      <c r="B935" s="1954"/>
      <c r="C935" s="1954"/>
      <c r="D935" s="1954"/>
      <c r="E935" s="1954"/>
      <c r="F935" s="1954"/>
      <c r="G935" s="1954"/>
      <c r="H935" s="1954"/>
      <c r="I935" s="1954"/>
      <c r="J935" s="1954"/>
      <c r="K935" s="1954"/>
    </row>
    <row r="936" spans="1:11" ht="15.75" customHeight="1">
      <c r="A936" s="1954"/>
      <c r="B936" s="1954"/>
      <c r="C936" s="1954"/>
      <c r="D936" s="1954"/>
      <c r="E936" s="1954"/>
      <c r="F936" s="1954"/>
      <c r="G936" s="1954"/>
      <c r="H936" s="1954"/>
      <c r="I936" s="1954"/>
      <c r="J936" s="1954"/>
      <c r="K936" s="1954"/>
    </row>
    <row r="937" spans="1:11" ht="15.75" customHeight="1">
      <c r="A937" s="1954"/>
      <c r="B937" s="1954"/>
      <c r="C937" s="1954"/>
      <c r="D937" s="1954"/>
      <c r="E937" s="1954"/>
      <c r="F937" s="1954"/>
      <c r="G937" s="1954"/>
      <c r="H937" s="1954"/>
      <c r="I937" s="1954"/>
      <c r="J937" s="1954"/>
      <c r="K937" s="1954"/>
    </row>
    <row r="938" spans="1:11" ht="15.75" customHeight="1">
      <c r="A938" s="1954"/>
      <c r="B938" s="1954"/>
      <c r="C938" s="1954"/>
      <c r="D938" s="1954"/>
      <c r="E938" s="1954"/>
      <c r="F938" s="1954"/>
      <c r="G938" s="1954"/>
      <c r="H938" s="1954"/>
      <c r="I938" s="1954"/>
      <c r="J938" s="1954"/>
      <c r="K938" s="1954"/>
    </row>
    <row r="939" spans="1:11" ht="15.75" customHeight="1">
      <c r="A939" s="1954"/>
      <c r="B939" s="1954"/>
      <c r="C939" s="1954"/>
      <c r="D939" s="1954"/>
      <c r="E939" s="1954"/>
      <c r="F939" s="1954"/>
      <c r="G939" s="1954"/>
      <c r="H939" s="1954"/>
      <c r="I939" s="1954"/>
      <c r="J939" s="1954"/>
      <c r="K939" s="1954"/>
    </row>
    <row r="940" spans="1:11" ht="15.75" customHeight="1">
      <c r="A940" s="1954"/>
      <c r="B940" s="1954"/>
      <c r="C940" s="1954"/>
      <c r="D940" s="1954"/>
      <c r="E940" s="1954"/>
      <c r="F940" s="1954"/>
      <c r="G940" s="1954"/>
      <c r="H940" s="1954"/>
      <c r="I940" s="1954"/>
      <c r="J940" s="1954"/>
      <c r="K940" s="1954"/>
    </row>
    <row r="941" spans="1:11" ht="15.75" customHeight="1">
      <c r="A941" s="1954"/>
      <c r="B941" s="1954"/>
      <c r="C941" s="1954"/>
      <c r="D941" s="1954"/>
      <c r="E941" s="1954"/>
      <c r="F941" s="1954"/>
      <c r="G941" s="1954"/>
      <c r="H941" s="1954"/>
      <c r="I941" s="1954"/>
      <c r="J941" s="1954"/>
      <c r="K941" s="1954"/>
    </row>
    <row r="942" spans="1:11" ht="15.75" customHeight="1">
      <c r="A942" s="1954"/>
      <c r="B942" s="1954"/>
      <c r="C942" s="1954"/>
      <c r="D942" s="1954"/>
      <c r="E942" s="1954"/>
      <c r="F942" s="1954"/>
      <c r="G942" s="1954"/>
      <c r="H942" s="1954"/>
      <c r="I942" s="1954"/>
      <c r="J942" s="1954"/>
      <c r="K942" s="1954"/>
    </row>
    <row r="943" spans="1:11" ht="15.75" customHeight="1">
      <c r="A943" s="1954"/>
      <c r="B943" s="1954"/>
      <c r="C943" s="1954"/>
      <c r="D943" s="1954"/>
      <c r="E943" s="1954"/>
      <c r="F943" s="1954"/>
      <c r="G943" s="1954"/>
      <c r="H943" s="1954"/>
      <c r="I943" s="1954"/>
      <c r="J943" s="1954"/>
      <c r="K943" s="1954"/>
    </row>
    <row r="944" spans="1:11" ht="15.75" customHeight="1">
      <c r="A944" s="1954"/>
      <c r="B944" s="1954"/>
      <c r="C944" s="1954"/>
      <c r="D944" s="1954"/>
      <c r="E944" s="1954"/>
      <c r="F944" s="1954"/>
      <c r="G944" s="1954"/>
      <c r="H944" s="1954"/>
      <c r="I944" s="1954"/>
      <c r="J944" s="1954"/>
      <c r="K944" s="1954"/>
    </row>
    <row r="945" spans="1:11" ht="15.75" customHeight="1">
      <c r="A945" s="1954"/>
      <c r="B945" s="1954"/>
      <c r="C945" s="1954"/>
      <c r="D945" s="1954"/>
      <c r="E945" s="1954"/>
      <c r="F945" s="1954"/>
      <c r="G945" s="1954"/>
      <c r="H945" s="1954"/>
      <c r="I945" s="1954"/>
      <c r="J945" s="1954"/>
      <c r="K945" s="1954"/>
    </row>
    <row r="946" spans="1:11" ht="15.75" customHeight="1">
      <c r="A946" s="1954"/>
      <c r="B946" s="1954"/>
      <c r="C946" s="1954"/>
      <c r="D946" s="1954"/>
      <c r="E946" s="1954"/>
      <c r="F946" s="1954"/>
      <c r="G946" s="1954"/>
      <c r="H946" s="1954"/>
      <c r="I946" s="1954"/>
      <c r="J946" s="1954"/>
      <c r="K946" s="1954"/>
    </row>
    <row r="947" spans="1:11" ht="15.75" customHeight="1">
      <c r="A947" s="1954"/>
      <c r="B947" s="1954"/>
      <c r="C947" s="1954"/>
      <c r="D947" s="1954"/>
      <c r="E947" s="1954"/>
      <c r="F947" s="1954"/>
      <c r="G947" s="1954"/>
      <c r="H947" s="1954"/>
      <c r="I947" s="1954"/>
      <c r="J947" s="1954"/>
      <c r="K947" s="1954"/>
    </row>
    <row r="948" spans="1:11" ht="15.75" customHeight="1">
      <c r="A948" s="1954"/>
      <c r="B948" s="1954"/>
      <c r="C948" s="1954"/>
      <c r="D948" s="1954"/>
      <c r="E948" s="1954"/>
      <c r="F948" s="1954"/>
      <c r="G948" s="1954"/>
      <c r="H948" s="1954"/>
      <c r="I948" s="1954"/>
      <c r="J948" s="1954"/>
      <c r="K948" s="1954"/>
    </row>
    <row r="949" spans="1:11" ht="15.75" customHeight="1">
      <c r="A949" s="1954"/>
      <c r="B949" s="1954"/>
      <c r="C949" s="1954"/>
      <c r="D949" s="1954"/>
      <c r="E949" s="1954"/>
      <c r="F949" s="1954"/>
      <c r="G949" s="1954"/>
      <c r="H949" s="1954"/>
      <c r="I949" s="1954"/>
      <c r="J949" s="1954"/>
      <c r="K949" s="1954"/>
    </row>
    <row r="950" spans="1:11" ht="15.75" customHeight="1">
      <c r="A950" s="1954"/>
      <c r="B950" s="1954"/>
      <c r="C950" s="1954"/>
      <c r="D950" s="1954"/>
      <c r="E950" s="1954"/>
      <c r="F950" s="1954"/>
      <c r="G950" s="1954"/>
      <c r="H950" s="1954"/>
      <c r="I950" s="1954"/>
      <c r="J950" s="1954"/>
      <c r="K950" s="1954"/>
    </row>
    <row r="951" spans="1:11" ht="15.75" customHeight="1">
      <c r="A951" s="1954"/>
      <c r="B951" s="1954"/>
      <c r="C951" s="1954"/>
      <c r="D951" s="1954"/>
      <c r="E951" s="1954"/>
      <c r="F951" s="1954"/>
      <c r="G951" s="1954"/>
      <c r="H951" s="1954"/>
      <c r="I951" s="1954"/>
      <c r="J951" s="1954"/>
      <c r="K951" s="1954"/>
    </row>
    <row r="952" spans="1:11" ht="15.75" customHeight="1">
      <c r="A952" s="1954"/>
      <c r="B952" s="1954"/>
      <c r="C952" s="1954"/>
      <c r="D952" s="1954"/>
      <c r="E952" s="1954"/>
      <c r="F952" s="1954"/>
      <c r="G952" s="1954"/>
      <c r="H952" s="1954"/>
      <c r="I952" s="1954"/>
      <c r="J952" s="1954"/>
      <c r="K952" s="1954"/>
    </row>
    <row r="953" spans="1:11" ht="15.75" customHeight="1">
      <c r="A953" s="1954"/>
      <c r="B953" s="1954"/>
      <c r="C953" s="1954"/>
      <c r="D953" s="1954"/>
      <c r="E953" s="1954"/>
      <c r="F953" s="1954"/>
      <c r="G953" s="1954"/>
      <c r="H953" s="1954"/>
      <c r="I953" s="1954"/>
      <c r="J953" s="1954"/>
      <c r="K953" s="1954"/>
    </row>
    <row r="954" spans="1:11" ht="15.75" customHeight="1">
      <c r="A954" s="1954"/>
      <c r="B954" s="1954"/>
      <c r="C954" s="1954"/>
      <c r="D954" s="1954"/>
      <c r="E954" s="1954"/>
      <c r="F954" s="1954"/>
      <c r="G954" s="1954"/>
      <c r="H954" s="1954"/>
      <c r="I954" s="1954"/>
      <c r="J954" s="1954"/>
      <c r="K954" s="1954"/>
    </row>
    <row r="955" spans="1:11" ht="15.75" customHeight="1">
      <c r="A955" s="1954"/>
      <c r="B955" s="1954"/>
      <c r="C955" s="1954"/>
      <c r="D955" s="1954"/>
      <c r="E955" s="1954"/>
      <c r="F955" s="1954"/>
      <c r="G955" s="1954"/>
      <c r="H955" s="1954"/>
      <c r="I955" s="1954"/>
      <c r="J955" s="1954"/>
      <c r="K955" s="1954"/>
    </row>
    <row r="956" spans="1:11" ht="15.75" customHeight="1">
      <c r="A956" s="1954"/>
      <c r="B956" s="1954"/>
      <c r="C956" s="1954"/>
      <c r="D956" s="1954"/>
      <c r="E956" s="1954"/>
      <c r="F956" s="1954"/>
      <c r="G956" s="1954"/>
      <c r="H956" s="1954"/>
      <c r="I956" s="1954"/>
      <c r="J956" s="1954"/>
      <c r="K956" s="1954"/>
    </row>
    <row r="957" spans="1:11" ht="15.75" customHeight="1">
      <c r="A957" s="1954"/>
      <c r="B957" s="1954"/>
      <c r="C957" s="1954"/>
      <c r="D957" s="1954"/>
      <c r="E957" s="1954"/>
      <c r="F957" s="1954"/>
      <c r="G957" s="1954"/>
      <c r="H957" s="1954"/>
      <c r="I957" s="1954"/>
      <c r="J957" s="1954"/>
      <c r="K957" s="1954"/>
    </row>
    <row r="958" spans="1:11" ht="15.75" customHeight="1">
      <c r="A958" s="1954"/>
      <c r="B958" s="1954"/>
      <c r="C958" s="1954"/>
      <c r="D958" s="1954"/>
      <c r="E958" s="1954"/>
      <c r="F958" s="1954"/>
      <c r="G958" s="1954"/>
      <c r="H958" s="1954"/>
      <c r="I958" s="1954"/>
      <c r="J958" s="1954"/>
      <c r="K958" s="1954"/>
    </row>
    <row r="959" spans="1:11" ht="15.75" customHeight="1">
      <c r="A959" s="1954"/>
      <c r="B959" s="1954"/>
      <c r="C959" s="1954"/>
      <c r="D959" s="1954"/>
      <c r="E959" s="1954"/>
      <c r="F959" s="1954"/>
      <c r="G959" s="1954"/>
      <c r="H959" s="1954"/>
      <c r="I959" s="1954"/>
      <c r="J959" s="1954"/>
      <c r="K959" s="1954"/>
    </row>
    <row r="960" spans="1:11" ht="15.75" customHeight="1">
      <c r="A960" s="1954"/>
      <c r="B960" s="1954"/>
      <c r="C960" s="1954"/>
      <c r="D960" s="1954"/>
      <c r="E960" s="1954"/>
      <c r="F960" s="1954"/>
      <c r="G960" s="1954"/>
      <c r="H960" s="1954"/>
      <c r="I960" s="1954"/>
      <c r="J960" s="1954"/>
      <c r="K960" s="1954"/>
    </row>
    <row r="961" spans="1:11" ht="15.75" customHeight="1">
      <c r="A961" s="1954"/>
      <c r="B961" s="1954"/>
      <c r="C961" s="1954"/>
      <c r="D961" s="1954"/>
      <c r="E961" s="1954"/>
      <c r="F961" s="1954"/>
      <c r="G961" s="1954"/>
      <c r="H961" s="1954"/>
      <c r="I961" s="1954"/>
      <c r="J961" s="1954"/>
      <c r="K961" s="1954"/>
    </row>
    <row r="962" spans="1:11" ht="15.75" customHeight="1">
      <c r="A962" s="1954"/>
      <c r="B962" s="1954"/>
      <c r="C962" s="1954"/>
      <c r="D962" s="1954"/>
      <c r="E962" s="1954"/>
      <c r="F962" s="1954"/>
      <c r="G962" s="1954"/>
      <c r="H962" s="1954"/>
      <c r="I962" s="1954"/>
      <c r="J962" s="1954"/>
      <c r="K962" s="1954"/>
    </row>
    <row r="963" spans="1:11" ht="15.75" customHeight="1">
      <c r="A963" s="1954"/>
      <c r="B963" s="1954"/>
      <c r="C963" s="1954"/>
      <c r="D963" s="1954"/>
      <c r="E963" s="1954"/>
      <c r="F963" s="1954"/>
      <c r="G963" s="1954"/>
      <c r="H963" s="1954"/>
      <c r="I963" s="1954"/>
      <c r="J963" s="1954"/>
      <c r="K963" s="1954"/>
    </row>
    <row r="964" spans="1:11" ht="15.75" customHeight="1">
      <c r="A964" s="1954"/>
      <c r="B964" s="1954"/>
      <c r="C964" s="1954"/>
      <c r="D964" s="1954"/>
      <c r="E964" s="1954"/>
      <c r="F964" s="1954"/>
      <c r="G964" s="1954"/>
      <c r="H964" s="1954"/>
      <c r="I964" s="1954"/>
      <c r="J964" s="1954"/>
      <c r="K964" s="1954"/>
    </row>
    <row r="965" spans="1:11" ht="15.75" customHeight="1">
      <c r="A965" s="1954"/>
      <c r="B965" s="1954"/>
      <c r="C965" s="1954"/>
      <c r="D965" s="1954"/>
      <c r="E965" s="1954"/>
      <c r="F965" s="1954"/>
      <c r="G965" s="1954"/>
      <c r="H965" s="1954"/>
      <c r="I965" s="1954"/>
      <c r="J965" s="1954"/>
      <c r="K965" s="1954"/>
    </row>
    <row r="966" spans="1:11" ht="15.75" customHeight="1">
      <c r="A966" s="1954"/>
      <c r="B966" s="1954"/>
      <c r="C966" s="1954"/>
      <c r="D966" s="1954"/>
      <c r="E966" s="1954"/>
      <c r="F966" s="1954"/>
      <c r="G966" s="1954"/>
      <c r="H966" s="1954"/>
      <c r="I966" s="1954"/>
      <c r="J966" s="1954"/>
      <c r="K966" s="1954"/>
    </row>
    <row r="967" spans="1:11" ht="15.75" customHeight="1">
      <c r="A967" s="1954"/>
      <c r="B967" s="1954"/>
      <c r="C967" s="1954"/>
      <c r="D967" s="1954"/>
      <c r="E967" s="1954"/>
      <c r="F967" s="1954"/>
      <c r="G967" s="1954"/>
      <c r="H967" s="1954"/>
      <c r="I967" s="1954"/>
      <c r="J967" s="1954"/>
      <c r="K967" s="1954"/>
    </row>
    <row r="968" spans="1:11" ht="15.75" customHeight="1">
      <c r="A968" s="1954"/>
      <c r="B968" s="1954"/>
      <c r="C968" s="1954"/>
      <c r="D968" s="1954"/>
      <c r="E968" s="1954"/>
      <c r="F968" s="1954"/>
      <c r="G968" s="1954"/>
      <c r="H968" s="1954"/>
      <c r="I968" s="1954"/>
      <c r="J968" s="1954"/>
      <c r="K968" s="1954"/>
    </row>
    <row r="969" spans="1:11" ht="15.75" customHeight="1">
      <c r="A969" s="1954"/>
      <c r="B969" s="1954"/>
      <c r="C969" s="1954"/>
      <c r="D969" s="1954"/>
      <c r="E969" s="1954"/>
      <c r="F969" s="1954"/>
      <c r="G969" s="1954"/>
      <c r="H969" s="1954"/>
      <c r="I969" s="1954"/>
      <c r="J969" s="1954"/>
      <c r="K969" s="1954"/>
    </row>
    <row r="970" spans="1:11" ht="15.75" customHeight="1">
      <c r="A970" s="1954"/>
      <c r="B970" s="1954"/>
      <c r="C970" s="1954"/>
      <c r="D970" s="1954"/>
      <c r="E970" s="1954"/>
      <c r="F970" s="1954"/>
      <c r="G970" s="1954"/>
      <c r="H970" s="1954"/>
      <c r="I970" s="1954"/>
      <c r="J970" s="1954"/>
      <c r="K970" s="1954"/>
    </row>
    <row r="971" spans="1:11" ht="15.75" customHeight="1">
      <c r="A971" s="1954"/>
      <c r="B971" s="1954"/>
      <c r="C971" s="1954"/>
      <c r="D971" s="1954"/>
      <c r="E971" s="1954"/>
      <c r="F971" s="1954"/>
      <c r="G971" s="1954"/>
      <c r="H971" s="1954"/>
      <c r="I971" s="1954"/>
      <c r="J971" s="1954"/>
      <c r="K971" s="1954"/>
    </row>
    <row r="972" spans="1:11" ht="15.75" customHeight="1">
      <c r="A972" s="1954"/>
      <c r="B972" s="1954"/>
      <c r="C972" s="1954"/>
      <c r="D972" s="1954"/>
      <c r="E972" s="1954"/>
      <c r="F972" s="1954"/>
      <c r="G972" s="1954"/>
      <c r="H972" s="1954"/>
      <c r="I972" s="1954"/>
      <c r="J972" s="1954"/>
      <c r="K972" s="1954"/>
    </row>
    <row r="973" spans="1:11" ht="15.75" customHeight="1">
      <c r="A973" s="1954"/>
      <c r="B973" s="1954"/>
      <c r="C973" s="1954"/>
      <c r="D973" s="1954"/>
      <c r="E973" s="1954"/>
      <c r="F973" s="1954"/>
      <c r="G973" s="1954"/>
      <c r="H973" s="1954"/>
      <c r="I973" s="1954"/>
      <c r="J973" s="1954"/>
      <c r="K973" s="1954"/>
    </row>
    <row r="974" spans="1:11" ht="15.75" customHeight="1">
      <c r="A974" s="1954"/>
      <c r="B974" s="1954"/>
      <c r="C974" s="1954"/>
      <c r="D974" s="1954"/>
      <c r="E974" s="1954"/>
      <c r="F974" s="1954"/>
      <c r="G974" s="1954"/>
      <c r="H974" s="1954"/>
      <c r="I974" s="1954"/>
      <c r="J974" s="1954"/>
      <c r="K974" s="1954"/>
    </row>
    <row r="975" spans="1:11" ht="15.75" customHeight="1">
      <c r="A975" s="1954"/>
      <c r="B975" s="1954"/>
      <c r="C975" s="1954"/>
      <c r="D975" s="1954"/>
      <c r="E975" s="1954"/>
      <c r="F975" s="1954"/>
      <c r="G975" s="1954"/>
      <c r="H975" s="1954"/>
      <c r="I975" s="1954"/>
      <c r="J975" s="1954"/>
      <c r="K975" s="1954"/>
    </row>
    <row r="976" spans="1:11" ht="15.75" customHeight="1">
      <c r="A976" s="1954"/>
      <c r="B976" s="1954"/>
      <c r="C976" s="1954"/>
      <c r="D976" s="1954"/>
      <c r="E976" s="1954"/>
      <c r="F976" s="1954"/>
      <c r="G976" s="1954"/>
      <c r="H976" s="1954"/>
      <c r="I976" s="1954"/>
      <c r="J976" s="1954"/>
      <c r="K976" s="1954"/>
    </row>
    <row r="977" spans="1:11" ht="15.75" customHeight="1">
      <c r="A977" s="1954"/>
      <c r="B977" s="1954"/>
      <c r="C977" s="1954"/>
      <c r="D977" s="1954"/>
      <c r="E977" s="1954"/>
      <c r="F977" s="1954"/>
      <c r="G977" s="1954"/>
      <c r="H977" s="1954"/>
      <c r="I977" s="1954"/>
      <c r="J977" s="1954"/>
      <c r="K977" s="1954"/>
    </row>
    <row r="978" spans="1:11" ht="15.75" customHeight="1">
      <c r="A978" s="1954"/>
      <c r="B978" s="1954"/>
      <c r="C978" s="1954"/>
      <c r="D978" s="1954"/>
      <c r="E978" s="1954"/>
      <c r="F978" s="1954"/>
      <c r="G978" s="1954"/>
      <c r="H978" s="1954"/>
      <c r="I978" s="1954"/>
      <c r="J978" s="1954"/>
      <c r="K978" s="1954"/>
    </row>
    <row r="979" spans="1:11" ht="15.75" customHeight="1">
      <c r="A979" s="1954"/>
      <c r="B979" s="1954"/>
      <c r="C979" s="1954"/>
      <c r="D979" s="1954"/>
      <c r="E979" s="1954"/>
      <c r="F979" s="1954"/>
      <c r="G979" s="1954"/>
      <c r="H979" s="1954"/>
      <c r="I979" s="1954"/>
      <c r="J979" s="1954"/>
      <c r="K979" s="1954"/>
    </row>
    <row r="980" spans="1:11" ht="15.75" customHeight="1">
      <c r="A980" s="1954"/>
      <c r="B980" s="1954"/>
      <c r="C980" s="1954"/>
      <c r="D980" s="1954"/>
      <c r="E980" s="1954"/>
      <c r="F980" s="1954"/>
      <c r="G980" s="1954"/>
      <c r="H980" s="1954"/>
      <c r="I980" s="1954"/>
      <c r="J980" s="1954"/>
      <c r="K980" s="1954"/>
    </row>
    <row r="981" spans="1:11" ht="15.75" customHeight="1">
      <c r="A981" s="1954"/>
      <c r="B981" s="1954"/>
      <c r="C981" s="1954"/>
      <c r="D981" s="1954"/>
      <c r="E981" s="1954"/>
      <c r="F981" s="1954"/>
      <c r="G981" s="1954"/>
      <c r="H981" s="1954"/>
      <c r="I981" s="1954"/>
      <c r="J981" s="1954"/>
      <c r="K981" s="1954"/>
    </row>
    <row r="982" spans="1:11" ht="15.75" customHeight="1">
      <c r="A982" s="1954"/>
      <c r="B982" s="1954"/>
      <c r="C982" s="1954"/>
      <c r="D982" s="1954"/>
      <c r="E982" s="1954"/>
      <c r="F982" s="1954"/>
      <c r="G982" s="1954"/>
      <c r="H982" s="1954"/>
      <c r="I982" s="1954"/>
      <c r="J982" s="1954"/>
      <c r="K982" s="1954"/>
    </row>
    <row r="983" spans="1:11" ht="15.75" customHeight="1">
      <c r="A983" s="1954"/>
      <c r="B983" s="1954"/>
      <c r="C983" s="1954"/>
      <c r="D983" s="1954"/>
      <c r="E983" s="1954"/>
      <c r="F983" s="1954"/>
      <c r="G983" s="1954"/>
      <c r="H983" s="1954"/>
      <c r="I983" s="1954"/>
      <c r="J983" s="1954"/>
      <c r="K983" s="1954"/>
    </row>
    <row r="984" spans="1:11" ht="15.75" customHeight="1">
      <c r="A984" s="1954"/>
      <c r="B984" s="1954"/>
      <c r="C984" s="1954"/>
      <c r="D984" s="1954"/>
      <c r="E984" s="1954"/>
      <c r="F984" s="1954"/>
      <c r="G984" s="1954"/>
      <c r="H984" s="1954"/>
      <c r="I984" s="1954"/>
      <c r="J984" s="1954"/>
      <c r="K984" s="1954"/>
    </row>
    <row r="985" spans="1:11" ht="15.75" customHeight="1">
      <c r="A985" s="1954"/>
      <c r="B985" s="1954"/>
      <c r="C985" s="1954"/>
      <c r="D985" s="1954"/>
      <c r="E985" s="1954"/>
      <c r="F985" s="1954"/>
      <c r="G985" s="1954"/>
      <c r="H985" s="1954"/>
      <c r="I985" s="1954"/>
      <c r="J985" s="1954"/>
      <c r="K985" s="1954"/>
    </row>
    <row r="986" spans="1:11" ht="15.75" customHeight="1">
      <c r="A986" s="1954"/>
      <c r="B986" s="1954"/>
      <c r="C986" s="1954"/>
      <c r="D986" s="1954"/>
      <c r="E986" s="1954"/>
      <c r="F986" s="1954"/>
      <c r="G986" s="1954"/>
      <c r="H986" s="1954"/>
      <c r="I986" s="1954"/>
      <c r="J986" s="1954"/>
      <c r="K986" s="1954"/>
    </row>
    <row r="987" spans="1:11" ht="15.75" customHeight="1">
      <c r="A987" s="1954"/>
      <c r="B987" s="1954"/>
      <c r="C987" s="1954"/>
      <c r="D987" s="1954"/>
      <c r="E987" s="1954"/>
      <c r="F987" s="1954"/>
      <c r="G987" s="1954"/>
      <c r="H987" s="1954"/>
      <c r="I987" s="1954"/>
      <c r="J987" s="1954"/>
      <c r="K987" s="1954"/>
    </row>
    <row r="988" spans="1:11" ht="15.75" customHeight="1">
      <c r="A988" s="1954"/>
      <c r="B988" s="1954"/>
      <c r="C988" s="1954"/>
      <c r="D988" s="1954"/>
      <c r="E988" s="1954"/>
      <c r="F988" s="1954"/>
      <c r="G988" s="1954"/>
      <c r="H988" s="1954"/>
      <c r="I988" s="1954"/>
      <c r="J988" s="1954"/>
      <c r="K988" s="1954"/>
    </row>
    <row r="989" spans="1:11" ht="15.75" customHeight="1">
      <c r="A989" s="1954"/>
      <c r="B989" s="1954"/>
      <c r="C989" s="1954"/>
      <c r="D989" s="1954"/>
      <c r="E989" s="1954"/>
      <c r="F989" s="1954"/>
      <c r="G989" s="1954"/>
      <c r="H989" s="1954"/>
      <c r="I989" s="1954"/>
      <c r="J989" s="1954"/>
      <c r="K989" s="1954"/>
    </row>
    <row r="990" spans="1:11" ht="15.75" customHeight="1">
      <c r="A990" s="1954"/>
      <c r="B990" s="1954"/>
      <c r="C990" s="1954"/>
      <c r="D990" s="1954"/>
      <c r="E990" s="1954"/>
      <c r="F990" s="1954"/>
      <c r="G990" s="1954"/>
      <c r="H990" s="1954"/>
      <c r="I990" s="1954"/>
      <c r="J990" s="1954"/>
      <c r="K990" s="1954"/>
    </row>
    <row r="991" spans="1:11" ht="15.75" customHeight="1">
      <c r="A991" s="1954"/>
      <c r="B991" s="1954"/>
      <c r="C991" s="1954"/>
      <c r="D991" s="1954"/>
      <c r="E991" s="1954"/>
      <c r="F991" s="1954"/>
      <c r="G991" s="1954"/>
      <c r="H991" s="1954"/>
      <c r="I991" s="1954"/>
      <c r="J991" s="1954"/>
      <c r="K991" s="1954"/>
    </row>
    <row r="992" spans="1:11" ht="15.75" customHeight="1">
      <c r="A992" s="1954"/>
      <c r="B992" s="1954"/>
      <c r="C992" s="1954"/>
      <c r="D992" s="1954"/>
      <c r="E992" s="1954"/>
      <c r="F992" s="1954"/>
      <c r="G992" s="1954"/>
      <c r="H992" s="1954"/>
      <c r="I992" s="1954"/>
      <c r="J992" s="1954"/>
      <c r="K992" s="1954"/>
    </row>
    <row r="993" spans="1:11" ht="15.75" customHeight="1">
      <c r="A993" s="1954"/>
      <c r="B993" s="1954"/>
      <c r="C993" s="1954"/>
      <c r="D993" s="1954"/>
      <c r="E993" s="1954"/>
      <c r="F993" s="1954"/>
      <c r="G993" s="1954"/>
      <c r="H993" s="1954"/>
      <c r="I993" s="1954"/>
      <c r="J993" s="1954"/>
      <c r="K993" s="1954"/>
    </row>
    <row r="994" spans="1:11" ht="15.75" customHeight="1">
      <c r="A994" s="1954"/>
      <c r="B994" s="1954"/>
      <c r="C994" s="1954"/>
      <c r="D994" s="1954"/>
      <c r="E994" s="1954"/>
      <c r="F994" s="1954"/>
      <c r="G994" s="1954"/>
      <c r="H994" s="1954"/>
      <c r="I994" s="1954"/>
      <c r="J994" s="1954"/>
      <c r="K994" s="1954"/>
    </row>
    <row r="995" spans="1:11" ht="15.75" customHeight="1">
      <c r="A995" s="1954"/>
      <c r="B995" s="1954"/>
      <c r="C995" s="1954"/>
      <c r="D995" s="1954"/>
      <c r="E995" s="1954"/>
      <c r="F995" s="1954"/>
      <c r="G995" s="1954"/>
      <c r="H995" s="1954"/>
      <c r="I995" s="1954"/>
      <c r="J995" s="1954"/>
      <c r="K995" s="1954"/>
    </row>
    <row r="996" spans="1:11" ht="15.75" customHeight="1">
      <c r="A996" s="1954"/>
      <c r="B996" s="1954"/>
      <c r="C996" s="1954"/>
      <c r="D996" s="1954"/>
      <c r="E996" s="1954"/>
      <c r="F996" s="1954"/>
      <c r="G996" s="1954"/>
      <c r="H996" s="1954"/>
      <c r="I996" s="1954"/>
      <c r="J996" s="1954"/>
      <c r="K996" s="1954"/>
    </row>
    <row r="997" spans="1:11" ht="15.75" customHeight="1">
      <c r="A997" s="1954"/>
      <c r="B997" s="1954"/>
      <c r="C997" s="1954"/>
      <c r="D997" s="1954"/>
      <c r="E997" s="1954"/>
      <c r="F997" s="1954"/>
      <c r="G997" s="1954"/>
      <c r="H997" s="1954"/>
      <c r="I997" s="1954"/>
      <c r="J997" s="1954"/>
      <c r="K997" s="1954"/>
    </row>
    <row r="998" spans="1:11" ht="15.75" customHeight="1">
      <c r="A998" s="1954"/>
      <c r="B998" s="1954"/>
      <c r="C998" s="1954"/>
      <c r="D998" s="1954"/>
      <c r="E998" s="1954"/>
      <c r="F998" s="1954"/>
      <c r="G998" s="1954"/>
      <c r="H998" s="1954"/>
      <c r="I998" s="1954"/>
      <c r="J998" s="1954"/>
      <c r="K998" s="1954"/>
    </row>
    <row r="999" spans="1:11" ht="15.75" customHeight="1">
      <c r="A999" s="1954"/>
      <c r="B999" s="1954"/>
      <c r="C999" s="1954"/>
      <c r="D999" s="1954"/>
      <c r="E999" s="1954"/>
      <c r="F999" s="1954"/>
      <c r="G999" s="1954"/>
      <c r="H999" s="1954"/>
      <c r="I999" s="1954"/>
      <c r="J999" s="1954"/>
      <c r="K999" s="1954"/>
    </row>
    <row r="1000" spans="1:11" ht="15.75" customHeight="1">
      <c r="A1000" s="1954"/>
      <c r="B1000" s="1954"/>
      <c r="C1000" s="1954"/>
      <c r="D1000" s="1954"/>
      <c r="E1000" s="1954"/>
      <c r="F1000" s="1954"/>
      <c r="G1000" s="1954"/>
      <c r="H1000" s="1954"/>
      <c r="I1000" s="1954"/>
      <c r="J1000" s="1954"/>
      <c r="K1000" s="1954"/>
    </row>
    <row r="1001" spans="1:11" ht="15.75" customHeight="1">
      <c r="A1001" s="1954"/>
      <c r="K1001" s="1954"/>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topLeftCell="A30" zoomScale="70" zoomScaleNormal="70" workbookViewId="0"/>
  </sheetViews>
  <sheetFormatPr defaultColWidth="9.109375" defaultRowHeight="15" customHeight="1"/>
  <cols>
    <col min="1" max="1" width="9.109375" style="1952" customWidth="1"/>
    <col min="2" max="2" width="5.109375" style="1952" customWidth="1"/>
    <col min="3" max="3" width="52.109375" style="1952" customWidth="1"/>
    <col min="4" max="4" width="17.33203125" style="1952" customWidth="1"/>
    <col min="5" max="5" width="16.109375" style="1952" customWidth="1"/>
    <col min="6" max="6" width="17.33203125" style="1952" customWidth="1"/>
    <col min="7" max="7" width="16.109375" style="1952" customWidth="1"/>
    <col min="8" max="8" width="21.5546875" style="1952" bestFit="1" customWidth="1"/>
    <col min="9" max="9" width="12.5546875" style="1952" customWidth="1"/>
    <col min="10" max="10" width="12.6640625" style="1952" customWidth="1"/>
    <col min="11" max="11" width="11" style="1952" customWidth="1"/>
    <col min="12" max="16384" width="9.109375" style="1952"/>
  </cols>
  <sheetData>
    <row r="1" spans="1:11" ht="15.75" customHeight="1">
      <c r="A1" s="1955"/>
      <c r="B1" s="3129" t="s">
        <v>1617</v>
      </c>
      <c r="C1" s="3130"/>
      <c r="D1" s="3130"/>
      <c r="E1" s="3130"/>
      <c r="F1" s="3130"/>
      <c r="G1" s="3130"/>
      <c r="H1" s="3130"/>
      <c r="I1" s="3130"/>
      <c r="J1" s="3130"/>
      <c r="K1" s="1955"/>
    </row>
    <row r="2" spans="1:11" ht="15" customHeight="1">
      <c r="A2" s="1955"/>
      <c r="B2" s="3143" t="s">
        <v>19</v>
      </c>
      <c r="C2" s="3130"/>
      <c r="D2" s="3130"/>
      <c r="E2" s="3130"/>
      <c r="F2" s="3130"/>
      <c r="G2" s="3130"/>
      <c r="H2" s="3130"/>
      <c r="I2" s="3130"/>
      <c r="J2" s="3130"/>
      <c r="K2" s="1955"/>
    </row>
    <row r="3" spans="1:11" ht="15" customHeight="1">
      <c r="A3" s="1955"/>
      <c r="B3" s="3143"/>
      <c r="C3" s="3130"/>
      <c r="D3" s="3130"/>
      <c r="E3" s="3130"/>
      <c r="F3" s="3130"/>
      <c r="G3" s="3130"/>
      <c r="H3" s="3130"/>
      <c r="I3" s="3130"/>
      <c r="J3" s="3130"/>
      <c r="K3" s="1955"/>
    </row>
    <row r="4" spans="1:11" ht="15" customHeight="1" thickBot="1">
      <c r="A4" s="1955"/>
      <c r="B4" s="3151" t="s">
        <v>123</v>
      </c>
      <c r="C4" s="3130"/>
      <c r="D4" s="3130"/>
      <c r="E4" s="3130"/>
      <c r="F4" s="3130"/>
      <c r="G4" s="3130"/>
      <c r="H4" s="3130"/>
      <c r="I4" s="3130"/>
      <c r="J4" s="3130"/>
      <c r="K4" s="1955"/>
    </row>
    <row r="5" spans="1:11" ht="21.75" customHeight="1" thickTop="1">
      <c r="A5" s="1955"/>
      <c r="B5" s="3144" t="s">
        <v>124</v>
      </c>
      <c r="C5" s="3145" t="s">
        <v>65</v>
      </c>
      <c r="D5" s="3118" t="s">
        <v>1452</v>
      </c>
      <c r="E5" s="3119"/>
      <c r="F5" s="3120" t="s">
        <v>1451</v>
      </c>
      <c r="G5" s="3119"/>
      <c r="H5" s="1951" t="s">
        <v>460</v>
      </c>
      <c r="I5" s="3139" t="s">
        <v>1450</v>
      </c>
      <c r="J5" s="3140"/>
      <c r="K5" s="1955"/>
    </row>
    <row r="6" spans="1:11" ht="21.75" customHeight="1">
      <c r="A6" s="1955"/>
      <c r="B6" s="3134"/>
      <c r="C6" s="3146"/>
      <c r="D6" s="2007" t="s">
        <v>66</v>
      </c>
      <c r="E6" s="2007" t="s">
        <v>501</v>
      </c>
      <c r="F6" s="2007" t="s">
        <v>66</v>
      </c>
      <c r="G6" s="2006" t="s">
        <v>501</v>
      </c>
      <c r="H6" s="2006" t="s">
        <v>501</v>
      </c>
      <c r="I6" s="2005" t="s">
        <v>418</v>
      </c>
      <c r="J6" s="2004" t="s">
        <v>458</v>
      </c>
      <c r="K6" s="1955"/>
    </row>
    <row r="7" spans="1:11" ht="21.75" customHeight="1">
      <c r="A7" s="1955"/>
      <c r="B7" s="2094"/>
      <c r="C7" s="2024" t="s">
        <v>1512</v>
      </c>
      <c r="D7" s="2045">
        <v>213133.66961059996</v>
      </c>
      <c r="E7" s="2045">
        <v>35128.957671299999</v>
      </c>
      <c r="F7" s="2045">
        <v>171109.42665590002</v>
      </c>
      <c r="G7" s="2045">
        <v>30009.384155599997</v>
      </c>
      <c r="H7" s="2045">
        <v>34951.559979400008</v>
      </c>
      <c r="I7" s="2022">
        <v>-14.573656194424011</v>
      </c>
      <c r="J7" s="2033">
        <v>16.468767896650615</v>
      </c>
      <c r="K7" s="2037"/>
    </row>
    <row r="8" spans="1:11" ht="21.75" customHeight="1">
      <c r="A8" s="1955"/>
      <c r="B8" s="2030">
        <v>1</v>
      </c>
      <c r="C8" s="2105" t="s">
        <v>1616</v>
      </c>
      <c r="D8" s="2047">
        <v>1261.0593388</v>
      </c>
      <c r="E8" s="2047">
        <v>204.3508923</v>
      </c>
      <c r="F8" s="2047">
        <v>553.28075269999999</v>
      </c>
      <c r="G8" s="2047">
        <v>181.33434109999999</v>
      </c>
      <c r="H8" s="2047">
        <v>22.039898000000001</v>
      </c>
      <c r="I8" s="2027">
        <v>-11.263249668717012</v>
      </c>
      <c r="J8" s="2026">
        <v>-87.845712033196349</v>
      </c>
      <c r="K8" s="2037"/>
    </row>
    <row r="9" spans="1:11" ht="21.75" customHeight="1">
      <c r="A9" s="1955"/>
      <c r="B9" s="2030">
        <v>2</v>
      </c>
      <c r="C9" s="2105" t="s">
        <v>1615</v>
      </c>
      <c r="D9" s="2047">
        <v>5989.5034858999998</v>
      </c>
      <c r="E9" s="2047">
        <v>863.9816687</v>
      </c>
      <c r="F9" s="2047">
        <v>5155.8447233000006</v>
      </c>
      <c r="G9" s="2047">
        <v>450.58002820000002</v>
      </c>
      <c r="H9" s="2047">
        <v>1021.5940659</v>
      </c>
      <c r="I9" s="2027">
        <v>-47.848427284577646</v>
      </c>
      <c r="J9" s="2026">
        <v>126.72866127269687</v>
      </c>
      <c r="K9" s="2037"/>
    </row>
    <row r="10" spans="1:11" ht="21.75" customHeight="1">
      <c r="A10" s="1955"/>
      <c r="B10" s="2030">
        <v>3</v>
      </c>
      <c r="C10" s="2105" t="s">
        <v>1614</v>
      </c>
      <c r="D10" s="2047">
        <v>1257.1769472000001</v>
      </c>
      <c r="E10" s="2047">
        <v>127.7185527</v>
      </c>
      <c r="F10" s="2047">
        <v>1409.3556840000001</v>
      </c>
      <c r="G10" s="2047">
        <v>231.18605289999999</v>
      </c>
      <c r="H10" s="2047">
        <v>416.29120999999998</v>
      </c>
      <c r="I10" s="2027">
        <v>81.01211453831327</v>
      </c>
      <c r="J10" s="2026">
        <v>80.067614277781558</v>
      </c>
      <c r="K10" s="2037"/>
    </row>
    <row r="11" spans="1:11" ht="22.5" customHeight="1">
      <c r="A11" s="1955"/>
      <c r="B11" s="2030">
        <v>4</v>
      </c>
      <c r="C11" s="2105" t="s">
        <v>1613</v>
      </c>
      <c r="D11" s="2047">
        <v>2330.2399558000002</v>
      </c>
      <c r="E11" s="2047">
        <v>171.07047600000001</v>
      </c>
      <c r="F11" s="2047">
        <v>1062.6102787</v>
      </c>
      <c r="G11" s="2047">
        <v>175.33884599999999</v>
      </c>
      <c r="H11" s="2047">
        <v>232.73808289999999</v>
      </c>
      <c r="I11" s="2027">
        <v>2.4950944779039252</v>
      </c>
      <c r="J11" s="2026">
        <v>32.736178097122881</v>
      </c>
      <c r="K11" s="2037"/>
    </row>
    <row r="12" spans="1:11" ht="21.75" customHeight="1">
      <c r="A12" s="1955"/>
      <c r="B12" s="2030">
        <v>5</v>
      </c>
      <c r="C12" s="2105" t="s">
        <v>1612</v>
      </c>
      <c r="D12" s="2047">
        <v>1235.0182130000001</v>
      </c>
      <c r="E12" s="2047">
        <v>185.00346740000001</v>
      </c>
      <c r="F12" s="2047">
        <v>1053.9667122999999</v>
      </c>
      <c r="G12" s="2047">
        <v>161.01187819999998</v>
      </c>
      <c r="H12" s="2047">
        <v>212.4999306</v>
      </c>
      <c r="I12" s="2027">
        <v>-12.968183535786004</v>
      </c>
      <c r="J12" s="2026">
        <v>31.9777975237606</v>
      </c>
      <c r="K12" s="2037"/>
    </row>
    <row r="13" spans="1:11" ht="21.75" customHeight="1">
      <c r="A13" s="1955"/>
      <c r="B13" s="2030">
        <v>6</v>
      </c>
      <c r="C13" s="2105" t="s">
        <v>1578</v>
      </c>
      <c r="D13" s="2047">
        <v>3582.3188428000003</v>
      </c>
      <c r="E13" s="2047">
        <v>452.94936799999999</v>
      </c>
      <c r="F13" s="2047">
        <v>3180.1984463000003</v>
      </c>
      <c r="G13" s="2047">
        <v>629.75204279999991</v>
      </c>
      <c r="H13" s="2047">
        <v>305.30195730000003</v>
      </c>
      <c r="I13" s="2027">
        <v>39.033650842846512</v>
      </c>
      <c r="J13" s="2026">
        <v>-51.520291074790613</v>
      </c>
      <c r="K13" s="2037"/>
    </row>
    <row r="14" spans="1:11" ht="21.75" customHeight="1">
      <c r="A14" s="1955"/>
      <c r="B14" s="2030">
        <v>7</v>
      </c>
      <c r="C14" s="2105" t="s">
        <v>1546</v>
      </c>
      <c r="D14" s="2047">
        <v>7009.7596833999996</v>
      </c>
      <c r="E14" s="2047">
        <v>360.61731350000002</v>
      </c>
      <c r="F14" s="2047">
        <v>12585.5773842</v>
      </c>
      <c r="G14" s="2047">
        <v>0</v>
      </c>
      <c r="H14" s="2047">
        <v>1738.3658092000001</v>
      </c>
      <c r="I14" s="2027" t="s">
        <v>73</v>
      </c>
      <c r="J14" s="2026" t="s">
        <v>73</v>
      </c>
      <c r="K14" s="2037"/>
    </row>
    <row r="15" spans="1:11" ht="21.75" customHeight="1">
      <c r="A15" s="1955"/>
      <c r="B15" s="2030">
        <v>8</v>
      </c>
      <c r="C15" s="2105" t="s">
        <v>1611</v>
      </c>
      <c r="D15" s="2047">
        <v>16060.448882799999</v>
      </c>
      <c r="E15" s="2047">
        <v>4079.9295213999999</v>
      </c>
      <c r="F15" s="2047">
        <v>9956.8978396000002</v>
      </c>
      <c r="G15" s="2047">
        <v>2112.3955224000001</v>
      </c>
      <c r="H15" s="2047">
        <v>1933.4520438</v>
      </c>
      <c r="I15" s="2027">
        <v>-48.224705566111204</v>
      </c>
      <c r="J15" s="2026">
        <v>-8.4711161665734558</v>
      </c>
      <c r="K15" s="2037"/>
    </row>
    <row r="16" spans="1:11" ht="21.75" customHeight="1">
      <c r="A16" s="1955"/>
      <c r="B16" s="2030">
        <v>9</v>
      </c>
      <c r="C16" s="2105" t="s">
        <v>1575</v>
      </c>
      <c r="D16" s="2047">
        <v>980.01833539999996</v>
      </c>
      <c r="E16" s="2047">
        <v>140.85581219999997</v>
      </c>
      <c r="F16" s="2047">
        <v>1011.7386828</v>
      </c>
      <c r="G16" s="2047">
        <v>172.0280994</v>
      </c>
      <c r="H16" s="2047">
        <v>315.06884789999998</v>
      </c>
      <c r="I16" s="2027">
        <v>22.130636083187504</v>
      </c>
      <c r="J16" s="2026">
        <v>83.149641831129799</v>
      </c>
      <c r="K16" s="2037"/>
    </row>
    <row r="17" spans="1:11" ht="21.75" customHeight="1">
      <c r="A17" s="1955"/>
      <c r="B17" s="2030">
        <v>10</v>
      </c>
      <c r="C17" s="2105" t="s">
        <v>1573</v>
      </c>
      <c r="D17" s="2047">
        <v>142.2635765</v>
      </c>
      <c r="E17" s="2047">
        <v>15.408727800000001</v>
      </c>
      <c r="F17" s="2047">
        <v>85.792388400000007</v>
      </c>
      <c r="G17" s="2047">
        <v>5.3094291</v>
      </c>
      <c r="H17" s="2047">
        <v>15.7298864</v>
      </c>
      <c r="I17" s="2027">
        <v>-65.542715992426054</v>
      </c>
      <c r="J17" s="2026">
        <v>196.26323477979957</v>
      </c>
      <c r="K17" s="2037"/>
    </row>
    <row r="18" spans="1:11" ht="21.75" customHeight="1">
      <c r="A18" s="1955"/>
      <c r="B18" s="2030">
        <v>11</v>
      </c>
      <c r="C18" s="2105" t="s">
        <v>1538</v>
      </c>
      <c r="D18" s="2047">
        <v>18353.241605499999</v>
      </c>
      <c r="E18" s="2047">
        <v>2994.3452526000001</v>
      </c>
      <c r="F18" s="2047">
        <v>15926.150985</v>
      </c>
      <c r="G18" s="2047">
        <v>2452.2910001</v>
      </c>
      <c r="H18" s="2047">
        <v>3276.5295698</v>
      </c>
      <c r="I18" s="2027">
        <v>-18.102596954353633</v>
      </c>
      <c r="J18" s="2026">
        <v>33.610960920477595</v>
      </c>
      <c r="K18" s="2037"/>
    </row>
    <row r="19" spans="1:11" ht="21.75" customHeight="1">
      <c r="A19" s="1955"/>
      <c r="B19" s="2030">
        <v>12</v>
      </c>
      <c r="C19" s="2105" t="s">
        <v>1610</v>
      </c>
      <c r="D19" s="2047">
        <v>375.39068380000003</v>
      </c>
      <c r="E19" s="2047">
        <v>71.737598800000001</v>
      </c>
      <c r="F19" s="2047">
        <v>326.9392517</v>
      </c>
      <c r="G19" s="2047">
        <v>68.236855300000002</v>
      </c>
      <c r="H19" s="2047">
        <v>93.837732299999999</v>
      </c>
      <c r="I19" s="2027">
        <v>-4.8799284594956305</v>
      </c>
      <c r="J19" s="2026">
        <v>37.517668256321301</v>
      </c>
      <c r="K19" s="2037"/>
    </row>
    <row r="20" spans="1:11" ht="21.75" customHeight="1">
      <c r="A20" s="1955"/>
      <c r="B20" s="2030">
        <v>13</v>
      </c>
      <c r="C20" s="2105" t="s">
        <v>1609</v>
      </c>
      <c r="D20" s="2047">
        <v>1043.4905524000001</v>
      </c>
      <c r="E20" s="2047">
        <v>132.7420832</v>
      </c>
      <c r="F20" s="2047">
        <v>1104.6651603</v>
      </c>
      <c r="G20" s="2047">
        <v>147.43628509999999</v>
      </c>
      <c r="H20" s="2047">
        <v>232.37145150000001</v>
      </c>
      <c r="I20" s="2027">
        <v>11.069738809101338</v>
      </c>
      <c r="J20" s="2026">
        <v>57.608048346030948</v>
      </c>
      <c r="K20" s="2037"/>
    </row>
    <row r="21" spans="1:11" ht="21.75" customHeight="1">
      <c r="A21" s="1955"/>
      <c r="B21" s="2030">
        <v>14</v>
      </c>
      <c r="C21" s="2105" t="s">
        <v>1608</v>
      </c>
      <c r="D21" s="2047">
        <v>1880.3987198</v>
      </c>
      <c r="E21" s="2047">
        <v>231.9801463</v>
      </c>
      <c r="F21" s="2047">
        <v>2373.5151763000003</v>
      </c>
      <c r="G21" s="2047">
        <v>455.69457060000002</v>
      </c>
      <c r="H21" s="2047">
        <v>347.23450610000003</v>
      </c>
      <c r="I21" s="2027">
        <v>96.436883874833555</v>
      </c>
      <c r="J21" s="2026">
        <v>-23.801043834512605</v>
      </c>
      <c r="K21" s="2037"/>
    </row>
    <row r="22" spans="1:11" ht="21.75" customHeight="1">
      <c r="A22" s="1955"/>
      <c r="B22" s="2030">
        <v>15</v>
      </c>
      <c r="C22" s="2105" t="s">
        <v>1533</v>
      </c>
      <c r="D22" s="2047">
        <v>5185.7927123999998</v>
      </c>
      <c r="E22" s="2047">
        <v>1577.1367662999999</v>
      </c>
      <c r="F22" s="2047">
        <v>4897.1626841000007</v>
      </c>
      <c r="G22" s="2047">
        <v>920.47324160000005</v>
      </c>
      <c r="H22" s="2047">
        <v>529.95960409999998</v>
      </c>
      <c r="I22" s="2027">
        <v>-41.636435008775294</v>
      </c>
      <c r="J22" s="2026">
        <v>-42.425311225907556</v>
      </c>
      <c r="K22" s="2037"/>
    </row>
    <row r="23" spans="1:11" ht="21.75" customHeight="1">
      <c r="A23" s="1955"/>
      <c r="B23" s="2030">
        <v>16</v>
      </c>
      <c r="C23" s="2105" t="s">
        <v>1545</v>
      </c>
      <c r="D23" s="2047">
        <v>8470.2858135000006</v>
      </c>
      <c r="E23" s="2047">
        <v>275.57042610000002</v>
      </c>
      <c r="F23" s="2047">
        <v>1059.0547035</v>
      </c>
      <c r="G23" s="2047">
        <v>216.33602059999998</v>
      </c>
      <c r="H23" s="2047">
        <v>140.45019380000002</v>
      </c>
      <c r="I23" s="2027">
        <v>-21.495196831645803</v>
      </c>
      <c r="J23" s="2026">
        <v>-35.077758474771528</v>
      </c>
      <c r="K23" s="2037"/>
    </row>
    <row r="24" spans="1:11" ht="21.75" customHeight="1">
      <c r="A24" s="1955"/>
      <c r="B24" s="2030">
        <v>17</v>
      </c>
      <c r="C24" s="2105" t="s">
        <v>1607</v>
      </c>
      <c r="D24" s="2047">
        <v>1423.8272962000001</v>
      </c>
      <c r="E24" s="2047">
        <v>160.7034262</v>
      </c>
      <c r="F24" s="2047">
        <v>942.82615329999999</v>
      </c>
      <c r="G24" s="2047">
        <v>123.2968405</v>
      </c>
      <c r="H24" s="2047">
        <v>196.42777459999999</v>
      </c>
      <c r="I24" s="2027">
        <v>-23.27678169938109</v>
      </c>
      <c r="J24" s="2026">
        <v>59.31290193928367</v>
      </c>
      <c r="K24" s="2037"/>
    </row>
    <row r="25" spans="1:11" ht="21.75" customHeight="1">
      <c r="A25" s="1955"/>
      <c r="B25" s="2030">
        <v>18</v>
      </c>
      <c r="C25" s="2105" t="s">
        <v>1606</v>
      </c>
      <c r="D25" s="2047">
        <v>1762.1807194999999</v>
      </c>
      <c r="E25" s="2047">
        <v>158.87499209999999</v>
      </c>
      <c r="F25" s="2047">
        <v>1269.14993</v>
      </c>
      <c r="G25" s="2047">
        <v>203.38058749999999</v>
      </c>
      <c r="H25" s="2047">
        <v>218.43318959999999</v>
      </c>
      <c r="I25" s="2027">
        <v>28.012964665947582</v>
      </c>
      <c r="J25" s="2026">
        <v>7.4011990451153586</v>
      </c>
      <c r="K25" s="2037"/>
    </row>
    <row r="26" spans="1:11" ht="21.75" customHeight="1">
      <c r="A26" s="1955"/>
      <c r="B26" s="2030">
        <v>19</v>
      </c>
      <c r="C26" s="2105" t="s">
        <v>1548</v>
      </c>
      <c r="D26" s="2047">
        <v>25708.9690859</v>
      </c>
      <c r="E26" s="2047">
        <v>3733.2941784</v>
      </c>
      <c r="F26" s="2047">
        <v>19142.8541138</v>
      </c>
      <c r="G26" s="2047">
        <v>3688.1947960000002</v>
      </c>
      <c r="H26" s="2047">
        <v>4322.3550173000003</v>
      </c>
      <c r="I26" s="2027">
        <v>-1.2080318411802238</v>
      </c>
      <c r="J26" s="2026">
        <v>17.194325581386671</v>
      </c>
      <c r="K26" s="2037"/>
    </row>
    <row r="27" spans="1:11" ht="21.75" customHeight="1">
      <c r="A27" s="1955"/>
      <c r="B27" s="2030">
        <v>20</v>
      </c>
      <c r="C27" s="2105" t="s">
        <v>1605</v>
      </c>
      <c r="D27" s="2047">
        <v>940.86940000000004</v>
      </c>
      <c r="E27" s="2047">
        <v>93.036558599999992</v>
      </c>
      <c r="F27" s="2047">
        <v>1117.8860622</v>
      </c>
      <c r="G27" s="2047">
        <v>231.57701030000001</v>
      </c>
      <c r="H27" s="2047">
        <v>186.79954130000002</v>
      </c>
      <c r="I27" s="2027">
        <v>148.90969075461916</v>
      </c>
      <c r="J27" s="2026">
        <v>-19.335886987223962</v>
      </c>
      <c r="K27" s="2037"/>
    </row>
    <row r="28" spans="1:11" ht="21.75" customHeight="1">
      <c r="A28" s="1955"/>
      <c r="B28" s="2030">
        <v>21</v>
      </c>
      <c r="C28" s="2105" t="s">
        <v>1604</v>
      </c>
      <c r="D28" s="2047">
        <v>744.29189929999995</v>
      </c>
      <c r="E28" s="2047">
        <v>157.00263749999999</v>
      </c>
      <c r="F28" s="2047">
        <v>383.41377360000001</v>
      </c>
      <c r="G28" s="2047">
        <v>48.0112369</v>
      </c>
      <c r="H28" s="2047">
        <v>61.216390200000006</v>
      </c>
      <c r="I28" s="2027">
        <v>-69.420108053917247</v>
      </c>
      <c r="J28" s="2026">
        <v>27.5042972283849</v>
      </c>
      <c r="K28" s="2037"/>
    </row>
    <row r="29" spans="1:11" ht="21.75" customHeight="1">
      <c r="A29" s="1955"/>
      <c r="B29" s="2030">
        <v>22</v>
      </c>
      <c r="C29" s="2105" t="s">
        <v>1603</v>
      </c>
      <c r="D29" s="2047">
        <v>0.33974090000000001</v>
      </c>
      <c r="E29" s="2047">
        <v>0</v>
      </c>
      <c r="F29" s="2047">
        <v>7.2608515999999996</v>
      </c>
      <c r="G29" s="2047">
        <v>0</v>
      </c>
      <c r="H29" s="2047">
        <v>0</v>
      </c>
      <c r="I29" s="2027" t="s">
        <v>73</v>
      </c>
      <c r="J29" s="2026" t="s">
        <v>73</v>
      </c>
      <c r="K29" s="2037"/>
    </row>
    <row r="30" spans="1:11" ht="21.75" customHeight="1">
      <c r="A30" s="1955"/>
      <c r="B30" s="2030">
        <v>23</v>
      </c>
      <c r="C30" s="2105" t="s">
        <v>1563</v>
      </c>
      <c r="D30" s="2047">
        <v>808.90007700000001</v>
      </c>
      <c r="E30" s="2047">
        <v>74.642575900000011</v>
      </c>
      <c r="F30" s="2047">
        <v>1117.2223019</v>
      </c>
      <c r="G30" s="2047">
        <v>95.496912199999997</v>
      </c>
      <c r="H30" s="2047">
        <v>118.225168</v>
      </c>
      <c r="I30" s="2027">
        <v>27.938929020802973</v>
      </c>
      <c r="J30" s="2026">
        <v>23.79999025769548</v>
      </c>
      <c r="K30" s="2037"/>
    </row>
    <row r="31" spans="1:11" ht="21.75" customHeight="1">
      <c r="A31" s="1955"/>
      <c r="B31" s="2030">
        <v>24</v>
      </c>
      <c r="C31" s="2107" t="s">
        <v>1602</v>
      </c>
      <c r="D31" s="2047">
        <v>495.1595719</v>
      </c>
      <c r="E31" s="2047">
        <v>67.0564088</v>
      </c>
      <c r="F31" s="2047">
        <v>465.02975600000002</v>
      </c>
      <c r="G31" s="2047">
        <v>58.768631499999998</v>
      </c>
      <c r="H31" s="2047">
        <v>47.6560834</v>
      </c>
      <c r="I31" s="2027">
        <v>-12.359411200678561</v>
      </c>
      <c r="J31" s="2026">
        <v>-18.908978848690726</v>
      </c>
      <c r="K31" s="2037"/>
    </row>
    <row r="32" spans="1:11" ht="21.75" customHeight="1">
      <c r="A32" s="1955"/>
      <c r="B32" s="2030">
        <v>25</v>
      </c>
      <c r="C32" s="2105" t="s">
        <v>1601</v>
      </c>
      <c r="D32" s="2047">
        <v>896.0488679</v>
      </c>
      <c r="E32" s="2047">
        <v>49.492247999999996</v>
      </c>
      <c r="F32" s="2047">
        <v>1019.5546771</v>
      </c>
      <c r="G32" s="2047">
        <v>71.2659235</v>
      </c>
      <c r="H32" s="2047">
        <v>118.61932400000001</v>
      </c>
      <c r="I32" s="2027">
        <v>43.994112977046427</v>
      </c>
      <c r="J32" s="2026">
        <v>66.446063103356835</v>
      </c>
      <c r="K32" s="2037"/>
    </row>
    <row r="33" spans="1:11" ht="21.75" customHeight="1">
      <c r="A33" s="1955"/>
      <c r="B33" s="2030">
        <v>26</v>
      </c>
      <c r="C33" s="2105" t="s">
        <v>1600</v>
      </c>
      <c r="D33" s="2047">
        <v>463.0417946</v>
      </c>
      <c r="E33" s="2047">
        <v>8.3925781999999991</v>
      </c>
      <c r="F33" s="2047">
        <v>219.12348780000002</v>
      </c>
      <c r="G33" s="2047">
        <v>26.573767499999999</v>
      </c>
      <c r="H33" s="2047">
        <v>6.9683295000000003</v>
      </c>
      <c r="I33" s="2027">
        <v>216.63413633727001</v>
      </c>
      <c r="J33" s="2026">
        <v>-73.77741225439712</v>
      </c>
      <c r="K33" s="2037"/>
    </row>
    <row r="34" spans="1:11" ht="21.75" customHeight="1">
      <c r="A34" s="1955"/>
      <c r="B34" s="2030">
        <v>27</v>
      </c>
      <c r="C34" s="2105" t="s">
        <v>1599</v>
      </c>
      <c r="D34" s="2047">
        <v>2745.7780711999999</v>
      </c>
      <c r="E34" s="2047">
        <v>476.77477479999999</v>
      </c>
      <c r="F34" s="2047">
        <v>2748.3954586</v>
      </c>
      <c r="G34" s="2047">
        <v>440.09141319999998</v>
      </c>
      <c r="H34" s="2047">
        <v>566.72949640000002</v>
      </c>
      <c r="I34" s="2027">
        <v>-7.694065109755055</v>
      </c>
      <c r="J34" s="2026">
        <v>28.775404245946802</v>
      </c>
      <c r="K34" s="2037"/>
    </row>
    <row r="35" spans="1:11" ht="21.75" customHeight="1">
      <c r="A35" s="1955"/>
      <c r="B35" s="2030">
        <v>28</v>
      </c>
      <c r="C35" s="2105" t="s">
        <v>1598</v>
      </c>
      <c r="D35" s="2047">
        <v>407.30808960000002</v>
      </c>
      <c r="E35" s="2047">
        <v>91.899396400000001</v>
      </c>
      <c r="F35" s="2047">
        <v>349.7929019</v>
      </c>
      <c r="G35" s="2047">
        <v>60.2675354</v>
      </c>
      <c r="H35" s="2047">
        <v>51.743978200000001</v>
      </c>
      <c r="I35" s="2027">
        <v>-34.420096582919449</v>
      </c>
      <c r="J35" s="2026">
        <v>-14.142866708300794</v>
      </c>
      <c r="K35" s="2037"/>
    </row>
    <row r="36" spans="1:11" ht="21.75" customHeight="1">
      <c r="A36" s="1955"/>
      <c r="B36" s="2030">
        <v>29</v>
      </c>
      <c r="C36" s="2105" t="s">
        <v>1480</v>
      </c>
      <c r="D36" s="2047">
        <v>20336.624214900003</v>
      </c>
      <c r="E36" s="2047">
        <v>3061.6826065</v>
      </c>
      <c r="F36" s="2047">
        <v>16673.738082700002</v>
      </c>
      <c r="G36" s="2047">
        <v>3466.0125735000001</v>
      </c>
      <c r="H36" s="2047">
        <v>4686.7907226999996</v>
      </c>
      <c r="I36" s="2027">
        <v>13.206135937853292</v>
      </c>
      <c r="J36" s="2026">
        <v>35.221399902979876</v>
      </c>
      <c r="K36" s="2037"/>
    </row>
    <row r="37" spans="1:11" ht="21.75" customHeight="1">
      <c r="A37" s="1955"/>
      <c r="B37" s="2030">
        <v>30</v>
      </c>
      <c r="C37" s="2105" t="s">
        <v>1597</v>
      </c>
      <c r="D37" s="2047">
        <v>256.35697619999996</v>
      </c>
      <c r="E37" s="2047">
        <v>15.1871264</v>
      </c>
      <c r="F37" s="2047">
        <v>264.64907019999998</v>
      </c>
      <c r="G37" s="2047">
        <v>61.773736700000001</v>
      </c>
      <c r="H37" s="2047">
        <v>103.21571</v>
      </c>
      <c r="I37" s="2027">
        <v>306.75065890015907</v>
      </c>
      <c r="J37" s="2026">
        <v>67.086719233547683</v>
      </c>
      <c r="K37" s="2037"/>
    </row>
    <row r="38" spans="1:11" ht="21.75" customHeight="1">
      <c r="A38" s="1955"/>
      <c r="B38" s="2030">
        <v>31</v>
      </c>
      <c r="C38" s="2105" t="s">
        <v>1498</v>
      </c>
      <c r="D38" s="2047">
        <v>7077.7618081999999</v>
      </c>
      <c r="E38" s="2047">
        <v>884.62428570000009</v>
      </c>
      <c r="F38" s="2047">
        <v>6131.8926780000002</v>
      </c>
      <c r="G38" s="2047">
        <v>1296.0117402000001</v>
      </c>
      <c r="H38" s="2047">
        <v>1949.0570812000001</v>
      </c>
      <c r="I38" s="2027">
        <v>46.504200839848139</v>
      </c>
      <c r="J38" s="2026">
        <v>50.388844540808122</v>
      </c>
      <c r="K38" s="2037"/>
    </row>
    <row r="39" spans="1:11" ht="21.75" customHeight="1">
      <c r="A39" s="1955"/>
      <c r="B39" s="2030">
        <v>32</v>
      </c>
      <c r="C39" s="2105" t="s">
        <v>1596</v>
      </c>
      <c r="D39" s="2047">
        <v>2026.7391092</v>
      </c>
      <c r="E39" s="2047">
        <v>907.08826399999998</v>
      </c>
      <c r="F39" s="2047">
        <v>85.038045299999993</v>
      </c>
      <c r="G39" s="2047">
        <v>50.491411299999996</v>
      </c>
      <c r="H39" s="2047">
        <v>0</v>
      </c>
      <c r="I39" s="2027">
        <v>-94.433682663101905</v>
      </c>
      <c r="J39" s="2026" t="s">
        <v>73</v>
      </c>
      <c r="K39" s="2037"/>
    </row>
    <row r="40" spans="1:11" ht="21.75" customHeight="1">
      <c r="A40" s="1955"/>
      <c r="B40" s="2030">
        <v>33</v>
      </c>
      <c r="C40" s="2105" t="s">
        <v>1595</v>
      </c>
      <c r="D40" s="2047">
        <v>380.08841860000001</v>
      </c>
      <c r="E40" s="2047">
        <v>31.423371499999998</v>
      </c>
      <c r="F40" s="2047">
        <v>1367.3265882999999</v>
      </c>
      <c r="G40" s="2047">
        <v>91.709385799999993</v>
      </c>
      <c r="H40" s="2047">
        <v>95.300303200000002</v>
      </c>
      <c r="I40" s="2027">
        <v>191.85087857297552</v>
      </c>
      <c r="J40" s="2026">
        <v>3.9155396895047323</v>
      </c>
      <c r="K40" s="2037"/>
    </row>
    <row r="41" spans="1:11" ht="21.75" customHeight="1">
      <c r="A41" s="1955"/>
      <c r="B41" s="2030">
        <v>34</v>
      </c>
      <c r="C41" s="2106" t="s">
        <v>1594</v>
      </c>
      <c r="D41" s="2047">
        <v>1501.4901795999999</v>
      </c>
      <c r="E41" s="2047">
        <v>147.96183290000002</v>
      </c>
      <c r="F41" s="2047">
        <v>1231.9057444</v>
      </c>
      <c r="G41" s="2047">
        <v>100.2210056</v>
      </c>
      <c r="H41" s="2047">
        <v>32.380824500000003</v>
      </c>
      <c r="I41" s="2027">
        <v>-32.265636593097391</v>
      </c>
      <c r="J41" s="2026">
        <v>-67.69058112504112</v>
      </c>
      <c r="K41" s="2037"/>
    </row>
    <row r="42" spans="1:11" ht="21.75" customHeight="1">
      <c r="A42" s="1955"/>
      <c r="B42" s="2030">
        <v>35</v>
      </c>
      <c r="C42" s="2105" t="s">
        <v>1593</v>
      </c>
      <c r="D42" s="2047">
        <v>498.34313760000003</v>
      </c>
      <c r="E42" s="2047">
        <v>96.740782499999995</v>
      </c>
      <c r="F42" s="2047">
        <v>308.17593739999995</v>
      </c>
      <c r="G42" s="2047">
        <v>76.914796499999994</v>
      </c>
      <c r="H42" s="2047">
        <v>18.341935600000003</v>
      </c>
      <c r="I42" s="2027">
        <v>-20.493927677295765</v>
      </c>
      <c r="J42" s="2026">
        <v>-76.152916688793411</v>
      </c>
      <c r="K42" s="2037"/>
    </row>
    <row r="43" spans="1:11" ht="21.75" customHeight="1">
      <c r="A43" s="1955"/>
      <c r="B43" s="2030">
        <v>36</v>
      </c>
      <c r="C43" s="2105" t="s">
        <v>1592</v>
      </c>
      <c r="D43" s="2047">
        <v>403.1419358</v>
      </c>
      <c r="E43" s="2047">
        <v>68.285601700000001</v>
      </c>
      <c r="F43" s="2047">
        <v>443.45844349999999</v>
      </c>
      <c r="G43" s="2047">
        <v>45.063563100000003</v>
      </c>
      <c r="H43" s="2047">
        <v>81.529185499999997</v>
      </c>
      <c r="I43" s="2027">
        <v>-34.007225567143237</v>
      </c>
      <c r="J43" s="2026">
        <v>80.920415278924082</v>
      </c>
      <c r="K43" s="2037"/>
    </row>
    <row r="44" spans="1:11" ht="21.75" customHeight="1">
      <c r="A44" s="1955"/>
      <c r="B44" s="2030">
        <v>37</v>
      </c>
      <c r="C44" s="2105" t="s">
        <v>1542</v>
      </c>
      <c r="D44" s="2047">
        <v>36027.353793900002</v>
      </c>
      <c r="E44" s="2047">
        <v>8231.4080947000002</v>
      </c>
      <c r="F44" s="2047">
        <v>25110.245662699999</v>
      </c>
      <c r="G44" s="2047">
        <v>6153.8211577000002</v>
      </c>
      <c r="H44" s="2047">
        <v>4634.0417136999995</v>
      </c>
      <c r="I44" s="2027">
        <v>-25.239751365719631</v>
      </c>
      <c r="J44" s="2026">
        <v>-24.696516279131199</v>
      </c>
      <c r="K44" s="2037"/>
    </row>
    <row r="45" spans="1:11" ht="21.75" customHeight="1">
      <c r="A45" s="1955"/>
      <c r="B45" s="2030">
        <v>38</v>
      </c>
      <c r="C45" s="2105" t="s">
        <v>1358</v>
      </c>
      <c r="D45" s="2047">
        <v>15912.5484906</v>
      </c>
      <c r="E45" s="2047">
        <v>2309.169253</v>
      </c>
      <c r="F45" s="2047">
        <v>15688.801065</v>
      </c>
      <c r="G45" s="2047">
        <v>2913.7982327</v>
      </c>
      <c r="H45" s="2047">
        <v>3923.5859320000004</v>
      </c>
      <c r="I45" s="2027">
        <v>26.183831216117447</v>
      </c>
      <c r="J45" s="2026">
        <v>34.655374828898331</v>
      </c>
      <c r="K45" s="2037"/>
    </row>
    <row r="46" spans="1:11" ht="21.75" customHeight="1">
      <c r="A46" s="1955"/>
      <c r="B46" s="2030">
        <v>39</v>
      </c>
      <c r="C46" s="2105" t="s">
        <v>1494</v>
      </c>
      <c r="D46" s="2047">
        <v>472.62952140000004</v>
      </c>
      <c r="E46" s="2047">
        <v>144.8620751</v>
      </c>
      <c r="F46" s="2047">
        <v>914.45839670000009</v>
      </c>
      <c r="G46" s="2047">
        <v>115.71658770000001</v>
      </c>
      <c r="H46" s="2047">
        <v>416.18003250000004</v>
      </c>
      <c r="I46" s="2027">
        <v>-20.119473906390283</v>
      </c>
      <c r="J46" s="2026">
        <v>259.65460161940121</v>
      </c>
      <c r="K46" s="2037"/>
    </row>
    <row r="47" spans="1:11" ht="21.75" customHeight="1">
      <c r="A47" s="1955"/>
      <c r="B47" s="2030">
        <v>40</v>
      </c>
      <c r="C47" s="2105" t="s">
        <v>1591</v>
      </c>
      <c r="D47" s="2047">
        <v>1512.3972472</v>
      </c>
      <c r="E47" s="2047">
        <v>229.60402619999999</v>
      </c>
      <c r="F47" s="2047">
        <v>1485.8210122</v>
      </c>
      <c r="G47" s="2047">
        <v>121.56964170000001</v>
      </c>
      <c r="H47" s="2047">
        <v>434.49544130000004</v>
      </c>
      <c r="I47" s="2027">
        <v>-47.052478254843422</v>
      </c>
      <c r="J47" s="2026">
        <v>257.40455859219662</v>
      </c>
      <c r="K47" s="2037"/>
    </row>
    <row r="48" spans="1:11" ht="21.75" customHeight="1">
      <c r="A48" s="1955"/>
      <c r="B48" s="2030">
        <v>41</v>
      </c>
      <c r="C48" s="2105" t="s">
        <v>1590</v>
      </c>
      <c r="D48" s="2047">
        <v>6924.9424936999994</v>
      </c>
      <c r="E48" s="2047">
        <v>976.02732570000001</v>
      </c>
      <c r="F48" s="2047">
        <v>4915.8858701000008</v>
      </c>
      <c r="G48" s="2047">
        <v>923.50501639999993</v>
      </c>
      <c r="H48" s="2047">
        <v>690.94180429999994</v>
      </c>
      <c r="I48" s="2027">
        <v>-5.3812334877337058</v>
      </c>
      <c r="J48" s="2026">
        <v>-25.182669067307948</v>
      </c>
      <c r="K48" s="2037"/>
    </row>
    <row r="49" spans="1:11" ht="21.75" customHeight="1">
      <c r="A49" s="1955"/>
      <c r="B49" s="2030">
        <v>42</v>
      </c>
      <c r="C49" s="2105" t="s">
        <v>1554</v>
      </c>
      <c r="D49" s="2047">
        <v>392.476226</v>
      </c>
      <c r="E49" s="2047">
        <v>71.787818200000004</v>
      </c>
      <c r="F49" s="2047">
        <v>309.81204989999998</v>
      </c>
      <c r="G49" s="2047">
        <v>49.8074814</v>
      </c>
      <c r="H49" s="2047">
        <v>113.88663200000001</v>
      </c>
      <c r="I49" s="2027">
        <v>-30.618477272513068</v>
      </c>
      <c r="J49" s="2026">
        <v>128.65366567200084</v>
      </c>
      <c r="K49" s="2037"/>
    </row>
    <row r="50" spans="1:11" ht="21.75" customHeight="1">
      <c r="A50" s="1955"/>
      <c r="B50" s="2030">
        <v>43</v>
      </c>
      <c r="C50" s="2105" t="s">
        <v>1589</v>
      </c>
      <c r="D50" s="2047">
        <v>5632.8397493000002</v>
      </c>
      <c r="E50" s="2047">
        <v>788.84913879999999</v>
      </c>
      <c r="F50" s="2047">
        <v>3715.9295399000002</v>
      </c>
      <c r="G50" s="2047">
        <v>853.20925829999999</v>
      </c>
      <c r="H50" s="2047">
        <v>625.9740822</v>
      </c>
      <c r="I50" s="2027">
        <v>8.1587361048406351</v>
      </c>
      <c r="J50" s="2026">
        <v>-26.632994648084441</v>
      </c>
      <c r="K50" s="2037"/>
    </row>
    <row r="51" spans="1:11" ht="21.75" customHeight="1">
      <c r="A51" s="1955"/>
      <c r="B51" s="2030">
        <v>44</v>
      </c>
      <c r="C51" s="2105" t="s">
        <v>1588</v>
      </c>
      <c r="D51" s="2047">
        <v>1020.5691525</v>
      </c>
      <c r="E51" s="2047">
        <v>118.6423516</v>
      </c>
      <c r="F51" s="2047">
        <v>608.75104599999997</v>
      </c>
      <c r="G51" s="2047">
        <v>96.088239299999998</v>
      </c>
      <c r="H51" s="2047">
        <v>133.359488</v>
      </c>
      <c r="I51" s="2027">
        <v>-19.01016963659038</v>
      </c>
      <c r="J51" s="2026">
        <v>38.788564523109123</v>
      </c>
      <c r="K51" s="2037"/>
    </row>
    <row r="52" spans="1:11" ht="21.75" customHeight="1">
      <c r="A52" s="1955"/>
      <c r="B52" s="2030">
        <v>45</v>
      </c>
      <c r="C52" s="2105" t="s">
        <v>1587</v>
      </c>
      <c r="D52" s="2047">
        <v>353.26438080000003</v>
      </c>
      <c r="E52" s="2047">
        <v>44.202066899999998</v>
      </c>
      <c r="F52" s="2047">
        <v>312.03163469999998</v>
      </c>
      <c r="G52" s="2047">
        <v>33.318308500000001</v>
      </c>
      <c r="H52" s="2047">
        <v>99.865990499999995</v>
      </c>
      <c r="I52" s="2027">
        <v>-24.622736363488919</v>
      </c>
      <c r="J52" s="2026">
        <v>199.73307468474877</v>
      </c>
      <c r="K52" s="2037"/>
    </row>
    <row r="53" spans="1:11" ht="21.75" customHeight="1">
      <c r="A53" s="1955"/>
      <c r="B53" s="2030">
        <v>46</v>
      </c>
      <c r="C53" s="2105" t="s">
        <v>1586</v>
      </c>
      <c r="D53" s="2047">
        <v>850.98081209999998</v>
      </c>
      <c r="E53" s="2047">
        <v>44.8438017</v>
      </c>
      <c r="F53" s="2047">
        <v>1016.2454679</v>
      </c>
      <c r="G53" s="2047">
        <v>134.02315129999999</v>
      </c>
      <c r="H53" s="2047">
        <v>183.9740181</v>
      </c>
      <c r="I53" s="2027">
        <v>198.86661304186438</v>
      </c>
      <c r="J53" s="2026">
        <v>37.270327040877447</v>
      </c>
      <c r="K53" s="2037"/>
    </row>
    <row r="54" spans="1:11" ht="21.75" customHeight="1">
      <c r="A54" s="1955"/>
      <c r="B54" s="2030"/>
      <c r="C54" s="2093" t="s">
        <v>1489</v>
      </c>
      <c r="D54" s="2045">
        <v>51650.044181200006</v>
      </c>
      <c r="E54" s="2045">
        <v>7718.6336020000017</v>
      </c>
      <c r="F54" s="2045">
        <v>51606.506324799993</v>
      </c>
      <c r="G54" s="2045">
        <v>7120.3939666000006</v>
      </c>
      <c r="H54" s="2045">
        <v>11591.698198899998</v>
      </c>
      <c r="I54" s="2022">
        <v>-7.7505898873731933</v>
      </c>
      <c r="J54" s="2021">
        <v>62.79574210744201</v>
      </c>
      <c r="K54" s="2037"/>
    </row>
    <row r="55" spans="1:11" ht="21.75" customHeight="1" thickBot="1">
      <c r="A55" s="1955"/>
      <c r="B55" s="2104"/>
      <c r="C55" s="2019" t="s">
        <v>1488</v>
      </c>
      <c r="D55" s="2103">
        <v>264783.71379179996</v>
      </c>
      <c r="E55" s="2103">
        <v>42847.5912733</v>
      </c>
      <c r="F55" s="2103">
        <v>222715.93298070002</v>
      </c>
      <c r="G55" s="2103">
        <v>37129.778122199998</v>
      </c>
      <c r="H55" s="2103">
        <v>46543.258178300006</v>
      </c>
      <c r="I55" s="2017">
        <v>-13.344538120309679</v>
      </c>
      <c r="J55" s="2016">
        <v>25.352912223495515</v>
      </c>
      <c r="K55" s="2037"/>
    </row>
    <row r="56" spans="1:11" ht="21.75" customHeight="1" thickTop="1">
      <c r="A56" s="1955"/>
      <c r="B56" s="3156" t="s">
        <v>1455</v>
      </c>
      <c r="C56" s="3156"/>
      <c r="D56" s="3156"/>
      <c r="E56" s="3156"/>
      <c r="F56" s="3156"/>
      <c r="G56" s="3156"/>
      <c r="H56" s="3156"/>
      <c r="I56" s="3156"/>
      <c r="J56" s="3156"/>
      <c r="K56" s="2037"/>
    </row>
    <row r="57" spans="1:11" ht="15" customHeight="1">
      <c r="A57" s="1955"/>
      <c r="B57" s="2014"/>
      <c r="C57" s="2100"/>
      <c r="D57" s="2099"/>
      <c r="E57" s="2099"/>
      <c r="F57" s="2099"/>
      <c r="G57" s="2099"/>
      <c r="H57" s="2099"/>
      <c r="I57" s="2102"/>
      <c r="J57" s="2102"/>
      <c r="K57" s="2037"/>
    </row>
    <row r="58" spans="1:11" ht="15" customHeight="1">
      <c r="A58" s="1955"/>
      <c r="B58" s="2101"/>
      <c r="C58" s="2100"/>
      <c r="D58" s="2099"/>
      <c r="E58" s="2099"/>
      <c r="F58" s="2099"/>
      <c r="G58" s="2099"/>
      <c r="H58" s="2099"/>
      <c r="I58" s="2099"/>
      <c r="J58" s="2099"/>
      <c r="K58" s="1955"/>
    </row>
    <row r="59" spans="1:11" ht="15" customHeight="1">
      <c r="A59" s="1955"/>
      <c r="B59" s="1955"/>
      <c r="C59" s="1955"/>
      <c r="D59" s="2089"/>
      <c r="E59" s="2089"/>
      <c r="F59" s="2089"/>
      <c r="G59" s="2089"/>
      <c r="H59" s="2089"/>
      <c r="I59" s="2089"/>
      <c r="J59" s="2089"/>
      <c r="K59" s="1955"/>
    </row>
    <row r="60" spans="1:11" ht="15.75" customHeight="1">
      <c r="A60" s="1955"/>
      <c r="B60" s="1955"/>
      <c r="C60" s="1955"/>
      <c r="D60" s="1955"/>
      <c r="E60" s="1955"/>
      <c r="F60" s="1955"/>
      <c r="G60" s="1955"/>
      <c r="H60" s="1955"/>
      <c r="I60" s="1955"/>
      <c r="J60" s="1955"/>
      <c r="K60" s="1955"/>
    </row>
    <row r="61" spans="1:11" ht="15.75" customHeight="1">
      <c r="A61" s="1955"/>
      <c r="B61" s="1955"/>
      <c r="C61" s="1955"/>
      <c r="D61" s="1955"/>
      <c r="E61" s="1955"/>
      <c r="F61" s="1955"/>
      <c r="G61" s="1955"/>
      <c r="H61" s="1955"/>
      <c r="I61" s="1955"/>
      <c r="J61" s="1955"/>
      <c r="K61" s="1955"/>
    </row>
    <row r="62" spans="1:11" ht="15.75" customHeight="1">
      <c r="A62" s="1955"/>
      <c r="B62" s="1955"/>
      <c r="C62" s="1955"/>
      <c r="D62" s="1955"/>
      <c r="E62" s="1955"/>
      <c r="F62" s="1955"/>
      <c r="G62" s="1955"/>
      <c r="H62" s="1955"/>
      <c r="I62" s="1955"/>
      <c r="J62" s="1955"/>
      <c r="K62" s="1955"/>
    </row>
    <row r="63" spans="1:11" ht="15.75" customHeight="1">
      <c r="A63" s="1955"/>
      <c r="B63" s="1955"/>
      <c r="C63" s="1955"/>
      <c r="D63" s="1955"/>
      <c r="E63" s="1955"/>
      <c r="F63" s="1955"/>
      <c r="G63" s="1955"/>
      <c r="H63" s="1955"/>
      <c r="I63" s="1955"/>
      <c r="J63" s="1955"/>
      <c r="K63" s="1955"/>
    </row>
    <row r="64" spans="1:11" ht="15.75" customHeight="1">
      <c r="A64" s="1955"/>
      <c r="B64" s="1955"/>
      <c r="C64" s="1955"/>
      <c r="D64" s="1955"/>
      <c r="E64" s="1955"/>
      <c r="F64" s="1955"/>
      <c r="G64" s="1955"/>
      <c r="H64" s="1955"/>
      <c r="I64" s="1955"/>
      <c r="J64" s="1955"/>
      <c r="K64" s="1955"/>
    </row>
    <row r="65" spans="1:11" ht="15.75" customHeight="1">
      <c r="A65" s="1955"/>
      <c r="B65" s="1955"/>
      <c r="C65" s="1955"/>
      <c r="D65" s="1955"/>
      <c r="E65" s="1955"/>
      <c r="F65" s="1955"/>
      <c r="G65" s="1955"/>
      <c r="H65" s="1955"/>
      <c r="I65" s="1955"/>
      <c r="J65" s="1955"/>
      <c r="K65" s="1955"/>
    </row>
    <row r="66" spans="1:11" ht="15.75" customHeight="1">
      <c r="A66" s="1955"/>
      <c r="B66" s="1955"/>
      <c r="C66" s="1955"/>
      <c r="D66" s="1955"/>
      <c r="E66" s="1955"/>
      <c r="F66" s="1955"/>
      <c r="G66" s="1955"/>
      <c r="H66" s="1955"/>
      <c r="I66" s="1955"/>
      <c r="J66" s="1955"/>
      <c r="K66" s="1955"/>
    </row>
    <row r="67" spans="1:11" ht="15.75" customHeight="1">
      <c r="A67" s="1955"/>
      <c r="B67" s="1955"/>
      <c r="C67" s="1955"/>
      <c r="D67" s="1955"/>
      <c r="E67" s="1955"/>
      <c r="F67" s="1955"/>
      <c r="G67" s="1955"/>
      <c r="H67" s="1955"/>
      <c r="I67" s="1955"/>
      <c r="J67" s="1955"/>
      <c r="K67" s="1955"/>
    </row>
    <row r="68" spans="1:11" ht="15.75" customHeight="1">
      <c r="A68" s="1955"/>
      <c r="B68" s="1955"/>
      <c r="C68" s="1955"/>
      <c r="D68" s="1955"/>
      <c r="E68" s="1955"/>
      <c r="F68" s="1955"/>
      <c r="G68" s="1955"/>
      <c r="H68" s="1955"/>
      <c r="I68" s="1955"/>
      <c r="J68" s="1955"/>
      <c r="K68" s="1955"/>
    </row>
    <row r="69" spans="1:11" ht="15.75" customHeight="1">
      <c r="A69" s="1955"/>
      <c r="B69" s="1955"/>
      <c r="C69" s="1955"/>
      <c r="D69" s="1955"/>
      <c r="E69" s="1955"/>
      <c r="F69" s="1955"/>
      <c r="G69" s="1955"/>
      <c r="H69" s="1955"/>
      <c r="I69" s="1955"/>
      <c r="J69" s="1955"/>
      <c r="K69" s="1955"/>
    </row>
    <row r="70" spans="1:11" ht="15.75" customHeight="1">
      <c r="A70" s="1955"/>
      <c r="B70" s="1955"/>
      <c r="C70" s="1955"/>
      <c r="D70" s="1955"/>
      <c r="E70" s="1955"/>
      <c r="F70" s="1955"/>
      <c r="G70" s="1955"/>
      <c r="H70" s="1955"/>
      <c r="I70" s="1955"/>
      <c r="J70" s="1955"/>
      <c r="K70" s="1955"/>
    </row>
    <row r="71" spans="1:11" ht="15.75" customHeight="1">
      <c r="A71" s="1955"/>
      <c r="B71" s="1955"/>
      <c r="C71" s="1955"/>
      <c r="D71" s="1955"/>
      <c r="E71" s="1955"/>
      <c r="F71" s="1955"/>
      <c r="G71" s="1955"/>
      <c r="H71" s="1955"/>
      <c r="I71" s="1955"/>
      <c r="J71" s="1955"/>
      <c r="K71" s="1955"/>
    </row>
    <row r="72" spans="1:11" ht="15.75" customHeight="1">
      <c r="A72" s="1955"/>
      <c r="B72" s="1955"/>
      <c r="C72" s="1955"/>
      <c r="D72" s="1955"/>
      <c r="E72" s="1955"/>
      <c r="F72" s="1955"/>
      <c r="G72" s="1955"/>
      <c r="H72" s="1955"/>
      <c r="I72" s="1955"/>
      <c r="J72" s="1955"/>
      <c r="K72" s="1955"/>
    </row>
    <row r="73" spans="1:11" ht="15.75" customHeight="1">
      <c r="A73" s="1955"/>
      <c r="B73" s="1955"/>
      <c r="C73" s="1955"/>
      <c r="D73" s="1955"/>
      <c r="E73" s="1955"/>
      <c r="F73" s="1955"/>
      <c r="G73" s="1955"/>
      <c r="H73" s="1955"/>
      <c r="I73" s="1955"/>
      <c r="J73" s="1955"/>
      <c r="K73" s="1955"/>
    </row>
    <row r="74" spans="1:11" ht="15.75" customHeight="1">
      <c r="A74" s="1955"/>
      <c r="B74" s="1955"/>
      <c r="C74" s="1955"/>
      <c r="D74" s="1955"/>
      <c r="E74" s="1955"/>
      <c r="F74" s="1955"/>
      <c r="G74" s="1955"/>
      <c r="H74" s="1955"/>
      <c r="I74" s="1955"/>
      <c r="J74" s="1955"/>
      <c r="K74" s="1955"/>
    </row>
    <row r="75" spans="1:11" ht="15.75" customHeight="1">
      <c r="A75" s="1955"/>
      <c r="B75" s="1955"/>
      <c r="C75" s="1955"/>
      <c r="D75" s="1955"/>
      <c r="E75" s="1955"/>
      <c r="F75" s="1955"/>
      <c r="G75" s="1955"/>
      <c r="H75" s="1955"/>
      <c r="I75" s="1955"/>
      <c r="J75" s="1955"/>
      <c r="K75" s="1955"/>
    </row>
    <row r="76" spans="1:11" ht="15.75" customHeight="1">
      <c r="A76" s="1955"/>
      <c r="B76" s="1955"/>
      <c r="C76" s="1955"/>
      <c r="D76" s="1955"/>
      <c r="E76" s="1955"/>
      <c r="F76" s="1955"/>
      <c r="G76" s="1955"/>
      <c r="H76" s="1955"/>
      <c r="I76" s="1955"/>
      <c r="J76" s="1955"/>
      <c r="K76" s="1955"/>
    </row>
    <row r="77" spans="1:11" ht="15.75" customHeight="1">
      <c r="A77" s="1955"/>
      <c r="B77" s="1955"/>
      <c r="C77" s="1955"/>
      <c r="D77" s="1955"/>
      <c r="E77" s="1955"/>
      <c r="F77" s="1955"/>
      <c r="G77" s="1955"/>
      <c r="H77" s="1955"/>
      <c r="I77" s="1955"/>
      <c r="J77" s="1955"/>
      <c r="K77" s="1955"/>
    </row>
    <row r="78" spans="1:11" ht="15.75" customHeight="1">
      <c r="A78" s="1955"/>
      <c r="B78" s="1955"/>
      <c r="C78" s="1955"/>
      <c r="D78" s="1955"/>
      <c r="E78" s="1955"/>
      <c r="F78" s="1955"/>
      <c r="G78" s="1955"/>
      <c r="H78" s="1955"/>
      <c r="I78" s="1955"/>
      <c r="J78" s="1955"/>
      <c r="K78" s="1955"/>
    </row>
    <row r="79" spans="1:11" ht="15.75" customHeight="1">
      <c r="A79" s="1955"/>
      <c r="B79" s="1955"/>
      <c r="C79" s="1955"/>
      <c r="D79" s="1955"/>
      <c r="E79" s="1955"/>
      <c r="F79" s="1955"/>
      <c r="G79" s="1955"/>
      <c r="H79" s="1955"/>
      <c r="I79" s="1955"/>
      <c r="J79" s="1955"/>
      <c r="K79" s="1955"/>
    </row>
    <row r="80" spans="1:11" ht="15.75" customHeight="1">
      <c r="A80" s="1955"/>
      <c r="B80" s="1955"/>
      <c r="C80" s="1955"/>
      <c r="D80" s="1955"/>
      <c r="E80" s="1955"/>
      <c r="F80" s="1955"/>
      <c r="G80" s="1955"/>
      <c r="H80" s="1955"/>
      <c r="I80" s="1955"/>
      <c r="J80" s="1955"/>
      <c r="K80" s="1955"/>
    </row>
    <row r="81" spans="1:11" ht="15.75" customHeight="1">
      <c r="A81" s="1955"/>
      <c r="B81" s="1955"/>
      <c r="C81" s="1955"/>
      <c r="D81" s="1955"/>
      <c r="E81" s="1955"/>
      <c r="F81" s="1955"/>
      <c r="G81" s="1955"/>
      <c r="H81" s="1955"/>
      <c r="I81" s="1955"/>
      <c r="J81" s="1955"/>
      <c r="K81" s="1955"/>
    </row>
    <row r="82" spans="1:11" ht="15.75" customHeight="1">
      <c r="A82" s="1955"/>
      <c r="B82" s="1955"/>
      <c r="C82" s="1955"/>
      <c r="D82" s="1955"/>
      <c r="E82" s="1955"/>
      <c r="F82" s="1955"/>
      <c r="G82" s="1955"/>
      <c r="H82" s="1955"/>
      <c r="I82" s="1955"/>
      <c r="J82" s="1955"/>
      <c r="K82" s="1955"/>
    </row>
    <row r="83" spans="1:11" ht="15.75" customHeight="1">
      <c r="A83" s="1955"/>
      <c r="B83" s="1955"/>
      <c r="C83" s="1955"/>
      <c r="D83" s="1955"/>
      <c r="E83" s="1955"/>
      <c r="F83" s="1955"/>
      <c r="G83" s="1955"/>
      <c r="H83" s="1955"/>
      <c r="I83" s="1955"/>
      <c r="J83" s="1955"/>
      <c r="K83" s="1955"/>
    </row>
    <row r="84" spans="1:11" ht="15.75" customHeight="1">
      <c r="A84" s="1955"/>
      <c r="B84" s="1955"/>
      <c r="C84" s="1955"/>
      <c r="D84" s="1955"/>
      <c r="E84" s="1955"/>
      <c r="F84" s="1955"/>
      <c r="G84" s="1955"/>
      <c r="H84" s="1955"/>
      <c r="I84" s="1955"/>
      <c r="J84" s="1955"/>
      <c r="K84" s="1955"/>
    </row>
    <row r="85" spans="1:11" ht="15.75" customHeight="1">
      <c r="A85" s="1955"/>
      <c r="B85" s="1955"/>
      <c r="C85" s="1955"/>
      <c r="D85" s="1955"/>
      <c r="E85" s="1955"/>
      <c r="F85" s="1955"/>
      <c r="G85" s="1955"/>
      <c r="H85" s="1955"/>
      <c r="I85" s="1955"/>
      <c r="J85" s="1955"/>
      <c r="K85" s="1955"/>
    </row>
    <row r="86" spans="1:11" ht="15.75" customHeight="1">
      <c r="A86" s="1955"/>
      <c r="B86" s="1955"/>
      <c r="C86" s="1955"/>
      <c r="D86" s="1955"/>
      <c r="E86" s="1955"/>
      <c r="F86" s="1955"/>
      <c r="G86" s="1955"/>
      <c r="H86" s="1955"/>
      <c r="I86" s="1955"/>
      <c r="J86" s="1955"/>
      <c r="K86" s="1955"/>
    </row>
    <row r="87" spans="1:11" ht="15.75" customHeight="1">
      <c r="A87" s="1955"/>
      <c r="B87" s="1955"/>
      <c r="C87" s="1955"/>
      <c r="D87" s="1955"/>
      <c r="E87" s="1955"/>
      <c r="F87" s="1955"/>
      <c r="G87" s="1955"/>
      <c r="H87" s="1955"/>
      <c r="I87" s="1955"/>
      <c r="J87" s="1955"/>
      <c r="K87" s="1955"/>
    </row>
    <row r="88" spans="1:11" ht="15.75" customHeight="1">
      <c r="A88" s="1955"/>
      <c r="B88" s="1955"/>
      <c r="C88" s="1955"/>
      <c r="D88" s="1955"/>
      <c r="E88" s="1955"/>
      <c r="F88" s="1955"/>
      <c r="G88" s="1955"/>
      <c r="H88" s="1955"/>
      <c r="I88" s="1955"/>
      <c r="J88" s="1955"/>
      <c r="K88" s="1955"/>
    </row>
    <row r="89" spans="1:11" ht="15.75" customHeight="1">
      <c r="A89" s="1955"/>
      <c r="B89" s="1955"/>
      <c r="C89" s="1955"/>
      <c r="D89" s="1955"/>
      <c r="E89" s="1955"/>
      <c r="F89" s="1955"/>
      <c r="G89" s="1955"/>
      <c r="H89" s="1955"/>
      <c r="I89" s="1955"/>
      <c r="J89" s="1955"/>
      <c r="K89" s="1955"/>
    </row>
    <row r="90" spans="1:11" ht="15.75" customHeight="1">
      <c r="A90" s="1955"/>
      <c r="B90" s="1955"/>
      <c r="C90" s="1955"/>
      <c r="D90" s="1955"/>
      <c r="E90" s="1955"/>
      <c r="F90" s="1955"/>
      <c r="G90" s="1955"/>
      <c r="H90" s="1955"/>
      <c r="I90" s="1955"/>
      <c r="J90" s="1955"/>
      <c r="K90" s="1955"/>
    </row>
    <row r="91" spans="1:11" ht="15.75" customHeight="1">
      <c r="A91" s="1955"/>
      <c r="B91" s="1955"/>
      <c r="C91" s="1955"/>
      <c r="D91" s="1955"/>
      <c r="E91" s="1955"/>
      <c r="F91" s="1955"/>
      <c r="G91" s="1955"/>
      <c r="H91" s="1955"/>
      <c r="I91" s="1955"/>
      <c r="J91" s="1955"/>
      <c r="K91" s="1955"/>
    </row>
    <row r="92" spans="1:11" ht="15.75" customHeight="1">
      <c r="A92" s="1955"/>
      <c r="B92" s="1955"/>
      <c r="C92" s="1955"/>
      <c r="D92" s="1955"/>
      <c r="E92" s="1955"/>
      <c r="F92" s="1955"/>
      <c r="G92" s="1955"/>
      <c r="H92" s="1955"/>
      <c r="I92" s="1955"/>
      <c r="J92" s="1955"/>
      <c r="K92" s="1955"/>
    </row>
    <row r="93" spans="1:11" ht="15.75" customHeight="1">
      <c r="A93" s="1955"/>
      <c r="B93" s="1955"/>
      <c r="C93" s="1955"/>
      <c r="D93" s="1955"/>
      <c r="E93" s="1955"/>
      <c r="F93" s="1955"/>
      <c r="G93" s="1955"/>
      <c r="H93" s="1955"/>
      <c r="I93" s="1955"/>
      <c r="J93" s="1955"/>
      <c r="K93" s="1955"/>
    </row>
    <row r="94" spans="1:11" ht="15.75" customHeight="1">
      <c r="A94" s="1955"/>
      <c r="B94" s="1955"/>
      <c r="C94" s="1955"/>
      <c r="D94" s="1955"/>
      <c r="E94" s="1955"/>
      <c r="F94" s="1955"/>
      <c r="G94" s="1955"/>
      <c r="H94" s="1955"/>
      <c r="I94" s="1955"/>
      <c r="J94" s="1955"/>
      <c r="K94" s="1955"/>
    </row>
    <row r="95" spans="1:11" ht="15.75" customHeight="1">
      <c r="A95" s="1955"/>
      <c r="B95" s="1955"/>
      <c r="C95" s="1955"/>
      <c r="D95" s="1955"/>
      <c r="E95" s="1955"/>
      <c r="F95" s="1955"/>
      <c r="G95" s="1955"/>
      <c r="H95" s="1955"/>
      <c r="I95" s="1955"/>
      <c r="J95" s="1955"/>
      <c r="K95" s="1955"/>
    </row>
    <row r="96" spans="1:11" ht="15.75" customHeight="1">
      <c r="A96" s="1955"/>
      <c r="B96" s="1955"/>
      <c r="C96" s="1955"/>
      <c r="D96" s="1955"/>
      <c r="E96" s="1955"/>
      <c r="F96" s="1955"/>
      <c r="G96" s="1955"/>
      <c r="H96" s="1955"/>
      <c r="I96" s="1955"/>
      <c r="J96" s="1955"/>
      <c r="K96" s="1955"/>
    </row>
    <row r="97" spans="1:11" ht="15.75" customHeight="1">
      <c r="A97" s="1955"/>
      <c r="B97" s="1955"/>
      <c r="C97" s="1955"/>
      <c r="D97" s="1955"/>
      <c r="E97" s="1955"/>
      <c r="F97" s="1955"/>
      <c r="G97" s="1955"/>
      <c r="H97" s="1955"/>
      <c r="I97" s="1955"/>
      <c r="J97" s="1955"/>
      <c r="K97" s="1955"/>
    </row>
    <row r="98" spans="1:11" ht="15.75" customHeight="1">
      <c r="A98" s="1955"/>
      <c r="B98" s="1955"/>
      <c r="C98" s="1955"/>
      <c r="D98" s="1955"/>
      <c r="E98" s="1955"/>
      <c r="F98" s="1955"/>
      <c r="G98" s="1955"/>
      <c r="H98" s="1955"/>
      <c r="I98" s="1955"/>
      <c r="J98" s="1955"/>
      <c r="K98" s="1955"/>
    </row>
    <row r="99" spans="1:11" ht="15.75" customHeight="1">
      <c r="A99" s="1955"/>
      <c r="B99" s="1955"/>
      <c r="C99" s="1955"/>
      <c r="D99" s="1955"/>
      <c r="E99" s="1955"/>
      <c r="F99" s="1955"/>
      <c r="G99" s="1955"/>
      <c r="H99" s="1955"/>
      <c r="I99" s="1955"/>
      <c r="J99" s="1955"/>
      <c r="K99" s="1955"/>
    </row>
    <row r="100" spans="1:11" ht="15.75" customHeight="1">
      <c r="A100" s="1955"/>
      <c r="B100" s="1955"/>
      <c r="C100" s="1955"/>
      <c r="D100" s="1955"/>
      <c r="E100" s="1955"/>
      <c r="F100" s="1955"/>
      <c r="G100" s="1955"/>
      <c r="H100" s="1955"/>
      <c r="I100" s="1955"/>
      <c r="J100" s="1955"/>
      <c r="K100" s="1955"/>
    </row>
    <row r="101" spans="1:11" ht="15.75" customHeight="1">
      <c r="A101" s="1955"/>
      <c r="B101" s="1955"/>
      <c r="C101" s="1955"/>
      <c r="D101" s="1955"/>
      <c r="E101" s="1955"/>
      <c r="F101" s="1955"/>
      <c r="G101" s="1955"/>
      <c r="H101" s="1955"/>
      <c r="I101" s="1955"/>
      <c r="J101" s="1955"/>
      <c r="K101" s="1955"/>
    </row>
    <row r="102" spans="1:11" ht="15.75" customHeight="1">
      <c r="A102" s="1955"/>
      <c r="B102" s="1955"/>
      <c r="C102" s="1955"/>
      <c r="D102" s="1955"/>
      <c r="E102" s="1955"/>
      <c r="F102" s="1955"/>
      <c r="G102" s="1955"/>
      <c r="H102" s="1955"/>
      <c r="I102" s="1955"/>
      <c r="J102" s="1955"/>
      <c r="K102" s="1955"/>
    </row>
    <row r="103" spans="1:11" ht="15.75" customHeight="1">
      <c r="A103" s="1955"/>
      <c r="B103" s="1955"/>
      <c r="C103" s="1955"/>
      <c r="D103" s="1955"/>
      <c r="E103" s="1955"/>
      <c r="F103" s="1955"/>
      <c r="G103" s="1955"/>
      <c r="H103" s="1955"/>
      <c r="I103" s="1955"/>
      <c r="J103" s="1955"/>
      <c r="K103" s="1955"/>
    </row>
    <row r="104" spans="1:11" ht="15.75" customHeight="1">
      <c r="A104" s="1955"/>
      <c r="B104" s="1955"/>
      <c r="C104" s="1955"/>
      <c r="D104" s="1955"/>
      <c r="E104" s="1955"/>
      <c r="F104" s="1955"/>
      <c r="G104" s="1955"/>
      <c r="H104" s="1955"/>
      <c r="I104" s="1955"/>
      <c r="J104" s="1955"/>
      <c r="K104" s="1955"/>
    </row>
    <row r="105" spans="1:11" ht="15.75" customHeight="1">
      <c r="A105" s="1955"/>
      <c r="B105" s="1955"/>
      <c r="C105" s="1955"/>
      <c r="D105" s="1955"/>
      <c r="E105" s="1955"/>
      <c r="F105" s="1955"/>
      <c r="G105" s="1955"/>
      <c r="H105" s="1955"/>
      <c r="I105" s="1955"/>
      <c r="J105" s="1955"/>
      <c r="K105" s="1955"/>
    </row>
    <row r="106" spans="1:11" ht="15.75" customHeight="1">
      <c r="A106" s="1955"/>
      <c r="B106" s="1955"/>
      <c r="C106" s="1955"/>
      <c r="D106" s="1955"/>
      <c r="E106" s="1955"/>
      <c r="F106" s="1955"/>
      <c r="G106" s="1955"/>
      <c r="H106" s="1955"/>
      <c r="I106" s="1955"/>
      <c r="J106" s="1955"/>
      <c r="K106" s="1955"/>
    </row>
    <row r="107" spans="1:11" ht="15.75" customHeight="1">
      <c r="A107" s="1955"/>
      <c r="B107" s="1955"/>
      <c r="C107" s="1955"/>
      <c r="D107" s="1955"/>
      <c r="E107" s="1955"/>
      <c r="F107" s="1955"/>
      <c r="G107" s="1955"/>
      <c r="H107" s="1955"/>
      <c r="I107" s="1955"/>
      <c r="J107" s="1955"/>
      <c r="K107" s="1955"/>
    </row>
    <row r="108" spans="1:11" ht="15.75" customHeight="1">
      <c r="A108" s="1955"/>
      <c r="B108" s="1955"/>
      <c r="C108" s="1955"/>
      <c r="D108" s="1955"/>
      <c r="E108" s="1955"/>
      <c r="F108" s="1955"/>
      <c r="G108" s="1955"/>
      <c r="H108" s="1955"/>
      <c r="I108" s="1955"/>
      <c r="J108" s="1955"/>
      <c r="K108" s="1955"/>
    </row>
    <row r="109" spans="1:11" ht="15.75" customHeight="1">
      <c r="A109" s="1955"/>
      <c r="B109" s="1955"/>
      <c r="C109" s="1955"/>
      <c r="D109" s="1955"/>
      <c r="E109" s="1955"/>
      <c r="F109" s="1955"/>
      <c r="G109" s="1955"/>
      <c r="H109" s="1955"/>
      <c r="I109" s="1955"/>
      <c r="J109" s="1955"/>
      <c r="K109" s="1955"/>
    </row>
    <row r="110" spans="1:11" ht="15.75" customHeight="1">
      <c r="A110" s="1955"/>
      <c r="B110" s="1955"/>
      <c r="C110" s="1955"/>
      <c r="D110" s="1955"/>
      <c r="E110" s="1955"/>
      <c r="F110" s="1955"/>
      <c r="G110" s="1955"/>
      <c r="H110" s="1955"/>
      <c r="I110" s="1955"/>
      <c r="J110" s="1955"/>
      <c r="K110" s="1955"/>
    </row>
    <row r="111" spans="1:11" ht="15.75" customHeight="1">
      <c r="A111" s="1955"/>
      <c r="B111" s="1955"/>
      <c r="C111" s="1955"/>
      <c r="D111" s="1955"/>
      <c r="E111" s="1955"/>
      <c r="F111" s="1955"/>
      <c r="G111" s="1955"/>
      <c r="H111" s="1955"/>
      <c r="I111" s="1955"/>
      <c r="J111" s="1955"/>
      <c r="K111" s="1955"/>
    </row>
    <row r="112" spans="1:11" ht="15.75" customHeight="1">
      <c r="A112" s="1955"/>
      <c r="B112" s="1955"/>
      <c r="C112" s="1955"/>
      <c r="D112" s="1955"/>
      <c r="E112" s="1955"/>
      <c r="F112" s="1955"/>
      <c r="G112" s="1955"/>
      <c r="H112" s="1955"/>
      <c r="I112" s="1955"/>
      <c r="J112" s="1955"/>
      <c r="K112" s="1955"/>
    </row>
    <row r="113" spans="1:11" ht="15.75" customHeight="1">
      <c r="A113" s="1955"/>
      <c r="B113" s="1955"/>
      <c r="C113" s="1955"/>
      <c r="D113" s="1955"/>
      <c r="E113" s="1955"/>
      <c r="F113" s="1955"/>
      <c r="G113" s="1955"/>
      <c r="H113" s="1955"/>
      <c r="I113" s="1955"/>
      <c r="J113" s="1955"/>
      <c r="K113" s="1955"/>
    </row>
    <row r="114" spans="1:11" ht="15.75" customHeight="1">
      <c r="A114" s="1955"/>
      <c r="B114" s="1955"/>
      <c r="C114" s="1955"/>
      <c r="D114" s="1955"/>
      <c r="E114" s="1955"/>
      <c r="F114" s="1955"/>
      <c r="G114" s="1955"/>
      <c r="H114" s="1955"/>
      <c r="I114" s="1955"/>
      <c r="J114" s="1955"/>
      <c r="K114" s="1955"/>
    </row>
    <row r="115" spans="1:11" ht="15.75" customHeight="1">
      <c r="A115" s="1955"/>
      <c r="B115" s="1955"/>
      <c r="C115" s="1955"/>
      <c r="D115" s="1955"/>
      <c r="E115" s="1955"/>
      <c r="F115" s="1955"/>
      <c r="G115" s="1955"/>
      <c r="H115" s="1955"/>
      <c r="I115" s="1955"/>
      <c r="J115" s="1955"/>
      <c r="K115" s="1955"/>
    </row>
    <row r="116" spans="1:11" ht="15.75" customHeight="1">
      <c r="A116" s="1955"/>
      <c r="B116" s="1955"/>
      <c r="C116" s="1955"/>
      <c r="D116" s="1955"/>
      <c r="E116" s="1955"/>
      <c r="F116" s="1955"/>
      <c r="G116" s="1955"/>
      <c r="H116" s="1955"/>
      <c r="I116" s="1955"/>
      <c r="J116" s="1955"/>
      <c r="K116" s="1955"/>
    </row>
    <row r="117" spans="1:11" ht="15.75" customHeight="1">
      <c r="A117" s="1955"/>
      <c r="B117" s="1955"/>
      <c r="C117" s="1955"/>
      <c r="D117" s="1955"/>
      <c r="E117" s="1955"/>
      <c r="F117" s="1955"/>
      <c r="G117" s="1955"/>
      <c r="H117" s="1955"/>
      <c r="I117" s="1955"/>
      <c r="J117" s="1955"/>
      <c r="K117" s="1955"/>
    </row>
    <row r="118" spans="1:11" ht="15.75" customHeight="1">
      <c r="A118" s="1955"/>
      <c r="B118" s="1955"/>
      <c r="C118" s="1955"/>
      <c r="D118" s="1955"/>
      <c r="E118" s="1955"/>
      <c r="F118" s="1955"/>
      <c r="G118" s="1955"/>
      <c r="H118" s="1955"/>
      <c r="I118" s="1955"/>
      <c r="J118" s="1955"/>
      <c r="K118" s="1955"/>
    </row>
    <row r="119" spans="1:11" ht="15.75" customHeight="1">
      <c r="A119" s="1955"/>
      <c r="B119" s="1955"/>
      <c r="C119" s="1955"/>
      <c r="D119" s="1955"/>
      <c r="E119" s="1955"/>
      <c r="F119" s="1955"/>
      <c r="G119" s="1955"/>
      <c r="H119" s="1955"/>
      <c r="I119" s="1955"/>
      <c r="J119" s="1955"/>
      <c r="K119" s="1955"/>
    </row>
    <row r="120" spans="1:11" ht="15.75" customHeight="1">
      <c r="A120" s="1955"/>
      <c r="B120" s="1955"/>
      <c r="C120" s="1955"/>
      <c r="D120" s="1955"/>
      <c r="E120" s="1955"/>
      <c r="F120" s="1955"/>
      <c r="G120" s="1955"/>
      <c r="H120" s="1955"/>
      <c r="I120" s="1955"/>
      <c r="J120" s="1955"/>
      <c r="K120" s="1955"/>
    </row>
    <row r="121" spans="1:11" ht="15.75" customHeight="1">
      <c r="A121" s="1955"/>
      <c r="B121" s="1955"/>
      <c r="C121" s="1955"/>
      <c r="D121" s="1955"/>
      <c r="E121" s="1955"/>
      <c r="F121" s="1955"/>
      <c r="G121" s="1955"/>
      <c r="H121" s="1955"/>
      <c r="I121" s="1955"/>
      <c r="J121" s="1955"/>
      <c r="K121" s="1955"/>
    </row>
    <row r="122" spans="1:11" ht="15.75" customHeight="1">
      <c r="A122" s="1955"/>
      <c r="B122" s="1955"/>
      <c r="C122" s="1955"/>
      <c r="D122" s="1955"/>
      <c r="E122" s="1955"/>
      <c r="F122" s="1955"/>
      <c r="G122" s="1955"/>
      <c r="H122" s="1955"/>
      <c r="I122" s="1955"/>
      <c r="J122" s="1955"/>
      <c r="K122" s="1955"/>
    </row>
    <row r="123" spans="1:11" ht="15.75" customHeight="1">
      <c r="A123" s="1955"/>
      <c r="B123" s="1955"/>
      <c r="C123" s="1955"/>
      <c r="D123" s="1955"/>
      <c r="E123" s="1955"/>
      <c r="F123" s="1955"/>
      <c r="G123" s="1955"/>
      <c r="H123" s="1955"/>
      <c r="I123" s="1955"/>
      <c r="J123" s="1955"/>
      <c r="K123" s="1955"/>
    </row>
    <row r="124" spans="1:11" ht="15.75" customHeight="1">
      <c r="A124" s="1955"/>
      <c r="B124" s="1955"/>
      <c r="C124" s="1955"/>
      <c r="D124" s="1955"/>
      <c r="E124" s="1955"/>
      <c r="F124" s="1955"/>
      <c r="G124" s="1955"/>
      <c r="H124" s="1955"/>
      <c r="I124" s="1955"/>
      <c r="J124" s="1955"/>
      <c r="K124" s="1955"/>
    </row>
    <row r="125" spans="1:11" ht="15.75" customHeight="1">
      <c r="A125" s="1955"/>
      <c r="B125" s="1955"/>
      <c r="C125" s="1955"/>
      <c r="D125" s="1955"/>
      <c r="E125" s="1955"/>
      <c r="F125" s="1955"/>
      <c r="G125" s="1955"/>
      <c r="H125" s="1955"/>
      <c r="I125" s="1955"/>
      <c r="J125" s="1955"/>
      <c r="K125" s="1955"/>
    </row>
    <row r="126" spans="1:11" ht="15.75" customHeight="1">
      <c r="A126" s="1955"/>
      <c r="B126" s="1955"/>
      <c r="C126" s="1955"/>
      <c r="D126" s="1955"/>
      <c r="E126" s="1955"/>
      <c r="F126" s="1955"/>
      <c r="G126" s="1955"/>
      <c r="H126" s="1955"/>
      <c r="I126" s="1955"/>
      <c r="J126" s="1955"/>
      <c r="K126" s="1955"/>
    </row>
    <row r="127" spans="1:11" ht="15.75" customHeight="1">
      <c r="A127" s="1955"/>
      <c r="B127" s="1955"/>
      <c r="C127" s="1955"/>
      <c r="D127" s="1955"/>
      <c r="E127" s="1955"/>
      <c r="F127" s="1955"/>
      <c r="G127" s="1955"/>
      <c r="H127" s="1955"/>
      <c r="I127" s="1955"/>
      <c r="J127" s="1955"/>
      <c r="K127" s="1955"/>
    </row>
    <row r="128" spans="1:11" ht="15.75" customHeight="1">
      <c r="A128" s="1955"/>
      <c r="B128" s="1955"/>
      <c r="C128" s="1955"/>
      <c r="D128" s="1955"/>
      <c r="E128" s="1955"/>
      <c r="F128" s="1955"/>
      <c r="G128" s="1955"/>
      <c r="H128" s="1955"/>
      <c r="I128" s="1955"/>
      <c r="J128" s="1955"/>
      <c r="K128" s="1955"/>
    </row>
    <row r="129" spans="1:11" ht="15.75" customHeight="1">
      <c r="A129" s="1955"/>
      <c r="B129" s="1955"/>
      <c r="C129" s="1955"/>
      <c r="D129" s="1955"/>
      <c r="E129" s="1955"/>
      <c r="F129" s="1955"/>
      <c r="G129" s="1955"/>
      <c r="H129" s="1955"/>
      <c r="I129" s="1955"/>
      <c r="J129" s="1955"/>
      <c r="K129" s="1955"/>
    </row>
    <row r="130" spans="1:11" ht="15.75" customHeight="1">
      <c r="A130" s="1955"/>
      <c r="B130" s="1955"/>
      <c r="C130" s="1955"/>
      <c r="D130" s="1955"/>
      <c r="E130" s="1955"/>
      <c r="F130" s="1955"/>
      <c r="G130" s="1955"/>
      <c r="H130" s="1955"/>
      <c r="I130" s="1955"/>
      <c r="J130" s="1955"/>
      <c r="K130" s="1955"/>
    </row>
    <row r="131" spans="1:11" ht="15.75" customHeight="1">
      <c r="A131" s="1955"/>
      <c r="B131" s="1955"/>
      <c r="C131" s="1955"/>
      <c r="D131" s="1955"/>
      <c r="E131" s="1955"/>
      <c r="F131" s="1955"/>
      <c r="G131" s="1955"/>
      <c r="H131" s="1955"/>
      <c r="I131" s="1955"/>
      <c r="J131" s="1955"/>
      <c r="K131" s="1955"/>
    </row>
    <row r="132" spans="1:11" ht="15.75" customHeight="1">
      <c r="A132" s="1955"/>
      <c r="B132" s="1955"/>
      <c r="C132" s="1955"/>
      <c r="D132" s="1955"/>
      <c r="E132" s="1955"/>
      <c r="F132" s="1955"/>
      <c r="G132" s="1955"/>
      <c r="H132" s="1955"/>
      <c r="I132" s="1955"/>
      <c r="J132" s="1955"/>
      <c r="K132" s="1955"/>
    </row>
    <row r="133" spans="1:11" ht="15.75" customHeight="1">
      <c r="A133" s="1955"/>
      <c r="B133" s="1955"/>
      <c r="C133" s="1955"/>
      <c r="D133" s="1955"/>
      <c r="E133" s="1955"/>
      <c r="F133" s="1955"/>
      <c r="G133" s="1955"/>
      <c r="H133" s="1955"/>
      <c r="I133" s="1955"/>
      <c r="J133" s="1955"/>
      <c r="K133" s="1955"/>
    </row>
    <row r="134" spans="1:11" ht="15.75" customHeight="1">
      <c r="A134" s="1955"/>
      <c r="B134" s="1955"/>
      <c r="C134" s="1955"/>
      <c r="D134" s="1955"/>
      <c r="E134" s="1955"/>
      <c r="F134" s="1955"/>
      <c r="G134" s="1955"/>
      <c r="H134" s="1955"/>
      <c r="I134" s="1955"/>
      <c r="J134" s="1955"/>
      <c r="K134" s="1955"/>
    </row>
    <row r="135" spans="1:11" ht="15.75" customHeight="1">
      <c r="A135" s="1955"/>
      <c r="B135" s="1955"/>
      <c r="C135" s="1955"/>
      <c r="D135" s="1955"/>
      <c r="E135" s="1955"/>
      <c r="F135" s="1955"/>
      <c r="G135" s="1955"/>
      <c r="H135" s="1955"/>
      <c r="I135" s="1955"/>
      <c r="J135" s="1955"/>
      <c r="K135" s="1955"/>
    </row>
    <row r="136" spans="1:11" ht="15.75" customHeight="1">
      <c r="A136" s="1955"/>
      <c r="B136" s="1955"/>
      <c r="C136" s="1955"/>
      <c r="D136" s="1955"/>
      <c r="E136" s="1955"/>
      <c r="F136" s="1955"/>
      <c r="G136" s="1955"/>
      <c r="H136" s="1955"/>
      <c r="I136" s="1955"/>
      <c r="J136" s="1955"/>
      <c r="K136" s="1955"/>
    </row>
    <row r="137" spans="1:11" ht="15.75" customHeight="1">
      <c r="A137" s="1955"/>
      <c r="B137" s="1955"/>
      <c r="C137" s="1955"/>
      <c r="D137" s="1955"/>
      <c r="E137" s="1955"/>
      <c r="F137" s="1955"/>
      <c r="G137" s="1955"/>
      <c r="H137" s="1955"/>
      <c r="I137" s="1955"/>
      <c r="J137" s="1955"/>
      <c r="K137" s="1955"/>
    </row>
    <row r="138" spans="1:11" ht="15.75" customHeight="1">
      <c r="A138" s="1955"/>
      <c r="B138" s="1955"/>
      <c r="C138" s="1955"/>
      <c r="D138" s="1955"/>
      <c r="E138" s="1955"/>
      <c r="F138" s="1955"/>
      <c r="G138" s="1955"/>
      <c r="H138" s="1955"/>
      <c r="I138" s="1955"/>
      <c r="J138" s="1955"/>
      <c r="K138" s="1955"/>
    </row>
    <row r="139" spans="1:11" ht="15.75" customHeight="1">
      <c r="A139" s="1955"/>
      <c r="B139" s="1955"/>
      <c r="C139" s="1955"/>
      <c r="D139" s="1955"/>
      <c r="E139" s="1955"/>
      <c r="F139" s="1955"/>
      <c r="G139" s="1955"/>
      <c r="H139" s="1955"/>
      <c r="I139" s="1955"/>
      <c r="J139" s="1955"/>
      <c r="K139" s="1955"/>
    </row>
    <row r="140" spans="1:11" ht="15.75" customHeight="1">
      <c r="A140" s="1955"/>
      <c r="B140" s="1955"/>
      <c r="C140" s="1955"/>
      <c r="D140" s="1955"/>
      <c r="E140" s="1955"/>
      <c r="F140" s="1955"/>
      <c r="G140" s="1955"/>
      <c r="H140" s="1955"/>
      <c r="I140" s="1955"/>
      <c r="J140" s="1955"/>
      <c r="K140" s="1955"/>
    </row>
    <row r="141" spans="1:11" ht="15.75" customHeight="1">
      <c r="A141" s="1955"/>
      <c r="B141" s="1955"/>
      <c r="C141" s="1955"/>
      <c r="D141" s="1955"/>
      <c r="E141" s="1955"/>
      <c r="F141" s="1955"/>
      <c r="G141" s="1955"/>
      <c r="H141" s="1955"/>
      <c r="I141" s="1955"/>
      <c r="J141" s="1955"/>
      <c r="K141" s="1955"/>
    </row>
    <row r="142" spans="1:11" ht="15.75" customHeight="1">
      <c r="A142" s="1955"/>
      <c r="B142" s="1955"/>
      <c r="C142" s="1955"/>
      <c r="D142" s="1955"/>
      <c r="E142" s="1955"/>
      <c r="F142" s="1955"/>
      <c r="G142" s="1955"/>
      <c r="H142" s="1955"/>
      <c r="I142" s="1955"/>
      <c r="J142" s="1955"/>
      <c r="K142" s="1955"/>
    </row>
    <row r="143" spans="1:11" ht="15.75" customHeight="1">
      <c r="A143" s="1955"/>
      <c r="B143" s="1955"/>
      <c r="C143" s="1955"/>
      <c r="D143" s="1955"/>
      <c r="E143" s="1955"/>
      <c r="F143" s="1955"/>
      <c r="G143" s="1955"/>
      <c r="H143" s="1955"/>
      <c r="I143" s="1955"/>
      <c r="J143" s="1955"/>
      <c r="K143" s="1955"/>
    </row>
    <row r="144" spans="1:11" ht="15.75" customHeight="1">
      <c r="A144" s="1955"/>
      <c r="B144" s="1955"/>
      <c r="C144" s="1955"/>
      <c r="D144" s="1955"/>
      <c r="E144" s="1955"/>
      <c r="F144" s="1955"/>
      <c r="G144" s="1955"/>
      <c r="H144" s="1955"/>
      <c r="I144" s="1955"/>
      <c r="J144" s="1955"/>
      <c r="K144" s="1955"/>
    </row>
    <row r="145" spans="1:11" ht="15.75" customHeight="1">
      <c r="A145" s="1955"/>
      <c r="B145" s="1955"/>
      <c r="C145" s="1955"/>
      <c r="D145" s="1955"/>
      <c r="E145" s="1955"/>
      <c r="F145" s="1955"/>
      <c r="G145" s="1955"/>
      <c r="H145" s="1955"/>
      <c r="I145" s="1955"/>
      <c r="J145" s="1955"/>
      <c r="K145" s="1955"/>
    </row>
    <row r="146" spans="1:11" ht="15.75" customHeight="1">
      <c r="A146" s="1955"/>
      <c r="B146" s="1955"/>
      <c r="C146" s="1955"/>
      <c r="D146" s="1955"/>
      <c r="E146" s="1955"/>
      <c r="F146" s="1955"/>
      <c r="G146" s="1955"/>
      <c r="H146" s="1955"/>
      <c r="I146" s="1955"/>
      <c r="J146" s="1955"/>
      <c r="K146" s="1955"/>
    </row>
    <row r="147" spans="1:11" ht="15.75" customHeight="1">
      <c r="A147" s="1955"/>
      <c r="B147" s="1955"/>
      <c r="C147" s="1955"/>
      <c r="D147" s="1955"/>
      <c r="E147" s="1955"/>
      <c r="F147" s="1955"/>
      <c r="G147" s="1955"/>
      <c r="H147" s="1955"/>
      <c r="I147" s="1955"/>
      <c r="J147" s="1955"/>
      <c r="K147" s="1955"/>
    </row>
    <row r="148" spans="1:11" ht="15.75" customHeight="1">
      <c r="A148" s="1955"/>
      <c r="B148" s="1955"/>
      <c r="C148" s="1955"/>
      <c r="D148" s="1955"/>
      <c r="E148" s="1955"/>
      <c r="F148" s="1955"/>
      <c r="G148" s="1955"/>
      <c r="H148" s="1955"/>
      <c r="I148" s="1955"/>
      <c r="J148" s="1955"/>
      <c r="K148" s="1955"/>
    </row>
    <row r="149" spans="1:11" ht="15.75" customHeight="1">
      <c r="A149" s="1955"/>
      <c r="B149" s="1955"/>
      <c r="C149" s="1955"/>
      <c r="D149" s="1955"/>
      <c r="E149" s="1955"/>
      <c r="F149" s="1955"/>
      <c r="G149" s="1955"/>
      <c r="H149" s="1955"/>
      <c r="I149" s="1955"/>
      <c r="J149" s="1955"/>
      <c r="K149" s="1955"/>
    </row>
    <row r="150" spans="1:11" ht="15.75" customHeight="1">
      <c r="A150" s="1955"/>
      <c r="B150" s="1955"/>
      <c r="C150" s="1955"/>
      <c r="D150" s="1955"/>
      <c r="E150" s="1955"/>
      <c r="F150" s="1955"/>
      <c r="G150" s="1955"/>
      <c r="H150" s="1955"/>
      <c r="I150" s="1955"/>
      <c r="J150" s="1955"/>
      <c r="K150" s="1955"/>
    </row>
    <row r="151" spans="1:11" ht="15.75" customHeight="1">
      <c r="A151" s="1955"/>
      <c r="B151" s="1955"/>
      <c r="C151" s="1955"/>
      <c r="D151" s="1955"/>
      <c r="E151" s="1955"/>
      <c r="F151" s="1955"/>
      <c r="G151" s="1955"/>
      <c r="H151" s="1955"/>
      <c r="I151" s="1955"/>
      <c r="J151" s="1955"/>
      <c r="K151" s="1955"/>
    </row>
    <row r="152" spans="1:11" ht="15.75" customHeight="1">
      <c r="A152" s="1955"/>
      <c r="B152" s="1955"/>
      <c r="C152" s="1955"/>
      <c r="D152" s="1955"/>
      <c r="E152" s="1955"/>
      <c r="F152" s="1955"/>
      <c r="G152" s="1955"/>
      <c r="H152" s="1955"/>
      <c r="I152" s="1955"/>
      <c r="J152" s="1955"/>
      <c r="K152" s="1955"/>
    </row>
    <row r="153" spans="1:11" ht="15.75" customHeight="1">
      <c r="A153" s="1955"/>
      <c r="B153" s="1955"/>
      <c r="C153" s="1955"/>
      <c r="D153" s="1955"/>
      <c r="E153" s="1955"/>
      <c r="F153" s="1955"/>
      <c r="G153" s="1955"/>
      <c r="H153" s="1955"/>
      <c r="I153" s="1955"/>
      <c r="J153" s="1955"/>
      <c r="K153" s="1955"/>
    </row>
    <row r="154" spans="1:11" ht="15.75" customHeight="1">
      <c r="A154" s="1955"/>
      <c r="B154" s="1955"/>
      <c r="C154" s="1955"/>
      <c r="D154" s="1955"/>
      <c r="E154" s="1955"/>
      <c r="F154" s="1955"/>
      <c r="G154" s="1955"/>
      <c r="H154" s="1955"/>
      <c r="I154" s="1955"/>
      <c r="J154" s="1955"/>
      <c r="K154" s="1955"/>
    </row>
    <row r="155" spans="1:11" ht="15.75" customHeight="1">
      <c r="A155" s="1955"/>
      <c r="B155" s="1955"/>
      <c r="C155" s="1955"/>
      <c r="D155" s="1955"/>
      <c r="E155" s="1955"/>
      <c r="F155" s="1955"/>
      <c r="G155" s="1955"/>
      <c r="H155" s="1955"/>
      <c r="I155" s="1955"/>
      <c r="J155" s="1955"/>
      <c r="K155" s="1955"/>
    </row>
    <row r="156" spans="1:11" ht="15.75" customHeight="1">
      <c r="A156" s="1955"/>
      <c r="B156" s="1955"/>
      <c r="C156" s="1955"/>
      <c r="D156" s="1955"/>
      <c r="E156" s="1955"/>
      <c r="F156" s="1955"/>
      <c r="G156" s="1955"/>
      <c r="H156" s="1955"/>
      <c r="I156" s="1955"/>
      <c r="J156" s="1955"/>
      <c r="K156" s="1955"/>
    </row>
    <row r="157" spans="1:11" ht="15.75" customHeight="1">
      <c r="A157" s="1955"/>
      <c r="B157" s="1955"/>
      <c r="C157" s="1955"/>
      <c r="D157" s="1955"/>
      <c r="E157" s="1955"/>
      <c r="F157" s="1955"/>
      <c r="G157" s="1955"/>
      <c r="H157" s="1955"/>
      <c r="I157" s="1955"/>
      <c r="J157" s="1955"/>
      <c r="K157" s="1955"/>
    </row>
    <row r="158" spans="1:11" ht="15.75" customHeight="1">
      <c r="A158" s="1955"/>
      <c r="B158" s="1955"/>
      <c r="C158" s="1955"/>
      <c r="D158" s="1955"/>
      <c r="E158" s="1955"/>
      <c r="F158" s="1955"/>
      <c r="G158" s="1955"/>
      <c r="H158" s="1955"/>
      <c r="I158" s="1955"/>
      <c r="J158" s="1955"/>
      <c r="K158" s="1955"/>
    </row>
    <row r="159" spans="1:11" ht="15.75" customHeight="1">
      <c r="A159" s="1955"/>
      <c r="B159" s="1955"/>
      <c r="C159" s="1955"/>
      <c r="D159" s="1955"/>
      <c r="E159" s="1955"/>
      <c r="F159" s="1955"/>
      <c r="G159" s="1955"/>
      <c r="H159" s="1955"/>
      <c r="I159" s="1955"/>
      <c r="J159" s="1955"/>
      <c r="K159" s="1955"/>
    </row>
    <row r="160" spans="1:11" ht="15.75" customHeight="1">
      <c r="A160" s="1955"/>
      <c r="B160" s="1955"/>
      <c r="C160" s="1955"/>
      <c r="D160" s="1955"/>
      <c r="E160" s="1955"/>
      <c r="F160" s="1955"/>
      <c r="G160" s="1955"/>
      <c r="H160" s="1955"/>
      <c r="I160" s="1955"/>
      <c r="J160" s="1955"/>
      <c r="K160" s="1955"/>
    </row>
    <row r="161" spans="1:11" ht="15.75" customHeight="1">
      <c r="A161" s="1955"/>
      <c r="B161" s="1955"/>
      <c r="C161" s="1955"/>
      <c r="D161" s="1955"/>
      <c r="E161" s="1955"/>
      <c r="F161" s="1955"/>
      <c r="G161" s="1955"/>
      <c r="H161" s="1955"/>
      <c r="I161" s="1955"/>
      <c r="J161" s="1955"/>
      <c r="K161" s="1955"/>
    </row>
    <row r="162" spans="1:11" ht="15.75" customHeight="1">
      <c r="A162" s="1955"/>
      <c r="B162" s="1955"/>
      <c r="C162" s="1955"/>
      <c r="D162" s="1955"/>
      <c r="E162" s="1955"/>
      <c r="F162" s="1955"/>
      <c r="G162" s="1955"/>
      <c r="H162" s="1955"/>
      <c r="I162" s="1955"/>
      <c r="J162" s="1955"/>
      <c r="K162" s="1955"/>
    </row>
    <row r="163" spans="1:11" ht="15.75" customHeight="1">
      <c r="A163" s="1955"/>
      <c r="B163" s="1955"/>
      <c r="C163" s="1955"/>
      <c r="D163" s="1955"/>
      <c r="E163" s="1955"/>
      <c r="F163" s="1955"/>
      <c r="G163" s="1955"/>
      <c r="H163" s="1955"/>
      <c r="I163" s="1955"/>
      <c r="J163" s="1955"/>
      <c r="K163" s="1955"/>
    </row>
    <row r="164" spans="1:11" ht="15.75" customHeight="1">
      <c r="A164" s="1955"/>
      <c r="B164" s="1955"/>
      <c r="C164" s="1955"/>
      <c r="D164" s="1955"/>
      <c r="E164" s="1955"/>
      <c r="F164" s="1955"/>
      <c r="G164" s="1955"/>
      <c r="H164" s="1955"/>
      <c r="I164" s="1955"/>
      <c r="J164" s="1955"/>
      <c r="K164" s="1955"/>
    </row>
    <row r="165" spans="1:11" ht="15.75" customHeight="1">
      <c r="A165" s="1955"/>
      <c r="B165" s="1955"/>
      <c r="C165" s="1955"/>
      <c r="D165" s="1955"/>
      <c r="E165" s="1955"/>
      <c r="F165" s="1955"/>
      <c r="G165" s="1955"/>
      <c r="H165" s="1955"/>
      <c r="I165" s="1955"/>
      <c r="J165" s="1955"/>
      <c r="K165" s="1955"/>
    </row>
    <row r="166" spans="1:11" ht="15.75" customHeight="1">
      <c r="A166" s="1955"/>
      <c r="B166" s="1955"/>
      <c r="C166" s="1955"/>
      <c r="D166" s="1955"/>
      <c r="E166" s="1955"/>
      <c r="F166" s="1955"/>
      <c r="G166" s="1955"/>
      <c r="H166" s="1955"/>
      <c r="I166" s="1955"/>
      <c r="J166" s="1955"/>
      <c r="K166" s="1955"/>
    </row>
    <row r="167" spans="1:11" ht="15.75" customHeight="1">
      <c r="A167" s="1955"/>
      <c r="B167" s="1955"/>
      <c r="C167" s="1955"/>
      <c r="D167" s="1955"/>
      <c r="E167" s="1955"/>
      <c r="F167" s="1955"/>
      <c r="G167" s="1955"/>
      <c r="H167" s="1955"/>
      <c r="I167" s="1955"/>
      <c r="J167" s="1955"/>
      <c r="K167" s="1955"/>
    </row>
    <row r="168" spans="1:11" ht="15.75" customHeight="1">
      <c r="A168" s="1955"/>
      <c r="B168" s="1955"/>
      <c r="C168" s="1955"/>
      <c r="D168" s="1955"/>
      <c r="E168" s="1955"/>
      <c r="F168" s="1955"/>
      <c r="G168" s="1955"/>
      <c r="H168" s="1955"/>
      <c r="I168" s="1955"/>
      <c r="J168" s="1955"/>
      <c r="K168" s="1955"/>
    </row>
    <row r="169" spans="1:11" ht="15.75" customHeight="1">
      <c r="A169" s="1955"/>
      <c r="B169" s="1955"/>
      <c r="C169" s="1955"/>
      <c r="D169" s="1955"/>
      <c r="E169" s="1955"/>
      <c r="F169" s="1955"/>
      <c r="G169" s="1955"/>
      <c r="H169" s="1955"/>
      <c r="I169" s="1955"/>
      <c r="J169" s="1955"/>
      <c r="K169" s="1955"/>
    </row>
    <row r="170" spans="1:11" ht="15.75" customHeight="1">
      <c r="A170" s="1955"/>
      <c r="B170" s="1955"/>
      <c r="C170" s="1955"/>
      <c r="D170" s="1955"/>
      <c r="E170" s="1955"/>
      <c r="F170" s="1955"/>
      <c r="G170" s="1955"/>
      <c r="H170" s="1955"/>
      <c r="I170" s="1955"/>
      <c r="J170" s="1955"/>
      <c r="K170" s="1955"/>
    </row>
    <row r="171" spans="1:11" ht="15.75" customHeight="1">
      <c r="A171" s="1955"/>
      <c r="B171" s="1955"/>
      <c r="C171" s="1955"/>
      <c r="D171" s="1955"/>
      <c r="E171" s="1955"/>
      <c r="F171" s="1955"/>
      <c r="G171" s="1955"/>
      <c r="H171" s="1955"/>
      <c r="I171" s="1955"/>
      <c r="J171" s="1955"/>
      <c r="K171" s="1955"/>
    </row>
    <row r="172" spans="1:11" ht="15.75" customHeight="1">
      <c r="A172" s="1955"/>
      <c r="B172" s="1955"/>
      <c r="C172" s="1955"/>
      <c r="D172" s="1955"/>
      <c r="E172" s="1955"/>
      <c r="F172" s="1955"/>
      <c r="G172" s="1955"/>
      <c r="H172" s="1955"/>
      <c r="I172" s="1955"/>
      <c r="J172" s="1955"/>
      <c r="K172" s="1955"/>
    </row>
    <row r="173" spans="1:11" ht="15.75" customHeight="1">
      <c r="A173" s="1955"/>
      <c r="B173" s="1955"/>
      <c r="C173" s="1955"/>
      <c r="D173" s="1955"/>
      <c r="E173" s="1955"/>
      <c r="F173" s="1955"/>
      <c r="G173" s="1955"/>
      <c r="H173" s="1955"/>
      <c r="I173" s="1955"/>
      <c r="J173" s="1955"/>
      <c r="K173" s="1955"/>
    </row>
    <row r="174" spans="1:11" ht="15.75" customHeight="1">
      <c r="A174" s="1955"/>
      <c r="B174" s="1955"/>
      <c r="C174" s="1955"/>
      <c r="D174" s="1955"/>
      <c r="E174" s="1955"/>
      <c r="F174" s="1955"/>
      <c r="G174" s="1955"/>
      <c r="H174" s="1955"/>
      <c r="I174" s="1955"/>
      <c r="J174" s="1955"/>
      <c r="K174" s="1955"/>
    </row>
    <row r="175" spans="1:11" ht="15.75" customHeight="1">
      <c r="A175" s="1955"/>
      <c r="B175" s="1955"/>
      <c r="C175" s="1955"/>
      <c r="D175" s="1955"/>
      <c r="E175" s="1955"/>
      <c r="F175" s="1955"/>
      <c r="G175" s="1955"/>
      <c r="H175" s="1955"/>
      <c r="I175" s="1955"/>
      <c r="J175" s="1955"/>
      <c r="K175" s="1955"/>
    </row>
    <row r="176" spans="1:11" ht="15.75" customHeight="1">
      <c r="A176" s="1955"/>
      <c r="B176" s="1955"/>
      <c r="C176" s="1955"/>
      <c r="D176" s="1955"/>
      <c r="E176" s="1955"/>
      <c r="F176" s="1955"/>
      <c r="G176" s="1955"/>
      <c r="H176" s="1955"/>
      <c r="I176" s="1955"/>
      <c r="J176" s="1955"/>
      <c r="K176" s="1955"/>
    </row>
    <row r="177" spans="1:11" ht="15.75" customHeight="1">
      <c r="A177" s="1955"/>
      <c r="B177" s="1955"/>
      <c r="C177" s="1955"/>
      <c r="D177" s="1955"/>
      <c r="E177" s="1955"/>
      <c r="F177" s="1955"/>
      <c r="G177" s="1955"/>
      <c r="H177" s="1955"/>
      <c r="I177" s="1955"/>
      <c r="J177" s="1955"/>
      <c r="K177" s="1955"/>
    </row>
    <row r="178" spans="1:11" ht="15.75" customHeight="1">
      <c r="A178" s="1955"/>
      <c r="B178" s="1955"/>
      <c r="C178" s="1955"/>
      <c r="D178" s="1955"/>
      <c r="E178" s="1955"/>
      <c r="F178" s="1955"/>
      <c r="G178" s="1955"/>
      <c r="H178" s="1955"/>
      <c r="I178" s="1955"/>
      <c r="J178" s="1955"/>
      <c r="K178" s="1955"/>
    </row>
    <row r="179" spans="1:11" ht="15.75" customHeight="1">
      <c r="A179" s="1955"/>
      <c r="B179" s="1955"/>
      <c r="C179" s="1955"/>
      <c r="D179" s="1955"/>
      <c r="E179" s="1955"/>
      <c r="F179" s="1955"/>
      <c r="G179" s="1955"/>
      <c r="H179" s="1955"/>
      <c r="I179" s="1955"/>
      <c r="J179" s="1955"/>
      <c r="K179" s="1955"/>
    </row>
    <row r="180" spans="1:11" ht="15.75" customHeight="1">
      <c r="A180" s="1955"/>
      <c r="B180" s="1955"/>
      <c r="C180" s="1955"/>
      <c r="D180" s="1955"/>
      <c r="E180" s="1955"/>
      <c r="F180" s="1955"/>
      <c r="G180" s="1955"/>
      <c r="H180" s="1955"/>
      <c r="I180" s="1955"/>
      <c r="J180" s="1955"/>
      <c r="K180" s="1955"/>
    </row>
    <row r="181" spans="1:11" ht="15.75" customHeight="1">
      <c r="A181" s="1955"/>
      <c r="B181" s="1955"/>
      <c r="C181" s="1955"/>
      <c r="D181" s="1955"/>
      <c r="E181" s="1955"/>
      <c r="F181" s="1955"/>
      <c r="G181" s="1955"/>
      <c r="H181" s="1955"/>
      <c r="I181" s="1955"/>
      <c r="J181" s="1955"/>
      <c r="K181" s="1955"/>
    </row>
    <row r="182" spans="1:11" ht="15.75" customHeight="1">
      <c r="A182" s="1955"/>
      <c r="B182" s="1955"/>
      <c r="C182" s="1955"/>
      <c r="D182" s="1955"/>
      <c r="E182" s="1955"/>
      <c r="F182" s="1955"/>
      <c r="G182" s="1955"/>
      <c r="H182" s="1955"/>
      <c r="I182" s="1955"/>
      <c r="J182" s="1955"/>
      <c r="K182" s="1955"/>
    </row>
    <row r="183" spans="1:11" ht="15.75" customHeight="1">
      <c r="A183" s="1955"/>
      <c r="B183" s="1955"/>
      <c r="C183" s="1955"/>
      <c r="D183" s="1955"/>
      <c r="E183" s="1955"/>
      <c r="F183" s="1955"/>
      <c r="G183" s="1955"/>
      <c r="H183" s="1955"/>
      <c r="I183" s="1955"/>
      <c r="J183" s="1955"/>
      <c r="K183" s="1955"/>
    </row>
    <row r="184" spans="1:11" ht="15.75" customHeight="1">
      <c r="A184" s="1955"/>
      <c r="B184" s="1955"/>
      <c r="C184" s="1955"/>
      <c r="D184" s="1955"/>
      <c r="E184" s="1955"/>
      <c r="F184" s="1955"/>
      <c r="G184" s="1955"/>
      <c r="H184" s="1955"/>
      <c r="I184" s="1955"/>
      <c r="J184" s="1955"/>
      <c r="K184" s="1955"/>
    </row>
    <row r="185" spans="1:11" ht="15.75" customHeight="1">
      <c r="A185" s="1955"/>
      <c r="B185" s="1955"/>
      <c r="C185" s="1955"/>
      <c r="D185" s="1955"/>
      <c r="E185" s="1955"/>
      <c r="F185" s="1955"/>
      <c r="G185" s="1955"/>
      <c r="H185" s="1955"/>
      <c r="I185" s="1955"/>
      <c r="J185" s="1955"/>
      <c r="K185" s="1955"/>
    </row>
    <row r="186" spans="1:11" ht="15.75" customHeight="1">
      <c r="A186" s="1955"/>
      <c r="B186" s="1955"/>
      <c r="C186" s="1955"/>
      <c r="D186" s="1955"/>
      <c r="E186" s="1955"/>
      <c r="F186" s="1955"/>
      <c r="G186" s="1955"/>
      <c r="H186" s="1955"/>
      <c r="I186" s="1955"/>
      <c r="J186" s="1955"/>
      <c r="K186" s="1955"/>
    </row>
    <row r="187" spans="1:11" ht="15.75" customHeight="1">
      <c r="A187" s="1955"/>
      <c r="B187" s="1955"/>
      <c r="C187" s="1955"/>
      <c r="D187" s="1955"/>
      <c r="E187" s="1955"/>
      <c r="F187" s="1955"/>
      <c r="G187" s="1955"/>
      <c r="H187" s="1955"/>
      <c r="I187" s="1955"/>
      <c r="J187" s="1955"/>
      <c r="K187" s="1955"/>
    </row>
    <row r="188" spans="1:11" ht="15.75" customHeight="1">
      <c r="A188" s="1955"/>
      <c r="B188" s="1955"/>
      <c r="C188" s="1955"/>
      <c r="D188" s="1955"/>
      <c r="E188" s="1955"/>
      <c r="F188" s="1955"/>
      <c r="G188" s="1955"/>
      <c r="H188" s="1955"/>
      <c r="I188" s="1955"/>
      <c r="J188" s="1955"/>
      <c r="K188" s="1955"/>
    </row>
    <row r="189" spans="1:11" ht="15.75" customHeight="1">
      <c r="A189" s="1955"/>
      <c r="B189" s="1955"/>
      <c r="C189" s="1955"/>
      <c r="D189" s="1955"/>
      <c r="E189" s="1955"/>
      <c r="F189" s="1955"/>
      <c r="G189" s="1955"/>
      <c r="H189" s="1955"/>
      <c r="I189" s="1955"/>
      <c r="J189" s="1955"/>
      <c r="K189" s="1955"/>
    </row>
    <row r="190" spans="1:11" ht="15.75" customHeight="1">
      <c r="A190" s="1955"/>
      <c r="B190" s="1955"/>
      <c r="C190" s="1955"/>
      <c r="D190" s="1955"/>
      <c r="E190" s="1955"/>
      <c r="F190" s="1955"/>
      <c r="G190" s="1955"/>
      <c r="H190" s="1955"/>
      <c r="I190" s="1955"/>
      <c r="J190" s="1955"/>
      <c r="K190" s="1955"/>
    </row>
    <row r="191" spans="1:11" ht="15.75" customHeight="1">
      <c r="A191" s="1955"/>
      <c r="B191" s="1955"/>
      <c r="C191" s="1955"/>
      <c r="D191" s="1955"/>
      <c r="E191" s="1955"/>
      <c r="F191" s="1955"/>
      <c r="G191" s="1955"/>
      <c r="H191" s="1955"/>
      <c r="I191" s="1955"/>
      <c r="J191" s="1955"/>
      <c r="K191" s="1955"/>
    </row>
    <row r="192" spans="1:11" ht="15.75" customHeight="1">
      <c r="A192" s="1955"/>
      <c r="B192" s="1955"/>
      <c r="C192" s="1955"/>
      <c r="D192" s="1955"/>
      <c r="E192" s="1955"/>
      <c r="F192" s="1955"/>
      <c r="G192" s="1955"/>
      <c r="H192" s="1955"/>
      <c r="I192" s="1955"/>
      <c r="J192" s="1955"/>
      <c r="K192" s="1955"/>
    </row>
    <row r="193" spans="1:11" ht="15.75" customHeight="1">
      <c r="A193" s="1955"/>
      <c r="B193" s="1955"/>
      <c r="C193" s="1955"/>
      <c r="D193" s="1955"/>
      <c r="E193" s="1955"/>
      <c r="F193" s="1955"/>
      <c r="G193" s="1955"/>
      <c r="H193" s="1955"/>
      <c r="I193" s="1955"/>
      <c r="J193" s="1955"/>
      <c r="K193" s="1955"/>
    </row>
    <row r="194" spans="1:11" ht="15.75" customHeight="1">
      <c r="A194" s="1955"/>
      <c r="B194" s="1955"/>
      <c r="C194" s="1955"/>
      <c r="D194" s="1955"/>
      <c r="E194" s="1955"/>
      <c r="F194" s="1955"/>
      <c r="G194" s="1955"/>
      <c r="H194" s="1955"/>
      <c r="I194" s="1955"/>
      <c r="J194" s="1955"/>
      <c r="K194" s="1955"/>
    </row>
    <row r="195" spans="1:11" ht="15.75" customHeight="1">
      <c r="A195" s="1955"/>
      <c r="B195" s="1955"/>
      <c r="C195" s="1955"/>
      <c r="D195" s="1955"/>
      <c r="E195" s="1955"/>
      <c r="F195" s="1955"/>
      <c r="G195" s="1955"/>
      <c r="H195" s="1955"/>
      <c r="I195" s="1955"/>
      <c r="J195" s="1955"/>
      <c r="K195" s="1955"/>
    </row>
    <row r="196" spans="1:11" ht="15.75" customHeight="1">
      <c r="A196" s="1955"/>
      <c r="B196" s="1955"/>
      <c r="C196" s="1955"/>
      <c r="D196" s="1955"/>
      <c r="E196" s="1955"/>
      <c r="F196" s="1955"/>
      <c r="G196" s="1955"/>
      <c r="H196" s="1955"/>
      <c r="I196" s="1955"/>
      <c r="J196" s="1955"/>
      <c r="K196" s="1955"/>
    </row>
    <row r="197" spans="1:11" ht="15.75" customHeight="1">
      <c r="A197" s="1955"/>
      <c r="B197" s="1955"/>
      <c r="C197" s="1955"/>
      <c r="D197" s="1955"/>
      <c r="E197" s="1955"/>
      <c r="F197" s="1955"/>
      <c r="G197" s="1955"/>
      <c r="H197" s="1955"/>
      <c r="I197" s="1955"/>
      <c r="J197" s="1955"/>
      <c r="K197" s="1955"/>
    </row>
    <row r="198" spans="1:11" ht="15.75" customHeight="1">
      <c r="A198" s="1955"/>
      <c r="B198" s="1955"/>
      <c r="C198" s="1955"/>
      <c r="D198" s="1955"/>
      <c r="E198" s="1955"/>
      <c r="F198" s="1955"/>
      <c r="G198" s="1955"/>
      <c r="H198" s="1955"/>
      <c r="I198" s="1955"/>
      <c r="J198" s="1955"/>
      <c r="K198" s="1955"/>
    </row>
    <row r="199" spans="1:11" ht="15.75" customHeight="1">
      <c r="A199" s="1955"/>
      <c r="B199" s="1955"/>
      <c r="C199" s="1955"/>
      <c r="D199" s="1955"/>
      <c r="E199" s="1955"/>
      <c r="F199" s="1955"/>
      <c r="G199" s="1955"/>
      <c r="H199" s="1955"/>
      <c r="I199" s="1955"/>
      <c r="J199" s="1955"/>
      <c r="K199" s="1955"/>
    </row>
    <row r="200" spans="1:11" ht="15.75" customHeight="1">
      <c r="A200" s="1955"/>
      <c r="B200" s="1955"/>
      <c r="C200" s="1955"/>
      <c r="D200" s="1955"/>
      <c r="E200" s="1955"/>
      <c r="F200" s="1955"/>
      <c r="G200" s="1955"/>
      <c r="H200" s="1955"/>
      <c r="I200" s="1955"/>
      <c r="J200" s="1955"/>
      <c r="K200" s="1955"/>
    </row>
    <row r="201" spans="1:11" ht="15.75" customHeight="1">
      <c r="A201" s="1955"/>
      <c r="B201" s="1955"/>
      <c r="C201" s="1955"/>
      <c r="D201" s="1955"/>
      <c r="E201" s="1955"/>
      <c r="F201" s="1955"/>
      <c r="G201" s="1955"/>
      <c r="H201" s="1955"/>
      <c r="I201" s="1955"/>
      <c r="J201" s="1955"/>
      <c r="K201" s="1955"/>
    </row>
    <row r="202" spans="1:11" ht="15.75" customHeight="1">
      <c r="A202" s="1955"/>
      <c r="B202" s="1955"/>
      <c r="C202" s="1955"/>
      <c r="D202" s="1955"/>
      <c r="E202" s="1955"/>
      <c r="F202" s="1955"/>
      <c r="G202" s="1955"/>
      <c r="H202" s="1955"/>
      <c r="I202" s="1955"/>
      <c r="J202" s="1955"/>
      <c r="K202" s="1955"/>
    </row>
    <row r="203" spans="1:11" ht="15.75" customHeight="1">
      <c r="A203" s="1955"/>
      <c r="B203" s="1955"/>
      <c r="C203" s="1955"/>
      <c r="D203" s="1955"/>
      <c r="E203" s="1955"/>
      <c r="F203" s="1955"/>
      <c r="G203" s="1955"/>
      <c r="H203" s="1955"/>
      <c r="I203" s="1955"/>
      <c r="J203" s="1955"/>
      <c r="K203" s="1955"/>
    </row>
    <row r="204" spans="1:11" ht="15.75" customHeight="1">
      <c r="A204" s="1955"/>
      <c r="B204" s="1955"/>
      <c r="C204" s="1955"/>
      <c r="D204" s="1955"/>
      <c r="E204" s="1955"/>
      <c r="F204" s="1955"/>
      <c r="G204" s="1955"/>
      <c r="H204" s="1955"/>
      <c r="I204" s="1955"/>
      <c r="J204" s="1955"/>
      <c r="K204" s="1955"/>
    </row>
    <row r="205" spans="1:11" ht="15.75" customHeight="1">
      <c r="A205" s="1955"/>
      <c r="B205" s="1955"/>
      <c r="C205" s="1955"/>
      <c r="D205" s="1955"/>
      <c r="E205" s="1955"/>
      <c r="F205" s="1955"/>
      <c r="G205" s="1955"/>
      <c r="H205" s="1955"/>
      <c r="I205" s="1955"/>
      <c r="J205" s="1955"/>
      <c r="K205" s="1955"/>
    </row>
    <row r="206" spans="1:11" ht="15.75" customHeight="1">
      <c r="A206" s="1955"/>
      <c r="B206" s="1955"/>
      <c r="C206" s="1955"/>
      <c r="D206" s="1955"/>
      <c r="E206" s="1955"/>
      <c r="F206" s="1955"/>
      <c r="G206" s="1955"/>
      <c r="H206" s="1955"/>
      <c r="I206" s="1955"/>
      <c r="J206" s="1955"/>
      <c r="K206" s="1955"/>
    </row>
    <row r="207" spans="1:11" ht="15.75" customHeight="1">
      <c r="A207" s="1955"/>
      <c r="B207" s="1955"/>
      <c r="C207" s="1955"/>
      <c r="D207" s="1955"/>
      <c r="E207" s="1955"/>
      <c r="F207" s="1955"/>
      <c r="G207" s="1955"/>
      <c r="H207" s="1955"/>
      <c r="I207" s="1955"/>
      <c r="J207" s="1955"/>
      <c r="K207" s="1955"/>
    </row>
    <row r="208" spans="1:11" ht="15.75" customHeight="1">
      <c r="A208" s="1955"/>
      <c r="B208" s="1955"/>
      <c r="C208" s="1955"/>
      <c r="D208" s="1955"/>
      <c r="E208" s="1955"/>
      <c r="F208" s="1955"/>
      <c r="G208" s="1955"/>
      <c r="H208" s="1955"/>
      <c r="I208" s="1955"/>
      <c r="J208" s="1955"/>
      <c r="K208" s="1955"/>
    </row>
    <row r="209" spans="1:11" ht="15.75" customHeight="1">
      <c r="A209" s="1955"/>
      <c r="B209" s="1955"/>
      <c r="C209" s="1955"/>
      <c r="D209" s="1955"/>
      <c r="E209" s="1955"/>
      <c r="F209" s="1955"/>
      <c r="G209" s="1955"/>
      <c r="H209" s="1955"/>
      <c r="I209" s="1955"/>
      <c r="J209" s="1955"/>
      <c r="K209" s="1955"/>
    </row>
    <row r="210" spans="1:11" ht="15.75" customHeight="1">
      <c r="A210" s="1955"/>
      <c r="B210" s="1955"/>
      <c r="C210" s="1955"/>
      <c r="D210" s="1955"/>
      <c r="E210" s="1955"/>
      <c r="F210" s="1955"/>
      <c r="G210" s="1955"/>
      <c r="H210" s="1955"/>
      <c r="I210" s="1955"/>
      <c r="J210" s="1955"/>
      <c r="K210" s="1955"/>
    </row>
    <row r="211" spans="1:11" ht="15.75" customHeight="1">
      <c r="A211" s="1955"/>
      <c r="B211" s="1955"/>
      <c r="C211" s="1955"/>
      <c r="D211" s="1955"/>
      <c r="E211" s="1955"/>
      <c r="F211" s="1955"/>
      <c r="G211" s="1955"/>
      <c r="H211" s="1955"/>
      <c r="I211" s="1955"/>
      <c r="J211" s="1955"/>
      <c r="K211" s="1955"/>
    </row>
    <row r="212" spans="1:11" ht="15.75" customHeight="1">
      <c r="A212" s="1955"/>
      <c r="B212" s="1955"/>
      <c r="C212" s="1955"/>
      <c r="D212" s="1955"/>
      <c r="E212" s="1955"/>
      <c r="F212" s="1955"/>
      <c r="G212" s="1955"/>
      <c r="H212" s="1955"/>
      <c r="I212" s="1955"/>
      <c r="J212" s="1955"/>
      <c r="K212" s="1955"/>
    </row>
    <row r="213" spans="1:11" ht="15.75" customHeight="1">
      <c r="A213" s="1955"/>
      <c r="B213" s="1955"/>
      <c r="C213" s="1955"/>
      <c r="D213" s="1955"/>
      <c r="E213" s="1955"/>
      <c r="F213" s="1955"/>
      <c r="G213" s="1955"/>
      <c r="H213" s="1955"/>
      <c r="I213" s="1955"/>
      <c r="J213" s="1955"/>
      <c r="K213" s="1955"/>
    </row>
    <row r="214" spans="1:11" ht="15.75" customHeight="1">
      <c r="A214" s="1955"/>
      <c r="B214" s="1955"/>
      <c r="C214" s="1955"/>
      <c r="D214" s="1955"/>
      <c r="E214" s="1955"/>
      <c r="F214" s="1955"/>
      <c r="G214" s="1955"/>
      <c r="H214" s="1955"/>
      <c r="I214" s="1955"/>
      <c r="J214" s="1955"/>
      <c r="K214" s="1955"/>
    </row>
    <row r="215" spans="1:11" ht="15.75" customHeight="1">
      <c r="A215" s="1955"/>
      <c r="B215" s="1955"/>
      <c r="C215" s="1955"/>
      <c r="D215" s="1955"/>
      <c r="E215" s="1955"/>
      <c r="F215" s="1955"/>
      <c r="G215" s="1955"/>
      <c r="H215" s="1955"/>
      <c r="I215" s="1955"/>
      <c r="J215" s="1955"/>
      <c r="K215" s="1955"/>
    </row>
    <row r="216" spans="1:11" ht="15.75" customHeight="1">
      <c r="A216" s="1955"/>
      <c r="B216" s="1955"/>
      <c r="C216" s="1955"/>
      <c r="D216" s="1955"/>
      <c r="E216" s="1955"/>
      <c r="F216" s="1955"/>
      <c r="G216" s="1955"/>
      <c r="H216" s="1955"/>
      <c r="I216" s="1955"/>
      <c r="J216" s="1955"/>
      <c r="K216" s="1955"/>
    </row>
    <row r="217" spans="1:11" ht="15.75" customHeight="1">
      <c r="A217" s="1955"/>
      <c r="B217" s="1955"/>
      <c r="C217" s="1955"/>
      <c r="D217" s="1955"/>
      <c r="E217" s="1955"/>
      <c r="F217" s="1955"/>
      <c r="G217" s="1955"/>
      <c r="H217" s="1955"/>
      <c r="I217" s="1955"/>
      <c r="J217" s="1955"/>
      <c r="K217" s="1955"/>
    </row>
    <row r="218" spans="1:11" ht="15.75" customHeight="1">
      <c r="A218" s="1955"/>
      <c r="B218" s="1955"/>
      <c r="C218" s="1955"/>
      <c r="D218" s="1955"/>
      <c r="E218" s="1955"/>
      <c r="F218" s="1955"/>
      <c r="G218" s="1955"/>
      <c r="H218" s="1955"/>
      <c r="I218" s="1955"/>
      <c r="J218" s="1955"/>
      <c r="K218" s="1955"/>
    </row>
    <row r="219" spans="1:11" ht="15.75" customHeight="1">
      <c r="A219" s="1955"/>
      <c r="B219" s="1955"/>
      <c r="C219" s="1955"/>
      <c r="D219" s="1955"/>
      <c r="E219" s="1955"/>
      <c r="F219" s="1955"/>
      <c r="G219" s="1955"/>
      <c r="H219" s="1955"/>
      <c r="I219" s="1955"/>
      <c r="J219" s="1955"/>
      <c r="K219" s="1955"/>
    </row>
    <row r="220" spans="1:11" ht="15.75" customHeight="1">
      <c r="A220" s="1955"/>
      <c r="B220" s="1955"/>
      <c r="C220" s="1955"/>
      <c r="D220" s="1955"/>
      <c r="E220" s="1955"/>
      <c r="F220" s="1955"/>
      <c r="G220" s="1955"/>
      <c r="H220" s="1955"/>
      <c r="I220" s="1955"/>
      <c r="J220" s="1955"/>
      <c r="K220" s="1955"/>
    </row>
    <row r="221" spans="1:11" ht="15.75" customHeight="1">
      <c r="A221" s="1955"/>
      <c r="B221" s="1955"/>
      <c r="C221" s="1955"/>
      <c r="D221" s="1955"/>
      <c r="E221" s="1955"/>
      <c r="F221" s="1955"/>
      <c r="G221" s="1955"/>
      <c r="H221" s="1955"/>
      <c r="I221" s="1955"/>
      <c r="J221" s="1955"/>
      <c r="K221" s="1955"/>
    </row>
    <row r="222" spans="1:11" ht="15.75" customHeight="1">
      <c r="A222" s="1955"/>
      <c r="B222" s="1955"/>
      <c r="C222" s="1955"/>
      <c r="D222" s="1955"/>
      <c r="E222" s="1955"/>
      <c r="F222" s="1955"/>
      <c r="G222" s="1955"/>
      <c r="H222" s="1955"/>
      <c r="I222" s="1955"/>
      <c r="J222" s="1955"/>
      <c r="K222" s="1955"/>
    </row>
    <row r="223" spans="1:11" ht="15.75" customHeight="1">
      <c r="A223" s="1955"/>
      <c r="B223" s="1955"/>
      <c r="C223" s="1955"/>
      <c r="D223" s="1955"/>
      <c r="E223" s="1955"/>
      <c r="F223" s="1955"/>
      <c r="G223" s="1955"/>
      <c r="H223" s="1955"/>
      <c r="I223" s="1955"/>
      <c r="J223" s="1955"/>
      <c r="K223" s="1955"/>
    </row>
    <row r="224" spans="1:11" ht="15.75" customHeight="1">
      <c r="A224" s="1955"/>
      <c r="B224" s="1955"/>
      <c r="C224" s="1955"/>
      <c r="D224" s="1955"/>
      <c r="E224" s="1955"/>
      <c r="F224" s="1955"/>
      <c r="G224" s="1955"/>
      <c r="H224" s="1955"/>
      <c r="I224" s="1955"/>
      <c r="J224" s="1955"/>
      <c r="K224" s="1955"/>
    </row>
    <row r="225" spans="1:11" ht="15.75" customHeight="1">
      <c r="A225" s="1955"/>
      <c r="B225" s="1955"/>
      <c r="C225" s="1955"/>
      <c r="D225" s="1955"/>
      <c r="E225" s="1955"/>
      <c r="F225" s="1955"/>
      <c r="G225" s="1955"/>
      <c r="H225" s="1955"/>
      <c r="I225" s="1955"/>
      <c r="J225" s="1955"/>
      <c r="K225" s="1955"/>
    </row>
    <row r="226" spans="1:11" ht="15.75" customHeight="1">
      <c r="A226" s="1955"/>
      <c r="B226" s="1955"/>
      <c r="C226" s="1955"/>
      <c r="D226" s="1955"/>
      <c r="E226" s="1955"/>
      <c r="F226" s="1955"/>
      <c r="G226" s="1955"/>
      <c r="H226" s="1955"/>
      <c r="I226" s="1955"/>
      <c r="J226" s="1955"/>
      <c r="K226" s="1955"/>
    </row>
    <row r="227" spans="1:11" ht="15.75" customHeight="1">
      <c r="A227" s="1955"/>
      <c r="B227" s="1955"/>
      <c r="C227" s="1955"/>
      <c r="D227" s="1955"/>
      <c r="E227" s="1955"/>
      <c r="F227" s="1955"/>
      <c r="G227" s="1955"/>
      <c r="H227" s="1955"/>
      <c r="I227" s="1955"/>
      <c r="J227" s="1955"/>
      <c r="K227" s="1955"/>
    </row>
    <row r="228" spans="1:11" ht="15.75" customHeight="1">
      <c r="A228" s="1955"/>
      <c r="B228" s="1955"/>
      <c r="C228" s="1955"/>
      <c r="D228" s="1955"/>
      <c r="E228" s="1955"/>
      <c r="F228" s="1955"/>
      <c r="G228" s="1955"/>
      <c r="H228" s="1955"/>
      <c r="I228" s="1955"/>
      <c r="J228" s="1955"/>
      <c r="K228" s="1955"/>
    </row>
    <row r="229" spans="1:11" ht="15.75" customHeight="1">
      <c r="A229" s="1955"/>
      <c r="B229" s="1955"/>
      <c r="C229" s="1955"/>
      <c r="D229" s="1955"/>
      <c r="E229" s="1955"/>
      <c r="F229" s="1955"/>
      <c r="G229" s="1955"/>
      <c r="H229" s="1955"/>
      <c r="I229" s="1955"/>
      <c r="J229" s="1955"/>
      <c r="K229" s="1955"/>
    </row>
    <row r="230" spans="1:11" ht="15.75" customHeight="1">
      <c r="A230" s="1955"/>
      <c r="B230" s="1955"/>
      <c r="C230" s="1955"/>
      <c r="D230" s="1955"/>
      <c r="E230" s="1955"/>
      <c r="F230" s="1955"/>
      <c r="G230" s="1955"/>
      <c r="H230" s="1955"/>
      <c r="I230" s="1955"/>
      <c r="J230" s="1955"/>
      <c r="K230" s="1955"/>
    </row>
    <row r="231" spans="1:11" ht="15.75" customHeight="1">
      <c r="A231" s="1955"/>
      <c r="B231" s="1955"/>
      <c r="C231" s="1955"/>
      <c r="D231" s="1955"/>
      <c r="E231" s="1955"/>
      <c r="F231" s="1955"/>
      <c r="G231" s="1955"/>
      <c r="H231" s="1955"/>
      <c r="I231" s="1955"/>
      <c r="J231" s="1955"/>
      <c r="K231" s="1955"/>
    </row>
    <row r="232" spans="1:11" ht="15.75" customHeight="1">
      <c r="A232" s="1955"/>
      <c r="B232" s="1955"/>
      <c r="C232" s="1955"/>
      <c r="D232" s="1955"/>
      <c r="E232" s="1955"/>
      <c r="F232" s="1955"/>
      <c r="G232" s="1955"/>
      <c r="H232" s="1955"/>
      <c r="I232" s="1955"/>
      <c r="J232" s="1955"/>
      <c r="K232" s="1955"/>
    </row>
    <row r="233" spans="1:11" ht="15.75" customHeight="1">
      <c r="A233" s="1955"/>
      <c r="B233" s="1955"/>
      <c r="C233" s="1955"/>
      <c r="D233" s="1955"/>
      <c r="E233" s="1955"/>
      <c r="F233" s="1955"/>
      <c r="G233" s="1955"/>
      <c r="H233" s="1955"/>
      <c r="I233" s="1955"/>
      <c r="J233" s="1955"/>
      <c r="K233" s="1955"/>
    </row>
    <row r="234" spans="1:11" ht="15.75" customHeight="1">
      <c r="A234" s="1955"/>
      <c r="B234" s="1955"/>
      <c r="C234" s="1955"/>
      <c r="D234" s="1955"/>
      <c r="E234" s="1955"/>
      <c r="F234" s="1955"/>
      <c r="G234" s="1955"/>
      <c r="H234" s="1955"/>
      <c r="I234" s="1955"/>
      <c r="J234" s="1955"/>
      <c r="K234" s="1955"/>
    </row>
    <row r="235" spans="1:11" ht="15.75" customHeight="1">
      <c r="A235" s="1955"/>
      <c r="B235" s="1955"/>
      <c r="C235" s="1955"/>
      <c r="D235" s="1955"/>
      <c r="E235" s="1955"/>
      <c r="F235" s="1955"/>
      <c r="G235" s="1955"/>
      <c r="H235" s="1955"/>
      <c r="I235" s="1955"/>
      <c r="J235" s="1955"/>
      <c r="K235" s="1955"/>
    </row>
    <row r="236" spans="1:11" ht="15.75" customHeight="1">
      <c r="A236" s="1955"/>
      <c r="B236" s="1955"/>
      <c r="C236" s="1955"/>
      <c r="D236" s="1955"/>
      <c r="E236" s="1955"/>
      <c r="F236" s="1955"/>
      <c r="G236" s="1955"/>
      <c r="H236" s="1955"/>
      <c r="I236" s="1955"/>
      <c r="J236" s="1955"/>
      <c r="K236" s="1955"/>
    </row>
    <row r="237" spans="1:11" ht="15.75" customHeight="1">
      <c r="A237" s="1955"/>
      <c r="B237" s="1955"/>
      <c r="C237" s="1955"/>
      <c r="D237" s="1955"/>
      <c r="E237" s="1955"/>
      <c r="F237" s="1955"/>
      <c r="G237" s="1955"/>
      <c r="H237" s="1955"/>
      <c r="I237" s="1955"/>
      <c r="J237" s="1955"/>
      <c r="K237" s="1955"/>
    </row>
    <row r="238" spans="1:11" ht="15.75" customHeight="1">
      <c r="A238" s="1955"/>
      <c r="B238" s="1955"/>
      <c r="C238" s="1955"/>
      <c r="D238" s="1955"/>
      <c r="E238" s="1955"/>
      <c r="F238" s="1955"/>
      <c r="G238" s="1955"/>
      <c r="H238" s="1955"/>
      <c r="I238" s="1955"/>
      <c r="J238" s="1955"/>
      <c r="K238" s="1955"/>
    </row>
    <row r="239" spans="1:11" ht="15.75" customHeight="1">
      <c r="A239" s="1955"/>
      <c r="B239" s="1955"/>
      <c r="C239" s="1955"/>
      <c r="D239" s="1955"/>
      <c r="E239" s="1955"/>
      <c r="F239" s="1955"/>
      <c r="G239" s="1955"/>
      <c r="H239" s="1955"/>
      <c r="I239" s="1955"/>
      <c r="J239" s="1955"/>
      <c r="K239" s="1955"/>
    </row>
    <row r="240" spans="1:11" ht="15.75" customHeight="1">
      <c r="A240" s="1955"/>
      <c r="B240" s="1955"/>
      <c r="C240" s="1955"/>
      <c r="D240" s="1955"/>
      <c r="E240" s="1955"/>
      <c r="F240" s="1955"/>
      <c r="G240" s="1955"/>
      <c r="H240" s="1955"/>
      <c r="I240" s="1955"/>
      <c r="J240" s="1955"/>
      <c r="K240" s="1955"/>
    </row>
    <row r="241" spans="1:11" ht="15.75" customHeight="1">
      <c r="A241" s="1955"/>
      <c r="B241" s="1955"/>
      <c r="C241" s="1955"/>
      <c r="D241" s="1955"/>
      <c r="E241" s="1955"/>
      <c r="F241" s="1955"/>
      <c r="G241" s="1955"/>
      <c r="H241" s="1955"/>
      <c r="I241" s="1955"/>
      <c r="J241" s="1955"/>
      <c r="K241" s="1955"/>
    </row>
    <row r="242" spans="1:11" ht="15.75" customHeight="1">
      <c r="A242" s="1955"/>
      <c r="B242" s="1955"/>
      <c r="C242" s="1955"/>
      <c r="D242" s="1955"/>
      <c r="E242" s="1955"/>
      <c r="F242" s="1955"/>
      <c r="G242" s="1955"/>
      <c r="H242" s="1955"/>
      <c r="I242" s="1955"/>
      <c r="J242" s="1955"/>
      <c r="K242" s="1955"/>
    </row>
    <row r="243" spans="1:11" ht="15.75" customHeight="1">
      <c r="A243" s="1955"/>
      <c r="B243" s="1955"/>
      <c r="C243" s="1955"/>
      <c r="D243" s="1955"/>
      <c r="E243" s="1955"/>
      <c r="F243" s="1955"/>
      <c r="G243" s="1955"/>
      <c r="H243" s="1955"/>
      <c r="I243" s="1955"/>
      <c r="J243" s="1955"/>
      <c r="K243" s="1955"/>
    </row>
    <row r="244" spans="1:11" ht="15.75" customHeight="1">
      <c r="A244" s="1955"/>
      <c r="B244" s="1955"/>
      <c r="C244" s="1955"/>
      <c r="D244" s="1955"/>
      <c r="E244" s="1955"/>
      <c r="F244" s="1955"/>
      <c r="G244" s="1955"/>
      <c r="H244" s="1955"/>
      <c r="I244" s="1955"/>
      <c r="J244" s="1955"/>
      <c r="K244" s="1955"/>
    </row>
    <row r="245" spans="1:11" ht="15.75" customHeight="1">
      <c r="A245" s="1955"/>
      <c r="B245" s="1955"/>
      <c r="C245" s="1955"/>
      <c r="D245" s="1955"/>
      <c r="E245" s="1955"/>
      <c r="F245" s="1955"/>
      <c r="G245" s="1955"/>
      <c r="H245" s="1955"/>
      <c r="I245" s="1955"/>
      <c r="J245" s="1955"/>
      <c r="K245" s="1955"/>
    </row>
    <row r="246" spans="1:11" ht="15.75" customHeight="1">
      <c r="A246" s="1955"/>
      <c r="B246" s="1955"/>
      <c r="C246" s="1955"/>
      <c r="D246" s="1955"/>
      <c r="E246" s="1955"/>
      <c r="F246" s="1955"/>
      <c r="G246" s="1955"/>
      <c r="H246" s="1955"/>
      <c r="I246" s="1955"/>
      <c r="J246" s="1955"/>
      <c r="K246" s="1955"/>
    </row>
    <row r="247" spans="1:11" ht="15.75" customHeight="1">
      <c r="A247" s="1955"/>
      <c r="B247" s="1955"/>
      <c r="C247" s="1955"/>
      <c r="D247" s="1955"/>
      <c r="E247" s="1955"/>
      <c r="F247" s="1955"/>
      <c r="G247" s="1955"/>
      <c r="H247" s="1955"/>
      <c r="I247" s="1955"/>
      <c r="J247" s="1955"/>
      <c r="K247" s="1955"/>
    </row>
    <row r="248" spans="1:11" ht="15.75" customHeight="1">
      <c r="A248" s="1955"/>
      <c r="B248" s="1955"/>
      <c r="C248" s="1955"/>
      <c r="D248" s="1955"/>
      <c r="E248" s="1955"/>
      <c r="F248" s="1955"/>
      <c r="G248" s="1955"/>
      <c r="H248" s="1955"/>
      <c r="I248" s="1955"/>
      <c r="J248" s="1955"/>
      <c r="K248" s="1955"/>
    </row>
    <row r="249" spans="1:11" ht="15.75" customHeight="1">
      <c r="A249" s="1955"/>
      <c r="B249" s="1955"/>
      <c r="C249" s="1955"/>
      <c r="D249" s="1955"/>
      <c r="E249" s="1955"/>
      <c r="F249" s="1955"/>
      <c r="G249" s="1955"/>
      <c r="H249" s="1955"/>
      <c r="I249" s="1955"/>
      <c r="J249" s="1955"/>
      <c r="K249" s="1955"/>
    </row>
    <row r="250" spans="1:11" ht="15.75" customHeight="1">
      <c r="A250" s="1955"/>
      <c r="B250" s="1955"/>
      <c r="C250" s="1955"/>
      <c r="D250" s="1955"/>
      <c r="E250" s="1955"/>
      <c r="F250" s="1955"/>
      <c r="G250" s="1955"/>
      <c r="H250" s="1955"/>
      <c r="I250" s="1955"/>
      <c r="J250" s="1955"/>
      <c r="K250" s="1955"/>
    </row>
    <row r="251" spans="1:11" ht="15.75" customHeight="1">
      <c r="A251" s="1955"/>
      <c r="B251" s="1954"/>
      <c r="C251" s="1954"/>
      <c r="D251" s="1954"/>
      <c r="E251" s="1954"/>
      <c r="F251" s="1954"/>
      <c r="G251" s="1954"/>
      <c r="H251" s="1954"/>
      <c r="I251" s="1954"/>
      <c r="J251" s="1954"/>
      <c r="K251" s="1955"/>
    </row>
    <row r="252" spans="1:11" ht="15.75" customHeight="1">
      <c r="A252" s="1954"/>
      <c r="B252" s="1954"/>
      <c r="C252" s="1954"/>
      <c r="D252" s="1954"/>
      <c r="E252" s="1954"/>
      <c r="F252" s="1954"/>
      <c r="G252" s="1954"/>
      <c r="H252" s="1954"/>
      <c r="I252" s="1954"/>
      <c r="J252" s="1954"/>
      <c r="K252" s="1954"/>
    </row>
    <row r="253" spans="1:11" ht="15.75" customHeight="1">
      <c r="A253" s="1954"/>
      <c r="B253" s="1954"/>
      <c r="C253" s="1954"/>
      <c r="D253" s="1954"/>
      <c r="E253" s="1954"/>
      <c r="F253" s="1954"/>
      <c r="G253" s="1954"/>
      <c r="H253" s="1954"/>
      <c r="I253" s="1954"/>
      <c r="J253" s="1954"/>
      <c r="K253" s="1954"/>
    </row>
    <row r="254" spans="1:11" ht="15.75" customHeight="1">
      <c r="A254" s="1954"/>
      <c r="B254" s="1954"/>
      <c r="C254" s="1954"/>
      <c r="D254" s="1954"/>
      <c r="E254" s="1954"/>
      <c r="F254" s="1954"/>
      <c r="G254" s="1954"/>
      <c r="H254" s="1954"/>
      <c r="I254" s="1954"/>
      <c r="J254" s="1954"/>
      <c r="K254" s="1954"/>
    </row>
    <row r="255" spans="1:11" ht="15.75" customHeight="1">
      <c r="A255" s="1954"/>
      <c r="B255" s="1954"/>
      <c r="C255" s="1954"/>
      <c r="D255" s="1954"/>
      <c r="E255" s="1954"/>
      <c r="F255" s="1954"/>
      <c r="G255" s="1954"/>
      <c r="H255" s="1954"/>
      <c r="I255" s="1954"/>
      <c r="J255" s="1954"/>
      <c r="K255" s="1954"/>
    </row>
    <row r="256" spans="1:11" ht="15.75" customHeight="1">
      <c r="A256" s="1954"/>
      <c r="B256" s="1954"/>
      <c r="C256" s="1954"/>
      <c r="D256" s="1954"/>
      <c r="E256" s="1954"/>
      <c r="F256" s="1954"/>
      <c r="G256" s="1954"/>
      <c r="H256" s="1954"/>
      <c r="I256" s="1954"/>
      <c r="J256" s="1954"/>
      <c r="K256" s="1954"/>
    </row>
    <row r="257" spans="1:11" ht="15.75" customHeight="1">
      <c r="A257" s="1954"/>
      <c r="B257" s="1954"/>
      <c r="C257" s="1954"/>
      <c r="D257" s="1954"/>
      <c r="E257" s="1954"/>
      <c r="F257" s="1954"/>
      <c r="G257" s="1954"/>
      <c r="H257" s="1954"/>
      <c r="I257" s="1954"/>
      <c r="J257" s="1954"/>
      <c r="K257" s="1954"/>
    </row>
    <row r="258" spans="1:11" ht="15.75" customHeight="1">
      <c r="A258" s="1954"/>
      <c r="B258" s="1954"/>
      <c r="C258" s="1954"/>
      <c r="D258" s="1954"/>
      <c r="E258" s="1954"/>
      <c r="F258" s="1954"/>
      <c r="G258" s="1954"/>
      <c r="H258" s="1954"/>
      <c r="I258" s="1954"/>
      <c r="J258" s="1954"/>
      <c r="K258" s="1954"/>
    </row>
    <row r="259" spans="1:11" ht="15.75" customHeight="1">
      <c r="A259" s="1954"/>
      <c r="B259" s="1954"/>
      <c r="C259" s="1954"/>
      <c r="D259" s="1954"/>
      <c r="E259" s="1954"/>
      <c r="F259" s="1954"/>
      <c r="G259" s="1954"/>
      <c r="H259" s="1954"/>
      <c r="I259" s="1954"/>
      <c r="J259" s="1954"/>
      <c r="K259" s="1954"/>
    </row>
    <row r="260" spans="1:11" ht="15.75" customHeight="1">
      <c r="A260" s="1954"/>
      <c r="B260" s="1954"/>
      <c r="C260" s="1954"/>
      <c r="D260" s="1954"/>
      <c r="E260" s="1954"/>
      <c r="F260" s="1954"/>
      <c r="G260" s="1954"/>
      <c r="H260" s="1954"/>
      <c r="I260" s="1954"/>
      <c r="J260" s="1954"/>
      <c r="K260" s="1954"/>
    </row>
    <row r="261" spans="1:11" ht="15.75" customHeight="1">
      <c r="A261" s="1954"/>
      <c r="B261" s="1954"/>
      <c r="C261" s="1954"/>
      <c r="D261" s="1954"/>
      <c r="E261" s="1954"/>
      <c r="F261" s="1954"/>
      <c r="G261" s="1954"/>
      <c r="H261" s="1954"/>
      <c r="I261" s="1954"/>
      <c r="J261" s="1954"/>
      <c r="K261" s="1954"/>
    </row>
    <row r="262" spans="1:11" ht="15.75" customHeight="1">
      <c r="A262" s="1954"/>
      <c r="B262" s="1954"/>
      <c r="C262" s="1954"/>
      <c r="D262" s="1954"/>
      <c r="E262" s="1954"/>
      <c r="F262" s="1954"/>
      <c r="G262" s="1954"/>
      <c r="H262" s="1954"/>
      <c r="I262" s="1954"/>
      <c r="J262" s="1954"/>
      <c r="K262" s="1954"/>
    </row>
    <row r="263" spans="1:11" ht="15.75" customHeight="1">
      <c r="A263" s="1954"/>
      <c r="B263" s="1954"/>
      <c r="C263" s="1954"/>
      <c r="D263" s="1954"/>
      <c r="E263" s="1954"/>
      <c r="F263" s="1954"/>
      <c r="G263" s="1954"/>
      <c r="H263" s="1954"/>
      <c r="I263" s="1954"/>
      <c r="J263" s="1954"/>
      <c r="K263" s="1954"/>
    </row>
    <row r="264" spans="1:11" ht="15.75" customHeight="1">
      <c r="A264" s="1954"/>
      <c r="B264" s="1954"/>
      <c r="C264" s="1954"/>
      <c r="D264" s="1954"/>
      <c r="E264" s="1954"/>
      <c r="F264" s="1954"/>
      <c r="G264" s="1954"/>
      <c r="H264" s="1954"/>
      <c r="I264" s="1954"/>
      <c r="J264" s="1954"/>
      <c r="K264" s="1954"/>
    </row>
    <row r="265" spans="1:11" ht="15.75" customHeight="1">
      <c r="A265" s="1954"/>
      <c r="B265" s="1954"/>
      <c r="C265" s="1954"/>
      <c r="D265" s="1954"/>
      <c r="E265" s="1954"/>
      <c r="F265" s="1954"/>
      <c r="G265" s="1954"/>
      <c r="H265" s="1954"/>
      <c r="I265" s="1954"/>
      <c r="J265" s="1954"/>
      <c r="K265" s="1954"/>
    </row>
    <row r="266" spans="1:11" ht="15.75" customHeight="1">
      <c r="A266" s="1954"/>
      <c r="B266" s="1954"/>
      <c r="C266" s="1954"/>
      <c r="D266" s="1954"/>
      <c r="E266" s="1954"/>
      <c r="F266" s="1954"/>
      <c r="G266" s="1954"/>
      <c r="H266" s="1954"/>
      <c r="I266" s="1954"/>
      <c r="J266" s="1954"/>
      <c r="K266" s="1954"/>
    </row>
    <row r="267" spans="1:11" ht="15.75" customHeight="1">
      <c r="A267" s="1954"/>
      <c r="B267" s="1954"/>
      <c r="C267" s="1954"/>
      <c r="D267" s="1954"/>
      <c r="E267" s="1954"/>
      <c r="F267" s="1954"/>
      <c r="G267" s="1954"/>
      <c r="H267" s="1954"/>
      <c r="I267" s="1954"/>
      <c r="J267" s="1954"/>
      <c r="K267" s="1954"/>
    </row>
    <row r="268" spans="1:11" ht="15.75" customHeight="1">
      <c r="A268" s="1954"/>
      <c r="B268" s="1954"/>
      <c r="C268" s="1954"/>
      <c r="D268" s="1954"/>
      <c r="E268" s="1954"/>
      <c r="F268" s="1954"/>
      <c r="G268" s="1954"/>
      <c r="H268" s="1954"/>
      <c r="I268" s="1954"/>
      <c r="J268" s="1954"/>
      <c r="K268" s="1954"/>
    </row>
    <row r="269" spans="1:11" ht="15.75" customHeight="1">
      <c r="A269" s="1954"/>
      <c r="B269" s="1954"/>
      <c r="C269" s="1954"/>
      <c r="D269" s="1954"/>
      <c r="E269" s="1954"/>
      <c r="F269" s="1954"/>
      <c r="G269" s="1954"/>
      <c r="H269" s="1954"/>
      <c r="I269" s="1954"/>
      <c r="J269" s="1954"/>
      <c r="K269" s="1954"/>
    </row>
    <row r="270" spans="1:11" ht="15.75" customHeight="1">
      <c r="A270" s="1954"/>
      <c r="B270" s="1954"/>
      <c r="C270" s="1954"/>
      <c r="D270" s="1954"/>
      <c r="E270" s="1954"/>
      <c r="F270" s="1954"/>
      <c r="G270" s="1954"/>
      <c r="H270" s="1954"/>
      <c r="I270" s="1954"/>
      <c r="J270" s="1954"/>
      <c r="K270" s="1954"/>
    </row>
    <row r="271" spans="1:11" ht="15.75" customHeight="1">
      <c r="A271" s="1954"/>
      <c r="B271" s="1954"/>
      <c r="C271" s="1954"/>
      <c r="D271" s="1954"/>
      <c r="E271" s="1954"/>
      <c r="F271" s="1954"/>
      <c r="G271" s="1954"/>
      <c r="H271" s="1954"/>
      <c r="I271" s="1954"/>
      <c r="J271" s="1954"/>
      <c r="K271" s="1954"/>
    </row>
    <row r="272" spans="1:11" ht="15.75" customHeight="1">
      <c r="A272" s="1954"/>
      <c r="B272" s="1954"/>
      <c r="C272" s="1954"/>
      <c r="D272" s="1954"/>
      <c r="E272" s="1954"/>
      <c r="F272" s="1954"/>
      <c r="G272" s="1954"/>
      <c r="H272" s="1954"/>
      <c r="I272" s="1954"/>
      <c r="J272" s="1954"/>
      <c r="K272" s="1954"/>
    </row>
    <row r="273" spans="1:11" ht="15.75" customHeight="1">
      <c r="A273" s="1954"/>
      <c r="B273" s="1954"/>
      <c r="C273" s="1954"/>
      <c r="D273" s="1954"/>
      <c r="E273" s="1954"/>
      <c r="F273" s="1954"/>
      <c r="G273" s="1954"/>
      <c r="H273" s="1954"/>
      <c r="I273" s="1954"/>
      <c r="J273" s="1954"/>
      <c r="K273" s="1954"/>
    </row>
    <row r="274" spans="1:11" ht="15.75" customHeight="1">
      <c r="A274" s="1954"/>
      <c r="B274" s="1954"/>
      <c r="C274" s="1954"/>
      <c r="D274" s="1954"/>
      <c r="E274" s="1954"/>
      <c r="F274" s="1954"/>
      <c r="G274" s="1954"/>
      <c r="H274" s="1954"/>
      <c r="I274" s="1954"/>
      <c r="J274" s="1954"/>
      <c r="K274" s="1954"/>
    </row>
    <row r="275" spans="1:11" ht="15.75" customHeight="1">
      <c r="A275" s="1954"/>
      <c r="B275" s="1954"/>
      <c r="C275" s="1954"/>
      <c r="D275" s="1954"/>
      <c r="E275" s="1954"/>
      <c r="F275" s="1954"/>
      <c r="G275" s="1954"/>
      <c r="H275" s="1954"/>
      <c r="I275" s="1954"/>
      <c r="J275" s="1954"/>
      <c r="K275" s="1954"/>
    </row>
    <row r="276" spans="1:11" ht="15.75" customHeight="1">
      <c r="A276" s="1954"/>
      <c r="B276" s="1954"/>
      <c r="C276" s="1954"/>
      <c r="D276" s="1954"/>
      <c r="E276" s="1954"/>
      <c r="F276" s="1954"/>
      <c r="G276" s="1954"/>
      <c r="H276" s="1954"/>
      <c r="I276" s="1954"/>
      <c r="J276" s="1954"/>
      <c r="K276" s="1954"/>
    </row>
    <row r="277" spans="1:11" ht="15.75" customHeight="1">
      <c r="A277" s="1954"/>
      <c r="B277" s="1954"/>
      <c r="C277" s="1954"/>
      <c r="D277" s="1954"/>
      <c r="E277" s="1954"/>
      <c r="F277" s="1954"/>
      <c r="G277" s="1954"/>
      <c r="H277" s="1954"/>
      <c r="I277" s="1954"/>
      <c r="J277" s="1954"/>
      <c r="K277" s="1954"/>
    </row>
    <row r="278" spans="1:11" ht="15.75" customHeight="1">
      <c r="A278" s="1954"/>
      <c r="B278" s="1954"/>
      <c r="C278" s="1954"/>
      <c r="D278" s="1954"/>
      <c r="E278" s="1954"/>
      <c r="F278" s="1954"/>
      <c r="G278" s="1954"/>
      <c r="H278" s="1954"/>
      <c r="I278" s="1954"/>
      <c r="J278" s="1954"/>
      <c r="K278" s="1954"/>
    </row>
    <row r="279" spans="1:11" ht="15.75" customHeight="1">
      <c r="A279" s="1954"/>
      <c r="B279" s="1954"/>
      <c r="C279" s="1954"/>
      <c r="D279" s="1954"/>
      <c r="E279" s="1954"/>
      <c r="F279" s="1954"/>
      <c r="G279" s="1954"/>
      <c r="H279" s="1954"/>
      <c r="I279" s="1954"/>
      <c r="J279" s="1954"/>
      <c r="K279" s="1954"/>
    </row>
    <row r="280" spans="1:11" ht="15.75" customHeight="1">
      <c r="A280" s="1954"/>
      <c r="B280" s="1954"/>
      <c r="C280" s="1954"/>
      <c r="D280" s="1954"/>
      <c r="E280" s="1954"/>
      <c r="F280" s="1954"/>
      <c r="G280" s="1954"/>
      <c r="H280" s="1954"/>
      <c r="I280" s="1954"/>
      <c r="J280" s="1954"/>
      <c r="K280" s="1954"/>
    </row>
    <row r="281" spans="1:11" ht="15.75" customHeight="1">
      <c r="A281" s="1954"/>
      <c r="B281" s="1954"/>
      <c r="C281" s="1954"/>
      <c r="D281" s="1954"/>
      <c r="E281" s="1954"/>
      <c r="F281" s="1954"/>
      <c r="G281" s="1954"/>
      <c r="H281" s="1954"/>
      <c r="I281" s="1954"/>
      <c r="J281" s="1954"/>
      <c r="K281" s="1954"/>
    </row>
    <row r="282" spans="1:11" ht="15.75" customHeight="1">
      <c r="A282" s="1954"/>
      <c r="B282" s="1954"/>
      <c r="C282" s="1954"/>
      <c r="D282" s="1954"/>
      <c r="E282" s="1954"/>
      <c r="F282" s="1954"/>
      <c r="G282" s="1954"/>
      <c r="H282" s="1954"/>
      <c r="I282" s="1954"/>
      <c r="J282" s="1954"/>
      <c r="K282" s="1954"/>
    </row>
    <row r="283" spans="1:11" ht="15.75" customHeight="1">
      <c r="A283" s="1954"/>
      <c r="B283" s="1954"/>
      <c r="C283" s="1954"/>
      <c r="D283" s="1954"/>
      <c r="E283" s="1954"/>
      <c r="F283" s="1954"/>
      <c r="G283" s="1954"/>
      <c r="H283" s="1954"/>
      <c r="I283" s="1954"/>
      <c r="J283" s="1954"/>
      <c r="K283" s="1954"/>
    </row>
    <row r="284" spans="1:11" ht="15.75" customHeight="1">
      <c r="A284" s="1954"/>
      <c r="B284" s="1954"/>
      <c r="C284" s="1954"/>
      <c r="D284" s="1954"/>
      <c r="E284" s="1954"/>
      <c r="F284" s="1954"/>
      <c r="G284" s="1954"/>
      <c r="H284" s="1954"/>
      <c r="I284" s="1954"/>
      <c r="J284" s="1954"/>
      <c r="K284" s="1954"/>
    </row>
    <row r="285" spans="1:11" ht="15.75" customHeight="1">
      <c r="A285" s="1954"/>
      <c r="B285" s="1954"/>
      <c r="C285" s="1954"/>
      <c r="D285" s="1954"/>
      <c r="E285" s="1954"/>
      <c r="F285" s="1954"/>
      <c r="G285" s="1954"/>
      <c r="H285" s="1954"/>
      <c r="I285" s="1954"/>
      <c r="J285" s="1954"/>
      <c r="K285" s="1954"/>
    </row>
    <row r="286" spans="1:11" ht="15.75" customHeight="1">
      <c r="A286" s="1954"/>
      <c r="B286" s="1954"/>
      <c r="C286" s="1954"/>
      <c r="D286" s="1954"/>
      <c r="E286" s="1954"/>
      <c r="F286" s="1954"/>
      <c r="G286" s="1954"/>
      <c r="H286" s="1954"/>
      <c r="I286" s="1954"/>
      <c r="J286" s="1954"/>
      <c r="K286" s="1954"/>
    </row>
    <row r="287" spans="1:11" ht="15.75" customHeight="1">
      <c r="A287" s="1954"/>
      <c r="B287" s="1954"/>
      <c r="C287" s="1954"/>
      <c r="D287" s="1954"/>
      <c r="E287" s="1954"/>
      <c r="F287" s="1954"/>
      <c r="G287" s="1954"/>
      <c r="H287" s="1954"/>
      <c r="I287" s="1954"/>
      <c r="J287" s="1954"/>
      <c r="K287" s="1954"/>
    </row>
    <row r="288" spans="1:11" ht="15.75" customHeight="1">
      <c r="A288" s="1954"/>
      <c r="B288" s="1954"/>
      <c r="C288" s="1954"/>
      <c r="D288" s="1954"/>
      <c r="E288" s="1954"/>
      <c r="F288" s="1954"/>
      <c r="G288" s="1954"/>
      <c r="H288" s="1954"/>
      <c r="I288" s="1954"/>
      <c r="J288" s="1954"/>
      <c r="K288" s="1954"/>
    </row>
    <row r="289" spans="1:11" ht="15.75" customHeight="1">
      <c r="A289" s="1954"/>
      <c r="B289" s="1954"/>
      <c r="C289" s="1954"/>
      <c r="D289" s="1954"/>
      <c r="E289" s="1954"/>
      <c r="F289" s="1954"/>
      <c r="G289" s="1954"/>
      <c r="H289" s="1954"/>
      <c r="I289" s="1954"/>
      <c r="J289" s="1954"/>
      <c r="K289" s="1954"/>
    </row>
    <row r="290" spans="1:11" ht="15.75" customHeight="1">
      <c r="A290" s="1954"/>
      <c r="B290" s="1954"/>
      <c r="C290" s="1954"/>
      <c r="D290" s="1954"/>
      <c r="E290" s="1954"/>
      <c r="F290" s="1954"/>
      <c r="G290" s="1954"/>
      <c r="H290" s="1954"/>
      <c r="I290" s="1954"/>
      <c r="J290" s="1954"/>
      <c r="K290" s="1954"/>
    </row>
    <row r="291" spans="1:11" ht="15.75" customHeight="1">
      <c r="A291" s="1954"/>
      <c r="B291" s="1954"/>
      <c r="C291" s="1954"/>
      <c r="D291" s="1954"/>
      <c r="E291" s="1954"/>
      <c r="F291" s="1954"/>
      <c r="G291" s="1954"/>
      <c r="H291" s="1954"/>
      <c r="I291" s="1954"/>
      <c r="J291" s="1954"/>
      <c r="K291" s="1954"/>
    </row>
    <row r="292" spans="1:11" ht="15.75" customHeight="1">
      <c r="A292" s="1954"/>
      <c r="B292" s="1954"/>
      <c r="C292" s="1954"/>
      <c r="D292" s="1954"/>
      <c r="E292" s="1954"/>
      <c r="F292" s="1954"/>
      <c r="G292" s="1954"/>
      <c r="H292" s="1954"/>
      <c r="I292" s="1954"/>
      <c r="J292" s="1954"/>
      <c r="K292" s="1954"/>
    </row>
    <row r="293" spans="1:11" ht="15.75" customHeight="1">
      <c r="A293" s="1954"/>
      <c r="B293" s="1954"/>
      <c r="C293" s="1954"/>
      <c r="D293" s="1954"/>
      <c r="E293" s="1954"/>
      <c r="F293" s="1954"/>
      <c r="G293" s="1954"/>
      <c r="H293" s="1954"/>
      <c r="I293" s="1954"/>
      <c r="J293" s="1954"/>
      <c r="K293" s="1954"/>
    </row>
    <row r="294" spans="1:11" ht="15.75" customHeight="1">
      <c r="A294" s="1954"/>
      <c r="B294" s="1954"/>
      <c r="C294" s="1954"/>
      <c r="D294" s="1954"/>
      <c r="E294" s="1954"/>
      <c r="F294" s="1954"/>
      <c r="G294" s="1954"/>
      <c r="H294" s="1954"/>
      <c r="I294" s="1954"/>
      <c r="J294" s="1954"/>
      <c r="K294" s="1954"/>
    </row>
    <row r="295" spans="1:11" ht="15.75" customHeight="1">
      <c r="A295" s="1954"/>
      <c r="B295" s="1954"/>
      <c r="C295" s="1954"/>
      <c r="D295" s="1954"/>
      <c r="E295" s="1954"/>
      <c r="F295" s="1954"/>
      <c r="G295" s="1954"/>
      <c r="H295" s="1954"/>
      <c r="I295" s="1954"/>
      <c r="J295" s="1954"/>
      <c r="K295" s="1954"/>
    </row>
    <row r="296" spans="1:11" ht="15.75" customHeight="1">
      <c r="A296" s="1954"/>
      <c r="B296" s="1954"/>
      <c r="C296" s="1954"/>
      <c r="D296" s="1954"/>
      <c r="E296" s="1954"/>
      <c r="F296" s="1954"/>
      <c r="G296" s="1954"/>
      <c r="H296" s="1954"/>
      <c r="I296" s="1954"/>
      <c r="J296" s="1954"/>
      <c r="K296" s="1954"/>
    </row>
    <row r="297" spans="1:11" ht="15.75" customHeight="1">
      <c r="A297" s="1954"/>
      <c r="B297" s="1954"/>
      <c r="C297" s="1954"/>
      <c r="D297" s="1954"/>
      <c r="E297" s="1954"/>
      <c r="F297" s="1954"/>
      <c r="G297" s="1954"/>
      <c r="H297" s="1954"/>
      <c r="I297" s="1954"/>
      <c r="J297" s="1954"/>
      <c r="K297" s="1954"/>
    </row>
    <row r="298" spans="1:11" ht="15.75" customHeight="1">
      <c r="A298" s="1954"/>
      <c r="B298" s="1954"/>
      <c r="C298" s="1954"/>
      <c r="D298" s="1954"/>
      <c r="E298" s="1954"/>
      <c r="F298" s="1954"/>
      <c r="G298" s="1954"/>
      <c r="H298" s="1954"/>
      <c r="I298" s="1954"/>
      <c r="J298" s="1954"/>
      <c r="K298" s="1954"/>
    </row>
    <row r="299" spans="1:11" ht="15.75" customHeight="1">
      <c r="A299" s="1954"/>
      <c r="B299" s="1954"/>
      <c r="C299" s="1954"/>
      <c r="D299" s="1954"/>
      <c r="E299" s="1954"/>
      <c r="F299" s="1954"/>
      <c r="G299" s="1954"/>
      <c r="H299" s="1954"/>
      <c r="I299" s="1954"/>
      <c r="J299" s="1954"/>
      <c r="K299" s="1954"/>
    </row>
    <row r="300" spans="1:11" ht="15.75" customHeight="1">
      <c r="A300" s="1954"/>
      <c r="B300" s="1954"/>
      <c r="C300" s="1954"/>
      <c r="D300" s="1954"/>
      <c r="E300" s="1954"/>
      <c r="F300" s="1954"/>
      <c r="G300" s="1954"/>
      <c r="H300" s="1954"/>
      <c r="I300" s="1954"/>
      <c r="J300" s="1954"/>
      <c r="K300" s="1954"/>
    </row>
    <row r="301" spans="1:11" ht="15.75" customHeight="1">
      <c r="A301" s="1954"/>
      <c r="B301" s="1954"/>
      <c r="C301" s="1954"/>
      <c r="D301" s="1954"/>
      <c r="E301" s="1954"/>
      <c r="F301" s="1954"/>
      <c r="G301" s="1954"/>
      <c r="H301" s="1954"/>
      <c r="I301" s="1954"/>
      <c r="J301" s="1954"/>
      <c r="K301" s="1954"/>
    </row>
    <row r="302" spans="1:11" ht="15.75" customHeight="1">
      <c r="A302" s="1954"/>
      <c r="B302" s="1954"/>
      <c r="C302" s="1954"/>
      <c r="D302" s="1954"/>
      <c r="E302" s="1954"/>
      <c r="F302" s="1954"/>
      <c r="G302" s="1954"/>
      <c r="H302" s="1954"/>
      <c r="I302" s="1954"/>
      <c r="J302" s="1954"/>
      <c r="K302" s="1954"/>
    </row>
    <row r="303" spans="1:11" ht="15.75" customHeight="1">
      <c r="A303" s="1954"/>
      <c r="B303" s="1954"/>
      <c r="C303" s="1954"/>
      <c r="D303" s="1954"/>
      <c r="E303" s="1954"/>
      <c r="F303" s="1954"/>
      <c r="G303" s="1954"/>
      <c r="H303" s="1954"/>
      <c r="I303" s="1954"/>
      <c r="J303" s="1954"/>
      <c r="K303" s="1954"/>
    </row>
    <row r="304" spans="1:11" ht="15.75" customHeight="1">
      <c r="A304" s="1954"/>
      <c r="B304" s="1954"/>
      <c r="C304" s="1954"/>
      <c r="D304" s="1954"/>
      <c r="E304" s="1954"/>
      <c r="F304" s="1954"/>
      <c r="G304" s="1954"/>
      <c r="H304" s="1954"/>
      <c r="I304" s="1954"/>
      <c r="J304" s="1954"/>
      <c r="K304" s="1954"/>
    </row>
    <row r="305" spans="1:11" ht="15.75" customHeight="1">
      <c r="A305" s="1954"/>
      <c r="B305" s="1954"/>
      <c r="C305" s="1954"/>
      <c r="D305" s="1954"/>
      <c r="E305" s="1954"/>
      <c r="F305" s="1954"/>
      <c r="G305" s="1954"/>
      <c r="H305" s="1954"/>
      <c r="I305" s="1954"/>
      <c r="J305" s="1954"/>
      <c r="K305" s="1954"/>
    </row>
    <row r="306" spans="1:11" ht="15.75" customHeight="1">
      <c r="A306" s="1954"/>
      <c r="B306" s="1954"/>
      <c r="C306" s="1954"/>
      <c r="D306" s="1954"/>
      <c r="E306" s="1954"/>
      <c r="F306" s="1954"/>
      <c r="G306" s="1954"/>
      <c r="H306" s="1954"/>
      <c r="I306" s="1954"/>
      <c r="J306" s="1954"/>
      <c r="K306" s="1954"/>
    </row>
    <row r="307" spans="1:11" ht="15.75" customHeight="1">
      <c r="A307" s="1954"/>
      <c r="B307" s="1954"/>
      <c r="C307" s="1954"/>
      <c r="D307" s="1954"/>
      <c r="E307" s="1954"/>
      <c r="F307" s="1954"/>
      <c r="G307" s="1954"/>
      <c r="H307" s="1954"/>
      <c r="I307" s="1954"/>
      <c r="J307" s="1954"/>
      <c r="K307" s="1954"/>
    </row>
    <row r="308" spans="1:11" ht="15.75" customHeight="1">
      <c r="A308" s="1954"/>
      <c r="B308" s="1954"/>
      <c r="C308" s="1954"/>
      <c r="D308" s="1954"/>
      <c r="E308" s="1954"/>
      <c r="F308" s="1954"/>
      <c r="G308" s="1954"/>
      <c r="H308" s="1954"/>
      <c r="I308" s="1954"/>
      <c r="J308" s="1954"/>
      <c r="K308" s="1954"/>
    </row>
    <row r="309" spans="1:11" ht="15.75" customHeight="1">
      <c r="A309" s="1954"/>
      <c r="B309" s="1954"/>
      <c r="C309" s="1954"/>
      <c r="D309" s="1954"/>
      <c r="E309" s="1954"/>
      <c r="F309" s="1954"/>
      <c r="G309" s="1954"/>
      <c r="H309" s="1954"/>
      <c r="I309" s="1954"/>
      <c r="J309" s="1954"/>
      <c r="K309" s="1954"/>
    </row>
    <row r="310" spans="1:11" ht="15.75" customHeight="1">
      <c r="A310" s="1954"/>
      <c r="B310" s="1954"/>
      <c r="C310" s="1954"/>
      <c r="D310" s="1954"/>
      <c r="E310" s="1954"/>
      <c r="F310" s="1954"/>
      <c r="G310" s="1954"/>
      <c r="H310" s="1954"/>
      <c r="I310" s="1954"/>
      <c r="J310" s="1954"/>
      <c r="K310" s="1954"/>
    </row>
    <row r="311" spans="1:11" ht="15.75" customHeight="1">
      <c r="A311" s="1954"/>
      <c r="B311" s="1954"/>
      <c r="C311" s="1954"/>
      <c r="D311" s="1954"/>
      <c r="E311" s="1954"/>
      <c r="F311" s="1954"/>
      <c r="G311" s="1954"/>
      <c r="H311" s="1954"/>
      <c r="I311" s="1954"/>
      <c r="J311" s="1954"/>
      <c r="K311" s="1954"/>
    </row>
    <row r="312" spans="1:11" ht="15.75" customHeight="1">
      <c r="A312" s="1954"/>
      <c r="B312" s="1954"/>
      <c r="C312" s="1954"/>
      <c r="D312" s="1954"/>
      <c r="E312" s="1954"/>
      <c r="F312" s="1954"/>
      <c r="G312" s="1954"/>
      <c r="H312" s="1954"/>
      <c r="I312" s="1954"/>
      <c r="J312" s="1954"/>
      <c r="K312" s="1954"/>
    </row>
    <row r="313" spans="1:11" ht="15.75" customHeight="1">
      <c r="A313" s="1954"/>
      <c r="B313" s="1954"/>
      <c r="C313" s="1954"/>
      <c r="D313" s="1954"/>
      <c r="E313" s="1954"/>
      <c r="F313" s="1954"/>
      <c r="G313" s="1954"/>
      <c r="H313" s="1954"/>
      <c r="I313" s="1954"/>
      <c r="J313" s="1954"/>
      <c r="K313" s="1954"/>
    </row>
    <row r="314" spans="1:11" ht="15.75" customHeight="1">
      <c r="A314" s="1954"/>
      <c r="B314" s="1954"/>
      <c r="C314" s="1954"/>
      <c r="D314" s="1954"/>
      <c r="E314" s="1954"/>
      <c r="F314" s="1954"/>
      <c r="G314" s="1954"/>
      <c r="H314" s="1954"/>
      <c r="I314" s="1954"/>
      <c r="J314" s="1954"/>
      <c r="K314" s="1954"/>
    </row>
    <row r="315" spans="1:11" ht="15.75" customHeight="1">
      <c r="A315" s="1954"/>
      <c r="B315" s="1954"/>
      <c r="C315" s="1954"/>
      <c r="D315" s="1954"/>
      <c r="E315" s="1954"/>
      <c r="F315" s="1954"/>
      <c r="G315" s="1954"/>
      <c r="H315" s="1954"/>
      <c r="I315" s="1954"/>
      <c r="J315" s="1954"/>
      <c r="K315" s="1954"/>
    </row>
    <row r="316" spans="1:11" ht="15.75" customHeight="1">
      <c r="A316" s="1954"/>
      <c r="B316" s="1954"/>
      <c r="C316" s="1954"/>
      <c r="D316" s="1954"/>
      <c r="E316" s="1954"/>
      <c r="F316" s="1954"/>
      <c r="G316" s="1954"/>
      <c r="H316" s="1954"/>
      <c r="I316" s="1954"/>
      <c r="J316" s="1954"/>
      <c r="K316" s="1954"/>
    </row>
    <row r="317" spans="1:11" ht="15.75" customHeight="1">
      <c r="A317" s="1954"/>
      <c r="B317" s="1954"/>
      <c r="C317" s="1954"/>
      <c r="D317" s="1954"/>
      <c r="E317" s="1954"/>
      <c r="F317" s="1954"/>
      <c r="G317" s="1954"/>
      <c r="H317" s="1954"/>
      <c r="I317" s="1954"/>
      <c r="J317" s="1954"/>
      <c r="K317" s="1954"/>
    </row>
    <row r="318" spans="1:11" ht="15.75" customHeight="1">
      <c r="A318" s="1954"/>
      <c r="B318" s="1954"/>
      <c r="C318" s="1954"/>
      <c r="D318" s="1954"/>
      <c r="E318" s="1954"/>
      <c r="F318" s="1954"/>
      <c r="G318" s="1954"/>
      <c r="H318" s="1954"/>
      <c r="I318" s="1954"/>
      <c r="J318" s="1954"/>
      <c r="K318" s="1954"/>
    </row>
    <row r="319" spans="1:11" ht="15.75" customHeight="1">
      <c r="A319" s="1954"/>
      <c r="B319" s="1954"/>
      <c r="C319" s="1954"/>
      <c r="D319" s="1954"/>
      <c r="E319" s="1954"/>
      <c r="F319" s="1954"/>
      <c r="G319" s="1954"/>
      <c r="H319" s="1954"/>
      <c r="I319" s="1954"/>
      <c r="J319" s="1954"/>
      <c r="K319" s="1954"/>
    </row>
    <row r="320" spans="1:11" ht="15.75" customHeight="1">
      <c r="A320" s="1954"/>
      <c r="B320" s="1954"/>
      <c r="C320" s="1954"/>
      <c r="D320" s="1954"/>
      <c r="E320" s="1954"/>
      <c r="F320" s="1954"/>
      <c r="G320" s="1954"/>
      <c r="H320" s="1954"/>
      <c r="I320" s="1954"/>
      <c r="J320" s="1954"/>
      <c r="K320" s="1954"/>
    </row>
    <row r="321" spans="1:11" ht="15.75" customHeight="1">
      <c r="A321" s="1954"/>
      <c r="B321" s="1954"/>
      <c r="C321" s="1954"/>
      <c r="D321" s="1954"/>
      <c r="E321" s="1954"/>
      <c r="F321" s="1954"/>
      <c r="G321" s="1954"/>
      <c r="H321" s="1954"/>
      <c r="I321" s="1954"/>
      <c r="J321" s="1954"/>
      <c r="K321" s="1954"/>
    </row>
    <row r="322" spans="1:11" ht="15.75" customHeight="1">
      <c r="A322" s="1954"/>
      <c r="B322" s="1954"/>
      <c r="C322" s="1954"/>
      <c r="D322" s="1954"/>
      <c r="E322" s="1954"/>
      <c r="F322" s="1954"/>
      <c r="G322" s="1954"/>
      <c r="H322" s="1954"/>
      <c r="I322" s="1954"/>
      <c r="J322" s="1954"/>
      <c r="K322" s="1954"/>
    </row>
    <row r="323" spans="1:11" ht="15.75" customHeight="1">
      <c r="A323" s="1954"/>
      <c r="B323" s="1954"/>
      <c r="C323" s="1954"/>
      <c r="D323" s="1954"/>
      <c r="E323" s="1954"/>
      <c r="F323" s="1954"/>
      <c r="G323" s="1954"/>
      <c r="H323" s="1954"/>
      <c r="I323" s="1954"/>
      <c r="J323" s="1954"/>
      <c r="K323" s="1954"/>
    </row>
    <row r="324" spans="1:11" ht="15.75" customHeight="1">
      <c r="A324" s="1954"/>
      <c r="B324" s="1954"/>
      <c r="C324" s="1954"/>
      <c r="D324" s="1954"/>
      <c r="E324" s="1954"/>
      <c r="F324" s="1954"/>
      <c r="G324" s="1954"/>
      <c r="H324" s="1954"/>
      <c r="I324" s="1954"/>
      <c r="J324" s="1954"/>
      <c r="K324" s="1954"/>
    </row>
    <row r="325" spans="1:11" ht="15.75" customHeight="1">
      <c r="A325" s="1954"/>
      <c r="B325" s="1954"/>
      <c r="C325" s="1954"/>
      <c r="D325" s="1954"/>
      <c r="E325" s="1954"/>
      <c r="F325" s="1954"/>
      <c r="G325" s="1954"/>
      <c r="H325" s="1954"/>
      <c r="I325" s="1954"/>
      <c r="J325" s="1954"/>
      <c r="K325" s="1954"/>
    </row>
    <row r="326" spans="1:11" ht="15.75" customHeight="1">
      <c r="A326" s="1954"/>
      <c r="B326" s="1954"/>
      <c r="C326" s="1954"/>
      <c r="D326" s="1954"/>
      <c r="E326" s="1954"/>
      <c r="F326" s="1954"/>
      <c r="G326" s="1954"/>
      <c r="H326" s="1954"/>
      <c r="I326" s="1954"/>
      <c r="J326" s="1954"/>
      <c r="K326" s="1954"/>
    </row>
    <row r="327" spans="1:11" ht="15.75" customHeight="1">
      <c r="A327" s="1954"/>
      <c r="B327" s="1954"/>
      <c r="C327" s="1954"/>
      <c r="D327" s="1954"/>
      <c r="E327" s="1954"/>
      <c r="F327" s="1954"/>
      <c r="G327" s="1954"/>
      <c r="H327" s="1954"/>
      <c r="I327" s="1954"/>
      <c r="J327" s="1954"/>
      <c r="K327" s="1954"/>
    </row>
    <row r="328" spans="1:11" ht="15.75" customHeight="1">
      <c r="A328" s="1954"/>
      <c r="B328" s="1954"/>
      <c r="C328" s="1954"/>
      <c r="D328" s="1954"/>
      <c r="E328" s="1954"/>
      <c r="F328" s="1954"/>
      <c r="G328" s="1954"/>
      <c r="H328" s="1954"/>
      <c r="I328" s="1954"/>
      <c r="J328" s="1954"/>
      <c r="K328" s="1954"/>
    </row>
    <row r="329" spans="1:11" ht="15.75" customHeight="1">
      <c r="A329" s="1954"/>
      <c r="B329" s="1954"/>
      <c r="C329" s="1954"/>
      <c r="D329" s="1954"/>
      <c r="E329" s="1954"/>
      <c r="F329" s="1954"/>
      <c r="G329" s="1954"/>
      <c r="H329" s="1954"/>
      <c r="I329" s="1954"/>
      <c r="J329" s="1954"/>
      <c r="K329" s="1954"/>
    </row>
    <row r="330" spans="1:11" ht="15.75" customHeight="1">
      <c r="A330" s="1954"/>
      <c r="B330" s="1954"/>
      <c r="C330" s="1954"/>
      <c r="D330" s="1954"/>
      <c r="E330" s="1954"/>
      <c r="F330" s="1954"/>
      <c r="G330" s="1954"/>
      <c r="H330" s="1954"/>
      <c r="I330" s="1954"/>
      <c r="J330" s="1954"/>
      <c r="K330" s="1954"/>
    </row>
    <row r="331" spans="1:11" ht="15.75" customHeight="1">
      <c r="A331" s="1954"/>
      <c r="B331" s="1954"/>
      <c r="C331" s="1954"/>
      <c r="D331" s="1954"/>
      <c r="E331" s="1954"/>
      <c r="F331" s="1954"/>
      <c r="G331" s="1954"/>
      <c r="H331" s="1954"/>
      <c r="I331" s="1954"/>
      <c r="J331" s="1954"/>
      <c r="K331" s="1954"/>
    </row>
    <row r="332" spans="1:11" ht="15.75" customHeight="1">
      <c r="A332" s="1954"/>
      <c r="B332" s="1954"/>
      <c r="C332" s="1954"/>
      <c r="D332" s="1954"/>
      <c r="E332" s="1954"/>
      <c r="F332" s="1954"/>
      <c r="G332" s="1954"/>
      <c r="H332" s="1954"/>
      <c r="I332" s="1954"/>
      <c r="J332" s="1954"/>
      <c r="K332" s="1954"/>
    </row>
    <row r="333" spans="1:11" ht="15.75" customHeight="1">
      <c r="A333" s="1954"/>
      <c r="B333" s="1954"/>
      <c r="C333" s="1954"/>
      <c r="D333" s="1954"/>
      <c r="E333" s="1954"/>
      <c r="F333" s="1954"/>
      <c r="G333" s="1954"/>
      <c r="H333" s="1954"/>
      <c r="I333" s="1954"/>
      <c r="J333" s="1954"/>
      <c r="K333" s="1954"/>
    </row>
    <row r="334" spans="1:11" ht="15.75" customHeight="1">
      <c r="A334" s="1954"/>
      <c r="B334" s="1954"/>
      <c r="C334" s="1954"/>
      <c r="D334" s="1954"/>
      <c r="E334" s="1954"/>
      <c r="F334" s="1954"/>
      <c r="G334" s="1954"/>
      <c r="H334" s="1954"/>
      <c r="I334" s="1954"/>
      <c r="J334" s="1954"/>
      <c r="K334" s="1954"/>
    </row>
    <row r="335" spans="1:11" ht="15.75" customHeight="1">
      <c r="A335" s="1954"/>
      <c r="B335" s="1954"/>
      <c r="C335" s="1954"/>
      <c r="D335" s="1954"/>
      <c r="E335" s="1954"/>
      <c r="F335" s="1954"/>
      <c r="G335" s="1954"/>
      <c r="H335" s="1954"/>
      <c r="I335" s="1954"/>
      <c r="J335" s="1954"/>
      <c r="K335" s="1954"/>
    </row>
    <row r="336" spans="1:11" ht="15.75" customHeight="1">
      <c r="A336" s="1954"/>
      <c r="B336" s="1954"/>
      <c r="C336" s="1954"/>
      <c r="D336" s="1954"/>
      <c r="E336" s="1954"/>
      <c r="F336" s="1954"/>
      <c r="G336" s="1954"/>
      <c r="H336" s="1954"/>
      <c r="I336" s="1954"/>
      <c r="J336" s="1954"/>
      <c r="K336" s="1954"/>
    </row>
    <row r="337" spans="1:11" ht="15.75" customHeight="1">
      <c r="A337" s="1954"/>
      <c r="B337" s="1954"/>
      <c r="C337" s="1954"/>
      <c r="D337" s="1954"/>
      <c r="E337" s="1954"/>
      <c r="F337" s="1954"/>
      <c r="G337" s="1954"/>
      <c r="H337" s="1954"/>
      <c r="I337" s="1954"/>
      <c r="J337" s="1954"/>
      <c r="K337" s="1954"/>
    </row>
    <row r="338" spans="1:11" ht="15.75" customHeight="1">
      <c r="A338" s="1954"/>
      <c r="B338" s="1954"/>
      <c r="C338" s="1954"/>
      <c r="D338" s="1954"/>
      <c r="E338" s="1954"/>
      <c r="F338" s="1954"/>
      <c r="G338" s="1954"/>
      <c r="H338" s="1954"/>
      <c r="I338" s="1954"/>
      <c r="J338" s="1954"/>
      <c r="K338" s="1954"/>
    </row>
    <row r="339" spans="1:11" ht="15.75" customHeight="1">
      <c r="A339" s="1954"/>
      <c r="B339" s="1954"/>
      <c r="C339" s="1954"/>
      <c r="D339" s="1954"/>
      <c r="E339" s="1954"/>
      <c r="F339" s="1954"/>
      <c r="G339" s="1954"/>
      <c r="H339" s="1954"/>
      <c r="I339" s="1954"/>
      <c r="J339" s="1954"/>
      <c r="K339" s="1954"/>
    </row>
    <row r="340" spans="1:11" ht="15.75" customHeight="1">
      <c r="A340" s="1954"/>
      <c r="B340" s="1954"/>
      <c r="C340" s="1954"/>
      <c r="D340" s="1954"/>
      <c r="E340" s="1954"/>
      <c r="F340" s="1954"/>
      <c r="G340" s="1954"/>
      <c r="H340" s="1954"/>
      <c r="I340" s="1954"/>
      <c r="J340" s="1954"/>
      <c r="K340" s="1954"/>
    </row>
    <row r="341" spans="1:11" ht="15.75" customHeight="1">
      <c r="A341" s="1954"/>
      <c r="B341" s="1954"/>
      <c r="C341" s="1954"/>
      <c r="D341" s="1954"/>
      <c r="E341" s="1954"/>
      <c r="F341" s="1954"/>
      <c r="G341" s="1954"/>
      <c r="H341" s="1954"/>
      <c r="I341" s="1954"/>
      <c r="J341" s="1954"/>
      <c r="K341" s="1954"/>
    </row>
    <row r="342" spans="1:11" ht="15.75" customHeight="1">
      <c r="A342" s="1954"/>
      <c r="B342" s="1954"/>
      <c r="C342" s="1954"/>
      <c r="D342" s="1954"/>
      <c r="E342" s="1954"/>
      <c r="F342" s="1954"/>
      <c r="G342" s="1954"/>
      <c r="H342" s="1954"/>
      <c r="I342" s="1954"/>
      <c r="J342" s="1954"/>
      <c r="K342" s="1954"/>
    </row>
    <row r="343" spans="1:11" ht="15.75" customHeight="1">
      <c r="A343" s="1954"/>
      <c r="B343" s="1954"/>
      <c r="C343" s="1954"/>
      <c r="D343" s="1954"/>
      <c r="E343" s="1954"/>
      <c r="F343" s="1954"/>
      <c r="G343" s="1954"/>
      <c r="H343" s="1954"/>
      <c r="I343" s="1954"/>
      <c r="J343" s="1954"/>
      <c r="K343" s="1954"/>
    </row>
    <row r="344" spans="1:11" ht="15.75" customHeight="1">
      <c r="A344" s="1954"/>
      <c r="B344" s="1954"/>
      <c r="C344" s="1954"/>
      <c r="D344" s="1954"/>
      <c r="E344" s="1954"/>
      <c r="F344" s="1954"/>
      <c r="G344" s="1954"/>
      <c r="H344" s="1954"/>
      <c r="I344" s="1954"/>
      <c r="J344" s="1954"/>
      <c r="K344" s="1954"/>
    </row>
    <row r="345" spans="1:11" ht="15.75" customHeight="1">
      <c r="A345" s="1954"/>
      <c r="B345" s="1954"/>
      <c r="C345" s="1954"/>
      <c r="D345" s="1954"/>
      <c r="E345" s="1954"/>
      <c r="F345" s="1954"/>
      <c r="G345" s="1954"/>
      <c r="H345" s="1954"/>
      <c r="I345" s="1954"/>
      <c r="J345" s="1954"/>
      <c r="K345" s="1954"/>
    </row>
    <row r="346" spans="1:11" ht="15.75" customHeight="1">
      <c r="A346" s="1954"/>
      <c r="B346" s="1954"/>
      <c r="C346" s="1954"/>
      <c r="D346" s="1954"/>
      <c r="E346" s="1954"/>
      <c r="F346" s="1954"/>
      <c r="G346" s="1954"/>
      <c r="H346" s="1954"/>
      <c r="I346" s="1954"/>
      <c r="J346" s="1954"/>
      <c r="K346" s="1954"/>
    </row>
    <row r="347" spans="1:11" ht="15.75" customHeight="1">
      <c r="A347" s="1954"/>
      <c r="B347" s="1954"/>
      <c r="C347" s="1954"/>
      <c r="D347" s="1954"/>
      <c r="E347" s="1954"/>
      <c r="F347" s="1954"/>
      <c r="G347" s="1954"/>
      <c r="H347" s="1954"/>
      <c r="I347" s="1954"/>
      <c r="J347" s="1954"/>
      <c r="K347" s="1954"/>
    </row>
    <row r="348" spans="1:11" ht="15.75" customHeight="1">
      <c r="A348" s="1954"/>
      <c r="B348" s="1954"/>
      <c r="C348" s="1954"/>
      <c r="D348" s="1954"/>
      <c r="E348" s="1954"/>
      <c r="F348" s="1954"/>
      <c r="G348" s="1954"/>
      <c r="H348" s="1954"/>
      <c r="I348" s="1954"/>
      <c r="J348" s="1954"/>
      <c r="K348" s="1954"/>
    </row>
    <row r="349" spans="1:11" ht="15.75" customHeight="1">
      <c r="A349" s="1954"/>
      <c r="B349" s="1954"/>
      <c r="C349" s="1954"/>
      <c r="D349" s="1954"/>
      <c r="E349" s="1954"/>
      <c r="F349" s="1954"/>
      <c r="G349" s="1954"/>
      <c r="H349" s="1954"/>
      <c r="I349" s="1954"/>
      <c r="J349" s="1954"/>
      <c r="K349" s="1954"/>
    </row>
    <row r="350" spans="1:11" ht="15.75" customHeight="1">
      <c r="A350" s="1954"/>
      <c r="B350" s="1954"/>
      <c r="C350" s="1954"/>
      <c r="D350" s="1954"/>
      <c r="E350" s="1954"/>
      <c r="F350" s="1954"/>
      <c r="G350" s="1954"/>
      <c r="H350" s="1954"/>
      <c r="I350" s="1954"/>
      <c r="J350" s="1954"/>
      <c r="K350" s="1954"/>
    </row>
    <row r="351" spans="1:11" ht="15.75" customHeight="1">
      <c r="A351" s="1954"/>
      <c r="B351" s="1954"/>
      <c r="C351" s="1954"/>
      <c r="D351" s="1954"/>
      <c r="E351" s="1954"/>
      <c r="F351" s="1954"/>
      <c r="G351" s="1954"/>
      <c r="H351" s="1954"/>
      <c r="I351" s="1954"/>
      <c r="J351" s="1954"/>
      <c r="K351" s="1954"/>
    </row>
    <row r="352" spans="1:11" ht="15.75" customHeight="1">
      <c r="A352" s="1954"/>
      <c r="B352" s="1954"/>
      <c r="C352" s="1954"/>
      <c r="D352" s="1954"/>
      <c r="E352" s="1954"/>
      <c r="F352" s="1954"/>
      <c r="G352" s="1954"/>
      <c r="H352" s="1954"/>
      <c r="I352" s="1954"/>
      <c r="J352" s="1954"/>
      <c r="K352" s="1954"/>
    </row>
    <row r="353" spans="1:11" ht="15.75" customHeight="1">
      <c r="A353" s="1954"/>
      <c r="B353" s="1954"/>
      <c r="C353" s="1954"/>
      <c r="D353" s="1954"/>
      <c r="E353" s="1954"/>
      <c r="F353" s="1954"/>
      <c r="G353" s="1954"/>
      <c r="H353" s="1954"/>
      <c r="I353" s="1954"/>
      <c r="J353" s="1954"/>
      <c r="K353" s="1954"/>
    </row>
    <row r="354" spans="1:11" ht="15.75" customHeight="1">
      <c r="A354" s="1954"/>
      <c r="B354" s="1954"/>
      <c r="C354" s="1954"/>
      <c r="D354" s="1954"/>
      <c r="E354" s="1954"/>
      <c r="F354" s="1954"/>
      <c r="G354" s="1954"/>
      <c r="H354" s="1954"/>
      <c r="I354" s="1954"/>
      <c r="J354" s="1954"/>
      <c r="K354" s="1954"/>
    </row>
    <row r="355" spans="1:11" ht="15.75" customHeight="1">
      <c r="A355" s="1954"/>
      <c r="B355" s="1954"/>
      <c r="C355" s="1954"/>
      <c r="D355" s="1954"/>
      <c r="E355" s="1954"/>
      <c r="F355" s="1954"/>
      <c r="G355" s="1954"/>
      <c r="H355" s="1954"/>
      <c r="I355" s="1954"/>
      <c r="J355" s="1954"/>
      <c r="K355" s="1954"/>
    </row>
    <row r="356" spans="1:11" ht="15.75" customHeight="1">
      <c r="A356" s="1954"/>
      <c r="B356" s="1954"/>
      <c r="C356" s="1954"/>
      <c r="D356" s="1954"/>
      <c r="E356" s="1954"/>
      <c r="F356" s="1954"/>
      <c r="G356" s="1954"/>
      <c r="H356" s="1954"/>
      <c r="I356" s="1954"/>
      <c r="J356" s="1954"/>
      <c r="K356" s="1954"/>
    </row>
    <row r="357" spans="1:11" ht="15.75" customHeight="1">
      <c r="A357" s="1954"/>
      <c r="B357" s="1954"/>
      <c r="C357" s="1954"/>
      <c r="D357" s="1954"/>
      <c r="E357" s="1954"/>
      <c r="F357" s="1954"/>
      <c r="G357" s="1954"/>
      <c r="H357" s="1954"/>
      <c r="I357" s="1954"/>
      <c r="J357" s="1954"/>
      <c r="K357" s="1954"/>
    </row>
    <row r="358" spans="1:11" ht="15.75" customHeight="1">
      <c r="A358" s="1954"/>
      <c r="B358" s="1954"/>
      <c r="C358" s="1954"/>
      <c r="D358" s="1954"/>
      <c r="E358" s="1954"/>
      <c r="F358" s="1954"/>
      <c r="G358" s="1954"/>
      <c r="H358" s="1954"/>
      <c r="I358" s="1954"/>
      <c r="J358" s="1954"/>
      <c r="K358" s="1954"/>
    </row>
    <row r="359" spans="1:11" ht="15.75" customHeight="1">
      <c r="A359" s="1954"/>
      <c r="B359" s="1954"/>
      <c r="C359" s="1954"/>
      <c r="D359" s="1954"/>
      <c r="E359" s="1954"/>
      <c r="F359" s="1954"/>
      <c r="G359" s="1954"/>
      <c r="H359" s="1954"/>
      <c r="I359" s="1954"/>
      <c r="J359" s="1954"/>
      <c r="K359" s="1954"/>
    </row>
    <row r="360" spans="1:11" ht="15.75" customHeight="1">
      <c r="A360" s="1954"/>
      <c r="B360" s="1954"/>
      <c r="C360" s="1954"/>
      <c r="D360" s="1954"/>
      <c r="E360" s="1954"/>
      <c r="F360" s="1954"/>
      <c r="G360" s="1954"/>
      <c r="H360" s="1954"/>
      <c r="I360" s="1954"/>
      <c r="J360" s="1954"/>
      <c r="K360" s="1954"/>
    </row>
    <row r="361" spans="1:11" ht="15.75" customHeight="1">
      <c r="A361" s="1954"/>
      <c r="B361" s="1954"/>
      <c r="C361" s="1954"/>
      <c r="D361" s="1954"/>
      <c r="E361" s="1954"/>
      <c r="F361" s="1954"/>
      <c r="G361" s="1954"/>
      <c r="H361" s="1954"/>
      <c r="I361" s="1954"/>
      <c r="J361" s="1954"/>
      <c r="K361" s="1954"/>
    </row>
    <row r="362" spans="1:11" ht="15.75" customHeight="1">
      <c r="A362" s="1954"/>
      <c r="B362" s="1954"/>
      <c r="C362" s="1954"/>
      <c r="D362" s="1954"/>
      <c r="E362" s="1954"/>
      <c r="F362" s="1954"/>
      <c r="G362" s="1954"/>
      <c r="H362" s="1954"/>
      <c r="I362" s="1954"/>
      <c r="J362" s="1954"/>
      <c r="K362" s="1954"/>
    </row>
    <row r="363" spans="1:11" ht="15.75" customHeight="1">
      <c r="A363" s="1954"/>
      <c r="B363" s="1954"/>
      <c r="C363" s="1954"/>
      <c r="D363" s="1954"/>
      <c r="E363" s="1954"/>
      <c r="F363" s="1954"/>
      <c r="G363" s="1954"/>
      <c r="H363" s="1954"/>
      <c r="I363" s="1954"/>
      <c r="J363" s="1954"/>
      <c r="K363" s="1954"/>
    </row>
    <row r="364" spans="1:11" ht="15.75" customHeight="1">
      <c r="A364" s="1954"/>
      <c r="B364" s="1954"/>
      <c r="C364" s="1954"/>
      <c r="D364" s="1954"/>
      <c r="E364" s="1954"/>
      <c r="F364" s="1954"/>
      <c r="G364" s="1954"/>
      <c r="H364" s="1954"/>
      <c r="I364" s="1954"/>
      <c r="J364" s="1954"/>
      <c r="K364" s="1954"/>
    </row>
    <row r="365" spans="1:11" ht="15.75" customHeight="1">
      <c r="A365" s="1954"/>
      <c r="B365" s="1954"/>
      <c r="C365" s="1954"/>
      <c r="D365" s="1954"/>
      <c r="E365" s="1954"/>
      <c r="F365" s="1954"/>
      <c r="G365" s="1954"/>
      <c r="H365" s="1954"/>
      <c r="I365" s="1954"/>
      <c r="J365" s="1954"/>
      <c r="K365" s="1954"/>
    </row>
    <row r="366" spans="1:11" ht="15.75" customHeight="1">
      <c r="A366" s="1954"/>
      <c r="B366" s="1954"/>
      <c r="C366" s="1954"/>
      <c r="D366" s="1954"/>
      <c r="E366" s="1954"/>
      <c r="F366" s="1954"/>
      <c r="G366" s="1954"/>
      <c r="H366" s="1954"/>
      <c r="I366" s="1954"/>
      <c r="J366" s="1954"/>
      <c r="K366" s="1954"/>
    </row>
    <row r="367" spans="1:11" ht="15.75" customHeight="1">
      <c r="A367" s="1954"/>
      <c r="B367" s="1954"/>
      <c r="C367" s="1954"/>
      <c r="D367" s="1954"/>
      <c r="E367" s="1954"/>
      <c r="F367" s="1954"/>
      <c r="G367" s="1954"/>
      <c r="H367" s="1954"/>
      <c r="I367" s="1954"/>
      <c r="J367" s="1954"/>
      <c r="K367" s="1954"/>
    </row>
    <row r="368" spans="1:11" ht="15.75" customHeight="1">
      <c r="A368" s="1954"/>
      <c r="B368" s="1954"/>
      <c r="C368" s="1954"/>
      <c r="D368" s="1954"/>
      <c r="E368" s="1954"/>
      <c r="F368" s="1954"/>
      <c r="G368" s="1954"/>
      <c r="H368" s="1954"/>
      <c r="I368" s="1954"/>
      <c r="J368" s="1954"/>
      <c r="K368" s="1954"/>
    </row>
    <row r="369" spans="1:11" ht="15.75" customHeight="1">
      <c r="A369" s="1954"/>
      <c r="B369" s="1954"/>
      <c r="C369" s="1954"/>
      <c r="D369" s="1954"/>
      <c r="E369" s="1954"/>
      <c r="F369" s="1954"/>
      <c r="G369" s="1954"/>
      <c r="H369" s="1954"/>
      <c r="I369" s="1954"/>
      <c r="J369" s="1954"/>
      <c r="K369" s="1954"/>
    </row>
    <row r="370" spans="1:11" ht="15.75" customHeight="1">
      <c r="A370" s="1954"/>
      <c r="B370" s="1954"/>
      <c r="C370" s="1954"/>
      <c r="D370" s="1954"/>
      <c r="E370" s="1954"/>
      <c r="F370" s="1954"/>
      <c r="G370" s="1954"/>
      <c r="H370" s="1954"/>
      <c r="I370" s="1954"/>
      <c r="J370" s="1954"/>
      <c r="K370" s="1954"/>
    </row>
    <row r="371" spans="1:11" ht="15.75" customHeight="1">
      <c r="A371" s="1954"/>
      <c r="B371" s="1954"/>
      <c r="C371" s="1954"/>
      <c r="D371" s="1954"/>
      <c r="E371" s="1954"/>
      <c r="F371" s="1954"/>
      <c r="G371" s="1954"/>
      <c r="H371" s="1954"/>
      <c r="I371" s="1954"/>
      <c r="J371" s="1954"/>
      <c r="K371" s="1954"/>
    </row>
    <row r="372" spans="1:11" ht="15.75" customHeight="1">
      <c r="A372" s="1954"/>
      <c r="B372" s="1954"/>
      <c r="C372" s="1954"/>
      <c r="D372" s="1954"/>
      <c r="E372" s="1954"/>
      <c r="F372" s="1954"/>
      <c r="G372" s="1954"/>
      <c r="H372" s="1954"/>
      <c r="I372" s="1954"/>
      <c r="J372" s="1954"/>
      <c r="K372" s="1954"/>
    </row>
    <row r="373" spans="1:11" ht="15.75" customHeight="1">
      <c r="A373" s="1954"/>
      <c r="B373" s="1954"/>
      <c r="C373" s="1954"/>
      <c r="D373" s="1954"/>
      <c r="E373" s="1954"/>
      <c r="F373" s="1954"/>
      <c r="G373" s="1954"/>
      <c r="H373" s="1954"/>
      <c r="I373" s="1954"/>
      <c r="J373" s="1954"/>
      <c r="K373" s="1954"/>
    </row>
    <row r="374" spans="1:11" ht="15.75" customHeight="1">
      <c r="A374" s="1954"/>
      <c r="B374" s="1954"/>
      <c r="C374" s="1954"/>
      <c r="D374" s="1954"/>
      <c r="E374" s="1954"/>
      <c r="F374" s="1954"/>
      <c r="G374" s="1954"/>
      <c r="H374" s="1954"/>
      <c r="I374" s="1954"/>
      <c r="J374" s="1954"/>
      <c r="K374" s="1954"/>
    </row>
    <row r="375" spans="1:11" ht="15.75" customHeight="1">
      <c r="A375" s="1954"/>
      <c r="B375" s="1954"/>
      <c r="C375" s="1954"/>
      <c r="D375" s="1954"/>
      <c r="E375" s="1954"/>
      <c r="F375" s="1954"/>
      <c r="G375" s="1954"/>
      <c r="H375" s="1954"/>
      <c r="I375" s="1954"/>
      <c r="J375" s="1954"/>
      <c r="K375" s="1954"/>
    </row>
    <row r="376" spans="1:11" ht="15.75" customHeight="1">
      <c r="A376" s="1954"/>
      <c r="B376" s="1954"/>
      <c r="C376" s="1954"/>
      <c r="D376" s="1954"/>
      <c r="E376" s="1954"/>
      <c r="F376" s="1954"/>
      <c r="G376" s="1954"/>
      <c r="H376" s="1954"/>
      <c r="I376" s="1954"/>
      <c r="J376" s="1954"/>
      <c r="K376" s="1954"/>
    </row>
    <row r="377" spans="1:11" ht="15.75" customHeight="1">
      <c r="A377" s="1954"/>
      <c r="B377" s="1954"/>
      <c r="C377" s="1954"/>
      <c r="D377" s="1954"/>
      <c r="E377" s="1954"/>
      <c r="F377" s="1954"/>
      <c r="G377" s="1954"/>
      <c r="H377" s="1954"/>
      <c r="I377" s="1954"/>
      <c r="J377" s="1954"/>
      <c r="K377" s="1954"/>
    </row>
    <row r="378" spans="1:11" ht="15.75" customHeight="1">
      <c r="A378" s="1954"/>
      <c r="B378" s="1954"/>
      <c r="C378" s="1954"/>
      <c r="D378" s="1954"/>
      <c r="E378" s="1954"/>
      <c r="F378" s="1954"/>
      <c r="G378" s="1954"/>
      <c r="H378" s="1954"/>
      <c r="I378" s="1954"/>
      <c r="J378" s="1954"/>
      <c r="K378" s="1954"/>
    </row>
    <row r="379" spans="1:11" ht="15.75" customHeight="1">
      <c r="A379" s="1954"/>
      <c r="B379" s="1954"/>
      <c r="C379" s="1954"/>
      <c r="D379" s="1954"/>
      <c r="E379" s="1954"/>
      <c r="F379" s="1954"/>
      <c r="G379" s="1954"/>
      <c r="H379" s="1954"/>
      <c r="I379" s="1954"/>
      <c r="J379" s="1954"/>
      <c r="K379" s="1954"/>
    </row>
    <row r="380" spans="1:11" ht="15.75" customHeight="1">
      <c r="A380" s="1954"/>
      <c r="B380" s="1954"/>
      <c r="C380" s="1954"/>
      <c r="D380" s="1954"/>
      <c r="E380" s="1954"/>
      <c r="F380" s="1954"/>
      <c r="G380" s="1954"/>
      <c r="H380" s="1954"/>
      <c r="I380" s="1954"/>
      <c r="J380" s="1954"/>
      <c r="K380" s="1954"/>
    </row>
    <row r="381" spans="1:11" ht="15.75" customHeight="1">
      <c r="A381" s="1954"/>
      <c r="B381" s="1954"/>
      <c r="C381" s="1954"/>
      <c r="D381" s="1954"/>
      <c r="E381" s="1954"/>
      <c r="F381" s="1954"/>
      <c r="G381" s="1954"/>
      <c r="H381" s="1954"/>
      <c r="I381" s="1954"/>
      <c r="J381" s="1954"/>
      <c r="K381" s="1954"/>
    </row>
    <row r="382" spans="1:11" ht="15.75" customHeight="1">
      <c r="A382" s="1954"/>
      <c r="B382" s="1954"/>
      <c r="C382" s="1954"/>
      <c r="D382" s="1954"/>
      <c r="E382" s="1954"/>
      <c r="F382" s="1954"/>
      <c r="G382" s="1954"/>
      <c r="H382" s="1954"/>
      <c r="I382" s="1954"/>
      <c r="J382" s="1954"/>
      <c r="K382" s="1954"/>
    </row>
    <row r="383" spans="1:11" ht="15.75" customHeight="1">
      <c r="A383" s="1954"/>
      <c r="B383" s="1954"/>
      <c r="C383" s="1954"/>
      <c r="D383" s="1954"/>
      <c r="E383" s="1954"/>
      <c r="F383" s="1954"/>
      <c r="G383" s="1954"/>
      <c r="H383" s="1954"/>
      <c r="I383" s="1954"/>
      <c r="J383" s="1954"/>
      <c r="K383" s="1954"/>
    </row>
    <row r="384" spans="1:11" ht="15.75" customHeight="1">
      <c r="A384" s="1954"/>
      <c r="B384" s="1954"/>
      <c r="C384" s="1954"/>
      <c r="D384" s="1954"/>
      <c r="E384" s="1954"/>
      <c r="F384" s="1954"/>
      <c r="G384" s="1954"/>
      <c r="H384" s="1954"/>
      <c r="I384" s="1954"/>
      <c r="J384" s="1954"/>
      <c r="K384" s="1954"/>
    </row>
    <row r="385" spans="1:11" ht="15.75" customHeight="1">
      <c r="A385" s="1954"/>
      <c r="B385" s="1954"/>
      <c r="C385" s="1954"/>
      <c r="D385" s="1954"/>
      <c r="E385" s="1954"/>
      <c r="F385" s="1954"/>
      <c r="G385" s="1954"/>
      <c r="H385" s="1954"/>
      <c r="I385" s="1954"/>
      <c r="J385" s="1954"/>
      <c r="K385" s="1954"/>
    </row>
    <row r="386" spans="1:11" ht="15.75" customHeight="1">
      <c r="A386" s="1954"/>
      <c r="B386" s="1954"/>
      <c r="C386" s="1954"/>
      <c r="D386" s="1954"/>
      <c r="E386" s="1954"/>
      <c r="F386" s="1954"/>
      <c r="G386" s="1954"/>
      <c r="H386" s="1954"/>
      <c r="I386" s="1954"/>
      <c r="J386" s="1954"/>
      <c r="K386" s="1954"/>
    </row>
    <row r="387" spans="1:11" ht="15.75" customHeight="1">
      <c r="A387" s="1954"/>
      <c r="B387" s="1954"/>
      <c r="C387" s="1954"/>
      <c r="D387" s="1954"/>
      <c r="E387" s="1954"/>
      <c r="F387" s="1954"/>
      <c r="G387" s="1954"/>
      <c r="H387" s="1954"/>
      <c r="I387" s="1954"/>
      <c r="J387" s="1954"/>
      <c r="K387" s="1954"/>
    </row>
    <row r="388" spans="1:11" ht="15.75" customHeight="1">
      <c r="A388" s="1954"/>
      <c r="B388" s="1954"/>
      <c r="C388" s="1954"/>
      <c r="D388" s="1954"/>
      <c r="E388" s="1954"/>
      <c r="F388" s="1954"/>
      <c r="G388" s="1954"/>
      <c r="H388" s="1954"/>
      <c r="I388" s="1954"/>
      <c r="J388" s="1954"/>
      <c r="K388" s="1954"/>
    </row>
    <row r="389" spans="1:11" ht="15.75" customHeight="1">
      <c r="A389" s="1954"/>
      <c r="B389" s="1954"/>
      <c r="C389" s="1954"/>
      <c r="D389" s="1954"/>
      <c r="E389" s="1954"/>
      <c r="F389" s="1954"/>
      <c r="G389" s="1954"/>
      <c r="H389" s="1954"/>
      <c r="I389" s="1954"/>
      <c r="J389" s="1954"/>
      <c r="K389" s="1954"/>
    </row>
    <row r="390" spans="1:11" ht="15.75" customHeight="1">
      <c r="A390" s="1954"/>
      <c r="B390" s="1954"/>
      <c r="C390" s="1954"/>
      <c r="D390" s="1954"/>
      <c r="E390" s="1954"/>
      <c r="F390" s="1954"/>
      <c r="G390" s="1954"/>
      <c r="H390" s="1954"/>
      <c r="I390" s="1954"/>
      <c r="J390" s="1954"/>
      <c r="K390" s="1954"/>
    </row>
    <row r="391" spans="1:11" ht="15.75" customHeight="1">
      <c r="A391" s="1954"/>
      <c r="B391" s="1954"/>
      <c r="C391" s="1954"/>
      <c r="D391" s="1954"/>
      <c r="E391" s="1954"/>
      <c r="F391" s="1954"/>
      <c r="G391" s="1954"/>
      <c r="H391" s="1954"/>
      <c r="I391" s="1954"/>
      <c r="J391" s="1954"/>
      <c r="K391" s="1954"/>
    </row>
    <row r="392" spans="1:11" ht="15.75" customHeight="1">
      <c r="A392" s="1954"/>
      <c r="B392" s="1954"/>
      <c r="C392" s="1954"/>
      <c r="D392" s="1954"/>
      <c r="E392" s="1954"/>
      <c r="F392" s="1954"/>
      <c r="G392" s="1954"/>
      <c r="H392" s="1954"/>
      <c r="I392" s="1954"/>
      <c r="J392" s="1954"/>
      <c r="K392" s="1954"/>
    </row>
    <row r="393" spans="1:11" ht="15.75" customHeight="1">
      <c r="A393" s="1954"/>
      <c r="B393" s="1954"/>
      <c r="C393" s="1954"/>
      <c r="D393" s="1954"/>
      <c r="E393" s="1954"/>
      <c r="F393" s="1954"/>
      <c r="G393" s="1954"/>
      <c r="H393" s="1954"/>
      <c r="I393" s="1954"/>
      <c r="J393" s="1954"/>
      <c r="K393" s="1954"/>
    </row>
    <row r="394" spans="1:11" ht="15.75" customHeight="1">
      <c r="A394" s="1954"/>
      <c r="B394" s="1954"/>
      <c r="C394" s="1954"/>
      <c r="D394" s="1954"/>
      <c r="E394" s="1954"/>
      <c r="F394" s="1954"/>
      <c r="G394" s="1954"/>
      <c r="H394" s="1954"/>
      <c r="I394" s="1954"/>
      <c r="J394" s="1954"/>
      <c r="K394" s="1954"/>
    </row>
    <row r="395" spans="1:11" ht="15.75" customHeight="1">
      <c r="A395" s="1954"/>
      <c r="B395" s="1954"/>
      <c r="C395" s="1954"/>
      <c r="D395" s="1954"/>
      <c r="E395" s="1954"/>
      <c r="F395" s="1954"/>
      <c r="G395" s="1954"/>
      <c r="H395" s="1954"/>
      <c r="I395" s="1954"/>
      <c r="J395" s="1954"/>
      <c r="K395" s="1954"/>
    </row>
    <row r="396" spans="1:11" ht="15.75" customHeight="1">
      <c r="A396" s="1954"/>
      <c r="B396" s="1954"/>
      <c r="C396" s="1954"/>
      <c r="D396" s="1954"/>
      <c r="E396" s="1954"/>
      <c r="F396" s="1954"/>
      <c r="G396" s="1954"/>
      <c r="H396" s="1954"/>
      <c r="I396" s="1954"/>
      <c r="J396" s="1954"/>
      <c r="K396" s="1954"/>
    </row>
    <row r="397" spans="1:11" ht="15.75" customHeight="1">
      <c r="A397" s="1954"/>
      <c r="B397" s="1954"/>
      <c r="C397" s="1954"/>
      <c r="D397" s="1954"/>
      <c r="E397" s="1954"/>
      <c r="F397" s="1954"/>
      <c r="G397" s="1954"/>
      <c r="H397" s="1954"/>
      <c r="I397" s="1954"/>
      <c r="J397" s="1954"/>
      <c r="K397" s="1954"/>
    </row>
    <row r="398" spans="1:11" ht="15.75" customHeight="1">
      <c r="A398" s="1954"/>
      <c r="B398" s="1954"/>
      <c r="C398" s="1954"/>
      <c r="D398" s="1954"/>
      <c r="E398" s="1954"/>
      <c r="F398" s="1954"/>
      <c r="G398" s="1954"/>
      <c r="H398" s="1954"/>
      <c r="I398" s="1954"/>
      <c r="J398" s="1954"/>
      <c r="K398" s="1954"/>
    </row>
    <row r="399" spans="1:11" ht="15.75" customHeight="1">
      <c r="A399" s="1954"/>
      <c r="B399" s="1954"/>
      <c r="C399" s="1954"/>
      <c r="D399" s="1954"/>
      <c r="E399" s="1954"/>
      <c r="F399" s="1954"/>
      <c r="G399" s="1954"/>
      <c r="H399" s="1954"/>
      <c r="I399" s="1954"/>
      <c r="J399" s="1954"/>
      <c r="K399" s="1954"/>
    </row>
    <row r="400" spans="1:11" ht="15.75" customHeight="1">
      <c r="A400" s="1954"/>
      <c r="B400" s="1954"/>
      <c r="C400" s="1954"/>
      <c r="D400" s="1954"/>
      <c r="E400" s="1954"/>
      <c r="F400" s="1954"/>
      <c r="G400" s="1954"/>
      <c r="H400" s="1954"/>
      <c r="I400" s="1954"/>
      <c r="J400" s="1954"/>
      <c r="K400" s="1954"/>
    </row>
    <row r="401" spans="1:11" ht="15.75" customHeight="1">
      <c r="A401" s="1954"/>
      <c r="B401" s="1954"/>
      <c r="C401" s="1954"/>
      <c r="D401" s="1954"/>
      <c r="E401" s="1954"/>
      <c r="F401" s="1954"/>
      <c r="G401" s="1954"/>
      <c r="H401" s="1954"/>
      <c r="I401" s="1954"/>
      <c r="J401" s="1954"/>
      <c r="K401" s="1954"/>
    </row>
    <row r="402" spans="1:11" ht="15.75" customHeight="1">
      <c r="A402" s="1954"/>
      <c r="B402" s="1954"/>
      <c r="C402" s="1954"/>
      <c r="D402" s="1954"/>
      <c r="E402" s="1954"/>
      <c r="F402" s="1954"/>
      <c r="G402" s="1954"/>
      <c r="H402" s="1954"/>
      <c r="I402" s="1954"/>
      <c r="J402" s="1954"/>
      <c r="K402" s="1954"/>
    </row>
    <row r="403" spans="1:11" ht="15.75" customHeight="1">
      <c r="A403" s="1954"/>
      <c r="B403" s="1954"/>
      <c r="C403" s="1954"/>
      <c r="D403" s="1954"/>
      <c r="E403" s="1954"/>
      <c r="F403" s="1954"/>
      <c r="G403" s="1954"/>
      <c r="H403" s="1954"/>
      <c r="I403" s="1954"/>
      <c r="J403" s="1954"/>
      <c r="K403" s="1954"/>
    </row>
    <row r="404" spans="1:11" ht="15.75" customHeight="1">
      <c r="A404" s="1954"/>
      <c r="B404" s="1954"/>
      <c r="C404" s="1954"/>
      <c r="D404" s="1954"/>
      <c r="E404" s="1954"/>
      <c r="F404" s="1954"/>
      <c r="G404" s="1954"/>
      <c r="H404" s="1954"/>
      <c r="I404" s="1954"/>
      <c r="J404" s="1954"/>
      <c r="K404" s="1954"/>
    </row>
    <row r="405" spans="1:11" ht="15.75" customHeight="1">
      <c r="A405" s="1954"/>
      <c r="B405" s="1954"/>
      <c r="C405" s="1954"/>
      <c r="D405" s="1954"/>
      <c r="E405" s="1954"/>
      <c r="F405" s="1954"/>
      <c r="G405" s="1954"/>
      <c r="H405" s="1954"/>
      <c r="I405" s="1954"/>
      <c r="J405" s="1954"/>
      <c r="K405" s="1954"/>
    </row>
    <row r="406" spans="1:11" ht="15.75" customHeight="1">
      <c r="A406" s="1954"/>
      <c r="B406" s="1954"/>
      <c r="C406" s="1954"/>
      <c r="D406" s="1954"/>
      <c r="E406" s="1954"/>
      <c r="F406" s="1954"/>
      <c r="G406" s="1954"/>
      <c r="H406" s="1954"/>
      <c r="I406" s="1954"/>
      <c r="J406" s="1954"/>
      <c r="K406" s="1954"/>
    </row>
    <row r="407" spans="1:11" ht="15.75" customHeight="1">
      <c r="A407" s="1954"/>
      <c r="B407" s="1954"/>
      <c r="C407" s="1954"/>
      <c r="D407" s="1954"/>
      <c r="E407" s="1954"/>
      <c r="F407" s="1954"/>
      <c r="G407" s="1954"/>
      <c r="H407" s="1954"/>
      <c r="I407" s="1954"/>
      <c r="J407" s="1954"/>
      <c r="K407" s="1954"/>
    </row>
    <row r="408" spans="1:11" ht="15.75" customHeight="1">
      <c r="A408" s="1954"/>
      <c r="B408" s="1954"/>
      <c r="C408" s="1954"/>
      <c r="D408" s="1954"/>
      <c r="E408" s="1954"/>
      <c r="F408" s="1954"/>
      <c r="G408" s="1954"/>
      <c r="H408" s="1954"/>
      <c r="I408" s="1954"/>
      <c r="J408" s="1954"/>
      <c r="K408" s="1954"/>
    </row>
    <row r="409" spans="1:11" ht="15.75" customHeight="1">
      <c r="A409" s="1954"/>
      <c r="B409" s="1954"/>
      <c r="C409" s="1954"/>
      <c r="D409" s="1954"/>
      <c r="E409" s="1954"/>
      <c r="F409" s="1954"/>
      <c r="G409" s="1954"/>
      <c r="H409" s="1954"/>
      <c r="I409" s="1954"/>
      <c r="J409" s="1954"/>
      <c r="K409" s="1954"/>
    </row>
    <row r="410" spans="1:11" ht="15.75" customHeight="1">
      <c r="A410" s="1954"/>
      <c r="B410" s="1954"/>
      <c r="C410" s="1954"/>
      <c r="D410" s="1954"/>
      <c r="E410" s="1954"/>
      <c r="F410" s="1954"/>
      <c r="G410" s="1954"/>
      <c r="H410" s="1954"/>
      <c r="I410" s="1954"/>
      <c r="J410" s="1954"/>
      <c r="K410" s="1954"/>
    </row>
    <row r="411" spans="1:11" ht="15.75" customHeight="1">
      <c r="A411" s="1954"/>
      <c r="B411" s="1954"/>
      <c r="C411" s="1954"/>
      <c r="D411" s="1954"/>
      <c r="E411" s="1954"/>
      <c r="F411" s="1954"/>
      <c r="G411" s="1954"/>
      <c r="H411" s="1954"/>
      <c r="I411" s="1954"/>
      <c r="J411" s="1954"/>
      <c r="K411" s="1954"/>
    </row>
    <row r="412" spans="1:11" ht="15.75" customHeight="1">
      <c r="A412" s="1954"/>
      <c r="B412" s="1954"/>
      <c r="C412" s="1954"/>
      <c r="D412" s="1954"/>
      <c r="E412" s="1954"/>
      <c r="F412" s="1954"/>
      <c r="G412" s="1954"/>
      <c r="H412" s="1954"/>
      <c r="I412" s="1954"/>
      <c r="J412" s="1954"/>
      <c r="K412" s="1954"/>
    </row>
    <row r="413" spans="1:11" ht="15.75" customHeight="1">
      <c r="A413" s="1954"/>
      <c r="B413" s="1954"/>
      <c r="C413" s="1954"/>
      <c r="D413" s="1954"/>
      <c r="E413" s="1954"/>
      <c r="F413" s="1954"/>
      <c r="G413" s="1954"/>
      <c r="H413" s="1954"/>
      <c r="I413" s="1954"/>
      <c r="J413" s="1954"/>
      <c r="K413" s="1954"/>
    </row>
    <row r="414" spans="1:11" ht="15.75" customHeight="1">
      <c r="A414" s="1954"/>
      <c r="B414" s="1954"/>
      <c r="C414" s="1954"/>
      <c r="D414" s="1954"/>
      <c r="E414" s="1954"/>
      <c r="F414" s="1954"/>
      <c r="G414" s="1954"/>
      <c r="H414" s="1954"/>
      <c r="I414" s="1954"/>
      <c r="J414" s="1954"/>
      <c r="K414" s="1954"/>
    </row>
    <row r="415" spans="1:11" ht="15.75" customHeight="1">
      <c r="A415" s="1954"/>
      <c r="B415" s="1954"/>
      <c r="C415" s="1954"/>
      <c r="D415" s="1954"/>
      <c r="E415" s="1954"/>
      <c r="F415" s="1954"/>
      <c r="G415" s="1954"/>
      <c r="H415" s="1954"/>
      <c r="I415" s="1954"/>
      <c r="J415" s="1954"/>
      <c r="K415" s="1954"/>
    </row>
    <row r="416" spans="1:11" ht="15.75" customHeight="1">
      <c r="A416" s="1954"/>
      <c r="B416" s="1954"/>
      <c r="C416" s="1954"/>
      <c r="D416" s="1954"/>
      <c r="E416" s="1954"/>
      <c r="F416" s="1954"/>
      <c r="G416" s="1954"/>
      <c r="H416" s="1954"/>
      <c r="I416" s="1954"/>
      <c r="J416" s="1954"/>
      <c r="K416" s="1954"/>
    </row>
    <row r="417" spans="1:11" ht="15.75" customHeight="1">
      <c r="A417" s="1954"/>
      <c r="B417" s="1954"/>
      <c r="C417" s="1954"/>
      <c r="D417" s="1954"/>
      <c r="E417" s="1954"/>
      <c r="F417" s="1954"/>
      <c r="G417" s="1954"/>
      <c r="H417" s="1954"/>
      <c r="I417" s="1954"/>
      <c r="J417" s="1954"/>
      <c r="K417" s="1954"/>
    </row>
    <row r="418" spans="1:11" ht="15.75" customHeight="1">
      <c r="A418" s="1954"/>
      <c r="B418" s="1954"/>
      <c r="C418" s="1954"/>
      <c r="D418" s="1954"/>
      <c r="E418" s="1954"/>
      <c r="F418" s="1954"/>
      <c r="G418" s="1954"/>
      <c r="H418" s="1954"/>
      <c r="I418" s="1954"/>
      <c r="J418" s="1954"/>
      <c r="K418" s="1954"/>
    </row>
    <row r="419" spans="1:11" ht="15.75" customHeight="1">
      <c r="A419" s="1954"/>
      <c r="B419" s="1954"/>
      <c r="C419" s="1954"/>
      <c r="D419" s="1954"/>
      <c r="E419" s="1954"/>
      <c r="F419" s="1954"/>
      <c r="G419" s="1954"/>
      <c r="H419" s="1954"/>
      <c r="I419" s="1954"/>
      <c r="J419" s="1954"/>
      <c r="K419" s="1954"/>
    </row>
    <row r="420" spans="1:11" ht="15.75" customHeight="1">
      <c r="A420" s="1954"/>
      <c r="B420" s="1954"/>
      <c r="C420" s="1954"/>
      <c r="D420" s="1954"/>
      <c r="E420" s="1954"/>
      <c r="F420" s="1954"/>
      <c r="G420" s="1954"/>
      <c r="H420" s="1954"/>
      <c r="I420" s="1954"/>
      <c r="J420" s="1954"/>
      <c r="K420" s="1954"/>
    </row>
    <row r="421" spans="1:11" ht="15.75" customHeight="1">
      <c r="A421" s="1954"/>
      <c r="B421" s="1954"/>
      <c r="C421" s="1954"/>
      <c r="D421" s="1954"/>
      <c r="E421" s="1954"/>
      <c r="F421" s="1954"/>
      <c r="G421" s="1954"/>
      <c r="H421" s="1954"/>
      <c r="I421" s="1954"/>
      <c r="J421" s="1954"/>
      <c r="K421" s="1954"/>
    </row>
    <row r="422" spans="1:11" ht="15.75" customHeight="1">
      <c r="A422" s="1954"/>
      <c r="B422" s="1954"/>
      <c r="C422" s="1954"/>
      <c r="D422" s="1954"/>
      <c r="E422" s="1954"/>
      <c r="F422" s="1954"/>
      <c r="G422" s="1954"/>
      <c r="H422" s="1954"/>
      <c r="I422" s="1954"/>
      <c r="J422" s="1954"/>
      <c r="K422" s="1954"/>
    </row>
    <row r="423" spans="1:11" ht="15.75" customHeight="1">
      <c r="A423" s="1954"/>
      <c r="B423" s="1954"/>
      <c r="C423" s="1954"/>
      <c r="D423" s="1954"/>
      <c r="E423" s="1954"/>
      <c r="F423" s="1954"/>
      <c r="G423" s="1954"/>
      <c r="H423" s="1954"/>
      <c r="I423" s="1954"/>
      <c r="J423" s="1954"/>
      <c r="K423" s="1954"/>
    </row>
    <row r="424" spans="1:11" ht="15.75" customHeight="1">
      <c r="A424" s="1954"/>
      <c r="B424" s="1954"/>
      <c r="C424" s="1954"/>
      <c r="D424" s="1954"/>
      <c r="E424" s="1954"/>
      <c r="F424" s="1954"/>
      <c r="G424" s="1954"/>
      <c r="H424" s="1954"/>
      <c r="I424" s="1954"/>
      <c r="J424" s="1954"/>
      <c r="K424" s="1954"/>
    </row>
    <row r="425" spans="1:11" ht="15.75" customHeight="1">
      <c r="A425" s="1954"/>
      <c r="B425" s="1954"/>
      <c r="C425" s="1954"/>
      <c r="D425" s="1954"/>
      <c r="E425" s="1954"/>
      <c r="F425" s="1954"/>
      <c r="G425" s="1954"/>
      <c r="H425" s="1954"/>
      <c r="I425" s="1954"/>
      <c r="J425" s="1954"/>
      <c r="K425" s="1954"/>
    </row>
    <row r="426" spans="1:11" ht="15.75" customHeight="1">
      <c r="A426" s="1954"/>
      <c r="B426" s="1954"/>
      <c r="C426" s="1954"/>
      <c r="D426" s="1954"/>
      <c r="E426" s="1954"/>
      <c r="F426" s="1954"/>
      <c r="G426" s="1954"/>
      <c r="H426" s="1954"/>
      <c r="I426" s="1954"/>
      <c r="J426" s="1954"/>
      <c r="K426" s="1954"/>
    </row>
    <row r="427" spans="1:11" ht="15.75" customHeight="1">
      <c r="A427" s="1954"/>
      <c r="B427" s="1954"/>
      <c r="C427" s="1954"/>
      <c r="D427" s="1954"/>
      <c r="E427" s="1954"/>
      <c r="F427" s="1954"/>
      <c r="G427" s="1954"/>
      <c r="H427" s="1954"/>
      <c r="I427" s="1954"/>
      <c r="J427" s="1954"/>
      <c r="K427" s="1954"/>
    </row>
    <row r="428" spans="1:11" ht="15.75" customHeight="1">
      <c r="A428" s="1954"/>
      <c r="B428" s="1954"/>
      <c r="C428" s="1954"/>
      <c r="D428" s="1954"/>
      <c r="E428" s="1954"/>
      <c r="F428" s="1954"/>
      <c r="G428" s="1954"/>
      <c r="H428" s="1954"/>
      <c r="I428" s="1954"/>
      <c r="J428" s="1954"/>
      <c r="K428" s="1954"/>
    </row>
    <row r="429" spans="1:11" ht="15.75" customHeight="1">
      <c r="A429" s="1954"/>
      <c r="B429" s="1954"/>
      <c r="C429" s="1954"/>
      <c r="D429" s="1954"/>
      <c r="E429" s="1954"/>
      <c r="F429" s="1954"/>
      <c r="G429" s="1954"/>
      <c r="H429" s="1954"/>
      <c r="I429" s="1954"/>
      <c r="J429" s="1954"/>
      <c r="K429" s="1954"/>
    </row>
    <row r="430" spans="1:11" ht="15.75" customHeight="1">
      <c r="A430" s="1954"/>
      <c r="B430" s="1954"/>
      <c r="C430" s="1954"/>
      <c r="D430" s="1954"/>
      <c r="E430" s="1954"/>
      <c r="F430" s="1954"/>
      <c r="G430" s="1954"/>
      <c r="H430" s="1954"/>
      <c r="I430" s="1954"/>
      <c r="J430" s="1954"/>
      <c r="K430" s="1954"/>
    </row>
    <row r="431" spans="1:11" ht="15.75" customHeight="1">
      <c r="A431" s="1954"/>
      <c r="B431" s="1954"/>
      <c r="C431" s="1954"/>
      <c r="D431" s="1954"/>
      <c r="E431" s="1954"/>
      <c r="F431" s="1954"/>
      <c r="G431" s="1954"/>
      <c r="H431" s="1954"/>
      <c r="I431" s="1954"/>
      <c r="J431" s="1954"/>
      <c r="K431" s="1954"/>
    </row>
    <row r="432" spans="1:11" ht="15.75" customHeight="1">
      <c r="A432" s="1954"/>
      <c r="B432" s="1954"/>
      <c r="C432" s="1954"/>
      <c r="D432" s="1954"/>
      <c r="E432" s="1954"/>
      <c r="F432" s="1954"/>
      <c r="G432" s="1954"/>
      <c r="H432" s="1954"/>
      <c r="I432" s="1954"/>
      <c r="J432" s="1954"/>
      <c r="K432" s="1954"/>
    </row>
    <row r="433" spans="1:11" ht="15.75" customHeight="1">
      <c r="A433" s="1954"/>
      <c r="B433" s="1954"/>
      <c r="C433" s="1954"/>
      <c r="D433" s="1954"/>
      <c r="E433" s="1954"/>
      <c r="F433" s="1954"/>
      <c r="G433" s="1954"/>
      <c r="H433" s="1954"/>
      <c r="I433" s="1954"/>
      <c r="J433" s="1954"/>
      <c r="K433" s="1954"/>
    </row>
    <row r="434" spans="1:11" ht="15.75" customHeight="1">
      <c r="A434" s="1954"/>
      <c r="B434" s="1954"/>
      <c r="C434" s="1954"/>
      <c r="D434" s="1954"/>
      <c r="E434" s="1954"/>
      <c r="F434" s="1954"/>
      <c r="G434" s="1954"/>
      <c r="H434" s="1954"/>
      <c r="I434" s="1954"/>
      <c r="J434" s="1954"/>
      <c r="K434" s="1954"/>
    </row>
    <row r="435" spans="1:11" ht="15.75" customHeight="1">
      <c r="A435" s="1954"/>
      <c r="B435" s="1954"/>
      <c r="C435" s="1954"/>
      <c r="D435" s="1954"/>
      <c r="E435" s="1954"/>
      <c r="F435" s="1954"/>
      <c r="G435" s="1954"/>
      <c r="H435" s="1954"/>
      <c r="I435" s="1954"/>
      <c r="J435" s="1954"/>
      <c r="K435" s="1954"/>
    </row>
    <row r="436" spans="1:11" ht="15.75" customHeight="1">
      <c r="A436" s="1954"/>
      <c r="B436" s="1954"/>
      <c r="C436" s="1954"/>
      <c r="D436" s="1954"/>
      <c r="E436" s="1954"/>
      <c r="F436" s="1954"/>
      <c r="G436" s="1954"/>
      <c r="H436" s="1954"/>
      <c r="I436" s="1954"/>
      <c r="J436" s="1954"/>
      <c r="K436" s="1954"/>
    </row>
    <row r="437" spans="1:11" ht="15.75" customHeight="1">
      <c r="A437" s="1954"/>
      <c r="B437" s="1954"/>
      <c r="C437" s="1954"/>
      <c r="D437" s="1954"/>
      <c r="E437" s="1954"/>
      <c r="F437" s="1954"/>
      <c r="G437" s="1954"/>
      <c r="H437" s="1954"/>
      <c r="I437" s="1954"/>
      <c r="J437" s="1954"/>
      <c r="K437" s="1954"/>
    </row>
    <row r="438" spans="1:11" ht="15.75" customHeight="1">
      <c r="A438" s="1954"/>
      <c r="B438" s="1954"/>
      <c r="C438" s="1954"/>
      <c r="D438" s="1954"/>
      <c r="E438" s="1954"/>
      <c r="F438" s="1954"/>
      <c r="G438" s="1954"/>
      <c r="H438" s="1954"/>
      <c r="I438" s="1954"/>
      <c r="J438" s="1954"/>
      <c r="K438" s="1954"/>
    </row>
    <row r="439" spans="1:11" ht="15.75" customHeight="1">
      <c r="A439" s="1954"/>
      <c r="B439" s="1954"/>
      <c r="C439" s="1954"/>
      <c r="D439" s="1954"/>
      <c r="E439" s="1954"/>
      <c r="F439" s="1954"/>
      <c r="G439" s="1954"/>
      <c r="H439" s="1954"/>
      <c r="I439" s="1954"/>
      <c r="J439" s="1954"/>
      <c r="K439" s="1954"/>
    </row>
    <row r="440" spans="1:11" ht="15.75" customHeight="1">
      <c r="A440" s="1954"/>
      <c r="B440" s="1954"/>
      <c r="C440" s="1954"/>
      <c r="D440" s="1954"/>
      <c r="E440" s="1954"/>
      <c r="F440" s="1954"/>
      <c r="G440" s="1954"/>
      <c r="H440" s="1954"/>
      <c r="I440" s="1954"/>
      <c r="J440" s="1954"/>
      <c r="K440" s="1954"/>
    </row>
    <row r="441" spans="1:11" ht="15.75" customHeight="1">
      <c r="A441" s="1954"/>
      <c r="B441" s="1954"/>
      <c r="C441" s="1954"/>
      <c r="D441" s="1954"/>
      <c r="E441" s="1954"/>
      <c r="F441" s="1954"/>
      <c r="G441" s="1954"/>
      <c r="H441" s="1954"/>
      <c r="I441" s="1954"/>
      <c r="J441" s="1954"/>
      <c r="K441" s="1954"/>
    </row>
    <row r="442" spans="1:11" ht="15.75" customHeight="1">
      <c r="A442" s="1954"/>
      <c r="B442" s="1954"/>
      <c r="C442" s="1954"/>
      <c r="D442" s="1954"/>
      <c r="E442" s="1954"/>
      <c r="F442" s="1954"/>
      <c r="G442" s="1954"/>
      <c r="H442" s="1954"/>
      <c r="I442" s="1954"/>
      <c r="J442" s="1954"/>
      <c r="K442" s="1954"/>
    </row>
    <row r="443" spans="1:11" ht="15.75" customHeight="1">
      <c r="A443" s="1954"/>
      <c r="B443" s="1954"/>
      <c r="C443" s="1954"/>
      <c r="D443" s="1954"/>
      <c r="E443" s="1954"/>
      <c r="F443" s="1954"/>
      <c r="G443" s="1954"/>
      <c r="H443" s="1954"/>
      <c r="I443" s="1954"/>
      <c r="J443" s="1954"/>
      <c r="K443" s="1954"/>
    </row>
    <row r="444" spans="1:11" ht="15.75" customHeight="1">
      <c r="A444" s="1954"/>
      <c r="B444" s="1954"/>
      <c r="C444" s="1954"/>
      <c r="D444" s="1954"/>
      <c r="E444" s="1954"/>
      <c r="F444" s="1954"/>
      <c r="G444" s="1954"/>
      <c r="H444" s="1954"/>
      <c r="I444" s="1954"/>
      <c r="J444" s="1954"/>
      <c r="K444" s="1954"/>
    </row>
    <row r="445" spans="1:11" ht="15.75" customHeight="1">
      <c r="A445" s="1954"/>
      <c r="B445" s="1954"/>
      <c r="C445" s="1954"/>
      <c r="D445" s="1954"/>
      <c r="E445" s="1954"/>
      <c r="F445" s="1954"/>
      <c r="G445" s="1954"/>
      <c r="H445" s="1954"/>
      <c r="I445" s="1954"/>
      <c r="J445" s="1954"/>
      <c r="K445" s="1954"/>
    </row>
    <row r="446" spans="1:11" ht="15.75" customHeight="1">
      <c r="A446" s="1954"/>
      <c r="B446" s="1954"/>
      <c r="C446" s="1954"/>
      <c r="D446" s="1954"/>
      <c r="E446" s="1954"/>
      <c r="F446" s="1954"/>
      <c r="G446" s="1954"/>
      <c r="H446" s="1954"/>
      <c r="I446" s="1954"/>
      <c r="J446" s="1954"/>
      <c r="K446" s="1954"/>
    </row>
    <row r="447" spans="1:11" ht="15.75" customHeight="1">
      <c r="A447" s="1954"/>
      <c r="B447" s="1954"/>
      <c r="C447" s="1954"/>
      <c r="D447" s="1954"/>
      <c r="E447" s="1954"/>
      <c r="F447" s="1954"/>
      <c r="G447" s="1954"/>
      <c r="H447" s="1954"/>
      <c r="I447" s="1954"/>
      <c r="J447" s="1954"/>
      <c r="K447" s="1954"/>
    </row>
    <row r="448" spans="1:11" ht="15.75" customHeight="1">
      <c r="A448" s="1954"/>
      <c r="B448" s="1954"/>
      <c r="C448" s="1954"/>
      <c r="D448" s="1954"/>
      <c r="E448" s="1954"/>
      <c r="F448" s="1954"/>
      <c r="G448" s="1954"/>
      <c r="H448" s="1954"/>
      <c r="I448" s="1954"/>
      <c r="J448" s="1954"/>
      <c r="K448" s="1954"/>
    </row>
    <row r="449" spans="1:11" ht="15.75" customHeight="1">
      <c r="A449" s="1954"/>
      <c r="B449" s="1954"/>
      <c r="C449" s="1954"/>
      <c r="D449" s="1954"/>
      <c r="E449" s="1954"/>
      <c r="F449" s="1954"/>
      <c r="G449" s="1954"/>
      <c r="H449" s="1954"/>
      <c r="I449" s="1954"/>
      <c r="J449" s="1954"/>
      <c r="K449" s="1954"/>
    </row>
    <row r="450" spans="1:11" ht="15.75" customHeight="1">
      <c r="A450" s="1954"/>
      <c r="B450" s="1954"/>
      <c r="C450" s="1954"/>
      <c r="D450" s="1954"/>
      <c r="E450" s="1954"/>
      <c r="F450" s="1954"/>
      <c r="G450" s="1954"/>
      <c r="H450" s="1954"/>
      <c r="I450" s="1954"/>
      <c r="J450" s="1954"/>
      <c r="K450" s="1954"/>
    </row>
    <row r="451" spans="1:11" ht="15.75" customHeight="1">
      <c r="A451" s="1954"/>
      <c r="B451" s="1954"/>
      <c r="C451" s="1954"/>
      <c r="D451" s="1954"/>
      <c r="E451" s="1954"/>
      <c r="F451" s="1954"/>
      <c r="G451" s="1954"/>
      <c r="H451" s="1954"/>
      <c r="I451" s="1954"/>
      <c r="J451" s="1954"/>
      <c r="K451" s="1954"/>
    </row>
    <row r="452" spans="1:11" ht="15.75" customHeight="1">
      <c r="A452" s="1954"/>
      <c r="B452" s="1954"/>
      <c r="C452" s="1954"/>
      <c r="D452" s="1954"/>
      <c r="E452" s="1954"/>
      <c r="F452" s="1954"/>
      <c r="G452" s="1954"/>
      <c r="H452" s="1954"/>
      <c r="I452" s="1954"/>
      <c r="J452" s="1954"/>
      <c r="K452" s="1954"/>
    </row>
    <row r="453" spans="1:11" ht="15.75" customHeight="1">
      <c r="A453" s="1954"/>
      <c r="B453" s="1954"/>
      <c r="C453" s="1954"/>
      <c r="D453" s="1954"/>
      <c r="E453" s="1954"/>
      <c r="F453" s="1954"/>
      <c r="G453" s="1954"/>
      <c r="H453" s="1954"/>
      <c r="I453" s="1954"/>
      <c r="J453" s="1954"/>
      <c r="K453" s="1954"/>
    </row>
    <row r="454" spans="1:11" ht="15.75" customHeight="1">
      <c r="A454" s="1954"/>
      <c r="B454" s="1954"/>
      <c r="C454" s="1954"/>
      <c r="D454" s="1954"/>
      <c r="E454" s="1954"/>
      <c r="F454" s="1954"/>
      <c r="G454" s="1954"/>
      <c r="H454" s="1954"/>
      <c r="I454" s="1954"/>
      <c r="J454" s="1954"/>
      <c r="K454" s="1954"/>
    </row>
    <row r="455" spans="1:11" ht="15.75" customHeight="1">
      <c r="A455" s="1954"/>
      <c r="B455" s="1954"/>
      <c r="C455" s="1954"/>
      <c r="D455" s="1954"/>
      <c r="E455" s="1954"/>
      <c r="F455" s="1954"/>
      <c r="G455" s="1954"/>
      <c r="H455" s="1954"/>
      <c r="I455" s="1954"/>
      <c r="J455" s="1954"/>
      <c r="K455" s="1954"/>
    </row>
    <row r="456" spans="1:11" ht="15.75" customHeight="1">
      <c r="A456" s="1954"/>
      <c r="B456" s="1954"/>
      <c r="C456" s="1954"/>
      <c r="D456" s="1954"/>
      <c r="E456" s="1954"/>
      <c r="F456" s="1954"/>
      <c r="G456" s="1954"/>
      <c r="H456" s="1954"/>
      <c r="I456" s="1954"/>
      <c r="J456" s="1954"/>
      <c r="K456" s="1954"/>
    </row>
    <row r="457" spans="1:11" ht="15.75" customHeight="1">
      <c r="A457" s="1954"/>
      <c r="B457" s="1954"/>
      <c r="C457" s="1954"/>
      <c r="D457" s="1954"/>
      <c r="E457" s="1954"/>
      <c r="F457" s="1954"/>
      <c r="G457" s="1954"/>
      <c r="H457" s="1954"/>
      <c r="I457" s="1954"/>
      <c r="J457" s="1954"/>
      <c r="K457" s="1954"/>
    </row>
    <row r="458" spans="1:11" ht="15.75" customHeight="1">
      <c r="A458" s="1954"/>
      <c r="B458" s="1954"/>
      <c r="C458" s="1954"/>
      <c r="D458" s="1954"/>
      <c r="E458" s="1954"/>
      <c r="F458" s="1954"/>
      <c r="G458" s="1954"/>
      <c r="H458" s="1954"/>
      <c r="I458" s="1954"/>
      <c r="J458" s="1954"/>
      <c r="K458" s="1954"/>
    </row>
    <row r="459" spans="1:11" ht="15.75" customHeight="1">
      <c r="A459" s="1954"/>
      <c r="B459" s="1954"/>
      <c r="C459" s="1954"/>
      <c r="D459" s="1954"/>
      <c r="E459" s="1954"/>
      <c r="F459" s="1954"/>
      <c r="G459" s="1954"/>
      <c r="H459" s="1954"/>
      <c r="I459" s="1954"/>
      <c r="J459" s="1954"/>
      <c r="K459" s="1954"/>
    </row>
    <row r="460" spans="1:11" ht="15.75" customHeight="1">
      <c r="A460" s="1954"/>
      <c r="B460" s="1954"/>
      <c r="C460" s="1954"/>
      <c r="D460" s="1954"/>
      <c r="E460" s="1954"/>
      <c r="F460" s="1954"/>
      <c r="G460" s="1954"/>
      <c r="H460" s="1954"/>
      <c r="I460" s="1954"/>
      <c r="J460" s="1954"/>
      <c r="K460" s="1954"/>
    </row>
    <row r="461" spans="1:11" ht="15.75" customHeight="1">
      <c r="A461" s="1954"/>
      <c r="B461" s="1954"/>
      <c r="C461" s="1954"/>
      <c r="D461" s="1954"/>
      <c r="E461" s="1954"/>
      <c r="F461" s="1954"/>
      <c r="G461" s="1954"/>
      <c r="H461" s="1954"/>
      <c r="I461" s="1954"/>
      <c r="J461" s="1954"/>
      <c r="K461" s="1954"/>
    </row>
    <row r="462" spans="1:11" ht="15.75" customHeight="1">
      <c r="A462" s="1954"/>
      <c r="B462" s="1954"/>
      <c r="C462" s="1954"/>
      <c r="D462" s="1954"/>
      <c r="E462" s="1954"/>
      <c r="F462" s="1954"/>
      <c r="G462" s="1954"/>
      <c r="H462" s="1954"/>
      <c r="I462" s="1954"/>
      <c r="J462" s="1954"/>
      <c r="K462" s="1954"/>
    </row>
    <row r="463" spans="1:11" ht="15.75" customHeight="1">
      <c r="A463" s="1954"/>
      <c r="B463" s="1954"/>
      <c r="C463" s="1954"/>
      <c r="D463" s="1954"/>
      <c r="E463" s="1954"/>
      <c r="F463" s="1954"/>
      <c r="G463" s="1954"/>
      <c r="H463" s="1954"/>
      <c r="I463" s="1954"/>
      <c r="J463" s="1954"/>
      <c r="K463" s="1954"/>
    </row>
    <row r="464" spans="1:11" ht="15.75" customHeight="1">
      <c r="A464" s="1954"/>
      <c r="B464" s="1954"/>
      <c r="C464" s="1954"/>
      <c r="D464" s="1954"/>
      <c r="E464" s="1954"/>
      <c r="F464" s="1954"/>
      <c r="G464" s="1954"/>
      <c r="H464" s="1954"/>
      <c r="I464" s="1954"/>
      <c r="J464" s="1954"/>
      <c r="K464" s="1954"/>
    </row>
    <row r="465" spans="1:11" ht="15.75" customHeight="1">
      <c r="A465" s="1954"/>
      <c r="B465" s="1954"/>
      <c r="C465" s="1954"/>
      <c r="D465" s="1954"/>
      <c r="E465" s="1954"/>
      <c r="F465" s="1954"/>
      <c r="G465" s="1954"/>
      <c r="H465" s="1954"/>
      <c r="I465" s="1954"/>
      <c r="J465" s="1954"/>
      <c r="K465" s="1954"/>
    </row>
    <row r="466" spans="1:11" ht="15.75" customHeight="1">
      <c r="A466" s="1954"/>
      <c r="B466" s="1954"/>
      <c r="C466" s="1954"/>
      <c r="D466" s="1954"/>
      <c r="E466" s="1954"/>
      <c r="F466" s="1954"/>
      <c r="G466" s="1954"/>
      <c r="H466" s="1954"/>
      <c r="I466" s="1954"/>
      <c r="J466" s="1954"/>
      <c r="K466" s="1954"/>
    </row>
    <row r="467" spans="1:11" ht="15.75" customHeight="1">
      <c r="A467" s="1954"/>
      <c r="B467" s="1954"/>
      <c r="C467" s="1954"/>
      <c r="D467" s="1954"/>
      <c r="E467" s="1954"/>
      <c r="F467" s="1954"/>
      <c r="G467" s="1954"/>
      <c r="H467" s="1954"/>
      <c r="I467" s="1954"/>
      <c r="J467" s="1954"/>
      <c r="K467" s="1954"/>
    </row>
    <row r="468" spans="1:11" ht="15.75" customHeight="1">
      <c r="A468" s="1954"/>
      <c r="B468" s="1954"/>
      <c r="C468" s="1954"/>
      <c r="D468" s="1954"/>
      <c r="E468" s="1954"/>
      <c r="F468" s="1954"/>
      <c r="G468" s="1954"/>
      <c r="H468" s="1954"/>
      <c r="I468" s="1954"/>
      <c r="J468" s="1954"/>
      <c r="K468" s="1954"/>
    </row>
    <row r="469" spans="1:11" ht="15.75" customHeight="1">
      <c r="A469" s="1954"/>
      <c r="B469" s="1954"/>
      <c r="C469" s="1954"/>
      <c r="D469" s="1954"/>
      <c r="E469" s="1954"/>
      <c r="F469" s="1954"/>
      <c r="G469" s="1954"/>
      <c r="H469" s="1954"/>
      <c r="I469" s="1954"/>
      <c r="J469" s="1954"/>
      <c r="K469" s="1954"/>
    </row>
    <row r="470" spans="1:11" ht="15.75" customHeight="1">
      <c r="A470" s="1954"/>
      <c r="B470" s="1954"/>
      <c r="C470" s="1954"/>
      <c r="D470" s="1954"/>
      <c r="E470" s="1954"/>
      <c r="F470" s="1954"/>
      <c r="G470" s="1954"/>
      <c r="H470" s="1954"/>
      <c r="I470" s="1954"/>
      <c r="J470" s="1954"/>
      <c r="K470" s="1954"/>
    </row>
    <row r="471" spans="1:11" ht="15.75" customHeight="1">
      <c r="A471" s="1954"/>
      <c r="B471" s="1954"/>
      <c r="C471" s="1954"/>
      <c r="D471" s="1954"/>
      <c r="E471" s="1954"/>
      <c r="F471" s="1954"/>
      <c r="G471" s="1954"/>
      <c r="H471" s="1954"/>
      <c r="I471" s="1954"/>
      <c r="J471" s="1954"/>
      <c r="K471" s="1954"/>
    </row>
    <row r="472" spans="1:11" ht="15.75" customHeight="1">
      <c r="A472" s="1954"/>
      <c r="B472" s="1954"/>
      <c r="C472" s="1954"/>
      <c r="D472" s="1954"/>
      <c r="E472" s="1954"/>
      <c r="F472" s="1954"/>
      <c r="G472" s="1954"/>
      <c r="H472" s="1954"/>
      <c r="I472" s="1954"/>
      <c r="J472" s="1954"/>
      <c r="K472" s="1954"/>
    </row>
    <row r="473" spans="1:11" ht="15.75" customHeight="1">
      <c r="A473" s="1954"/>
      <c r="B473" s="1954"/>
      <c r="C473" s="1954"/>
      <c r="D473" s="1954"/>
      <c r="E473" s="1954"/>
      <c r="F473" s="1954"/>
      <c r="G473" s="1954"/>
      <c r="H473" s="1954"/>
      <c r="I473" s="1954"/>
      <c r="J473" s="1954"/>
      <c r="K473" s="1954"/>
    </row>
    <row r="474" spans="1:11" ht="15.75" customHeight="1">
      <c r="A474" s="1954"/>
      <c r="B474" s="1954"/>
      <c r="C474" s="1954"/>
      <c r="D474" s="1954"/>
      <c r="E474" s="1954"/>
      <c r="F474" s="1954"/>
      <c r="G474" s="1954"/>
      <c r="H474" s="1954"/>
      <c r="I474" s="1954"/>
      <c r="J474" s="1954"/>
      <c r="K474" s="1954"/>
    </row>
    <row r="475" spans="1:11" ht="15.75" customHeight="1">
      <c r="A475" s="1954"/>
      <c r="B475" s="1954"/>
      <c r="C475" s="1954"/>
      <c r="D475" s="1954"/>
      <c r="E475" s="1954"/>
      <c r="F475" s="1954"/>
      <c r="G475" s="1954"/>
      <c r="H475" s="1954"/>
      <c r="I475" s="1954"/>
      <c r="J475" s="1954"/>
      <c r="K475" s="1954"/>
    </row>
    <row r="476" spans="1:11" ht="15.75" customHeight="1">
      <c r="A476" s="1954"/>
      <c r="B476" s="1954"/>
      <c r="C476" s="1954"/>
      <c r="D476" s="1954"/>
      <c r="E476" s="1954"/>
      <c r="F476" s="1954"/>
      <c r="G476" s="1954"/>
      <c r="H476" s="1954"/>
      <c r="I476" s="1954"/>
      <c r="J476" s="1954"/>
      <c r="K476" s="1954"/>
    </row>
    <row r="477" spans="1:11" ht="15.75" customHeight="1">
      <c r="A477" s="1954"/>
      <c r="B477" s="1954"/>
      <c r="C477" s="1954"/>
      <c r="D477" s="1954"/>
      <c r="E477" s="1954"/>
      <c r="F477" s="1954"/>
      <c r="G477" s="1954"/>
      <c r="H477" s="1954"/>
      <c r="I477" s="1954"/>
      <c r="J477" s="1954"/>
      <c r="K477" s="1954"/>
    </row>
    <row r="478" spans="1:11" ht="15.75" customHeight="1">
      <c r="A478" s="1954"/>
      <c r="B478" s="1954"/>
      <c r="C478" s="1954"/>
      <c r="D478" s="1954"/>
      <c r="E478" s="1954"/>
      <c r="F478" s="1954"/>
      <c r="G478" s="1954"/>
      <c r="H478" s="1954"/>
      <c r="I478" s="1954"/>
      <c r="J478" s="1954"/>
      <c r="K478" s="1954"/>
    </row>
    <row r="479" spans="1:11" ht="15.75" customHeight="1">
      <c r="A479" s="1954"/>
      <c r="B479" s="1954"/>
      <c r="C479" s="1954"/>
      <c r="D479" s="1954"/>
      <c r="E479" s="1954"/>
      <c r="F479" s="1954"/>
      <c r="G479" s="1954"/>
      <c r="H479" s="1954"/>
      <c r="I479" s="1954"/>
      <c r="J479" s="1954"/>
      <c r="K479" s="1954"/>
    </row>
    <row r="480" spans="1:11" ht="15.75" customHeight="1">
      <c r="A480" s="1954"/>
      <c r="B480" s="1954"/>
      <c r="C480" s="1954"/>
      <c r="D480" s="1954"/>
      <c r="E480" s="1954"/>
      <c r="F480" s="1954"/>
      <c r="G480" s="1954"/>
      <c r="H480" s="1954"/>
      <c r="I480" s="1954"/>
      <c r="J480" s="1954"/>
      <c r="K480" s="1954"/>
    </row>
    <row r="481" spans="1:11" ht="15.75" customHeight="1">
      <c r="A481" s="1954"/>
      <c r="B481" s="1954"/>
      <c r="C481" s="1954"/>
      <c r="D481" s="1954"/>
      <c r="E481" s="1954"/>
      <c r="F481" s="1954"/>
      <c r="G481" s="1954"/>
      <c r="H481" s="1954"/>
      <c r="I481" s="1954"/>
      <c r="J481" s="1954"/>
      <c r="K481" s="1954"/>
    </row>
    <row r="482" spans="1:11" ht="15.75" customHeight="1">
      <c r="A482" s="1954"/>
      <c r="B482" s="1954"/>
      <c r="C482" s="1954"/>
      <c r="D482" s="1954"/>
      <c r="E482" s="1954"/>
      <c r="F482" s="1954"/>
      <c r="G482" s="1954"/>
      <c r="H482" s="1954"/>
      <c r="I482" s="1954"/>
      <c r="J482" s="1954"/>
      <c r="K482" s="1954"/>
    </row>
    <row r="483" spans="1:11" ht="15.75" customHeight="1">
      <c r="A483" s="1954"/>
      <c r="B483" s="1954"/>
      <c r="C483" s="1954"/>
      <c r="D483" s="1954"/>
      <c r="E483" s="1954"/>
      <c r="F483" s="1954"/>
      <c r="G483" s="1954"/>
      <c r="H483" s="1954"/>
      <c r="I483" s="1954"/>
      <c r="J483" s="1954"/>
      <c r="K483" s="1954"/>
    </row>
    <row r="484" spans="1:11" ht="15.75" customHeight="1">
      <c r="A484" s="1954"/>
      <c r="B484" s="1954"/>
      <c r="C484" s="1954"/>
      <c r="D484" s="1954"/>
      <c r="E484" s="1954"/>
      <c r="F484" s="1954"/>
      <c r="G484" s="1954"/>
      <c r="H484" s="1954"/>
      <c r="I484" s="1954"/>
      <c r="J484" s="1954"/>
      <c r="K484" s="1954"/>
    </row>
    <row r="485" spans="1:11" ht="15.75" customHeight="1">
      <c r="A485" s="1954"/>
      <c r="B485" s="1954"/>
      <c r="C485" s="1954"/>
      <c r="D485" s="1954"/>
      <c r="E485" s="1954"/>
      <c r="F485" s="1954"/>
      <c r="G485" s="1954"/>
      <c r="H485" s="1954"/>
      <c r="I485" s="1954"/>
      <c r="J485" s="1954"/>
      <c r="K485" s="1954"/>
    </row>
    <row r="486" spans="1:11" ht="15.75" customHeight="1">
      <c r="A486" s="1954"/>
      <c r="B486" s="1954"/>
      <c r="C486" s="1954"/>
      <c r="D486" s="1954"/>
      <c r="E486" s="1954"/>
      <c r="F486" s="1954"/>
      <c r="G486" s="1954"/>
      <c r="H486" s="1954"/>
      <c r="I486" s="1954"/>
      <c r="J486" s="1954"/>
      <c r="K486" s="1954"/>
    </row>
    <row r="487" spans="1:11" ht="15.75" customHeight="1">
      <c r="A487" s="1954"/>
      <c r="B487" s="1954"/>
      <c r="C487" s="1954"/>
      <c r="D487" s="1954"/>
      <c r="E487" s="1954"/>
      <c r="F487" s="1954"/>
      <c r="G487" s="1954"/>
      <c r="H487" s="1954"/>
      <c r="I487" s="1954"/>
      <c r="J487" s="1954"/>
      <c r="K487" s="1954"/>
    </row>
    <row r="488" spans="1:11" ht="15.75" customHeight="1">
      <c r="A488" s="1954"/>
      <c r="B488" s="1954"/>
      <c r="C488" s="1954"/>
      <c r="D488" s="1954"/>
      <c r="E488" s="1954"/>
      <c r="F488" s="1954"/>
      <c r="G488" s="1954"/>
      <c r="H488" s="1954"/>
      <c r="I488" s="1954"/>
      <c r="J488" s="1954"/>
      <c r="K488" s="1954"/>
    </row>
    <row r="489" spans="1:11" ht="15.75" customHeight="1">
      <c r="A489" s="1954"/>
      <c r="B489" s="1954"/>
      <c r="C489" s="1954"/>
      <c r="D489" s="1954"/>
      <c r="E489" s="1954"/>
      <c r="F489" s="1954"/>
      <c r="G489" s="1954"/>
      <c r="H489" s="1954"/>
      <c r="I489" s="1954"/>
      <c r="J489" s="1954"/>
      <c r="K489" s="1954"/>
    </row>
    <row r="490" spans="1:11" ht="15.75" customHeight="1">
      <c r="A490" s="1954"/>
      <c r="B490" s="1954"/>
      <c r="C490" s="1954"/>
      <c r="D490" s="1954"/>
      <c r="E490" s="1954"/>
      <c r="F490" s="1954"/>
      <c r="G490" s="1954"/>
      <c r="H490" s="1954"/>
      <c r="I490" s="1954"/>
      <c r="J490" s="1954"/>
      <c r="K490" s="1954"/>
    </row>
    <row r="491" spans="1:11" ht="15.75" customHeight="1">
      <c r="A491" s="1954"/>
      <c r="B491" s="1954"/>
      <c r="C491" s="1954"/>
      <c r="D491" s="1954"/>
      <c r="E491" s="1954"/>
      <c r="F491" s="1954"/>
      <c r="G491" s="1954"/>
      <c r="H491" s="1954"/>
      <c r="I491" s="1954"/>
      <c r="J491" s="1954"/>
      <c r="K491" s="1954"/>
    </row>
    <row r="492" spans="1:11" ht="15.75" customHeight="1">
      <c r="A492" s="1954"/>
      <c r="B492" s="1954"/>
      <c r="C492" s="1954"/>
      <c r="D492" s="1954"/>
      <c r="E492" s="1954"/>
      <c r="F492" s="1954"/>
      <c r="G492" s="1954"/>
      <c r="H492" s="1954"/>
      <c r="I492" s="1954"/>
      <c r="J492" s="1954"/>
      <c r="K492" s="1954"/>
    </row>
    <row r="493" spans="1:11" ht="15.75" customHeight="1">
      <c r="A493" s="1954"/>
      <c r="B493" s="1954"/>
      <c r="C493" s="1954"/>
      <c r="D493" s="1954"/>
      <c r="E493" s="1954"/>
      <c r="F493" s="1954"/>
      <c r="G493" s="1954"/>
      <c r="H493" s="1954"/>
      <c r="I493" s="1954"/>
      <c r="J493" s="1954"/>
      <c r="K493" s="1954"/>
    </row>
    <row r="494" spans="1:11" ht="15.75" customHeight="1">
      <c r="A494" s="1954"/>
      <c r="B494" s="1954"/>
      <c r="C494" s="1954"/>
      <c r="D494" s="1954"/>
      <c r="E494" s="1954"/>
      <c r="F494" s="1954"/>
      <c r="G494" s="1954"/>
      <c r="H494" s="1954"/>
      <c r="I494" s="1954"/>
      <c r="J494" s="1954"/>
      <c r="K494" s="1954"/>
    </row>
    <row r="495" spans="1:11" ht="15.75" customHeight="1">
      <c r="A495" s="1954"/>
      <c r="B495" s="1954"/>
      <c r="C495" s="1954"/>
      <c r="D495" s="1954"/>
      <c r="E495" s="1954"/>
      <c r="F495" s="1954"/>
      <c r="G495" s="1954"/>
      <c r="H495" s="1954"/>
      <c r="I495" s="1954"/>
      <c r="J495" s="1954"/>
      <c r="K495" s="1954"/>
    </row>
    <row r="496" spans="1:11" ht="15.75" customHeight="1">
      <c r="A496" s="1954"/>
      <c r="B496" s="1954"/>
      <c r="C496" s="1954"/>
      <c r="D496" s="1954"/>
      <c r="E496" s="1954"/>
      <c r="F496" s="1954"/>
      <c r="G496" s="1954"/>
      <c r="H496" s="1954"/>
      <c r="I496" s="1954"/>
      <c r="J496" s="1954"/>
      <c r="K496" s="1954"/>
    </row>
    <row r="497" spans="1:11" ht="15.75" customHeight="1">
      <c r="A497" s="1954"/>
      <c r="B497" s="1954"/>
      <c r="C497" s="1954"/>
      <c r="D497" s="1954"/>
      <c r="E497" s="1954"/>
      <c r="F497" s="1954"/>
      <c r="G497" s="1954"/>
      <c r="H497" s="1954"/>
      <c r="I497" s="1954"/>
      <c r="J497" s="1954"/>
      <c r="K497" s="1954"/>
    </row>
    <row r="498" spans="1:11" ht="15.75" customHeight="1">
      <c r="A498" s="1954"/>
      <c r="B498" s="1954"/>
      <c r="C498" s="1954"/>
      <c r="D498" s="1954"/>
      <c r="E498" s="1954"/>
      <c r="F498" s="1954"/>
      <c r="G498" s="1954"/>
      <c r="H498" s="1954"/>
      <c r="I498" s="1954"/>
      <c r="J498" s="1954"/>
      <c r="K498" s="1954"/>
    </row>
    <row r="499" spans="1:11" ht="15.75" customHeight="1">
      <c r="A499" s="1954"/>
      <c r="B499" s="1954"/>
      <c r="C499" s="1954"/>
      <c r="D499" s="1954"/>
      <c r="E499" s="1954"/>
      <c r="F499" s="1954"/>
      <c r="G499" s="1954"/>
      <c r="H499" s="1954"/>
      <c r="I499" s="1954"/>
      <c r="J499" s="1954"/>
      <c r="K499" s="1954"/>
    </row>
    <row r="500" spans="1:11" ht="15.75" customHeight="1">
      <c r="A500" s="1954"/>
      <c r="B500" s="1954"/>
      <c r="C500" s="1954"/>
      <c r="D500" s="1954"/>
      <c r="E500" s="1954"/>
      <c r="F500" s="1954"/>
      <c r="G500" s="1954"/>
      <c r="H500" s="1954"/>
      <c r="I500" s="1954"/>
      <c r="J500" s="1954"/>
      <c r="K500" s="1954"/>
    </row>
    <row r="501" spans="1:11" ht="15.75" customHeight="1">
      <c r="A501" s="1954"/>
      <c r="B501" s="1954"/>
      <c r="C501" s="1954"/>
      <c r="D501" s="1954"/>
      <c r="E501" s="1954"/>
      <c r="F501" s="1954"/>
      <c r="G501" s="1954"/>
      <c r="H501" s="1954"/>
      <c r="I501" s="1954"/>
      <c r="J501" s="1954"/>
      <c r="K501" s="1954"/>
    </row>
    <row r="502" spans="1:11" ht="15.75" customHeight="1">
      <c r="A502" s="1954"/>
      <c r="B502" s="1954"/>
      <c r="C502" s="1954"/>
      <c r="D502" s="1954"/>
      <c r="E502" s="1954"/>
      <c r="F502" s="1954"/>
      <c r="G502" s="1954"/>
      <c r="H502" s="1954"/>
      <c r="I502" s="1954"/>
      <c r="J502" s="1954"/>
      <c r="K502" s="1954"/>
    </row>
    <row r="503" spans="1:11" ht="15.75" customHeight="1">
      <c r="A503" s="1954"/>
      <c r="B503" s="1954"/>
      <c r="C503" s="1954"/>
      <c r="D503" s="1954"/>
      <c r="E503" s="1954"/>
      <c r="F503" s="1954"/>
      <c r="G503" s="1954"/>
      <c r="H503" s="1954"/>
      <c r="I503" s="1954"/>
      <c r="J503" s="1954"/>
      <c r="K503" s="1954"/>
    </row>
    <row r="504" spans="1:11" ht="15.75" customHeight="1">
      <c r="A504" s="1954"/>
      <c r="B504" s="1954"/>
      <c r="C504" s="1954"/>
      <c r="D504" s="1954"/>
      <c r="E504" s="1954"/>
      <c r="F504" s="1954"/>
      <c r="G504" s="1954"/>
      <c r="H504" s="1954"/>
      <c r="I504" s="1954"/>
      <c r="J504" s="1954"/>
      <c r="K504" s="1954"/>
    </row>
    <row r="505" spans="1:11" ht="15.75" customHeight="1">
      <c r="A505" s="1954"/>
      <c r="B505" s="1954"/>
      <c r="C505" s="1954"/>
      <c r="D505" s="1954"/>
      <c r="E505" s="1954"/>
      <c r="F505" s="1954"/>
      <c r="G505" s="1954"/>
      <c r="H505" s="1954"/>
      <c r="I505" s="1954"/>
      <c r="J505" s="1954"/>
      <c r="K505" s="1954"/>
    </row>
    <row r="506" spans="1:11" ht="15.75" customHeight="1">
      <c r="A506" s="1954"/>
      <c r="B506" s="1954"/>
      <c r="C506" s="1954"/>
      <c r="D506" s="1954"/>
      <c r="E506" s="1954"/>
      <c r="F506" s="1954"/>
      <c r="G506" s="1954"/>
      <c r="H506" s="1954"/>
      <c r="I506" s="1954"/>
      <c r="J506" s="1954"/>
      <c r="K506" s="1954"/>
    </row>
    <row r="507" spans="1:11" ht="15.75" customHeight="1">
      <c r="A507" s="1954"/>
      <c r="B507" s="1954"/>
      <c r="C507" s="1954"/>
      <c r="D507" s="1954"/>
      <c r="E507" s="1954"/>
      <c r="F507" s="1954"/>
      <c r="G507" s="1954"/>
      <c r="H507" s="1954"/>
      <c r="I507" s="1954"/>
      <c r="J507" s="1954"/>
      <c r="K507" s="1954"/>
    </row>
    <row r="508" spans="1:11" ht="15.75" customHeight="1">
      <c r="A508" s="1954"/>
      <c r="B508" s="1954"/>
      <c r="C508" s="1954"/>
      <c r="D508" s="1954"/>
      <c r="E508" s="1954"/>
      <c r="F508" s="1954"/>
      <c r="G508" s="1954"/>
      <c r="H508" s="1954"/>
      <c r="I508" s="1954"/>
      <c r="J508" s="1954"/>
      <c r="K508" s="1954"/>
    </row>
    <row r="509" spans="1:11" ht="15.75" customHeight="1">
      <c r="A509" s="1954"/>
      <c r="B509" s="1954"/>
      <c r="C509" s="1954"/>
      <c r="D509" s="1954"/>
      <c r="E509" s="1954"/>
      <c r="F509" s="1954"/>
      <c r="G509" s="1954"/>
      <c r="H509" s="1954"/>
      <c r="I509" s="1954"/>
      <c r="J509" s="1954"/>
      <c r="K509" s="1954"/>
    </row>
    <row r="510" spans="1:11" ht="15.75" customHeight="1">
      <c r="A510" s="1954"/>
      <c r="B510" s="1954"/>
      <c r="C510" s="1954"/>
      <c r="D510" s="1954"/>
      <c r="E510" s="1954"/>
      <c r="F510" s="1954"/>
      <c r="G510" s="1954"/>
      <c r="H510" s="1954"/>
      <c r="I510" s="1954"/>
      <c r="J510" s="1954"/>
      <c r="K510" s="1954"/>
    </row>
    <row r="511" spans="1:11" ht="15.75" customHeight="1">
      <c r="A511" s="1954"/>
      <c r="B511" s="1954"/>
      <c r="C511" s="1954"/>
      <c r="D511" s="1954"/>
      <c r="E511" s="1954"/>
      <c r="F511" s="1954"/>
      <c r="G511" s="1954"/>
      <c r="H511" s="1954"/>
      <c r="I511" s="1954"/>
      <c r="J511" s="1954"/>
      <c r="K511" s="1954"/>
    </row>
    <row r="512" spans="1:11" ht="15.75" customHeight="1">
      <c r="A512" s="1954"/>
      <c r="B512" s="1954"/>
      <c r="C512" s="1954"/>
      <c r="D512" s="1954"/>
      <c r="E512" s="1954"/>
      <c r="F512" s="1954"/>
      <c r="G512" s="1954"/>
      <c r="H512" s="1954"/>
      <c r="I512" s="1954"/>
      <c r="J512" s="1954"/>
      <c r="K512" s="1954"/>
    </row>
    <row r="513" spans="1:11" ht="15.75" customHeight="1">
      <c r="A513" s="1954"/>
      <c r="B513" s="1954"/>
      <c r="C513" s="1954"/>
      <c r="D513" s="1954"/>
      <c r="E513" s="1954"/>
      <c r="F513" s="1954"/>
      <c r="G513" s="1954"/>
      <c r="H513" s="1954"/>
      <c r="I513" s="1954"/>
      <c r="J513" s="1954"/>
      <c r="K513" s="1954"/>
    </row>
    <row r="514" spans="1:11" ht="15.75" customHeight="1">
      <c r="A514" s="1954"/>
      <c r="B514" s="1954"/>
      <c r="C514" s="1954"/>
      <c r="D514" s="1954"/>
      <c r="E514" s="1954"/>
      <c r="F514" s="1954"/>
      <c r="G514" s="1954"/>
      <c r="H514" s="1954"/>
      <c r="I514" s="1954"/>
      <c r="J514" s="1954"/>
      <c r="K514" s="1954"/>
    </row>
    <row r="515" spans="1:11" ht="15.75" customHeight="1">
      <c r="A515" s="1954"/>
      <c r="B515" s="1954"/>
      <c r="C515" s="1954"/>
      <c r="D515" s="1954"/>
      <c r="E515" s="1954"/>
      <c r="F515" s="1954"/>
      <c r="G515" s="1954"/>
      <c r="H515" s="1954"/>
      <c r="I515" s="1954"/>
      <c r="J515" s="1954"/>
      <c r="K515" s="1954"/>
    </row>
    <row r="516" spans="1:11" ht="15.75" customHeight="1">
      <c r="A516" s="1954"/>
      <c r="B516" s="1954"/>
      <c r="C516" s="1954"/>
      <c r="D516" s="1954"/>
      <c r="E516" s="1954"/>
      <c r="F516" s="1954"/>
      <c r="G516" s="1954"/>
      <c r="H516" s="1954"/>
      <c r="I516" s="1954"/>
      <c r="J516" s="1954"/>
      <c r="K516" s="1954"/>
    </row>
    <row r="517" spans="1:11" ht="15.75" customHeight="1">
      <c r="A517" s="1954"/>
      <c r="B517" s="1954"/>
      <c r="C517" s="1954"/>
      <c r="D517" s="1954"/>
      <c r="E517" s="1954"/>
      <c r="F517" s="1954"/>
      <c r="G517" s="1954"/>
      <c r="H517" s="1954"/>
      <c r="I517" s="1954"/>
      <c r="J517" s="1954"/>
      <c r="K517" s="1954"/>
    </row>
    <row r="518" spans="1:11" ht="15.75" customHeight="1">
      <c r="A518" s="1954"/>
      <c r="B518" s="1954"/>
      <c r="C518" s="1954"/>
      <c r="D518" s="1954"/>
      <c r="E518" s="1954"/>
      <c r="F518" s="1954"/>
      <c r="G518" s="1954"/>
      <c r="H518" s="1954"/>
      <c r="I518" s="1954"/>
      <c r="J518" s="1954"/>
      <c r="K518" s="1954"/>
    </row>
    <row r="519" spans="1:11" ht="15.75" customHeight="1">
      <c r="A519" s="1954"/>
      <c r="B519" s="1954"/>
      <c r="C519" s="1954"/>
      <c r="D519" s="1954"/>
      <c r="E519" s="1954"/>
      <c r="F519" s="1954"/>
      <c r="G519" s="1954"/>
      <c r="H519" s="1954"/>
      <c r="I519" s="1954"/>
      <c r="J519" s="1954"/>
      <c r="K519" s="1954"/>
    </row>
    <row r="520" spans="1:11" ht="15.75" customHeight="1">
      <c r="A520" s="1954"/>
      <c r="B520" s="1954"/>
      <c r="C520" s="1954"/>
      <c r="D520" s="1954"/>
      <c r="E520" s="1954"/>
      <c r="F520" s="1954"/>
      <c r="G520" s="1954"/>
      <c r="H520" s="1954"/>
      <c r="I520" s="1954"/>
      <c r="J520" s="1954"/>
      <c r="K520" s="1954"/>
    </row>
    <row r="521" spans="1:11" ht="15.75" customHeight="1">
      <c r="A521" s="1954"/>
      <c r="B521" s="1954"/>
      <c r="C521" s="1954"/>
      <c r="D521" s="1954"/>
      <c r="E521" s="1954"/>
      <c r="F521" s="1954"/>
      <c r="G521" s="1954"/>
      <c r="H521" s="1954"/>
      <c r="I521" s="1954"/>
      <c r="J521" s="1954"/>
      <c r="K521" s="1954"/>
    </row>
    <row r="522" spans="1:11" ht="15.75" customHeight="1">
      <c r="A522" s="1954"/>
      <c r="B522" s="1954"/>
      <c r="C522" s="1954"/>
      <c r="D522" s="1954"/>
      <c r="E522" s="1954"/>
      <c r="F522" s="1954"/>
      <c r="G522" s="1954"/>
      <c r="H522" s="1954"/>
      <c r="I522" s="1954"/>
      <c r="J522" s="1954"/>
      <c r="K522" s="1954"/>
    </row>
    <row r="523" spans="1:11" ht="15.75" customHeight="1">
      <c r="A523" s="1954"/>
      <c r="B523" s="1954"/>
      <c r="C523" s="1954"/>
      <c r="D523" s="1954"/>
      <c r="E523" s="1954"/>
      <c r="F523" s="1954"/>
      <c r="G523" s="1954"/>
      <c r="H523" s="1954"/>
      <c r="I523" s="1954"/>
      <c r="J523" s="1954"/>
      <c r="K523" s="1954"/>
    </row>
    <row r="524" spans="1:11" ht="15.75" customHeight="1">
      <c r="A524" s="1954"/>
      <c r="B524" s="1954"/>
      <c r="C524" s="1954"/>
      <c r="D524" s="1954"/>
      <c r="E524" s="1954"/>
      <c r="F524" s="1954"/>
      <c r="G524" s="1954"/>
      <c r="H524" s="1954"/>
      <c r="I524" s="1954"/>
      <c r="J524" s="1954"/>
      <c r="K524" s="1954"/>
    </row>
    <row r="525" spans="1:11" ht="15.75" customHeight="1">
      <c r="A525" s="1954"/>
      <c r="B525" s="1954"/>
      <c r="C525" s="1954"/>
      <c r="D525" s="1954"/>
      <c r="E525" s="1954"/>
      <c r="F525" s="1954"/>
      <c r="G525" s="1954"/>
      <c r="H525" s="1954"/>
      <c r="I525" s="1954"/>
      <c r="J525" s="1954"/>
      <c r="K525" s="1954"/>
    </row>
    <row r="526" spans="1:11" ht="15.75" customHeight="1">
      <c r="A526" s="1954"/>
      <c r="B526" s="1954"/>
      <c r="C526" s="1954"/>
      <c r="D526" s="1954"/>
      <c r="E526" s="1954"/>
      <c r="F526" s="1954"/>
      <c r="G526" s="1954"/>
      <c r="H526" s="1954"/>
      <c r="I526" s="1954"/>
      <c r="J526" s="1954"/>
      <c r="K526" s="1954"/>
    </row>
    <row r="527" spans="1:11" ht="15.75" customHeight="1">
      <c r="A527" s="1954"/>
      <c r="B527" s="1954"/>
      <c r="C527" s="1954"/>
      <c r="D527" s="1954"/>
      <c r="E527" s="1954"/>
      <c r="F527" s="1954"/>
      <c r="G527" s="1954"/>
      <c r="H527" s="1954"/>
      <c r="I527" s="1954"/>
      <c r="J527" s="1954"/>
      <c r="K527" s="1954"/>
    </row>
    <row r="528" spans="1:11" ht="15.75" customHeight="1">
      <c r="A528" s="1954"/>
      <c r="B528" s="1954"/>
      <c r="C528" s="1954"/>
      <c r="D528" s="1954"/>
      <c r="E528" s="1954"/>
      <c r="F528" s="1954"/>
      <c r="G528" s="1954"/>
      <c r="H528" s="1954"/>
      <c r="I528" s="1954"/>
      <c r="J528" s="1954"/>
      <c r="K528" s="1954"/>
    </row>
    <row r="529" spans="1:11" ht="15.75" customHeight="1">
      <c r="A529" s="1954"/>
      <c r="B529" s="1954"/>
      <c r="C529" s="1954"/>
      <c r="D529" s="1954"/>
      <c r="E529" s="1954"/>
      <c r="F529" s="1954"/>
      <c r="G529" s="1954"/>
      <c r="H529" s="1954"/>
      <c r="I529" s="1954"/>
      <c r="J529" s="1954"/>
      <c r="K529" s="1954"/>
    </row>
    <row r="530" spans="1:11" ht="15.75" customHeight="1">
      <c r="A530" s="1954"/>
      <c r="B530" s="1954"/>
      <c r="C530" s="1954"/>
      <c r="D530" s="1954"/>
      <c r="E530" s="1954"/>
      <c r="F530" s="1954"/>
      <c r="G530" s="1954"/>
      <c r="H530" s="1954"/>
      <c r="I530" s="1954"/>
      <c r="J530" s="1954"/>
      <c r="K530" s="1954"/>
    </row>
    <row r="531" spans="1:11" ht="15.75" customHeight="1">
      <c r="A531" s="1954"/>
      <c r="B531" s="1954"/>
      <c r="C531" s="1954"/>
      <c r="D531" s="1954"/>
      <c r="E531" s="1954"/>
      <c r="F531" s="1954"/>
      <c r="G531" s="1954"/>
      <c r="H531" s="1954"/>
      <c r="I531" s="1954"/>
      <c r="J531" s="1954"/>
      <c r="K531" s="1954"/>
    </row>
    <row r="532" spans="1:11" ht="15.75" customHeight="1">
      <c r="A532" s="1954"/>
      <c r="B532" s="1954"/>
      <c r="C532" s="1954"/>
      <c r="D532" s="1954"/>
      <c r="E532" s="1954"/>
      <c r="F532" s="1954"/>
      <c r="G532" s="1954"/>
      <c r="H532" s="1954"/>
      <c r="I532" s="1954"/>
      <c r="J532" s="1954"/>
      <c r="K532" s="1954"/>
    </row>
    <row r="533" spans="1:11" ht="15.75" customHeight="1">
      <c r="A533" s="1954"/>
      <c r="B533" s="1954"/>
      <c r="C533" s="1954"/>
      <c r="D533" s="1954"/>
      <c r="E533" s="1954"/>
      <c r="F533" s="1954"/>
      <c r="G533" s="1954"/>
      <c r="H533" s="1954"/>
      <c r="I533" s="1954"/>
      <c r="J533" s="1954"/>
      <c r="K533" s="1954"/>
    </row>
    <row r="534" spans="1:11" ht="15.75" customHeight="1">
      <c r="A534" s="1954"/>
      <c r="B534" s="1954"/>
      <c r="C534" s="1954"/>
      <c r="D534" s="1954"/>
      <c r="E534" s="1954"/>
      <c r="F534" s="1954"/>
      <c r="G534" s="1954"/>
      <c r="H534" s="1954"/>
      <c r="I534" s="1954"/>
      <c r="J534" s="1954"/>
      <c r="K534" s="1954"/>
    </row>
    <row r="535" spans="1:11" ht="15.75" customHeight="1">
      <c r="A535" s="1954"/>
      <c r="B535" s="1954"/>
      <c r="C535" s="1954"/>
      <c r="D535" s="1954"/>
      <c r="E535" s="1954"/>
      <c r="F535" s="1954"/>
      <c r="G535" s="1954"/>
      <c r="H535" s="1954"/>
      <c r="I535" s="1954"/>
      <c r="J535" s="1954"/>
      <c r="K535" s="1954"/>
    </row>
    <row r="536" spans="1:11" ht="15.75" customHeight="1">
      <c r="A536" s="1954"/>
      <c r="B536" s="1954"/>
      <c r="C536" s="1954"/>
      <c r="D536" s="1954"/>
      <c r="E536" s="1954"/>
      <c r="F536" s="1954"/>
      <c r="G536" s="1954"/>
      <c r="H536" s="1954"/>
      <c r="I536" s="1954"/>
      <c r="J536" s="1954"/>
      <c r="K536" s="1954"/>
    </row>
    <row r="537" spans="1:11" ht="15.75" customHeight="1">
      <c r="A537" s="1954"/>
      <c r="B537" s="1954"/>
      <c r="C537" s="1954"/>
      <c r="D537" s="1954"/>
      <c r="E537" s="1954"/>
      <c r="F537" s="1954"/>
      <c r="G537" s="1954"/>
      <c r="H537" s="1954"/>
      <c r="I537" s="1954"/>
      <c r="J537" s="1954"/>
      <c r="K537" s="1954"/>
    </row>
    <row r="538" spans="1:11" ht="15.75" customHeight="1">
      <c r="A538" s="1954"/>
      <c r="B538" s="1954"/>
      <c r="C538" s="1954"/>
      <c r="D538" s="1954"/>
      <c r="E538" s="1954"/>
      <c r="F538" s="1954"/>
      <c r="G538" s="1954"/>
      <c r="H538" s="1954"/>
      <c r="I538" s="1954"/>
      <c r="J538" s="1954"/>
      <c r="K538" s="1954"/>
    </row>
    <row r="539" spans="1:11" ht="15.75" customHeight="1">
      <c r="A539" s="1954"/>
      <c r="B539" s="1954"/>
      <c r="C539" s="1954"/>
      <c r="D539" s="1954"/>
      <c r="E539" s="1954"/>
      <c r="F539" s="1954"/>
      <c r="G539" s="1954"/>
      <c r="H539" s="1954"/>
      <c r="I539" s="1954"/>
      <c r="J539" s="1954"/>
      <c r="K539" s="1954"/>
    </row>
    <row r="540" spans="1:11" ht="15.75" customHeight="1">
      <c r="A540" s="1954"/>
      <c r="B540" s="1954"/>
      <c r="C540" s="1954"/>
      <c r="D540" s="1954"/>
      <c r="E540" s="1954"/>
      <c r="F540" s="1954"/>
      <c r="G540" s="1954"/>
      <c r="H540" s="1954"/>
      <c r="I540" s="1954"/>
      <c r="J540" s="1954"/>
      <c r="K540" s="1954"/>
    </row>
    <row r="541" spans="1:11" ht="15.75" customHeight="1">
      <c r="A541" s="1954"/>
      <c r="B541" s="1954"/>
      <c r="C541" s="1954"/>
      <c r="D541" s="1954"/>
      <c r="E541" s="1954"/>
      <c r="F541" s="1954"/>
      <c r="G541" s="1954"/>
      <c r="H541" s="1954"/>
      <c r="I541" s="1954"/>
      <c r="J541" s="1954"/>
      <c r="K541" s="1954"/>
    </row>
    <row r="542" spans="1:11" ht="15.75" customHeight="1">
      <c r="A542" s="1954"/>
      <c r="B542" s="1954"/>
      <c r="C542" s="1954"/>
      <c r="D542" s="1954"/>
      <c r="E542" s="1954"/>
      <c r="F542" s="1954"/>
      <c r="G542" s="1954"/>
      <c r="H542" s="1954"/>
      <c r="I542" s="1954"/>
      <c r="J542" s="1954"/>
      <c r="K542" s="1954"/>
    </row>
    <row r="543" spans="1:11" ht="15.75" customHeight="1">
      <c r="A543" s="1954"/>
      <c r="B543" s="1954"/>
      <c r="C543" s="1954"/>
      <c r="D543" s="1954"/>
      <c r="E543" s="1954"/>
      <c r="F543" s="1954"/>
      <c r="G543" s="1954"/>
      <c r="H543" s="1954"/>
      <c r="I543" s="1954"/>
      <c r="J543" s="1954"/>
      <c r="K543" s="1954"/>
    </row>
    <row r="544" spans="1:11" ht="15.75" customHeight="1">
      <c r="A544" s="1954"/>
      <c r="B544" s="1954"/>
      <c r="C544" s="1954"/>
      <c r="D544" s="1954"/>
      <c r="E544" s="1954"/>
      <c r="F544" s="1954"/>
      <c r="G544" s="1954"/>
      <c r="H544" s="1954"/>
      <c r="I544" s="1954"/>
      <c r="J544" s="1954"/>
      <c r="K544" s="1954"/>
    </row>
    <row r="545" spans="1:11" ht="15.75" customHeight="1">
      <c r="A545" s="1954"/>
      <c r="B545" s="1954"/>
      <c r="C545" s="1954"/>
      <c r="D545" s="1954"/>
      <c r="E545" s="1954"/>
      <c r="F545" s="1954"/>
      <c r="G545" s="1954"/>
      <c r="H545" s="1954"/>
      <c r="I545" s="1954"/>
      <c r="J545" s="1954"/>
      <c r="K545" s="1954"/>
    </row>
    <row r="546" spans="1:11" ht="15.75" customHeight="1">
      <c r="A546" s="1954"/>
      <c r="B546" s="1954"/>
      <c r="C546" s="1954"/>
      <c r="D546" s="1954"/>
      <c r="E546" s="1954"/>
      <c r="F546" s="1954"/>
      <c r="G546" s="1954"/>
      <c r="H546" s="1954"/>
      <c r="I546" s="1954"/>
      <c r="J546" s="1954"/>
      <c r="K546" s="1954"/>
    </row>
    <row r="547" spans="1:11" ht="15.75" customHeight="1">
      <c r="A547" s="1954"/>
      <c r="B547" s="1954"/>
      <c r="C547" s="1954"/>
      <c r="D547" s="1954"/>
      <c r="E547" s="1954"/>
      <c r="F547" s="1954"/>
      <c r="G547" s="1954"/>
      <c r="H547" s="1954"/>
      <c r="I547" s="1954"/>
      <c r="J547" s="1954"/>
      <c r="K547" s="1954"/>
    </row>
    <row r="548" spans="1:11" ht="15.75" customHeight="1">
      <c r="A548" s="1954"/>
      <c r="B548" s="1954"/>
      <c r="C548" s="1954"/>
      <c r="D548" s="1954"/>
      <c r="E548" s="1954"/>
      <c r="F548" s="1954"/>
      <c r="G548" s="1954"/>
      <c r="H548" s="1954"/>
      <c r="I548" s="1954"/>
      <c r="J548" s="1954"/>
      <c r="K548" s="1954"/>
    </row>
    <row r="549" spans="1:11" ht="15.75" customHeight="1">
      <c r="A549" s="1954"/>
      <c r="B549" s="1954"/>
      <c r="C549" s="1954"/>
      <c r="D549" s="1954"/>
      <c r="E549" s="1954"/>
      <c r="F549" s="1954"/>
      <c r="G549" s="1954"/>
      <c r="H549" s="1954"/>
      <c r="I549" s="1954"/>
      <c r="J549" s="1954"/>
      <c r="K549" s="1954"/>
    </row>
    <row r="550" spans="1:11" ht="15.75" customHeight="1">
      <c r="A550" s="1954"/>
      <c r="B550" s="1954"/>
      <c r="C550" s="1954"/>
      <c r="D550" s="1954"/>
      <c r="E550" s="1954"/>
      <c r="F550" s="1954"/>
      <c r="G550" s="1954"/>
      <c r="H550" s="1954"/>
      <c r="I550" s="1954"/>
      <c r="J550" s="1954"/>
      <c r="K550" s="1954"/>
    </row>
    <row r="551" spans="1:11" ht="15.75" customHeight="1">
      <c r="A551" s="1954"/>
      <c r="B551" s="1954"/>
      <c r="C551" s="1954"/>
      <c r="D551" s="1954"/>
      <c r="E551" s="1954"/>
      <c r="F551" s="1954"/>
      <c r="G551" s="1954"/>
      <c r="H551" s="1954"/>
      <c r="I551" s="1954"/>
      <c r="J551" s="1954"/>
      <c r="K551" s="1954"/>
    </row>
    <row r="552" spans="1:11" ht="15.75" customHeight="1">
      <c r="A552" s="1954"/>
      <c r="B552" s="1954"/>
      <c r="C552" s="1954"/>
      <c r="D552" s="1954"/>
      <c r="E552" s="1954"/>
      <c r="F552" s="1954"/>
      <c r="G552" s="1954"/>
      <c r="H552" s="1954"/>
      <c r="I552" s="1954"/>
      <c r="J552" s="1954"/>
      <c r="K552" s="1954"/>
    </row>
    <row r="553" spans="1:11" ht="15.75" customHeight="1">
      <c r="A553" s="1954"/>
      <c r="B553" s="1954"/>
      <c r="C553" s="1954"/>
      <c r="D553" s="1954"/>
      <c r="E553" s="1954"/>
      <c r="F553" s="1954"/>
      <c r="G553" s="1954"/>
      <c r="H553" s="1954"/>
      <c r="I553" s="1954"/>
      <c r="J553" s="1954"/>
      <c r="K553" s="1954"/>
    </row>
    <row r="554" spans="1:11" ht="15.75" customHeight="1">
      <c r="A554" s="1954"/>
      <c r="B554" s="1954"/>
      <c r="C554" s="1954"/>
      <c r="D554" s="1954"/>
      <c r="E554" s="1954"/>
      <c r="F554" s="1954"/>
      <c r="G554" s="1954"/>
      <c r="H554" s="1954"/>
      <c r="I554" s="1954"/>
      <c r="J554" s="1954"/>
      <c r="K554" s="1954"/>
    </row>
    <row r="555" spans="1:11" ht="15.75" customHeight="1">
      <c r="A555" s="1954"/>
      <c r="B555" s="1954"/>
      <c r="C555" s="1954"/>
      <c r="D555" s="1954"/>
      <c r="E555" s="1954"/>
      <c r="F555" s="1954"/>
      <c r="G555" s="1954"/>
      <c r="H555" s="1954"/>
      <c r="I555" s="1954"/>
      <c r="J555" s="1954"/>
      <c r="K555" s="1954"/>
    </row>
    <row r="556" spans="1:11" ht="15.75" customHeight="1">
      <c r="A556" s="1954"/>
      <c r="B556" s="1954"/>
      <c r="C556" s="1954"/>
      <c r="D556" s="1954"/>
      <c r="E556" s="1954"/>
      <c r="F556" s="1954"/>
      <c r="G556" s="1954"/>
      <c r="H556" s="1954"/>
      <c r="I556" s="1954"/>
      <c r="J556" s="1954"/>
      <c r="K556" s="1954"/>
    </row>
    <row r="557" spans="1:11" ht="15.75" customHeight="1">
      <c r="A557" s="1954"/>
      <c r="B557" s="1954"/>
      <c r="C557" s="1954"/>
      <c r="D557" s="1954"/>
      <c r="E557" s="1954"/>
      <c r="F557" s="1954"/>
      <c r="G557" s="1954"/>
      <c r="H557" s="1954"/>
      <c r="I557" s="1954"/>
      <c r="J557" s="1954"/>
      <c r="K557" s="1954"/>
    </row>
    <row r="558" spans="1:11" ht="15.75" customHeight="1">
      <c r="A558" s="1954"/>
      <c r="B558" s="1954"/>
      <c r="C558" s="1954"/>
      <c r="D558" s="1954"/>
      <c r="E558" s="1954"/>
      <c r="F558" s="1954"/>
      <c r="G558" s="1954"/>
      <c r="H558" s="1954"/>
      <c r="I558" s="1954"/>
      <c r="J558" s="1954"/>
      <c r="K558" s="1954"/>
    </row>
    <row r="559" spans="1:11" ht="15.75" customHeight="1">
      <c r="A559" s="1954"/>
      <c r="B559" s="1954"/>
      <c r="C559" s="1954"/>
      <c r="D559" s="1954"/>
      <c r="E559" s="1954"/>
      <c r="F559" s="1954"/>
      <c r="G559" s="1954"/>
      <c r="H559" s="1954"/>
      <c r="I559" s="1954"/>
      <c r="J559" s="1954"/>
      <c r="K559" s="1954"/>
    </row>
    <row r="560" spans="1:11" ht="15.75" customHeight="1">
      <c r="A560" s="1954"/>
      <c r="B560" s="1954"/>
      <c r="C560" s="1954"/>
      <c r="D560" s="1954"/>
      <c r="E560" s="1954"/>
      <c r="F560" s="1954"/>
      <c r="G560" s="1954"/>
      <c r="H560" s="1954"/>
      <c r="I560" s="1954"/>
      <c r="J560" s="1954"/>
      <c r="K560" s="1954"/>
    </row>
    <row r="561" spans="1:11" ht="15.75" customHeight="1">
      <c r="A561" s="1954"/>
      <c r="B561" s="1954"/>
      <c r="C561" s="1954"/>
      <c r="D561" s="1954"/>
      <c r="E561" s="1954"/>
      <c r="F561" s="1954"/>
      <c r="G561" s="1954"/>
      <c r="H561" s="1954"/>
      <c r="I561" s="1954"/>
      <c r="J561" s="1954"/>
      <c r="K561" s="1954"/>
    </row>
    <row r="562" spans="1:11" ht="15.75" customHeight="1">
      <c r="A562" s="1954"/>
      <c r="B562" s="1954"/>
      <c r="C562" s="1954"/>
      <c r="D562" s="1954"/>
      <c r="E562" s="1954"/>
      <c r="F562" s="1954"/>
      <c r="G562" s="1954"/>
      <c r="H562" s="1954"/>
      <c r="I562" s="1954"/>
      <c r="J562" s="1954"/>
      <c r="K562" s="1954"/>
    </row>
    <row r="563" spans="1:11" ht="15.75" customHeight="1">
      <c r="A563" s="1954"/>
      <c r="B563" s="1954"/>
      <c r="C563" s="1954"/>
      <c r="D563" s="1954"/>
      <c r="E563" s="1954"/>
      <c r="F563" s="1954"/>
      <c r="G563" s="1954"/>
      <c r="H563" s="1954"/>
      <c r="I563" s="1954"/>
      <c r="J563" s="1954"/>
      <c r="K563" s="1954"/>
    </row>
    <row r="564" spans="1:11" ht="15.75" customHeight="1">
      <c r="A564" s="1954"/>
      <c r="B564" s="1954"/>
      <c r="C564" s="1954"/>
      <c r="D564" s="1954"/>
      <c r="E564" s="1954"/>
      <c r="F564" s="1954"/>
      <c r="G564" s="1954"/>
      <c r="H564" s="1954"/>
      <c r="I564" s="1954"/>
      <c r="J564" s="1954"/>
      <c r="K564" s="1954"/>
    </row>
    <row r="565" spans="1:11" ht="15.75" customHeight="1">
      <c r="A565" s="1954"/>
      <c r="B565" s="1954"/>
      <c r="C565" s="1954"/>
      <c r="D565" s="1954"/>
      <c r="E565" s="1954"/>
      <c r="F565" s="1954"/>
      <c r="G565" s="1954"/>
      <c r="H565" s="1954"/>
      <c r="I565" s="1954"/>
      <c r="J565" s="1954"/>
      <c r="K565" s="1954"/>
    </row>
    <row r="566" spans="1:11" ht="15.75" customHeight="1">
      <c r="A566" s="1954"/>
      <c r="B566" s="1954"/>
      <c r="C566" s="1954"/>
      <c r="D566" s="1954"/>
      <c r="E566" s="1954"/>
      <c r="F566" s="1954"/>
      <c r="G566" s="1954"/>
      <c r="H566" s="1954"/>
      <c r="I566" s="1954"/>
      <c r="J566" s="1954"/>
      <c r="K566" s="1954"/>
    </row>
    <row r="567" spans="1:11" ht="15.75" customHeight="1">
      <c r="A567" s="1954"/>
      <c r="B567" s="1954"/>
      <c r="C567" s="1954"/>
      <c r="D567" s="1954"/>
      <c r="E567" s="1954"/>
      <c r="F567" s="1954"/>
      <c r="G567" s="1954"/>
      <c r="H567" s="1954"/>
      <c r="I567" s="1954"/>
      <c r="J567" s="1954"/>
      <c r="K567" s="1954"/>
    </row>
    <row r="568" spans="1:11" ht="15.75" customHeight="1">
      <c r="A568" s="1954"/>
      <c r="B568" s="1954"/>
      <c r="C568" s="1954"/>
      <c r="D568" s="1954"/>
      <c r="E568" s="1954"/>
      <c r="F568" s="1954"/>
      <c r="G568" s="1954"/>
      <c r="H568" s="1954"/>
      <c r="I568" s="1954"/>
      <c r="J568" s="1954"/>
      <c r="K568" s="1954"/>
    </row>
    <row r="569" spans="1:11" ht="15.75" customHeight="1">
      <c r="A569" s="1954"/>
      <c r="B569" s="1954"/>
      <c r="C569" s="1954"/>
      <c r="D569" s="1954"/>
      <c r="E569" s="1954"/>
      <c r="F569" s="1954"/>
      <c r="G569" s="1954"/>
      <c r="H569" s="1954"/>
      <c r="I569" s="1954"/>
      <c r="J569" s="1954"/>
      <c r="K569" s="1954"/>
    </row>
    <row r="570" spans="1:11" ht="15.75" customHeight="1">
      <c r="A570" s="1954"/>
      <c r="B570" s="1954"/>
      <c r="C570" s="1954"/>
      <c r="D570" s="1954"/>
      <c r="E570" s="1954"/>
      <c r="F570" s="1954"/>
      <c r="G570" s="1954"/>
      <c r="H570" s="1954"/>
      <c r="I570" s="1954"/>
      <c r="J570" s="1954"/>
      <c r="K570" s="1954"/>
    </row>
    <row r="571" spans="1:11" ht="15.75" customHeight="1">
      <c r="A571" s="1954"/>
      <c r="B571" s="1954"/>
      <c r="C571" s="1954"/>
      <c r="D571" s="1954"/>
      <c r="E571" s="1954"/>
      <c r="F571" s="1954"/>
      <c r="G571" s="1954"/>
      <c r="H571" s="1954"/>
      <c r="I571" s="1954"/>
      <c r="J571" s="1954"/>
      <c r="K571" s="1954"/>
    </row>
    <row r="572" spans="1:11" ht="15.75" customHeight="1">
      <c r="A572" s="1954"/>
      <c r="B572" s="1954"/>
      <c r="C572" s="1954"/>
      <c r="D572" s="1954"/>
      <c r="E572" s="1954"/>
      <c r="F572" s="1954"/>
      <c r="G572" s="1954"/>
      <c r="H572" s="1954"/>
      <c r="I572" s="1954"/>
      <c r="J572" s="1954"/>
      <c r="K572" s="1954"/>
    </row>
    <row r="573" spans="1:11" ht="15.75" customHeight="1">
      <c r="A573" s="1954"/>
      <c r="B573" s="1954"/>
      <c r="C573" s="1954"/>
      <c r="D573" s="1954"/>
      <c r="E573" s="1954"/>
      <c r="F573" s="1954"/>
      <c r="G573" s="1954"/>
      <c r="H573" s="1954"/>
      <c r="I573" s="1954"/>
      <c r="J573" s="1954"/>
      <c r="K573" s="1954"/>
    </row>
    <row r="574" spans="1:11" ht="15.75" customHeight="1">
      <c r="A574" s="1954"/>
      <c r="B574" s="1954"/>
      <c r="C574" s="1954"/>
      <c r="D574" s="1954"/>
      <c r="E574" s="1954"/>
      <c r="F574" s="1954"/>
      <c r="G574" s="1954"/>
      <c r="H574" s="1954"/>
      <c r="I574" s="1954"/>
      <c r="J574" s="1954"/>
      <c r="K574" s="1954"/>
    </row>
    <row r="575" spans="1:11" ht="15.75" customHeight="1">
      <c r="A575" s="1954"/>
      <c r="B575" s="1954"/>
      <c r="C575" s="1954"/>
      <c r="D575" s="1954"/>
      <c r="E575" s="1954"/>
      <c r="F575" s="1954"/>
      <c r="G575" s="1954"/>
      <c r="H575" s="1954"/>
      <c r="I575" s="1954"/>
      <c r="J575" s="1954"/>
      <c r="K575" s="1954"/>
    </row>
    <row r="576" spans="1:11" ht="15.75" customHeight="1">
      <c r="A576" s="1954"/>
      <c r="B576" s="1954"/>
      <c r="C576" s="1954"/>
      <c r="D576" s="1954"/>
      <c r="E576" s="1954"/>
      <c r="F576" s="1954"/>
      <c r="G576" s="1954"/>
      <c r="H576" s="1954"/>
      <c r="I576" s="1954"/>
      <c r="J576" s="1954"/>
      <c r="K576" s="1954"/>
    </row>
    <row r="577" spans="1:11" ht="15.75" customHeight="1">
      <c r="A577" s="1954"/>
      <c r="B577" s="1954"/>
      <c r="C577" s="1954"/>
      <c r="D577" s="1954"/>
      <c r="E577" s="1954"/>
      <c r="F577" s="1954"/>
      <c r="G577" s="1954"/>
      <c r="H577" s="1954"/>
      <c r="I577" s="1954"/>
      <c r="J577" s="1954"/>
      <c r="K577" s="1954"/>
    </row>
    <row r="578" spans="1:11" ht="15.75" customHeight="1">
      <c r="A578" s="1954"/>
      <c r="B578" s="1954"/>
      <c r="C578" s="1954"/>
      <c r="D578" s="1954"/>
      <c r="E578" s="1954"/>
      <c r="F578" s="1954"/>
      <c r="G578" s="1954"/>
      <c r="H578" s="1954"/>
      <c r="I578" s="1954"/>
      <c r="J578" s="1954"/>
      <c r="K578" s="1954"/>
    </row>
    <row r="579" spans="1:11" ht="15.75" customHeight="1">
      <c r="A579" s="1954"/>
      <c r="B579" s="1954"/>
      <c r="C579" s="1954"/>
      <c r="D579" s="1954"/>
      <c r="E579" s="1954"/>
      <c r="F579" s="1954"/>
      <c r="G579" s="1954"/>
      <c r="H579" s="1954"/>
      <c r="I579" s="1954"/>
      <c r="J579" s="1954"/>
      <c r="K579" s="1954"/>
    </row>
    <row r="580" spans="1:11" ht="15.75" customHeight="1">
      <c r="A580" s="1954"/>
      <c r="B580" s="1954"/>
      <c r="C580" s="1954"/>
      <c r="D580" s="1954"/>
      <c r="E580" s="1954"/>
      <c r="F580" s="1954"/>
      <c r="G580" s="1954"/>
      <c r="H580" s="1954"/>
      <c r="I580" s="1954"/>
      <c r="J580" s="1954"/>
      <c r="K580" s="1954"/>
    </row>
    <row r="581" spans="1:11" ht="15.75" customHeight="1">
      <c r="A581" s="1954"/>
      <c r="B581" s="1954"/>
      <c r="C581" s="1954"/>
      <c r="D581" s="1954"/>
      <c r="E581" s="1954"/>
      <c r="F581" s="1954"/>
      <c r="G581" s="1954"/>
      <c r="H581" s="1954"/>
      <c r="I581" s="1954"/>
      <c r="J581" s="1954"/>
      <c r="K581" s="1954"/>
    </row>
    <row r="582" spans="1:11" ht="15.75" customHeight="1">
      <c r="A582" s="1954"/>
      <c r="B582" s="1954"/>
      <c r="C582" s="1954"/>
      <c r="D582" s="1954"/>
      <c r="E582" s="1954"/>
      <c r="F582" s="1954"/>
      <c r="G582" s="1954"/>
      <c r="H582" s="1954"/>
      <c r="I582" s="1954"/>
      <c r="J582" s="1954"/>
      <c r="K582" s="1954"/>
    </row>
    <row r="583" spans="1:11" ht="15.75" customHeight="1">
      <c r="A583" s="1954"/>
      <c r="B583" s="1954"/>
      <c r="C583" s="1954"/>
      <c r="D583" s="1954"/>
      <c r="E583" s="1954"/>
      <c r="F583" s="1954"/>
      <c r="G583" s="1954"/>
      <c r="H583" s="1954"/>
      <c r="I583" s="1954"/>
      <c r="J583" s="1954"/>
      <c r="K583" s="1954"/>
    </row>
    <row r="584" spans="1:11" ht="15.75" customHeight="1">
      <c r="A584" s="1954"/>
      <c r="B584" s="1954"/>
      <c r="C584" s="1954"/>
      <c r="D584" s="1954"/>
      <c r="E584" s="1954"/>
      <c r="F584" s="1954"/>
      <c r="G584" s="1954"/>
      <c r="H584" s="1954"/>
      <c r="I584" s="1954"/>
      <c r="J584" s="1954"/>
      <c r="K584" s="1954"/>
    </row>
    <row r="585" spans="1:11" ht="15.75" customHeight="1">
      <c r="A585" s="1954"/>
      <c r="B585" s="1954"/>
      <c r="C585" s="1954"/>
      <c r="D585" s="1954"/>
      <c r="E585" s="1954"/>
      <c r="F585" s="1954"/>
      <c r="G585" s="1954"/>
      <c r="H585" s="1954"/>
      <c r="I585" s="1954"/>
      <c r="J585" s="1954"/>
      <c r="K585" s="1954"/>
    </row>
    <row r="586" spans="1:11" ht="15.75" customHeight="1">
      <c r="A586" s="1954"/>
      <c r="B586" s="1954"/>
      <c r="C586" s="1954"/>
      <c r="D586" s="1954"/>
      <c r="E586" s="1954"/>
      <c r="F586" s="1954"/>
      <c r="G586" s="1954"/>
      <c r="H586" s="1954"/>
      <c r="I586" s="1954"/>
      <c r="J586" s="1954"/>
      <c r="K586" s="1954"/>
    </row>
    <row r="587" spans="1:11" ht="15.75" customHeight="1">
      <c r="A587" s="1954"/>
      <c r="B587" s="1954"/>
      <c r="C587" s="1954"/>
      <c r="D587" s="1954"/>
      <c r="E587" s="1954"/>
      <c r="F587" s="1954"/>
      <c r="G587" s="1954"/>
      <c r="H587" s="1954"/>
      <c r="I587" s="1954"/>
      <c r="J587" s="1954"/>
      <c r="K587" s="1954"/>
    </row>
    <row r="588" spans="1:11" ht="15.75" customHeight="1">
      <c r="A588" s="1954"/>
      <c r="B588" s="1954"/>
      <c r="C588" s="1954"/>
      <c r="D588" s="1954"/>
      <c r="E588" s="1954"/>
      <c r="F588" s="1954"/>
      <c r="G588" s="1954"/>
      <c r="H588" s="1954"/>
      <c r="I588" s="1954"/>
      <c r="J588" s="1954"/>
      <c r="K588" s="1954"/>
    </row>
    <row r="589" spans="1:11" ht="15.75" customHeight="1">
      <c r="A589" s="1954"/>
      <c r="B589" s="1954"/>
      <c r="C589" s="1954"/>
      <c r="D589" s="1954"/>
      <c r="E589" s="1954"/>
      <c r="F589" s="1954"/>
      <c r="G589" s="1954"/>
      <c r="H589" s="1954"/>
      <c r="I589" s="1954"/>
      <c r="J589" s="1954"/>
      <c r="K589" s="1954"/>
    </row>
    <row r="590" spans="1:11" ht="15.75" customHeight="1">
      <c r="A590" s="1954"/>
      <c r="B590" s="1954"/>
      <c r="C590" s="1954"/>
      <c r="D590" s="1954"/>
      <c r="E590" s="1954"/>
      <c r="F590" s="1954"/>
      <c r="G590" s="1954"/>
      <c r="H590" s="1954"/>
      <c r="I590" s="1954"/>
      <c r="J590" s="1954"/>
      <c r="K590" s="1954"/>
    </row>
    <row r="591" spans="1:11" ht="15.75" customHeight="1">
      <c r="A591" s="1954"/>
      <c r="B591" s="1954"/>
      <c r="C591" s="1954"/>
      <c r="D591" s="1954"/>
      <c r="E591" s="1954"/>
      <c r="F591" s="1954"/>
      <c r="G591" s="1954"/>
      <c r="H591" s="1954"/>
      <c r="I591" s="1954"/>
      <c r="J591" s="1954"/>
      <c r="K591" s="1954"/>
    </row>
    <row r="592" spans="1:11" ht="15.75" customHeight="1">
      <c r="A592" s="1954"/>
      <c r="B592" s="1954"/>
      <c r="C592" s="1954"/>
      <c r="D592" s="1954"/>
      <c r="E592" s="1954"/>
      <c r="F592" s="1954"/>
      <c r="G592" s="1954"/>
      <c r="H592" s="1954"/>
      <c r="I592" s="1954"/>
      <c r="J592" s="1954"/>
      <c r="K592" s="1954"/>
    </row>
    <row r="593" spans="1:11" ht="15.75" customHeight="1">
      <c r="A593" s="1954"/>
      <c r="B593" s="1954"/>
      <c r="C593" s="1954"/>
      <c r="D593" s="1954"/>
      <c r="E593" s="1954"/>
      <c r="F593" s="1954"/>
      <c r="G593" s="1954"/>
      <c r="H593" s="1954"/>
      <c r="I593" s="1954"/>
      <c r="J593" s="1954"/>
      <c r="K593" s="1954"/>
    </row>
    <row r="594" spans="1:11" ht="15.75" customHeight="1">
      <c r="A594" s="1954"/>
      <c r="B594" s="1954"/>
      <c r="C594" s="1954"/>
      <c r="D594" s="1954"/>
      <c r="E594" s="1954"/>
      <c r="F594" s="1954"/>
      <c r="G594" s="1954"/>
      <c r="H594" s="1954"/>
      <c r="I594" s="1954"/>
      <c r="J594" s="1954"/>
      <c r="K594" s="1954"/>
    </row>
    <row r="595" spans="1:11" ht="15.75" customHeight="1">
      <c r="A595" s="1954"/>
      <c r="B595" s="1954"/>
      <c r="C595" s="1954"/>
      <c r="D595" s="1954"/>
      <c r="E595" s="1954"/>
      <c r="F595" s="1954"/>
      <c r="G595" s="1954"/>
      <c r="H595" s="1954"/>
      <c r="I595" s="1954"/>
      <c r="J595" s="1954"/>
      <c r="K595" s="1954"/>
    </row>
    <row r="596" spans="1:11" ht="15.75" customHeight="1">
      <c r="A596" s="1954"/>
      <c r="B596" s="1954"/>
      <c r="C596" s="1954"/>
      <c r="D596" s="1954"/>
      <c r="E596" s="1954"/>
      <c r="F596" s="1954"/>
      <c r="G596" s="1954"/>
      <c r="H596" s="1954"/>
      <c r="I596" s="1954"/>
      <c r="J596" s="1954"/>
      <c r="K596" s="1954"/>
    </row>
    <row r="597" spans="1:11" ht="15.75" customHeight="1">
      <c r="A597" s="1954"/>
      <c r="B597" s="1954"/>
      <c r="C597" s="1954"/>
      <c r="D597" s="1954"/>
      <c r="E597" s="1954"/>
      <c r="F597" s="1954"/>
      <c r="G597" s="1954"/>
      <c r="H597" s="1954"/>
      <c r="I597" s="1954"/>
      <c r="J597" s="1954"/>
      <c r="K597" s="1954"/>
    </row>
    <row r="598" spans="1:11" ht="15.75" customHeight="1">
      <c r="A598" s="1954"/>
      <c r="B598" s="1954"/>
      <c r="C598" s="1954"/>
      <c r="D598" s="1954"/>
      <c r="E598" s="1954"/>
      <c r="F598" s="1954"/>
      <c r="G598" s="1954"/>
      <c r="H598" s="1954"/>
      <c r="I598" s="1954"/>
      <c r="J598" s="1954"/>
      <c r="K598" s="1954"/>
    </row>
    <row r="599" spans="1:11" ht="15.75" customHeight="1">
      <c r="A599" s="1954"/>
      <c r="B599" s="1954"/>
      <c r="C599" s="1954"/>
      <c r="D599" s="1954"/>
      <c r="E599" s="1954"/>
      <c r="F599" s="1954"/>
      <c r="G599" s="1954"/>
      <c r="H599" s="1954"/>
      <c r="I599" s="1954"/>
      <c r="J599" s="1954"/>
      <c r="K599" s="1954"/>
    </row>
    <row r="600" spans="1:11" ht="15.75" customHeight="1">
      <c r="A600" s="1954"/>
      <c r="B600" s="1954"/>
      <c r="C600" s="1954"/>
      <c r="D600" s="1954"/>
      <c r="E600" s="1954"/>
      <c r="F600" s="1954"/>
      <c r="G600" s="1954"/>
      <c r="H600" s="1954"/>
      <c r="I600" s="1954"/>
      <c r="J600" s="1954"/>
      <c r="K600" s="1954"/>
    </row>
    <row r="601" spans="1:11" ht="15.75" customHeight="1">
      <c r="A601" s="1954"/>
      <c r="B601" s="1954"/>
      <c r="C601" s="1954"/>
      <c r="D601" s="1954"/>
      <c r="E601" s="1954"/>
      <c r="F601" s="1954"/>
      <c r="G601" s="1954"/>
      <c r="H601" s="1954"/>
      <c r="I601" s="1954"/>
      <c r="J601" s="1954"/>
      <c r="K601" s="1954"/>
    </row>
    <row r="602" spans="1:11" ht="15.75" customHeight="1">
      <c r="A602" s="1954"/>
      <c r="B602" s="1954"/>
      <c r="C602" s="1954"/>
      <c r="D602" s="1954"/>
      <c r="E602" s="1954"/>
      <c r="F602" s="1954"/>
      <c r="G602" s="1954"/>
      <c r="H602" s="1954"/>
      <c r="I602" s="1954"/>
      <c r="J602" s="1954"/>
      <c r="K602" s="1954"/>
    </row>
    <row r="603" spans="1:11" ht="15.75" customHeight="1">
      <c r="A603" s="1954"/>
      <c r="B603" s="1954"/>
      <c r="C603" s="1954"/>
      <c r="D603" s="1954"/>
      <c r="E603" s="1954"/>
      <c r="F603" s="1954"/>
      <c r="G603" s="1954"/>
      <c r="H603" s="1954"/>
      <c r="I603" s="1954"/>
      <c r="J603" s="1954"/>
      <c r="K603" s="1954"/>
    </row>
    <row r="604" spans="1:11" ht="15.75" customHeight="1">
      <c r="A604" s="1954"/>
      <c r="B604" s="1954"/>
      <c r="C604" s="1954"/>
      <c r="D604" s="1954"/>
      <c r="E604" s="1954"/>
      <c r="F604" s="1954"/>
      <c r="G604" s="1954"/>
      <c r="H604" s="1954"/>
      <c r="I604" s="1954"/>
      <c r="J604" s="1954"/>
      <c r="K604" s="1954"/>
    </row>
    <row r="605" spans="1:11" ht="15.75" customHeight="1">
      <c r="A605" s="1954"/>
      <c r="B605" s="1954"/>
      <c r="C605" s="1954"/>
      <c r="D605" s="1954"/>
      <c r="E605" s="1954"/>
      <c r="F605" s="1954"/>
      <c r="G605" s="1954"/>
      <c r="H605" s="1954"/>
      <c r="I605" s="1954"/>
      <c r="J605" s="1954"/>
      <c r="K605" s="1954"/>
    </row>
    <row r="606" spans="1:11" ht="15.75" customHeight="1">
      <c r="A606" s="1954"/>
      <c r="B606" s="1954"/>
      <c r="C606" s="1954"/>
      <c r="D606" s="1954"/>
      <c r="E606" s="1954"/>
      <c r="F606" s="1954"/>
      <c r="G606" s="1954"/>
      <c r="H606" s="1954"/>
      <c r="I606" s="1954"/>
      <c r="J606" s="1954"/>
      <c r="K606" s="1954"/>
    </row>
    <row r="607" spans="1:11" ht="15.75" customHeight="1">
      <c r="A607" s="1954"/>
      <c r="B607" s="1954"/>
      <c r="C607" s="1954"/>
      <c r="D607" s="1954"/>
      <c r="E607" s="1954"/>
      <c r="F607" s="1954"/>
      <c r="G607" s="1954"/>
      <c r="H607" s="1954"/>
      <c r="I607" s="1954"/>
      <c r="J607" s="1954"/>
      <c r="K607" s="1954"/>
    </row>
    <row r="608" spans="1:11" ht="15.75" customHeight="1">
      <c r="A608" s="1954"/>
      <c r="B608" s="1954"/>
      <c r="C608" s="1954"/>
      <c r="D608" s="1954"/>
      <c r="E608" s="1954"/>
      <c r="F608" s="1954"/>
      <c r="G608" s="1954"/>
      <c r="H608" s="1954"/>
      <c r="I608" s="1954"/>
      <c r="J608" s="1954"/>
      <c r="K608" s="1954"/>
    </row>
    <row r="609" spans="1:11" ht="15.75" customHeight="1">
      <c r="A609" s="1954"/>
      <c r="B609" s="1954"/>
      <c r="C609" s="1954"/>
      <c r="D609" s="1954"/>
      <c r="E609" s="1954"/>
      <c r="F609" s="1954"/>
      <c r="G609" s="1954"/>
      <c r="H609" s="1954"/>
      <c r="I609" s="1954"/>
      <c r="J609" s="1954"/>
      <c r="K609" s="1954"/>
    </row>
    <row r="610" spans="1:11" ht="15.75" customHeight="1">
      <c r="A610" s="1954"/>
      <c r="B610" s="1954"/>
      <c r="C610" s="1954"/>
      <c r="D610" s="1954"/>
      <c r="E610" s="1954"/>
      <c r="F610" s="1954"/>
      <c r="G610" s="1954"/>
      <c r="H610" s="1954"/>
      <c r="I610" s="1954"/>
      <c r="J610" s="1954"/>
      <c r="K610" s="1954"/>
    </row>
    <row r="611" spans="1:11" ht="15.75" customHeight="1">
      <c r="A611" s="1954"/>
      <c r="B611" s="1954"/>
      <c r="C611" s="1954"/>
      <c r="D611" s="1954"/>
      <c r="E611" s="1954"/>
      <c r="F611" s="1954"/>
      <c r="G611" s="1954"/>
      <c r="H611" s="1954"/>
      <c r="I611" s="1954"/>
      <c r="J611" s="1954"/>
      <c r="K611" s="1954"/>
    </row>
    <row r="612" spans="1:11" ht="15.75" customHeight="1">
      <c r="A612" s="1954"/>
      <c r="B612" s="1954"/>
      <c r="C612" s="1954"/>
      <c r="D612" s="1954"/>
      <c r="E612" s="1954"/>
      <c r="F612" s="1954"/>
      <c r="G612" s="1954"/>
      <c r="H612" s="1954"/>
      <c r="I612" s="1954"/>
      <c r="J612" s="1954"/>
      <c r="K612" s="1954"/>
    </row>
    <row r="613" spans="1:11" ht="15.75" customHeight="1">
      <c r="A613" s="1954"/>
      <c r="B613" s="1954"/>
      <c r="C613" s="1954"/>
      <c r="D613" s="1954"/>
      <c r="E613" s="1954"/>
      <c r="F613" s="1954"/>
      <c r="G613" s="1954"/>
      <c r="H613" s="1954"/>
      <c r="I613" s="1954"/>
      <c r="J613" s="1954"/>
      <c r="K613" s="1954"/>
    </row>
    <row r="614" spans="1:11" ht="15.75" customHeight="1">
      <c r="A614" s="1954"/>
      <c r="B614" s="1954"/>
      <c r="C614" s="1954"/>
      <c r="D614" s="1954"/>
      <c r="E614" s="1954"/>
      <c r="F614" s="1954"/>
      <c r="G614" s="1954"/>
      <c r="H614" s="1954"/>
      <c r="I614" s="1954"/>
      <c r="J614" s="1954"/>
      <c r="K614" s="1954"/>
    </row>
    <row r="615" spans="1:11" ht="15.75" customHeight="1">
      <c r="A615" s="1954"/>
      <c r="B615" s="1954"/>
      <c r="C615" s="1954"/>
      <c r="D615" s="1954"/>
      <c r="E615" s="1954"/>
      <c r="F615" s="1954"/>
      <c r="G615" s="1954"/>
      <c r="H615" s="1954"/>
      <c r="I615" s="1954"/>
      <c r="J615" s="1954"/>
      <c r="K615" s="1954"/>
    </row>
    <row r="616" spans="1:11" ht="15.75" customHeight="1">
      <c r="A616" s="1954"/>
      <c r="B616" s="1954"/>
      <c r="C616" s="1954"/>
      <c r="D616" s="1954"/>
      <c r="E616" s="1954"/>
      <c r="F616" s="1954"/>
      <c r="G616" s="1954"/>
      <c r="H616" s="1954"/>
      <c r="I616" s="1954"/>
      <c r="J616" s="1954"/>
      <c r="K616" s="1954"/>
    </row>
    <row r="617" spans="1:11" ht="15.75" customHeight="1">
      <c r="A617" s="1954"/>
      <c r="B617" s="1954"/>
      <c r="C617" s="1954"/>
      <c r="D617" s="1954"/>
      <c r="E617" s="1954"/>
      <c r="F617" s="1954"/>
      <c r="G617" s="1954"/>
      <c r="H617" s="1954"/>
      <c r="I617" s="1954"/>
      <c r="J617" s="1954"/>
      <c r="K617" s="1954"/>
    </row>
    <row r="618" spans="1:11" ht="15.75" customHeight="1">
      <c r="A618" s="1954"/>
      <c r="B618" s="1954"/>
      <c r="C618" s="1954"/>
      <c r="D618" s="1954"/>
      <c r="E618" s="1954"/>
      <c r="F618" s="1954"/>
      <c r="G618" s="1954"/>
      <c r="H618" s="1954"/>
      <c r="I618" s="1954"/>
      <c r="J618" s="1954"/>
      <c r="K618" s="1954"/>
    </row>
    <row r="619" spans="1:11" ht="15.75" customHeight="1">
      <c r="A619" s="1954"/>
      <c r="B619" s="1954"/>
      <c r="C619" s="1954"/>
      <c r="D619" s="1954"/>
      <c r="E619" s="1954"/>
      <c r="F619" s="1954"/>
      <c r="G619" s="1954"/>
      <c r="H619" s="1954"/>
      <c r="I619" s="1954"/>
      <c r="J619" s="1954"/>
      <c r="K619" s="1954"/>
    </row>
    <row r="620" spans="1:11" ht="15.75" customHeight="1">
      <c r="A620" s="1954"/>
      <c r="B620" s="1954"/>
      <c r="C620" s="1954"/>
      <c r="D620" s="1954"/>
      <c r="E620" s="1954"/>
      <c r="F620" s="1954"/>
      <c r="G620" s="1954"/>
      <c r="H620" s="1954"/>
      <c r="I620" s="1954"/>
      <c r="J620" s="1954"/>
      <c r="K620" s="1954"/>
    </row>
    <row r="621" spans="1:11" ht="15.75" customHeight="1">
      <c r="A621" s="1954"/>
      <c r="B621" s="1954"/>
      <c r="C621" s="1954"/>
      <c r="D621" s="1954"/>
      <c r="E621" s="1954"/>
      <c r="F621" s="1954"/>
      <c r="G621" s="1954"/>
      <c r="H621" s="1954"/>
      <c r="I621" s="1954"/>
      <c r="J621" s="1954"/>
      <c r="K621" s="1954"/>
    </row>
    <row r="622" spans="1:11" ht="15.75" customHeight="1">
      <c r="A622" s="1954"/>
      <c r="B622" s="1954"/>
      <c r="C622" s="1954"/>
      <c r="D622" s="1954"/>
      <c r="E622" s="1954"/>
      <c r="F622" s="1954"/>
      <c r="G622" s="1954"/>
      <c r="H622" s="1954"/>
      <c r="I622" s="1954"/>
      <c r="J622" s="1954"/>
      <c r="K622" s="1954"/>
    </row>
    <row r="623" spans="1:11" ht="15.75" customHeight="1">
      <c r="A623" s="1954"/>
      <c r="B623" s="1954"/>
      <c r="C623" s="1954"/>
      <c r="D623" s="1954"/>
      <c r="E623" s="1954"/>
      <c r="F623" s="1954"/>
      <c r="G623" s="1954"/>
      <c r="H623" s="1954"/>
      <c r="I623" s="1954"/>
      <c r="J623" s="1954"/>
      <c r="K623" s="1954"/>
    </row>
    <row r="624" spans="1:11" ht="15.75" customHeight="1">
      <c r="A624" s="1954"/>
      <c r="B624" s="1954"/>
      <c r="C624" s="1954"/>
      <c r="D624" s="1954"/>
      <c r="E624" s="1954"/>
      <c r="F624" s="1954"/>
      <c r="G624" s="1954"/>
      <c r="H624" s="1954"/>
      <c r="I624" s="1954"/>
      <c r="J624" s="1954"/>
      <c r="K624" s="1954"/>
    </row>
    <row r="625" spans="1:11" ht="15.75" customHeight="1">
      <c r="A625" s="1954"/>
      <c r="B625" s="1954"/>
      <c r="C625" s="1954"/>
      <c r="D625" s="1954"/>
      <c r="E625" s="1954"/>
      <c r="F625" s="1954"/>
      <c r="G625" s="1954"/>
      <c r="H625" s="1954"/>
      <c r="I625" s="1954"/>
      <c r="J625" s="1954"/>
      <c r="K625" s="1954"/>
    </row>
    <row r="626" spans="1:11" ht="15.75" customHeight="1">
      <c r="A626" s="1954"/>
      <c r="B626" s="1954"/>
      <c r="C626" s="1954"/>
      <c r="D626" s="1954"/>
      <c r="E626" s="1954"/>
      <c r="F626" s="1954"/>
      <c r="G626" s="1954"/>
      <c r="H626" s="1954"/>
      <c r="I626" s="1954"/>
      <c r="J626" s="1954"/>
      <c r="K626" s="1954"/>
    </row>
    <row r="627" spans="1:11" ht="15.75" customHeight="1">
      <c r="A627" s="1954"/>
      <c r="B627" s="1954"/>
      <c r="C627" s="1954"/>
      <c r="D627" s="1954"/>
      <c r="E627" s="1954"/>
      <c r="F627" s="1954"/>
      <c r="G627" s="1954"/>
      <c r="H627" s="1954"/>
      <c r="I627" s="1954"/>
      <c r="J627" s="1954"/>
      <c r="K627" s="1954"/>
    </row>
    <row r="628" spans="1:11" ht="15.75" customHeight="1">
      <c r="A628" s="1954"/>
      <c r="B628" s="1954"/>
      <c r="C628" s="1954"/>
      <c r="D628" s="1954"/>
      <c r="E628" s="1954"/>
      <c r="F628" s="1954"/>
      <c r="G628" s="1954"/>
      <c r="H628" s="1954"/>
      <c r="I628" s="1954"/>
      <c r="J628" s="1954"/>
      <c r="K628" s="1954"/>
    </row>
    <row r="629" spans="1:11" ht="15.75" customHeight="1">
      <c r="A629" s="1954"/>
      <c r="B629" s="1954"/>
      <c r="C629" s="1954"/>
      <c r="D629" s="1954"/>
      <c r="E629" s="1954"/>
      <c r="F629" s="1954"/>
      <c r="G629" s="1954"/>
      <c r="H629" s="1954"/>
      <c r="I629" s="1954"/>
      <c r="J629" s="1954"/>
      <c r="K629" s="1954"/>
    </row>
    <row r="630" spans="1:11" ht="15.75" customHeight="1">
      <c r="A630" s="1954"/>
      <c r="B630" s="1954"/>
      <c r="C630" s="1954"/>
      <c r="D630" s="1954"/>
      <c r="E630" s="1954"/>
      <c r="F630" s="1954"/>
      <c r="G630" s="1954"/>
      <c r="H630" s="1954"/>
      <c r="I630" s="1954"/>
      <c r="J630" s="1954"/>
      <c r="K630" s="1954"/>
    </row>
    <row r="631" spans="1:11" ht="15.75" customHeight="1">
      <c r="A631" s="1954"/>
      <c r="B631" s="1954"/>
      <c r="C631" s="1954"/>
      <c r="D631" s="1954"/>
      <c r="E631" s="1954"/>
      <c r="F631" s="1954"/>
      <c r="G631" s="1954"/>
      <c r="H631" s="1954"/>
      <c r="I631" s="1954"/>
      <c r="J631" s="1954"/>
      <c r="K631" s="1954"/>
    </row>
    <row r="632" spans="1:11" ht="15.75" customHeight="1">
      <c r="A632" s="1954"/>
      <c r="B632" s="1954"/>
      <c r="C632" s="1954"/>
      <c r="D632" s="1954"/>
      <c r="E632" s="1954"/>
      <c r="F632" s="1954"/>
      <c r="G632" s="1954"/>
      <c r="H632" s="1954"/>
      <c r="I632" s="1954"/>
      <c r="J632" s="1954"/>
      <c r="K632" s="1954"/>
    </row>
    <row r="633" spans="1:11" ht="15.75" customHeight="1">
      <c r="A633" s="1954"/>
      <c r="B633" s="1954"/>
      <c r="C633" s="1954"/>
      <c r="D633" s="1954"/>
      <c r="E633" s="1954"/>
      <c r="F633" s="1954"/>
      <c r="G633" s="1954"/>
      <c r="H633" s="1954"/>
      <c r="I633" s="1954"/>
      <c r="J633" s="1954"/>
      <c r="K633" s="1954"/>
    </row>
    <row r="634" spans="1:11" ht="15.75" customHeight="1">
      <c r="A634" s="1954"/>
      <c r="B634" s="1954"/>
      <c r="C634" s="1954"/>
      <c r="D634" s="1954"/>
      <c r="E634" s="1954"/>
      <c r="F634" s="1954"/>
      <c r="G634" s="1954"/>
      <c r="H634" s="1954"/>
      <c r="I634" s="1954"/>
      <c r="J634" s="1954"/>
      <c r="K634" s="1954"/>
    </row>
    <row r="635" spans="1:11" ht="15.75" customHeight="1">
      <c r="A635" s="1954"/>
      <c r="B635" s="1954"/>
      <c r="C635" s="1954"/>
      <c r="D635" s="1954"/>
      <c r="E635" s="1954"/>
      <c r="F635" s="1954"/>
      <c r="G635" s="1954"/>
      <c r="H635" s="1954"/>
      <c r="I635" s="1954"/>
      <c r="J635" s="1954"/>
      <c r="K635" s="1954"/>
    </row>
    <row r="636" spans="1:11" ht="15.75" customHeight="1">
      <c r="A636" s="1954"/>
      <c r="B636" s="1954"/>
      <c r="C636" s="1954"/>
      <c r="D636" s="1954"/>
      <c r="E636" s="1954"/>
      <c r="F636" s="1954"/>
      <c r="G636" s="1954"/>
      <c r="H636" s="1954"/>
      <c r="I636" s="1954"/>
      <c r="J636" s="1954"/>
      <c r="K636" s="1954"/>
    </row>
    <row r="637" spans="1:11" ht="15.75" customHeight="1">
      <c r="A637" s="1954"/>
      <c r="B637" s="1954"/>
      <c r="C637" s="1954"/>
      <c r="D637" s="1954"/>
      <c r="E637" s="1954"/>
      <c r="F637" s="1954"/>
      <c r="G637" s="1954"/>
      <c r="H637" s="1954"/>
      <c r="I637" s="1954"/>
      <c r="J637" s="1954"/>
      <c r="K637" s="1954"/>
    </row>
    <row r="638" spans="1:11" ht="15.75" customHeight="1">
      <c r="A638" s="1954"/>
      <c r="B638" s="1954"/>
      <c r="C638" s="1954"/>
      <c r="D638" s="1954"/>
      <c r="E638" s="1954"/>
      <c r="F638" s="1954"/>
      <c r="G638" s="1954"/>
      <c r="H638" s="1954"/>
      <c r="I638" s="1954"/>
      <c r="J638" s="1954"/>
      <c r="K638" s="1954"/>
    </row>
    <row r="639" spans="1:11" ht="15.75" customHeight="1">
      <c r="A639" s="1954"/>
      <c r="B639" s="1954"/>
      <c r="C639" s="1954"/>
      <c r="D639" s="1954"/>
      <c r="E639" s="1954"/>
      <c r="F639" s="1954"/>
      <c r="G639" s="1954"/>
      <c r="H639" s="1954"/>
      <c r="I639" s="1954"/>
      <c r="J639" s="1954"/>
      <c r="K639" s="1954"/>
    </row>
    <row r="640" spans="1:11" ht="15.75" customHeight="1">
      <c r="A640" s="1954"/>
      <c r="B640" s="1954"/>
      <c r="C640" s="1954"/>
      <c r="D640" s="1954"/>
      <c r="E640" s="1954"/>
      <c r="F640" s="1954"/>
      <c r="G640" s="1954"/>
      <c r="H640" s="1954"/>
      <c r="I640" s="1954"/>
      <c r="J640" s="1954"/>
      <c r="K640" s="1954"/>
    </row>
    <row r="641" spans="1:11" ht="15.75" customHeight="1">
      <c r="A641" s="1954"/>
      <c r="B641" s="1954"/>
      <c r="C641" s="1954"/>
      <c r="D641" s="1954"/>
      <c r="E641" s="1954"/>
      <c r="F641" s="1954"/>
      <c r="G641" s="1954"/>
      <c r="H641" s="1954"/>
      <c r="I641" s="1954"/>
      <c r="J641" s="1954"/>
      <c r="K641" s="1954"/>
    </row>
    <row r="642" spans="1:11" ht="15.75" customHeight="1">
      <c r="A642" s="1954"/>
      <c r="B642" s="1954"/>
      <c r="C642" s="1954"/>
      <c r="D642" s="1954"/>
      <c r="E642" s="1954"/>
      <c r="F642" s="1954"/>
      <c r="G642" s="1954"/>
      <c r="H642" s="1954"/>
      <c r="I642" s="1954"/>
      <c r="J642" s="1954"/>
      <c r="K642" s="1954"/>
    </row>
    <row r="643" spans="1:11" ht="15.75" customHeight="1">
      <c r="A643" s="1954"/>
      <c r="B643" s="1954"/>
      <c r="C643" s="1954"/>
      <c r="D643" s="1954"/>
      <c r="E643" s="1954"/>
      <c r="F643" s="1954"/>
      <c r="G643" s="1954"/>
      <c r="H643" s="1954"/>
      <c r="I643" s="1954"/>
      <c r="J643" s="1954"/>
      <c r="K643" s="1954"/>
    </row>
    <row r="644" spans="1:11" ht="15.75" customHeight="1">
      <c r="A644" s="1954"/>
      <c r="B644" s="1954"/>
      <c r="C644" s="1954"/>
      <c r="D644" s="1954"/>
      <c r="E644" s="1954"/>
      <c r="F644" s="1954"/>
      <c r="G644" s="1954"/>
      <c r="H644" s="1954"/>
      <c r="I644" s="1954"/>
      <c r="J644" s="1954"/>
      <c r="K644" s="1954"/>
    </row>
    <row r="645" spans="1:11" ht="15.75" customHeight="1">
      <c r="A645" s="1954"/>
      <c r="B645" s="1954"/>
      <c r="C645" s="1954"/>
      <c r="D645" s="1954"/>
      <c r="E645" s="1954"/>
      <c r="F645" s="1954"/>
      <c r="G645" s="1954"/>
      <c r="H645" s="1954"/>
      <c r="I645" s="1954"/>
      <c r="J645" s="1954"/>
      <c r="K645" s="1954"/>
    </row>
    <row r="646" spans="1:11" ht="15.75" customHeight="1">
      <c r="A646" s="1954"/>
      <c r="B646" s="1954"/>
      <c r="C646" s="1954"/>
      <c r="D646" s="1954"/>
      <c r="E646" s="1954"/>
      <c r="F646" s="1954"/>
      <c r="G646" s="1954"/>
      <c r="H646" s="1954"/>
      <c r="I646" s="1954"/>
      <c r="J646" s="1954"/>
      <c r="K646" s="1954"/>
    </row>
    <row r="647" spans="1:11" ht="15.75" customHeight="1">
      <c r="A647" s="1954"/>
      <c r="B647" s="1954"/>
      <c r="C647" s="1954"/>
      <c r="D647" s="1954"/>
      <c r="E647" s="1954"/>
      <c r="F647" s="1954"/>
      <c r="G647" s="1954"/>
      <c r="H647" s="1954"/>
      <c r="I647" s="1954"/>
      <c r="J647" s="1954"/>
      <c r="K647" s="1954"/>
    </row>
    <row r="648" spans="1:11" ht="15.75" customHeight="1">
      <c r="A648" s="1954"/>
      <c r="B648" s="1954"/>
      <c r="C648" s="1954"/>
      <c r="D648" s="1954"/>
      <c r="E648" s="1954"/>
      <c r="F648" s="1954"/>
      <c r="G648" s="1954"/>
      <c r="H648" s="1954"/>
      <c r="I648" s="1954"/>
      <c r="J648" s="1954"/>
      <c r="K648" s="1954"/>
    </row>
    <row r="649" spans="1:11" ht="15.75" customHeight="1">
      <c r="A649" s="1954"/>
      <c r="B649" s="1954"/>
      <c r="C649" s="1954"/>
      <c r="D649" s="1954"/>
      <c r="E649" s="1954"/>
      <c r="F649" s="1954"/>
      <c r="G649" s="1954"/>
      <c r="H649" s="1954"/>
      <c r="I649" s="1954"/>
      <c r="J649" s="1954"/>
      <c r="K649" s="1954"/>
    </row>
    <row r="650" spans="1:11" ht="15.75" customHeight="1">
      <c r="A650" s="1954"/>
      <c r="B650" s="1954"/>
      <c r="C650" s="1954"/>
      <c r="D650" s="1954"/>
      <c r="E650" s="1954"/>
      <c r="F650" s="1954"/>
      <c r="G650" s="1954"/>
      <c r="H650" s="1954"/>
      <c r="I650" s="1954"/>
      <c r="J650" s="1954"/>
      <c r="K650" s="1954"/>
    </row>
    <row r="651" spans="1:11" ht="15.75" customHeight="1">
      <c r="A651" s="1954"/>
      <c r="B651" s="1954"/>
      <c r="C651" s="1954"/>
      <c r="D651" s="1954"/>
      <c r="E651" s="1954"/>
      <c r="F651" s="1954"/>
      <c r="G651" s="1954"/>
      <c r="H651" s="1954"/>
      <c r="I651" s="1954"/>
      <c r="J651" s="1954"/>
      <c r="K651" s="1954"/>
    </row>
    <row r="652" spans="1:11" ht="15.75" customHeight="1">
      <c r="A652" s="1954"/>
      <c r="B652" s="1954"/>
      <c r="C652" s="1954"/>
      <c r="D652" s="1954"/>
      <c r="E652" s="1954"/>
      <c r="F652" s="1954"/>
      <c r="G652" s="1954"/>
      <c r="H652" s="1954"/>
      <c r="I652" s="1954"/>
      <c r="J652" s="1954"/>
      <c r="K652" s="1954"/>
    </row>
    <row r="653" spans="1:11" ht="15.75" customHeight="1">
      <c r="A653" s="1954"/>
      <c r="B653" s="1954"/>
      <c r="C653" s="1954"/>
      <c r="D653" s="1954"/>
      <c r="E653" s="1954"/>
      <c r="F653" s="1954"/>
      <c r="G653" s="1954"/>
      <c r="H653" s="1954"/>
      <c r="I653" s="1954"/>
      <c r="J653" s="1954"/>
      <c r="K653" s="1954"/>
    </row>
    <row r="654" spans="1:11" ht="15.75" customHeight="1">
      <c r="A654" s="1954"/>
      <c r="B654" s="1954"/>
      <c r="C654" s="1954"/>
      <c r="D654" s="1954"/>
      <c r="E654" s="1954"/>
      <c r="F654" s="1954"/>
      <c r="G654" s="1954"/>
      <c r="H654" s="1954"/>
      <c r="I654" s="1954"/>
      <c r="J654" s="1954"/>
      <c r="K654" s="1954"/>
    </row>
    <row r="655" spans="1:11" ht="15.75" customHeight="1">
      <c r="A655" s="1954"/>
      <c r="B655" s="1954"/>
      <c r="C655" s="1954"/>
      <c r="D655" s="1954"/>
      <c r="E655" s="1954"/>
      <c r="F655" s="1954"/>
      <c r="G655" s="1954"/>
      <c r="H655" s="1954"/>
      <c r="I655" s="1954"/>
      <c r="J655" s="1954"/>
      <c r="K655" s="1954"/>
    </row>
    <row r="656" spans="1:11" ht="15.75" customHeight="1">
      <c r="A656" s="1954"/>
      <c r="B656" s="1954"/>
      <c r="C656" s="1954"/>
      <c r="D656" s="1954"/>
      <c r="E656" s="1954"/>
      <c r="F656" s="1954"/>
      <c r="G656" s="1954"/>
      <c r="H656" s="1954"/>
      <c r="I656" s="1954"/>
      <c r="J656" s="1954"/>
      <c r="K656" s="1954"/>
    </row>
    <row r="657" spans="1:11" ht="15.75" customHeight="1">
      <c r="A657" s="1954"/>
      <c r="B657" s="1954"/>
      <c r="C657" s="1954"/>
      <c r="D657" s="1954"/>
      <c r="E657" s="1954"/>
      <c r="F657" s="1954"/>
      <c r="G657" s="1954"/>
      <c r="H657" s="1954"/>
      <c r="I657" s="1954"/>
      <c r="J657" s="1954"/>
      <c r="K657" s="1954"/>
    </row>
    <row r="658" spans="1:11" ht="15.75" customHeight="1">
      <c r="A658" s="1954"/>
      <c r="B658" s="1954"/>
      <c r="C658" s="1954"/>
      <c r="D658" s="1954"/>
      <c r="E658" s="1954"/>
      <c r="F658" s="1954"/>
      <c r="G658" s="1954"/>
      <c r="H658" s="1954"/>
      <c r="I658" s="1954"/>
      <c r="J658" s="1954"/>
      <c r="K658" s="1954"/>
    </row>
    <row r="659" spans="1:11" ht="15.75" customHeight="1">
      <c r="A659" s="1954"/>
      <c r="B659" s="1954"/>
      <c r="C659" s="1954"/>
      <c r="D659" s="1954"/>
      <c r="E659" s="1954"/>
      <c r="F659" s="1954"/>
      <c r="G659" s="1954"/>
      <c r="H659" s="1954"/>
      <c r="I659" s="1954"/>
      <c r="J659" s="1954"/>
      <c r="K659" s="1954"/>
    </row>
    <row r="660" spans="1:11" ht="15.75" customHeight="1">
      <c r="A660" s="1954"/>
      <c r="B660" s="1954"/>
      <c r="C660" s="1954"/>
      <c r="D660" s="1954"/>
      <c r="E660" s="1954"/>
      <c r="F660" s="1954"/>
      <c r="G660" s="1954"/>
      <c r="H660" s="1954"/>
      <c r="I660" s="1954"/>
      <c r="J660" s="1954"/>
      <c r="K660" s="1954"/>
    </row>
    <row r="661" spans="1:11" ht="15.75" customHeight="1">
      <c r="A661" s="1954"/>
      <c r="B661" s="1954"/>
      <c r="C661" s="1954"/>
      <c r="D661" s="1954"/>
      <c r="E661" s="1954"/>
      <c r="F661" s="1954"/>
      <c r="G661" s="1954"/>
      <c r="H661" s="1954"/>
      <c r="I661" s="1954"/>
      <c r="J661" s="1954"/>
      <c r="K661" s="1954"/>
    </row>
    <row r="662" spans="1:11" ht="15.75" customHeight="1">
      <c r="A662" s="1954"/>
      <c r="B662" s="1954"/>
      <c r="C662" s="1954"/>
      <c r="D662" s="1954"/>
      <c r="E662" s="1954"/>
      <c r="F662" s="1954"/>
      <c r="G662" s="1954"/>
      <c r="H662" s="1954"/>
      <c r="I662" s="1954"/>
      <c r="J662" s="1954"/>
      <c r="K662" s="1954"/>
    </row>
    <row r="663" spans="1:11" ht="15.75" customHeight="1">
      <c r="A663" s="1954"/>
      <c r="B663" s="1954"/>
      <c r="C663" s="1954"/>
      <c r="D663" s="1954"/>
      <c r="E663" s="1954"/>
      <c r="F663" s="1954"/>
      <c r="G663" s="1954"/>
      <c r="H663" s="1954"/>
      <c r="I663" s="1954"/>
      <c r="J663" s="1954"/>
      <c r="K663" s="1954"/>
    </row>
    <row r="664" spans="1:11" ht="15.75" customHeight="1">
      <c r="A664" s="1954"/>
      <c r="B664" s="1954"/>
      <c r="C664" s="1954"/>
      <c r="D664" s="1954"/>
      <c r="E664" s="1954"/>
      <c r="F664" s="1954"/>
      <c r="G664" s="1954"/>
      <c r="H664" s="1954"/>
      <c r="I664" s="1954"/>
      <c r="J664" s="1954"/>
      <c r="K664" s="1954"/>
    </row>
    <row r="665" spans="1:11" ht="15.75" customHeight="1">
      <c r="A665" s="1954"/>
      <c r="B665" s="1954"/>
      <c r="C665" s="1954"/>
      <c r="D665" s="1954"/>
      <c r="E665" s="1954"/>
      <c r="F665" s="1954"/>
      <c r="G665" s="1954"/>
      <c r="H665" s="1954"/>
      <c r="I665" s="1954"/>
      <c r="J665" s="1954"/>
      <c r="K665" s="1954"/>
    </row>
    <row r="666" spans="1:11" ht="15.75" customHeight="1">
      <c r="A666" s="1954"/>
      <c r="B666" s="1954"/>
      <c r="C666" s="1954"/>
      <c r="D666" s="1954"/>
      <c r="E666" s="1954"/>
      <c r="F666" s="1954"/>
      <c r="G666" s="1954"/>
      <c r="H666" s="1954"/>
      <c r="I666" s="1954"/>
      <c r="J666" s="1954"/>
      <c r="K666" s="1954"/>
    </row>
    <row r="667" spans="1:11" ht="15.75" customHeight="1">
      <c r="A667" s="1954"/>
      <c r="B667" s="1954"/>
      <c r="C667" s="1954"/>
      <c r="D667" s="1954"/>
      <c r="E667" s="1954"/>
      <c r="F667" s="1954"/>
      <c r="G667" s="1954"/>
      <c r="H667" s="1954"/>
      <c r="I667" s="1954"/>
      <c r="J667" s="1954"/>
      <c r="K667" s="1954"/>
    </row>
    <row r="668" spans="1:11" ht="15.75" customHeight="1">
      <c r="A668" s="1954"/>
      <c r="B668" s="1954"/>
      <c r="C668" s="1954"/>
      <c r="D668" s="1954"/>
      <c r="E668" s="1954"/>
      <c r="F668" s="1954"/>
      <c r="G668" s="1954"/>
      <c r="H668" s="1954"/>
      <c r="I668" s="1954"/>
      <c r="J668" s="1954"/>
      <c r="K668" s="1954"/>
    </row>
    <row r="669" spans="1:11" ht="15.75" customHeight="1">
      <c r="A669" s="1954"/>
      <c r="B669" s="1954"/>
      <c r="C669" s="1954"/>
      <c r="D669" s="1954"/>
      <c r="E669" s="1954"/>
      <c r="F669" s="1954"/>
      <c r="G669" s="1954"/>
      <c r="H669" s="1954"/>
      <c r="I669" s="1954"/>
      <c r="J669" s="1954"/>
      <c r="K669" s="1954"/>
    </row>
    <row r="670" spans="1:11" ht="15.75" customHeight="1">
      <c r="A670" s="1954"/>
      <c r="B670" s="1954"/>
      <c r="C670" s="1954"/>
      <c r="D670" s="1954"/>
      <c r="E670" s="1954"/>
      <c r="F670" s="1954"/>
      <c r="G670" s="1954"/>
      <c r="H670" s="1954"/>
      <c r="I670" s="1954"/>
      <c r="J670" s="1954"/>
      <c r="K670" s="1954"/>
    </row>
    <row r="671" spans="1:11" ht="15.75" customHeight="1">
      <c r="A671" s="1954"/>
      <c r="B671" s="1954"/>
      <c r="C671" s="1954"/>
      <c r="D671" s="1954"/>
      <c r="E671" s="1954"/>
      <c r="F671" s="1954"/>
      <c r="G671" s="1954"/>
      <c r="H671" s="1954"/>
      <c r="I671" s="1954"/>
      <c r="J671" s="1954"/>
      <c r="K671" s="1954"/>
    </row>
    <row r="672" spans="1:11" ht="15.75" customHeight="1">
      <c r="A672" s="1954"/>
      <c r="B672" s="1954"/>
      <c r="C672" s="1954"/>
      <c r="D672" s="1954"/>
      <c r="E672" s="1954"/>
      <c r="F672" s="1954"/>
      <c r="G672" s="1954"/>
      <c r="H672" s="1954"/>
      <c r="I672" s="1954"/>
      <c r="J672" s="1954"/>
      <c r="K672" s="1954"/>
    </row>
    <row r="673" spans="1:11" ht="15.75" customHeight="1">
      <c r="A673" s="1954"/>
      <c r="B673" s="1954"/>
      <c r="C673" s="1954"/>
      <c r="D673" s="1954"/>
      <c r="E673" s="1954"/>
      <c r="F673" s="1954"/>
      <c r="G673" s="1954"/>
      <c r="H673" s="1954"/>
      <c r="I673" s="1954"/>
      <c r="J673" s="1954"/>
      <c r="K673" s="1954"/>
    </row>
    <row r="674" spans="1:11" ht="15.75" customHeight="1">
      <c r="A674" s="1954"/>
      <c r="B674" s="1954"/>
      <c r="C674" s="1954"/>
      <c r="D674" s="1954"/>
      <c r="E674" s="1954"/>
      <c r="F674" s="1954"/>
      <c r="G674" s="1954"/>
      <c r="H674" s="1954"/>
      <c r="I674" s="1954"/>
      <c r="J674" s="1954"/>
      <c r="K674" s="1954"/>
    </row>
    <row r="675" spans="1:11" ht="15.75" customHeight="1">
      <c r="A675" s="1954"/>
      <c r="B675" s="1954"/>
      <c r="C675" s="1954"/>
      <c r="D675" s="1954"/>
      <c r="E675" s="1954"/>
      <c r="F675" s="1954"/>
      <c r="G675" s="1954"/>
      <c r="H675" s="1954"/>
      <c r="I675" s="1954"/>
      <c r="J675" s="1954"/>
      <c r="K675" s="1954"/>
    </row>
    <row r="676" spans="1:11" ht="15.75" customHeight="1">
      <c r="A676" s="1954"/>
      <c r="B676" s="1954"/>
      <c r="C676" s="1954"/>
      <c r="D676" s="1954"/>
      <c r="E676" s="1954"/>
      <c r="F676" s="1954"/>
      <c r="G676" s="1954"/>
      <c r="H676" s="1954"/>
      <c r="I676" s="1954"/>
      <c r="J676" s="1954"/>
      <c r="K676" s="1954"/>
    </row>
    <row r="677" spans="1:11" ht="15.75" customHeight="1">
      <c r="A677" s="1954"/>
      <c r="B677" s="1954"/>
      <c r="C677" s="1954"/>
      <c r="D677" s="1954"/>
      <c r="E677" s="1954"/>
      <c r="F677" s="1954"/>
      <c r="G677" s="1954"/>
      <c r="H677" s="1954"/>
      <c r="I677" s="1954"/>
      <c r="J677" s="1954"/>
      <c r="K677" s="1954"/>
    </row>
    <row r="678" spans="1:11" ht="15.75" customHeight="1">
      <c r="A678" s="1954"/>
      <c r="B678" s="1954"/>
      <c r="C678" s="1954"/>
      <c r="D678" s="1954"/>
      <c r="E678" s="1954"/>
      <c r="F678" s="1954"/>
      <c r="G678" s="1954"/>
      <c r="H678" s="1954"/>
      <c r="I678" s="1954"/>
      <c r="J678" s="1954"/>
      <c r="K678" s="1954"/>
    </row>
    <row r="679" spans="1:11" ht="15.75" customHeight="1">
      <c r="A679" s="1954"/>
      <c r="B679" s="1954"/>
      <c r="C679" s="1954"/>
      <c r="D679" s="1954"/>
      <c r="E679" s="1954"/>
      <c r="F679" s="1954"/>
      <c r="G679" s="1954"/>
      <c r="H679" s="1954"/>
      <c r="I679" s="1954"/>
      <c r="J679" s="1954"/>
      <c r="K679" s="1954"/>
    </row>
    <row r="680" spans="1:11" ht="15.75" customHeight="1">
      <c r="A680" s="1954"/>
      <c r="B680" s="1954"/>
      <c r="C680" s="1954"/>
      <c r="D680" s="1954"/>
      <c r="E680" s="1954"/>
      <c r="F680" s="1954"/>
      <c r="G680" s="1954"/>
      <c r="H680" s="1954"/>
      <c r="I680" s="1954"/>
      <c r="J680" s="1954"/>
      <c r="K680" s="1954"/>
    </row>
    <row r="681" spans="1:11" ht="15.75" customHeight="1">
      <c r="A681" s="1954"/>
      <c r="B681" s="1954"/>
      <c r="C681" s="1954"/>
      <c r="D681" s="1954"/>
      <c r="E681" s="1954"/>
      <c r="F681" s="1954"/>
      <c r="G681" s="1954"/>
      <c r="H681" s="1954"/>
      <c r="I681" s="1954"/>
      <c r="J681" s="1954"/>
      <c r="K681" s="1954"/>
    </row>
    <row r="682" spans="1:11" ht="15.75" customHeight="1">
      <c r="A682" s="1954"/>
      <c r="B682" s="1954"/>
      <c r="C682" s="1954"/>
      <c r="D682" s="1954"/>
      <c r="E682" s="1954"/>
      <c r="F682" s="1954"/>
      <c r="G682" s="1954"/>
      <c r="H682" s="1954"/>
      <c r="I682" s="1954"/>
      <c r="J682" s="1954"/>
      <c r="K682" s="1954"/>
    </row>
    <row r="683" spans="1:11" ht="15.75" customHeight="1">
      <c r="A683" s="1954"/>
      <c r="B683" s="1954"/>
      <c r="C683" s="1954"/>
      <c r="D683" s="1954"/>
      <c r="E683" s="1954"/>
      <c r="F683" s="1954"/>
      <c r="G683" s="1954"/>
      <c r="H683" s="1954"/>
      <c r="I683" s="1954"/>
      <c r="J683" s="1954"/>
      <c r="K683" s="1954"/>
    </row>
    <row r="684" spans="1:11" ht="15.75" customHeight="1">
      <c r="A684" s="1954"/>
      <c r="B684" s="1954"/>
      <c r="C684" s="1954"/>
      <c r="D684" s="1954"/>
      <c r="E684" s="1954"/>
      <c r="F684" s="1954"/>
      <c r="G684" s="1954"/>
      <c r="H684" s="1954"/>
      <c r="I684" s="1954"/>
      <c r="J684" s="1954"/>
      <c r="K684" s="1954"/>
    </row>
    <row r="685" spans="1:11" ht="15.75" customHeight="1">
      <c r="A685" s="1954"/>
      <c r="B685" s="1954"/>
      <c r="C685" s="1954"/>
      <c r="D685" s="1954"/>
      <c r="E685" s="1954"/>
      <c r="F685" s="1954"/>
      <c r="G685" s="1954"/>
      <c r="H685" s="1954"/>
      <c r="I685" s="1954"/>
      <c r="J685" s="1954"/>
      <c r="K685" s="1954"/>
    </row>
    <row r="686" spans="1:11" ht="15.75" customHeight="1">
      <c r="A686" s="1954"/>
      <c r="B686" s="1954"/>
      <c r="C686" s="1954"/>
      <c r="D686" s="1954"/>
      <c r="E686" s="1954"/>
      <c r="F686" s="1954"/>
      <c r="G686" s="1954"/>
      <c r="H686" s="1954"/>
      <c r="I686" s="1954"/>
      <c r="J686" s="1954"/>
      <c r="K686" s="1954"/>
    </row>
    <row r="687" spans="1:11" ht="15.75" customHeight="1">
      <c r="A687" s="1954"/>
      <c r="B687" s="1954"/>
      <c r="C687" s="1954"/>
      <c r="D687" s="1954"/>
      <c r="E687" s="1954"/>
      <c r="F687" s="1954"/>
      <c r="G687" s="1954"/>
      <c r="H687" s="1954"/>
      <c r="I687" s="1954"/>
      <c r="J687" s="1954"/>
      <c r="K687" s="1954"/>
    </row>
    <row r="688" spans="1:11" ht="15.75" customHeight="1">
      <c r="A688" s="1954"/>
      <c r="B688" s="1954"/>
      <c r="C688" s="1954"/>
      <c r="D688" s="1954"/>
      <c r="E688" s="1954"/>
      <c r="F688" s="1954"/>
      <c r="G688" s="1954"/>
      <c r="H688" s="1954"/>
      <c r="I688" s="1954"/>
      <c r="J688" s="1954"/>
      <c r="K688" s="1954"/>
    </row>
    <row r="689" spans="1:11" ht="15.75" customHeight="1">
      <c r="A689" s="1954"/>
      <c r="B689" s="1954"/>
      <c r="C689" s="1954"/>
      <c r="D689" s="1954"/>
      <c r="E689" s="1954"/>
      <c r="F689" s="1954"/>
      <c r="G689" s="1954"/>
      <c r="H689" s="1954"/>
      <c r="I689" s="1954"/>
      <c r="J689" s="1954"/>
      <c r="K689" s="1954"/>
    </row>
    <row r="690" spans="1:11" ht="15.75" customHeight="1">
      <c r="A690" s="1954"/>
      <c r="B690" s="1954"/>
      <c r="C690" s="1954"/>
      <c r="D690" s="1954"/>
      <c r="E690" s="1954"/>
      <c r="F690" s="1954"/>
      <c r="G690" s="1954"/>
      <c r="H690" s="1954"/>
      <c r="I690" s="1954"/>
      <c r="J690" s="1954"/>
      <c r="K690" s="1954"/>
    </row>
    <row r="691" spans="1:11" ht="15.75" customHeight="1">
      <c r="A691" s="1954"/>
      <c r="B691" s="1954"/>
      <c r="C691" s="1954"/>
      <c r="D691" s="1954"/>
      <c r="E691" s="1954"/>
      <c r="F691" s="1954"/>
      <c r="G691" s="1954"/>
      <c r="H691" s="1954"/>
      <c r="I691" s="1954"/>
      <c r="J691" s="1954"/>
      <c r="K691" s="1954"/>
    </row>
    <row r="692" spans="1:11" ht="15.75" customHeight="1">
      <c r="A692" s="1954"/>
      <c r="B692" s="1954"/>
      <c r="C692" s="1954"/>
      <c r="D692" s="1954"/>
      <c r="E692" s="1954"/>
      <c r="F692" s="1954"/>
      <c r="G692" s="1954"/>
      <c r="H692" s="1954"/>
      <c r="I692" s="1954"/>
      <c r="J692" s="1954"/>
      <c r="K692" s="1954"/>
    </row>
    <row r="693" spans="1:11" ht="15.75" customHeight="1">
      <c r="A693" s="1954"/>
      <c r="B693" s="1954"/>
      <c r="C693" s="1954"/>
      <c r="D693" s="1954"/>
      <c r="E693" s="1954"/>
      <c r="F693" s="1954"/>
      <c r="G693" s="1954"/>
      <c r="H693" s="1954"/>
      <c r="I693" s="1954"/>
      <c r="J693" s="1954"/>
      <c r="K693" s="1954"/>
    </row>
    <row r="694" spans="1:11" ht="15.75" customHeight="1">
      <c r="A694" s="1954"/>
      <c r="B694" s="1954"/>
      <c r="C694" s="1954"/>
      <c r="D694" s="1954"/>
      <c r="E694" s="1954"/>
      <c r="F694" s="1954"/>
      <c r="G694" s="1954"/>
      <c r="H694" s="1954"/>
      <c r="I694" s="1954"/>
      <c r="J694" s="1954"/>
      <c r="K694" s="1954"/>
    </row>
    <row r="695" spans="1:11" ht="15.75" customHeight="1">
      <c r="A695" s="1954"/>
      <c r="B695" s="1954"/>
      <c r="C695" s="1954"/>
      <c r="D695" s="1954"/>
      <c r="E695" s="1954"/>
      <c r="F695" s="1954"/>
      <c r="G695" s="1954"/>
      <c r="H695" s="1954"/>
      <c r="I695" s="1954"/>
      <c r="J695" s="1954"/>
      <c r="K695" s="1954"/>
    </row>
    <row r="696" spans="1:11" ht="15.75" customHeight="1">
      <c r="A696" s="1954"/>
      <c r="B696" s="1954"/>
      <c r="C696" s="1954"/>
      <c r="D696" s="1954"/>
      <c r="E696" s="1954"/>
      <c r="F696" s="1954"/>
      <c r="G696" s="1954"/>
      <c r="H696" s="1954"/>
      <c r="I696" s="1954"/>
      <c r="J696" s="1954"/>
      <c r="K696" s="1954"/>
    </row>
    <row r="697" spans="1:11" ht="15.75" customHeight="1">
      <c r="A697" s="1954"/>
      <c r="B697" s="1954"/>
      <c r="C697" s="1954"/>
      <c r="D697" s="1954"/>
      <c r="E697" s="1954"/>
      <c r="F697" s="1954"/>
      <c r="G697" s="1954"/>
      <c r="H697" s="1954"/>
      <c r="I697" s="1954"/>
      <c r="J697" s="1954"/>
      <c r="K697" s="1954"/>
    </row>
    <row r="698" spans="1:11" ht="15.75" customHeight="1">
      <c r="A698" s="1954"/>
      <c r="B698" s="1954"/>
      <c r="C698" s="1954"/>
      <c r="D698" s="1954"/>
      <c r="E698" s="1954"/>
      <c r="F698" s="1954"/>
      <c r="G698" s="1954"/>
      <c r="H698" s="1954"/>
      <c r="I698" s="1954"/>
      <c r="J698" s="1954"/>
      <c r="K698" s="1954"/>
    </row>
    <row r="699" spans="1:11" ht="15.75" customHeight="1">
      <c r="A699" s="1954"/>
      <c r="B699" s="1954"/>
      <c r="C699" s="1954"/>
      <c r="D699" s="1954"/>
      <c r="E699" s="1954"/>
      <c r="F699" s="1954"/>
      <c r="G699" s="1954"/>
      <c r="H699" s="1954"/>
      <c r="I699" s="1954"/>
      <c r="J699" s="1954"/>
      <c r="K699" s="1954"/>
    </row>
    <row r="700" spans="1:11" ht="15.75" customHeight="1">
      <c r="A700" s="1954"/>
      <c r="B700" s="1954"/>
      <c r="C700" s="1954"/>
      <c r="D700" s="1954"/>
      <c r="E700" s="1954"/>
      <c r="F700" s="1954"/>
      <c r="G700" s="1954"/>
      <c r="H700" s="1954"/>
      <c r="I700" s="1954"/>
      <c r="J700" s="1954"/>
      <c r="K700" s="1954"/>
    </row>
    <row r="701" spans="1:11" ht="15.75" customHeight="1">
      <c r="A701" s="1954"/>
      <c r="B701" s="1954"/>
      <c r="C701" s="1954"/>
      <c r="D701" s="1954"/>
      <c r="E701" s="1954"/>
      <c r="F701" s="1954"/>
      <c r="G701" s="1954"/>
      <c r="H701" s="1954"/>
      <c r="I701" s="1954"/>
      <c r="J701" s="1954"/>
      <c r="K701" s="1954"/>
    </row>
    <row r="702" spans="1:11" ht="15.75" customHeight="1">
      <c r="A702" s="1954"/>
      <c r="B702" s="1954"/>
      <c r="C702" s="1954"/>
      <c r="D702" s="1954"/>
      <c r="E702" s="1954"/>
      <c r="F702" s="1954"/>
      <c r="G702" s="1954"/>
      <c r="H702" s="1954"/>
      <c r="I702" s="1954"/>
      <c r="J702" s="1954"/>
      <c r="K702" s="1954"/>
    </row>
    <row r="703" spans="1:11" ht="15.75" customHeight="1">
      <c r="A703" s="1954"/>
      <c r="B703" s="1954"/>
      <c r="C703" s="1954"/>
      <c r="D703" s="1954"/>
      <c r="E703" s="1954"/>
      <c r="F703" s="1954"/>
      <c r="G703" s="1954"/>
      <c r="H703" s="1954"/>
      <c r="I703" s="1954"/>
      <c r="J703" s="1954"/>
      <c r="K703" s="1954"/>
    </row>
    <row r="704" spans="1:11" ht="15.75" customHeight="1">
      <c r="A704" s="1954"/>
      <c r="B704" s="1954"/>
      <c r="C704" s="1954"/>
      <c r="D704" s="1954"/>
      <c r="E704" s="1954"/>
      <c r="F704" s="1954"/>
      <c r="G704" s="1954"/>
      <c r="H704" s="1954"/>
      <c r="I704" s="1954"/>
      <c r="J704" s="1954"/>
      <c r="K704" s="1954"/>
    </row>
    <row r="705" spans="1:11" ht="15.75" customHeight="1">
      <c r="A705" s="1954"/>
      <c r="B705" s="1954"/>
      <c r="C705" s="1954"/>
      <c r="D705" s="1954"/>
      <c r="E705" s="1954"/>
      <c r="F705" s="1954"/>
      <c r="G705" s="1954"/>
      <c r="H705" s="1954"/>
      <c r="I705" s="1954"/>
      <c r="J705" s="1954"/>
      <c r="K705" s="1954"/>
    </row>
    <row r="706" spans="1:11" ht="15.75" customHeight="1">
      <c r="A706" s="1954"/>
      <c r="B706" s="1954"/>
      <c r="C706" s="1954"/>
      <c r="D706" s="1954"/>
      <c r="E706" s="1954"/>
      <c r="F706" s="1954"/>
      <c r="G706" s="1954"/>
      <c r="H706" s="1954"/>
      <c r="I706" s="1954"/>
      <c r="J706" s="1954"/>
      <c r="K706" s="1954"/>
    </row>
    <row r="707" spans="1:11" ht="15.75" customHeight="1">
      <c r="A707" s="1954"/>
      <c r="B707" s="1954"/>
      <c r="C707" s="1954"/>
      <c r="D707" s="1954"/>
      <c r="E707" s="1954"/>
      <c r="F707" s="1954"/>
      <c r="G707" s="1954"/>
      <c r="H707" s="1954"/>
      <c r="I707" s="1954"/>
      <c r="J707" s="1954"/>
      <c r="K707" s="1954"/>
    </row>
    <row r="708" spans="1:11" ht="15.75" customHeight="1">
      <c r="A708" s="1954"/>
      <c r="B708" s="1954"/>
      <c r="C708" s="1954"/>
      <c r="D708" s="1954"/>
      <c r="E708" s="1954"/>
      <c r="F708" s="1954"/>
      <c r="G708" s="1954"/>
      <c r="H708" s="1954"/>
      <c r="I708" s="1954"/>
      <c r="J708" s="1954"/>
      <c r="K708" s="1954"/>
    </row>
    <row r="709" spans="1:11" ht="15.75" customHeight="1">
      <c r="A709" s="1954"/>
      <c r="B709" s="1954"/>
      <c r="C709" s="1954"/>
      <c r="D709" s="1954"/>
      <c r="E709" s="1954"/>
      <c r="F709" s="1954"/>
      <c r="G709" s="1954"/>
      <c r="H709" s="1954"/>
      <c r="I709" s="1954"/>
      <c r="J709" s="1954"/>
      <c r="K709" s="1954"/>
    </row>
    <row r="710" spans="1:11" ht="15.75" customHeight="1">
      <c r="A710" s="1954"/>
      <c r="B710" s="1954"/>
      <c r="C710" s="1954"/>
      <c r="D710" s="1954"/>
      <c r="E710" s="1954"/>
      <c r="F710" s="1954"/>
      <c r="G710" s="1954"/>
      <c r="H710" s="1954"/>
      <c r="I710" s="1954"/>
      <c r="J710" s="1954"/>
      <c r="K710" s="1954"/>
    </row>
    <row r="711" spans="1:11" ht="15.75" customHeight="1">
      <c r="A711" s="1954"/>
      <c r="B711" s="1954"/>
      <c r="C711" s="1954"/>
      <c r="D711" s="1954"/>
      <c r="E711" s="1954"/>
      <c r="F711" s="1954"/>
      <c r="G711" s="1954"/>
      <c r="H711" s="1954"/>
      <c r="I711" s="1954"/>
      <c r="J711" s="1954"/>
      <c r="K711" s="1954"/>
    </row>
    <row r="712" spans="1:11" ht="15.75" customHeight="1">
      <c r="A712" s="1954"/>
      <c r="B712" s="1954"/>
      <c r="C712" s="1954"/>
      <c r="D712" s="1954"/>
      <c r="E712" s="1954"/>
      <c r="F712" s="1954"/>
      <c r="G712" s="1954"/>
      <c r="H712" s="1954"/>
      <c r="I712" s="1954"/>
      <c r="J712" s="1954"/>
      <c r="K712" s="1954"/>
    </row>
    <row r="713" spans="1:11" ht="15.75" customHeight="1">
      <c r="A713" s="1954"/>
      <c r="B713" s="1954"/>
      <c r="C713" s="1954"/>
      <c r="D713" s="1954"/>
      <c r="E713" s="1954"/>
      <c r="F713" s="1954"/>
      <c r="G713" s="1954"/>
      <c r="H713" s="1954"/>
      <c r="I713" s="1954"/>
      <c r="J713" s="1954"/>
      <c r="K713" s="1954"/>
    </row>
    <row r="714" spans="1:11" ht="15.75" customHeight="1">
      <c r="A714" s="1954"/>
      <c r="B714" s="1954"/>
      <c r="C714" s="1954"/>
      <c r="D714" s="1954"/>
      <c r="E714" s="1954"/>
      <c r="F714" s="1954"/>
      <c r="G714" s="1954"/>
      <c r="H714" s="1954"/>
      <c r="I714" s="1954"/>
      <c r="J714" s="1954"/>
      <c r="K714" s="1954"/>
    </row>
    <row r="715" spans="1:11" ht="15.75" customHeight="1">
      <c r="A715" s="1954"/>
      <c r="B715" s="1954"/>
      <c r="C715" s="1954"/>
      <c r="D715" s="1954"/>
      <c r="E715" s="1954"/>
      <c r="F715" s="1954"/>
      <c r="G715" s="1954"/>
      <c r="H715" s="1954"/>
      <c r="I715" s="1954"/>
      <c r="J715" s="1954"/>
      <c r="K715" s="1954"/>
    </row>
    <row r="716" spans="1:11" ht="15.75" customHeight="1">
      <c r="A716" s="1954"/>
      <c r="B716" s="1954"/>
      <c r="C716" s="1954"/>
      <c r="D716" s="1954"/>
      <c r="E716" s="1954"/>
      <c r="F716" s="1954"/>
      <c r="G716" s="1954"/>
      <c r="H716" s="1954"/>
      <c r="I716" s="1954"/>
      <c r="J716" s="1954"/>
      <c r="K716" s="1954"/>
    </row>
    <row r="717" spans="1:11" ht="15.75" customHeight="1">
      <c r="A717" s="1954"/>
      <c r="B717" s="1954"/>
      <c r="C717" s="1954"/>
      <c r="D717" s="1954"/>
      <c r="E717" s="1954"/>
      <c r="F717" s="1954"/>
      <c r="G717" s="1954"/>
      <c r="H717" s="1954"/>
      <c r="I717" s="1954"/>
      <c r="J717" s="1954"/>
      <c r="K717" s="1954"/>
    </row>
    <row r="718" spans="1:11" ht="15.75" customHeight="1">
      <c r="A718" s="1954"/>
      <c r="B718" s="1954"/>
      <c r="C718" s="1954"/>
      <c r="D718" s="1954"/>
      <c r="E718" s="1954"/>
      <c r="F718" s="1954"/>
      <c r="G718" s="1954"/>
      <c r="H718" s="1954"/>
      <c r="I718" s="1954"/>
      <c r="J718" s="1954"/>
      <c r="K718" s="1954"/>
    </row>
    <row r="719" spans="1:11" ht="15.75" customHeight="1">
      <c r="A719" s="1954"/>
      <c r="B719" s="1954"/>
      <c r="C719" s="1954"/>
      <c r="D719" s="1954"/>
      <c r="E719" s="1954"/>
      <c r="F719" s="1954"/>
      <c r="G719" s="1954"/>
      <c r="H719" s="1954"/>
      <c r="I719" s="1954"/>
      <c r="J719" s="1954"/>
      <c r="K719" s="1954"/>
    </row>
    <row r="720" spans="1:11" ht="15.75" customHeight="1">
      <c r="A720" s="1954"/>
      <c r="B720" s="1954"/>
      <c r="C720" s="1954"/>
      <c r="D720" s="1954"/>
      <c r="E720" s="1954"/>
      <c r="F720" s="1954"/>
      <c r="G720" s="1954"/>
      <c r="H720" s="1954"/>
      <c r="I720" s="1954"/>
      <c r="J720" s="1954"/>
      <c r="K720" s="1954"/>
    </row>
    <row r="721" spans="1:11" ht="15.75" customHeight="1">
      <c r="A721" s="1954"/>
      <c r="B721" s="1954"/>
      <c r="C721" s="1954"/>
      <c r="D721" s="1954"/>
      <c r="E721" s="1954"/>
      <c r="F721" s="1954"/>
      <c r="G721" s="1954"/>
      <c r="H721" s="1954"/>
      <c r="I721" s="1954"/>
      <c r="J721" s="1954"/>
      <c r="K721" s="1954"/>
    </row>
    <row r="722" spans="1:11" ht="15.75" customHeight="1">
      <c r="A722" s="1954"/>
      <c r="B722" s="1954"/>
      <c r="C722" s="1954"/>
      <c r="D722" s="1954"/>
      <c r="E722" s="1954"/>
      <c r="F722" s="1954"/>
      <c r="G722" s="1954"/>
      <c r="H722" s="1954"/>
      <c r="I722" s="1954"/>
      <c r="J722" s="1954"/>
      <c r="K722" s="1954"/>
    </row>
    <row r="723" spans="1:11" ht="15.75" customHeight="1">
      <c r="A723" s="1954"/>
      <c r="B723" s="1954"/>
      <c r="C723" s="1954"/>
      <c r="D723" s="1954"/>
      <c r="E723" s="1954"/>
      <c r="F723" s="1954"/>
      <c r="G723" s="1954"/>
      <c r="H723" s="1954"/>
      <c r="I723" s="1954"/>
      <c r="J723" s="1954"/>
      <c r="K723" s="1954"/>
    </row>
    <row r="724" spans="1:11" ht="15.75" customHeight="1">
      <c r="A724" s="1954"/>
      <c r="B724" s="1954"/>
      <c r="C724" s="1954"/>
      <c r="D724" s="1954"/>
      <c r="E724" s="1954"/>
      <c r="F724" s="1954"/>
      <c r="G724" s="1954"/>
      <c r="H724" s="1954"/>
      <c r="I724" s="1954"/>
      <c r="J724" s="1954"/>
      <c r="K724" s="1954"/>
    </row>
    <row r="725" spans="1:11" ht="15.75" customHeight="1">
      <c r="A725" s="1954"/>
      <c r="B725" s="1954"/>
      <c r="C725" s="1954"/>
      <c r="D725" s="1954"/>
      <c r="E725" s="1954"/>
      <c r="F725" s="1954"/>
      <c r="G725" s="1954"/>
      <c r="H725" s="1954"/>
      <c r="I725" s="1954"/>
      <c r="J725" s="1954"/>
      <c r="K725" s="1954"/>
    </row>
    <row r="726" spans="1:11" ht="15.75" customHeight="1">
      <c r="A726" s="1954"/>
      <c r="B726" s="1954"/>
      <c r="C726" s="1954"/>
      <c r="D726" s="1954"/>
      <c r="E726" s="1954"/>
      <c r="F726" s="1954"/>
      <c r="G726" s="1954"/>
      <c r="H726" s="1954"/>
      <c r="I726" s="1954"/>
      <c r="J726" s="1954"/>
      <c r="K726" s="1954"/>
    </row>
    <row r="727" spans="1:11" ht="15.75" customHeight="1">
      <c r="A727" s="1954"/>
      <c r="B727" s="1954"/>
      <c r="C727" s="1954"/>
      <c r="D727" s="1954"/>
      <c r="E727" s="1954"/>
      <c r="F727" s="1954"/>
      <c r="G727" s="1954"/>
      <c r="H727" s="1954"/>
      <c r="I727" s="1954"/>
      <c r="J727" s="1954"/>
      <c r="K727" s="1954"/>
    </row>
    <row r="728" spans="1:11" ht="15.75" customHeight="1">
      <c r="A728" s="1954"/>
      <c r="B728" s="1954"/>
      <c r="C728" s="1954"/>
      <c r="D728" s="1954"/>
      <c r="E728" s="1954"/>
      <c r="F728" s="1954"/>
      <c r="G728" s="1954"/>
      <c r="H728" s="1954"/>
      <c r="I728" s="1954"/>
      <c r="J728" s="1954"/>
      <c r="K728" s="1954"/>
    </row>
    <row r="729" spans="1:11" ht="15.75" customHeight="1">
      <c r="A729" s="1954"/>
      <c r="B729" s="1954"/>
      <c r="C729" s="1954"/>
      <c r="D729" s="1954"/>
      <c r="E729" s="1954"/>
      <c r="F729" s="1954"/>
      <c r="G729" s="1954"/>
      <c r="H729" s="1954"/>
      <c r="I729" s="1954"/>
      <c r="J729" s="1954"/>
      <c r="K729" s="1954"/>
    </row>
    <row r="730" spans="1:11" ht="15.75" customHeight="1">
      <c r="A730" s="1954"/>
      <c r="B730" s="1954"/>
      <c r="C730" s="1954"/>
      <c r="D730" s="1954"/>
      <c r="E730" s="1954"/>
      <c r="F730" s="1954"/>
      <c r="G730" s="1954"/>
      <c r="H730" s="1954"/>
      <c r="I730" s="1954"/>
      <c r="J730" s="1954"/>
      <c r="K730" s="1954"/>
    </row>
    <row r="731" spans="1:11" ht="15.75" customHeight="1">
      <c r="A731" s="1954"/>
      <c r="B731" s="1954"/>
      <c r="C731" s="1954"/>
      <c r="D731" s="1954"/>
      <c r="E731" s="1954"/>
      <c r="F731" s="1954"/>
      <c r="G731" s="1954"/>
      <c r="H731" s="1954"/>
      <c r="I731" s="1954"/>
      <c r="J731" s="1954"/>
      <c r="K731" s="1954"/>
    </row>
    <row r="732" spans="1:11" ht="15.75" customHeight="1">
      <c r="A732" s="1954"/>
      <c r="B732" s="1954"/>
      <c r="C732" s="1954"/>
      <c r="D732" s="1954"/>
      <c r="E732" s="1954"/>
      <c r="F732" s="1954"/>
      <c r="G732" s="1954"/>
      <c r="H732" s="1954"/>
      <c r="I732" s="1954"/>
      <c r="J732" s="1954"/>
      <c r="K732" s="1954"/>
    </row>
    <row r="733" spans="1:11" ht="15.75" customHeight="1">
      <c r="A733" s="1954"/>
      <c r="B733" s="1954"/>
      <c r="C733" s="1954"/>
      <c r="D733" s="1954"/>
      <c r="E733" s="1954"/>
      <c r="F733" s="1954"/>
      <c r="G733" s="1954"/>
      <c r="H733" s="1954"/>
      <c r="I733" s="1954"/>
      <c r="J733" s="1954"/>
      <c r="K733" s="1954"/>
    </row>
    <row r="734" spans="1:11" ht="15.75" customHeight="1">
      <c r="A734" s="1954"/>
      <c r="B734" s="1954"/>
      <c r="C734" s="1954"/>
      <c r="D734" s="1954"/>
      <c r="E734" s="1954"/>
      <c r="F734" s="1954"/>
      <c r="G734" s="1954"/>
      <c r="H734" s="1954"/>
      <c r="I734" s="1954"/>
      <c r="J734" s="1954"/>
      <c r="K734" s="1954"/>
    </row>
    <row r="735" spans="1:11" ht="15.75" customHeight="1">
      <c r="A735" s="1954"/>
      <c r="B735" s="1954"/>
      <c r="C735" s="1954"/>
      <c r="D735" s="1954"/>
      <c r="E735" s="1954"/>
      <c r="F735" s="1954"/>
      <c r="G735" s="1954"/>
      <c r="H735" s="1954"/>
      <c r="I735" s="1954"/>
      <c r="J735" s="1954"/>
      <c r="K735" s="1954"/>
    </row>
    <row r="736" spans="1:11" ht="15.75" customHeight="1">
      <c r="A736" s="1954"/>
      <c r="B736" s="1954"/>
      <c r="C736" s="1954"/>
      <c r="D736" s="1954"/>
      <c r="E736" s="1954"/>
      <c r="F736" s="1954"/>
      <c r="G736" s="1954"/>
      <c r="H736" s="1954"/>
      <c r="I736" s="1954"/>
      <c r="J736" s="1954"/>
      <c r="K736" s="1954"/>
    </row>
    <row r="737" spans="1:11" ht="15.75" customHeight="1">
      <c r="A737" s="1954"/>
      <c r="B737" s="1954"/>
      <c r="C737" s="1954"/>
      <c r="D737" s="1954"/>
      <c r="E737" s="1954"/>
      <c r="F737" s="1954"/>
      <c r="G737" s="1954"/>
      <c r="H737" s="1954"/>
      <c r="I737" s="1954"/>
      <c r="J737" s="1954"/>
      <c r="K737" s="1954"/>
    </row>
    <row r="738" spans="1:11" ht="15.75" customHeight="1">
      <c r="A738" s="1954"/>
      <c r="B738" s="1954"/>
      <c r="C738" s="1954"/>
      <c r="D738" s="1954"/>
      <c r="E738" s="1954"/>
      <c r="F738" s="1954"/>
      <c r="G738" s="1954"/>
      <c r="H738" s="1954"/>
      <c r="I738" s="1954"/>
      <c r="J738" s="1954"/>
      <c r="K738" s="1954"/>
    </row>
    <row r="739" spans="1:11" ht="15.75" customHeight="1">
      <c r="A739" s="1954"/>
      <c r="B739" s="1954"/>
      <c r="C739" s="1954"/>
      <c r="D739" s="1954"/>
      <c r="E739" s="1954"/>
      <c r="F739" s="1954"/>
      <c r="G739" s="1954"/>
      <c r="H739" s="1954"/>
      <c r="I739" s="1954"/>
      <c r="J739" s="1954"/>
      <c r="K739" s="1954"/>
    </row>
    <row r="740" spans="1:11" ht="15.75" customHeight="1">
      <c r="A740" s="1954"/>
      <c r="B740" s="1954"/>
      <c r="C740" s="1954"/>
      <c r="D740" s="1954"/>
      <c r="E740" s="1954"/>
      <c r="F740" s="1954"/>
      <c r="G740" s="1954"/>
      <c r="H740" s="1954"/>
      <c r="I740" s="1954"/>
      <c r="J740" s="1954"/>
      <c r="K740" s="1954"/>
    </row>
    <row r="741" spans="1:11" ht="15.75" customHeight="1">
      <c r="A741" s="1954"/>
      <c r="B741" s="1954"/>
      <c r="C741" s="1954"/>
      <c r="D741" s="1954"/>
      <c r="E741" s="1954"/>
      <c r="F741" s="1954"/>
      <c r="G741" s="1954"/>
      <c r="H741" s="1954"/>
      <c r="I741" s="1954"/>
      <c r="J741" s="1954"/>
      <c r="K741" s="1954"/>
    </row>
    <row r="742" spans="1:11" ht="15.75" customHeight="1">
      <c r="A742" s="1954"/>
      <c r="B742" s="1954"/>
      <c r="C742" s="1954"/>
      <c r="D742" s="1954"/>
      <c r="E742" s="1954"/>
      <c r="F742" s="1954"/>
      <c r="G742" s="1954"/>
      <c r="H742" s="1954"/>
      <c r="I742" s="1954"/>
      <c r="J742" s="1954"/>
      <c r="K742" s="1954"/>
    </row>
    <row r="743" spans="1:11" ht="15.75" customHeight="1">
      <c r="A743" s="1954"/>
      <c r="B743" s="1954"/>
      <c r="C743" s="1954"/>
      <c r="D743" s="1954"/>
      <c r="E743" s="1954"/>
      <c r="F743" s="1954"/>
      <c r="G743" s="1954"/>
      <c r="H743" s="1954"/>
      <c r="I743" s="1954"/>
      <c r="J743" s="1954"/>
      <c r="K743" s="1954"/>
    </row>
    <row r="744" spans="1:11" ht="15.75" customHeight="1">
      <c r="A744" s="1954"/>
      <c r="B744" s="1954"/>
      <c r="C744" s="1954"/>
      <c r="D744" s="1954"/>
      <c r="E744" s="1954"/>
      <c r="F744" s="1954"/>
      <c r="G744" s="1954"/>
      <c r="H744" s="1954"/>
      <c r="I744" s="1954"/>
      <c r="J744" s="1954"/>
      <c r="K744" s="1954"/>
    </row>
    <row r="745" spans="1:11" ht="15.75" customHeight="1">
      <c r="A745" s="1954"/>
      <c r="B745" s="1954"/>
      <c r="C745" s="1954"/>
      <c r="D745" s="1954"/>
      <c r="E745" s="1954"/>
      <c r="F745" s="1954"/>
      <c r="G745" s="1954"/>
      <c r="H745" s="1954"/>
      <c r="I745" s="1954"/>
      <c r="J745" s="1954"/>
      <c r="K745" s="1954"/>
    </row>
    <row r="746" spans="1:11" ht="15.75" customHeight="1">
      <c r="A746" s="1954"/>
      <c r="B746" s="1954"/>
      <c r="C746" s="1954"/>
      <c r="D746" s="1954"/>
      <c r="E746" s="1954"/>
      <c r="F746" s="1954"/>
      <c r="G746" s="1954"/>
      <c r="H746" s="1954"/>
      <c r="I746" s="1954"/>
      <c r="J746" s="1954"/>
      <c r="K746" s="1954"/>
    </row>
    <row r="747" spans="1:11" ht="15.75" customHeight="1">
      <c r="A747" s="1954"/>
      <c r="B747" s="1954"/>
      <c r="C747" s="1954"/>
      <c r="D747" s="1954"/>
      <c r="E747" s="1954"/>
      <c r="F747" s="1954"/>
      <c r="G747" s="1954"/>
      <c r="H747" s="1954"/>
      <c r="I747" s="1954"/>
      <c r="J747" s="1954"/>
      <c r="K747" s="1954"/>
    </row>
    <row r="748" spans="1:11" ht="15.75" customHeight="1">
      <c r="A748" s="1954"/>
      <c r="B748" s="1954"/>
      <c r="C748" s="1954"/>
      <c r="D748" s="1954"/>
      <c r="E748" s="1954"/>
      <c r="F748" s="1954"/>
      <c r="G748" s="1954"/>
      <c r="H748" s="1954"/>
      <c r="I748" s="1954"/>
      <c r="J748" s="1954"/>
      <c r="K748" s="1954"/>
    </row>
    <row r="749" spans="1:11" ht="15.75" customHeight="1">
      <c r="A749" s="1954"/>
      <c r="B749" s="1954"/>
      <c r="C749" s="1954"/>
      <c r="D749" s="1954"/>
      <c r="E749" s="1954"/>
      <c r="F749" s="1954"/>
      <c r="G749" s="1954"/>
      <c r="H749" s="1954"/>
      <c r="I749" s="1954"/>
      <c r="J749" s="1954"/>
      <c r="K749" s="1954"/>
    </row>
    <row r="750" spans="1:11" ht="15.75" customHeight="1">
      <c r="A750" s="1954"/>
      <c r="B750" s="1954"/>
      <c r="C750" s="1954"/>
      <c r="D750" s="1954"/>
      <c r="E750" s="1954"/>
      <c r="F750" s="1954"/>
      <c r="G750" s="1954"/>
      <c r="H750" s="1954"/>
      <c r="I750" s="1954"/>
      <c r="J750" s="1954"/>
      <c r="K750" s="1954"/>
    </row>
    <row r="751" spans="1:11" ht="15.75" customHeight="1">
      <c r="A751" s="1954"/>
      <c r="B751" s="1954"/>
      <c r="C751" s="1954"/>
      <c r="D751" s="1954"/>
      <c r="E751" s="1954"/>
      <c r="F751" s="1954"/>
      <c r="G751" s="1954"/>
      <c r="H751" s="1954"/>
      <c r="I751" s="1954"/>
      <c r="J751" s="1954"/>
      <c r="K751" s="1954"/>
    </row>
    <row r="752" spans="1:11" ht="15.75" customHeight="1">
      <c r="A752" s="1954"/>
      <c r="B752" s="1954"/>
      <c r="C752" s="1954"/>
      <c r="D752" s="1954"/>
      <c r="E752" s="1954"/>
      <c r="F752" s="1954"/>
      <c r="G752" s="1954"/>
      <c r="H752" s="1954"/>
      <c r="I752" s="1954"/>
      <c r="J752" s="1954"/>
      <c r="K752" s="1954"/>
    </row>
    <row r="753" spans="1:11" ht="15.75" customHeight="1">
      <c r="A753" s="1954"/>
      <c r="B753" s="1954"/>
      <c r="C753" s="1954"/>
      <c r="D753" s="1954"/>
      <c r="E753" s="1954"/>
      <c r="F753" s="1954"/>
      <c r="G753" s="1954"/>
      <c r="H753" s="1954"/>
      <c r="I753" s="1954"/>
      <c r="J753" s="1954"/>
      <c r="K753" s="1954"/>
    </row>
    <row r="754" spans="1:11" ht="15.75" customHeight="1">
      <c r="A754" s="1954"/>
      <c r="B754" s="1954"/>
      <c r="C754" s="1954"/>
      <c r="D754" s="1954"/>
      <c r="E754" s="1954"/>
      <c r="F754" s="1954"/>
      <c r="G754" s="1954"/>
      <c r="H754" s="1954"/>
      <c r="I754" s="1954"/>
      <c r="J754" s="1954"/>
      <c r="K754" s="1954"/>
    </row>
    <row r="755" spans="1:11" ht="15.75" customHeight="1">
      <c r="A755" s="1954"/>
      <c r="B755" s="1954"/>
      <c r="C755" s="1954"/>
      <c r="D755" s="1954"/>
      <c r="E755" s="1954"/>
      <c r="F755" s="1954"/>
      <c r="G755" s="1954"/>
      <c r="H755" s="1954"/>
      <c r="I755" s="1954"/>
      <c r="J755" s="1954"/>
      <c r="K755" s="1954"/>
    </row>
    <row r="756" spans="1:11" ht="15.75" customHeight="1">
      <c r="A756" s="1954"/>
      <c r="B756" s="1954"/>
      <c r="C756" s="1954"/>
      <c r="D756" s="1954"/>
      <c r="E756" s="1954"/>
      <c r="F756" s="1954"/>
      <c r="G756" s="1954"/>
      <c r="H756" s="1954"/>
      <c r="I756" s="1954"/>
      <c r="J756" s="1954"/>
      <c r="K756" s="1954"/>
    </row>
    <row r="757" spans="1:11" ht="15.75" customHeight="1">
      <c r="A757" s="1954"/>
      <c r="B757" s="1954"/>
      <c r="C757" s="1954"/>
      <c r="D757" s="1954"/>
      <c r="E757" s="1954"/>
      <c r="F757" s="1954"/>
      <c r="G757" s="1954"/>
      <c r="H757" s="1954"/>
      <c r="I757" s="1954"/>
      <c r="J757" s="1954"/>
      <c r="K757" s="1954"/>
    </row>
    <row r="758" spans="1:11" ht="15.75" customHeight="1">
      <c r="A758" s="1954"/>
      <c r="B758" s="1954"/>
      <c r="C758" s="1954"/>
      <c r="D758" s="1954"/>
      <c r="E758" s="1954"/>
      <c r="F758" s="1954"/>
      <c r="G758" s="1954"/>
      <c r="H758" s="1954"/>
      <c r="I758" s="1954"/>
      <c r="J758" s="1954"/>
      <c r="K758" s="1954"/>
    </row>
    <row r="759" spans="1:11" ht="15.75" customHeight="1">
      <c r="A759" s="1954"/>
      <c r="B759" s="1954"/>
      <c r="C759" s="1954"/>
      <c r="D759" s="1954"/>
      <c r="E759" s="1954"/>
      <c r="F759" s="1954"/>
      <c r="G759" s="1954"/>
      <c r="H759" s="1954"/>
      <c r="I759" s="1954"/>
      <c r="J759" s="1954"/>
      <c r="K759" s="1954"/>
    </row>
    <row r="760" spans="1:11" ht="15.75" customHeight="1">
      <c r="A760" s="1954"/>
      <c r="B760" s="1954"/>
      <c r="C760" s="1954"/>
      <c r="D760" s="1954"/>
      <c r="E760" s="1954"/>
      <c r="F760" s="1954"/>
      <c r="G760" s="1954"/>
      <c r="H760" s="1954"/>
      <c r="I760" s="1954"/>
      <c r="J760" s="1954"/>
      <c r="K760" s="1954"/>
    </row>
    <row r="761" spans="1:11" ht="15.75" customHeight="1">
      <c r="A761" s="1954"/>
      <c r="B761" s="1954"/>
      <c r="C761" s="1954"/>
      <c r="D761" s="1954"/>
      <c r="E761" s="1954"/>
      <c r="F761" s="1954"/>
      <c r="G761" s="1954"/>
      <c r="H761" s="1954"/>
      <c r="I761" s="1954"/>
      <c r="J761" s="1954"/>
      <c r="K761" s="1954"/>
    </row>
    <row r="762" spans="1:11" ht="15.75" customHeight="1">
      <c r="A762" s="1954"/>
      <c r="B762" s="1954"/>
      <c r="C762" s="1954"/>
      <c r="D762" s="1954"/>
      <c r="E762" s="1954"/>
      <c r="F762" s="1954"/>
      <c r="G762" s="1954"/>
      <c r="H762" s="1954"/>
      <c r="I762" s="1954"/>
      <c r="J762" s="1954"/>
      <c r="K762" s="1954"/>
    </row>
    <row r="763" spans="1:11" ht="15.75" customHeight="1">
      <c r="A763" s="1954"/>
      <c r="B763" s="1954"/>
      <c r="C763" s="1954"/>
      <c r="D763" s="1954"/>
      <c r="E763" s="1954"/>
      <c r="F763" s="1954"/>
      <c r="G763" s="1954"/>
      <c r="H763" s="1954"/>
      <c r="I763" s="1954"/>
      <c r="J763" s="1954"/>
      <c r="K763" s="1954"/>
    </row>
    <row r="764" spans="1:11" ht="15.75" customHeight="1">
      <c r="A764" s="1954"/>
      <c r="B764" s="1954"/>
      <c r="C764" s="1954"/>
      <c r="D764" s="1954"/>
      <c r="E764" s="1954"/>
      <c r="F764" s="1954"/>
      <c r="G764" s="1954"/>
      <c r="H764" s="1954"/>
      <c r="I764" s="1954"/>
      <c r="J764" s="1954"/>
      <c r="K764" s="1954"/>
    </row>
    <row r="765" spans="1:11" ht="15.75" customHeight="1">
      <c r="A765" s="1954"/>
      <c r="B765" s="1954"/>
      <c r="C765" s="1954"/>
      <c r="D765" s="1954"/>
      <c r="E765" s="1954"/>
      <c r="F765" s="1954"/>
      <c r="G765" s="1954"/>
      <c r="H765" s="1954"/>
      <c r="I765" s="1954"/>
      <c r="J765" s="1954"/>
      <c r="K765" s="1954"/>
    </row>
    <row r="766" spans="1:11" ht="15.75" customHeight="1">
      <c r="A766" s="1954"/>
      <c r="B766" s="1954"/>
      <c r="C766" s="1954"/>
      <c r="D766" s="1954"/>
      <c r="E766" s="1954"/>
      <c r="F766" s="1954"/>
      <c r="G766" s="1954"/>
      <c r="H766" s="1954"/>
      <c r="I766" s="1954"/>
      <c r="J766" s="1954"/>
      <c r="K766" s="1954"/>
    </row>
    <row r="767" spans="1:11" ht="15.75" customHeight="1">
      <c r="A767" s="1954"/>
      <c r="B767" s="1954"/>
      <c r="C767" s="1954"/>
      <c r="D767" s="1954"/>
      <c r="E767" s="1954"/>
      <c r="F767" s="1954"/>
      <c r="G767" s="1954"/>
      <c r="H767" s="1954"/>
      <c r="I767" s="1954"/>
      <c r="J767" s="1954"/>
      <c r="K767" s="1954"/>
    </row>
    <row r="768" spans="1:11" ht="15.75" customHeight="1">
      <c r="A768" s="1954"/>
      <c r="B768" s="1954"/>
      <c r="C768" s="1954"/>
      <c r="D768" s="1954"/>
      <c r="E768" s="1954"/>
      <c r="F768" s="1954"/>
      <c r="G768" s="1954"/>
      <c r="H768" s="1954"/>
      <c r="I768" s="1954"/>
      <c r="J768" s="1954"/>
      <c r="K768" s="1954"/>
    </row>
    <row r="769" spans="1:11" ht="15.75" customHeight="1">
      <c r="A769" s="1954"/>
      <c r="B769" s="1954"/>
      <c r="C769" s="1954"/>
      <c r="D769" s="1954"/>
      <c r="E769" s="1954"/>
      <c r="F769" s="1954"/>
      <c r="G769" s="1954"/>
      <c r="H769" s="1954"/>
      <c r="I769" s="1954"/>
      <c r="J769" s="1954"/>
      <c r="K769" s="1954"/>
    </row>
    <row r="770" spans="1:11" ht="15.75" customHeight="1">
      <c r="A770" s="1954"/>
      <c r="B770" s="1954"/>
      <c r="C770" s="1954"/>
      <c r="D770" s="1954"/>
      <c r="E770" s="1954"/>
      <c r="F770" s="1954"/>
      <c r="G770" s="1954"/>
      <c r="H770" s="1954"/>
      <c r="I770" s="1954"/>
      <c r="J770" s="1954"/>
      <c r="K770" s="1954"/>
    </row>
    <row r="771" spans="1:11" ht="15.75" customHeight="1">
      <c r="A771" s="1954"/>
      <c r="B771" s="1954"/>
      <c r="C771" s="1954"/>
      <c r="D771" s="1954"/>
      <c r="E771" s="1954"/>
      <c r="F771" s="1954"/>
      <c r="G771" s="1954"/>
      <c r="H771" s="1954"/>
      <c r="I771" s="1954"/>
      <c r="J771" s="1954"/>
      <c r="K771" s="1954"/>
    </row>
    <row r="772" spans="1:11" ht="15.75" customHeight="1">
      <c r="A772" s="1954"/>
      <c r="B772" s="1954"/>
      <c r="C772" s="1954"/>
      <c r="D772" s="1954"/>
      <c r="E772" s="1954"/>
      <c r="F772" s="1954"/>
      <c r="G772" s="1954"/>
      <c r="H772" s="1954"/>
      <c r="I772" s="1954"/>
      <c r="J772" s="1954"/>
      <c r="K772" s="1954"/>
    </row>
    <row r="773" spans="1:11" ht="15.75" customHeight="1">
      <c r="A773" s="1954"/>
      <c r="B773" s="1954"/>
      <c r="C773" s="1954"/>
      <c r="D773" s="1954"/>
      <c r="E773" s="1954"/>
      <c r="F773" s="1954"/>
      <c r="G773" s="1954"/>
      <c r="H773" s="1954"/>
      <c r="I773" s="1954"/>
      <c r="J773" s="1954"/>
      <c r="K773" s="1954"/>
    </row>
    <row r="774" spans="1:11" ht="15.75" customHeight="1">
      <c r="A774" s="1954"/>
      <c r="B774" s="1954"/>
      <c r="C774" s="1954"/>
      <c r="D774" s="1954"/>
      <c r="E774" s="1954"/>
      <c r="F774" s="1954"/>
      <c r="G774" s="1954"/>
      <c r="H774" s="1954"/>
      <c r="I774" s="1954"/>
      <c r="J774" s="1954"/>
      <c r="K774" s="1954"/>
    </row>
    <row r="775" spans="1:11" ht="15.75" customHeight="1">
      <c r="A775" s="1954"/>
      <c r="B775" s="1954"/>
      <c r="C775" s="1954"/>
      <c r="D775" s="1954"/>
      <c r="E775" s="1954"/>
      <c r="F775" s="1954"/>
      <c r="G775" s="1954"/>
      <c r="H775" s="1954"/>
      <c r="I775" s="1954"/>
      <c r="J775" s="1954"/>
      <c r="K775" s="1954"/>
    </row>
    <row r="776" spans="1:11" ht="15.75" customHeight="1">
      <c r="A776" s="1954"/>
      <c r="B776" s="1954"/>
      <c r="C776" s="1954"/>
      <c r="D776" s="1954"/>
      <c r="E776" s="1954"/>
      <c r="F776" s="1954"/>
      <c r="G776" s="1954"/>
      <c r="H776" s="1954"/>
      <c r="I776" s="1954"/>
      <c r="J776" s="1954"/>
      <c r="K776" s="1954"/>
    </row>
    <row r="777" spans="1:11" ht="15.75" customHeight="1">
      <c r="A777" s="1954"/>
      <c r="B777" s="1954"/>
      <c r="C777" s="1954"/>
      <c r="D777" s="1954"/>
      <c r="E777" s="1954"/>
      <c r="F777" s="1954"/>
      <c r="G777" s="1954"/>
      <c r="H777" s="1954"/>
      <c r="I777" s="1954"/>
      <c r="J777" s="1954"/>
      <c r="K777" s="1954"/>
    </row>
    <row r="778" spans="1:11" ht="15.75" customHeight="1">
      <c r="A778" s="1954"/>
      <c r="B778" s="1954"/>
      <c r="C778" s="1954"/>
      <c r="D778" s="1954"/>
      <c r="E778" s="1954"/>
      <c r="F778" s="1954"/>
      <c r="G778" s="1954"/>
      <c r="H778" s="1954"/>
      <c r="I778" s="1954"/>
      <c r="J778" s="1954"/>
      <c r="K778" s="1954"/>
    </row>
    <row r="779" spans="1:11" ht="15.75" customHeight="1">
      <c r="A779" s="1954"/>
      <c r="B779" s="1954"/>
      <c r="C779" s="1954"/>
      <c r="D779" s="1954"/>
      <c r="E779" s="1954"/>
      <c r="F779" s="1954"/>
      <c r="G779" s="1954"/>
      <c r="H779" s="1954"/>
      <c r="I779" s="1954"/>
      <c r="J779" s="1954"/>
      <c r="K779" s="1954"/>
    </row>
    <row r="780" spans="1:11" ht="15.75" customHeight="1">
      <c r="A780" s="1954"/>
      <c r="B780" s="1954"/>
      <c r="C780" s="1954"/>
      <c r="D780" s="1954"/>
      <c r="E780" s="1954"/>
      <c r="F780" s="1954"/>
      <c r="G780" s="1954"/>
      <c r="H780" s="1954"/>
      <c r="I780" s="1954"/>
      <c r="J780" s="1954"/>
      <c r="K780" s="1954"/>
    </row>
    <row r="781" spans="1:11" ht="15.75" customHeight="1">
      <c r="A781" s="1954"/>
      <c r="B781" s="1954"/>
      <c r="C781" s="1954"/>
      <c r="D781" s="1954"/>
      <c r="E781" s="1954"/>
      <c r="F781" s="1954"/>
      <c r="G781" s="1954"/>
      <c r="H781" s="1954"/>
      <c r="I781" s="1954"/>
      <c r="J781" s="1954"/>
      <c r="K781" s="1954"/>
    </row>
    <row r="782" spans="1:11" ht="15.75" customHeight="1">
      <c r="A782" s="1954"/>
      <c r="B782" s="1954"/>
      <c r="C782" s="1954"/>
      <c r="D782" s="1954"/>
      <c r="E782" s="1954"/>
      <c r="F782" s="1954"/>
      <c r="G782" s="1954"/>
      <c r="H782" s="1954"/>
      <c r="I782" s="1954"/>
      <c r="J782" s="1954"/>
      <c r="K782" s="1954"/>
    </row>
    <row r="783" spans="1:11" ht="15.75" customHeight="1">
      <c r="A783" s="1954"/>
      <c r="B783" s="1954"/>
      <c r="C783" s="1954"/>
      <c r="D783" s="1954"/>
      <c r="E783" s="1954"/>
      <c r="F783" s="1954"/>
      <c r="G783" s="1954"/>
      <c r="H783" s="1954"/>
      <c r="I783" s="1954"/>
      <c r="J783" s="1954"/>
      <c r="K783" s="1954"/>
    </row>
    <row r="784" spans="1:11" ht="15.75" customHeight="1">
      <c r="A784" s="1954"/>
      <c r="B784" s="1954"/>
      <c r="C784" s="1954"/>
      <c r="D784" s="1954"/>
      <c r="E784" s="1954"/>
      <c r="F784" s="1954"/>
      <c r="G784" s="1954"/>
      <c r="H784" s="1954"/>
      <c r="I784" s="1954"/>
      <c r="J784" s="1954"/>
      <c r="K784" s="1954"/>
    </row>
    <row r="785" spans="1:11" ht="15.75" customHeight="1">
      <c r="A785" s="1954"/>
      <c r="B785" s="1954"/>
      <c r="C785" s="1954"/>
      <c r="D785" s="1954"/>
      <c r="E785" s="1954"/>
      <c r="F785" s="1954"/>
      <c r="G785" s="1954"/>
      <c r="H785" s="1954"/>
      <c r="I785" s="1954"/>
      <c r="J785" s="1954"/>
      <c r="K785" s="1954"/>
    </row>
    <row r="786" spans="1:11" ht="15.75" customHeight="1">
      <c r="A786" s="1954"/>
      <c r="B786" s="1954"/>
      <c r="C786" s="1954"/>
      <c r="D786" s="1954"/>
      <c r="E786" s="1954"/>
      <c r="F786" s="1954"/>
      <c r="G786" s="1954"/>
      <c r="H786" s="1954"/>
      <c r="I786" s="1954"/>
      <c r="J786" s="1954"/>
      <c r="K786" s="1954"/>
    </row>
    <row r="787" spans="1:11" ht="15.75" customHeight="1">
      <c r="A787" s="1954"/>
      <c r="B787" s="1954"/>
      <c r="C787" s="1954"/>
      <c r="D787" s="1954"/>
      <c r="E787" s="1954"/>
      <c r="F787" s="1954"/>
      <c r="G787" s="1954"/>
      <c r="H787" s="1954"/>
      <c r="I787" s="1954"/>
      <c r="J787" s="1954"/>
      <c r="K787" s="1954"/>
    </row>
    <row r="788" spans="1:11" ht="15.75" customHeight="1">
      <c r="A788" s="1954"/>
      <c r="B788" s="1954"/>
      <c r="C788" s="1954"/>
      <c r="D788" s="1954"/>
      <c r="E788" s="1954"/>
      <c r="F788" s="1954"/>
      <c r="G788" s="1954"/>
      <c r="H788" s="1954"/>
      <c r="I788" s="1954"/>
      <c r="J788" s="1954"/>
      <c r="K788" s="1954"/>
    </row>
    <row r="789" spans="1:11" ht="15.75" customHeight="1">
      <c r="A789" s="1954"/>
      <c r="B789" s="1954"/>
      <c r="C789" s="1954"/>
      <c r="D789" s="1954"/>
      <c r="E789" s="1954"/>
      <c r="F789" s="1954"/>
      <c r="G789" s="1954"/>
      <c r="H789" s="1954"/>
      <c r="I789" s="1954"/>
      <c r="J789" s="1954"/>
      <c r="K789" s="1954"/>
    </row>
    <row r="790" spans="1:11" ht="15.75" customHeight="1">
      <c r="A790" s="1954"/>
      <c r="B790" s="1954"/>
      <c r="C790" s="1954"/>
      <c r="D790" s="1954"/>
      <c r="E790" s="1954"/>
      <c r="F790" s="1954"/>
      <c r="G790" s="1954"/>
      <c r="H790" s="1954"/>
      <c r="I790" s="1954"/>
      <c r="J790" s="1954"/>
      <c r="K790" s="1954"/>
    </row>
    <row r="791" spans="1:11" ht="15.75" customHeight="1">
      <c r="A791" s="1954"/>
      <c r="B791" s="1954"/>
      <c r="C791" s="1954"/>
      <c r="D791" s="1954"/>
      <c r="E791" s="1954"/>
      <c r="F791" s="1954"/>
      <c r="G791" s="1954"/>
      <c r="H791" s="1954"/>
      <c r="I791" s="1954"/>
      <c r="J791" s="1954"/>
      <c r="K791" s="1954"/>
    </row>
    <row r="792" spans="1:11" ht="15.75" customHeight="1">
      <c r="A792" s="1954"/>
      <c r="B792" s="1954"/>
      <c r="C792" s="1954"/>
      <c r="D792" s="1954"/>
      <c r="E792" s="1954"/>
      <c r="F792" s="1954"/>
      <c r="G792" s="1954"/>
      <c r="H792" s="1954"/>
      <c r="I792" s="1954"/>
      <c r="J792" s="1954"/>
      <c r="K792" s="1954"/>
    </row>
    <row r="793" spans="1:11" ht="15.75" customHeight="1">
      <c r="A793" s="1954"/>
      <c r="B793" s="1954"/>
      <c r="C793" s="1954"/>
      <c r="D793" s="1954"/>
      <c r="E793" s="1954"/>
      <c r="F793" s="1954"/>
      <c r="G793" s="1954"/>
      <c r="H793" s="1954"/>
      <c r="I793" s="1954"/>
      <c r="J793" s="1954"/>
      <c r="K793" s="1954"/>
    </row>
    <row r="794" spans="1:11" ht="15.75" customHeight="1">
      <c r="A794" s="1954"/>
      <c r="B794" s="1954"/>
      <c r="C794" s="1954"/>
      <c r="D794" s="1954"/>
      <c r="E794" s="1954"/>
      <c r="F794" s="1954"/>
      <c r="G794" s="1954"/>
      <c r="H794" s="1954"/>
      <c r="I794" s="1954"/>
      <c r="J794" s="1954"/>
      <c r="K794" s="1954"/>
    </row>
    <row r="795" spans="1:11" ht="15.75" customHeight="1">
      <c r="A795" s="1954"/>
      <c r="B795" s="1954"/>
      <c r="C795" s="1954"/>
      <c r="D795" s="1954"/>
      <c r="E795" s="1954"/>
      <c r="F795" s="1954"/>
      <c r="G795" s="1954"/>
      <c r="H795" s="1954"/>
      <c r="I795" s="1954"/>
      <c r="J795" s="1954"/>
      <c r="K795" s="1954"/>
    </row>
    <row r="796" spans="1:11" ht="15.75" customHeight="1">
      <c r="A796" s="1954"/>
      <c r="B796" s="1954"/>
      <c r="C796" s="1954"/>
      <c r="D796" s="1954"/>
      <c r="E796" s="1954"/>
      <c r="F796" s="1954"/>
      <c r="G796" s="1954"/>
      <c r="H796" s="1954"/>
      <c r="I796" s="1954"/>
      <c r="J796" s="1954"/>
      <c r="K796" s="1954"/>
    </row>
    <row r="797" spans="1:11" ht="15.75" customHeight="1">
      <c r="A797" s="1954"/>
      <c r="B797" s="1954"/>
      <c r="C797" s="1954"/>
      <c r="D797" s="1954"/>
      <c r="E797" s="1954"/>
      <c r="F797" s="1954"/>
      <c r="G797" s="1954"/>
      <c r="H797" s="1954"/>
      <c r="I797" s="1954"/>
      <c r="J797" s="1954"/>
      <c r="K797" s="1954"/>
    </row>
    <row r="798" spans="1:11" ht="15.75" customHeight="1">
      <c r="A798" s="1954"/>
      <c r="B798" s="1954"/>
      <c r="C798" s="1954"/>
      <c r="D798" s="1954"/>
      <c r="E798" s="1954"/>
      <c r="F798" s="1954"/>
      <c r="G798" s="1954"/>
      <c r="H798" s="1954"/>
      <c r="I798" s="1954"/>
      <c r="J798" s="1954"/>
      <c r="K798" s="1954"/>
    </row>
    <row r="799" spans="1:11" ht="15.75" customHeight="1">
      <c r="A799" s="1954"/>
      <c r="B799" s="1954"/>
      <c r="C799" s="1954"/>
      <c r="D799" s="1954"/>
      <c r="E799" s="1954"/>
      <c r="F799" s="1954"/>
      <c r="G799" s="1954"/>
      <c r="H799" s="1954"/>
      <c r="I799" s="1954"/>
      <c r="J799" s="1954"/>
      <c r="K799" s="1954"/>
    </row>
    <row r="800" spans="1:11" ht="15.75" customHeight="1">
      <c r="A800" s="1954"/>
      <c r="B800" s="1954"/>
      <c r="C800" s="1954"/>
      <c r="D800" s="1954"/>
      <c r="E800" s="1954"/>
      <c r="F800" s="1954"/>
      <c r="G800" s="1954"/>
      <c r="H800" s="1954"/>
      <c r="I800" s="1954"/>
      <c r="J800" s="1954"/>
      <c r="K800" s="1954"/>
    </row>
    <row r="801" spans="1:11" ht="15.75" customHeight="1">
      <c r="A801" s="1954"/>
      <c r="B801" s="1954"/>
      <c r="C801" s="1954"/>
      <c r="D801" s="1954"/>
      <c r="E801" s="1954"/>
      <c r="F801" s="1954"/>
      <c r="G801" s="1954"/>
      <c r="H801" s="1954"/>
      <c r="I801" s="1954"/>
      <c r="J801" s="1954"/>
      <c r="K801" s="1954"/>
    </row>
    <row r="802" spans="1:11" ht="15.75" customHeight="1">
      <c r="A802" s="1954"/>
      <c r="B802" s="1954"/>
      <c r="C802" s="1954"/>
      <c r="D802" s="1954"/>
      <c r="E802" s="1954"/>
      <c r="F802" s="1954"/>
      <c r="G802" s="1954"/>
      <c r="H802" s="1954"/>
      <c r="I802" s="1954"/>
      <c r="J802" s="1954"/>
      <c r="K802" s="1954"/>
    </row>
    <row r="803" spans="1:11" ht="15.75" customHeight="1">
      <c r="A803" s="1954"/>
      <c r="B803" s="1954"/>
      <c r="C803" s="1954"/>
      <c r="D803" s="1954"/>
      <c r="E803" s="1954"/>
      <c r="F803" s="1954"/>
      <c r="G803" s="1954"/>
      <c r="H803" s="1954"/>
      <c r="I803" s="1954"/>
      <c r="J803" s="1954"/>
      <c r="K803" s="1954"/>
    </row>
    <row r="804" spans="1:11" ht="15.75" customHeight="1">
      <c r="A804" s="1954"/>
      <c r="B804" s="1954"/>
      <c r="C804" s="1954"/>
      <c r="D804" s="1954"/>
      <c r="E804" s="1954"/>
      <c r="F804" s="1954"/>
      <c r="G804" s="1954"/>
      <c r="H804" s="1954"/>
      <c r="I804" s="1954"/>
      <c r="J804" s="1954"/>
      <c r="K804" s="1954"/>
    </row>
    <row r="805" spans="1:11" ht="15.75" customHeight="1">
      <c r="A805" s="1954"/>
      <c r="B805" s="1954"/>
      <c r="C805" s="1954"/>
      <c r="D805" s="1954"/>
      <c r="E805" s="1954"/>
      <c r="F805" s="1954"/>
      <c r="G805" s="1954"/>
      <c r="H805" s="1954"/>
      <c r="I805" s="1954"/>
      <c r="J805" s="1954"/>
      <c r="K805" s="1954"/>
    </row>
    <row r="806" spans="1:11" ht="15.75" customHeight="1">
      <c r="A806" s="1954"/>
      <c r="B806" s="1954"/>
      <c r="C806" s="1954"/>
      <c r="D806" s="1954"/>
      <c r="E806" s="1954"/>
      <c r="F806" s="1954"/>
      <c r="G806" s="1954"/>
      <c r="H806" s="1954"/>
      <c r="I806" s="1954"/>
      <c r="J806" s="1954"/>
      <c r="K806" s="1954"/>
    </row>
    <row r="807" spans="1:11" ht="15.75" customHeight="1">
      <c r="A807" s="1954"/>
      <c r="B807" s="1954"/>
      <c r="C807" s="1954"/>
      <c r="D807" s="1954"/>
      <c r="E807" s="1954"/>
      <c r="F807" s="1954"/>
      <c r="G807" s="1954"/>
      <c r="H807" s="1954"/>
      <c r="I807" s="1954"/>
      <c r="J807" s="1954"/>
      <c r="K807" s="1954"/>
    </row>
    <row r="808" spans="1:11" ht="15.75" customHeight="1">
      <c r="A808" s="1954"/>
      <c r="B808" s="1954"/>
      <c r="C808" s="1954"/>
      <c r="D808" s="1954"/>
      <c r="E808" s="1954"/>
      <c r="F808" s="1954"/>
      <c r="G808" s="1954"/>
      <c r="H808" s="1954"/>
      <c r="I808" s="1954"/>
      <c r="J808" s="1954"/>
      <c r="K808" s="1954"/>
    </row>
    <row r="809" spans="1:11" ht="15.75" customHeight="1">
      <c r="A809" s="1954"/>
      <c r="B809" s="1954"/>
      <c r="C809" s="1954"/>
      <c r="D809" s="1954"/>
      <c r="E809" s="1954"/>
      <c r="F809" s="1954"/>
      <c r="G809" s="1954"/>
      <c r="H809" s="1954"/>
      <c r="I809" s="1954"/>
      <c r="J809" s="1954"/>
      <c r="K809" s="1954"/>
    </row>
    <row r="810" spans="1:11" ht="15.75" customHeight="1">
      <c r="A810" s="1954"/>
      <c r="B810" s="1954"/>
      <c r="C810" s="1954"/>
      <c r="D810" s="1954"/>
      <c r="E810" s="1954"/>
      <c r="F810" s="1954"/>
      <c r="G810" s="1954"/>
      <c r="H810" s="1954"/>
      <c r="I810" s="1954"/>
      <c r="J810" s="1954"/>
      <c r="K810" s="1954"/>
    </row>
    <row r="811" spans="1:11" ht="15.75" customHeight="1">
      <c r="A811" s="1954"/>
      <c r="B811" s="1954"/>
      <c r="C811" s="1954"/>
      <c r="D811" s="1954"/>
      <c r="E811" s="1954"/>
      <c r="F811" s="1954"/>
      <c r="G811" s="1954"/>
      <c r="H811" s="1954"/>
      <c r="I811" s="1954"/>
      <c r="J811" s="1954"/>
      <c r="K811" s="1954"/>
    </row>
    <row r="812" spans="1:11" ht="15.75" customHeight="1">
      <c r="A812" s="1954"/>
      <c r="B812" s="1954"/>
      <c r="C812" s="1954"/>
      <c r="D812" s="1954"/>
      <c r="E812" s="1954"/>
      <c r="F812" s="1954"/>
      <c r="G812" s="1954"/>
      <c r="H812" s="1954"/>
      <c r="I812" s="1954"/>
      <c r="J812" s="1954"/>
      <c r="K812" s="1954"/>
    </row>
    <row r="813" spans="1:11" ht="15.75" customHeight="1">
      <c r="A813" s="1954"/>
      <c r="B813" s="1954"/>
      <c r="C813" s="1954"/>
      <c r="D813" s="1954"/>
      <c r="E813" s="1954"/>
      <c r="F813" s="1954"/>
      <c r="G813" s="1954"/>
      <c r="H813" s="1954"/>
      <c r="I813" s="1954"/>
      <c r="J813" s="1954"/>
      <c r="K813" s="1954"/>
    </row>
    <row r="814" spans="1:11" ht="15.75" customHeight="1">
      <c r="A814" s="1954"/>
      <c r="B814" s="1954"/>
      <c r="C814" s="1954"/>
      <c r="D814" s="1954"/>
      <c r="E814" s="1954"/>
      <c r="F814" s="1954"/>
      <c r="G814" s="1954"/>
      <c r="H814" s="1954"/>
      <c r="I814" s="1954"/>
      <c r="J814" s="1954"/>
      <c r="K814" s="1954"/>
    </row>
    <row r="815" spans="1:11" ht="15.75" customHeight="1">
      <c r="A815" s="1954"/>
      <c r="B815" s="1954"/>
      <c r="C815" s="1954"/>
      <c r="D815" s="1954"/>
      <c r="E815" s="1954"/>
      <c r="F815" s="1954"/>
      <c r="G815" s="1954"/>
      <c r="H815" s="1954"/>
      <c r="I815" s="1954"/>
      <c r="J815" s="1954"/>
      <c r="K815" s="1954"/>
    </row>
    <row r="816" spans="1:11" ht="15.75" customHeight="1">
      <c r="A816" s="1954"/>
      <c r="B816" s="1954"/>
      <c r="C816" s="1954"/>
      <c r="D816" s="1954"/>
      <c r="E816" s="1954"/>
      <c r="F816" s="1954"/>
      <c r="G816" s="1954"/>
      <c r="H816" s="1954"/>
      <c r="I816" s="1954"/>
      <c r="J816" s="1954"/>
      <c r="K816" s="1954"/>
    </row>
    <row r="817" spans="1:11" ht="15.75" customHeight="1">
      <c r="A817" s="1954"/>
      <c r="B817" s="1954"/>
      <c r="C817" s="1954"/>
      <c r="D817" s="1954"/>
      <c r="E817" s="1954"/>
      <c r="F817" s="1954"/>
      <c r="G817" s="1954"/>
      <c r="H817" s="1954"/>
      <c r="I817" s="1954"/>
      <c r="J817" s="1954"/>
      <c r="K817" s="1954"/>
    </row>
    <row r="818" spans="1:11" ht="15.75" customHeight="1">
      <c r="A818" s="1954"/>
      <c r="B818" s="1954"/>
      <c r="C818" s="1954"/>
      <c r="D818" s="1954"/>
      <c r="E818" s="1954"/>
      <c r="F818" s="1954"/>
      <c r="G818" s="1954"/>
      <c r="H818" s="1954"/>
      <c r="I818" s="1954"/>
      <c r="J818" s="1954"/>
      <c r="K818" s="1954"/>
    </row>
    <row r="819" spans="1:11" ht="15.75" customHeight="1">
      <c r="A819" s="1954"/>
      <c r="B819" s="1954"/>
      <c r="C819" s="1954"/>
      <c r="D819" s="1954"/>
      <c r="E819" s="1954"/>
      <c r="F819" s="1954"/>
      <c r="G819" s="1954"/>
      <c r="H819" s="1954"/>
      <c r="I819" s="1954"/>
      <c r="J819" s="1954"/>
      <c r="K819" s="1954"/>
    </row>
    <row r="820" spans="1:11" ht="15.75" customHeight="1">
      <c r="A820" s="1954"/>
      <c r="B820" s="1954"/>
      <c r="C820" s="1954"/>
      <c r="D820" s="1954"/>
      <c r="E820" s="1954"/>
      <c r="F820" s="1954"/>
      <c r="G820" s="1954"/>
      <c r="H820" s="1954"/>
      <c r="I820" s="1954"/>
      <c r="J820" s="1954"/>
      <c r="K820" s="1954"/>
    </row>
    <row r="821" spans="1:11" ht="15.75" customHeight="1">
      <c r="A821" s="1954"/>
      <c r="B821" s="1954"/>
      <c r="C821" s="1954"/>
      <c r="D821" s="1954"/>
      <c r="E821" s="1954"/>
      <c r="F821" s="1954"/>
      <c r="G821" s="1954"/>
      <c r="H821" s="1954"/>
      <c r="I821" s="1954"/>
      <c r="J821" s="1954"/>
      <c r="K821" s="1954"/>
    </row>
    <row r="822" spans="1:11" ht="15.75" customHeight="1">
      <c r="A822" s="1954"/>
      <c r="B822" s="1954"/>
      <c r="C822" s="1954"/>
      <c r="D822" s="1954"/>
      <c r="E822" s="1954"/>
      <c r="F822" s="1954"/>
      <c r="G822" s="1954"/>
      <c r="H822" s="1954"/>
      <c r="I822" s="1954"/>
      <c r="J822" s="1954"/>
      <c r="K822" s="1954"/>
    </row>
    <row r="823" spans="1:11" ht="15.75" customHeight="1">
      <c r="A823" s="1954"/>
      <c r="B823" s="1954"/>
      <c r="C823" s="1954"/>
      <c r="D823" s="1954"/>
      <c r="E823" s="1954"/>
      <c r="F823" s="1954"/>
      <c r="G823" s="1954"/>
      <c r="H823" s="1954"/>
      <c r="I823" s="1954"/>
      <c r="J823" s="1954"/>
      <c r="K823" s="1954"/>
    </row>
    <row r="824" spans="1:11" ht="15.75" customHeight="1">
      <c r="A824" s="1954"/>
      <c r="B824" s="1954"/>
      <c r="C824" s="1954"/>
      <c r="D824" s="1954"/>
      <c r="E824" s="1954"/>
      <c r="F824" s="1954"/>
      <c r="G824" s="1954"/>
      <c r="H824" s="1954"/>
      <c r="I824" s="1954"/>
      <c r="J824" s="1954"/>
      <c r="K824" s="1954"/>
    </row>
    <row r="825" spans="1:11" ht="15.75" customHeight="1">
      <c r="A825" s="1954"/>
      <c r="B825" s="1954"/>
      <c r="C825" s="1954"/>
      <c r="D825" s="1954"/>
      <c r="E825" s="1954"/>
      <c r="F825" s="1954"/>
      <c r="G825" s="1954"/>
      <c r="H825" s="1954"/>
      <c r="I825" s="1954"/>
      <c r="J825" s="1954"/>
      <c r="K825" s="1954"/>
    </row>
    <row r="826" spans="1:11" ht="15.75" customHeight="1">
      <c r="A826" s="1954"/>
      <c r="B826" s="1954"/>
      <c r="C826" s="1954"/>
      <c r="D826" s="1954"/>
      <c r="E826" s="1954"/>
      <c r="F826" s="1954"/>
      <c r="G826" s="1954"/>
      <c r="H826" s="1954"/>
      <c r="I826" s="1954"/>
      <c r="J826" s="1954"/>
      <c r="K826" s="1954"/>
    </row>
    <row r="827" spans="1:11" ht="15.75" customHeight="1">
      <c r="A827" s="1954"/>
      <c r="B827" s="1954"/>
      <c r="C827" s="1954"/>
      <c r="D827" s="1954"/>
      <c r="E827" s="1954"/>
      <c r="F827" s="1954"/>
      <c r="G827" s="1954"/>
      <c r="H827" s="1954"/>
      <c r="I827" s="1954"/>
      <c r="J827" s="1954"/>
      <c r="K827" s="1954"/>
    </row>
    <row r="828" spans="1:11" ht="15.75" customHeight="1">
      <c r="A828" s="1954"/>
      <c r="B828" s="1954"/>
      <c r="C828" s="1954"/>
      <c r="D828" s="1954"/>
      <c r="E828" s="1954"/>
      <c r="F828" s="1954"/>
      <c r="G828" s="1954"/>
      <c r="H828" s="1954"/>
      <c r="I828" s="1954"/>
      <c r="J828" s="1954"/>
      <c r="K828" s="1954"/>
    </row>
    <row r="829" spans="1:11" ht="15.75" customHeight="1">
      <c r="A829" s="1954"/>
      <c r="B829" s="1954"/>
      <c r="C829" s="1954"/>
      <c r="D829" s="1954"/>
      <c r="E829" s="1954"/>
      <c r="F829" s="1954"/>
      <c r="G829" s="1954"/>
      <c r="H829" s="1954"/>
      <c r="I829" s="1954"/>
      <c r="J829" s="1954"/>
      <c r="K829" s="1954"/>
    </row>
    <row r="830" spans="1:11" ht="15.75" customHeight="1">
      <c r="A830" s="1954"/>
      <c r="B830" s="1954"/>
      <c r="C830" s="1954"/>
      <c r="D830" s="1954"/>
      <c r="E830" s="1954"/>
      <c r="F830" s="1954"/>
      <c r="G830" s="1954"/>
      <c r="H830" s="1954"/>
      <c r="I830" s="1954"/>
      <c r="J830" s="1954"/>
      <c r="K830" s="1954"/>
    </row>
    <row r="831" spans="1:11" ht="15.75" customHeight="1">
      <c r="A831" s="1954"/>
      <c r="B831" s="1954"/>
      <c r="C831" s="1954"/>
      <c r="D831" s="1954"/>
      <c r="E831" s="1954"/>
      <c r="F831" s="1954"/>
      <c r="G831" s="1954"/>
      <c r="H831" s="1954"/>
      <c r="I831" s="1954"/>
      <c r="J831" s="1954"/>
      <c r="K831" s="1954"/>
    </row>
    <row r="832" spans="1:11" ht="15.75" customHeight="1">
      <c r="A832" s="1954"/>
      <c r="B832" s="1954"/>
      <c r="C832" s="1954"/>
      <c r="D832" s="1954"/>
      <c r="E832" s="1954"/>
      <c r="F832" s="1954"/>
      <c r="G832" s="1954"/>
      <c r="H832" s="1954"/>
      <c r="I832" s="1954"/>
      <c r="J832" s="1954"/>
      <c r="K832" s="1954"/>
    </row>
    <row r="833" spans="1:11" ht="15.75" customHeight="1">
      <c r="A833" s="1954"/>
      <c r="B833" s="1954"/>
      <c r="C833" s="1954"/>
      <c r="D833" s="1954"/>
      <c r="E833" s="1954"/>
      <c r="F833" s="1954"/>
      <c r="G833" s="1954"/>
      <c r="H833" s="1954"/>
      <c r="I833" s="1954"/>
      <c r="J833" s="1954"/>
      <c r="K833" s="1954"/>
    </row>
    <row r="834" spans="1:11" ht="15.75" customHeight="1">
      <c r="A834" s="1954"/>
      <c r="B834" s="1954"/>
      <c r="C834" s="1954"/>
      <c r="D834" s="1954"/>
      <c r="E834" s="1954"/>
      <c r="F834" s="1954"/>
      <c r="G834" s="1954"/>
      <c r="H834" s="1954"/>
      <c r="I834" s="1954"/>
      <c r="J834" s="1954"/>
      <c r="K834" s="1954"/>
    </row>
    <row r="835" spans="1:11" ht="15.75" customHeight="1">
      <c r="A835" s="1954"/>
      <c r="B835" s="1954"/>
      <c r="C835" s="1954"/>
      <c r="D835" s="1954"/>
      <c r="E835" s="1954"/>
      <c r="F835" s="1954"/>
      <c r="G835" s="1954"/>
      <c r="H835" s="1954"/>
      <c r="I835" s="1954"/>
      <c r="J835" s="1954"/>
      <c r="K835" s="1954"/>
    </row>
    <row r="836" spans="1:11" ht="15.75" customHeight="1">
      <c r="A836" s="1954"/>
      <c r="B836" s="1954"/>
      <c r="C836" s="1954"/>
      <c r="D836" s="1954"/>
      <c r="E836" s="1954"/>
      <c r="F836" s="1954"/>
      <c r="G836" s="1954"/>
      <c r="H836" s="1954"/>
      <c r="I836" s="1954"/>
      <c r="J836" s="1954"/>
      <c r="K836" s="1954"/>
    </row>
    <row r="837" spans="1:11" ht="15.75" customHeight="1">
      <c r="A837" s="1954"/>
      <c r="B837" s="1954"/>
      <c r="C837" s="1954"/>
      <c r="D837" s="1954"/>
      <c r="E837" s="1954"/>
      <c r="F837" s="1954"/>
      <c r="G837" s="1954"/>
      <c r="H837" s="1954"/>
      <c r="I837" s="1954"/>
      <c r="J837" s="1954"/>
      <c r="K837" s="1954"/>
    </row>
    <row r="838" spans="1:11" ht="15.75" customHeight="1">
      <c r="A838" s="1954"/>
      <c r="B838" s="1954"/>
      <c r="C838" s="1954"/>
      <c r="D838" s="1954"/>
      <c r="E838" s="1954"/>
      <c r="F838" s="1954"/>
      <c r="G838" s="1954"/>
      <c r="H838" s="1954"/>
      <c r="I838" s="1954"/>
      <c r="J838" s="1954"/>
      <c r="K838" s="1954"/>
    </row>
    <row r="839" spans="1:11" ht="15.75" customHeight="1">
      <c r="A839" s="1954"/>
      <c r="B839" s="1954"/>
      <c r="C839" s="1954"/>
      <c r="D839" s="1954"/>
      <c r="E839" s="1954"/>
      <c r="F839" s="1954"/>
      <c r="G839" s="1954"/>
      <c r="H839" s="1954"/>
      <c r="I839" s="1954"/>
      <c r="J839" s="1954"/>
      <c r="K839" s="1954"/>
    </row>
    <row r="840" spans="1:11" ht="15.75" customHeight="1">
      <c r="A840" s="1954"/>
      <c r="B840" s="1954"/>
      <c r="C840" s="1954"/>
      <c r="D840" s="1954"/>
      <c r="E840" s="1954"/>
      <c r="F840" s="1954"/>
      <c r="G840" s="1954"/>
      <c r="H840" s="1954"/>
      <c r="I840" s="1954"/>
      <c r="J840" s="1954"/>
      <c r="K840" s="1954"/>
    </row>
    <row r="841" spans="1:11" ht="15.75" customHeight="1">
      <c r="A841" s="1954"/>
      <c r="B841" s="1954"/>
      <c r="C841" s="1954"/>
      <c r="D841" s="1954"/>
      <c r="E841" s="1954"/>
      <c r="F841" s="1954"/>
      <c r="G841" s="1954"/>
      <c r="H841" s="1954"/>
      <c r="I841" s="1954"/>
      <c r="J841" s="1954"/>
      <c r="K841" s="1954"/>
    </row>
    <row r="842" spans="1:11" ht="15.75" customHeight="1">
      <c r="A842" s="1954"/>
      <c r="B842" s="1954"/>
      <c r="C842" s="1954"/>
      <c r="D842" s="1954"/>
      <c r="E842" s="1954"/>
      <c r="F842" s="1954"/>
      <c r="G842" s="1954"/>
      <c r="H842" s="1954"/>
      <c r="I842" s="1954"/>
      <c r="J842" s="1954"/>
      <c r="K842" s="1954"/>
    </row>
    <row r="843" spans="1:11" ht="15.75" customHeight="1">
      <c r="A843" s="1954"/>
      <c r="B843" s="1954"/>
      <c r="C843" s="1954"/>
      <c r="D843" s="1954"/>
      <c r="E843" s="1954"/>
      <c r="F843" s="1954"/>
      <c r="G843" s="1954"/>
      <c r="H843" s="1954"/>
      <c r="I843" s="1954"/>
      <c r="J843" s="1954"/>
      <c r="K843" s="1954"/>
    </row>
    <row r="844" spans="1:11" ht="15.75" customHeight="1">
      <c r="A844" s="1954"/>
      <c r="B844" s="1954"/>
      <c r="C844" s="1954"/>
      <c r="D844" s="1954"/>
      <c r="E844" s="1954"/>
      <c r="F844" s="1954"/>
      <c r="G844" s="1954"/>
      <c r="H844" s="1954"/>
      <c r="I844" s="1954"/>
      <c r="J844" s="1954"/>
      <c r="K844" s="1954"/>
    </row>
    <row r="845" spans="1:11" ht="15.75" customHeight="1">
      <c r="A845" s="1954"/>
      <c r="B845" s="1954"/>
      <c r="C845" s="1954"/>
      <c r="D845" s="1954"/>
      <c r="E845" s="1954"/>
      <c r="F845" s="1954"/>
      <c r="G845" s="1954"/>
      <c r="H845" s="1954"/>
      <c r="I845" s="1954"/>
      <c r="J845" s="1954"/>
      <c r="K845" s="1954"/>
    </row>
    <row r="846" spans="1:11" ht="15.75" customHeight="1">
      <c r="A846" s="1954"/>
      <c r="B846" s="1954"/>
      <c r="C846" s="1954"/>
      <c r="D846" s="1954"/>
      <c r="E846" s="1954"/>
      <c r="F846" s="1954"/>
      <c r="G846" s="1954"/>
      <c r="H846" s="1954"/>
      <c r="I846" s="1954"/>
      <c r="J846" s="1954"/>
      <c r="K846" s="1954"/>
    </row>
    <row r="847" spans="1:11" ht="15.75" customHeight="1">
      <c r="A847" s="1954"/>
      <c r="B847" s="1954"/>
      <c r="C847" s="1954"/>
      <c r="D847" s="1954"/>
      <c r="E847" s="1954"/>
      <c r="F847" s="1954"/>
      <c r="G847" s="1954"/>
      <c r="H847" s="1954"/>
      <c r="I847" s="1954"/>
      <c r="J847" s="1954"/>
      <c r="K847" s="1954"/>
    </row>
    <row r="848" spans="1:11" ht="15.75" customHeight="1">
      <c r="A848" s="1954"/>
      <c r="B848" s="1954"/>
      <c r="C848" s="1954"/>
      <c r="D848" s="1954"/>
      <c r="E848" s="1954"/>
      <c r="F848" s="1954"/>
      <c r="G848" s="1954"/>
      <c r="H848" s="1954"/>
      <c r="I848" s="1954"/>
      <c r="J848" s="1954"/>
      <c r="K848" s="1954"/>
    </row>
    <row r="849" spans="1:11" ht="15.75" customHeight="1">
      <c r="A849" s="1954"/>
      <c r="B849" s="1954"/>
      <c r="C849" s="1954"/>
      <c r="D849" s="1954"/>
      <c r="E849" s="1954"/>
      <c r="F849" s="1954"/>
      <c r="G849" s="1954"/>
      <c r="H849" s="1954"/>
      <c r="I849" s="1954"/>
      <c r="J849" s="1954"/>
      <c r="K849" s="1954"/>
    </row>
    <row r="850" spans="1:11" ht="15.75" customHeight="1">
      <c r="A850" s="1954"/>
      <c r="B850" s="1954"/>
      <c r="C850" s="1954"/>
      <c r="D850" s="1954"/>
      <c r="E850" s="1954"/>
      <c r="F850" s="1954"/>
      <c r="G850" s="1954"/>
      <c r="H850" s="1954"/>
      <c r="I850" s="1954"/>
      <c r="J850" s="1954"/>
      <c r="K850" s="1954"/>
    </row>
    <row r="851" spans="1:11" ht="15.75" customHeight="1">
      <c r="A851" s="1954"/>
      <c r="B851" s="1954"/>
      <c r="C851" s="1954"/>
      <c r="D851" s="1954"/>
      <c r="E851" s="1954"/>
      <c r="F851" s="1954"/>
      <c r="G851" s="1954"/>
      <c r="H851" s="1954"/>
      <c r="I851" s="1954"/>
      <c r="J851" s="1954"/>
      <c r="K851" s="1954"/>
    </row>
    <row r="852" spans="1:11" ht="15.75" customHeight="1">
      <c r="A852" s="1954"/>
      <c r="B852" s="1954"/>
      <c r="C852" s="1954"/>
      <c r="D852" s="1954"/>
      <c r="E852" s="1954"/>
      <c r="F852" s="1954"/>
      <c r="G852" s="1954"/>
      <c r="H852" s="1954"/>
      <c r="I852" s="1954"/>
      <c r="J852" s="1954"/>
      <c r="K852" s="1954"/>
    </row>
    <row r="853" spans="1:11" ht="15.75" customHeight="1">
      <c r="A853" s="1954"/>
      <c r="B853" s="1954"/>
      <c r="C853" s="1954"/>
      <c r="D853" s="1954"/>
      <c r="E853" s="1954"/>
      <c r="F853" s="1954"/>
      <c r="G853" s="1954"/>
      <c r="H853" s="1954"/>
      <c r="I853" s="1954"/>
      <c r="J853" s="1954"/>
      <c r="K853" s="1954"/>
    </row>
    <row r="854" spans="1:11" ht="15.75" customHeight="1">
      <c r="A854" s="1954"/>
      <c r="B854" s="1954"/>
      <c r="C854" s="1954"/>
      <c r="D854" s="1954"/>
      <c r="E854" s="1954"/>
      <c r="F854" s="1954"/>
      <c r="G854" s="1954"/>
      <c r="H854" s="1954"/>
      <c r="I854" s="1954"/>
      <c r="J854" s="1954"/>
      <c r="K854" s="1954"/>
    </row>
    <row r="855" spans="1:11" ht="15.75" customHeight="1">
      <c r="A855" s="1954"/>
      <c r="B855" s="1954"/>
      <c r="C855" s="1954"/>
      <c r="D855" s="1954"/>
      <c r="E855" s="1954"/>
      <c r="F855" s="1954"/>
      <c r="G855" s="1954"/>
      <c r="H855" s="1954"/>
      <c r="I855" s="1954"/>
      <c r="J855" s="1954"/>
      <c r="K855" s="1954"/>
    </row>
    <row r="856" spans="1:11" ht="15.75" customHeight="1">
      <c r="A856" s="1954"/>
      <c r="B856" s="1954"/>
      <c r="C856" s="1954"/>
      <c r="D856" s="1954"/>
      <c r="E856" s="1954"/>
      <c r="F856" s="1954"/>
      <c r="G856" s="1954"/>
      <c r="H856" s="1954"/>
      <c r="I856" s="1954"/>
      <c r="J856" s="1954"/>
      <c r="K856" s="1954"/>
    </row>
    <row r="857" spans="1:11" ht="15.75" customHeight="1">
      <c r="A857" s="1954"/>
      <c r="B857" s="1954"/>
      <c r="C857" s="1954"/>
      <c r="D857" s="1954"/>
      <c r="E857" s="1954"/>
      <c r="F857" s="1954"/>
      <c r="G857" s="1954"/>
      <c r="H857" s="1954"/>
      <c r="I857" s="1954"/>
      <c r="J857" s="1954"/>
      <c r="K857" s="1954"/>
    </row>
    <row r="858" spans="1:11" ht="15.75" customHeight="1">
      <c r="A858" s="1954"/>
      <c r="B858" s="1954"/>
      <c r="C858" s="1954"/>
      <c r="D858" s="1954"/>
      <c r="E858" s="1954"/>
      <c r="F858" s="1954"/>
      <c r="G858" s="1954"/>
      <c r="H858" s="1954"/>
      <c r="I858" s="1954"/>
      <c r="J858" s="1954"/>
      <c r="K858" s="1954"/>
    </row>
    <row r="859" spans="1:11" ht="15.75" customHeight="1">
      <c r="A859" s="1954"/>
      <c r="B859" s="1954"/>
      <c r="C859" s="1954"/>
      <c r="D859" s="1954"/>
      <c r="E859" s="1954"/>
      <c r="F859" s="1954"/>
      <c r="G859" s="1954"/>
      <c r="H859" s="1954"/>
      <c r="I859" s="1954"/>
      <c r="J859" s="1954"/>
      <c r="K859" s="1954"/>
    </row>
    <row r="860" spans="1:11" ht="15.75" customHeight="1">
      <c r="A860" s="1954"/>
      <c r="B860" s="1954"/>
      <c r="C860" s="1954"/>
      <c r="D860" s="1954"/>
      <c r="E860" s="1954"/>
      <c r="F860" s="1954"/>
      <c r="G860" s="1954"/>
      <c r="H860" s="1954"/>
      <c r="I860" s="1954"/>
      <c r="J860" s="1954"/>
      <c r="K860" s="1954"/>
    </row>
    <row r="861" spans="1:11" ht="15.75" customHeight="1">
      <c r="A861" s="1954"/>
      <c r="B861" s="1954"/>
      <c r="C861" s="1954"/>
      <c r="D861" s="1954"/>
      <c r="E861" s="1954"/>
      <c r="F861" s="1954"/>
      <c r="G861" s="1954"/>
      <c r="H861" s="1954"/>
      <c r="I861" s="1954"/>
      <c r="J861" s="1954"/>
      <c r="K861" s="1954"/>
    </row>
    <row r="862" spans="1:11" ht="15.75" customHeight="1">
      <c r="A862" s="1954"/>
      <c r="B862" s="1954"/>
      <c r="C862" s="1954"/>
      <c r="D862" s="1954"/>
      <c r="E862" s="1954"/>
      <c r="F862" s="1954"/>
      <c r="G862" s="1954"/>
      <c r="H862" s="1954"/>
      <c r="I862" s="1954"/>
      <c r="J862" s="1954"/>
      <c r="K862" s="1954"/>
    </row>
    <row r="863" spans="1:11" ht="15.75" customHeight="1">
      <c r="A863" s="1954"/>
      <c r="B863" s="1954"/>
      <c r="C863" s="1954"/>
      <c r="D863" s="1954"/>
      <c r="E863" s="1954"/>
      <c r="F863" s="1954"/>
      <c r="G863" s="1954"/>
      <c r="H863" s="1954"/>
      <c r="I863" s="1954"/>
      <c r="J863" s="1954"/>
      <c r="K863" s="1954"/>
    </row>
    <row r="864" spans="1:11" ht="15.75" customHeight="1">
      <c r="A864" s="1954"/>
      <c r="B864" s="1954"/>
      <c r="C864" s="1954"/>
      <c r="D864" s="1954"/>
      <c r="E864" s="1954"/>
      <c r="F864" s="1954"/>
      <c r="G864" s="1954"/>
      <c r="H864" s="1954"/>
      <c r="I864" s="1954"/>
      <c r="J864" s="1954"/>
      <c r="K864" s="1954"/>
    </row>
    <row r="865" spans="1:11" ht="15.75" customHeight="1">
      <c r="A865" s="1954"/>
      <c r="B865" s="1954"/>
      <c r="C865" s="1954"/>
      <c r="D865" s="1954"/>
      <c r="E865" s="1954"/>
      <c r="F865" s="1954"/>
      <c r="G865" s="1954"/>
      <c r="H865" s="1954"/>
      <c r="I865" s="1954"/>
      <c r="J865" s="1954"/>
      <c r="K865" s="1954"/>
    </row>
    <row r="866" spans="1:11" ht="15.75" customHeight="1">
      <c r="A866" s="1954"/>
      <c r="B866" s="1954"/>
      <c r="C866" s="1954"/>
      <c r="D866" s="1954"/>
      <c r="E866" s="1954"/>
      <c r="F866" s="1954"/>
      <c r="G866" s="1954"/>
      <c r="H866" s="1954"/>
      <c r="I866" s="1954"/>
      <c r="J866" s="1954"/>
      <c r="K866" s="1954"/>
    </row>
    <row r="867" spans="1:11" ht="15.75" customHeight="1">
      <c r="A867" s="1954"/>
      <c r="B867" s="1954"/>
      <c r="C867" s="1954"/>
      <c r="D867" s="1954"/>
      <c r="E867" s="1954"/>
      <c r="F867" s="1954"/>
      <c r="G867" s="1954"/>
      <c r="H867" s="1954"/>
      <c r="I867" s="1954"/>
      <c r="J867" s="1954"/>
      <c r="K867" s="1954"/>
    </row>
    <row r="868" spans="1:11" ht="15.75" customHeight="1">
      <c r="A868" s="1954"/>
      <c r="B868" s="1954"/>
      <c r="C868" s="1954"/>
      <c r="D868" s="1954"/>
      <c r="E868" s="1954"/>
      <c r="F868" s="1954"/>
      <c r="G868" s="1954"/>
      <c r="H868" s="1954"/>
      <c r="I868" s="1954"/>
      <c r="J868" s="1954"/>
      <c r="K868" s="1954"/>
    </row>
    <row r="869" spans="1:11" ht="15.75" customHeight="1">
      <c r="A869" s="1954"/>
      <c r="B869" s="1954"/>
      <c r="C869" s="1954"/>
      <c r="D869" s="1954"/>
      <c r="E869" s="1954"/>
      <c r="F869" s="1954"/>
      <c r="G869" s="1954"/>
      <c r="H869" s="1954"/>
      <c r="I869" s="1954"/>
      <c r="J869" s="1954"/>
      <c r="K869" s="1954"/>
    </row>
    <row r="870" spans="1:11" ht="15.75" customHeight="1">
      <c r="A870" s="1954"/>
      <c r="B870" s="1954"/>
      <c r="C870" s="1954"/>
      <c r="D870" s="1954"/>
      <c r="E870" s="1954"/>
      <c r="F870" s="1954"/>
      <c r="G870" s="1954"/>
      <c r="H870" s="1954"/>
      <c r="I870" s="1954"/>
      <c r="J870" s="1954"/>
      <c r="K870" s="1954"/>
    </row>
    <row r="871" spans="1:11" ht="15.75" customHeight="1">
      <c r="A871" s="1954"/>
      <c r="B871" s="1954"/>
      <c r="C871" s="1954"/>
      <c r="D871" s="1954"/>
      <c r="E871" s="1954"/>
      <c r="F871" s="1954"/>
      <c r="G871" s="1954"/>
      <c r="H871" s="1954"/>
      <c r="I871" s="1954"/>
      <c r="J871" s="1954"/>
      <c r="K871" s="1954"/>
    </row>
    <row r="872" spans="1:11" ht="15.75" customHeight="1">
      <c r="A872" s="1954"/>
      <c r="B872" s="1954"/>
      <c r="C872" s="1954"/>
      <c r="D872" s="1954"/>
      <c r="E872" s="1954"/>
      <c r="F872" s="1954"/>
      <c r="G872" s="1954"/>
      <c r="H872" s="1954"/>
      <c r="I872" s="1954"/>
      <c r="J872" s="1954"/>
      <c r="K872" s="1954"/>
    </row>
    <row r="873" spans="1:11" ht="15.75" customHeight="1">
      <c r="A873" s="1954"/>
      <c r="B873" s="1954"/>
      <c r="C873" s="1954"/>
      <c r="D873" s="1954"/>
      <c r="E873" s="1954"/>
      <c r="F873" s="1954"/>
      <c r="G873" s="1954"/>
      <c r="H873" s="1954"/>
      <c r="I873" s="1954"/>
      <c r="J873" s="1954"/>
      <c r="K873" s="1954"/>
    </row>
    <row r="874" spans="1:11" ht="15.75" customHeight="1">
      <c r="A874" s="1954"/>
      <c r="B874" s="1954"/>
      <c r="C874" s="1954"/>
      <c r="D874" s="1954"/>
      <c r="E874" s="1954"/>
      <c r="F874" s="1954"/>
      <c r="G874" s="1954"/>
      <c r="H874" s="1954"/>
      <c r="I874" s="1954"/>
      <c r="J874" s="1954"/>
      <c r="K874" s="1954"/>
    </row>
    <row r="875" spans="1:11" ht="15.75" customHeight="1">
      <c r="A875" s="1954"/>
      <c r="B875" s="1954"/>
      <c r="C875" s="1954"/>
      <c r="D875" s="1954"/>
      <c r="E875" s="1954"/>
      <c r="F875" s="1954"/>
      <c r="G875" s="1954"/>
      <c r="H875" s="1954"/>
      <c r="I875" s="1954"/>
      <c r="J875" s="1954"/>
      <c r="K875" s="1954"/>
    </row>
    <row r="876" spans="1:11" ht="15.75" customHeight="1">
      <c r="A876" s="1954"/>
      <c r="B876" s="1954"/>
      <c r="C876" s="1954"/>
      <c r="D876" s="1954"/>
      <c r="E876" s="1954"/>
      <c r="F876" s="1954"/>
      <c r="G876" s="1954"/>
      <c r="H876" s="1954"/>
      <c r="I876" s="1954"/>
      <c r="J876" s="1954"/>
      <c r="K876" s="1954"/>
    </row>
    <row r="877" spans="1:11" ht="15.75" customHeight="1">
      <c r="A877" s="1954"/>
      <c r="B877" s="1954"/>
      <c r="C877" s="1954"/>
      <c r="D877" s="1954"/>
      <c r="E877" s="1954"/>
      <c r="F877" s="1954"/>
      <c r="G877" s="1954"/>
      <c r="H877" s="1954"/>
      <c r="I877" s="1954"/>
      <c r="J877" s="1954"/>
      <c r="K877" s="1954"/>
    </row>
    <row r="878" spans="1:11" ht="15.75" customHeight="1">
      <c r="A878" s="1954"/>
      <c r="B878" s="1954"/>
      <c r="C878" s="1954"/>
      <c r="D878" s="1954"/>
      <c r="E878" s="1954"/>
      <c r="F878" s="1954"/>
      <c r="G878" s="1954"/>
      <c r="H878" s="1954"/>
      <c r="I878" s="1954"/>
      <c r="J878" s="1954"/>
      <c r="K878" s="1954"/>
    </row>
    <row r="879" spans="1:11" ht="15.75" customHeight="1">
      <c r="A879" s="1954"/>
      <c r="B879" s="1954"/>
      <c r="C879" s="1954"/>
      <c r="D879" s="1954"/>
      <c r="E879" s="1954"/>
      <c r="F879" s="1954"/>
      <c r="G879" s="1954"/>
      <c r="H879" s="1954"/>
      <c r="I879" s="1954"/>
      <c r="J879" s="1954"/>
      <c r="K879" s="1954"/>
    </row>
    <row r="880" spans="1:11" ht="15.75" customHeight="1">
      <c r="A880" s="1954"/>
      <c r="B880" s="1954"/>
      <c r="C880" s="1954"/>
      <c r="D880" s="1954"/>
      <c r="E880" s="1954"/>
      <c r="F880" s="1954"/>
      <c r="G880" s="1954"/>
      <c r="H880" s="1954"/>
      <c r="I880" s="1954"/>
      <c r="J880" s="1954"/>
      <c r="K880" s="1954"/>
    </row>
    <row r="881" spans="1:11" ht="15.75" customHeight="1">
      <c r="A881" s="1954"/>
      <c r="B881" s="1954"/>
      <c r="C881" s="1954"/>
      <c r="D881" s="1954"/>
      <c r="E881" s="1954"/>
      <c r="F881" s="1954"/>
      <c r="G881" s="1954"/>
      <c r="H881" s="1954"/>
      <c r="I881" s="1954"/>
      <c r="J881" s="1954"/>
      <c r="K881" s="1954"/>
    </row>
    <row r="882" spans="1:11" ht="15.75" customHeight="1">
      <c r="A882" s="1954"/>
      <c r="B882" s="1954"/>
      <c r="C882" s="1954"/>
      <c r="D882" s="1954"/>
      <c r="E882" s="1954"/>
      <c r="F882" s="1954"/>
      <c r="G882" s="1954"/>
      <c r="H882" s="1954"/>
      <c r="I882" s="1954"/>
      <c r="J882" s="1954"/>
      <c r="K882" s="1954"/>
    </row>
    <row r="883" spans="1:11" ht="15.75" customHeight="1">
      <c r="A883" s="1954"/>
      <c r="B883" s="1954"/>
      <c r="C883" s="1954"/>
      <c r="D883" s="1954"/>
      <c r="E883" s="1954"/>
      <c r="F883" s="1954"/>
      <c r="G883" s="1954"/>
      <c r="H883" s="1954"/>
      <c r="I883" s="1954"/>
      <c r="J883" s="1954"/>
      <c r="K883" s="1954"/>
    </row>
    <row r="884" spans="1:11" ht="15.75" customHeight="1">
      <c r="A884" s="1954"/>
      <c r="B884" s="1954"/>
      <c r="C884" s="1954"/>
      <c r="D884" s="1954"/>
      <c r="E884" s="1954"/>
      <c r="F884" s="1954"/>
      <c r="G884" s="1954"/>
      <c r="H884" s="1954"/>
      <c r="I884" s="1954"/>
      <c r="J884" s="1954"/>
      <c r="K884" s="1954"/>
    </row>
    <row r="885" spans="1:11" ht="15.75" customHeight="1">
      <c r="A885" s="1954"/>
      <c r="B885" s="1954"/>
      <c r="C885" s="1954"/>
      <c r="D885" s="1954"/>
      <c r="E885" s="1954"/>
      <c r="F885" s="1954"/>
      <c r="G885" s="1954"/>
      <c r="H885" s="1954"/>
      <c r="I885" s="1954"/>
      <c r="J885" s="1954"/>
      <c r="K885" s="1954"/>
    </row>
    <row r="886" spans="1:11" ht="15.75" customHeight="1">
      <c r="A886" s="1954"/>
      <c r="B886" s="1954"/>
      <c r="C886" s="1954"/>
      <c r="D886" s="1954"/>
      <c r="E886" s="1954"/>
      <c r="F886" s="1954"/>
      <c r="G886" s="1954"/>
      <c r="H886" s="1954"/>
      <c r="I886" s="1954"/>
      <c r="J886" s="1954"/>
      <c r="K886" s="1954"/>
    </row>
    <row r="887" spans="1:11" ht="15.75" customHeight="1">
      <c r="A887" s="1954"/>
      <c r="B887" s="1954"/>
      <c r="C887" s="1954"/>
      <c r="D887" s="1954"/>
      <c r="E887" s="1954"/>
      <c r="F887" s="1954"/>
      <c r="G887" s="1954"/>
      <c r="H887" s="1954"/>
      <c r="I887" s="1954"/>
      <c r="J887" s="1954"/>
      <c r="K887" s="1954"/>
    </row>
    <row r="888" spans="1:11" ht="15.75" customHeight="1">
      <c r="A888" s="1954"/>
      <c r="B888" s="1954"/>
      <c r="C888" s="1954"/>
      <c r="D888" s="1954"/>
      <c r="E888" s="1954"/>
      <c r="F888" s="1954"/>
      <c r="G888" s="1954"/>
      <c r="H888" s="1954"/>
      <c r="I888" s="1954"/>
      <c r="J888" s="1954"/>
      <c r="K888" s="1954"/>
    </row>
    <row r="889" spans="1:11" ht="15.75" customHeight="1">
      <c r="A889" s="1954"/>
      <c r="B889" s="1954"/>
      <c r="C889" s="1954"/>
      <c r="D889" s="1954"/>
      <c r="E889" s="1954"/>
      <c r="F889" s="1954"/>
      <c r="G889" s="1954"/>
      <c r="H889" s="1954"/>
      <c r="I889" s="1954"/>
      <c r="J889" s="1954"/>
      <c r="K889" s="1954"/>
    </row>
    <row r="890" spans="1:11" ht="15.75" customHeight="1">
      <c r="A890" s="1954"/>
      <c r="B890" s="1954"/>
      <c r="C890" s="1954"/>
      <c r="D890" s="1954"/>
      <c r="E890" s="1954"/>
      <c r="F890" s="1954"/>
      <c r="G890" s="1954"/>
      <c r="H890" s="1954"/>
      <c r="I890" s="1954"/>
      <c r="J890" s="1954"/>
      <c r="K890" s="1954"/>
    </row>
    <row r="891" spans="1:11" ht="15.75" customHeight="1">
      <c r="A891" s="1954"/>
      <c r="B891" s="1954"/>
      <c r="C891" s="1954"/>
      <c r="D891" s="1954"/>
      <c r="E891" s="1954"/>
      <c r="F891" s="1954"/>
      <c r="G891" s="1954"/>
      <c r="H891" s="1954"/>
      <c r="I891" s="1954"/>
      <c r="J891" s="1954"/>
      <c r="K891" s="1954"/>
    </row>
    <row r="892" spans="1:11" ht="15.75" customHeight="1">
      <c r="A892" s="1954"/>
      <c r="B892" s="1954"/>
      <c r="C892" s="1954"/>
      <c r="D892" s="1954"/>
      <c r="E892" s="1954"/>
      <c r="F892" s="1954"/>
      <c r="G892" s="1954"/>
      <c r="H892" s="1954"/>
      <c r="I892" s="1954"/>
      <c r="J892" s="1954"/>
      <c r="K892" s="1954"/>
    </row>
    <row r="893" spans="1:11" ht="15.75" customHeight="1">
      <c r="A893" s="1954"/>
      <c r="B893" s="1954"/>
      <c r="C893" s="1954"/>
      <c r="D893" s="1954"/>
      <c r="E893" s="1954"/>
      <c r="F893" s="1954"/>
      <c r="G893" s="1954"/>
      <c r="H893" s="1954"/>
      <c r="I893" s="1954"/>
      <c r="J893" s="1954"/>
      <c r="K893" s="1954"/>
    </row>
    <row r="894" spans="1:11" ht="15.75" customHeight="1">
      <c r="A894" s="1954"/>
      <c r="B894" s="1954"/>
      <c r="C894" s="1954"/>
      <c r="D894" s="1954"/>
      <c r="E894" s="1954"/>
      <c r="F894" s="1954"/>
      <c r="G894" s="1954"/>
      <c r="H894" s="1954"/>
      <c r="I894" s="1954"/>
      <c r="J894" s="1954"/>
      <c r="K894" s="1954"/>
    </row>
    <row r="895" spans="1:11" ht="15.75" customHeight="1">
      <c r="A895" s="1954"/>
      <c r="B895" s="1954"/>
      <c r="C895" s="1954"/>
      <c r="D895" s="1954"/>
      <c r="E895" s="1954"/>
      <c r="F895" s="1954"/>
      <c r="G895" s="1954"/>
      <c r="H895" s="1954"/>
      <c r="I895" s="1954"/>
      <c r="J895" s="1954"/>
      <c r="K895" s="1954"/>
    </row>
    <row r="896" spans="1:11" ht="15.75" customHeight="1">
      <c r="A896" s="1954"/>
      <c r="B896" s="1954"/>
      <c r="C896" s="1954"/>
      <c r="D896" s="1954"/>
      <c r="E896" s="1954"/>
      <c r="F896" s="1954"/>
      <c r="G896" s="1954"/>
      <c r="H896" s="1954"/>
      <c r="I896" s="1954"/>
      <c r="J896" s="1954"/>
      <c r="K896" s="1954"/>
    </row>
    <row r="897" spans="1:11" ht="15.75" customHeight="1">
      <c r="A897" s="1954"/>
      <c r="B897" s="1954"/>
      <c r="C897" s="1954"/>
      <c r="D897" s="1954"/>
      <c r="E897" s="1954"/>
      <c r="F897" s="1954"/>
      <c r="G897" s="1954"/>
      <c r="H897" s="1954"/>
      <c r="I897" s="1954"/>
      <c r="J897" s="1954"/>
      <c r="K897" s="1954"/>
    </row>
    <row r="898" spans="1:11" ht="15.75" customHeight="1">
      <c r="A898" s="1954"/>
      <c r="B898" s="1954"/>
      <c r="C898" s="1954"/>
      <c r="D898" s="1954"/>
      <c r="E898" s="1954"/>
      <c r="F898" s="1954"/>
      <c r="G898" s="1954"/>
      <c r="H898" s="1954"/>
      <c r="I898" s="1954"/>
      <c r="J898" s="1954"/>
      <c r="K898" s="1954"/>
    </row>
    <row r="899" spans="1:11" ht="15.75" customHeight="1">
      <c r="A899" s="1954"/>
      <c r="B899" s="1954"/>
      <c r="C899" s="1954"/>
      <c r="D899" s="1954"/>
      <c r="E899" s="1954"/>
      <c r="F899" s="1954"/>
      <c r="G899" s="1954"/>
      <c r="H899" s="1954"/>
      <c r="I899" s="1954"/>
      <c r="J899" s="1954"/>
      <c r="K899" s="1954"/>
    </row>
    <row r="900" spans="1:11" ht="15.75" customHeight="1">
      <c r="A900" s="1954"/>
      <c r="B900" s="1954"/>
      <c r="C900" s="1954"/>
      <c r="D900" s="1954"/>
      <c r="E900" s="1954"/>
      <c r="F900" s="1954"/>
      <c r="G900" s="1954"/>
      <c r="H900" s="1954"/>
      <c r="I900" s="1954"/>
      <c r="J900" s="1954"/>
      <c r="K900" s="1954"/>
    </row>
    <row r="901" spans="1:11" ht="15.75" customHeight="1">
      <c r="A901" s="1954"/>
      <c r="B901" s="1954"/>
      <c r="C901" s="1954"/>
      <c r="D901" s="1954"/>
      <c r="E901" s="1954"/>
      <c r="F901" s="1954"/>
      <c r="G901" s="1954"/>
      <c r="H901" s="1954"/>
      <c r="I901" s="1954"/>
      <c r="J901" s="1954"/>
      <c r="K901" s="1954"/>
    </row>
    <row r="902" spans="1:11" ht="15.75" customHeight="1">
      <c r="A902" s="1954"/>
      <c r="B902" s="1954"/>
      <c r="C902" s="1954"/>
      <c r="D902" s="1954"/>
      <c r="E902" s="1954"/>
      <c r="F902" s="1954"/>
      <c r="G902" s="1954"/>
      <c r="H902" s="1954"/>
      <c r="I902" s="1954"/>
      <c r="J902" s="1954"/>
      <c r="K902" s="1954"/>
    </row>
    <row r="903" spans="1:11" ht="15.75" customHeight="1">
      <c r="A903" s="1954"/>
      <c r="B903" s="1954"/>
      <c r="C903" s="1954"/>
      <c r="D903" s="1954"/>
      <c r="E903" s="1954"/>
      <c r="F903" s="1954"/>
      <c r="G903" s="1954"/>
      <c r="H903" s="1954"/>
      <c r="I903" s="1954"/>
      <c r="J903" s="1954"/>
      <c r="K903" s="1954"/>
    </row>
    <row r="904" spans="1:11" ht="15.75" customHeight="1">
      <c r="A904" s="1954"/>
      <c r="B904" s="1954"/>
      <c r="C904" s="1954"/>
      <c r="D904" s="1954"/>
      <c r="E904" s="1954"/>
      <c r="F904" s="1954"/>
      <c r="G904" s="1954"/>
      <c r="H904" s="1954"/>
      <c r="I904" s="1954"/>
      <c r="J904" s="1954"/>
      <c r="K904" s="1954"/>
    </row>
    <row r="905" spans="1:11" ht="15.75" customHeight="1">
      <c r="A905" s="1954"/>
      <c r="B905" s="1954"/>
      <c r="C905" s="1954"/>
      <c r="D905" s="1954"/>
      <c r="E905" s="1954"/>
      <c r="F905" s="1954"/>
      <c r="G905" s="1954"/>
      <c r="H905" s="1954"/>
      <c r="I905" s="1954"/>
      <c r="J905" s="1954"/>
      <c r="K905" s="1954"/>
    </row>
    <row r="906" spans="1:11" ht="15.75" customHeight="1">
      <c r="A906" s="1954"/>
      <c r="B906" s="1954"/>
      <c r="C906" s="1954"/>
      <c r="D906" s="1954"/>
      <c r="E906" s="1954"/>
      <c r="F906" s="1954"/>
      <c r="G906" s="1954"/>
      <c r="H906" s="1954"/>
      <c r="I906" s="1954"/>
      <c r="J906" s="1954"/>
      <c r="K906" s="1954"/>
    </row>
    <row r="907" spans="1:11" ht="15.75" customHeight="1">
      <c r="A907" s="1954"/>
      <c r="B907" s="1954"/>
      <c r="C907" s="1954"/>
      <c r="D907" s="1954"/>
      <c r="E907" s="1954"/>
      <c r="F907" s="1954"/>
      <c r="G907" s="1954"/>
      <c r="H907" s="1954"/>
      <c r="I907" s="1954"/>
      <c r="J907" s="1954"/>
      <c r="K907" s="1954"/>
    </row>
    <row r="908" spans="1:11" ht="15.75" customHeight="1">
      <c r="A908" s="1954"/>
      <c r="B908" s="1954"/>
      <c r="C908" s="1954"/>
      <c r="D908" s="1954"/>
      <c r="E908" s="1954"/>
      <c r="F908" s="1954"/>
      <c r="G908" s="1954"/>
      <c r="H908" s="1954"/>
      <c r="I908" s="1954"/>
      <c r="J908" s="1954"/>
      <c r="K908" s="1954"/>
    </row>
    <row r="909" spans="1:11" ht="15.75" customHeight="1">
      <c r="A909" s="1954"/>
      <c r="B909" s="1954"/>
      <c r="C909" s="1954"/>
      <c r="D909" s="1954"/>
      <c r="E909" s="1954"/>
      <c r="F909" s="1954"/>
      <c r="G909" s="1954"/>
      <c r="H909" s="1954"/>
      <c r="I909" s="1954"/>
      <c r="J909" s="1954"/>
      <c r="K909" s="1954"/>
    </row>
    <row r="910" spans="1:11" ht="15.75" customHeight="1">
      <c r="A910" s="1954"/>
      <c r="B910" s="1954"/>
      <c r="C910" s="1954"/>
      <c r="D910" s="1954"/>
      <c r="E910" s="1954"/>
      <c r="F910" s="1954"/>
      <c r="G910" s="1954"/>
      <c r="H910" s="1954"/>
      <c r="I910" s="1954"/>
      <c r="J910" s="1954"/>
      <c r="K910" s="1954"/>
    </row>
    <row r="911" spans="1:11" ht="15.75" customHeight="1">
      <c r="A911" s="1954"/>
      <c r="B911" s="1954"/>
      <c r="C911" s="1954"/>
      <c r="D911" s="1954"/>
      <c r="E911" s="1954"/>
      <c r="F911" s="1954"/>
      <c r="G911" s="1954"/>
      <c r="H911" s="1954"/>
      <c r="I911" s="1954"/>
      <c r="J911" s="1954"/>
      <c r="K911" s="1954"/>
    </row>
    <row r="912" spans="1:11" ht="15.75" customHeight="1">
      <c r="A912" s="1954"/>
      <c r="B912" s="1954"/>
      <c r="C912" s="1954"/>
      <c r="D912" s="1954"/>
      <c r="E912" s="1954"/>
      <c r="F912" s="1954"/>
      <c r="G912" s="1954"/>
      <c r="H912" s="1954"/>
      <c r="I912" s="1954"/>
      <c r="J912" s="1954"/>
      <c r="K912" s="1954"/>
    </row>
    <row r="913" spans="1:11" ht="15.75" customHeight="1">
      <c r="A913" s="1954"/>
      <c r="B913" s="1954"/>
      <c r="C913" s="1954"/>
      <c r="D913" s="1954"/>
      <c r="E913" s="1954"/>
      <c r="F913" s="1954"/>
      <c r="G913" s="1954"/>
      <c r="H913" s="1954"/>
      <c r="I913" s="1954"/>
      <c r="J913" s="1954"/>
      <c r="K913" s="1954"/>
    </row>
    <row r="914" spans="1:11" ht="15.75" customHeight="1">
      <c r="A914" s="1954"/>
      <c r="B914" s="1954"/>
      <c r="C914" s="1954"/>
      <c r="D914" s="1954"/>
      <c r="E914" s="1954"/>
      <c r="F914" s="1954"/>
      <c r="G914" s="1954"/>
      <c r="H914" s="1954"/>
      <c r="I914" s="1954"/>
      <c r="J914" s="1954"/>
      <c r="K914" s="1954"/>
    </row>
    <row r="915" spans="1:11" ht="15.75" customHeight="1">
      <c r="A915" s="1954"/>
      <c r="B915" s="1954"/>
      <c r="C915" s="1954"/>
      <c r="D915" s="1954"/>
      <c r="E915" s="1954"/>
      <c r="F915" s="1954"/>
      <c r="G915" s="1954"/>
      <c r="H915" s="1954"/>
      <c r="I915" s="1954"/>
      <c r="J915" s="1954"/>
      <c r="K915" s="1954"/>
    </row>
    <row r="916" spans="1:11" ht="15.75" customHeight="1">
      <c r="A916" s="1954"/>
      <c r="B916" s="1954"/>
      <c r="C916" s="1954"/>
      <c r="D916" s="1954"/>
      <c r="E916" s="1954"/>
      <c r="F916" s="1954"/>
      <c r="G916" s="1954"/>
      <c r="H916" s="1954"/>
      <c r="I916" s="1954"/>
      <c r="J916" s="1954"/>
      <c r="K916" s="1954"/>
    </row>
    <row r="917" spans="1:11" ht="15.75" customHeight="1">
      <c r="A917" s="1954"/>
      <c r="B917" s="1954"/>
      <c r="C917" s="1954"/>
      <c r="D917" s="1954"/>
      <c r="E917" s="1954"/>
      <c r="F917" s="1954"/>
      <c r="G917" s="1954"/>
      <c r="H917" s="1954"/>
      <c r="I917" s="1954"/>
      <c r="J917" s="1954"/>
      <c r="K917" s="1954"/>
    </row>
    <row r="918" spans="1:11" ht="15.75" customHeight="1">
      <c r="A918" s="1954"/>
      <c r="B918" s="1954"/>
      <c r="C918" s="1954"/>
      <c r="D918" s="1954"/>
      <c r="E918" s="1954"/>
      <c r="F918" s="1954"/>
      <c r="G918" s="1954"/>
      <c r="H918" s="1954"/>
      <c r="I918" s="1954"/>
      <c r="J918" s="1954"/>
      <c r="K918" s="1954"/>
    </row>
    <row r="919" spans="1:11" ht="15.75" customHeight="1">
      <c r="A919" s="1954"/>
      <c r="B919" s="1954"/>
      <c r="C919" s="1954"/>
      <c r="D919" s="1954"/>
      <c r="E919" s="1954"/>
      <c r="F919" s="1954"/>
      <c r="G919" s="1954"/>
      <c r="H919" s="1954"/>
      <c r="I919" s="1954"/>
      <c r="J919" s="1954"/>
      <c r="K919" s="1954"/>
    </row>
    <row r="920" spans="1:11" ht="15.75" customHeight="1">
      <c r="A920" s="1954"/>
      <c r="B920" s="1954"/>
      <c r="C920" s="1954"/>
      <c r="D920" s="1954"/>
      <c r="E920" s="1954"/>
      <c r="F920" s="1954"/>
      <c r="G920" s="1954"/>
      <c r="H920" s="1954"/>
      <c r="I920" s="1954"/>
      <c r="J920" s="1954"/>
      <c r="K920" s="1954"/>
    </row>
    <row r="921" spans="1:11" ht="15.75" customHeight="1">
      <c r="A921" s="1954"/>
      <c r="B921" s="1954"/>
      <c r="C921" s="1954"/>
      <c r="D921" s="1954"/>
      <c r="E921" s="1954"/>
      <c r="F921" s="1954"/>
      <c r="G921" s="1954"/>
      <c r="H921" s="1954"/>
      <c r="I921" s="1954"/>
      <c r="J921" s="1954"/>
      <c r="K921" s="1954"/>
    </row>
    <row r="922" spans="1:11" ht="15.75" customHeight="1">
      <c r="A922" s="1954"/>
      <c r="B922" s="1954"/>
      <c r="C922" s="1954"/>
      <c r="D922" s="1954"/>
      <c r="E922" s="1954"/>
      <c r="F922" s="1954"/>
      <c r="G922" s="1954"/>
      <c r="H922" s="1954"/>
      <c r="I922" s="1954"/>
      <c r="J922" s="1954"/>
      <c r="K922" s="1954"/>
    </row>
    <row r="923" spans="1:11" ht="15.75" customHeight="1">
      <c r="A923" s="1954"/>
      <c r="B923" s="1954"/>
      <c r="C923" s="1954"/>
      <c r="D923" s="1954"/>
      <c r="E923" s="1954"/>
      <c r="F923" s="1954"/>
      <c r="G923" s="1954"/>
      <c r="H923" s="1954"/>
      <c r="I923" s="1954"/>
      <c r="J923" s="1954"/>
      <c r="K923" s="1954"/>
    </row>
    <row r="924" spans="1:11" ht="15.75" customHeight="1">
      <c r="A924" s="1954"/>
      <c r="B924" s="1954"/>
      <c r="C924" s="1954"/>
      <c r="D924" s="1954"/>
      <c r="E924" s="1954"/>
      <c r="F924" s="1954"/>
      <c r="G924" s="1954"/>
      <c r="H924" s="1954"/>
      <c r="I924" s="1954"/>
      <c r="J924" s="1954"/>
      <c r="K924" s="1954"/>
    </row>
    <row r="925" spans="1:11" ht="15.75" customHeight="1">
      <c r="A925" s="1954"/>
      <c r="B925" s="1954"/>
      <c r="C925" s="1954"/>
      <c r="D925" s="1954"/>
      <c r="E925" s="1954"/>
      <c r="F925" s="1954"/>
      <c r="G925" s="1954"/>
      <c r="H925" s="1954"/>
      <c r="I925" s="1954"/>
      <c r="J925" s="1954"/>
      <c r="K925" s="1954"/>
    </row>
    <row r="926" spans="1:11" ht="15.75" customHeight="1">
      <c r="A926" s="1954"/>
      <c r="B926" s="1954"/>
      <c r="C926" s="1954"/>
      <c r="D926" s="1954"/>
      <c r="E926" s="1954"/>
      <c r="F926" s="1954"/>
      <c r="G926" s="1954"/>
      <c r="H926" s="1954"/>
      <c r="I926" s="1954"/>
      <c r="J926" s="1954"/>
      <c r="K926" s="1954"/>
    </row>
    <row r="927" spans="1:11" ht="15.75" customHeight="1">
      <c r="A927" s="1954"/>
      <c r="B927" s="1954"/>
      <c r="C927" s="1954"/>
      <c r="D927" s="1954"/>
      <c r="E927" s="1954"/>
      <c r="F927" s="1954"/>
      <c r="G927" s="1954"/>
      <c r="H927" s="1954"/>
      <c r="I927" s="1954"/>
      <c r="J927" s="1954"/>
      <c r="K927" s="1954"/>
    </row>
    <row r="928" spans="1:11" ht="15.75" customHeight="1">
      <c r="A928" s="1954"/>
      <c r="B928" s="1954"/>
      <c r="C928" s="1954"/>
      <c r="D928" s="1954"/>
      <c r="E928" s="1954"/>
      <c r="F928" s="1954"/>
      <c r="G928" s="1954"/>
      <c r="H928" s="1954"/>
      <c r="I928" s="1954"/>
      <c r="J928" s="1954"/>
      <c r="K928" s="1954"/>
    </row>
    <row r="929" spans="1:11" ht="15.75" customHeight="1">
      <c r="A929" s="1954"/>
      <c r="B929" s="1954"/>
      <c r="C929" s="1954"/>
      <c r="D929" s="1954"/>
      <c r="E929" s="1954"/>
      <c r="F929" s="1954"/>
      <c r="G929" s="1954"/>
      <c r="H929" s="1954"/>
      <c r="I929" s="1954"/>
      <c r="J929" s="1954"/>
      <c r="K929" s="1954"/>
    </row>
    <row r="930" spans="1:11" ht="15.75" customHeight="1">
      <c r="A930" s="1954"/>
      <c r="B930" s="1954"/>
      <c r="C930" s="1954"/>
      <c r="D930" s="1954"/>
      <c r="E930" s="1954"/>
      <c r="F930" s="1954"/>
      <c r="G930" s="1954"/>
      <c r="H930" s="1954"/>
      <c r="I930" s="1954"/>
      <c r="J930" s="1954"/>
      <c r="K930" s="1954"/>
    </row>
    <row r="931" spans="1:11" ht="15.75" customHeight="1">
      <c r="A931" s="1954"/>
      <c r="B931" s="1954"/>
      <c r="C931" s="1954"/>
      <c r="D931" s="1954"/>
      <c r="E931" s="1954"/>
      <c r="F931" s="1954"/>
      <c r="G931" s="1954"/>
      <c r="H931" s="1954"/>
      <c r="I931" s="1954"/>
      <c r="J931" s="1954"/>
      <c r="K931" s="1954"/>
    </row>
    <row r="932" spans="1:11" ht="15.75" customHeight="1">
      <c r="A932" s="1954"/>
      <c r="B932" s="1954"/>
      <c r="C932" s="1954"/>
      <c r="D932" s="1954"/>
      <c r="E932" s="1954"/>
      <c r="F932" s="1954"/>
      <c r="G932" s="1954"/>
      <c r="H932" s="1954"/>
      <c r="I932" s="1954"/>
      <c r="J932" s="1954"/>
      <c r="K932" s="1954"/>
    </row>
    <row r="933" spans="1:11" ht="15.75" customHeight="1">
      <c r="A933" s="1954"/>
      <c r="B933" s="1954"/>
      <c r="C933" s="1954"/>
      <c r="D933" s="1954"/>
      <c r="E933" s="1954"/>
      <c r="F933" s="1954"/>
      <c r="G933" s="1954"/>
      <c r="H933" s="1954"/>
      <c r="I933" s="1954"/>
      <c r="J933" s="1954"/>
      <c r="K933" s="1954"/>
    </row>
    <row r="934" spans="1:11" ht="15.75" customHeight="1">
      <c r="A934" s="1954"/>
      <c r="B934" s="1954"/>
      <c r="C934" s="1954"/>
      <c r="D934" s="1954"/>
      <c r="E934" s="1954"/>
      <c r="F934" s="1954"/>
      <c r="G934" s="1954"/>
      <c r="H934" s="1954"/>
      <c r="I934" s="1954"/>
      <c r="J934" s="1954"/>
      <c r="K934" s="1954"/>
    </row>
    <row r="935" spans="1:11" ht="15.75" customHeight="1">
      <c r="A935" s="1954"/>
      <c r="B935" s="1954"/>
      <c r="C935" s="1954"/>
      <c r="D935" s="1954"/>
      <c r="E935" s="1954"/>
      <c r="F935" s="1954"/>
      <c r="G935" s="1954"/>
      <c r="H935" s="1954"/>
      <c r="I935" s="1954"/>
      <c r="J935" s="1954"/>
      <c r="K935" s="1954"/>
    </row>
    <row r="936" spans="1:11" ht="15.75" customHeight="1">
      <c r="A936" s="1954"/>
      <c r="B936" s="1954"/>
      <c r="C936" s="1954"/>
      <c r="D936" s="1954"/>
      <c r="E936" s="1954"/>
      <c r="F936" s="1954"/>
      <c r="G936" s="1954"/>
      <c r="H936" s="1954"/>
      <c r="I936" s="1954"/>
      <c r="J936" s="1954"/>
      <c r="K936" s="1954"/>
    </row>
    <row r="937" spans="1:11" ht="15.75" customHeight="1">
      <c r="A937" s="1954"/>
      <c r="B937" s="1954"/>
      <c r="C937" s="1954"/>
      <c r="D937" s="1954"/>
      <c r="E937" s="1954"/>
      <c r="F937" s="1954"/>
      <c r="G937" s="1954"/>
      <c r="H937" s="1954"/>
      <c r="I937" s="1954"/>
      <c r="J937" s="1954"/>
      <c r="K937" s="1954"/>
    </row>
    <row r="938" spans="1:11" ht="15.75" customHeight="1">
      <c r="A938" s="1954"/>
      <c r="B938" s="1954"/>
      <c r="C938" s="1954"/>
      <c r="D938" s="1954"/>
      <c r="E938" s="1954"/>
      <c r="F938" s="1954"/>
      <c r="G938" s="1954"/>
      <c r="H938" s="1954"/>
      <c r="I938" s="1954"/>
      <c r="J938" s="1954"/>
      <c r="K938" s="1954"/>
    </row>
    <row r="939" spans="1:11" ht="15.75" customHeight="1">
      <c r="A939" s="1954"/>
      <c r="B939" s="1954"/>
      <c r="C939" s="1954"/>
      <c r="D939" s="1954"/>
      <c r="E939" s="1954"/>
      <c r="F939" s="1954"/>
      <c r="G939" s="1954"/>
      <c r="H939" s="1954"/>
      <c r="I939" s="1954"/>
      <c r="J939" s="1954"/>
      <c r="K939" s="1954"/>
    </row>
    <row r="940" spans="1:11" ht="15.75" customHeight="1">
      <c r="A940" s="1954"/>
      <c r="B940" s="1954"/>
      <c r="C940" s="1954"/>
      <c r="D940" s="1954"/>
      <c r="E940" s="1954"/>
      <c r="F940" s="1954"/>
      <c r="G940" s="1954"/>
      <c r="H940" s="1954"/>
      <c r="I940" s="1954"/>
      <c r="J940" s="1954"/>
      <c r="K940" s="1954"/>
    </row>
    <row r="941" spans="1:11" ht="15.75" customHeight="1">
      <c r="A941" s="1954"/>
      <c r="B941" s="1954"/>
      <c r="C941" s="1954"/>
      <c r="D941" s="1954"/>
      <c r="E941" s="1954"/>
      <c r="F941" s="1954"/>
      <c r="G941" s="1954"/>
      <c r="H941" s="1954"/>
      <c r="I941" s="1954"/>
      <c r="J941" s="1954"/>
      <c r="K941" s="1954"/>
    </row>
    <row r="942" spans="1:11" ht="15.75" customHeight="1">
      <c r="A942" s="1954"/>
      <c r="B942" s="1954"/>
      <c r="C942" s="1954"/>
      <c r="D942" s="1954"/>
      <c r="E942" s="1954"/>
      <c r="F942" s="1954"/>
      <c r="G942" s="1954"/>
      <c r="H942" s="1954"/>
      <c r="I942" s="1954"/>
      <c r="J942" s="1954"/>
      <c r="K942" s="1954"/>
    </row>
    <row r="943" spans="1:11" ht="15.75" customHeight="1">
      <c r="A943" s="1954"/>
      <c r="B943" s="1954"/>
      <c r="C943" s="1954"/>
      <c r="D943" s="1954"/>
      <c r="E943" s="1954"/>
      <c r="F943" s="1954"/>
      <c r="G943" s="1954"/>
      <c r="H943" s="1954"/>
      <c r="I943" s="1954"/>
      <c r="J943" s="1954"/>
      <c r="K943" s="1954"/>
    </row>
    <row r="944" spans="1:11" ht="15.75" customHeight="1">
      <c r="A944" s="1954"/>
      <c r="B944" s="1954"/>
      <c r="C944" s="1954"/>
      <c r="D944" s="1954"/>
      <c r="E944" s="1954"/>
      <c r="F944" s="1954"/>
      <c r="G944" s="1954"/>
      <c r="H944" s="1954"/>
      <c r="I944" s="1954"/>
      <c r="J944" s="1954"/>
      <c r="K944" s="1954"/>
    </row>
    <row r="945" spans="1:11" ht="15.75" customHeight="1">
      <c r="A945" s="1954"/>
      <c r="B945" s="1954"/>
      <c r="C945" s="1954"/>
      <c r="D945" s="1954"/>
      <c r="E945" s="1954"/>
      <c r="F945" s="1954"/>
      <c r="G945" s="1954"/>
      <c r="H945" s="1954"/>
      <c r="I945" s="1954"/>
      <c r="J945" s="1954"/>
      <c r="K945" s="1954"/>
    </row>
    <row r="946" spans="1:11" ht="15.75" customHeight="1">
      <c r="A946" s="1954"/>
      <c r="B946" s="1954"/>
      <c r="C946" s="1954"/>
      <c r="D946" s="1954"/>
      <c r="E946" s="1954"/>
      <c r="F946" s="1954"/>
      <c r="G946" s="1954"/>
      <c r="H946" s="1954"/>
      <c r="I946" s="1954"/>
      <c r="J946" s="1954"/>
      <c r="K946" s="1954"/>
    </row>
    <row r="947" spans="1:11" ht="15.75" customHeight="1">
      <c r="A947" s="1954"/>
      <c r="B947" s="1954"/>
      <c r="C947" s="1954"/>
      <c r="D947" s="1954"/>
      <c r="E947" s="1954"/>
      <c r="F947" s="1954"/>
      <c r="G947" s="1954"/>
      <c r="H947" s="1954"/>
      <c r="I947" s="1954"/>
      <c r="J947" s="1954"/>
      <c r="K947" s="1954"/>
    </row>
    <row r="948" spans="1:11" ht="15.75" customHeight="1">
      <c r="A948" s="1954"/>
      <c r="B948" s="1954"/>
      <c r="C948" s="1954"/>
      <c r="D948" s="1954"/>
      <c r="E948" s="1954"/>
      <c r="F948" s="1954"/>
      <c r="G948" s="1954"/>
      <c r="H948" s="1954"/>
      <c r="I948" s="1954"/>
      <c r="J948" s="1954"/>
      <c r="K948" s="1954"/>
    </row>
    <row r="949" spans="1:11" ht="15.75" customHeight="1">
      <c r="A949" s="1954"/>
      <c r="B949" s="1954"/>
      <c r="C949" s="1954"/>
      <c r="D949" s="1954"/>
      <c r="E949" s="1954"/>
      <c r="F949" s="1954"/>
      <c r="G949" s="1954"/>
      <c r="H949" s="1954"/>
      <c r="I949" s="1954"/>
      <c r="J949" s="1954"/>
      <c r="K949" s="1954"/>
    </row>
    <row r="950" spans="1:11" ht="15.75" customHeight="1">
      <c r="A950" s="1954"/>
      <c r="B950" s="1954"/>
      <c r="C950" s="1954"/>
      <c r="D950" s="1954"/>
      <c r="E950" s="1954"/>
      <c r="F950" s="1954"/>
      <c r="G950" s="1954"/>
      <c r="H950" s="1954"/>
      <c r="I950" s="1954"/>
      <c r="J950" s="1954"/>
      <c r="K950" s="1954"/>
    </row>
    <row r="951" spans="1:11" ht="15.75" customHeight="1">
      <c r="A951" s="1954"/>
      <c r="B951" s="1954"/>
      <c r="C951" s="1954"/>
      <c r="D951" s="1954"/>
      <c r="E951" s="1954"/>
      <c r="F951" s="1954"/>
      <c r="G951" s="1954"/>
      <c r="H951" s="1954"/>
      <c r="I951" s="1954"/>
      <c r="J951" s="1954"/>
      <c r="K951" s="1954"/>
    </row>
    <row r="952" spans="1:11" ht="15.75" customHeight="1">
      <c r="A952" s="1954"/>
      <c r="B952" s="1954"/>
      <c r="C952" s="1954"/>
      <c r="D952" s="1954"/>
      <c r="E952" s="1954"/>
      <c r="F952" s="1954"/>
      <c r="G952" s="1954"/>
      <c r="H952" s="1954"/>
      <c r="I952" s="1954"/>
      <c r="J952" s="1954"/>
      <c r="K952" s="1954"/>
    </row>
    <row r="953" spans="1:11" ht="15.75" customHeight="1">
      <c r="A953" s="1954"/>
      <c r="B953" s="1954"/>
      <c r="C953" s="1954"/>
      <c r="D953" s="1954"/>
      <c r="E953" s="1954"/>
      <c r="F953" s="1954"/>
      <c r="G953" s="1954"/>
      <c r="H953" s="1954"/>
      <c r="I953" s="1954"/>
      <c r="J953" s="1954"/>
      <c r="K953" s="1954"/>
    </row>
    <row r="954" spans="1:11" ht="15.75" customHeight="1">
      <c r="A954" s="1954"/>
      <c r="B954" s="1954"/>
      <c r="C954" s="1954"/>
      <c r="D954" s="1954"/>
      <c r="E954" s="1954"/>
      <c r="F954" s="1954"/>
      <c r="G954" s="1954"/>
      <c r="H954" s="1954"/>
      <c r="I954" s="1954"/>
      <c r="J954" s="1954"/>
      <c r="K954" s="1954"/>
    </row>
    <row r="955" spans="1:11" ht="15.75" customHeight="1">
      <c r="A955" s="1954"/>
      <c r="B955" s="1954"/>
      <c r="C955" s="1954"/>
      <c r="D955" s="1954"/>
      <c r="E955" s="1954"/>
      <c r="F955" s="1954"/>
      <c r="G955" s="1954"/>
      <c r="H955" s="1954"/>
      <c r="I955" s="1954"/>
      <c r="J955" s="1954"/>
      <c r="K955" s="1954"/>
    </row>
    <row r="956" spans="1:11" ht="15.75" customHeight="1">
      <c r="A956" s="1954"/>
      <c r="B956" s="1954"/>
      <c r="C956" s="1954"/>
      <c r="D956" s="1954"/>
      <c r="E956" s="1954"/>
      <c r="F956" s="1954"/>
      <c r="G956" s="1954"/>
      <c r="H956" s="1954"/>
      <c r="I956" s="1954"/>
      <c r="J956" s="1954"/>
      <c r="K956" s="1954"/>
    </row>
    <row r="957" spans="1:11" ht="15.75" customHeight="1">
      <c r="A957" s="1954"/>
      <c r="B957" s="1954"/>
      <c r="C957" s="1954"/>
      <c r="D957" s="1954"/>
      <c r="E957" s="1954"/>
      <c r="F957" s="1954"/>
      <c r="G957" s="1954"/>
      <c r="H957" s="1954"/>
      <c r="I957" s="1954"/>
      <c r="J957" s="1954"/>
      <c r="K957" s="1954"/>
    </row>
    <row r="958" spans="1:11" ht="15.75" customHeight="1">
      <c r="A958" s="1954"/>
      <c r="B958" s="1954"/>
      <c r="C958" s="1954"/>
      <c r="D958" s="1954"/>
      <c r="E958" s="1954"/>
      <c r="F958" s="1954"/>
      <c r="G958" s="1954"/>
      <c r="H958" s="1954"/>
      <c r="I958" s="1954"/>
      <c r="J958" s="1954"/>
      <c r="K958" s="1954"/>
    </row>
    <row r="959" spans="1:11" ht="15.75" customHeight="1">
      <c r="A959" s="1954"/>
      <c r="B959" s="1954"/>
      <c r="C959" s="1954"/>
      <c r="D959" s="1954"/>
      <c r="E959" s="1954"/>
      <c r="F959" s="1954"/>
      <c r="G959" s="1954"/>
      <c r="H959" s="1954"/>
      <c r="I959" s="1954"/>
      <c r="J959" s="1954"/>
      <c r="K959" s="1954"/>
    </row>
    <row r="960" spans="1:11" ht="15.75" customHeight="1">
      <c r="A960" s="1954"/>
      <c r="B960" s="1954"/>
      <c r="C960" s="1954"/>
      <c r="D960" s="1954"/>
      <c r="E960" s="1954"/>
      <c r="F960" s="1954"/>
      <c r="G960" s="1954"/>
      <c r="H960" s="1954"/>
      <c r="I960" s="1954"/>
      <c r="J960" s="1954"/>
      <c r="K960" s="1954"/>
    </row>
    <row r="961" spans="1:11" ht="15.75" customHeight="1">
      <c r="A961" s="1954"/>
      <c r="B961" s="1954"/>
      <c r="C961" s="1954"/>
      <c r="D961" s="1954"/>
      <c r="E961" s="1954"/>
      <c r="F961" s="1954"/>
      <c r="G961" s="1954"/>
      <c r="H961" s="1954"/>
      <c r="I961" s="1954"/>
      <c r="J961" s="1954"/>
      <c r="K961" s="1954"/>
    </row>
    <row r="962" spans="1:11" ht="15.75" customHeight="1">
      <c r="A962" s="1954"/>
      <c r="B962" s="1954"/>
      <c r="C962" s="1954"/>
      <c r="D962" s="1954"/>
      <c r="E962" s="1954"/>
      <c r="F962" s="1954"/>
      <c r="G962" s="1954"/>
      <c r="H962" s="1954"/>
      <c r="I962" s="1954"/>
      <c r="J962" s="1954"/>
      <c r="K962" s="1954"/>
    </row>
    <row r="963" spans="1:11" ht="15.75" customHeight="1">
      <c r="A963" s="1954"/>
      <c r="B963" s="1954"/>
      <c r="C963" s="1954"/>
      <c r="D963" s="1954"/>
      <c r="E963" s="1954"/>
      <c r="F963" s="1954"/>
      <c r="G963" s="1954"/>
      <c r="H963" s="1954"/>
      <c r="I963" s="1954"/>
      <c r="J963" s="1954"/>
      <c r="K963" s="1954"/>
    </row>
    <row r="964" spans="1:11" ht="15.75" customHeight="1">
      <c r="A964" s="1954"/>
      <c r="B964" s="1954"/>
      <c r="C964" s="1954"/>
      <c r="D964" s="1954"/>
      <c r="E964" s="1954"/>
      <c r="F964" s="1954"/>
      <c r="G964" s="1954"/>
      <c r="H964" s="1954"/>
      <c r="I964" s="1954"/>
      <c r="J964" s="1954"/>
      <c r="K964" s="1954"/>
    </row>
    <row r="965" spans="1:11" ht="15.75" customHeight="1">
      <c r="A965" s="1954"/>
      <c r="B965" s="1954"/>
      <c r="C965" s="1954"/>
      <c r="D965" s="1954"/>
      <c r="E965" s="1954"/>
      <c r="F965" s="1954"/>
      <c r="G965" s="1954"/>
      <c r="H965" s="1954"/>
      <c r="I965" s="1954"/>
      <c r="J965" s="1954"/>
      <c r="K965" s="1954"/>
    </row>
    <row r="966" spans="1:11" ht="15.75" customHeight="1">
      <c r="A966" s="1954"/>
      <c r="B966" s="1954"/>
      <c r="C966" s="1954"/>
      <c r="D966" s="1954"/>
      <c r="E966" s="1954"/>
      <c r="F966" s="1954"/>
      <c r="G966" s="1954"/>
      <c r="H966" s="1954"/>
      <c r="I966" s="1954"/>
      <c r="J966" s="1954"/>
      <c r="K966" s="1954"/>
    </row>
    <row r="967" spans="1:11" ht="15.75" customHeight="1">
      <c r="A967" s="1954"/>
      <c r="B967" s="1954"/>
      <c r="C967" s="1954"/>
      <c r="D967" s="1954"/>
      <c r="E967" s="1954"/>
      <c r="F967" s="1954"/>
      <c r="G967" s="1954"/>
      <c r="H967" s="1954"/>
      <c r="I967" s="1954"/>
      <c r="J967" s="1954"/>
      <c r="K967" s="1954"/>
    </row>
    <row r="968" spans="1:11" ht="15.75" customHeight="1">
      <c r="A968" s="1954"/>
      <c r="B968" s="1954"/>
      <c r="C968" s="1954"/>
      <c r="D968" s="1954"/>
      <c r="E968" s="1954"/>
      <c r="F968" s="1954"/>
      <c r="G968" s="1954"/>
      <c r="H968" s="1954"/>
      <c r="I968" s="1954"/>
      <c r="J968" s="1954"/>
      <c r="K968" s="1954"/>
    </row>
    <row r="969" spans="1:11" ht="15.75" customHeight="1">
      <c r="A969" s="1954"/>
      <c r="B969" s="1954"/>
      <c r="C969" s="1954"/>
      <c r="D969" s="1954"/>
      <c r="E969" s="1954"/>
      <c r="F969" s="1954"/>
      <c r="G969" s="1954"/>
      <c r="H969" s="1954"/>
      <c r="I969" s="1954"/>
      <c r="J969" s="1954"/>
      <c r="K969" s="1954"/>
    </row>
    <row r="970" spans="1:11" ht="15.75" customHeight="1">
      <c r="A970" s="1954"/>
      <c r="B970" s="1954"/>
      <c r="C970" s="1954"/>
      <c r="D970" s="1954"/>
      <c r="E970" s="1954"/>
      <c r="F970" s="1954"/>
      <c r="G970" s="1954"/>
      <c r="H970" s="1954"/>
      <c r="I970" s="1954"/>
      <c r="J970" s="1954"/>
      <c r="K970" s="1954"/>
    </row>
    <row r="971" spans="1:11" ht="15.75" customHeight="1">
      <c r="A971" s="1954"/>
      <c r="B971" s="1954"/>
      <c r="C971" s="1954"/>
      <c r="D971" s="1954"/>
      <c r="E971" s="1954"/>
      <c r="F971" s="1954"/>
      <c r="G971" s="1954"/>
      <c r="H971" s="1954"/>
      <c r="I971" s="1954"/>
      <c r="J971" s="1954"/>
      <c r="K971" s="1954"/>
    </row>
    <row r="972" spans="1:11" ht="15.75" customHeight="1">
      <c r="A972" s="1954"/>
      <c r="B972" s="1954"/>
      <c r="C972" s="1954"/>
      <c r="D972" s="1954"/>
      <c r="E972" s="1954"/>
      <c r="F972" s="1954"/>
      <c r="G972" s="1954"/>
      <c r="H972" s="1954"/>
      <c r="I972" s="1954"/>
      <c r="J972" s="1954"/>
      <c r="K972" s="1954"/>
    </row>
    <row r="973" spans="1:11" ht="15.75" customHeight="1">
      <c r="A973" s="1954"/>
      <c r="B973" s="1954"/>
      <c r="C973" s="1954"/>
      <c r="D973" s="1954"/>
      <c r="E973" s="1954"/>
      <c r="F973" s="1954"/>
      <c r="G973" s="1954"/>
      <c r="H973" s="1954"/>
      <c r="I973" s="1954"/>
      <c r="J973" s="1954"/>
      <c r="K973" s="1954"/>
    </row>
    <row r="974" spans="1:11" ht="15.75" customHeight="1">
      <c r="A974" s="1954"/>
      <c r="B974" s="1954"/>
      <c r="C974" s="1954"/>
      <c r="D974" s="1954"/>
      <c r="E974" s="1954"/>
      <c r="F974" s="1954"/>
      <c r="G974" s="1954"/>
      <c r="H974" s="1954"/>
      <c r="I974" s="1954"/>
      <c r="J974" s="1954"/>
      <c r="K974" s="1954"/>
    </row>
    <row r="975" spans="1:11" ht="15.75" customHeight="1">
      <c r="A975" s="1954"/>
      <c r="B975" s="1954"/>
      <c r="C975" s="1954"/>
      <c r="D975" s="1954"/>
      <c r="E975" s="1954"/>
      <c r="F975" s="1954"/>
      <c r="G975" s="1954"/>
      <c r="H975" s="1954"/>
      <c r="I975" s="1954"/>
      <c r="J975" s="1954"/>
      <c r="K975" s="1954"/>
    </row>
    <row r="976" spans="1:11" ht="15.75" customHeight="1">
      <c r="A976" s="1954"/>
      <c r="B976" s="1954"/>
      <c r="C976" s="1954"/>
      <c r="D976" s="1954"/>
      <c r="E976" s="1954"/>
      <c r="F976" s="1954"/>
      <c r="G976" s="1954"/>
      <c r="H976" s="1954"/>
      <c r="I976" s="1954"/>
      <c r="J976" s="1954"/>
      <c r="K976" s="1954"/>
    </row>
    <row r="977" spans="1:11" ht="15.75" customHeight="1">
      <c r="A977" s="1954"/>
      <c r="B977" s="1954"/>
      <c r="C977" s="1954"/>
      <c r="D977" s="1954"/>
      <c r="E977" s="1954"/>
      <c r="F977" s="1954"/>
      <c r="G977" s="1954"/>
      <c r="H977" s="1954"/>
      <c r="I977" s="1954"/>
      <c r="J977" s="1954"/>
      <c r="K977" s="1954"/>
    </row>
    <row r="978" spans="1:11" ht="15.75" customHeight="1">
      <c r="A978" s="1954"/>
      <c r="B978" s="1954"/>
      <c r="C978" s="1954"/>
      <c r="D978" s="1954"/>
      <c r="E978" s="1954"/>
      <c r="F978" s="1954"/>
      <c r="G978" s="1954"/>
      <c r="H978" s="1954"/>
      <c r="I978" s="1954"/>
      <c r="J978" s="1954"/>
      <c r="K978" s="1954"/>
    </row>
    <row r="979" spans="1:11" ht="15.75" customHeight="1">
      <c r="A979" s="1954"/>
      <c r="B979" s="1954"/>
      <c r="C979" s="1954"/>
      <c r="D979" s="1954"/>
      <c r="E979" s="1954"/>
      <c r="F979" s="1954"/>
      <c r="G979" s="1954"/>
      <c r="H979" s="1954"/>
      <c r="I979" s="1954"/>
      <c r="J979" s="1954"/>
      <c r="K979" s="1954"/>
    </row>
    <row r="980" spans="1:11" ht="15.75" customHeight="1">
      <c r="A980" s="1954"/>
      <c r="B980" s="1954"/>
      <c r="C980" s="1954"/>
      <c r="D980" s="1954"/>
      <c r="E980" s="1954"/>
      <c r="F980" s="1954"/>
      <c r="G980" s="1954"/>
      <c r="H980" s="1954"/>
      <c r="I980" s="1954"/>
      <c r="J980" s="1954"/>
      <c r="K980" s="1954"/>
    </row>
    <row r="981" spans="1:11" ht="15.75" customHeight="1">
      <c r="A981" s="1954"/>
      <c r="B981" s="1954"/>
      <c r="C981" s="1954"/>
      <c r="D981" s="1954"/>
      <c r="E981" s="1954"/>
      <c r="F981" s="1954"/>
      <c r="G981" s="1954"/>
      <c r="H981" s="1954"/>
      <c r="I981" s="1954"/>
      <c r="J981" s="1954"/>
      <c r="K981" s="1954"/>
    </row>
    <row r="982" spans="1:11" ht="15.75" customHeight="1">
      <c r="A982" s="1954"/>
      <c r="B982" s="1954"/>
      <c r="C982" s="1954"/>
      <c r="D982" s="1954"/>
      <c r="E982" s="1954"/>
      <c r="F982" s="1954"/>
      <c r="G982" s="1954"/>
      <c r="H982" s="1954"/>
      <c r="I982" s="1954"/>
      <c r="J982" s="1954"/>
      <c r="K982" s="1954"/>
    </row>
    <row r="983" spans="1:11" ht="15.75" customHeight="1">
      <c r="A983" s="1954"/>
      <c r="B983" s="1954"/>
      <c r="C983" s="1954"/>
      <c r="D983" s="1954"/>
      <c r="E983" s="1954"/>
      <c r="F983" s="1954"/>
      <c r="G983" s="1954"/>
      <c r="H983" s="1954"/>
      <c r="I983" s="1954"/>
      <c r="J983" s="1954"/>
      <c r="K983" s="1954"/>
    </row>
    <row r="984" spans="1:11" ht="15.75" customHeight="1">
      <c r="A984" s="1954"/>
      <c r="B984" s="1954"/>
      <c r="C984" s="1954"/>
      <c r="D984" s="1954"/>
      <c r="E984" s="1954"/>
      <c r="F984" s="1954"/>
      <c r="G984" s="1954"/>
      <c r="H984" s="1954"/>
      <c r="I984" s="1954"/>
      <c r="J984" s="1954"/>
      <c r="K984" s="1954"/>
    </row>
    <row r="985" spans="1:11" ht="15.75" customHeight="1">
      <c r="A985" s="1954"/>
      <c r="B985" s="1954"/>
      <c r="C985" s="1954"/>
      <c r="D985" s="1954"/>
      <c r="E985" s="1954"/>
      <c r="F985" s="1954"/>
      <c r="G985" s="1954"/>
      <c r="H985" s="1954"/>
      <c r="I985" s="1954"/>
      <c r="J985" s="1954"/>
      <c r="K985" s="1954"/>
    </row>
    <row r="986" spans="1:11" ht="15.75" customHeight="1">
      <c r="A986" s="1954"/>
      <c r="B986" s="1954"/>
      <c r="C986" s="1954"/>
      <c r="D986" s="1954"/>
      <c r="E986" s="1954"/>
      <c r="F986" s="1954"/>
      <c r="G986" s="1954"/>
      <c r="H986" s="1954"/>
      <c r="I986" s="1954"/>
      <c r="J986" s="1954"/>
      <c r="K986" s="1954"/>
    </row>
    <row r="987" spans="1:11" ht="15.75" customHeight="1">
      <c r="A987" s="1954"/>
      <c r="B987" s="1954"/>
      <c r="C987" s="1954"/>
      <c r="D987" s="1954"/>
      <c r="E987" s="1954"/>
      <c r="F987" s="1954"/>
      <c r="G987" s="1954"/>
      <c r="H987" s="1954"/>
      <c r="I987" s="1954"/>
      <c r="J987" s="1954"/>
      <c r="K987" s="1954"/>
    </row>
    <row r="988" spans="1:11" ht="15.75" customHeight="1">
      <c r="A988" s="1954"/>
      <c r="B988" s="1954"/>
      <c r="C988" s="1954"/>
      <c r="D988" s="1954"/>
      <c r="E988" s="1954"/>
      <c r="F988" s="1954"/>
      <c r="G988" s="1954"/>
      <c r="H988" s="1954"/>
      <c r="I988" s="1954"/>
      <c r="J988" s="1954"/>
      <c r="K988" s="1954"/>
    </row>
    <row r="989" spans="1:11" ht="15.75" customHeight="1">
      <c r="A989" s="1954"/>
      <c r="B989" s="1954"/>
      <c r="C989" s="1954"/>
      <c r="D989" s="1954"/>
      <c r="E989" s="1954"/>
      <c r="F989" s="1954"/>
      <c r="G989" s="1954"/>
      <c r="H989" s="1954"/>
      <c r="I989" s="1954"/>
      <c r="J989" s="1954"/>
      <c r="K989" s="1954"/>
    </row>
    <row r="990" spans="1:11" ht="15.75" customHeight="1">
      <c r="A990" s="1954"/>
      <c r="B990" s="1954"/>
      <c r="C990" s="1954"/>
      <c r="D990" s="1954"/>
      <c r="E990" s="1954"/>
      <c r="F990" s="1954"/>
      <c r="G990" s="1954"/>
      <c r="H990" s="1954"/>
      <c r="I990" s="1954"/>
      <c r="J990" s="1954"/>
      <c r="K990" s="1954"/>
    </row>
    <row r="991" spans="1:11" ht="15.75" customHeight="1">
      <c r="A991" s="1954"/>
      <c r="B991" s="1954"/>
      <c r="C991" s="1954"/>
      <c r="D991" s="1954"/>
      <c r="E991" s="1954"/>
      <c r="F991" s="1954"/>
      <c r="G991" s="1954"/>
      <c r="H991" s="1954"/>
      <c r="I991" s="1954"/>
      <c r="J991" s="1954"/>
      <c r="K991" s="1954"/>
    </row>
    <row r="992" spans="1:11" ht="15.75" customHeight="1">
      <c r="A992" s="1954"/>
      <c r="B992" s="1954"/>
      <c r="C992" s="1954"/>
      <c r="D992" s="1954"/>
      <c r="E992" s="1954"/>
      <c r="F992" s="1954"/>
      <c r="G992" s="1954"/>
      <c r="H992" s="1954"/>
      <c r="I992" s="1954"/>
      <c r="J992" s="1954"/>
      <c r="K992" s="1954"/>
    </row>
    <row r="993" spans="1:11" ht="15.75" customHeight="1">
      <c r="A993" s="1954"/>
      <c r="B993" s="1954"/>
      <c r="C993" s="1954"/>
      <c r="D993" s="1954"/>
      <c r="E993" s="1954"/>
      <c r="F993" s="1954"/>
      <c r="G993" s="1954"/>
      <c r="H993" s="1954"/>
      <c r="I993" s="1954"/>
      <c r="J993" s="1954"/>
      <c r="K993" s="1954"/>
    </row>
    <row r="994" spans="1:11" ht="15.75" customHeight="1">
      <c r="A994" s="1954"/>
      <c r="B994" s="1954"/>
      <c r="C994" s="1954"/>
      <c r="D994" s="1954"/>
      <c r="E994" s="1954"/>
      <c r="F994" s="1954"/>
      <c r="G994" s="1954"/>
      <c r="H994" s="1954"/>
      <c r="I994" s="1954"/>
      <c r="J994" s="1954"/>
      <c r="K994" s="1954"/>
    </row>
    <row r="995" spans="1:11" ht="15.75" customHeight="1">
      <c r="A995" s="1954"/>
      <c r="B995" s="1954"/>
      <c r="C995" s="1954"/>
      <c r="D995" s="1954"/>
      <c r="E995" s="1954"/>
      <c r="F995" s="1954"/>
      <c r="G995" s="1954"/>
      <c r="H995" s="1954"/>
      <c r="I995" s="1954"/>
      <c r="J995" s="1954"/>
      <c r="K995" s="1954"/>
    </row>
    <row r="996" spans="1:11" ht="15.75" customHeight="1">
      <c r="A996" s="1954"/>
      <c r="B996" s="1954"/>
      <c r="C996" s="1954"/>
      <c r="D996" s="1954"/>
      <c r="E996" s="1954"/>
      <c r="F996" s="1954"/>
      <c r="G996" s="1954"/>
      <c r="H996" s="1954"/>
      <c r="I996" s="1954"/>
      <c r="J996" s="1954"/>
      <c r="K996" s="1954"/>
    </row>
    <row r="997" spans="1:11" ht="15.75" customHeight="1">
      <c r="A997" s="1954"/>
      <c r="B997" s="1954"/>
      <c r="C997" s="1954"/>
      <c r="D997" s="1954"/>
      <c r="E997" s="1954"/>
      <c r="F997" s="1954"/>
      <c r="G997" s="1954"/>
      <c r="H997" s="1954"/>
      <c r="I997" s="1954"/>
      <c r="J997" s="1954"/>
      <c r="K997" s="1954"/>
    </row>
    <row r="998" spans="1:11" ht="15.75" customHeight="1">
      <c r="A998" s="1954"/>
      <c r="B998" s="1954"/>
      <c r="C998" s="1954"/>
      <c r="D998" s="1954"/>
      <c r="E998" s="1954"/>
      <c r="F998" s="1954"/>
      <c r="G998" s="1954"/>
      <c r="H998" s="1954"/>
      <c r="I998" s="1954"/>
      <c r="J998" s="1954"/>
      <c r="K998" s="1954"/>
    </row>
    <row r="999" spans="1:11" ht="15.75" customHeight="1">
      <c r="A999" s="1954"/>
      <c r="B999" s="1954"/>
      <c r="C999" s="1954"/>
      <c r="D999" s="1954"/>
      <c r="E999" s="1954"/>
      <c r="F999" s="1954"/>
      <c r="G999" s="1954"/>
      <c r="H999" s="1954"/>
      <c r="I999" s="1954"/>
      <c r="J999" s="1954"/>
      <c r="K999" s="1954"/>
    </row>
    <row r="1000" spans="1:11" ht="15.75" customHeight="1">
      <c r="A1000" s="1954"/>
      <c r="B1000" s="1954"/>
      <c r="C1000" s="1954"/>
      <c r="D1000" s="1954"/>
      <c r="E1000" s="1954"/>
      <c r="F1000" s="1954"/>
      <c r="G1000" s="1954"/>
      <c r="H1000" s="1954"/>
      <c r="I1000" s="1954"/>
      <c r="J1000" s="1954"/>
      <c r="K1000" s="1954"/>
    </row>
    <row r="1001" spans="1:11" ht="15.75" customHeight="1">
      <c r="A1001" s="1954"/>
      <c r="K1001" s="1954"/>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topLeftCell="A27" zoomScale="70" zoomScaleNormal="70" workbookViewId="0"/>
  </sheetViews>
  <sheetFormatPr defaultColWidth="9.109375" defaultRowHeight="15" customHeight="1"/>
  <cols>
    <col min="1" max="1" width="4.5546875" style="1952" customWidth="1"/>
    <col min="2" max="2" width="5.109375" style="1952" customWidth="1"/>
    <col min="3" max="3" width="44.6640625" style="1952" customWidth="1"/>
    <col min="4" max="4" width="14.88671875" style="1952" customWidth="1"/>
    <col min="5" max="5" width="16.33203125" style="1952" customWidth="1"/>
    <col min="6" max="6" width="15.33203125" style="1952" customWidth="1"/>
    <col min="7" max="7" width="16" style="1952" customWidth="1"/>
    <col min="8" max="8" width="17" style="1952" customWidth="1"/>
    <col min="9" max="9" width="13" style="1952" customWidth="1"/>
    <col min="10" max="10" width="12" style="1952" customWidth="1"/>
    <col min="11" max="11" width="8.33203125" style="1952" customWidth="1"/>
    <col min="12" max="16384" width="9.109375" style="1952"/>
  </cols>
  <sheetData>
    <row r="1" spans="1:10" ht="15.75" customHeight="1">
      <c r="A1" s="1955"/>
      <c r="B1" s="3129" t="s">
        <v>1639</v>
      </c>
      <c r="C1" s="3130"/>
      <c r="D1" s="3130"/>
      <c r="E1" s="3130"/>
      <c r="F1" s="3130"/>
      <c r="G1" s="3130"/>
      <c r="H1" s="3130"/>
      <c r="I1" s="3130"/>
      <c r="J1" s="3130"/>
    </row>
    <row r="2" spans="1:10" ht="15" customHeight="1">
      <c r="A2" s="1955"/>
      <c r="B2" s="3143" t="s">
        <v>20</v>
      </c>
      <c r="C2" s="3130"/>
      <c r="D2" s="3130"/>
      <c r="E2" s="3130"/>
      <c r="F2" s="3130"/>
      <c r="G2" s="3130"/>
      <c r="H2" s="3130"/>
      <c r="I2" s="3130"/>
      <c r="J2" s="3130"/>
    </row>
    <row r="3" spans="1:10" ht="15" customHeight="1">
      <c r="A3" s="1955"/>
      <c r="B3" s="3143"/>
      <c r="C3" s="3130"/>
      <c r="D3" s="3130"/>
      <c r="E3" s="3130"/>
      <c r="F3" s="3130"/>
      <c r="G3" s="3130"/>
      <c r="H3" s="3130"/>
      <c r="I3" s="3130"/>
      <c r="J3" s="3130"/>
    </row>
    <row r="4" spans="1:10" ht="15" customHeight="1" thickBot="1">
      <c r="A4" s="1955"/>
      <c r="B4" s="3151" t="s">
        <v>123</v>
      </c>
      <c r="C4" s="3130"/>
      <c r="D4" s="3130"/>
      <c r="E4" s="3130"/>
      <c r="F4" s="3130"/>
      <c r="G4" s="3130"/>
      <c r="H4" s="3130"/>
      <c r="I4" s="3130"/>
      <c r="J4" s="3130"/>
    </row>
    <row r="5" spans="1:10" ht="21.75" customHeight="1" thickTop="1">
      <c r="A5" s="1955"/>
      <c r="B5" s="3144" t="s">
        <v>124</v>
      </c>
      <c r="C5" s="3145" t="s">
        <v>65</v>
      </c>
      <c r="D5" s="3118" t="s">
        <v>1452</v>
      </c>
      <c r="E5" s="3119"/>
      <c r="F5" s="3120" t="s">
        <v>1451</v>
      </c>
      <c r="G5" s="3119"/>
      <c r="H5" s="1951" t="s">
        <v>460</v>
      </c>
      <c r="I5" s="3139" t="s">
        <v>1450</v>
      </c>
      <c r="J5" s="3140"/>
    </row>
    <row r="6" spans="1:10" ht="21.75" customHeight="1">
      <c r="A6" s="1955"/>
      <c r="B6" s="3134"/>
      <c r="C6" s="3146"/>
      <c r="D6" s="2007" t="s">
        <v>66</v>
      </c>
      <c r="E6" s="2007" t="s">
        <v>501</v>
      </c>
      <c r="F6" s="2007" t="s">
        <v>66</v>
      </c>
      <c r="G6" s="2006" t="s">
        <v>501</v>
      </c>
      <c r="H6" s="2006" t="s">
        <v>501</v>
      </c>
      <c r="I6" s="2005" t="s">
        <v>418</v>
      </c>
      <c r="J6" s="2004" t="s">
        <v>458</v>
      </c>
    </row>
    <row r="7" spans="1:10" ht="16.5" customHeight="1">
      <c r="A7" s="1955"/>
      <c r="B7" s="2094"/>
      <c r="C7" s="2024" t="s">
        <v>1512</v>
      </c>
      <c r="D7" s="2045">
        <v>372938.99065870006</v>
      </c>
      <c r="E7" s="2045">
        <v>69682.344046400001</v>
      </c>
      <c r="F7" s="2045">
        <v>290660.73030180001</v>
      </c>
      <c r="G7" s="2045">
        <v>55406.931595600006</v>
      </c>
      <c r="H7" s="2045">
        <v>41812.458633199989</v>
      </c>
      <c r="I7" s="2022">
        <v>-20.48641251404273</v>
      </c>
      <c r="J7" s="2033">
        <v>-24.535689977604868</v>
      </c>
    </row>
    <row r="8" spans="1:10" ht="16.5" customHeight="1">
      <c r="A8" s="1955"/>
      <c r="B8" s="2030">
        <v>1</v>
      </c>
      <c r="C8" s="2095" t="s">
        <v>1638</v>
      </c>
      <c r="D8" s="2047">
        <v>6028.5100041999995</v>
      </c>
      <c r="E8" s="2047">
        <v>422.47142650000001</v>
      </c>
      <c r="F8" s="2047">
        <v>5697.0283171000001</v>
      </c>
      <c r="G8" s="2047">
        <v>1552.8238325999998</v>
      </c>
      <c r="H8" s="2047">
        <v>1611.0930275000001</v>
      </c>
      <c r="I8" s="2027">
        <v>267.55712580718159</v>
      </c>
      <c r="J8" s="2026">
        <v>3.7524665500809684</v>
      </c>
    </row>
    <row r="9" spans="1:10" ht="16.5" customHeight="1">
      <c r="A9" s="1955"/>
      <c r="B9" s="2030">
        <v>2</v>
      </c>
      <c r="C9" s="2095" t="s">
        <v>1614</v>
      </c>
      <c r="D9" s="2047">
        <v>41.487094899999995</v>
      </c>
      <c r="E9" s="2047">
        <v>3.9637947000000002</v>
      </c>
      <c r="F9" s="2047">
        <v>66.523926299999999</v>
      </c>
      <c r="G9" s="2047">
        <v>7.4332327000000005</v>
      </c>
      <c r="H9" s="2047">
        <v>12.308792199999999</v>
      </c>
      <c r="I9" s="2027">
        <v>87.528196150017564</v>
      </c>
      <c r="J9" s="2026">
        <v>65.591374530761001</v>
      </c>
    </row>
    <row r="10" spans="1:10" ht="16.5" customHeight="1">
      <c r="A10" s="1955"/>
      <c r="B10" s="2030">
        <v>3</v>
      </c>
      <c r="C10" s="2095" t="s">
        <v>1637</v>
      </c>
      <c r="D10" s="2047">
        <v>3947.6162519</v>
      </c>
      <c r="E10" s="2047">
        <v>1428.1776273</v>
      </c>
      <c r="F10" s="2047">
        <v>1494.4996116</v>
      </c>
      <c r="G10" s="2047">
        <v>410.01315699999998</v>
      </c>
      <c r="H10" s="2047">
        <v>115.532054</v>
      </c>
      <c r="I10" s="2027">
        <v>-71.291165107022536</v>
      </c>
      <c r="J10" s="2026">
        <v>-71.822354471420041</v>
      </c>
    </row>
    <row r="11" spans="1:10" ht="16.5" customHeight="1">
      <c r="A11" s="1955"/>
      <c r="B11" s="2030">
        <v>4</v>
      </c>
      <c r="C11" s="2095" t="s">
        <v>1613</v>
      </c>
      <c r="D11" s="2047">
        <v>797.43611770000007</v>
      </c>
      <c r="E11" s="2047">
        <v>66.373558200000005</v>
      </c>
      <c r="F11" s="2047">
        <v>733.86532739999996</v>
      </c>
      <c r="G11" s="2047">
        <v>120.8293226</v>
      </c>
      <c r="H11" s="2047">
        <v>98.903110400000003</v>
      </c>
      <c r="I11" s="2027">
        <v>82.044365070667553</v>
      </c>
      <c r="J11" s="2026">
        <v>-18.146433107620517</v>
      </c>
    </row>
    <row r="12" spans="1:10" ht="16.5" customHeight="1">
      <c r="A12" s="1955"/>
      <c r="B12" s="2030">
        <v>5</v>
      </c>
      <c r="C12" s="2096" t="s">
        <v>1578</v>
      </c>
      <c r="D12" s="2047">
        <v>2341.6196264</v>
      </c>
      <c r="E12" s="2047">
        <v>388.01085119999999</v>
      </c>
      <c r="F12" s="2047">
        <v>1627.4500789000001</v>
      </c>
      <c r="G12" s="2047">
        <v>292.97152669999997</v>
      </c>
      <c r="H12" s="2047">
        <v>264.12064190000001</v>
      </c>
      <c r="I12" s="2027">
        <v>-24.493986239320932</v>
      </c>
      <c r="J12" s="2026">
        <v>-9.8476753440763449</v>
      </c>
    </row>
    <row r="13" spans="1:10" ht="16.5" customHeight="1">
      <c r="A13" s="1955"/>
      <c r="B13" s="2030">
        <v>6</v>
      </c>
      <c r="C13" s="2096" t="s">
        <v>1546</v>
      </c>
      <c r="D13" s="2047">
        <v>12527.223722700001</v>
      </c>
      <c r="E13" s="2047">
        <v>9.7103798999999995</v>
      </c>
      <c r="F13" s="2047">
        <v>26732.5496279</v>
      </c>
      <c r="G13" s="2047">
        <v>7588.8849101000005</v>
      </c>
      <c r="H13" s="2047">
        <v>5975.8659588</v>
      </c>
      <c r="I13" s="2027" t="s">
        <v>73</v>
      </c>
      <c r="J13" s="2026">
        <v>-21.255019286868393</v>
      </c>
    </row>
    <row r="14" spans="1:10" ht="16.5" customHeight="1">
      <c r="A14" s="1955"/>
      <c r="B14" s="2030">
        <v>7</v>
      </c>
      <c r="C14" s="2096" t="s">
        <v>1636</v>
      </c>
      <c r="D14" s="2047">
        <v>57.448605000000001</v>
      </c>
      <c r="E14" s="2047">
        <v>9.5423600000000004</v>
      </c>
      <c r="F14" s="2047">
        <v>76.120736099999988</v>
      </c>
      <c r="G14" s="2047">
        <v>41.067480000000003</v>
      </c>
      <c r="H14" s="2047">
        <v>30.5752135</v>
      </c>
      <c r="I14" s="2027">
        <v>330.370264798226</v>
      </c>
      <c r="J14" s="2026">
        <v>-25.548844243669212</v>
      </c>
    </row>
    <row r="15" spans="1:10" ht="16.5" customHeight="1">
      <c r="A15" s="1955"/>
      <c r="B15" s="2030">
        <v>8</v>
      </c>
      <c r="C15" s="2096" t="s">
        <v>1635</v>
      </c>
      <c r="D15" s="2047">
        <v>60.599071200000004</v>
      </c>
      <c r="E15" s="2047">
        <v>7.7112779000000007</v>
      </c>
      <c r="F15" s="2047">
        <v>72.397717400000005</v>
      </c>
      <c r="G15" s="2047">
        <v>8.3463104999999995</v>
      </c>
      <c r="H15" s="2047">
        <v>27.141126700000001</v>
      </c>
      <c r="I15" s="2027">
        <v>8.2351149606474383</v>
      </c>
      <c r="J15" s="2026">
        <v>225.1871195062777</v>
      </c>
    </row>
    <row r="16" spans="1:10" ht="16.5" customHeight="1">
      <c r="A16" s="1955"/>
      <c r="B16" s="2030">
        <v>9</v>
      </c>
      <c r="C16" s="2096" t="s">
        <v>1537</v>
      </c>
      <c r="D16" s="2047">
        <v>23047.184667199999</v>
      </c>
      <c r="E16" s="2047">
        <v>2133.0979515999998</v>
      </c>
      <c r="F16" s="2047">
        <v>10279.1169003</v>
      </c>
      <c r="G16" s="2047">
        <v>896.72421599999996</v>
      </c>
      <c r="H16" s="2047">
        <v>1070.5932227000001</v>
      </c>
      <c r="I16" s="2027">
        <v>-57.961414039735836</v>
      </c>
      <c r="J16" s="2026">
        <v>19.38935110680675</v>
      </c>
    </row>
    <row r="17" spans="1:10" ht="16.5" customHeight="1">
      <c r="A17" s="1955"/>
      <c r="B17" s="2030">
        <v>10</v>
      </c>
      <c r="C17" s="2096" t="s">
        <v>1634</v>
      </c>
      <c r="D17" s="2047">
        <v>18.275351300000001</v>
      </c>
      <c r="E17" s="2047">
        <v>0</v>
      </c>
      <c r="F17" s="2047">
        <v>57.040761400000001</v>
      </c>
      <c r="G17" s="2047">
        <v>14.0247808</v>
      </c>
      <c r="H17" s="2047">
        <v>6.14204E-2</v>
      </c>
      <c r="I17" s="2027" t="s">
        <v>73</v>
      </c>
      <c r="J17" s="2026">
        <v>-99.562058039438313</v>
      </c>
    </row>
    <row r="18" spans="1:10" ht="16.5" customHeight="1">
      <c r="A18" s="1955"/>
      <c r="B18" s="2030">
        <v>11</v>
      </c>
      <c r="C18" s="2096" t="s">
        <v>1611</v>
      </c>
      <c r="D18" s="2047">
        <v>2867.8489020000002</v>
      </c>
      <c r="E18" s="2047">
        <v>668.49024910000003</v>
      </c>
      <c r="F18" s="2047">
        <v>1831.6146308</v>
      </c>
      <c r="G18" s="2047">
        <v>369.81091960000003</v>
      </c>
      <c r="H18" s="2047">
        <v>460.83599099999998</v>
      </c>
      <c r="I18" s="2027">
        <v>-44.679683795256118</v>
      </c>
      <c r="J18" s="2026">
        <v>24.613949068474163</v>
      </c>
    </row>
    <row r="19" spans="1:10" ht="16.5" customHeight="1">
      <c r="A19" s="1955"/>
      <c r="B19" s="2030">
        <v>12</v>
      </c>
      <c r="C19" s="2096" t="s">
        <v>1633</v>
      </c>
      <c r="D19" s="2047">
        <v>6704.1831216999999</v>
      </c>
      <c r="E19" s="2047">
        <v>1242.0607497000001</v>
      </c>
      <c r="F19" s="2047">
        <v>4094.0827001999996</v>
      </c>
      <c r="G19" s="2047">
        <v>847.35700399999996</v>
      </c>
      <c r="H19" s="2047">
        <v>933.06078279999997</v>
      </c>
      <c r="I19" s="2027">
        <v>-31.778135312248978</v>
      </c>
      <c r="J19" s="2026">
        <v>10.114246816327732</v>
      </c>
    </row>
    <row r="20" spans="1:10" ht="16.5" customHeight="1">
      <c r="A20" s="1955"/>
      <c r="B20" s="2030">
        <v>13</v>
      </c>
      <c r="C20" s="2096" t="s">
        <v>1575</v>
      </c>
      <c r="D20" s="2047">
        <v>1996.1079831</v>
      </c>
      <c r="E20" s="2047">
        <v>345.96932430000004</v>
      </c>
      <c r="F20" s="2047">
        <v>1643.8713867000001</v>
      </c>
      <c r="G20" s="2047">
        <v>246.22035650000001</v>
      </c>
      <c r="H20" s="2047">
        <v>405.92290360000004</v>
      </c>
      <c r="I20" s="2027">
        <v>-28.83173761194643</v>
      </c>
      <c r="J20" s="2026">
        <v>64.861634257279619</v>
      </c>
    </row>
    <row r="21" spans="1:10" ht="16.5" customHeight="1">
      <c r="A21" s="1955"/>
      <c r="B21" s="2030">
        <v>14</v>
      </c>
      <c r="C21" s="2096" t="s">
        <v>1632</v>
      </c>
      <c r="D21" s="2047">
        <v>39310.6658044</v>
      </c>
      <c r="E21" s="2047">
        <v>6452.677874</v>
      </c>
      <c r="F21" s="2047">
        <v>25915.487196800001</v>
      </c>
      <c r="G21" s="2047">
        <v>6617.0294919999997</v>
      </c>
      <c r="H21" s="2047">
        <v>2315.0414190000001</v>
      </c>
      <c r="I21" s="2027">
        <v>2.5470296396202796</v>
      </c>
      <c r="J21" s="2026">
        <v>-65.013886944301973</v>
      </c>
    </row>
    <row r="22" spans="1:10" ht="16.5" customHeight="1">
      <c r="A22" s="1955"/>
      <c r="B22" s="2030">
        <v>15</v>
      </c>
      <c r="C22" s="2096" t="s">
        <v>1535</v>
      </c>
      <c r="D22" s="2047">
        <v>56256.698296900002</v>
      </c>
      <c r="E22" s="2047">
        <v>15605.680570799999</v>
      </c>
      <c r="F22" s="2047">
        <v>35670.897703300005</v>
      </c>
      <c r="G22" s="2047">
        <v>9124.1019670000005</v>
      </c>
      <c r="H22" s="2047">
        <v>2994.5078309999999</v>
      </c>
      <c r="I22" s="2027">
        <v>-41.533456835761264</v>
      </c>
      <c r="J22" s="2026">
        <v>-67.18024588249321</v>
      </c>
    </row>
    <row r="23" spans="1:10" ht="16.5" customHeight="1">
      <c r="A23" s="1955"/>
      <c r="B23" s="2030">
        <v>16</v>
      </c>
      <c r="C23" s="2096" t="s">
        <v>1631</v>
      </c>
      <c r="D23" s="2047">
        <v>3.5467886000000002</v>
      </c>
      <c r="E23" s="2047">
        <v>0.26198490000000002</v>
      </c>
      <c r="F23" s="2047">
        <v>12.882124599999999</v>
      </c>
      <c r="G23" s="2047">
        <v>2.1658279999999999</v>
      </c>
      <c r="H23" s="2047">
        <v>0.73062850000000001</v>
      </c>
      <c r="I23" s="2027" t="s">
        <v>73</v>
      </c>
      <c r="J23" s="2026">
        <v>-66.265626818011398</v>
      </c>
    </row>
    <row r="24" spans="1:10" ht="16.5" customHeight="1">
      <c r="A24" s="1955"/>
      <c r="B24" s="2030">
        <v>17</v>
      </c>
      <c r="C24" s="2096" t="s">
        <v>1573</v>
      </c>
      <c r="D24" s="2047">
        <v>14.480351000000001</v>
      </c>
      <c r="E24" s="2047">
        <v>3.7451501</v>
      </c>
      <c r="F24" s="2047">
        <v>20.603413700000001</v>
      </c>
      <c r="G24" s="2047">
        <v>1.9003825000000001</v>
      </c>
      <c r="H24" s="2047">
        <v>2.6645293999999997</v>
      </c>
      <c r="I24" s="2027">
        <v>-49.257507729796998</v>
      </c>
      <c r="J24" s="2026">
        <v>40.210162954036853</v>
      </c>
    </row>
    <row r="25" spans="1:10" ht="16.5" customHeight="1">
      <c r="A25" s="1955"/>
      <c r="B25" s="2030">
        <v>18</v>
      </c>
      <c r="C25" s="2096" t="s">
        <v>1534</v>
      </c>
      <c r="D25" s="2047">
        <v>18881.603533000001</v>
      </c>
      <c r="E25" s="2047">
        <v>3348.3458591999997</v>
      </c>
      <c r="F25" s="2047">
        <v>18711.6669516</v>
      </c>
      <c r="G25" s="2047">
        <v>2123.1189952999998</v>
      </c>
      <c r="H25" s="2047">
        <v>2991.2345731999999</v>
      </c>
      <c r="I25" s="2027">
        <v>-36.592004393259906</v>
      </c>
      <c r="J25" s="2026">
        <v>40.888691581666812</v>
      </c>
    </row>
    <row r="26" spans="1:10" ht="16.5" customHeight="1">
      <c r="A26" s="1955"/>
      <c r="B26" s="2030">
        <v>19</v>
      </c>
      <c r="C26" s="2096" t="s">
        <v>1538</v>
      </c>
      <c r="D26" s="2047">
        <v>2616.6443164000002</v>
      </c>
      <c r="E26" s="2047">
        <v>407.08121180000001</v>
      </c>
      <c r="F26" s="2047">
        <v>2347.7209173000001</v>
      </c>
      <c r="G26" s="2047">
        <v>273.10076460000005</v>
      </c>
      <c r="H26" s="2047">
        <v>525.08792679999999</v>
      </c>
      <c r="I26" s="2027">
        <v>-32.912461522745218</v>
      </c>
      <c r="J26" s="2026">
        <v>92.268933252191971</v>
      </c>
    </row>
    <row r="27" spans="1:10" ht="16.5" customHeight="1">
      <c r="A27" s="1955"/>
      <c r="B27" s="2030">
        <v>20</v>
      </c>
      <c r="C27" s="2096" t="s">
        <v>1630</v>
      </c>
      <c r="D27" s="2047">
        <v>26.365297200000001</v>
      </c>
      <c r="E27" s="2047">
        <v>5.2896355999999995</v>
      </c>
      <c r="F27" s="2047">
        <v>41.3461894</v>
      </c>
      <c r="G27" s="2047">
        <v>10.9903405</v>
      </c>
      <c r="H27" s="2047">
        <v>6.3948470000000004</v>
      </c>
      <c r="I27" s="2027">
        <v>107.7712215185485</v>
      </c>
      <c r="J27" s="2026">
        <v>-41.813931970533581</v>
      </c>
    </row>
    <row r="28" spans="1:10" ht="16.5" customHeight="1">
      <c r="A28" s="1955"/>
      <c r="B28" s="2030">
        <v>21</v>
      </c>
      <c r="C28" s="2096" t="s">
        <v>1608</v>
      </c>
      <c r="D28" s="2047">
        <v>1117.4816654000001</v>
      </c>
      <c r="E28" s="2047">
        <v>181.08336650000001</v>
      </c>
      <c r="F28" s="2047">
        <v>747.57311560000005</v>
      </c>
      <c r="G28" s="2047">
        <v>153.52535800000001</v>
      </c>
      <c r="H28" s="2047">
        <v>170.5638472</v>
      </c>
      <c r="I28" s="2027">
        <v>-15.218409637861463</v>
      </c>
      <c r="J28" s="2026">
        <v>11.098159562669752</v>
      </c>
    </row>
    <row r="29" spans="1:10" ht="16.5" customHeight="1">
      <c r="A29" s="1955"/>
      <c r="B29" s="2030">
        <v>22</v>
      </c>
      <c r="C29" s="2096" t="s">
        <v>1539</v>
      </c>
      <c r="D29" s="2047">
        <v>42691.245789100001</v>
      </c>
      <c r="E29" s="2047">
        <v>8380.1683809999995</v>
      </c>
      <c r="F29" s="2047">
        <v>43886.406904399999</v>
      </c>
      <c r="G29" s="2047">
        <v>5436.6276041000001</v>
      </c>
      <c r="H29" s="2047">
        <v>4550.7455261000005</v>
      </c>
      <c r="I29" s="2027">
        <v>-35.125079152034274</v>
      </c>
      <c r="J29" s="2026">
        <v>-16.294698524723618</v>
      </c>
    </row>
    <row r="30" spans="1:10" ht="16.5" customHeight="1">
      <c r="A30" s="1955"/>
      <c r="B30" s="2030">
        <v>23</v>
      </c>
      <c r="C30" s="2096" t="s">
        <v>1568</v>
      </c>
      <c r="D30" s="2047">
        <v>230.42234530000002</v>
      </c>
      <c r="E30" s="2047">
        <v>40.489615299999997</v>
      </c>
      <c r="F30" s="2047">
        <v>161.0834802</v>
      </c>
      <c r="G30" s="2047">
        <v>20.3223913</v>
      </c>
      <c r="H30" s="2047">
        <v>31.614212899999998</v>
      </c>
      <c r="I30" s="2027">
        <v>-49.808386299980477</v>
      </c>
      <c r="J30" s="2026">
        <v>55.563449366315453</v>
      </c>
    </row>
    <row r="31" spans="1:10" ht="16.5" customHeight="1">
      <c r="A31" s="1955"/>
      <c r="B31" s="2030">
        <v>24</v>
      </c>
      <c r="C31" s="2096" t="s">
        <v>1533</v>
      </c>
      <c r="D31" s="2047">
        <v>10545.427161</v>
      </c>
      <c r="E31" s="2047">
        <v>2541.0295190000002</v>
      </c>
      <c r="F31" s="2047">
        <v>8454.3161937999994</v>
      </c>
      <c r="G31" s="2047">
        <v>1282.0261525999999</v>
      </c>
      <c r="H31" s="2047">
        <v>2322.3990911999999</v>
      </c>
      <c r="I31" s="2027">
        <v>-49.546979166754035</v>
      </c>
      <c r="J31" s="2026">
        <v>81.150679843003388</v>
      </c>
    </row>
    <row r="32" spans="1:10" ht="16.5" customHeight="1">
      <c r="A32" s="1955"/>
      <c r="B32" s="2030">
        <v>25</v>
      </c>
      <c r="C32" s="2096" t="s">
        <v>1545</v>
      </c>
      <c r="D32" s="2047">
        <v>31935.5766401</v>
      </c>
      <c r="E32" s="2047">
        <v>2025.2950337</v>
      </c>
      <c r="F32" s="2047">
        <v>14081.762742700001</v>
      </c>
      <c r="G32" s="2047">
        <v>4665.5734718000003</v>
      </c>
      <c r="H32" s="2047">
        <v>1634.6014665999999</v>
      </c>
      <c r="I32" s="2027">
        <v>130.36512676755495</v>
      </c>
      <c r="J32" s="2026">
        <v>-64.964618465876114</v>
      </c>
    </row>
    <row r="33" spans="1:10" ht="16.5" customHeight="1">
      <c r="A33" s="1955"/>
      <c r="B33" s="2030">
        <v>26</v>
      </c>
      <c r="C33" s="2096" t="s">
        <v>1606</v>
      </c>
      <c r="D33" s="2047">
        <v>1334.1099289000001</v>
      </c>
      <c r="E33" s="2047">
        <v>231.85799619999997</v>
      </c>
      <c r="F33" s="2047">
        <v>1244.2463702</v>
      </c>
      <c r="G33" s="2047">
        <v>259.51121899999998</v>
      </c>
      <c r="H33" s="2047">
        <v>192.16096039999999</v>
      </c>
      <c r="I33" s="2027">
        <v>11.926792801291363</v>
      </c>
      <c r="J33" s="2026">
        <v>-25.952734860376115</v>
      </c>
    </row>
    <row r="34" spans="1:10" ht="16.5" customHeight="1">
      <c r="A34" s="1955"/>
      <c r="B34" s="2030">
        <v>27</v>
      </c>
      <c r="C34" s="2096" t="s">
        <v>1629</v>
      </c>
      <c r="D34" s="2047">
        <v>12158.475148399999</v>
      </c>
      <c r="E34" s="2047">
        <v>2785.1527853000002</v>
      </c>
      <c r="F34" s="2047">
        <v>9318.2246264000005</v>
      </c>
      <c r="G34" s="2047">
        <v>1271.8518524999999</v>
      </c>
      <c r="H34" s="2047">
        <v>1408.7800732999999</v>
      </c>
      <c r="I34" s="2027">
        <v>-54.334575136674104</v>
      </c>
      <c r="J34" s="2026">
        <v>10.76605113487461</v>
      </c>
    </row>
    <row r="35" spans="1:10" ht="16.5" customHeight="1">
      <c r="A35" s="1955"/>
      <c r="B35" s="2030">
        <v>28</v>
      </c>
      <c r="C35" s="2096" t="s">
        <v>1548</v>
      </c>
      <c r="D35" s="2047">
        <v>10410.359085600001</v>
      </c>
      <c r="E35" s="2047">
        <v>1433.7646215999998</v>
      </c>
      <c r="F35" s="2047">
        <v>11384.469985700001</v>
      </c>
      <c r="G35" s="2047">
        <v>1404.3495094</v>
      </c>
      <c r="H35" s="2047">
        <v>1944.6474297</v>
      </c>
      <c r="I35" s="2027">
        <v>-2.0515998063318275</v>
      </c>
      <c r="J35" s="2026">
        <v>38.473180407264792</v>
      </c>
    </row>
    <row r="36" spans="1:10" ht="16.5" customHeight="1">
      <c r="A36" s="1955"/>
      <c r="B36" s="2030">
        <v>29</v>
      </c>
      <c r="C36" s="2096" t="s">
        <v>1605</v>
      </c>
      <c r="D36" s="2047">
        <v>2110.4803932</v>
      </c>
      <c r="E36" s="2047">
        <v>133.1500762</v>
      </c>
      <c r="F36" s="2047">
        <v>3589.5609421999998</v>
      </c>
      <c r="G36" s="2047">
        <v>419.97634539999996</v>
      </c>
      <c r="H36" s="2047">
        <v>296.39970699999998</v>
      </c>
      <c r="I36" s="2027">
        <v>215.41577548117087</v>
      </c>
      <c r="J36" s="2026">
        <v>-29.424666354077942</v>
      </c>
    </row>
    <row r="37" spans="1:10" ht="16.5" customHeight="1">
      <c r="A37" s="1955"/>
      <c r="B37" s="2030">
        <v>30</v>
      </c>
      <c r="C37" s="2096" t="s">
        <v>1604</v>
      </c>
      <c r="D37" s="2047">
        <v>5281.3383001000002</v>
      </c>
      <c r="E37" s="2047">
        <v>703.79113270000005</v>
      </c>
      <c r="F37" s="2047">
        <v>2986.5512729000002</v>
      </c>
      <c r="G37" s="2047">
        <v>730.31236510000008</v>
      </c>
      <c r="H37" s="2047">
        <v>467.70688330000002</v>
      </c>
      <c r="I37" s="2027">
        <v>3.7683385265533165</v>
      </c>
      <c r="J37" s="2026">
        <v>-35.957967350592789</v>
      </c>
    </row>
    <row r="38" spans="1:10" ht="16.5" customHeight="1">
      <c r="A38" s="1955"/>
      <c r="B38" s="2030">
        <v>31</v>
      </c>
      <c r="C38" s="2096" t="s">
        <v>1476</v>
      </c>
      <c r="D38" s="2047">
        <v>1752.4026518000001</v>
      </c>
      <c r="E38" s="2047">
        <v>336.88299060000003</v>
      </c>
      <c r="F38" s="2047">
        <v>2720.2843410999999</v>
      </c>
      <c r="G38" s="2047">
        <v>621.91892770000004</v>
      </c>
      <c r="H38" s="2047">
        <v>338.81998229999999</v>
      </c>
      <c r="I38" s="2027">
        <v>84.60977403232539</v>
      </c>
      <c r="J38" s="2026">
        <v>-45.520233070726015</v>
      </c>
    </row>
    <row r="39" spans="1:10" ht="16.5" customHeight="1">
      <c r="A39" s="1955"/>
      <c r="B39" s="2030">
        <v>32</v>
      </c>
      <c r="C39" s="2096" t="s">
        <v>1628</v>
      </c>
      <c r="D39" s="2047">
        <v>7097.9779873999996</v>
      </c>
      <c r="E39" s="2047">
        <v>2531.5999036999997</v>
      </c>
      <c r="F39" s="2047">
        <v>2665.6432589000001</v>
      </c>
      <c r="G39" s="2047">
        <v>390.93246699999997</v>
      </c>
      <c r="H39" s="2047">
        <v>582.27060620000009</v>
      </c>
      <c r="I39" s="2027">
        <v>-84.557889008107409</v>
      </c>
      <c r="J39" s="2026">
        <v>48.944039022473952</v>
      </c>
    </row>
    <row r="40" spans="1:10" ht="16.5" customHeight="1">
      <c r="A40" s="1955"/>
      <c r="B40" s="2030">
        <v>33</v>
      </c>
      <c r="C40" s="2096" t="s">
        <v>1549</v>
      </c>
      <c r="D40" s="2047">
        <v>3641.4614188999999</v>
      </c>
      <c r="E40" s="2047">
        <v>779.84473270000001</v>
      </c>
      <c r="F40" s="2047">
        <v>2799.0055029</v>
      </c>
      <c r="G40" s="2047">
        <v>598.20882370000004</v>
      </c>
      <c r="H40" s="2047">
        <v>638.74878620000004</v>
      </c>
      <c r="I40" s="2027">
        <v>-23.291291379392298</v>
      </c>
      <c r="J40" s="2026">
        <v>6.7768914288584003</v>
      </c>
    </row>
    <row r="41" spans="1:10" ht="16.5" customHeight="1">
      <c r="A41" s="1955"/>
      <c r="B41" s="2030">
        <v>34</v>
      </c>
      <c r="C41" s="2096" t="s">
        <v>1563</v>
      </c>
      <c r="D41" s="2047">
        <v>128.72307169999999</v>
      </c>
      <c r="E41" s="2047">
        <v>12.9369104</v>
      </c>
      <c r="F41" s="2047">
        <v>127.9152878</v>
      </c>
      <c r="G41" s="2047">
        <v>33.569358799999996</v>
      </c>
      <c r="H41" s="2047">
        <v>44.7649975</v>
      </c>
      <c r="I41" s="2027">
        <v>159.4851302363507</v>
      </c>
      <c r="J41" s="2026">
        <v>33.350767188320575</v>
      </c>
    </row>
    <row r="42" spans="1:10" ht="16.5" customHeight="1">
      <c r="A42" s="1955"/>
      <c r="B42" s="2030">
        <v>35</v>
      </c>
      <c r="C42" s="2096" t="s">
        <v>1600</v>
      </c>
      <c r="D42" s="2047">
        <v>11965.502901799999</v>
      </c>
      <c r="E42" s="2047">
        <v>1714.9985117000001</v>
      </c>
      <c r="F42" s="2047">
        <v>11777.250080899999</v>
      </c>
      <c r="G42" s="2047">
        <v>1925.9689622000001</v>
      </c>
      <c r="H42" s="2047">
        <v>1627.8006330999999</v>
      </c>
      <c r="I42" s="2027">
        <v>12.301494669571134</v>
      </c>
      <c r="J42" s="2026">
        <v>-15.481471142681746</v>
      </c>
    </row>
    <row r="43" spans="1:10" ht="16.5" customHeight="1">
      <c r="A43" s="1955"/>
      <c r="B43" s="2030">
        <v>36</v>
      </c>
      <c r="C43" s="2096" t="s">
        <v>1627</v>
      </c>
      <c r="D43" s="2047">
        <v>168.95609809999999</v>
      </c>
      <c r="E43" s="2047">
        <v>28.967343399999997</v>
      </c>
      <c r="F43" s="2047">
        <v>172.72523030000002</v>
      </c>
      <c r="G43" s="2047">
        <v>14.731904500000001</v>
      </c>
      <c r="H43" s="2047">
        <v>12.648517199999999</v>
      </c>
      <c r="I43" s="2027">
        <v>-49.143059836132565</v>
      </c>
      <c r="J43" s="2026">
        <v>-14.142009269745138</v>
      </c>
    </row>
    <row r="44" spans="1:10" ht="16.5" customHeight="1">
      <c r="A44" s="1955"/>
      <c r="B44" s="2030">
        <v>37</v>
      </c>
      <c r="C44" s="2096" t="s">
        <v>1626</v>
      </c>
      <c r="D44" s="2047">
        <v>1068.5268006000001</v>
      </c>
      <c r="E44" s="2047">
        <v>209.92388590000002</v>
      </c>
      <c r="F44" s="2047">
        <v>759.47785850000002</v>
      </c>
      <c r="G44" s="2047">
        <v>64.895728099999999</v>
      </c>
      <c r="H44" s="2047">
        <v>202.49783730000001</v>
      </c>
      <c r="I44" s="2027">
        <v>-69.086067637432208</v>
      </c>
      <c r="J44" s="2026">
        <v>212.03569669172109</v>
      </c>
    </row>
    <row r="45" spans="1:10" ht="16.5" customHeight="1">
      <c r="A45" s="1955"/>
      <c r="B45" s="2030">
        <v>38</v>
      </c>
      <c r="C45" s="2096" t="s">
        <v>1524</v>
      </c>
      <c r="D45" s="2047">
        <v>6050.1552588000004</v>
      </c>
      <c r="E45" s="2047">
        <v>1214.0014427000001</v>
      </c>
      <c r="F45" s="2047">
        <v>6821.7122376999996</v>
      </c>
      <c r="G45" s="2047">
        <v>862.00646370000004</v>
      </c>
      <c r="H45" s="2047">
        <v>747.98110210000004</v>
      </c>
      <c r="I45" s="2027">
        <v>-28.99460961241904</v>
      </c>
      <c r="J45" s="2026">
        <v>-13.227900996306651</v>
      </c>
    </row>
    <row r="46" spans="1:10" ht="16.5" customHeight="1">
      <c r="A46" s="1955"/>
      <c r="B46" s="2030">
        <v>39</v>
      </c>
      <c r="C46" s="2096" t="s">
        <v>1598</v>
      </c>
      <c r="D46" s="2047">
        <v>1374.3891814000001</v>
      </c>
      <c r="E46" s="2047">
        <v>280.77524589999996</v>
      </c>
      <c r="F46" s="2047">
        <v>1138.5775994999999</v>
      </c>
      <c r="G46" s="2047">
        <v>200.06319450000001</v>
      </c>
      <c r="H46" s="2047">
        <v>316.22730210000003</v>
      </c>
      <c r="I46" s="2027">
        <v>-28.746142182614665</v>
      </c>
      <c r="J46" s="2026">
        <v>58.063707265256134</v>
      </c>
    </row>
    <row r="47" spans="1:10" ht="16.5" customHeight="1">
      <c r="A47" s="1955"/>
      <c r="B47" s="2030">
        <v>40</v>
      </c>
      <c r="C47" s="2096" t="s">
        <v>1480</v>
      </c>
      <c r="D47" s="2047">
        <v>998.19329310000001</v>
      </c>
      <c r="E47" s="2047">
        <v>154.94854480000001</v>
      </c>
      <c r="F47" s="2047">
        <v>919.2603137000001</v>
      </c>
      <c r="G47" s="2047">
        <v>192.52644469999998</v>
      </c>
      <c r="H47" s="2047">
        <v>133.99167409999998</v>
      </c>
      <c r="I47" s="2027">
        <v>24.2518572526794</v>
      </c>
      <c r="J47" s="2026">
        <v>-30.403496356674786</v>
      </c>
    </row>
    <row r="48" spans="1:10" ht="16.5" customHeight="1">
      <c r="A48" s="1955"/>
      <c r="B48" s="2030">
        <v>41</v>
      </c>
      <c r="C48" s="2096" t="s">
        <v>1498</v>
      </c>
      <c r="D48" s="2047">
        <v>426.46526589999996</v>
      </c>
      <c r="E48" s="2047">
        <v>73.478933400000003</v>
      </c>
      <c r="F48" s="2047">
        <v>454.78252500000002</v>
      </c>
      <c r="G48" s="2047">
        <v>91.714766699999998</v>
      </c>
      <c r="H48" s="2047">
        <v>119.998869</v>
      </c>
      <c r="I48" s="2027">
        <v>24.817770830625573</v>
      </c>
      <c r="J48" s="2026">
        <v>30.839202145623524</v>
      </c>
    </row>
    <row r="49" spans="1:10" ht="16.5" customHeight="1">
      <c r="A49" s="1955"/>
      <c r="B49" s="2030">
        <v>42</v>
      </c>
      <c r="C49" s="2096" t="s">
        <v>1596</v>
      </c>
      <c r="D49" s="2047">
        <v>13921.155495200001</v>
      </c>
      <c r="E49" s="2047">
        <v>6994.1902239999999</v>
      </c>
      <c r="F49" s="2047">
        <v>2645.2876301000001</v>
      </c>
      <c r="G49" s="2047">
        <v>310.22642489999998</v>
      </c>
      <c r="H49" s="2047">
        <v>446.37004150000001</v>
      </c>
      <c r="I49" s="2027">
        <v>-95.564512617408042</v>
      </c>
      <c r="J49" s="2026">
        <v>43.885241769422208</v>
      </c>
    </row>
    <row r="50" spans="1:10" ht="16.5" customHeight="1">
      <c r="A50" s="1955"/>
      <c r="B50" s="2030">
        <v>43</v>
      </c>
      <c r="C50" s="2096" t="s">
        <v>1625</v>
      </c>
      <c r="D50" s="2047">
        <v>464.07519580000002</v>
      </c>
      <c r="E50" s="2047">
        <v>93.559758299999999</v>
      </c>
      <c r="F50" s="2047">
        <v>1358.4103255</v>
      </c>
      <c r="G50" s="2047">
        <v>44.234696</v>
      </c>
      <c r="H50" s="2047">
        <v>381.76749180000002</v>
      </c>
      <c r="I50" s="2027">
        <v>-52.720382348401174</v>
      </c>
      <c r="J50" s="2026" t="s">
        <v>73</v>
      </c>
    </row>
    <row r="51" spans="1:10" ht="16.5" customHeight="1">
      <c r="A51" s="1955"/>
      <c r="B51" s="2030">
        <v>44</v>
      </c>
      <c r="C51" s="2096" t="s">
        <v>1593</v>
      </c>
      <c r="D51" s="2047">
        <v>27.8104345</v>
      </c>
      <c r="E51" s="2047">
        <v>8.2326800000000006E-2</v>
      </c>
      <c r="F51" s="2047">
        <v>27.805522199999999</v>
      </c>
      <c r="G51" s="2047">
        <v>2.1396267</v>
      </c>
      <c r="H51" s="2047">
        <v>6.3263292</v>
      </c>
      <c r="I51" s="2027" t="s">
        <v>73</v>
      </c>
      <c r="J51" s="2026">
        <v>195.67443704081651</v>
      </c>
    </row>
    <row r="52" spans="1:10" ht="16.5" customHeight="1">
      <c r="A52" s="1955"/>
      <c r="B52" s="2030">
        <v>45</v>
      </c>
      <c r="C52" s="2096" t="s">
        <v>1592</v>
      </c>
      <c r="D52" s="2047">
        <v>550.34473129999992</v>
      </c>
      <c r="E52" s="2047">
        <v>87.370210099999994</v>
      </c>
      <c r="F52" s="2047">
        <v>390.7671502</v>
      </c>
      <c r="G52" s="2047">
        <v>68.32959120000001</v>
      </c>
      <c r="H52" s="2047">
        <v>76.198210400000008</v>
      </c>
      <c r="I52" s="2027">
        <v>-21.793033206864166</v>
      </c>
      <c r="J52" s="2026">
        <v>11.515683120316989</v>
      </c>
    </row>
    <row r="53" spans="1:10" ht="16.5" customHeight="1">
      <c r="A53" s="1955"/>
      <c r="B53" s="2030">
        <v>46</v>
      </c>
      <c r="C53" s="2096" t="s">
        <v>1624</v>
      </c>
      <c r="D53" s="2047">
        <v>298.8628286</v>
      </c>
      <c r="E53" s="2047">
        <v>55.502250700000005</v>
      </c>
      <c r="F53" s="2047">
        <v>262.42058030000004</v>
      </c>
      <c r="G53" s="2047">
        <v>56.5183988</v>
      </c>
      <c r="H53" s="2047">
        <v>22.360205399999998</v>
      </c>
      <c r="I53" s="2027">
        <v>1.8308232318225537</v>
      </c>
      <c r="J53" s="2026">
        <v>-60.437298517381222</v>
      </c>
    </row>
    <row r="54" spans="1:10" ht="16.5" customHeight="1">
      <c r="A54" s="1955"/>
      <c r="B54" s="2030">
        <v>47</v>
      </c>
      <c r="C54" s="2096" t="s">
        <v>1623</v>
      </c>
      <c r="D54" s="2047">
        <v>335.85433699999999</v>
      </c>
      <c r="E54" s="2047">
        <v>74.971532599999989</v>
      </c>
      <c r="F54" s="2047">
        <v>71.922723500000004</v>
      </c>
      <c r="G54" s="2047">
        <v>18.709426300000001</v>
      </c>
      <c r="H54" s="2047">
        <v>6.6158957000000003</v>
      </c>
      <c r="I54" s="2027">
        <v>-75.044626071843169</v>
      </c>
      <c r="J54" s="2026">
        <v>-64.638703539509379</v>
      </c>
    </row>
    <row r="55" spans="1:10" ht="16.5" customHeight="1">
      <c r="A55" s="1955"/>
      <c r="B55" s="2030">
        <v>48</v>
      </c>
      <c r="C55" s="2096" t="s">
        <v>1542</v>
      </c>
      <c r="D55" s="2047">
        <v>3502.5950769999999</v>
      </c>
      <c r="E55" s="2047">
        <v>452.33091539999998</v>
      </c>
      <c r="F55" s="2047">
        <v>2907.2389936999998</v>
      </c>
      <c r="G55" s="2047">
        <v>364.31924980000002</v>
      </c>
      <c r="H55" s="2047">
        <v>208.1574109</v>
      </c>
      <c r="I55" s="2027">
        <v>-19.457362431699043</v>
      </c>
      <c r="J55" s="2026">
        <v>-42.864009789690783</v>
      </c>
    </row>
    <row r="56" spans="1:10" ht="16.5" customHeight="1">
      <c r="A56" s="1955"/>
      <c r="B56" s="2030">
        <v>49</v>
      </c>
      <c r="C56" s="2096" t="s">
        <v>1622</v>
      </c>
      <c r="D56" s="2047">
        <v>117.2139875</v>
      </c>
      <c r="E56" s="2047">
        <v>49.270572999999999</v>
      </c>
      <c r="F56" s="2047">
        <v>52.604559700000003</v>
      </c>
      <c r="G56" s="2047">
        <v>11.082867500000001</v>
      </c>
      <c r="H56" s="2047">
        <v>1.8464602999999999</v>
      </c>
      <c r="I56" s="2027">
        <v>-77.506112015380864</v>
      </c>
      <c r="J56" s="2026">
        <v>-83.339507577799694</v>
      </c>
    </row>
    <row r="57" spans="1:10" ht="16.5" customHeight="1">
      <c r="A57" s="1955"/>
      <c r="B57" s="2030">
        <v>50</v>
      </c>
      <c r="C57" s="2096" t="s">
        <v>1621</v>
      </c>
      <c r="D57" s="2047">
        <v>175.79254890000001</v>
      </c>
      <c r="E57" s="2047">
        <v>38.636204599999999</v>
      </c>
      <c r="F57" s="2047">
        <v>169.8096323</v>
      </c>
      <c r="G57" s="2047">
        <v>27.357665600000001</v>
      </c>
      <c r="H57" s="2047">
        <v>27.427983999999999</v>
      </c>
      <c r="I57" s="2027">
        <v>-29.191632865511842</v>
      </c>
      <c r="J57" s="2026">
        <v>0.25703362643629823</v>
      </c>
    </row>
    <row r="58" spans="1:10" ht="16.5" customHeight="1">
      <c r="A58" s="1955"/>
      <c r="B58" s="2030">
        <v>51</v>
      </c>
      <c r="C58" s="2096" t="s">
        <v>1358</v>
      </c>
      <c r="D58" s="2047">
        <v>933.16866039999991</v>
      </c>
      <c r="E58" s="2047">
        <v>87.623194899999987</v>
      </c>
      <c r="F58" s="2047">
        <v>727.17663760000005</v>
      </c>
      <c r="G58" s="2047">
        <v>170.18990869999999</v>
      </c>
      <c r="H58" s="2047">
        <v>77.718211700000012</v>
      </c>
      <c r="I58" s="2027">
        <v>94.229289281484554</v>
      </c>
      <c r="J58" s="2026">
        <v>-54.334418360258496</v>
      </c>
    </row>
    <row r="59" spans="1:10" ht="16.5" customHeight="1">
      <c r="A59" s="1955"/>
      <c r="B59" s="2030">
        <v>52</v>
      </c>
      <c r="C59" s="2096" t="s">
        <v>1494</v>
      </c>
      <c r="D59" s="2047">
        <v>5158.7662020000007</v>
      </c>
      <c r="E59" s="2047">
        <v>870.32421309999995</v>
      </c>
      <c r="F59" s="2047">
        <v>5177.5749966000003</v>
      </c>
      <c r="G59" s="2047">
        <v>812.02885110000011</v>
      </c>
      <c r="H59" s="2047">
        <v>839.69470249999995</v>
      </c>
      <c r="I59" s="2027">
        <v>-6.6981202088309271</v>
      </c>
      <c r="J59" s="2026">
        <v>3.4070035027108592</v>
      </c>
    </row>
    <row r="60" spans="1:10" ht="16.5" customHeight="1">
      <c r="A60" s="1955"/>
      <c r="B60" s="2030">
        <v>53</v>
      </c>
      <c r="C60" s="2095" t="s">
        <v>1591</v>
      </c>
      <c r="D60" s="2047">
        <v>240.11070609999999</v>
      </c>
      <c r="E60" s="2047">
        <v>30.144646100000003</v>
      </c>
      <c r="F60" s="2047">
        <v>306.90664760000004</v>
      </c>
      <c r="G60" s="2047">
        <v>30.8150558</v>
      </c>
      <c r="H60" s="2047">
        <v>40.092146299999996</v>
      </c>
      <c r="I60" s="2027">
        <v>2.2239760180830181</v>
      </c>
      <c r="J60" s="2026">
        <v>30.105707288707872</v>
      </c>
    </row>
    <row r="61" spans="1:10" ht="16.5" customHeight="1">
      <c r="A61" s="1955"/>
      <c r="B61" s="2030">
        <v>54</v>
      </c>
      <c r="C61" s="2095" t="s">
        <v>1590</v>
      </c>
      <c r="D61" s="2047">
        <v>10621.346077799999</v>
      </c>
      <c r="E61" s="2047">
        <v>1418.1864105</v>
      </c>
      <c r="F61" s="2047">
        <v>6689.5231558000005</v>
      </c>
      <c r="G61" s="2047">
        <v>1516.6369874000002</v>
      </c>
      <c r="H61" s="2047">
        <v>957.92816789999995</v>
      </c>
      <c r="I61" s="2027">
        <v>6.9420053789184255</v>
      </c>
      <c r="J61" s="2026">
        <v>-36.838665029382241</v>
      </c>
    </row>
    <row r="62" spans="1:10" ht="16.5" customHeight="1">
      <c r="A62" s="1955"/>
      <c r="B62" s="2030">
        <v>55</v>
      </c>
      <c r="C62" s="2095" t="s">
        <v>1554</v>
      </c>
      <c r="D62" s="2047">
        <v>635.3287838</v>
      </c>
      <c r="E62" s="2047">
        <v>117.56896379999999</v>
      </c>
      <c r="F62" s="2047">
        <v>530.99104350000005</v>
      </c>
      <c r="G62" s="2047">
        <v>66.619090600000007</v>
      </c>
      <c r="H62" s="2047">
        <v>82.112672700000005</v>
      </c>
      <c r="I62" s="2027">
        <v>-43.336159096096402</v>
      </c>
      <c r="J62" s="2026">
        <v>23.256970277525824</v>
      </c>
    </row>
    <row r="63" spans="1:10" ht="16.5" customHeight="1">
      <c r="A63" s="1955"/>
      <c r="B63" s="2030">
        <v>56</v>
      </c>
      <c r="C63" s="2095" t="s">
        <v>1589</v>
      </c>
      <c r="D63" s="2047">
        <v>2773.7808285000001</v>
      </c>
      <c r="E63" s="2047">
        <v>432.89240210000003</v>
      </c>
      <c r="F63" s="2047">
        <v>2411.7075436999999</v>
      </c>
      <c r="G63" s="2047">
        <v>250.29476930000001</v>
      </c>
      <c r="H63" s="2047">
        <v>290.52941069999997</v>
      </c>
      <c r="I63" s="2027">
        <v>-42.18083567976764</v>
      </c>
      <c r="J63" s="2026">
        <v>16.074903008370601</v>
      </c>
    </row>
    <row r="64" spans="1:10" ht="16.5" customHeight="1">
      <c r="A64" s="1955"/>
      <c r="B64" s="2030">
        <v>57</v>
      </c>
      <c r="C64" s="2095" t="s">
        <v>1620</v>
      </c>
      <c r="D64" s="2047">
        <v>646.500947</v>
      </c>
      <c r="E64" s="2047">
        <v>181.36102369999998</v>
      </c>
      <c r="F64" s="2047">
        <v>921.80278829999997</v>
      </c>
      <c r="G64" s="2047">
        <v>166.51841969999998</v>
      </c>
      <c r="H64" s="2047">
        <v>124.05318129999999</v>
      </c>
      <c r="I64" s="2027">
        <v>-8.184009825921601</v>
      </c>
      <c r="J64" s="2026">
        <v>-25.50182645049447</v>
      </c>
    </row>
    <row r="65" spans="1:10" ht="16.5" customHeight="1">
      <c r="A65" s="1955"/>
      <c r="B65" s="2030">
        <v>58</v>
      </c>
      <c r="C65" s="2095" t="s">
        <v>1586</v>
      </c>
      <c r="D65" s="2047">
        <v>1651.1800203</v>
      </c>
      <c r="E65" s="2047">
        <v>232.33695059999999</v>
      </c>
      <c r="F65" s="2047">
        <v>1913.6996294999999</v>
      </c>
      <c r="G65" s="2047">
        <v>248.53915030000002</v>
      </c>
      <c r="H65" s="2047">
        <v>416.0779162</v>
      </c>
      <c r="I65" s="2027">
        <v>6.9735785281499707</v>
      </c>
      <c r="J65" s="2026">
        <v>67.409406404492714</v>
      </c>
    </row>
    <row r="66" spans="1:10" ht="16.5" customHeight="1">
      <c r="A66" s="1955"/>
      <c r="B66" s="2030">
        <v>59</v>
      </c>
      <c r="C66" s="2095" t="s">
        <v>1619</v>
      </c>
      <c r="D66" s="2047">
        <v>617.43757389999996</v>
      </c>
      <c r="E66" s="2047">
        <v>72.225543000000002</v>
      </c>
      <c r="F66" s="2047">
        <v>514.96417120000001</v>
      </c>
      <c r="G66" s="2047">
        <v>43.309152099999999</v>
      </c>
      <c r="H66" s="2047">
        <v>170.37630419999999</v>
      </c>
      <c r="I66" s="2027">
        <v>-40.036238841430382</v>
      </c>
      <c r="J66" s="2026">
        <v>293.39561256383956</v>
      </c>
    </row>
    <row r="67" spans="1:10" ht="16.5" customHeight="1">
      <c r="A67" s="1955"/>
      <c r="B67" s="2030">
        <v>60</v>
      </c>
      <c r="C67" s="2095" t="s">
        <v>1618</v>
      </c>
      <c r="D67" s="2047">
        <v>234.45092969999999</v>
      </c>
      <c r="E67" s="2047">
        <v>50.963893599999999</v>
      </c>
      <c r="F67" s="2047">
        <v>242.5204813</v>
      </c>
      <c r="G67" s="2047">
        <v>9.5341339999999999</v>
      </c>
      <c r="H67" s="2047">
        <v>9.7603853000000012</v>
      </c>
      <c r="I67" s="2027">
        <v>-81.292375196388051</v>
      </c>
      <c r="J67" s="2026">
        <v>2.3730660802543824</v>
      </c>
    </row>
    <row r="68" spans="1:10" ht="16.5" customHeight="1">
      <c r="A68" s="1955"/>
      <c r="B68" s="2094"/>
      <c r="C68" s="2093" t="s">
        <v>1489</v>
      </c>
      <c r="D68" s="2092">
        <v>82572.917912199977</v>
      </c>
      <c r="E68" s="2092">
        <v>14569.1288184</v>
      </c>
      <c r="F68" s="2092">
        <v>70507.566228699987</v>
      </c>
      <c r="G68" s="2092">
        <v>11411.101537199997</v>
      </c>
      <c r="H68" s="2092">
        <v>10636.198511500006</v>
      </c>
      <c r="I68" s="2022">
        <v>-21.676157308813082</v>
      </c>
      <c r="J68" s="2021">
        <v>-6.7907819694165372</v>
      </c>
    </row>
    <row r="69" spans="1:10" ht="16.5" customHeight="1" thickBot="1">
      <c r="A69" s="1955"/>
      <c r="B69" s="2091"/>
      <c r="C69" s="2019" t="s">
        <v>1488</v>
      </c>
      <c r="D69" s="2045">
        <v>455511.90857090004</v>
      </c>
      <c r="E69" s="2045">
        <v>84251.472864800002</v>
      </c>
      <c r="F69" s="2045">
        <v>361168.2965305</v>
      </c>
      <c r="G69" s="2045">
        <v>66818.033132800003</v>
      </c>
      <c r="H69" s="2045">
        <v>52448.657144699995</v>
      </c>
      <c r="I69" s="2017">
        <v>-20.692148325971448</v>
      </c>
      <c r="J69" s="2016">
        <v>-21.505236407574369</v>
      </c>
    </row>
    <row r="70" spans="1:10" ht="16.5" customHeight="1" thickTop="1">
      <c r="A70" s="1955"/>
      <c r="B70" s="3157" t="s">
        <v>1455</v>
      </c>
      <c r="C70" s="3148"/>
      <c r="D70" s="3148"/>
      <c r="E70" s="3148"/>
      <c r="F70" s="3148"/>
      <c r="G70" s="3148"/>
      <c r="H70" s="3148"/>
      <c r="I70" s="3148"/>
      <c r="J70" s="3148"/>
    </row>
    <row r="71" spans="1:10" ht="16.5" customHeight="1">
      <c r="A71" s="1955"/>
      <c r="B71" s="2014"/>
      <c r="C71" s="1955"/>
      <c r="D71" s="2048"/>
      <c r="E71" s="2048"/>
      <c r="F71" s="2048"/>
      <c r="G71" s="2048"/>
      <c r="H71" s="2048"/>
      <c r="I71" s="1955"/>
      <c r="J71" s="1955"/>
    </row>
    <row r="72" spans="1:10" ht="15.75" customHeight="1">
      <c r="A72" s="1955"/>
      <c r="B72" s="1955"/>
      <c r="C72" s="1955"/>
      <c r="D72" s="2109"/>
      <c r="E72" s="2109"/>
      <c r="F72" s="2109"/>
      <c r="G72" s="2109"/>
      <c r="H72" s="2109"/>
      <c r="I72" s="2048"/>
      <c r="J72" s="2048"/>
    </row>
    <row r="73" spans="1:10" ht="15.75" customHeight="1">
      <c r="A73" s="1955"/>
      <c r="B73" s="1955"/>
      <c r="C73" s="1955"/>
      <c r="D73" s="2108"/>
      <c r="E73" s="2108"/>
      <c r="F73" s="2108"/>
      <c r="G73" s="2108"/>
      <c r="H73" s="2108"/>
      <c r="I73" s="2108"/>
      <c r="J73" s="2108"/>
    </row>
    <row r="74" spans="1:10" ht="15.75" customHeight="1">
      <c r="A74" s="1955"/>
      <c r="B74" s="1955"/>
      <c r="C74" s="1955"/>
      <c r="D74" s="1955"/>
      <c r="E74" s="1955"/>
      <c r="F74" s="1955"/>
      <c r="G74" s="1955"/>
      <c r="H74" s="1955"/>
      <c r="I74" s="1955"/>
      <c r="J74" s="1955"/>
    </row>
    <row r="75" spans="1:10" ht="15.75" customHeight="1">
      <c r="A75" s="1955"/>
      <c r="B75" s="1955"/>
      <c r="C75" s="1955"/>
      <c r="D75" s="1955"/>
      <c r="E75" s="1955"/>
      <c r="F75" s="1955"/>
      <c r="G75" s="1955"/>
      <c r="H75" s="1955"/>
      <c r="I75" s="1955"/>
      <c r="J75" s="1955"/>
    </row>
    <row r="76" spans="1:10" ht="15.75" customHeight="1">
      <c r="A76" s="1955"/>
      <c r="B76" s="1955"/>
      <c r="C76" s="1955"/>
      <c r="D76" s="1955"/>
      <c r="E76" s="1955"/>
      <c r="F76" s="1955"/>
      <c r="G76" s="1955"/>
      <c r="H76" s="1955"/>
      <c r="I76" s="1955"/>
      <c r="J76" s="1955"/>
    </row>
    <row r="77" spans="1:10" ht="15.75" customHeight="1">
      <c r="A77" s="1955"/>
      <c r="B77" s="1955"/>
      <c r="C77" s="1955"/>
      <c r="D77" s="1955"/>
      <c r="E77" s="1955"/>
      <c r="F77" s="1955"/>
      <c r="G77" s="1955"/>
      <c r="H77" s="1955"/>
      <c r="I77" s="1955"/>
      <c r="J77" s="1955"/>
    </row>
    <row r="78" spans="1:10" ht="15.75" customHeight="1">
      <c r="A78" s="1955"/>
      <c r="B78" s="1955"/>
      <c r="C78" s="1955"/>
      <c r="D78" s="1955"/>
      <c r="E78" s="1955"/>
      <c r="F78" s="1955"/>
      <c r="G78" s="1955"/>
      <c r="H78" s="1955"/>
      <c r="I78" s="1955"/>
      <c r="J78" s="1955"/>
    </row>
    <row r="79" spans="1:10" ht="15.75" customHeight="1">
      <c r="A79" s="1955"/>
      <c r="B79" s="1955"/>
      <c r="C79" s="1955"/>
      <c r="D79" s="1955"/>
      <c r="E79" s="1955"/>
      <c r="F79" s="1955"/>
      <c r="G79" s="1955"/>
      <c r="H79" s="1955"/>
      <c r="I79" s="1955"/>
      <c r="J79" s="1955"/>
    </row>
    <row r="80" spans="1:10" ht="15.75" customHeight="1">
      <c r="A80" s="1955"/>
      <c r="B80" s="1955"/>
      <c r="C80" s="1955"/>
      <c r="D80" s="1955"/>
      <c r="E80" s="1955"/>
      <c r="F80" s="1955"/>
      <c r="G80" s="1955"/>
      <c r="H80" s="1955"/>
      <c r="I80" s="1955"/>
      <c r="J80" s="1955"/>
    </row>
    <row r="81" spans="1:10" ht="15.75" customHeight="1">
      <c r="A81" s="1955"/>
      <c r="B81" s="1955"/>
      <c r="C81" s="1955"/>
      <c r="D81" s="1955"/>
      <c r="E81" s="1955"/>
      <c r="F81" s="1955"/>
      <c r="G81" s="1955"/>
      <c r="H81" s="1955"/>
      <c r="I81" s="1955"/>
      <c r="J81" s="1955"/>
    </row>
    <row r="82" spans="1:10" ht="15.75" customHeight="1">
      <c r="A82" s="1955"/>
      <c r="B82" s="1955"/>
      <c r="C82" s="1955"/>
      <c r="D82" s="1955"/>
      <c r="E82" s="1955"/>
      <c r="F82" s="1955"/>
      <c r="G82" s="1955"/>
      <c r="H82" s="1955"/>
      <c r="I82" s="1955"/>
      <c r="J82" s="1955"/>
    </row>
    <row r="83" spans="1:10" ht="15.75" customHeight="1">
      <c r="A83" s="1955"/>
      <c r="B83" s="1955"/>
      <c r="C83" s="1955"/>
      <c r="D83" s="1955"/>
      <c r="E83" s="1955"/>
      <c r="F83" s="1955"/>
      <c r="G83" s="1955"/>
      <c r="H83" s="1955"/>
      <c r="I83" s="1955"/>
      <c r="J83" s="1955"/>
    </row>
    <row r="84" spans="1:10" ht="15.75" customHeight="1">
      <c r="A84" s="1955"/>
      <c r="B84" s="1955"/>
      <c r="C84" s="1955"/>
      <c r="D84" s="1955"/>
      <c r="E84" s="1955"/>
      <c r="F84" s="1955"/>
      <c r="G84" s="1955"/>
      <c r="H84" s="1955"/>
      <c r="I84" s="1955"/>
      <c r="J84" s="1955"/>
    </row>
    <row r="85" spans="1:10" ht="15.75" customHeight="1">
      <c r="A85" s="1955"/>
      <c r="B85" s="1955"/>
      <c r="C85" s="1955"/>
      <c r="D85" s="1955"/>
      <c r="E85" s="1955"/>
      <c r="F85" s="1955"/>
      <c r="G85" s="1955"/>
      <c r="H85" s="1955"/>
      <c r="I85" s="1955"/>
      <c r="J85" s="1955"/>
    </row>
    <row r="86" spans="1:10" ht="15.75" customHeight="1">
      <c r="A86" s="1955"/>
      <c r="B86" s="1955"/>
      <c r="C86" s="1955"/>
      <c r="D86" s="1955"/>
      <c r="E86" s="1955"/>
      <c r="F86" s="1955"/>
      <c r="G86" s="1955"/>
      <c r="H86" s="1955"/>
      <c r="I86" s="1955"/>
      <c r="J86" s="1955"/>
    </row>
    <row r="87" spans="1:10" ht="15.75" customHeight="1">
      <c r="A87" s="1955"/>
      <c r="B87" s="1955"/>
      <c r="C87" s="1955"/>
      <c r="D87" s="1955"/>
      <c r="E87" s="1955"/>
      <c r="F87" s="1955"/>
      <c r="G87" s="1955"/>
      <c r="H87" s="1955"/>
      <c r="I87" s="1955"/>
      <c r="J87" s="1955"/>
    </row>
    <row r="88" spans="1:10" ht="15.75" customHeight="1">
      <c r="A88" s="1955"/>
      <c r="B88" s="1955"/>
      <c r="C88" s="1955"/>
      <c r="D88" s="1955"/>
      <c r="E88" s="1955"/>
      <c r="F88" s="1955"/>
      <c r="G88" s="1955"/>
      <c r="H88" s="1955"/>
      <c r="I88" s="1955"/>
      <c r="J88" s="1955"/>
    </row>
    <row r="89" spans="1:10" ht="15.75" customHeight="1">
      <c r="A89" s="1955"/>
      <c r="B89" s="1955"/>
      <c r="C89" s="1955"/>
      <c r="D89" s="1955"/>
      <c r="E89" s="1955"/>
      <c r="F89" s="1955"/>
      <c r="G89" s="1955"/>
      <c r="H89" s="1955"/>
      <c r="I89" s="1955"/>
      <c r="J89" s="1955"/>
    </row>
    <row r="90" spans="1:10" ht="15.75" customHeight="1">
      <c r="A90" s="1955"/>
      <c r="B90" s="1955"/>
      <c r="C90" s="1955"/>
      <c r="D90" s="1955"/>
      <c r="E90" s="1955"/>
      <c r="F90" s="1955"/>
      <c r="G90" s="1955"/>
      <c r="H90" s="1955"/>
      <c r="I90" s="1955"/>
      <c r="J90" s="1955"/>
    </row>
    <row r="91" spans="1:10" ht="15.75" customHeight="1">
      <c r="A91" s="1955"/>
      <c r="B91" s="1955"/>
      <c r="C91" s="1955"/>
      <c r="D91" s="1955"/>
      <c r="E91" s="1955"/>
      <c r="F91" s="1955"/>
      <c r="G91" s="1955"/>
      <c r="H91" s="1955"/>
      <c r="I91" s="1955"/>
      <c r="J91" s="1955"/>
    </row>
    <row r="92" spans="1:10" ht="15.75" customHeight="1">
      <c r="A92" s="1955"/>
      <c r="B92" s="1955"/>
      <c r="C92" s="1955"/>
      <c r="D92" s="1955"/>
      <c r="E92" s="1955"/>
      <c r="F92" s="1955"/>
      <c r="G92" s="1955"/>
      <c r="H92" s="1955"/>
      <c r="I92" s="1955"/>
      <c r="J92" s="1955"/>
    </row>
    <row r="93" spans="1:10" ht="15.75" customHeight="1">
      <c r="A93" s="1955"/>
      <c r="B93" s="1955"/>
      <c r="C93" s="1955"/>
      <c r="D93" s="1955"/>
      <c r="E93" s="1955"/>
      <c r="F93" s="1955"/>
      <c r="G93" s="1955"/>
      <c r="H93" s="1955"/>
      <c r="I93" s="1955"/>
      <c r="J93" s="1955"/>
    </row>
    <row r="94" spans="1:10" ht="15.75" customHeight="1">
      <c r="A94" s="1955"/>
      <c r="B94" s="1955"/>
      <c r="C94" s="1955"/>
      <c r="D94" s="1955"/>
      <c r="E94" s="1955"/>
      <c r="F94" s="1955"/>
      <c r="G94" s="1955"/>
      <c r="H94" s="1955"/>
      <c r="I94" s="1955"/>
      <c r="J94" s="1955"/>
    </row>
    <row r="95" spans="1:10" ht="15.75" customHeight="1">
      <c r="A95" s="1955"/>
      <c r="B95" s="1955"/>
      <c r="C95" s="1955"/>
      <c r="D95" s="1955"/>
      <c r="E95" s="1955"/>
      <c r="F95" s="1955"/>
      <c r="G95" s="1955"/>
      <c r="H95" s="1955"/>
      <c r="I95" s="1955"/>
      <c r="J95" s="1955"/>
    </row>
    <row r="96" spans="1:10" ht="15.75" customHeight="1">
      <c r="A96" s="1955"/>
      <c r="B96" s="1955"/>
      <c r="C96" s="1955"/>
      <c r="D96" s="1955"/>
      <c r="E96" s="1955"/>
      <c r="F96" s="1955"/>
      <c r="G96" s="1955"/>
      <c r="H96" s="1955"/>
      <c r="I96" s="1955"/>
      <c r="J96" s="1955"/>
    </row>
    <row r="97" spans="1:10" ht="15.75" customHeight="1">
      <c r="A97" s="1955"/>
      <c r="B97" s="1955"/>
      <c r="C97" s="1955"/>
      <c r="D97" s="1955"/>
      <c r="E97" s="1955"/>
      <c r="F97" s="1955"/>
      <c r="G97" s="1955"/>
      <c r="H97" s="1955"/>
      <c r="I97" s="1955"/>
      <c r="J97" s="1955"/>
    </row>
    <row r="98" spans="1:10" ht="15.75" customHeight="1">
      <c r="A98" s="1955"/>
      <c r="B98" s="1955"/>
      <c r="C98" s="1955"/>
      <c r="D98" s="1955"/>
      <c r="E98" s="1955"/>
      <c r="F98" s="1955"/>
      <c r="G98" s="1955"/>
      <c r="H98" s="1955"/>
      <c r="I98" s="1955"/>
      <c r="J98" s="1955"/>
    </row>
    <row r="99" spans="1:10" ht="15.75" customHeight="1">
      <c r="A99" s="1955"/>
      <c r="B99" s="1955"/>
      <c r="C99" s="1955"/>
      <c r="D99" s="1955"/>
      <c r="E99" s="1955"/>
      <c r="F99" s="1955"/>
      <c r="G99" s="1955"/>
      <c r="H99" s="1955"/>
      <c r="I99" s="1955"/>
      <c r="J99" s="1955"/>
    </row>
    <row r="100" spans="1:10" ht="15.75" customHeight="1">
      <c r="A100" s="1955"/>
      <c r="B100" s="1955"/>
      <c r="C100" s="1955"/>
      <c r="D100" s="1955"/>
      <c r="E100" s="1955"/>
      <c r="F100" s="1955"/>
      <c r="G100" s="1955"/>
      <c r="H100" s="1955"/>
      <c r="I100" s="1955"/>
      <c r="J100" s="1955"/>
    </row>
    <row r="101" spans="1:10" ht="15.75" customHeight="1">
      <c r="A101" s="1955"/>
      <c r="B101" s="1955"/>
      <c r="C101" s="1955"/>
      <c r="D101" s="1955"/>
      <c r="E101" s="1955"/>
      <c r="F101" s="1955"/>
      <c r="G101" s="1955"/>
      <c r="H101" s="1955"/>
      <c r="I101" s="1955"/>
      <c r="J101" s="1955"/>
    </row>
    <row r="102" spans="1:10" ht="15.75" customHeight="1">
      <c r="A102" s="1955"/>
      <c r="B102" s="1955"/>
      <c r="C102" s="1955"/>
      <c r="D102" s="1955"/>
      <c r="E102" s="1955"/>
      <c r="F102" s="1955"/>
      <c r="G102" s="1955"/>
      <c r="H102" s="1955"/>
      <c r="I102" s="1955"/>
      <c r="J102" s="1955"/>
    </row>
    <row r="103" spans="1:10" ht="15.75" customHeight="1">
      <c r="A103" s="1955"/>
      <c r="B103" s="1955"/>
      <c r="C103" s="1955"/>
      <c r="D103" s="1955"/>
      <c r="E103" s="1955"/>
      <c r="F103" s="1955"/>
      <c r="G103" s="1955"/>
      <c r="H103" s="1955"/>
      <c r="I103" s="1955"/>
      <c r="J103" s="1955"/>
    </row>
    <row r="104" spans="1:10" ht="15.75" customHeight="1">
      <c r="A104" s="1955"/>
      <c r="B104" s="1955"/>
      <c r="C104" s="1955"/>
      <c r="D104" s="1955"/>
      <c r="E104" s="1955"/>
      <c r="F104" s="1955"/>
      <c r="G104" s="1955"/>
      <c r="H104" s="1955"/>
      <c r="I104" s="1955"/>
      <c r="J104" s="1955"/>
    </row>
    <row r="105" spans="1:10" ht="15.75" customHeight="1">
      <c r="A105" s="1955"/>
      <c r="B105" s="1955"/>
      <c r="C105" s="1955"/>
      <c r="D105" s="1955"/>
      <c r="E105" s="1955"/>
      <c r="F105" s="1955"/>
      <c r="G105" s="1955"/>
      <c r="H105" s="1955"/>
      <c r="I105" s="1955"/>
      <c r="J105" s="1955"/>
    </row>
    <row r="106" spans="1:10" ht="15.75" customHeight="1">
      <c r="A106" s="1955"/>
      <c r="B106" s="1955"/>
      <c r="C106" s="1955"/>
      <c r="D106" s="1955"/>
      <c r="E106" s="1955"/>
      <c r="F106" s="1955"/>
      <c r="G106" s="1955"/>
      <c r="H106" s="1955"/>
      <c r="I106" s="1955"/>
      <c r="J106" s="1955"/>
    </row>
    <row r="107" spans="1:10" ht="15.75" customHeight="1">
      <c r="A107" s="1955"/>
      <c r="B107" s="1955"/>
      <c r="C107" s="1955"/>
      <c r="D107" s="1955"/>
      <c r="E107" s="1955"/>
      <c r="F107" s="1955"/>
      <c r="G107" s="1955"/>
      <c r="H107" s="1955"/>
      <c r="I107" s="1955"/>
      <c r="J107" s="1955"/>
    </row>
    <row r="108" spans="1:10" ht="15.75" customHeight="1">
      <c r="A108" s="1955"/>
      <c r="B108" s="1955"/>
      <c r="C108" s="1955"/>
      <c r="D108" s="1955"/>
      <c r="E108" s="1955"/>
      <c r="F108" s="1955"/>
      <c r="G108" s="1955"/>
      <c r="H108" s="1955"/>
      <c r="I108" s="1955"/>
      <c r="J108" s="1955"/>
    </row>
    <row r="109" spans="1:10" ht="15.75" customHeight="1">
      <c r="A109" s="1955"/>
      <c r="B109" s="1955"/>
      <c r="C109" s="1955"/>
      <c r="D109" s="1955"/>
      <c r="E109" s="1955"/>
      <c r="F109" s="1955"/>
      <c r="G109" s="1955"/>
      <c r="H109" s="1955"/>
      <c r="I109" s="1955"/>
      <c r="J109" s="1955"/>
    </row>
    <row r="110" spans="1:10" ht="15.75" customHeight="1">
      <c r="A110" s="1955"/>
      <c r="B110" s="1955"/>
      <c r="C110" s="1955"/>
      <c r="D110" s="1955"/>
      <c r="E110" s="1955"/>
      <c r="F110" s="1955"/>
      <c r="G110" s="1955"/>
      <c r="H110" s="1955"/>
      <c r="I110" s="1955"/>
      <c r="J110" s="1955"/>
    </row>
    <row r="111" spans="1:10" ht="15.75" customHeight="1">
      <c r="A111" s="1955"/>
      <c r="B111" s="1955"/>
      <c r="C111" s="1955"/>
      <c r="D111" s="1955"/>
      <c r="E111" s="1955"/>
      <c r="F111" s="1955"/>
      <c r="G111" s="1955"/>
      <c r="H111" s="1955"/>
      <c r="I111" s="1955"/>
      <c r="J111" s="1955"/>
    </row>
    <row r="112" spans="1:10" ht="15.75" customHeight="1">
      <c r="A112" s="1955"/>
      <c r="B112" s="1955"/>
      <c r="C112" s="1955"/>
      <c r="D112" s="1955"/>
      <c r="E112" s="1955"/>
      <c r="F112" s="1955"/>
      <c r="G112" s="1955"/>
      <c r="H112" s="1955"/>
      <c r="I112" s="1955"/>
      <c r="J112" s="1955"/>
    </row>
    <row r="113" spans="1:10" ht="15.75" customHeight="1">
      <c r="A113" s="1955"/>
      <c r="B113" s="1955"/>
      <c r="C113" s="1955"/>
      <c r="D113" s="1955"/>
      <c r="E113" s="1955"/>
      <c r="F113" s="1955"/>
      <c r="G113" s="1955"/>
      <c r="H113" s="1955"/>
      <c r="I113" s="1955"/>
      <c r="J113" s="1955"/>
    </row>
    <row r="114" spans="1:10" ht="15.75" customHeight="1">
      <c r="A114" s="1955"/>
      <c r="B114" s="1955"/>
      <c r="C114" s="1955"/>
      <c r="D114" s="1955"/>
      <c r="E114" s="1955"/>
      <c r="F114" s="1955"/>
      <c r="G114" s="1955"/>
      <c r="H114" s="1955"/>
      <c r="I114" s="1955"/>
      <c r="J114" s="1955"/>
    </row>
    <row r="115" spans="1:10" ht="15.75" customHeight="1">
      <c r="A115" s="1955"/>
      <c r="B115" s="1955"/>
      <c r="C115" s="1955"/>
      <c r="D115" s="1955"/>
      <c r="E115" s="1955"/>
      <c r="F115" s="1955"/>
      <c r="G115" s="1955"/>
      <c r="H115" s="1955"/>
      <c r="I115" s="1955"/>
      <c r="J115" s="1955"/>
    </row>
    <row r="116" spans="1:10" ht="15.75" customHeight="1">
      <c r="A116" s="1955"/>
      <c r="B116" s="1955"/>
      <c r="C116" s="1955"/>
      <c r="D116" s="1955"/>
      <c r="E116" s="1955"/>
      <c r="F116" s="1955"/>
      <c r="G116" s="1955"/>
      <c r="H116" s="1955"/>
      <c r="I116" s="1955"/>
      <c r="J116" s="1955"/>
    </row>
    <row r="117" spans="1:10" ht="15.75" customHeight="1">
      <c r="A117" s="1955"/>
      <c r="B117" s="1955"/>
      <c r="C117" s="1955"/>
      <c r="D117" s="1955"/>
      <c r="E117" s="1955"/>
      <c r="F117" s="1955"/>
      <c r="G117" s="1955"/>
      <c r="H117" s="1955"/>
      <c r="I117" s="1955"/>
      <c r="J117" s="1955"/>
    </row>
    <row r="118" spans="1:10" ht="15.75" customHeight="1">
      <c r="A118" s="1955"/>
      <c r="B118" s="1955"/>
      <c r="C118" s="1955"/>
      <c r="D118" s="1955"/>
      <c r="E118" s="1955"/>
      <c r="F118" s="1955"/>
      <c r="G118" s="1955"/>
      <c r="H118" s="1955"/>
      <c r="I118" s="1955"/>
      <c r="J118" s="1955"/>
    </row>
    <row r="119" spans="1:10" ht="15.75" customHeight="1">
      <c r="A119" s="1955"/>
      <c r="B119" s="1955"/>
      <c r="C119" s="1955"/>
      <c r="D119" s="1955"/>
      <c r="E119" s="1955"/>
      <c r="F119" s="1955"/>
      <c r="G119" s="1955"/>
      <c r="H119" s="1955"/>
      <c r="I119" s="1955"/>
      <c r="J119" s="1955"/>
    </row>
    <row r="120" spans="1:10" ht="15.75" customHeight="1">
      <c r="A120" s="1955"/>
      <c r="B120" s="1955"/>
      <c r="C120" s="1955"/>
      <c r="D120" s="1955"/>
      <c r="E120" s="1955"/>
      <c r="F120" s="1955"/>
      <c r="G120" s="1955"/>
      <c r="H120" s="1955"/>
      <c r="I120" s="1955"/>
      <c r="J120" s="1955"/>
    </row>
    <row r="121" spans="1:10" ht="15.75" customHeight="1">
      <c r="A121" s="1955"/>
      <c r="B121" s="1955"/>
      <c r="C121" s="1955"/>
      <c r="D121" s="1955"/>
      <c r="E121" s="1955"/>
      <c r="F121" s="1955"/>
      <c r="G121" s="1955"/>
      <c r="H121" s="1955"/>
      <c r="I121" s="1955"/>
      <c r="J121" s="1955"/>
    </row>
    <row r="122" spans="1:10" ht="15.75" customHeight="1">
      <c r="A122" s="1955"/>
      <c r="B122" s="1955"/>
      <c r="C122" s="1955"/>
      <c r="D122" s="1955"/>
      <c r="E122" s="1955"/>
      <c r="F122" s="1955"/>
      <c r="G122" s="1955"/>
      <c r="H122" s="1955"/>
      <c r="I122" s="1955"/>
      <c r="J122" s="1955"/>
    </row>
    <row r="123" spans="1:10" ht="15.75" customHeight="1">
      <c r="A123" s="1955"/>
      <c r="B123" s="1955"/>
      <c r="C123" s="1955"/>
      <c r="D123" s="1955"/>
      <c r="E123" s="1955"/>
      <c r="F123" s="1955"/>
      <c r="G123" s="1955"/>
      <c r="H123" s="1955"/>
      <c r="I123" s="1955"/>
      <c r="J123" s="1955"/>
    </row>
    <row r="124" spans="1:10" ht="15.75" customHeight="1">
      <c r="A124" s="1955"/>
      <c r="B124" s="1955"/>
      <c r="C124" s="1955"/>
      <c r="D124" s="1955"/>
      <c r="E124" s="1955"/>
      <c r="F124" s="1955"/>
      <c r="G124" s="1955"/>
      <c r="H124" s="1955"/>
      <c r="I124" s="1955"/>
      <c r="J124" s="1955"/>
    </row>
    <row r="125" spans="1:10" ht="15.75" customHeight="1">
      <c r="A125" s="1955"/>
      <c r="B125" s="1955"/>
      <c r="C125" s="1955"/>
      <c r="D125" s="1955"/>
      <c r="E125" s="1955"/>
      <c r="F125" s="1955"/>
      <c r="G125" s="1955"/>
      <c r="H125" s="1955"/>
      <c r="I125" s="1955"/>
      <c r="J125" s="1955"/>
    </row>
    <row r="126" spans="1:10" ht="15.75" customHeight="1">
      <c r="A126" s="1955"/>
      <c r="B126" s="1955"/>
      <c r="C126" s="1955"/>
      <c r="D126" s="1955"/>
      <c r="E126" s="1955"/>
      <c r="F126" s="1955"/>
      <c r="G126" s="1955"/>
      <c r="H126" s="1955"/>
      <c r="I126" s="1955"/>
      <c r="J126" s="1955"/>
    </row>
    <row r="127" spans="1:10" ht="15.75" customHeight="1">
      <c r="A127" s="1955"/>
      <c r="B127" s="1955"/>
      <c r="C127" s="1955"/>
      <c r="D127" s="1955"/>
      <c r="E127" s="1955"/>
      <c r="F127" s="1955"/>
      <c r="G127" s="1955"/>
      <c r="H127" s="1955"/>
      <c r="I127" s="1955"/>
      <c r="J127" s="1955"/>
    </row>
    <row r="128" spans="1:10" ht="15.75" customHeight="1">
      <c r="A128" s="1955"/>
      <c r="B128" s="1955"/>
      <c r="C128" s="1955"/>
      <c r="D128" s="1955"/>
      <c r="E128" s="1955"/>
      <c r="F128" s="1955"/>
      <c r="G128" s="1955"/>
      <c r="H128" s="1955"/>
      <c r="I128" s="1955"/>
      <c r="J128" s="1955"/>
    </row>
    <row r="129" spans="1:10" ht="15.75" customHeight="1">
      <c r="A129" s="1955"/>
      <c r="B129" s="1955"/>
      <c r="C129" s="1955"/>
      <c r="D129" s="1955"/>
      <c r="E129" s="1955"/>
      <c r="F129" s="1955"/>
      <c r="G129" s="1955"/>
      <c r="H129" s="1955"/>
      <c r="I129" s="1955"/>
      <c r="J129" s="1955"/>
    </row>
    <row r="130" spans="1:10" ht="15.75" customHeight="1">
      <c r="A130" s="1955"/>
      <c r="B130" s="1955"/>
      <c r="C130" s="1955"/>
      <c r="D130" s="1955"/>
      <c r="E130" s="1955"/>
      <c r="F130" s="1955"/>
      <c r="G130" s="1955"/>
      <c r="H130" s="1955"/>
      <c r="I130" s="1955"/>
      <c r="J130" s="1955"/>
    </row>
    <row r="131" spans="1:10" ht="15.75" customHeight="1">
      <c r="A131" s="1955"/>
      <c r="B131" s="1955"/>
      <c r="C131" s="1955"/>
      <c r="D131" s="1955"/>
      <c r="E131" s="1955"/>
      <c r="F131" s="1955"/>
      <c r="G131" s="1955"/>
      <c r="H131" s="1955"/>
      <c r="I131" s="1955"/>
      <c r="J131" s="1955"/>
    </row>
    <row r="132" spans="1:10" ht="15.75" customHeight="1">
      <c r="A132" s="1955"/>
      <c r="B132" s="1955"/>
      <c r="C132" s="1955"/>
      <c r="D132" s="1955"/>
      <c r="E132" s="1955"/>
      <c r="F132" s="1955"/>
      <c r="G132" s="1955"/>
      <c r="H132" s="1955"/>
      <c r="I132" s="1955"/>
      <c r="J132" s="1955"/>
    </row>
    <row r="133" spans="1:10" ht="15.75" customHeight="1">
      <c r="A133" s="1955"/>
      <c r="B133" s="1955"/>
      <c r="C133" s="1955"/>
      <c r="D133" s="1955"/>
      <c r="E133" s="1955"/>
      <c r="F133" s="1955"/>
      <c r="G133" s="1955"/>
      <c r="H133" s="1955"/>
      <c r="I133" s="1955"/>
      <c r="J133" s="1955"/>
    </row>
    <row r="134" spans="1:10" ht="15.75" customHeight="1">
      <c r="A134" s="1955"/>
      <c r="B134" s="1955"/>
      <c r="C134" s="1955"/>
      <c r="D134" s="1955"/>
      <c r="E134" s="1955"/>
      <c r="F134" s="1955"/>
      <c r="G134" s="1955"/>
      <c r="H134" s="1955"/>
      <c r="I134" s="1955"/>
      <c r="J134" s="1955"/>
    </row>
    <row r="135" spans="1:10" ht="15.75" customHeight="1">
      <c r="A135" s="1955"/>
      <c r="B135" s="1955"/>
      <c r="C135" s="1955"/>
      <c r="D135" s="1955"/>
      <c r="E135" s="1955"/>
      <c r="F135" s="1955"/>
      <c r="G135" s="1955"/>
      <c r="H135" s="1955"/>
      <c r="I135" s="1955"/>
      <c r="J135" s="1955"/>
    </row>
    <row r="136" spans="1:10" ht="15.75" customHeight="1">
      <c r="A136" s="1955"/>
      <c r="B136" s="1955"/>
      <c r="C136" s="1955"/>
      <c r="D136" s="1955"/>
      <c r="E136" s="1955"/>
      <c r="F136" s="1955"/>
      <c r="G136" s="1955"/>
      <c r="H136" s="1955"/>
      <c r="I136" s="1955"/>
      <c r="J136" s="1955"/>
    </row>
    <row r="137" spans="1:10" ht="15.75" customHeight="1">
      <c r="A137" s="1955"/>
      <c r="B137" s="1955"/>
      <c r="C137" s="1955"/>
      <c r="D137" s="1955"/>
      <c r="E137" s="1955"/>
      <c r="F137" s="1955"/>
      <c r="G137" s="1955"/>
      <c r="H137" s="1955"/>
      <c r="I137" s="1955"/>
      <c r="J137" s="1955"/>
    </row>
    <row r="138" spans="1:10" ht="15.75" customHeight="1">
      <c r="A138" s="1955"/>
      <c r="B138" s="1955"/>
      <c r="C138" s="1955"/>
      <c r="D138" s="1955"/>
      <c r="E138" s="1955"/>
      <c r="F138" s="1955"/>
      <c r="G138" s="1955"/>
      <c r="H138" s="1955"/>
      <c r="I138" s="1955"/>
      <c r="J138" s="1955"/>
    </row>
    <row r="139" spans="1:10" ht="15.75" customHeight="1">
      <c r="A139" s="1955"/>
      <c r="B139" s="1955"/>
      <c r="C139" s="1955"/>
      <c r="D139" s="1955"/>
      <c r="E139" s="1955"/>
      <c r="F139" s="1955"/>
      <c r="G139" s="1955"/>
      <c r="H139" s="1955"/>
      <c r="I139" s="1955"/>
      <c r="J139" s="1955"/>
    </row>
    <row r="140" spans="1:10" ht="15.75" customHeight="1">
      <c r="A140" s="1955"/>
      <c r="B140" s="1955"/>
      <c r="C140" s="1955"/>
      <c r="D140" s="1955"/>
      <c r="E140" s="1955"/>
      <c r="F140" s="1955"/>
      <c r="G140" s="1955"/>
      <c r="H140" s="1955"/>
      <c r="I140" s="1955"/>
      <c r="J140" s="1955"/>
    </row>
    <row r="141" spans="1:10" ht="15.75" customHeight="1">
      <c r="A141" s="1955"/>
      <c r="B141" s="1955"/>
      <c r="C141" s="1955"/>
      <c r="D141" s="1955"/>
      <c r="E141" s="1955"/>
      <c r="F141" s="1955"/>
      <c r="G141" s="1955"/>
      <c r="H141" s="1955"/>
      <c r="I141" s="1955"/>
      <c r="J141" s="1955"/>
    </row>
    <row r="142" spans="1:10" ht="15.75" customHeight="1">
      <c r="A142" s="1955"/>
      <c r="B142" s="1955"/>
      <c r="C142" s="1955"/>
      <c r="D142" s="1955"/>
      <c r="E142" s="1955"/>
      <c r="F142" s="1955"/>
      <c r="G142" s="1955"/>
      <c r="H142" s="1955"/>
      <c r="I142" s="1955"/>
      <c r="J142" s="1955"/>
    </row>
    <row r="143" spans="1:10" ht="15.75" customHeight="1">
      <c r="A143" s="1955"/>
      <c r="B143" s="1955"/>
      <c r="C143" s="1955"/>
      <c r="D143" s="1955"/>
      <c r="E143" s="1955"/>
      <c r="F143" s="1955"/>
      <c r="G143" s="1955"/>
      <c r="H143" s="1955"/>
      <c r="I143" s="1955"/>
      <c r="J143" s="1955"/>
    </row>
    <row r="144" spans="1:10" ht="15.75" customHeight="1">
      <c r="A144" s="1955"/>
      <c r="B144" s="1955"/>
      <c r="C144" s="1955"/>
      <c r="D144" s="1955"/>
      <c r="E144" s="1955"/>
      <c r="F144" s="1955"/>
      <c r="G144" s="1955"/>
      <c r="H144" s="1955"/>
      <c r="I144" s="1955"/>
      <c r="J144" s="1955"/>
    </row>
    <row r="145" spans="1:10" ht="15.75" customHeight="1">
      <c r="A145" s="1955"/>
      <c r="B145" s="1955"/>
      <c r="C145" s="1955"/>
      <c r="D145" s="1955"/>
      <c r="E145" s="1955"/>
      <c r="F145" s="1955"/>
      <c r="G145" s="1955"/>
      <c r="H145" s="1955"/>
      <c r="I145" s="1955"/>
      <c r="J145" s="1955"/>
    </row>
    <row r="146" spans="1:10" ht="15.75" customHeight="1">
      <c r="A146" s="1955"/>
      <c r="B146" s="1955"/>
      <c r="C146" s="1955"/>
      <c r="D146" s="1955"/>
      <c r="E146" s="1955"/>
      <c r="F146" s="1955"/>
      <c r="G146" s="1955"/>
      <c r="H146" s="1955"/>
      <c r="I146" s="1955"/>
      <c r="J146" s="1955"/>
    </row>
    <row r="147" spans="1:10" ht="15.75" customHeight="1">
      <c r="A147" s="1955"/>
      <c r="B147" s="1955"/>
      <c r="C147" s="1955"/>
      <c r="D147" s="1955"/>
      <c r="E147" s="1955"/>
      <c r="F147" s="1955"/>
      <c r="G147" s="1955"/>
      <c r="H147" s="1955"/>
      <c r="I147" s="1955"/>
      <c r="J147" s="1955"/>
    </row>
    <row r="148" spans="1:10" ht="15.75" customHeight="1">
      <c r="A148" s="1955"/>
      <c r="B148" s="1955"/>
      <c r="C148" s="1955"/>
      <c r="D148" s="1955"/>
      <c r="E148" s="1955"/>
      <c r="F148" s="1955"/>
      <c r="G148" s="1955"/>
      <c r="H148" s="1955"/>
      <c r="I148" s="1955"/>
      <c r="J148" s="1955"/>
    </row>
    <row r="149" spans="1:10" ht="15.75" customHeight="1">
      <c r="A149" s="1955"/>
      <c r="B149" s="1955"/>
      <c r="C149" s="1955"/>
      <c r="D149" s="1955"/>
      <c r="E149" s="1955"/>
      <c r="F149" s="1955"/>
      <c r="G149" s="1955"/>
      <c r="H149" s="1955"/>
      <c r="I149" s="1955"/>
      <c r="J149" s="1955"/>
    </row>
    <row r="150" spans="1:10" ht="15.75" customHeight="1">
      <c r="A150" s="1955"/>
      <c r="B150" s="1955"/>
      <c r="C150" s="1955"/>
      <c r="D150" s="1955"/>
      <c r="E150" s="1955"/>
      <c r="F150" s="1955"/>
      <c r="G150" s="1955"/>
      <c r="H150" s="1955"/>
      <c r="I150" s="1955"/>
      <c r="J150" s="1955"/>
    </row>
    <row r="151" spans="1:10" ht="15.75" customHeight="1">
      <c r="A151" s="1955"/>
      <c r="B151" s="1955"/>
      <c r="C151" s="1955"/>
      <c r="D151" s="1955"/>
      <c r="E151" s="1955"/>
      <c r="F151" s="1955"/>
      <c r="G151" s="1955"/>
      <c r="H151" s="1955"/>
      <c r="I151" s="1955"/>
      <c r="J151" s="1955"/>
    </row>
    <row r="152" spans="1:10" ht="15.75" customHeight="1">
      <c r="A152" s="1955"/>
      <c r="B152" s="1955"/>
      <c r="C152" s="1955"/>
      <c r="D152" s="1955"/>
      <c r="E152" s="1955"/>
      <c r="F152" s="1955"/>
      <c r="G152" s="1955"/>
      <c r="H152" s="1955"/>
      <c r="I152" s="1955"/>
      <c r="J152" s="1955"/>
    </row>
    <row r="153" spans="1:10" ht="15.75" customHeight="1">
      <c r="A153" s="1955"/>
      <c r="B153" s="1955"/>
      <c r="C153" s="1955"/>
      <c r="D153" s="1955"/>
      <c r="E153" s="1955"/>
      <c r="F153" s="1955"/>
      <c r="G153" s="1955"/>
      <c r="H153" s="1955"/>
      <c r="I153" s="1955"/>
      <c r="J153" s="1955"/>
    </row>
    <row r="154" spans="1:10" ht="15.75" customHeight="1">
      <c r="A154" s="1955"/>
      <c r="B154" s="1955"/>
      <c r="C154" s="1955"/>
      <c r="D154" s="1955"/>
      <c r="E154" s="1955"/>
      <c r="F154" s="1955"/>
      <c r="G154" s="1955"/>
      <c r="H154" s="1955"/>
      <c r="I154" s="1955"/>
      <c r="J154" s="1955"/>
    </row>
    <row r="155" spans="1:10" ht="15.75" customHeight="1">
      <c r="A155" s="1955"/>
      <c r="B155" s="1955"/>
      <c r="C155" s="1955"/>
      <c r="D155" s="1955"/>
      <c r="E155" s="1955"/>
      <c r="F155" s="1955"/>
      <c r="G155" s="1955"/>
      <c r="H155" s="1955"/>
      <c r="I155" s="1955"/>
      <c r="J155" s="1955"/>
    </row>
    <row r="156" spans="1:10" ht="15.75" customHeight="1">
      <c r="A156" s="1955"/>
      <c r="B156" s="1955"/>
      <c r="C156" s="1955"/>
      <c r="D156" s="1955"/>
      <c r="E156" s="1955"/>
      <c r="F156" s="1955"/>
      <c r="G156" s="1955"/>
      <c r="H156" s="1955"/>
      <c r="I156" s="1955"/>
      <c r="J156" s="1955"/>
    </row>
    <row r="157" spans="1:10" ht="15.75" customHeight="1">
      <c r="A157" s="1955"/>
      <c r="B157" s="1955"/>
      <c r="C157" s="1955"/>
      <c r="D157" s="1955"/>
      <c r="E157" s="1955"/>
      <c r="F157" s="1955"/>
      <c r="G157" s="1955"/>
      <c r="H157" s="1955"/>
      <c r="I157" s="1955"/>
      <c r="J157" s="1955"/>
    </row>
    <row r="158" spans="1:10" ht="15.75" customHeight="1">
      <c r="A158" s="1955"/>
      <c r="B158" s="1955"/>
      <c r="C158" s="1955"/>
      <c r="D158" s="1955"/>
      <c r="E158" s="1955"/>
      <c r="F158" s="1955"/>
      <c r="G158" s="1955"/>
      <c r="H158" s="1955"/>
      <c r="I158" s="1955"/>
      <c r="J158" s="1955"/>
    </row>
    <row r="159" spans="1:10" ht="15.75" customHeight="1">
      <c r="A159" s="1955"/>
      <c r="B159" s="1955"/>
      <c r="C159" s="1955"/>
      <c r="D159" s="1955"/>
      <c r="E159" s="1955"/>
      <c r="F159" s="1955"/>
      <c r="G159" s="1955"/>
      <c r="H159" s="1955"/>
      <c r="I159" s="1955"/>
      <c r="J159" s="1955"/>
    </row>
    <row r="160" spans="1:10" ht="15.75" customHeight="1">
      <c r="A160" s="1955"/>
      <c r="B160" s="1955"/>
      <c r="C160" s="1955"/>
      <c r="D160" s="1955"/>
      <c r="E160" s="1955"/>
      <c r="F160" s="1955"/>
      <c r="G160" s="1955"/>
      <c r="H160" s="1955"/>
      <c r="I160" s="1955"/>
      <c r="J160" s="1955"/>
    </row>
    <row r="161" spans="1:10" ht="15.75" customHeight="1">
      <c r="A161" s="1955"/>
      <c r="B161" s="1955"/>
      <c r="C161" s="1955"/>
      <c r="D161" s="1955"/>
      <c r="E161" s="1955"/>
      <c r="F161" s="1955"/>
      <c r="G161" s="1955"/>
      <c r="H161" s="1955"/>
      <c r="I161" s="1955"/>
      <c r="J161" s="1955"/>
    </row>
    <row r="162" spans="1:10" ht="15.75" customHeight="1">
      <c r="A162" s="1955"/>
      <c r="B162" s="1955"/>
      <c r="C162" s="1955"/>
      <c r="D162" s="1955"/>
      <c r="E162" s="1955"/>
      <c r="F162" s="1955"/>
      <c r="G162" s="1955"/>
      <c r="H162" s="1955"/>
      <c r="I162" s="1955"/>
      <c r="J162" s="1955"/>
    </row>
    <row r="163" spans="1:10" ht="15.75" customHeight="1">
      <c r="A163" s="1955"/>
      <c r="B163" s="1955"/>
      <c r="C163" s="1955"/>
      <c r="D163" s="1955"/>
      <c r="E163" s="1955"/>
      <c r="F163" s="1955"/>
      <c r="G163" s="1955"/>
      <c r="H163" s="1955"/>
      <c r="I163" s="1955"/>
      <c r="J163" s="1955"/>
    </row>
    <row r="164" spans="1:10" ht="15.75" customHeight="1">
      <c r="A164" s="1955"/>
      <c r="B164" s="1955"/>
      <c r="C164" s="1955"/>
      <c r="D164" s="1955"/>
      <c r="E164" s="1955"/>
      <c r="F164" s="1955"/>
      <c r="G164" s="1955"/>
      <c r="H164" s="1955"/>
      <c r="I164" s="1955"/>
      <c r="J164" s="1955"/>
    </row>
    <row r="165" spans="1:10" ht="15.75" customHeight="1">
      <c r="A165" s="1955"/>
      <c r="B165" s="1955"/>
      <c r="C165" s="1955"/>
      <c r="D165" s="1955"/>
      <c r="E165" s="1955"/>
      <c r="F165" s="1955"/>
      <c r="G165" s="1955"/>
      <c r="H165" s="1955"/>
      <c r="I165" s="1955"/>
      <c r="J165" s="1955"/>
    </row>
    <row r="166" spans="1:10" ht="15.75" customHeight="1">
      <c r="A166" s="1955"/>
      <c r="B166" s="1955"/>
      <c r="C166" s="1955"/>
      <c r="D166" s="1955"/>
      <c r="E166" s="1955"/>
      <c r="F166" s="1955"/>
      <c r="G166" s="1955"/>
      <c r="H166" s="1955"/>
      <c r="I166" s="1955"/>
      <c r="J166" s="1955"/>
    </row>
    <row r="167" spans="1:10" ht="15.75" customHeight="1">
      <c r="A167" s="1955"/>
      <c r="B167" s="1955"/>
      <c r="C167" s="1955"/>
      <c r="D167" s="1955"/>
      <c r="E167" s="1955"/>
      <c r="F167" s="1955"/>
      <c r="G167" s="1955"/>
      <c r="H167" s="1955"/>
      <c r="I167" s="1955"/>
      <c r="J167" s="1955"/>
    </row>
    <row r="168" spans="1:10" ht="15.75" customHeight="1">
      <c r="A168" s="1955"/>
      <c r="B168" s="1955"/>
      <c r="C168" s="1955"/>
      <c r="D168" s="1955"/>
      <c r="E168" s="1955"/>
      <c r="F168" s="1955"/>
      <c r="G168" s="1955"/>
      <c r="H168" s="1955"/>
      <c r="I168" s="1955"/>
      <c r="J168" s="1955"/>
    </row>
    <row r="169" spans="1:10" ht="15.75" customHeight="1">
      <c r="A169" s="1955"/>
      <c r="B169" s="1955"/>
      <c r="C169" s="1955"/>
      <c r="D169" s="1955"/>
      <c r="E169" s="1955"/>
      <c r="F169" s="1955"/>
      <c r="G169" s="1955"/>
      <c r="H169" s="1955"/>
      <c r="I169" s="1955"/>
      <c r="J169" s="1955"/>
    </row>
    <row r="170" spans="1:10" ht="15.75" customHeight="1">
      <c r="A170" s="1955"/>
      <c r="B170" s="1955"/>
      <c r="C170" s="1955"/>
      <c r="D170" s="1955"/>
      <c r="E170" s="1955"/>
      <c r="F170" s="1955"/>
      <c r="G170" s="1955"/>
      <c r="H170" s="1955"/>
      <c r="I170" s="1955"/>
      <c r="J170" s="1955"/>
    </row>
    <row r="171" spans="1:10" ht="15.75" customHeight="1">
      <c r="A171" s="1955"/>
      <c r="B171" s="1955"/>
      <c r="C171" s="1955"/>
      <c r="D171" s="1955"/>
      <c r="E171" s="1955"/>
      <c r="F171" s="1955"/>
      <c r="G171" s="1955"/>
      <c r="H171" s="1955"/>
      <c r="I171" s="1955"/>
      <c r="J171" s="1955"/>
    </row>
    <row r="172" spans="1:10" ht="15.75" customHeight="1">
      <c r="A172" s="1955"/>
      <c r="B172" s="1955"/>
      <c r="C172" s="1955"/>
      <c r="D172" s="1955"/>
      <c r="E172" s="1955"/>
      <c r="F172" s="1955"/>
      <c r="G172" s="1955"/>
      <c r="H172" s="1955"/>
      <c r="I172" s="1955"/>
      <c r="J172" s="1955"/>
    </row>
    <row r="173" spans="1:10" ht="15.75" customHeight="1">
      <c r="A173" s="1955"/>
      <c r="B173" s="1955"/>
      <c r="C173" s="1955"/>
      <c r="D173" s="1955"/>
      <c r="E173" s="1955"/>
      <c r="F173" s="1955"/>
      <c r="G173" s="1955"/>
      <c r="H173" s="1955"/>
      <c r="I173" s="1955"/>
      <c r="J173" s="1955"/>
    </row>
    <row r="174" spans="1:10" ht="15.75" customHeight="1">
      <c r="A174" s="1955"/>
      <c r="B174" s="1955"/>
      <c r="C174" s="1955"/>
      <c r="D174" s="1955"/>
      <c r="E174" s="1955"/>
      <c r="F174" s="1955"/>
      <c r="G174" s="1955"/>
      <c r="H174" s="1955"/>
      <c r="I174" s="1955"/>
      <c r="J174" s="1955"/>
    </row>
    <row r="175" spans="1:10" ht="15.75" customHeight="1">
      <c r="A175" s="1955"/>
      <c r="B175" s="1955"/>
      <c r="C175" s="1955"/>
      <c r="D175" s="1955"/>
      <c r="E175" s="1955"/>
      <c r="F175" s="1955"/>
      <c r="G175" s="1955"/>
      <c r="H175" s="1955"/>
      <c r="I175" s="1955"/>
      <c r="J175" s="1955"/>
    </row>
    <row r="176" spans="1:10" ht="15.75" customHeight="1">
      <c r="A176" s="1955"/>
      <c r="B176" s="1955"/>
      <c r="C176" s="1955"/>
      <c r="D176" s="1955"/>
      <c r="E176" s="1955"/>
      <c r="F176" s="1955"/>
      <c r="G176" s="1955"/>
      <c r="H176" s="1955"/>
      <c r="I176" s="1955"/>
      <c r="J176" s="1955"/>
    </row>
    <row r="177" spans="1:10" ht="15.75" customHeight="1">
      <c r="A177" s="1955"/>
      <c r="B177" s="1955"/>
      <c r="C177" s="1955"/>
      <c r="D177" s="1955"/>
      <c r="E177" s="1955"/>
      <c r="F177" s="1955"/>
      <c r="G177" s="1955"/>
      <c r="H177" s="1955"/>
      <c r="I177" s="1955"/>
      <c r="J177" s="1955"/>
    </row>
    <row r="178" spans="1:10" ht="15.75" customHeight="1">
      <c r="A178" s="1955"/>
      <c r="B178" s="1955"/>
      <c r="C178" s="1955"/>
      <c r="D178" s="1955"/>
      <c r="E178" s="1955"/>
      <c r="F178" s="1955"/>
      <c r="G178" s="1955"/>
      <c r="H178" s="1955"/>
      <c r="I178" s="1955"/>
      <c r="J178" s="1955"/>
    </row>
    <row r="179" spans="1:10" ht="15.75" customHeight="1">
      <c r="A179" s="1955"/>
      <c r="B179" s="1955"/>
      <c r="C179" s="1955"/>
      <c r="D179" s="1955"/>
      <c r="E179" s="1955"/>
      <c r="F179" s="1955"/>
      <c r="G179" s="1955"/>
      <c r="H179" s="1955"/>
      <c r="I179" s="1955"/>
      <c r="J179" s="1955"/>
    </row>
    <row r="180" spans="1:10" ht="15.75" customHeight="1">
      <c r="A180" s="1955"/>
      <c r="B180" s="1955"/>
      <c r="C180" s="1955"/>
      <c r="D180" s="1955"/>
      <c r="E180" s="1955"/>
      <c r="F180" s="1955"/>
      <c r="G180" s="1955"/>
      <c r="H180" s="1955"/>
      <c r="I180" s="1955"/>
      <c r="J180" s="1955"/>
    </row>
    <row r="181" spans="1:10" ht="15.75" customHeight="1">
      <c r="A181" s="1955"/>
      <c r="B181" s="1955"/>
      <c r="C181" s="1955"/>
      <c r="D181" s="1955"/>
      <c r="E181" s="1955"/>
      <c r="F181" s="1955"/>
      <c r="G181" s="1955"/>
      <c r="H181" s="1955"/>
      <c r="I181" s="1955"/>
      <c r="J181" s="1955"/>
    </row>
    <row r="182" spans="1:10" ht="15.75" customHeight="1">
      <c r="A182" s="1955"/>
      <c r="B182" s="1955"/>
      <c r="C182" s="1955"/>
      <c r="D182" s="1955"/>
      <c r="E182" s="1955"/>
      <c r="F182" s="1955"/>
      <c r="G182" s="1955"/>
      <c r="H182" s="1955"/>
      <c r="I182" s="1955"/>
      <c r="J182" s="1955"/>
    </row>
    <row r="183" spans="1:10" ht="15.75" customHeight="1">
      <c r="A183" s="1955"/>
      <c r="B183" s="1955"/>
      <c r="C183" s="1955"/>
      <c r="D183" s="1955"/>
      <c r="E183" s="1955"/>
      <c r="F183" s="1955"/>
      <c r="G183" s="1955"/>
      <c r="H183" s="1955"/>
      <c r="I183" s="1955"/>
      <c r="J183" s="1955"/>
    </row>
    <row r="184" spans="1:10" ht="15.75" customHeight="1">
      <c r="A184" s="1955"/>
      <c r="B184" s="1955"/>
      <c r="C184" s="1955"/>
      <c r="D184" s="1955"/>
      <c r="E184" s="1955"/>
      <c r="F184" s="1955"/>
      <c r="G184" s="1955"/>
      <c r="H184" s="1955"/>
      <c r="I184" s="1955"/>
      <c r="J184" s="1955"/>
    </row>
    <row r="185" spans="1:10" ht="15.75" customHeight="1">
      <c r="A185" s="1955"/>
      <c r="B185" s="1955"/>
      <c r="C185" s="1955"/>
      <c r="D185" s="1955"/>
      <c r="E185" s="1955"/>
      <c r="F185" s="1955"/>
      <c r="G185" s="1955"/>
      <c r="H185" s="1955"/>
      <c r="I185" s="1955"/>
      <c r="J185" s="1955"/>
    </row>
    <row r="186" spans="1:10" ht="15.75" customHeight="1">
      <c r="A186" s="1955"/>
      <c r="B186" s="1955"/>
      <c r="C186" s="1955"/>
      <c r="D186" s="1955"/>
      <c r="E186" s="1955"/>
      <c r="F186" s="1955"/>
      <c r="G186" s="1955"/>
      <c r="H186" s="1955"/>
      <c r="I186" s="1955"/>
      <c r="J186" s="1955"/>
    </row>
    <row r="187" spans="1:10" ht="15.75" customHeight="1">
      <c r="A187" s="1955"/>
      <c r="B187" s="1955"/>
      <c r="C187" s="1955"/>
      <c r="D187" s="1955"/>
      <c r="E187" s="1955"/>
      <c r="F187" s="1955"/>
      <c r="G187" s="1955"/>
      <c r="H187" s="1955"/>
      <c r="I187" s="1955"/>
      <c r="J187" s="1955"/>
    </row>
    <row r="188" spans="1:10" ht="15.75" customHeight="1">
      <c r="A188" s="1955"/>
      <c r="B188" s="1955"/>
      <c r="C188" s="1955"/>
      <c r="D188" s="1955"/>
      <c r="E188" s="1955"/>
      <c r="F188" s="1955"/>
      <c r="G188" s="1955"/>
      <c r="H188" s="1955"/>
      <c r="I188" s="1955"/>
      <c r="J188" s="1955"/>
    </row>
    <row r="189" spans="1:10" ht="15.75" customHeight="1">
      <c r="A189" s="1955"/>
      <c r="B189" s="1955"/>
      <c r="C189" s="1955"/>
      <c r="D189" s="1955"/>
      <c r="E189" s="1955"/>
      <c r="F189" s="1955"/>
      <c r="G189" s="1955"/>
      <c r="H189" s="1955"/>
      <c r="I189" s="1955"/>
      <c r="J189" s="1955"/>
    </row>
    <row r="190" spans="1:10" ht="15.75" customHeight="1">
      <c r="A190" s="1955"/>
      <c r="B190" s="1955"/>
      <c r="C190" s="1955"/>
      <c r="D190" s="1955"/>
      <c r="E190" s="1955"/>
      <c r="F190" s="1955"/>
      <c r="G190" s="1955"/>
      <c r="H190" s="1955"/>
      <c r="I190" s="1955"/>
      <c r="J190" s="1955"/>
    </row>
    <row r="191" spans="1:10" ht="15.75" customHeight="1">
      <c r="A191" s="1955"/>
      <c r="B191" s="1955"/>
      <c r="C191" s="1955"/>
      <c r="D191" s="1955"/>
      <c r="E191" s="1955"/>
      <c r="F191" s="1955"/>
      <c r="G191" s="1955"/>
      <c r="H191" s="1955"/>
      <c r="I191" s="1955"/>
      <c r="J191" s="1955"/>
    </row>
    <row r="192" spans="1:10" ht="15.75" customHeight="1">
      <c r="A192" s="1955"/>
      <c r="B192" s="1955"/>
      <c r="C192" s="1955"/>
      <c r="D192" s="1955"/>
      <c r="E192" s="1955"/>
      <c r="F192" s="1955"/>
      <c r="G192" s="1955"/>
      <c r="H192" s="1955"/>
      <c r="I192" s="1955"/>
      <c r="J192" s="1955"/>
    </row>
    <row r="193" spans="1:10" ht="15.75" customHeight="1">
      <c r="A193" s="1955"/>
      <c r="B193" s="1955"/>
      <c r="C193" s="1955"/>
      <c r="D193" s="1955"/>
      <c r="E193" s="1955"/>
      <c r="F193" s="1955"/>
      <c r="G193" s="1955"/>
      <c r="H193" s="1955"/>
      <c r="I193" s="1955"/>
      <c r="J193" s="1955"/>
    </row>
    <row r="194" spans="1:10" ht="15.75" customHeight="1">
      <c r="A194" s="1955"/>
      <c r="B194" s="1955"/>
      <c r="C194" s="1955"/>
      <c r="D194" s="1955"/>
      <c r="E194" s="1955"/>
      <c r="F194" s="1955"/>
      <c r="G194" s="1955"/>
      <c r="H194" s="1955"/>
      <c r="I194" s="1955"/>
      <c r="J194" s="1955"/>
    </row>
    <row r="195" spans="1:10" ht="15.75" customHeight="1">
      <c r="A195" s="1955"/>
      <c r="B195" s="1955"/>
      <c r="C195" s="1955"/>
      <c r="D195" s="1955"/>
      <c r="E195" s="1955"/>
      <c r="F195" s="1955"/>
      <c r="G195" s="1955"/>
      <c r="H195" s="1955"/>
      <c r="I195" s="1955"/>
      <c r="J195" s="1955"/>
    </row>
    <row r="196" spans="1:10" ht="15.75" customHeight="1">
      <c r="A196" s="1955"/>
      <c r="B196" s="1955"/>
      <c r="C196" s="1955"/>
      <c r="D196" s="1955"/>
      <c r="E196" s="1955"/>
      <c r="F196" s="1955"/>
      <c r="G196" s="1955"/>
      <c r="H196" s="1955"/>
      <c r="I196" s="1955"/>
      <c r="J196" s="1955"/>
    </row>
    <row r="197" spans="1:10" ht="15.75" customHeight="1">
      <c r="A197" s="1955"/>
      <c r="B197" s="1955"/>
      <c r="C197" s="1955"/>
      <c r="D197" s="1955"/>
      <c r="E197" s="1955"/>
      <c r="F197" s="1955"/>
      <c r="G197" s="1955"/>
      <c r="H197" s="1955"/>
      <c r="I197" s="1955"/>
      <c r="J197" s="1955"/>
    </row>
    <row r="198" spans="1:10" ht="15.75" customHeight="1">
      <c r="A198" s="1955"/>
      <c r="B198" s="1955"/>
      <c r="C198" s="1955"/>
      <c r="D198" s="1955"/>
      <c r="E198" s="1955"/>
      <c r="F198" s="1955"/>
      <c r="G198" s="1955"/>
      <c r="H198" s="1955"/>
      <c r="I198" s="1955"/>
      <c r="J198" s="1955"/>
    </row>
    <row r="199" spans="1:10" ht="15.75" customHeight="1">
      <c r="A199" s="1955"/>
      <c r="B199" s="1955"/>
      <c r="C199" s="1955"/>
      <c r="D199" s="1955"/>
      <c r="E199" s="1955"/>
      <c r="F199" s="1955"/>
      <c r="G199" s="1955"/>
      <c r="H199" s="1955"/>
      <c r="I199" s="1955"/>
      <c r="J199" s="1955"/>
    </row>
    <row r="200" spans="1:10" ht="15.75" customHeight="1">
      <c r="A200" s="1955"/>
      <c r="B200" s="1955"/>
      <c r="C200" s="1955"/>
      <c r="D200" s="1955"/>
      <c r="E200" s="1955"/>
      <c r="F200" s="1955"/>
      <c r="G200" s="1955"/>
      <c r="H200" s="1955"/>
      <c r="I200" s="1955"/>
      <c r="J200" s="1955"/>
    </row>
    <row r="201" spans="1:10" ht="15.75" customHeight="1">
      <c r="A201" s="1955"/>
      <c r="B201" s="1955"/>
      <c r="C201" s="1955"/>
      <c r="D201" s="1955"/>
      <c r="E201" s="1955"/>
      <c r="F201" s="1955"/>
      <c r="G201" s="1955"/>
      <c r="H201" s="1955"/>
      <c r="I201" s="1955"/>
      <c r="J201" s="1955"/>
    </row>
    <row r="202" spans="1:10" ht="15.75" customHeight="1">
      <c r="A202" s="1955"/>
      <c r="B202" s="1955"/>
      <c r="C202" s="1955"/>
      <c r="D202" s="1955"/>
      <c r="E202" s="1955"/>
      <c r="F202" s="1955"/>
      <c r="G202" s="1955"/>
      <c r="H202" s="1955"/>
      <c r="I202" s="1955"/>
      <c r="J202" s="1955"/>
    </row>
    <row r="203" spans="1:10" ht="15.75" customHeight="1">
      <c r="A203" s="1955"/>
      <c r="B203" s="1955"/>
      <c r="C203" s="1955"/>
      <c r="D203" s="1955"/>
      <c r="E203" s="1955"/>
      <c r="F203" s="1955"/>
      <c r="G203" s="1955"/>
      <c r="H203" s="1955"/>
      <c r="I203" s="1955"/>
      <c r="J203" s="1955"/>
    </row>
    <row r="204" spans="1:10" ht="15.75" customHeight="1">
      <c r="A204" s="1955"/>
      <c r="B204" s="1955"/>
      <c r="C204" s="1955"/>
      <c r="D204" s="1955"/>
      <c r="E204" s="1955"/>
      <c r="F204" s="1955"/>
      <c r="G204" s="1955"/>
      <c r="H204" s="1955"/>
      <c r="I204" s="1955"/>
      <c r="J204" s="1955"/>
    </row>
    <row r="205" spans="1:10" ht="15.75" customHeight="1">
      <c r="A205" s="1955"/>
      <c r="B205" s="1955"/>
      <c r="C205" s="1955"/>
      <c r="D205" s="1955"/>
      <c r="E205" s="1955"/>
      <c r="F205" s="1955"/>
      <c r="G205" s="1955"/>
      <c r="H205" s="1955"/>
      <c r="I205" s="1955"/>
      <c r="J205" s="1955"/>
    </row>
    <row r="206" spans="1:10" ht="15.75" customHeight="1">
      <c r="A206" s="1955"/>
      <c r="B206" s="1955"/>
      <c r="C206" s="1955"/>
      <c r="D206" s="1955"/>
      <c r="E206" s="1955"/>
      <c r="F206" s="1955"/>
      <c r="G206" s="1955"/>
      <c r="H206" s="1955"/>
      <c r="I206" s="1955"/>
      <c r="J206" s="1955"/>
    </row>
    <row r="207" spans="1:10" ht="15.75" customHeight="1">
      <c r="A207" s="1955"/>
      <c r="B207" s="1955"/>
      <c r="C207" s="1955"/>
      <c r="D207" s="1955"/>
      <c r="E207" s="1955"/>
      <c r="F207" s="1955"/>
      <c r="G207" s="1955"/>
      <c r="H207" s="1955"/>
      <c r="I207" s="1955"/>
      <c r="J207" s="1955"/>
    </row>
    <row r="208" spans="1:10" ht="15.75" customHeight="1">
      <c r="A208" s="1955"/>
      <c r="B208" s="1955"/>
      <c r="C208" s="1955"/>
      <c r="D208" s="1955"/>
      <c r="E208" s="1955"/>
      <c r="F208" s="1955"/>
      <c r="G208" s="1955"/>
      <c r="H208" s="1955"/>
      <c r="I208" s="1955"/>
      <c r="J208" s="1955"/>
    </row>
    <row r="209" spans="1:10" ht="15.75" customHeight="1">
      <c r="A209" s="1955"/>
      <c r="B209" s="1955"/>
      <c r="C209" s="1955"/>
      <c r="D209" s="1955"/>
      <c r="E209" s="1955"/>
      <c r="F209" s="1955"/>
      <c r="G209" s="1955"/>
      <c r="H209" s="1955"/>
      <c r="I209" s="1955"/>
      <c r="J209" s="1955"/>
    </row>
    <row r="210" spans="1:10" ht="15.75" customHeight="1">
      <c r="A210" s="1955"/>
      <c r="B210" s="1955"/>
      <c r="C210" s="1955"/>
      <c r="D210" s="1955"/>
      <c r="E210" s="1955"/>
      <c r="F210" s="1955"/>
      <c r="G210" s="1955"/>
      <c r="H210" s="1955"/>
      <c r="I210" s="1955"/>
      <c r="J210" s="1955"/>
    </row>
    <row r="211" spans="1:10" ht="15.75" customHeight="1">
      <c r="A211" s="1955"/>
      <c r="B211" s="1955"/>
      <c r="C211" s="1955"/>
      <c r="D211" s="1955"/>
      <c r="E211" s="1955"/>
      <c r="F211" s="1955"/>
      <c r="G211" s="1955"/>
      <c r="H211" s="1955"/>
      <c r="I211" s="1955"/>
      <c r="J211" s="1955"/>
    </row>
    <row r="212" spans="1:10" ht="15.75" customHeight="1">
      <c r="A212" s="1955"/>
      <c r="B212" s="1955"/>
      <c r="C212" s="1955"/>
      <c r="D212" s="1955"/>
      <c r="E212" s="1955"/>
      <c r="F212" s="1955"/>
      <c r="G212" s="1955"/>
      <c r="H212" s="1955"/>
      <c r="I212" s="1955"/>
      <c r="J212" s="1955"/>
    </row>
    <row r="213" spans="1:10" ht="15.75" customHeight="1">
      <c r="A213" s="1955"/>
      <c r="B213" s="1955"/>
      <c r="C213" s="1955"/>
      <c r="D213" s="1955"/>
      <c r="E213" s="1955"/>
      <c r="F213" s="1955"/>
      <c r="G213" s="1955"/>
      <c r="H213" s="1955"/>
      <c r="I213" s="1955"/>
      <c r="J213" s="1955"/>
    </row>
    <row r="214" spans="1:10" ht="15.75" customHeight="1">
      <c r="A214" s="1955"/>
      <c r="B214" s="1955"/>
      <c r="C214" s="1955"/>
      <c r="D214" s="1955"/>
      <c r="E214" s="1955"/>
      <c r="F214" s="1955"/>
      <c r="G214" s="1955"/>
      <c r="H214" s="1955"/>
      <c r="I214" s="1955"/>
      <c r="J214" s="1955"/>
    </row>
    <row r="215" spans="1:10" ht="15.75" customHeight="1">
      <c r="A215" s="1955"/>
      <c r="B215" s="1955"/>
      <c r="C215" s="1955"/>
      <c r="D215" s="1955"/>
      <c r="E215" s="1955"/>
      <c r="F215" s="1955"/>
      <c r="G215" s="1955"/>
      <c r="H215" s="1955"/>
      <c r="I215" s="1955"/>
      <c r="J215" s="1955"/>
    </row>
    <row r="216" spans="1:10" ht="15.75" customHeight="1">
      <c r="A216" s="1955"/>
      <c r="B216" s="1955"/>
      <c r="C216" s="1955"/>
      <c r="D216" s="1955"/>
      <c r="E216" s="1955"/>
      <c r="F216" s="1955"/>
      <c r="G216" s="1955"/>
      <c r="H216" s="1955"/>
      <c r="I216" s="1955"/>
      <c r="J216" s="1955"/>
    </row>
    <row r="217" spans="1:10" ht="15.75" customHeight="1">
      <c r="A217" s="1955"/>
      <c r="B217" s="1955"/>
      <c r="C217" s="1955"/>
      <c r="D217" s="1955"/>
      <c r="E217" s="1955"/>
      <c r="F217" s="1955"/>
      <c r="G217" s="1955"/>
      <c r="H217" s="1955"/>
      <c r="I217" s="1955"/>
      <c r="J217" s="1955"/>
    </row>
    <row r="218" spans="1:10" ht="15.75" customHeight="1">
      <c r="A218" s="1955"/>
      <c r="B218" s="1955"/>
      <c r="C218" s="1955"/>
      <c r="D218" s="1955"/>
      <c r="E218" s="1955"/>
      <c r="F218" s="1955"/>
      <c r="G218" s="1955"/>
      <c r="H218" s="1955"/>
      <c r="I218" s="1955"/>
      <c r="J218" s="1955"/>
    </row>
    <row r="219" spans="1:10" ht="15.75" customHeight="1">
      <c r="A219" s="1955"/>
      <c r="B219" s="1955"/>
      <c r="C219" s="1955"/>
      <c r="D219" s="1955"/>
      <c r="E219" s="1955"/>
      <c r="F219" s="1955"/>
      <c r="G219" s="1955"/>
      <c r="H219" s="1955"/>
      <c r="I219" s="1955"/>
      <c r="J219" s="1955"/>
    </row>
    <row r="220" spans="1:10" ht="15.75" customHeight="1">
      <c r="A220" s="1955"/>
      <c r="B220" s="1955"/>
      <c r="C220" s="1955"/>
      <c r="D220" s="1955"/>
      <c r="E220" s="1955"/>
      <c r="F220" s="1955"/>
      <c r="G220" s="1955"/>
      <c r="H220" s="1955"/>
      <c r="I220" s="1955"/>
      <c r="J220" s="1955"/>
    </row>
    <row r="221" spans="1:10" ht="15.75" customHeight="1">
      <c r="A221" s="1955"/>
      <c r="B221" s="1955"/>
      <c r="C221" s="1955"/>
      <c r="D221" s="1955"/>
      <c r="E221" s="1955"/>
      <c r="F221" s="1955"/>
      <c r="G221" s="1955"/>
      <c r="H221" s="1955"/>
      <c r="I221" s="1955"/>
      <c r="J221" s="1955"/>
    </row>
    <row r="222" spans="1:10" ht="15.75" customHeight="1">
      <c r="A222" s="1955"/>
      <c r="B222" s="1955"/>
      <c r="C222" s="1955"/>
      <c r="D222" s="1955"/>
      <c r="E222" s="1955"/>
      <c r="F222" s="1955"/>
      <c r="G222" s="1955"/>
      <c r="H222" s="1955"/>
      <c r="I222" s="1955"/>
      <c r="J222" s="1955"/>
    </row>
    <row r="223" spans="1:10" ht="15.75" customHeight="1">
      <c r="A223" s="1955"/>
      <c r="B223" s="1955"/>
      <c r="C223" s="1955"/>
      <c r="D223" s="1955"/>
      <c r="E223" s="1955"/>
      <c r="F223" s="1955"/>
      <c r="G223" s="1955"/>
      <c r="H223" s="1955"/>
      <c r="I223" s="1955"/>
      <c r="J223" s="1955"/>
    </row>
    <row r="224" spans="1:10" ht="15.75" customHeight="1">
      <c r="A224" s="1955"/>
      <c r="B224" s="1955"/>
      <c r="C224" s="1955"/>
      <c r="D224" s="1955"/>
      <c r="E224" s="1955"/>
      <c r="F224" s="1955"/>
      <c r="G224" s="1955"/>
      <c r="H224" s="1955"/>
      <c r="I224" s="1955"/>
      <c r="J224" s="1955"/>
    </row>
    <row r="225" spans="1:10" ht="15.75" customHeight="1">
      <c r="A225" s="1955"/>
      <c r="B225" s="1955"/>
      <c r="C225" s="1955"/>
      <c r="D225" s="1955"/>
      <c r="E225" s="1955"/>
      <c r="F225" s="1955"/>
      <c r="G225" s="1955"/>
      <c r="H225" s="1955"/>
      <c r="I225" s="1955"/>
      <c r="J225" s="1955"/>
    </row>
    <row r="226" spans="1:10" ht="15.75" customHeight="1">
      <c r="A226" s="1955"/>
      <c r="B226" s="1955"/>
      <c r="C226" s="1955"/>
      <c r="D226" s="1955"/>
      <c r="E226" s="1955"/>
      <c r="F226" s="1955"/>
      <c r="G226" s="1955"/>
      <c r="H226" s="1955"/>
      <c r="I226" s="1955"/>
      <c r="J226" s="1955"/>
    </row>
    <row r="227" spans="1:10" ht="15.75" customHeight="1">
      <c r="A227" s="1955"/>
      <c r="B227" s="1955"/>
      <c r="C227" s="1955"/>
      <c r="D227" s="1955"/>
      <c r="E227" s="1955"/>
      <c r="F227" s="1955"/>
      <c r="G227" s="1955"/>
      <c r="H227" s="1955"/>
      <c r="I227" s="1955"/>
      <c r="J227" s="1955"/>
    </row>
    <row r="228" spans="1:10" ht="15.75" customHeight="1">
      <c r="A228" s="1955"/>
      <c r="B228" s="1955"/>
      <c r="C228" s="1955"/>
      <c r="D228" s="1955"/>
      <c r="E228" s="1955"/>
      <c r="F228" s="1955"/>
      <c r="G228" s="1955"/>
      <c r="H228" s="1955"/>
      <c r="I228" s="1955"/>
      <c r="J228" s="1955"/>
    </row>
    <row r="229" spans="1:10" ht="15.75" customHeight="1">
      <c r="A229" s="1955"/>
      <c r="B229" s="1955"/>
      <c r="C229" s="1955"/>
      <c r="D229" s="1955"/>
      <c r="E229" s="1955"/>
      <c r="F229" s="1955"/>
      <c r="G229" s="1955"/>
      <c r="H229" s="1955"/>
      <c r="I229" s="1955"/>
      <c r="J229" s="1955"/>
    </row>
    <row r="230" spans="1:10" ht="15.75" customHeight="1">
      <c r="A230" s="1955"/>
      <c r="B230" s="1955"/>
      <c r="C230" s="1955"/>
      <c r="D230" s="1955"/>
      <c r="E230" s="1955"/>
      <c r="F230" s="1955"/>
      <c r="G230" s="1955"/>
      <c r="H230" s="1955"/>
      <c r="I230" s="1955"/>
      <c r="J230" s="1955"/>
    </row>
    <row r="231" spans="1:10" ht="15.75" customHeight="1">
      <c r="A231" s="1955"/>
      <c r="B231" s="1955"/>
      <c r="C231" s="1955"/>
      <c r="D231" s="1955"/>
      <c r="E231" s="1955"/>
      <c r="F231" s="1955"/>
      <c r="G231" s="1955"/>
      <c r="H231" s="1955"/>
      <c r="I231" s="1955"/>
      <c r="J231" s="1955"/>
    </row>
    <row r="232" spans="1:10" ht="15.75" customHeight="1">
      <c r="A232" s="1955"/>
      <c r="B232" s="1955"/>
      <c r="C232" s="1955"/>
      <c r="D232" s="1955"/>
      <c r="E232" s="1955"/>
      <c r="F232" s="1955"/>
      <c r="G232" s="1955"/>
      <c r="H232" s="1955"/>
      <c r="I232" s="1955"/>
      <c r="J232" s="1955"/>
    </row>
    <row r="233" spans="1:10" ht="15.75" customHeight="1">
      <c r="A233" s="1955"/>
      <c r="B233" s="1955"/>
      <c r="C233" s="1955"/>
      <c r="D233" s="1955"/>
      <c r="E233" s="1955"/>
      <c r="F233" s="1955"/>
      <c r="G233" s="1955"/>
      <c r="H233" s="1955"/>
      <c r="I233" s="1955"/>
      <c r="J233" s="1955"/>
    </row>
    <row r="234" spans="1:10" ht="15.75" customHeight="1">
      <c r="A234" s="1955"/>
      <c r="B234" s="1955"/>
      <c r="C234" s="1955"/>
      <c r="D234" s="1955"/>
      <c r="E234" s="1955"/>
      <c r="F234" s="1955"/>
      <c r="G234" s="1955"/>
      <c r="H234" s="1955"/>
      <c r="I234" s="1955"/>
      <c r="J234" s="1955"/>
    </row>
    <row r="235" spans="1:10" ht="15.75" customHeight="1">
      <c r="A235" s="1955"/>
      <c r="B235" s="1955"/>
      <c r="C235" s="1955"/>
      <c r="D235" s="1955"/>
      <c r="E235" s="1955"/>
      <c r="F235" s="1955"/>
      <c r="G235" s="1955"/>
      <c r="H235" s="1955"/>
      <c r="I235" s="1955"/>
      <c r="J235" s="1955"/>
    </row>
    <row r="236" spans="1:10" ht="15.75" customHeight="1">
      <c r="A236" s="1955"/>
      <c r="B236" s="1955"/>
      <c r="C236" s="1955"/>
      <c r="D236" s="1955"/>
      <c r="E236" s="1955"/>
      <c r="F236" s="1955"/>
      <c r="G236" s="1955"/>
      <c r="H236" s="1955"/>
      <c r="I236" s="1955"/>
      <c r="J236" s="1955"/>
    </row>
    <row r="237" spans="1:10" ht="15.75" customHeight="1">
      <c r="A237" s="1955"/>
      <c r="B237" s="1955"/>
      <c r="C237" s="1955"/>
      <c r="D237" s="1955"/>
      <c r="E237" s="1955"/>
      <c r="F237" s="1955"/>
      <c r="G237" s="1955"/>
      <c r="H237" s="1955"/>
      <c r="I237" s="1955"/>
      <c r="J237" s="1955"/>
    </row>
    <row r="238" spans="1:10" ht="15.75" customHeight="1">
      <c r="A238" s="1955"/>
      <c r="B238" s="1955"/>
      <c r="C238" s="1955"/>
      <c r="D238" s="1955"/>
      <c r="E238" s="1955"/>
      <c r="F238" s="1955"/>
      <c r="G238" s="1955"/>
      <c r="H238" s="1955"/>
      <c r="I238" s="1955"/>
      <c r="J238" s="1955"/>
    </row>
    <row r="239" spans="1:10" ht="15.75" customHeight="1">
      <c r="A239" s="1955"/>
      <c r="B239" s="1955"/>
      <c r="C239" s="1955"/>
      <c r="D239" s="1955"/>
      <c r="E239" s="1955"/>
      <c r="F239" s="1955"/>
      <c r="G239" s="1955"/>
      <c r="H239" s="1955"/>
      <c r="I239" s="1955"/>
      <c r="J239" s="1955"/>
    </row>
    <row r="240" spans="1:10" ht="15.75" customHeight="1">
      <c r="A240" s="1955"/>
      <c r="B240" s="1955"/>
      <c r="C240" s="1955"/>
      <c r="D240" s="1955"/>
      <c r="E240" s="1955"/>
      <c r="F240" s="1955"/>
      <c r="G240" s="1955"/>
      <c r="H240" s="1955"/>
      <c r="I240" s="1955"/>
      <c r="J240" s="1955"/>
    </row>
    <row r="241" spans="1:10" ht="15.75" customHeight="1">
      <c r="A241" s="1955"/>
      <c r="B241" s="1955"/>
      <c r="C241" s="1955"/>
      <c r="D241" s="1955"/>
      <c r="E241" s="1955"/>
      <c r="F241" s="1955"/>
      <c r="G241" s="1955"/>
      <c r="H241" s="1955"/>
      <c r="I241" s="1955"/>
      <c r="J241" s="1955"/>
    </row>
    <row r="242" spans="1:10" ht="15.75" customHeight="1">
      <c r="A242" s="1955"/>
      <c r="B242" s="1955"/>
      <c r="C242" s="1955"/>
      <c r="D242" s="1955"/>
      <c r="E242" s="1955"/>
      <c r="F242" s="1955"/>
      <c r="G242" s="1955"/>
      <c r="H242" s="1955"/>
      <c r="I242" s="1955"/>
      <c r="J242" s="1955"/>
    </row>
    <row r="243" spans="1:10" ht="15.75" customHeight="1">
      <c r="A243" s="1955"/>
      <c r="B243" s="1955"/>
      <c r="C243" s="1955"/>
      <c r="D243" s="1955"/>
      <c r="E243" s="1955"/>
      <c r="F243" s="1955"/>
      <c r="G243" s="1955"/>
      <c r="H243" s="1955"/>
      <c r="I243" s="1955"/>
      <c r="J243" s="1955"/>
    </row>
    <row r="244" spans="1:10" ht="15.75" customHeight="1">
      <c r="A244" s="1955"/>
      <c r="B244" s="1955"/>
      <c r="C244" s="1955"/>
      <c r="D244" s="1955"/>
      <c r="E244" s="1955"/>
      <c r="F244" s="1955"/>
      <c r="G244" s="1955"/>
      <c r="H244" s="1955"/>
      <c r="I244" s="1955"/>
      <c r="J244" s="1955"/>
    </row>
    <row r="245" spans="1:10" ht="15.75" customHeight="1">
      <c r="A245" s="1955"/>
      <c r="B245" s="1955"/>
      <c r="C245" s="1955"/>
      <c r="D245" s="1955"/>
      <c r="E245" s="1955"/>
      <c r="F245" s="1955"/>
      <c r="G245" s="1955"/>
      <c r="H245" s="1955"/>
      <c r="I245" s="1955"/>
      <c r="J245" s="1955"/>
    </row>
    <row r="246" spans="1:10" ht="15.75" customHeight="1">
      <c r="A246" s="1955"/>
      <c r="B246" s="1955"/>
      <c r="C246" s="1955"/>
      <c r="D246" s="1955"/>
      <c r="E246" s="1955"/>
      <c r="F246" s="1955"/>
      <c r="G246" s="1955"/>
      <c r="H246" s="1955"/>
      <c r="I246" s="1955"/>
      <c r="J246" s="1955"/>
    </row>
    <row r="247" spans="1:10" ht="15.75" customHeight="1">
      <c r="A247" s="1955"/>
      <c r="B247" s="1955"/>
      <c r="C247" s="1955"/>
      <c r="D247" s="1955"/>
      <c r="E247" s="1955"/>
      <c r="F247" s="1955"/>
      <c r="G247" s="1955"/>
      <c r="H247" s="1955"/>
      <c r="I247" s="1955"/>
      <c r="J247" s="1955"/>
    </row>
    <row r="248" spans="1:10" ht="15.75" customHeight="1">
      <c r="A248" s="1955"/>
      <c r="B248" s="1955"/>
      <c r="C248" s="1955"/>
      <c r="D248" s="1955"/>
      <c r="E248" s="1955"/>
      <c r="F248" s="1955"/>
      <c r="G248" s="1955"/>
      <c r="H248" s="1955"/>
      <c r="I248" s="1955"/>
      <c r="J248" s="1955"/>
    </row>
    <row r="249" spans="1:10" ht="15.75" customHeight="1">
      <c r="A249" s="1955"/>
      <c r="B249" s="1955"/>
      <c r="C249" s="1955"/>
      <c r="D249" s="1955"/>
      <c r="E249" s="1955"/>
      <c r="F249" s="1955"/>
      <c r="G249" s="1955"/>
      <c r="H249" s="1955"/>
      <c r="I249" s="1955"/>
      <c r="J249" s="1955"/>
    </row>
    <row r="250" spans="1:10" ht="15.75" customHeight="1">
      <c r="A250" s="1955"/>
      <c r="B250" s="1955"/>
      <c r="C250" s="1955"/>
      <c r="D250" s="1955"/>
      <c r="E250" s="1955"/>
      <c r="F250" s="1955"/>
      <c r="G250" s="1955"/>
      <c r="H250" s="1955"/>
      <c r="I250" s="1955"/>
      <c r="J250" s="1955"/>
    </row>
    <row r="251" spans="1:10" ht="15.75" customHeight="1">
      <c r="A251" s="1955"/>
      <c r="B251" s="1955"/>
      <c r="C251" s="1955"/>
      <c r="D251" s="1955"/>
      <c r="E251" s="1955"/>
      <c r="F251" s="1955"/>
      <c r="G251" s="1955"/>
      <c r="H251" s="1955"/>
      <c r="I251" s="1955"/>
      <c r="J251" s="1955"/>
    </row>
    <row r="252" spans="1:10" ht="15.75" customHeight="1">
      <c r="A252" s="1955"/>
      <c r="B252" s="1955"/>
      <c r="C252" s="1955"/>
      <c r="D252" s="1955"/>
      <c r="E252" s="1955"/>
      <c r="F252" s="1955"/>
      <c r="G252" s="1955"/>
      <c r="H252" s="1955"/>
      <c r="I252" s="1955"/>
      <c r="J252" s="1955"/>
    </row>
    <row r="253" spans="1:10" ht="15.75" customHeight="1">
      <c r="A253" s="1955"/>
      <c r="B253" s="1955"/>
      <c r="C253" s="1955"/>
      <c r="D253" s="1955"/>
      <c r="E253" s="1955"/>
      <c r="F253" s="1955"/>
      <c r="G253" s="1955"/>
      <c r="H253" s="1955"/>
      <c r="I253" s="1955"/>
      <c r="J253" s="1955"/>
    </row>
    <row r="254" spans="1:10" ht="15.75" customHeight="1">
      <c r="A254" s="1955"/>
      <c r="B254" s="1955"/>
      <c r="C254" s="1955"/>
      <c r="D254" s="1955"/>
      <c r="E254" s="1955"/>
      <c r="F254" s="1955"/>
      <c r="G254" s="1955"/>
      <c r="H254" s="1955"/>
      <c r="I254" s="1955"/>
      <c r="J254" s="1955"/>
    </row>
    <row r="255" spans="1:10" ht="15.75" customHeight="1">
      <c r="A255" s="1955"/>
      <c r="B255" s="1955"/>
      <c r="C255" s="1955"/>
      <c r="D255" s="1955"/>
      <c r="E255" s="1955"/>
      <c r="F255" s="1955"/>
      <c r="G255" s="1955"/>
      <c r="H255" s="1955"/>
      <c r="I255" s="1955"/>
      <c r="J255" s="1955"/>
    </row>
    <row r="256" spans="1:10" ht="15.75" customHeight="1">
      <c r="A256" s="1955"/>
      <c r="B256" s="1955"/>
      <c r="C256" s="1955"/>
      <c r="D256" s="1955"/>
      <c r="E256" s="1955"/>
      <c r="F256" s="1955"/>
      <c r="G256" s="1955"/>
      <c r="H256" s="1955"/>
      <c r="I256" s="1955"/>
      <c r="J256" s="1955"/>
    </row>
    <row r="257" spans="1:10" ht="15.75" customHeight="1">
      <c r="A257" s="1955"/>
      <c r="B257" s="1955"/>
      <c r="C257" s="1955"/>
      <c r="D257" s="1955"/>
      <c r="E257" s="1955"/>
      <c r="F257" s="1955"/>
      <c r="G257" s="1955"/>
      <c r="H257" s="1955"/>
      <c r="I257" s="1955"/>
      <c r="J257" s="1955"/>
    </row>
    <row r="258" spans="1:10" ht="15.75" customHeight="1">
      <c r="A258" s="1955"/>
      <c r="B258" s="1955"/>
      <c r="C258" s="1955"/>
      <c r="D258" s="1955"/>
      <c r="E258" s="1955"/>
      <c r="F258" s="1955"/>
      <c r="G258" s="1955"/>
      <c r="H258" s="1955"/>
      <c r="I258" s="1955"/>
      <c r="J258" s="1955"/>
    </row>
    <row r="259" spans="1:10" ht="15.75" customHeight="1">
      <c r="A259" s="1955"/>
      <c r="B259" s="1955"/>
      <c r="C259" s="1955"/>
      <c r="D259" s="1955"/>
      <c r="E259" s="1955"/>
      <c r="F259" s="1955"/>
      <c r="G259" s="1955"/>
      <c r="H259" s="1955"/>
      <c r="I259" s="1955"/>
      <c r="J259" s="1955"/>
    </row>
    <row r="260" spans="1:10" ht="15.75" customHeight="1">
      <c r="A260" s="1955"/>
      <c r="B260" s="1955"/>
      <c r="C260" s="1955"/>
      <c r="D260" s="1955"/>
      <c r="E260" s="1955"/>
      <c r="F260" s="1955"/>
      <c r="G260" s="1955"/>
      <c r="H260" s="1955"/>
      <c r="I260" s="1955"/>
      <c r="J260" s="1955"/>
    </row>
    <row r="261" spans="1:10" ht="15.75" customHeight="1">
      <c r="A261" s="1955"/>
      <c r="B261" s="1955"/>
      <c r="C261" s="1955"/>
      <c r="D261" s="1955"/>
      <c r="E261" s="1955"/>
      <c r="F261" s="1955"/>
      <c r="G261" s="1955"/>
      <c r="H261" s="1955"/>
      <c r="I261" s="1955"/>
      <c r="J261" s="1955"/>
    </row>
    <row r="262" spans="1:10" ht="15.75" customHeight="1">
      <c r="A262" s="1955"/>
      <c r="B262" s="1955"/>
      <c r="C262" s="1955"/>
      <c r="D262" s="1955"/>
      <c r="E262" s="1955"/>
      <c r="F262" s="1955"/>
      <c r="G262" s="1955"/>
      <c r="H262" s="1955"/>
      <c r="I262" s="1955"/>
      <c r="J262" s="1955"/>
    </row>
    <row r="263" spans="1:10" ht="15.75" customHeight="1">
      <c r="A263" s="1955"/>
      <c r="B263" s="1955"/>
      <c r="C263" s="1955"/>
      <c r="D263" s="1955"/>
      <c r="E263" s="1955"/>
      <c r="F263" s="1955"/>
      <c r="G263" s="1955"/>
      <c r="H263" s="1955"/>
      <c r="I263" s="1955"/>
      <c r="J263" s="1955"/>
    </row>
    <row r="264" spans="1:10" ht="15.75" customHeight="1">
      <c r="A264" s="1955"/>
      <c r="B264" s="1955"/>
      <c r="C264" s="1955"/>
      <c r="D264" s="1955"/>
      <c r="E264" s="1955"/>
      <c r="F264" s="1955"/>
      <c r="G264" s="1955"/>
      <c r="H264" s="1955"/>
      <c r="I264" s="1955"/>
      <c r="J264" s="1955"/>
    </row>
    <row r="265" spans="1:10" ht="15.75" customHeight="1">
      <c r="A265" s="1955"/>
      <c r="B265" s="1955"/>
      <c r="C265" s="1955"/>
      <c r="D265" s="1955"/>
      <c r="E265" s="1955"/>
      <c r="F265" s="1955"/>
      <c r="G265" s="1955"/>
      <c r="H265" s="1955"/>
      <c r="I265" s="1955"/>
      <c r="J265" s="1955"/>
    </row>
    <row r="266" spans="1:10" ht="15.75" customHeight="1">
      <c r="A266" s="1955"/>
      <c r="B266" s="1955"/>
      <c r="C266" s="1955"/>
      <c r="D266" s="1955"/>
      <c r="E266" s="1955"/>
      <c r="F266" s="1955"/>
      <c r="G266" s="1955"/>
      <c r="H266" s="1955"/>
      <c r="I266" s="1955"/>
      <c r="J266" s="1955"/>
    </row>
    <row r="267" spans="1:10" ht="15.75" customHeight="1">
      <c r="A267" s="1955"/>
      <c r="B267" s="1954"/>
      <c r="C267" s="1954"/>
      <c r="D267" s="1954"/>
      <c r="E267" s="1954"/>
      <c r="F267" s="1954"/>
      <c r="G267" s="1954"/>
      <c r="H267" s="1954"/>
      <c r="I267" s="1954"/>
      <c r="J267" s="1954"/>
    </row>
    <row r="268" spans="1:10" ht="15.75" customHeight="1">
      <c r="A268" s="1954"/>
      <c r="B268" s="1954"/>
      <c r="C268" s="1954"/>
      <c r="D268" s="1954"/>
      <c r="E268" s="1954"/>
      <c r="F268" s="1954"/>
      <c r="G268" s="1954"/>
      <c r="H268" s="1954"/>
      <c r="I268" s="1954"/>
      <c r="J268" s="1954"/>
    </row>
    <row r="269" spans="1:10" ht="15.75" customHeight="1">
      <c r="A269" s="1954"/>
      <c r="B269" s="1954"/>
      <c r="C269" s="1954"/>
      <c r="D269" s="1954"/>
      <c r="E269" s="1954"/>
      <c r="F269" s="1954"/>
      <c r="G269" s="1954"/>
      <c r="H269" s="1954"/>
      <c r="I269" s="1954"/>
      <c r="J269" s="1954"/>
    </row>
    <row r="270" spans="1:10" ht="15.75" customHeight="1">
      <c r="A270" s="1954"/>
      <c r="B270" s="1954"/>
      <c r="C270" s="1954"/>
      <c r="D270" s="1954"/>
      <c r="E270" s="1954"/>
      <c r="F270" s="1954"/>
      <c r="G270" s="1954"/>
      <c r="H270" s="1954"/>
      <c r="I270" s="1954"/>
      <c r="J270" s="1954"/>
    </row>
    <row r="271" spans="1:10" ht="15.75" customHeight="1">
      <c r="A271" s="1954"/>
      <c r="B271" s="1954"/>
      <c r="C271" s="1954"/>
      <c r="D271" s="1954"/>
      <c r="E271" s="1954"/>
      <c r="F271" s="1954"/>
      <c r="G271" s="1954"/>
      <c r="H271" s="1954"/>
      <c r="I271" s="1954"/>
      <c r="J271" s="1954"/>
    </row>
    <row r="272" spans="1:10" ht="15.75" customHeight="1">
      <c r="A272" s="1954"/>
      <c r="B272" s="1954"/>
      <c r="C272" s="1954"/>
      <c r="D272" s="1954"/>
      <c r="E272" s="1954"/>
      <c r="F272" s="1954"/>
      <c r="G272" s="1954"/>
      <c r="H272" s="1954"/>
      <c r="I272" s="1954"/>
      <c r="J272" s="1954"/>
    </row>
    <row r="273" spans="1:10" ht="15.75" customHeight="1">
      <c r="A273" s="1954"/>
      <c r="B273" s="1954"/>
      <c r="C273" s="1954"/>
      <c r="D273" s="1954"/>
      <c r="E273" s="1954"/>
      <c r="F273" s="1954"/>
      <c r="G273" s="1954"/>
      <c r="H273" s="1954"/>
      <c r="I273" s="1954"/>
      <c r="J273" s="1954"/>
    </row>
    <row r="274" spans="1:10" ht="15.75" customHeight="1">
      <c r="A274" s="1954"/>
      <c r="B274" s="1954"/>
      <c r="C274" s="1954"/>
      <c r="D274" s="1954"/>
      <c r="E274" s="1954"/>
      <c r="F274" s="1954"/>
      <c r="G274" s="1954"/>
      <c r="H274" s="1954"/>
      <c r="I274" s="1954"/>
      <c r="J274" s="1954"/>
    </row>
    <row r="275" spans="1:10" ht="15.75" customHeight="1">
      <c r="A275" s="1954"/>
      <c r="B275" s="1954"/>
      <c r="C275" s="1954"/>
      <c r="D275" s="1954"/>
      <c r="E275" s="1954"/>
      <c r="F275" s="1954"/>
      <c r="G275" s="1954"/>
      <c r="H275" s="1954"/>
      <c r="I275" s="1954"/>
      <c r="J275" s="1954"/>
    </row>
    <row r="276" spans="1:10" ht="15.75" customHeight="1">
      <c r="A276" s="1954"/>
      <c r="B276" s="1954"/>
      <c r="C276" s="1954"/>
      <c r="D276" s="1954"/>
      <c r="E276" s="1954"/>
      <c r="F276" s="1954"/>
      <c r="G276" s="1954"/>
      <c r="H276" s="1954"/>
      <c r="I276" s="1954"/>
      <c r="J276" s="1954"/>
    </row>
    <row r="277" spans="1:10" ht="15.75" customHeight="1">
      <c r="A277" s="1954"/>
      <c r="B277" s="1954"/>
      <c r="C277" s="1954"/>
      <c r="D277" s="1954"/>
      <c r="E277" s="1954"/>
      <c r="F277" s="1954"/>
      <c r="G277" s="1954"/>
      <c r="H277" s="1954"/>
      <c r="I277" s="1954"/>
      <c r="J277" s="1954"/>
    </row>
    <row r="278" spans="1:10" ht="15.75" customHeight="1">
      <c r="A278" s="1954"/>
      <c r="B278" s="1954"/>
      <c r="C278" s="1954"/>
      <c r="D278" s="1954"/>
      <c r="E278" s="1954"/>
      <c r="F278" s="1954"/>
      <c r="G278" s="1954"/>
      <c r="H278" s="1954"/>
      <c r="I278" s="1954"/>
      <c r="J278" s="1954"/>
    </row>
    <row r="279" spans="1:10" ht="15.75" customHeight="1">
      <c r="A279" s="1954"/>
      <c r="B279" s="1954"/>
      <c r="C279" s="1954"/>
      <c r="D279" s="1954"/>
      <c r="E279" s="1954"/>
      <c r="F279" s="1954"/>
      <c r="G279" s="1954"/>
      <c r="H279" s="1954"/>
      <c r="I279" s="1954"/>
      <c r="J279" s="1954"/>
    </row>
    <row r="280" spans="1:10" ht="15.75" customHeight="1">
      <c r="A280" s="1954"/>
      <c r="B280" s="1954"/>
      <c r="C280" s="1954"/>
      <c r="D280" s="1954"/>
      <c r="E280" s="1954"/>
      <c r="F280" s="1954"/>
      <c r="G280" s="1954"/>
      <c r="H280" s="1954"/>
      <c r="I280" s="1954"/>
      <c r="J280" s="1954"/>
    </row>
    <row r="281" spans="1:10" ht="15.75" customHeight="1">
      <c r="A281" s="1954"/>
      <c r="B281" s="1954"/>
      <c r="C281" s="1954"/>
      <c r="D281" s="1954"/>
      <c r="E281" s="1954"/>
      <c r="F281" s="1954"/>
      <c r="G281" s="1954"/>
      <c r="H281" s="1954"/>
      <c r="I281" s="1954"/>
      <c r="J281" s="1954"/>
    </row>
    <row r="282" spans="1:10" ht="15.75" customHeight="1">
      <c r="A282" s="1954"/>
      <c r="B282" s="1954"/>
      <c r="C282" s="1954"/>
      <c r="D282" s="1954"/>
      <c r="E282" s="1954"/>
      <c r="F282" s="1954"/>
      <c r="G282" s="1954"/>
      <c r="H282" s="1954"/>
      <c r="I282" s="1954"/>
      <c r="J282" s="1954"/>
    </row>
    <row r="283" spans="1:10" ht="15.75" customHeight="1">
      <c r="A283" s="1954"/>
      <c r="B283" s="1954"/>
      <c r="C283" s="1954"/>
      <c r="D283" s="1954"/>
      <c r="E283" s="1954"/>
      <c r="F283" s="1954"/>
      <c r="G283" s="1954"/>
      <c r="H283" s="1954"/>
      <c r="I283" s="1954"/>
      <c r="J283" s="1954"/>
    </row>
    <row r="284" spans="1:10" ht="15.75" customHeight="1">
      <c r="A284" s="1954"/>
      <c r="B284" s="1954"/>
      <c r="C284" s="1954"/>
      <c r="D284" s="1954"/>
      <c r="E284" s="1954"/>
      <c r="F284" s="1954"/>
      <c r="G284" s="1954"/>
      <c r="H284" s="1954"/>
      <c r="I284" s="1954"/>
      <c r="J284" s="1954"/>
    </row>
    <row r="285" spans="1:10" ht="15.75" customHeight="1">
      <c r="A285" s="1954"/>
      <c r="B285" s="1954"/>
      <c r="C285" s="1954"/>
      <c r="D285" s="1954"/>
      <c r="E285" s="1954"/>
      <c r="F285" s="1954"/>
      <c r="G285" s="1954"/>
      <c r="H285" s="1954"/>
      <c r="I285" s="1954"/>
      <c r="J285" s="1954"/>
    </row>
    <row r="286" spans="1:10" ht="15.75" customHeight="1">
      <c r="A286" s="1954"/>
      <c r="B286" s="1954"/>
      <c r="C286" s="1954"/>
      <c r="D286" s="1954"/>
      <c r="E286" s="1954"/>
      <c r="F286" s="1954"/>
      <c r="G286" s="1954"/>
      <c r="H286" s="1954"/>
      <c r="I286" s="1954"/>
      <c r="J286" s="1954"/>
    </row>
    <row r="287" spans="1:10" ht="15.75" customHeight="1">
      <c r="A287" s="1954"/>
      <c r="B287" s="1954"/>
      <c r="C287" s="1954"/>
      <c r="D287" s="1954"/>
      <c r="E287" s="1954"/>
      <c r="F287" s="1954"/>
      <c r="G287" s="1954"/>
      <c r="H287" s="1954"/>
      <c r="I287" s="1954"/>
      <c r="J287" s="1954"/>
    </row>
    <row r="288" spans="1:10" ht="15.75" customHeight="1">
      <c r="A288" s="1954"/>
      <c r="B288" s="1954"/>
      <c r="C288" s="1954"/>
      <c r="D288" s="1954"/>
      <c r="E288" s="1954"/>
      <c r="F288" s="1954"/>
      <c r="G288" s="1954"/>
      <c r="H288" s="1954"/>
      <c r="I288" s="1954"/>
      <c r="J288" s="1954"/>
    </row>
    <row r="289" spans="1:10" ht="15.75" customHeight="1">
      <c r="A289" s="1954"/>
      <c r="B289" s="1954"/>
      <c r="C289" s="1954"/>
      <c r="D289" s="1954"/>
      <c r="E289" s="1954"/>
      <c r="F289" s="1954"/>
      <c r="G289" s="1954"/>
      <c r="H289" s="1954"/>
      <c r="I289" s="1954"/>
      <c r="J289" s="1954"/>
    </row>
    <row r="290" spans="1:10" ht="15.75" customHeight="1">
      <c r="A290" s="1954"/>
      <c r="B290" s="1954"/>
      <c r="C290" s="1954"/>
      <c r="D290" s="1954"/>
      <c r="E290" s="1954"/>
      <c r="F290" s="1954"/>
      <c r="G290" s="1954"/>
      <c r="H290" s="1954"/>
      <c r="I290" s="1954"/>
      <c r="J290" s="1954"/>
    </row>
    <row r="291" spans="1:10" ht="15.75" customHeight="1">
      <c r="A291" s="1954"/>
      <c r="B291" s="1954"/>
      <c r="C291" s="1954"/>
      <c r="D291" s="1954"/>
      <c r="E291" s="1954"/>
      <c r="F291" s="1954"/>
      <c r="G291" s="1954"/>
      <c r="H291" s="1954"/>
      <c r="I291" s="1954"/>
      <c r="J291" s="1954"/>
    </row>
    <row r="292" spans="1:10" ht="15.75" customHeight="1">
      <c r="A292" s="1954"/>
      <c r="B292" s="1954"/>
      <c r="C292" s="1954"/>
      <c r="D292" s="1954"/>
      <c r="E292" s="1954"/>
      <c r="F292" s="1954"/>
      <c r="G292" s="1954"/>
      <c r="H292" s="1954"/>
      <c r="I292" s="1954"/>
      <c r="J292" s="1954"/>
    </row>
    <row r="293" spans="1:10" ht="15.75" customHeight="1">
      <c r="A293" s="1954"/>
      <c r="B293" s="1954"/>
      <c r="C293" s="1954"/>
      <c r="D293" s="1954"/>
      <c r="E293" s="1954"/>
      <c r="F293" s="1954"/>
      <c r="G293" s="1954"/>
      <c r="H293" s="1954"/>
      <c r="I293" s="1954"/>
      <c r="J293" s="1954"/>
    </row>
    <row r="294" spans="1:10" ht="15.75" customHeight="1">
      <c r="A294" s="1954"/>
      <c r="B294" s="1954"/>
      <c r="C294" s="1954"/>
      <c r="D294" s="1954"/>
      <c r="E294" s="1954"/>
      <c r="F294" s="1954"/>
      <c r="G294" s="1954"/>
      <c r="H294" s="1954"/>
      <c r="I294" s="1954"/>
      <c r="J294" s="1954"/>
    </row>
    <row r="295" spans="1:10" ht="15.75" customHeight="1">
      <c r="A295" s="1954"/>
      <c r="B295" s="1954"/>
      <c r="C295" s="1954"/>
      <c r="D295" s="1954"/>
      <c r="E295" s="1954"/>
      <c r="F295" s="1954"/>
      <c r="G295" s="1954"/>
      <c r="H295" s="1954"/>
      <c r="I295" s="1954"/>
      <c r="J295" s="1954"/>
    </row>
    <row r="296" spans="1:10" ht="15.75" customHeight="1">
      <c r="A296" s="1954"/>
      <c r="B296" s="1954"/>
      <c r="C296" s="1954"/>
      <c r="D296" s="1954"/>
      <c r="E296" s="1954"/>
      <c r="F296" s="1954"/>
      <c r="G296" s="1954"/>
      <c r="H296" s="1954"/>
      <c r="I296" s="1954"/>
      <c r="J296" s="1954"/>
    </row>
    <row r="297" spans="1:10" ht="15.75" customHeight="1">
      <c r="A297" s="1954"/>
      <c r="B297" s="1954"/>
      <c r="C297" s="1954"/>
      <c r="D297" s="1954"/>
      <c r="E297" s="1954"/>
      <c r="F297" s="1954"/>
      <c r="G297" s="1954"/>
      <c r="H297" s="1954"/>
      <c r="I297" s="1954"/>
      <c r="J297" s="1954"/>
    </row>
    <row r="298" spans="1:10" ht="15.75" customHeight="1">
      <c r="A298" s="1954"/>
      <c r="B298" s="1954"/>
      <c r="C298" s="1954"/>
      <c r="D298" s="1954"/>
      <c r="E298" s="1954"/>
      <c r="F298" s="1954"/>
      <c r="G298" s="1954"/>
      <c r="H298" s="1954"/>
      <c r="I298" s="1954"/>
      <c r="J298" s="1954"/>
    </row>
    <row r="299" spans="1:10" ht="15.75" customHeight="1">
      <c r="A299" s="1954"/>
      <c r="B299" s="1954"/>
      <c r="C299" s="1954"/>
      <c r="D299" s="1954"/>
      <c r="E299" s="1954"/>
      <c r="F299" s="1954"/>
      <c r="G299" s="1954"/>
      <c r="H299" s="1954"/>
      <c r="I299" s="1954"/>
      <c r="J299" s="1954"/>
    </row>
    <row r="300" spans="1:10" ht="15.75" customHeight="1">
      <c r="A300" s="1954"/>
      <c r="B300" s="1954"/>
      <c r="C300" s="1954"/>
      <c r="D300" s="1954"/>
      <c r="E300" s="1954"/>
      <c r="F300" s="1954"/>
      <c r="G300" s="1954"/>
      <c r="H300" s="1954"/>
      <c r="I300" s="1954"/>
      <c r="J300" s="1954"/>
    </row>
    <row r="301" spans="1:10" ht="15.75" customHeight="1">
      <c r="A301" s="1954"/>
      <c r="B301" s="1954"/>
      <c r="C301" s="1954"/>
      <c r="D301" s="1954"/>
      <c r="E301" s="1954"/>
      <c r="F301" s="1954"/>
      <c r="G301" s="1954"/>
      <c r="H301" s="1954"/>
      <c r="I301" s="1954"/>
      <c r="J301" s="1954"/>
    </row>
    <row r="302" spans="1:10" ht="15.75" customHeight="1">
      <c r="A302" s="1954"/>
      <c r="B302" s="1954"/>
      <c r="C302" s="1954"/>
      <c r="D302" s="1954"/>
      <c r="E302" s="1954"/>
      <c r="F302" s="1954"/>
      <c r="G302" s="1954"/>
      <c r="H302" s="1954"/>
      <c r="I302" s="1954"/>
      <c r="J302" s="1954"/>
    </row>
    <row r="303" spans="1:10" ht="15.75" customHeight="1">
      <c r="A303" s="1954"/>
      <c r="B303" s="1954"/>
      <c r="C303" s="1954"/>
      <c r="D303" s="1954"/>
      <c r="E303" s="1954"/>
      <c r="F303" s="1954"/>
      <c r="G303" s="1954"/>
      <c r="H303" s="1954"/>
      <c r="I303" s="1954"/>
      <c r="J303" s="1954"/>
    </row>
    <row r="304" spans="1:10" ht="15.75" customHeight="1">
      <c r="A304" s="1954"/>
      <c r="B304" s="1954"/>
      <c r="C304" s="1954"/>
      <c r="D304" s="1954"/>
      <c r="E304" s="1954"/>
      <c r="F304" s="1954"/>
      <c r="G304" s="1954"/>
      <c r="H304" s="1954"/>
      <c r="I304" s="1954"/>
      <c r="J304" s="1954"/>
    </row>
    <row r="305" spans="1:10" ht="15.75" customHeight="1">
      <c r="A305" s="1954"/>
      <c r="B305" s="1954"/>
      <c r="C305" s="1954"/>
      <c r="D305" s="1954"/>
      <c r="E305" s="1954"/>
      <c r="F305" s="1954"/>
      <c r="G305" s="1954"/>
      <c r="H305" s="1954"/>
      <c r="I305" s="1954"/>
      <c r="J305" s="1954"/>
    </row>
    <row r="306" spans="1:10" ht="15.75" customHeight="1">
      <c r="A306" s="1954"/>
      <c r="B306" s="1954"/>
      <c r="C306" s="1954"/>
      <c r="D306" s="1954"/>
      <c r="E306" s="1954"/>
      <c r="F306" s="1954"/>
      <c r="G306" s="1954"/>
      <c r="H306" s="1954"/>
      <c r="I306" s="1954"/>
      <c r="J306" s="1954"/>
    </row>
    <row r="307" spans="1:10" ht="15.75" customHeight="1">
      <c r="A307" s="1954"/>
      <c r="B307" s="1954"/>
      <c r="C307" s="1954"/>
      <c r="D307" s="1954"/>
      <c r="E307" s="1954"/>
      <c r="F307" s="1954"/>
      <c r="G307" s="1954"/>
      <c r="H307" s="1954"/>
      <c r="I307" s="1954"/>
      <c r="J307" s="1954"/>
    </row>
    <row r="308" spans="1:10" ht="15.75" customHeight="1">
      <c r="A308" s="1954"/>
      <c r="B308" s="1954"/>
      <c r="C308" s="1954"/>
      <c r="D308" s="1954"/>
      <c r="E308" s="1954"/>
      <c r="F308" s="1954"/>
      <c r="G308" s="1954"/>
      <c r="H308" s="1954"/>
      <c r="I308" s="1954"/>
      <c r="J308" s="1954"/>
    </row>
    <row r="309" spans="1:10" ht="15.75" customHeight="1">
      <c r="A309" s="1954"/>
      <c r="B309" s="1954"/>
      <c r="C309" s="1954"/>
      <c r="D309" s="1954"/>
      <c r="E309" s="1954"/>
      <c r="F309" s="1954"/>
      <c r="G309" s="1954"/>
      <c r="H309" s="1954"/>
      <c r="I309" s="1954"/>
      <c r="J309" s="1954"/>
    </row>
    <row r="310" spans="1:10" ht="15.75" customHeight="1">
      <c r="A310" s="1954"/>
      <c r="B310" s="1954"/>
      <c r="C310" s="1954"/>
      <c r="D310" s="1954"/>
      <c r="E310" s="1954"/>
      <c r="F310" s="1954"/>
      <c r="G310" s="1954"/>
      <c r="H310" s="1954"/>
      <c r="I310" s="1954"/>
      <c r="J310" s="1954"/>
    </row>
    <row r="311" spans="1:10" ht="15.75" customHeight="1">
      <c r="A311" s="1954"/>
      <c r="B311" s="1954"/>
      <c r="C311" s="1954"/>
      <c r="D311" s="1954"/>
      <c r="E311" s="1954"/>
      <c r="F311" s="1954"/>
      <c r="G311" s="1954"/>
      <c r="H311" s="1954"/>
      <c r="I311" s="1954"/>
      <c r="J311" s="1954"/>
    </row>
    <row r="312" spans="1:10" ht="15.75" customHeight="1">
      <c r="A312" s="1954"/>
      <c r="B312" s="1954"/>
      <c r="C312" s="1954"/>
      <c r="D312" s="1954"/>
      <c r="E312" s="1954"/>
      <c r="F312" s="1954"/>
      <c r="G312" s="1954"/>
      <c r="H312" s="1954"/>
      <c r="I312" s="1954"/>
      <c r="J312" s="1954"/>
    </row>
    <row r="313" spans="1:10" ht="15.75" customHeight="1">
      <c r="A313" s="1954"/>
      <c r="B313" s="1954"/>
      <c r="C313" s="1954"/>
      <c r="D313" s="1954"/>
      <c r="E313" s="1954"/>
      <c r="F313" s="1954"/>
      <c r="G313" s="1954"/>
      <c r="H313" s="1954"/>
      <c r="I313" s="1954"/>
      <c r="J313" s="1954"/>
    </row>
    <row r="314" spans="1:10" ht="15.75" customHeight="1">
      <c r="A314" s="1954"/>
      <c r="B314" s="1954"/>
      <c r="C314" s="1954"/>
      <c r="D314" s="1954"/>
      <c r="E314" s="1954"/>
      <c r="F314" s="1954"/>
      <c r="G314" s="1954"/>
      <c r="H314" s="1954"/>
      <c r="I314" s="1954"/>
      <c r="J314" s="1954"/>
    </row>
    <row r="315" spans="1:10" ht="15.75" customHeight="1">
      <c r="A315" s="1954"/>
      <c r="B315" s="1954"/>
      <c r="C315" s="1954"/>
      <c r="D315" s="1954"/>
      <c r="E315" s="1954"/>
      <c r="F315" s="1954"/>
      <c r="G315" s="1954"/>
      <c r="H315" s="1954"/>
      <c r="I315" s="1954"/>
      <c r="J315" s="1954"/>
    </row>
    <row r="316" spans="1:10" ht="15.75" customHeight="1">
      <c r="A316" s="1954"/>
      <c r="B316" s="1954"/>
      <c r="C316" s="1954"/>
      <c r="D316" s="1954"/>
      <c r="E316" s="1954"/>
      <c r="F316" s="1954"/>
      <c r="G316" s="1954"/>
      <c r="H316" s="1954"/>
      <c r="I316" s="1954"/>
      <c r="J316" s="1954"/>
    </row>
    <row r="317" spans="1:10" ht="15.75" customHeight="1">
      <c r="A317" s="1954"/>
      <c r="B317" s="1954"/>
      <c r="C317" s="1954"/>
      <c r="D317" s="1954"/>
      <c r="E317" s="1954"/>
      <c r="F317" s="1954"/>
      <c r="G317" s="1954"/>
      <c r="H317" s="1954"/>
      <c r="I317" s="1954"/>
      <c r="J317" s="1954"/>
    </row>
    <row r="318" spans="1:10" ht="15.75" customHeight="1">
      <c r="A318" s="1954"/>
      <c r="B318" s="1954"/>
      <c r="C318" s="1954"/>
      <c r="D318" s="1954"/>
      <c r="E318" s="1954"/>
      <c r="F318" s="1954"/>
      <c r="G318" s="1954"/>
      <c r="H318" s="1954"/>
      <c r="I318" s="1954"/>
      <c r="J318" s="1954"/>
    </row>
    <row r="319" spans="1:10" ht="15.75" customHeight="1">
      <c r="A319" s="1954"/>
      <c r="B319" s="1954"/>
      <c r="C319" s="1954"/>
      <c r="D319" s="1954"/>
      <c r="E319" s="1954"/>
      <c r="F319" s="1954"/>
      <c r="G319" s="1954"/>
      <c r="H319" s="1954"/>
      <c r="I319" s="1954"/>
      <c r="J319" s="1954"/>
    </row>
    <row r="320" spans="1:10" ht="15.75" customHeight="1">
      <c r="A320" s="1954"/>
      <c r="B320" s="1954"/>
      <c r="C320" s="1954"/>
      <c r="D320" s="1954"/>
      <c r="E320" s="1954"/>
      <c r="F320" s="1954"/>
      <c r="G320" s="1954"/>
      <c r="H320" s="1954"/>
      <c r="I320" s="1954"/>
      <c r="J320" s="1954"/>
    </row>
    <row r="321" spans="1:10" ht="15.75" customHeight="1">
      <c r="A321" s="1954"/>
      <c r="B321" s="1954"/>
      <c r="C321" s="1954"/>
      <c r="D321" s="1954"/>
      <c r="E321" s="1954"/>
      <c r="F321" s="1954"/>
      <c r="G321" s="1954"/>
      <c r="H321" s="1954"/>
      <c r="I321" s="1954"/>
      <c r="J321" s="1954"/>
    </row>
    <row r="322" spans="1:10" ht="15.75" customHeight="1">
      <c r="A322" s="1954"/>
      <c r="B322" s="1954"/>
      <c r="C322" s="1954"/>
      <c r="D322" s="1954"/>
      <c r="E322" s="1954"/>
      <c r="F322" s="1954"/>
      <c r="G322" s="1954"/>
      <c r="H322" s="1954"/>
      <c r="I322" s="1954"/>
      <c r="J322" s="1954"/>
    </row>
    <row r="323" spans="1:10" ht="15.75" customHeight="1">
      <c r="A323" s="1954"/>
      <c r="B323" s="1954"/>
      <c r="C323" s="1954"/>
      <c r="D323" s="1954"/>
      <c r="E323" s="1954"/>
      <c r="F323" s="1954"/>
      <c r="G323" s="1954"/>
      <c r="H323" s="1954"/>
      <c r="I323" s="1954"/>
      <c r="J323" s="1954"/>
    </row>
    <row r="324" spans="1:10" ht="15.75" customHeight="1">
      <c r="A324" s="1954"/>
      <c r="B324" s="1954"/>
      <c r="C324" s="1954"/>
      <c r="D324" s="1954"/>
      <c r="E324" s="1954"/>
      <c r="F324" s="1954"/>
      <c r="G324" s="1954"/>
      <c r="H324" s="1954"/>
      <c r="I324" s="1954"/>
      <c r="J324" s="1954"/>
    </row>
    <row r="325" spans="1:10" ht="15.75" customHeight="1">
      <c r="A325" s="1954"/>
      <c r="B325" s="1954"/>
      <c r="C325" s="1954"/>
      <c r="D325" s="1954"/>
      <c r="E325" s="1954"/>
      <c r="F325" s="1954"/>
      <c r="G325" s="1954"/>
      <c r="H325" s="1954"/>
      <c r="I325" s="1954"/>
      <c r="J325" s="1954"/>
    </row>
    <row r="326" spans="1:10" ht="15.75" customHeight="1">
      <c r="A326" s="1954"/>
      <c r="B326" s="1954"/>
      <c r="C326" s="1954"/>
      <c r="D326" s="1954"/>
      <c r="E326" s="1954"/>
      <c r="F326" s="1954"/>
      <c r="G326" s="1954"/>
      <c r="H326" s="1954"/>
      <c r="I326" s="1954"/>
      <c r="J326" s="1954"/>
    </row>
    <row r="327" spans="1:10" ht="15.75" customHeight="1">
      <c r="A327" s="1954"/>
      <c r="B327" s="1954"/>
      <c r="C327" s="1954"/>
      <c r="D327" s="1954"/>
      <c r="E327" s="1954"/>
      <c r="F327" s="1954"/>
      <c r="G327" s="1954"/>
      <c r="H327" s="1954"/>
      <c r="I327" s="1954"/>
      <c r="J327" s="1954"/>
    </row>
    <row r="328" spans="1:10" ht="15.75" customHeight="1">
      <c r="A328" s="1954"/>
      <c r="B328" s="1954"/>
      <c r="C328" s="1954"/>
      <c r="D328" s="1954"/>
      <c r="E328" s="1954"/>
      <c r="F328" s="1954"/>
      <c r="G328" s="1954"/>
      <c r="H328" s="1954"/>
      <c r="I328" s="1954"/>
      <c r="J328" s="1954"/>
    </row>
    <row r="329" spans="1:10" ht="15.75" customHeight="1">
      <c r="A329" s="1954"/>
      <c r="B329" s="1954"/>
      <c r="C329" s="1954"/>
      <c r="D329" s="1954"/>
      <c r="E329" s="1954"/>
      <c r="F329" s="1954"/>
      <c r="G329" s="1954"/>
      <c r="H329" s="1954"/>
      <c r="I329" s="1954"/>
      <c r="J329" s="1954"/>
    </row>
    <row r="330" spans="1:10" ht="15.75" customHeight="1">
      <c r="A330" s="1954"/>
      <c r="B330" s="1954"/>
      <c r="C330" s="1954"/>
      <c r="D330" s="1954"/>
      <c r="E330" s="1954"/>
      <c r="F330" s="1954"/>
      <c r="G330" s="1954"/>
      <c r="H330" s="1954"/>
      <c r="I330" s="1954"/>
      <c r="J330" s="1954"/>
    </row>
    <row r="331" spans="1:10" ht="15.75" customHeight="1">
      <c r="A331" s="1954"/>
      <c r="B331" s="1954"/>
      <c r="C331" s="1954"/>
      <c r="D331" s="1954"/>
      <c r="E331" s="1954"/>
      <c r="F331" s="1954"/>
      <c r="G331" s="1954"/>
      <c r="H331" s="1954"/>
      <c r="I331" s="1954"/>
      <c r="J331" s="1954"/>
    </row>
    <row r="332" spans="1:10" ht="15.75" customHeight="1">
      <c r="A332" s="1954"/>
      <c r="B332" s="1954"/>
      <c r="C332" s="1954"/>
      <c r="D332" s="1954"/>
      <c r="E332" s="1954"/>
      <c r="F332" s="1954"/>
      <c r="G332" s="1954"/>
      <c r="H332" s="1954"/>
      <c r="I332" s="1954"/>
      <c r="J332" s="1954"/>
    </row>
    <row r="333" spans="1:10" ht="15.75" customHeight="1">
      <c r="A333" s="1954"/>
      <c r="B333" s="1954"/>
      <c r="C333" s="1954"/>
      <c r="D333" s="1954"/>
      <c r="E333" s="1954"/>
      <c r="F333" s="1954"/>
      <c r="G333" s="1954"/>
      <c r="H333" s="1954"/>
      <c r="I333" s="1954"/>
      <c r="J333" s="1954"/>
    </row>
    <row r="334" spans="1:10" ht="15.75" customHeight="1">
      <c r="A334" s="1954"/>
      <c r="B334" s="1954"/>
      <c r="C334" s="1954"/>
      <c r="D334" s="1954"/>
      <c r="E334" s="1954"/>
      <c r="F334" s="1954"/>
      <c r="G334" s="1954"/>
      <c r="H334" s="1954"/>
      <c r="I334" s="1954"/>
      <c r="J334" s="1954"/>
    </row>
    <row r="335" spans="1:10" ht="15.75" customHeight="1">
      <c r="A335" s="1954"/>
      <c r="B335" s="1954"/>
      <c r="C335" s="1954"/>
      <c r="D335" s="1954"/>
      <c r="E335" s="1954"/>
      <c r="F335" s="1954"/>
      <c r="G335" s="1954"/>
      <c r="H335" s="1954"/>
      <c r="I335" s="1954"/>
      <c r="J335" s="1954"/>
    </row>
    <row r="336" spans="1:10" ht="15.75" customHeight="1">
      <c r="A336" s="1954"/>
      <c r="B336" s="1954"/>
      <c r="C336" s="1954"/>
      <c r="D336" s="1954"/>
      <c r="E336" s="1954"/>
      <c r="F336" s="1954"/>
      <c r="G336" s="1954"/>
      <c r="H336" s="1954"/>
      <c r="I336" s="1954"/>
      <c r="J336" s="1954"/>
    </row>
    <row r="337" spans="1:10" ht="15.75" customHeight="1">
      <c r="A337" s="1954"/>
      <c r="B337" s="1954"/>
      <c r="C337" s="1954"/>
      <c r="D337" s="1954"/>
      <c r="E337" s="1954"/>
      <c r="F337" s="1954"/>
      <c r="G337" s="1954"/>
      <c r="H337" s="1954"/>
      <c r="I337" s="1954"/>
      <c r="J337" s="1954"/>
    </row>
    <row r="338" spans="1:10" ht="15.75" customHeight="1">
      <c r="A338" s="1954"/>
      <c r="B338" s="1954"/>
      <c r="C338" s="1954"/>
      <c r="D338" s="1954"/>
      <c r="E338" s="1954"/>
      <c r="F338" s="1954"/>
      <c r="G338" s="1954"/>
      <c r="H338" s="1954"/>
      <c r="I338" s="1954"/>
      <c r="J338" s="1954"/>
    </row>
    <row r="339" spans="1:10" ht="15.75" customHeight="1">
      <c r="A339" s="1954"/>
      <c r="B339" s="1954"/>
      <c r="C339" s="1954"/>
      <c r="D339" s="1954"/>
      <c r="E339" s="1954"/>
      <c r="F339" s="1954"/>
      <c r="G339" s="1954"/>
      <c r="H339" s="1954"/>
      <c r="I339" s="1954"/>
      <c r="J339" s="1954"/>
    </row>
    <row r="340" spans="1:10" ht="15.75" customHeight="1">
      <c r="A340" s="1954"/>
      <c r="B340" s="1954"/>
      <c r="C340" s="1954"/>
      <c r="D340" s="1954"/>
      <c r="E340" s="1954"/>
      <c r="F340" s="1954"/>
      <c r="G340" s="1954"/>
      <c r="H340" s="1954"/>
      <c r="I340" s="1954"/>
      <c r="J340" s="1954"/>
    </row>
    <row r="341" spans="1:10" ht="15.75" customHeight="1">
      <c r="A341" s="1954"/>
      <c r="B341" s="1954"/>
      <c r="C341" s="1954"/>
      <c r="D341" s="1954"/>
      <c r="E341" s="1954"/>
      <c r="F341" s="1954"/>
      <c r="G341" s="1954"/>
      <c r="H341" s="1954"/>
      <c r="I341" s="1954"/>
      <c r="J341" s="1954"/>
    </row>
    <row r="342" spans="1:10" ht="15.75" customHeight="1">
      <c r="A342" s="1954"/>
      <c r="B342" s="1954"/>
      <c r="C342" s="1954"/>
      <c r="D342" s="1954"/>
      <c r="E342" s="1954"/>
      <c r="F342" s="1954"/>
      <c r="G342" s="1954"/>
      <c r="H342" s="1954"/>
      <c r="I342" s="1954"/>
      <c r="J342" s="1954"/>
    </row>
    <row r="343" spans="1:10" ht="15.75" customHeight="1">
      <c r="A343" s="1954"/>
      <c r="B343" s="1954"/>
      <c r="C343" s="1954"/>
      <c r="D343" s="1954"/>
      <c r="E343" s="1954"/>
      <c r="F343" s="1954"/>
      <c r="G343" s="1954"/>
      <c r="H343" s="1954"/>
      <c r="I343" s="1954"/>
      <c r="J343" s="1954"/>
    </row>
    <row r="344" spans="1:10" ht="15.75" customHeight="1">
      <c r="A344" s="1954"/>
      <c r="B344" s="1954"/>
      <c r="C344" s="1954"/>
      <c r="D344" s="1954"/>
      <c r="E344" s="1954"/>
      <c r="F344" s="1954"/>
      <c r="G344" s="1954"/>
      <c r="H344" s="1954"/>
      <c r="I344" s="1954"/>
      <c r="J344" s="1954"/>
    </row>
    <row r="345" spans="1:10" ht="15.75" customHeight="1">
      <c r="A345" s="1954"/>
      <c r="B345" s="1954"/>
      <c r="C345" s="1954"/>
      <c r="D345" s="1954"/>
      <c r="E345" s="1954"/>
      <c r="F345" s="1954"/>
      <c r="G345" s="1954"/>
      <c r="H345" s="1954"/>
      <c r="I345" s="1954"/>
      <c r="J345" s="1954"/>
    </row>
    <row r="346" spans="1:10" ht="15.75" customHeight="1">
      <c r="A346" s="1954"/>
      <c r="B346" s="1954"/>
      <c r="C346" s="1954"/>
      <c r="D346" s="1954"/>
      <c r="E346" s="1954"/>
      <c r="F346" s="1954"/>
      <c r="G346" s="1954"/>
      <c r="H346" s="1954"/>
      <c r="I346" s="1954"/>
      <c r="J346" s="1954"/>
    </row>
    <row r="347" spans="1:10" ht="15.75" customHeight="1">
      <c r="A347" s="1954"/>
      <c r="B347" s="1954"/>
      <c r="C347" s="1954"/>
      <c r="D347" s="1954"/>
      <c r="E347" s="1954"/>
      <c r="F347" s="1954"/>
      <c r="G347" s="1954"/>
      <c r="H347" s="1954"/>
      <c r="I347" s="1954"/>
      <c r="J347" s="1954"/>
    </row>
    <row r="348" spans="1:10" ht="15.75" customHeight="1">
      <c r="A348" s="1954"/>
      <c r="B348" s="1954"/>
      <c r="C348" s="1954"/>
      <c r="D348" s="1954"/>
      <c r="E348" s="1954"/>
      <c r="F348" s="1954"/>
      <c r="G348" s="1954"/>
      <c r="H348" s="1954"/>
      <c r="I348" s="1954"/>
      <c r="J348" s="1954"/>
    </row>
    <row r="349" spans="1:10" ht="15.75" customHeight="1">
      <c r="A349" s="1954"/>
      <c r="B349" s="1954"/>
      <c r="C349" s="1954"/>
      <c r="D349" s="1954"/>
      <c r="E349" s="1954"/>
      <c r="F349" s="1954"/>
      <c r="G349" s="1954"/>
      <c r="H349" s="1954"/>
      <c r="I349" s="1954"/>
      <c r="J349" s="1954"/>
    </row>
    <row r="350" spans="1:10" ht="15.75" customHeight="1">
      <c r="A350" s="1954"/>
      <c r="B350" s="1954"/>
      <c r="C350" s="1954"/>
      <c r="D350" s="1954"/>
      <c r="E350" s="1954"/>
      <c r="F350" s="1954"/>
      <c r="G350" s="1954"/>
      <c r="H350" s="1954"/>
      <c r="I350" s="1954"/>
      <c r="J350" s="1954"/>
    </row>
    <row r="351" spans="1:10" ht="15.75" customHeight="1">
      <c r="A351" s="1954"/>
      <c r="B351" s="1954"/>
      <c r="C351" s="1954"/>
      <c r="D351" s="1954"/>
      <c r="E351" s="1954"/>
      <c r="F351" s="1954"/>
      <c r="G351" s="1954"/>
      <c r="H351" s="1954"/>
      <c r="I351" s="1954"/>
      <c r="J351" s="1954"/>
    </row>
    <row r="352" spans="1:10" ht="15.75" customHeight="1">
      <c r="A352" s="1954"/>
      <c r="B352" s="1954"/>
      <c r="C352" s="1954"/>
      <c r="D352" s="1954"/>
      <c r="E352" s="1954"/>
      <c r="F352" s="1954"/>
      <c r="G352" s="1954"/>
      <c r="H352" s="1954"/>
      <c r="I352" s="1954"/>
      <c r="J352" s="1954"/>
    </row>
    <row r="353" spans="1:10" ht="15.75" customHeight="1">
      <c r="A353" s="1954"/>
      <c r="B353" s="1954"/>
      <c r="C353" s="1954"/>
      <c r="D353" s="1954"/>
      <c r="E353" s="1954"/>
      <c r="F353" s="1954"/>
      <c r="G353" s="1954"/>
      <c r="H353" s="1954"/>
      <c r="I353" s="1954"/>
      <c r="J353" s="1954"/>
    </row>
    <row r="354" spans="1:10" ht="15.75" customHeight="1">
      <c r="A354" s="1954"/>
      <c r="B354" s="1954"/>
      <c r="C354" s="1954"/>
      <c r="D354" s="1954"/>
      <c r="E354" s="1954"/>
      <c r="F354" s="1954"/>
      <c r="G354" s="1954"/>
      <c r="H354" s="1954"/>
      <c r="I354" s="1954"/>
      <c r="J354" s="1954"/>
    </row>
    <row r="355" spans="1:10" ht="15.75" customHeight="1">
      <c r="A355" s="1954"/>
      <c r="B355" s="1954"/>
      <c r="C355" s="1954"/>
      <c r="D355" s="1954"/>
      <c r="E355" s="1954"/>
      <c r="F355" s="1954"/>
      <c r="G355" s="1954"/>
      <c r="H355" s="1954"/>
      <c r="I355" s="1954"/>
      <c r="J355" s="1954"/>
    </row>
    <row r="356" spans="1:10" ht="15.75" customHeight="1">
      <c r="A356" s="1954"/>
      <c r="B356" s="1954"/>
      <c r="C356" s="1954"/>
      <c r="D356" s="1954"/>
      <c r="E356" s="1954"/>
      <c r="F356" s="1954"/>
      <c r="G356" s="1954"/>
      <c r="H356" s="1954"/>
      <c r="I356" s="1954"/>
      <c r="J356" s="1954"/>
    </row>
    <row r="357" spans="1:10" ht="15.75" customHeight="1">
      <c r="A357" s="1954"/>
      <c r="B357" s="1954"/>
      <c r="C357" s="1954"/>
      <c r="D357" s="1954"/>
      <c r="E357" s="1954"/>
      <c r="F357" s="1954"/>
      <c r="G357" s="1954"/>
      <c r="H357" s="1954"/>
      <c r="I357" s="1954"/>
      <c r="J357" s="1954"/>
    </row>
    <row r="358" spans="1:10" ht="15.75" customHeight="1">
      <c r="A358" s="1954"/>
      <c r="B358" s="1954"/>
      <c r="C358" s="1954"/>
      <c r="D358" s="1954"/>
      <c r="E358" s="1954"/>
      <c r="F358" s="1954"/>
      <c r="G358" s="1954"/>
      <c r="H358" s="1954"/>
      <c r="I358" s="1954"/>
      <c r="J358" s="1954"/>
    </row>
    <row r="359" spans="1:10" ht="15.75" customHeight="1">
      <c r="A359" s="1954"/>
      <c r="B359" s="1954"/>
      <c r="C359" s="1954"/>
      <c r="D359" s="1954"/>
      <c r="E359" s="1954"/>
      <c r="F359" s="1954"/>
      <c r="G359" s="1954"/>
      <c r="H359" s="1954"/>
      <c r="I359" s="1954"/>
      <c r="J359" s="1954"/>
    </row>
    <row r="360" spans="1:10" ht="15.75" customHeight="1">
      <c r="A360" s="1954"/>
      <c r="B360" s="1954"/>
      <c r="C360" s="1954"/>
      <c r="D360" s="1954"/>
      <c r="E360" s="1954"/>
      <c r="F360" s="1954"/>
      <c r="G360" s="1954"/>
      <c r="H360" s="1954"/>
      <c r="I360" s="1954"/>
      <c r="J360" s="1954"/>
    </row>
    <row r="361" spans="1:10" ht="15.75" customHeight="1">
      <c r="A361" s="1954"/>
      <c r="B361" s="1954"/>
      <c r="C361" s="1954"/>
      <c r="D361" s="1954"/>
      <c r="E361" s="1954"/>
      <c r="F361" s="1954"/>
      <c r="G361" s="1954"/>
      <c r="H361" s="1954"/>
      <c r="I361" s="1954"/>
      <c r="J361" s="1954"/>
    </row>
    <row r="362" spans="1:10" ht="15.75" customHeight="1">
      <c r="A362" s="1954"/>
      <c r="B362" s="1954"/>
      <c r="C362" s="1954"/>
      <c r="D362" s="1954"/>
      <c r="E362" s="1954"/>
      <c r="F362" s="1954"/>
      <c r="G362" s="1954"/>
      <c r="H362" s="1954"/>
      <c r="I362" s="1954"/>
      <c r="J362" s="1954"/>
    </row>
    <row r="363" spans="1:10" ht="15.75" customHeight="1">
      <c r="A363" s="1954"/>
      <c r="B363" s="1954"/>
      <c r="C363" s="1954"/>
      <c r="D363" s="1954"/>
      <c r="E363" s="1954"/>
      <c r="F363" s="1954"/>
      <c r="G363" s="1954"/>
      <c r="H363" s="1954"/>
      <c r="I363" s="1954"/>
      <c r="J363" s="1954"/>
    </row>
    <row r="364" spans="1:10" ht="15.75" customHeight="1">
      <c r="A364" s="1954"/>
      <c r="B364" s="1954"/>
      <c r="C364" s="1954"/>
      <c r="D364" s="1954"/>
      <c r="E364" s="1954"/>
      <c r="F364" s="1954"/>
      <c r="G364" s="1954"/>
      <c r="H364" s="1954"/>
      <c r="I364" s="1954"/>
      <c r="J364" s="1954"/>
    </row>
    <row r="365" spans="1:10" ht="15.75" customHeight="1">
      <c r="A365" s="1954"/>
      <c r="B365" s="1954"/>
      <c r="C365" s="1954"/>
      <c r="D365" s="1954"/>
      <c r="E365" s="1954"/>
      <c r="F365" s="1954"/>
      <c r="G365" s="1954"/>
      <c r="H365" s="1954"/>
      <c r="I365" s="1954"/>
      <c r="J365" s="1954"/>
    </row>
    <row r="366" spans="1:10" ht="15.75" customHeight="1">
      <c r="A366" s="1954"/>
      <c r="B366" s="1954"/>
      <c r="C366" s="1954"/>
      <c r="D366" s="1954"/>
      <c r="E366" s="1954"/>
      <c r="F366" s="1954"/>
      <c r="G366" s="1954"/>
      <c r="H366" s="1954"/>
      <c r="I366" s="1954"/>
      <c r="J366" s="1954"/>
    </row>
    <row r="367" spans="1:10" ht="15.75" customHeight="1">
      <c r="A367" s="1954"/>
      <c r="B367" s="1954"/>
      <c r="C367" s="1954"/>
      <c r="D367" s="1954"/>
      <c r="E367" s="1954"/>
      <c r="F367" s="1954"/>
      <c r="G367" s="1954"/>
      <c r="H367" s="1954"/>
      <c r="I367" s="1954"/>
      <c r="J367" s="1954"/>
    </row>
    <row r="368" spans="1:10" ht="15.75" customHeight="1">
      <c r="A368" s="1954"/>
      <c r="B368" s="1954"/>
      <c r="C368" s="1954"/>
      <c r="D368" s="1954"/>
      <c r="E368" s="1954"/>
      <c r="F368" s="1954"/>
      <c r="G368" s="1954"/>
      <c r="H368" s="1954"/>
      <c r="I368" s="1954"/>
      <c r="J368" s="1954"/>
    </row>
    <row r="369" spans="1:10" ht="15.75" customHeight="1">
      <c r="A369" s="1954"/>
      <c r="B369" s="1954"/>
      <c r="C369" s="1954"/>
      <c r="D369" s="1954"/>
      <c r="E369" s="1954"/>
      <c r="F369" s="1954"/>
      <c r="G369" s="1954"/>
      <c r="H369" s="1954"/>
      <c r="I369" s="1954"/>
      <c r="J369" s="1954"/>
    </row>
    <row r="370" spans="1:10" ht="15.75" customHeight="1">
      <c r="A370" s="1954"/>
      <c r="B370" s="1954"/>
      <c r="C370" s="1954"/>
      <c r="D370" s="1954"/>
      <c r="E370" s="1954"/>
      <c r="F370" s="1954"/>
      <c r="G370" s="1954"/>
      <c r="H370" s="1954"/>
      <c r="I370" s="1954"/>
      <c r="J370" s="1954"/>
    </row>
    <row r="371" spans="1:10" ht="15.75" customHeight="1">
      <c r="A371" s="1954"/>
      <c r="B371" s="1954"/>
      <c r="C371" s="1954"/>
      <c r="D371" s="1954"/>
      <c r="E371" s="1954"/>
      <c r="F371" s="1954"/>
      <c r="G371" s="1954"/>
      <c r="H371" s="1954"/>
      <c r="I371" s="1954"/>
      <c r="J371" s="1954"/>
    </row>
    <row r="372" spans="1:10" ht="15.75" customHeight="1">
      <c r="A372" s="1954"/>
      <c r="B372" s="1954"/>
      <c r="C372" s="1954"/>
      <c r="D372" s="1954"/>
      <c r="E372" s="1954"/>
      <c r="F372" s="1954"/>
      <c r="G372" s="1954"/>
      <c r="H372" s="1954"/>
      <c r="I372" s="1954"/>
      <c r="J372" s="1954"/>
    </row>
    <row r="373" spans="1:10" ht="15.75" customHeight="1">
      <c r="A373" s="1954"/>
      <c r="B373" s="1954"/>
      <c r="C373" s="1954"/>
      <c r="D373" s="1954"/>
      <c r="E373" s="1954"/>
      <c r="F373" s="1954"/>
      <c r="G373" s="1954"/>
      <c r="H373" s="1954"/>
      <c r="I373" s="1954"/>
      <c r="J373" s="1954"/>
    </row>
    <row r="374" spans="1:10" ht="15.75" customHeight="1">
      <c r="A374" s="1954"/>
      <c r="B374" s="1954"/>
      <c r="C374" s="1954"/>
      <c r="D374" s="1954"/>
      <c r="E374" s="1954"/>
      <c r="F374" s="1954"/>
      <c r="G374" s="1954"/>
      <c r="H374" s="1954"/>
      <c r="I374" s="1954"/>
      <c r="J374" s="1954"/>
    </row>
    <row r="375" spans="1:10" ht="15.75" customHeight="1">
      <c r="A375" s="1954"/>
      <c r="B375" s="1954"/>
      <c r="C375" s="1954"/>
      <c r="D375" s="1954"/>
      <c r="E375" s="1954"/>
      <c r="F375" s="1954"/>
      <c r="G375" s="1954"/>
      <c r="H375" s="1954"/>
      <c r="I375" s="1954"/>
      <c r="J375" s="1954"/>
    </row>
    <row r="376" spans="1:10" ht="15.75" customHeight="1">
      <c r="A376" s="1954"/>
      <c r="B376" s="1954"/>
      <c r="C376" s="1954"/>
      <c r="D376" s="1954"/>
      <c r="E376" s="1954"/>
      <c r="F376" s="1954"/>
      <c r="G376" s="1954"/>
      <c r="H376" s="1954"/>
      <c r="I376" s="1954"/>
      <c r="J376" s="1954"/>
    </row>
    <row r="377" spans="1:10" ht="15.75" customHeight="1">
      <c r="A377" s="1954"/>
      <c r="B377" s="1954"/>
      <c r="C377" s="1954"/>
      <c r="D377" s="1954"/>
      <c r="E377" s="1954"/>
      <c r="F377" s="1954"/>
      <c r="G377" s="1954"/>
      <c r="H377" s="1954"/>
      <c r="I377" s="1954"/>
      <c r="J377" s="1954"/>
    </row>
    <row r="378" spans="1:10" ht="15.75" customHeight="1">
      <c r="A378" s="1954"/>
      <c r="B378" s="1954"/>
      <c r="C378" s="1954"/>
      <c r="D378" s="1954"/>
      <c r="E378" s="1954"/>
      <c r="F378" s="1954"/>
      <c r="G378" s="1954"/>
      <c r="H378" s="1954"/>
      <c r="I378" s="1954"/>
      <c r="J378" s="1954"/>
    </row>
    <row r="379" spans="1:10" ht="15.75" customHeight="1">
      <c r="A379" s="1954"/>
      <c r="B379" s="1954"/>
      <c r="C379" s="1954"/>
      <c r="D379" s="1954"/>
      <c r="E379" s="1954"/>
      <c r="F379" s="1954"/>
      <c r="G379" s="1954"/>
      <c r="H379" s="1954"/>
      <c r="I379" s="1954"/>
      <c r="J379" s="1954"/>
    </row>
    <row r="380" spans="1:10" ht="15.75" customHeight="1">
      <c r="A380" s="1954"/>
      <c r="B380" s="1954"/>
      <c r="C380" s="1954"/>
      <c r="D380" s="1954"/>
      <c r="E380" s="1954"/>
      <c r="F380" s="1954"/>
      <c r="G380" s="1954"/>
      <c r="H380" s="1954"/>
      <c r="I380" s="1954"/>
      <c r="J380" s="1954"/>
    </row>
    <row r="381" spans="1:10" ht="15.75" customHeight="1">
      <c r="A381" s="1954"/>
      <c r="B381" s="1954"/>
      <c r="C381" s="1954"/>
      <c r="D381" s="1954"/>
      <c r="E381" s="1954"/>
      <c r="F381" s="1954"/>
      <c r="G381" s="1954"/>
      <c r="H381" s="1954"/>
      <c r="I381" s="1954"/>
      <c r="J381" s="1954"/>
    </row>
    <row r="382" spans="1:10" ht="15.75" customHeight="1">
      <c r="A382" s="1954"/>
      <c r="B382" s="1954"/>
      <c r="C382" s="1954"/>
      <c r="D382" s="1954"/>
      <c r="E382" s="1954"/>
      <c r="F382" s="1954"/>
      <c r="G382" s="1954"/>
      <c r="H382" s="1954"/>
      <c r="I382" s="1954"/>
      <c r="J382" s="1954"/>
    </row>
    <row r="383" spans="1:10" ht="15.75" customHeight="1">
      <c r="A383" s="1954"/>
      <c r="B383" s="1954"/>
      <c r="C383" s="1954"/>
      <c r="D383" s="1954"/>
      <c r="E383" s="1954"/>
      <c r="F383" s="1954"/>
      <c r="G383" s="1954"/>
      <c r="H383" s="1954"/>
      <c r="I383" s="1954"/>
      <c r="J383" s="1954"/>
    </row>
    <row r="384" spans="1:10" ht="15.75" customHeight="1">
      <c r="A384" s="1954"/>
      <c r="B384" s="1954"/>
      <c r="C384" s="1954"/>
      <c r="D384" s="1954"/>
      <c r="E384" s="1954"/>
      <c r="F384" s="1954"/>
      <c r="G384" s="1954"/>
      <c r="H384" s="1954"/>
      <c r="I384" s="1954"/>
      <c r="J384" s="1954"/>
    </row>
    <row r="385" spans="1:10" ht="15.75" customHeight="1">
      <c r="A385" s="1954"/>
      <c r="B385" s="1954"/>
      <c r="C385" s="1954"/>
      <c r="D385" s="1954"/>
      <c r="E385" s="1954"/>
      <c r="F385" s="1954"/>
      <c r="G385" s="1954"/>
      <c r="H385" s="1954"/>
      <c r="I385" s="1954"/>
      <c r="J385" s="1954"/>
    </row>
    <row r="386" spans="1:10" ht="15.75" customHeight="1">
      <c r="A386" s="1954"/>
      <c r="B386" s="1954"/>
      <c r="C386" s="1954"/>
      <c r="D386" s="1954"/>
      <c r="E386" s="1954"/>
      <c r="F386" s="1954"/>
      <c r="G386" s="1954"/>
      <c r="H386" s="1954"/>
      <c r="I386" s="1954"/>
      <c r="J386" s="1954"/>
    </row>
    <row r="387" spans="1:10" ht="15.75" customHeight="1">
      <c r="A387" s="1954"/>
      <c r="B387" s="1954"/>
      <c r="C387" s="1954"/>
      <c r="D387" s="1954"/>
      <c r="E387" s="1954"/>
      <c r="F387" s="1954"/>
      <c r="G387" s="1954"/>
      <c r="H387" s="1954"/>
      <c r="I387" s="1954"/>
      <c r="J387" s="1954"/>
    </row>
    <row r="388" spans="1:10" ht="15.75" customHeight="1">
      <c r="A388" s="1954"/>
      <c r="B388" s="1954"/>
      <c r="C388" s="1954"/>
      <c r="D388" s="1954"/>
      <c r="E388" s="1954"/>
      <c r="F388" s="1954"/>
      <c r="G388" s="1954"/>
      <c r="H388" s="1954"/>
      <c r="I388" s="1954"/>
      <c r="J388" s="1954"/>
    </row>
    <row r="389" spans="1:10" ht="15.75" customHeight="1">
      <c r="A389" s="1954"/>
      <c r="B389" s="1954"/>
      <c r="C389" s="1954"/>
      <c r="D389" s="1954"/>
      <c r="E389" s="1954"/>
      <c r="F389" s="1954"/>
      <c r="G389" s="1954"/>
      <c r="H389" s="1954"/>
      <c r="I389" s="1954"/>
      <c r="J389" s="1954"/>
    </row>
    <row r="390" spans="1:10" ht="15.75" customHeight="1">
      <c r="A390" s="1954"/>
      <c r="B390" s="1954"/>
      <c r="C390" s="1954"/>
      <c r="D390" s="1954"/>
      <c r="E390" s="1954"/>
      <c r="F390" s="1954"/>
      <c r="G390" s="1954"/>
      <c r="H390" s="1954"/>
      <c r="I390" s="1954"/>
      <c r="J390" s="1954"/>
    </row>
    <row r="391" spans="1:10" ht="15.75" customHeight="1">
      <c r="A391" s="1954"/>
      <c r="B391" s="1954"/>
      <c r="C391" s="1954"/>
      <c r="D391" s="1954"/>
      <c r="E391" s="1954"/>
      <c r="F391" s="1954"/>
      <c r="G391" s="1954"/>
      <c r="H391" s="1954"/>
      <c r="I391" s="1954"/>
      <c r="J391" s="1954"/>
    </row>
    <row r="392" spans="1:10" ht="15.75" customHeight="1">
      <c r="A392" s="1954"/>
      <c r="B392" s="1954"/>
      <c r="C392" s="1954"/>
      <c r="D392" s="1954"/>
      <c r="E392" s="1954"/>
      <c r="F392" s="1954"/>
      <c r="G392" s="1954"/>
      <c r="H392" s="1954"/>
      <c r="I392" s="1954"/>
      <c r="J392" s="1954"/>
    </row>
    <row r="393" spans="1:10" ht="15.75" customHeight="1">
      <c r="A393" s="1954"/>
      <c r="B393" s="1954"/>
      <c r="C393" s="1954"/>
      <c r="D393" s="1954"/>
      <c r="E393" s="1954"/>
      <c r="F393" s="1954"/>
      <c r="G393" s="1954"/>
      <c r="H393" s="1954"/>
      <c r="I393" s="1954"/>
      <c r="J393" s="1954"/>
    </row>
    <row r="394" spans="1:10" ht="15.75" customHeight="1">
      <c r="A394" s="1954"/>
      <c r="B394" s="1954"/>
      <c r="C394" s="1954"/>
      <c r="D394" s="1954"/>
      <c r="E394" s="1954"/>
      <c r="F394" s="1954"/>
      <c r="G394" s="1954"/>
      <c r="H394" s="1954"/>
      <c r="I394" s="1954"/>
      <c r="J394" s="1954"/>
    </row>
    <row r="395" spans="1:10" ht="15.75" customHeight="1">
      <c r="A395" s="1954"/>
      <c r="B395" s="1954"/>
      <c r="C395" s="1954"/>
      <c r="D395" s="1954"/>
      <c r="E395" s="1954"/>
      <c r="F395" s="1954"/>
      <c r="G395" s="1954"/>
      <c r="H395" s="1954"/>
      <c r="I395" s="1954"/>
      <c r="J395" s="1954"/>
    </row>
    <row r="396" spans="1:10" ht="15.75" customHeight="1">
      <c r="A396" s="1954"/>
      <c r="B396" s="1954"/>
      <c r="C396" s="1954"/>
      <c r="D396" s="1954"/>
      <c r="E396" s="1954"/>
      <c r="F396" s="1954"/>
      <c r="G396" s="1954"/>
      <c r="H396" s="1954"/>
      <c r="I396" s="1954"/>
      <c r="J396" s="1954"/>
    </row>
    <row r="397" spans="1:10" ht="15.75" customHeight="1">
      <c r="A397" s="1954"/>
      <c r="B397" s="1954"/>
      <c r="C397" s="1954"/>
      <c r="D397" s="1954"/>
      <c r="E397" s="1954"/>
      <c r="F397" s="1954"/>
      <c r="G397" s="1954"/>
      <c r="H397" s="1954"/>
      <c r="I397" s="1954"/>
      <c r="J397" s="1954"/>
    </row>
    <row r="398" spans="1:10" ht="15.75" customHeight="1">
      <c r="A398" s="1954"/>
      <c r="B398" s="1954"/>
      <c r="C398" s="1954"/>
      <c r="D398" s="1954"/>
      <c r="E398" s="1954"/>
      <c r="F398" s="1954"/>
      <c r="G398" s="1954"/>
      <c r="H398" s="1954"/>
      <c r="I398" s="1954"/>
      <c r="J398" s="1954"/>
    </row>
    <row r="399" spans="1:10" ht="15.75" customHeight="1">
      <c r="A399" s="1954"/>
      <c r="B399" s="1954"/>
      <c r="C399" s="1954"/>
      <c r="D399" s="1954"/>
      <c r="E399" s="1954"/>
      <c r="F399" s="1954"/>
      <c r="G399" s="1954"/>
      <c r="H399" s="1954"/>
      <c r="I399" s="1954"/>
      <c r="J399" s="1954"/>
    </row>
    <row r="400" spans="1:10" ht="15.75" customHeight="1">
      <c r="A400" s="1954"/>
      <c r="B400" s="1954"/>
      <c r="C400" s="1954"/>
      <c r="D400" s="1954"/>
      <c r="E400" s="1954"/>
      <c r="F400" s="1954"/>
      <c r="G400" s="1954"/>
      <c r="H400" s="1954"/>
      <c r="I400" s="1954"/>
      <c r="J400" s="1954"/>
    </row>
    <row r="401" spans="1:10" ht="15.75" customHeight="1">
      <c r="A401" s="1954"/>
      <c r="B401" s="1954"/>
      <c r="C401" s="1954"/>
      <c r="D401" s="1954"/>
      <c r="E401" s="1954"/>
      <c r="F401" s="1954"/>
      <c r="G401" s="1954"/>
      <c r="H401" s="1954"/>
      <c r="I401" s="1954"/>
      <c r="J401" s="1954"/>
    </row>
    <row r="402" spans="1:10" ht="15.75" customHeight="1">
      <c r="A402" s="1954"/>
      <c r="B402" s="1954"/>
      <c r="C402" s="1954"/>
      <c r="D402" s="1954"/>
      <c r="E402" s="1954"/>
      <c r="F402" s="1954"/>
      <c r="G402" s="1954"/>
      <c r="H402" s="1954"/>
      <c r="I402" s="1954"/>
      <c r="J402" s="1954"/>
    </row>
    <row r="403" spans="1:10" ht="15.75" customHeight="1">
      <c r="A403" s="1954"/>
      <c r="B403" s="1954"/>
      <c r="C403" s="1954"/>
      <c r="D403" s="1954"/>
      <c r="E403" s="1954"/>
      <c r="F403" s="1954"/>
      <c r="G403" s="1954"/>
      <c r="H403" s="1954"/>
      <c r="I403" s="1954"/>
      <c r="J403" s="1954"/>
    </row>
    <row r="404" spans="1:10" ht="15.75" customHeight="1">
      <c r="A404" s="1954"/>
      <c r="B404" s="1954"/>
      <c r="C404" s="1954"/>
      <c r="D404" s="1954"/>
      <c r="E404" s="1954"/>
      <c r="F404" s="1954"/>
      <c r="G404" s="1954"/>
      <c r="H404" s="1954"/>
      <c r="I404" s="1954"/>
      <c r="J404" s="1954"/>
    </row>
    <row r="405" spans="1:10" ht="15.75" customHeight="1">
      <c r="A405" s="1954"/>
      <c r="B405" s="1954"/>
      <c r="C405" s="1954"/>
      <c r="D405" s="1954"/>
      <c r="E405" s="1954"/>
      <c r="F405" s="1954"/>
      <c r="G405" s="1954"/>
      <c r="H405" s="1954"/>
      <c r="I405" s="1954"/>
      <c r="J405" s="1954"/>
    </row>
    <row r="406" spans="1:10" ht="15.75" customHeight="1">
      <c r="A406" s="1954"/>
      <c r="B406" s="1954"/>
      <c r="C406" s="1954"/>
      <c r="D406" s="1954"/>
      <c r="E406" s="1954"/>
      <c r="F406" s="1954"/>
      <c r="G406" s="1954"/>
      <c r="H406" s="1954"/>
      <c r="I406" s="1954"/>
      <c r="J406" s="1954"/>
    </row>
    <row r="407" spans="1:10" ht="15.75" customHeight="1">
      <c r="A407" s="1954"/>
      <c r="B407" s="1954"/>
      <c r="C407" s="1954"/>
      <c r="D407" s="1954"/>
      <c r="E407" s="1954"/>
      <c r="F407" s="1954"/>
      <c r="G407" s="1954"/>
      <c r="H407" s="1954"/>
      <c r="I407" s="1954"/>
      <c r="J407" s="1954"/>
    </row>
    <row r="408" spans="1:10" ht="15.75" customHeight="1">
      <c r="A408" s="1954"/>
      <c r="B408" s="1954"/>
      <c r="C408" s="1954"/>
      <c r="D408" s="1954"/>
      <c r="E408" s="1954"/>
      <c r="F408" s="1954"/>
      <c r="G408" s="1954"/>
      <c r="H408" s="1954"/>
      <c r="I408" s="1954"/>
      <c r="J408" s="1954"/>
    </row>
    <row r="409" spans="1:10" ht="15.75" customHeight="1">
      <c r="A409" s="1954"/>
      <c r="B409" s="1954"/>
      <c r="C409" s="1954"/>
      <c r="D409" s="1954"/>
      <c r="E409" s="1954"/>
      <c r="F409" s="1954"/>
      <c r="G409" s="1954"/>
      <c r="H409" s="1954"/>
      <c r="I409" s="1954"/>
      <c r="J409" s="1954"/>
    </row>
    <row r="410" spans="1:10" ht="15.75" customHeight="1">
      <c r="A410" s="1954"/>
      <c r="B410" s="1954"/>
      <c r="C410" s="1954"/>
      <c r="D410" s="1954"/>
      <c r="E410" s="1954"/>
      <c r="F410" s="1954"/>
      <c r="G410" s="1954"/>
      <c r="H410" s="1954"/>
      <c r="I410" s="1954"/>
      <c r="J410" s="1954"/>
    </row>
    <row r="411" spans="1:10" ht="15.75" customHeight="1">
      <c r="A411" s="1954"/>
      <c r="B411" s="1954"/>
      <c r="C411" s="1954"/>
      <c r="D411" s="1954"/>
      <c r="E411" s="1954"/>
      <c r="F411" s="1954"/>
      <c r="G411" s="1954"/>
      <c r="H411" s="1954"/>
      <c r="I411" s="1954"/>
      <c r="J411" s="1954"/>
    </row>
    <row r="412" spans="1:10" ht="15.75" customHeight="1">
      <c r="A412" s="1954"/>
      <c r="B412" s="1954"/>
      <c r="C412" s="1954"/>
      <c r="D412" s="1954"/>
      <c r="E412" s="1954"/>
      <c r="F412" s="1954"/>
      <c r="G412" s="1954"/>
      <c r="H412" s="1954"/>
      <c r="I412" s="1954"/>
      <c r="J412" s="1954"/>
    </row>
    <row r="413" spans="1:10" ht="15.75" customHeight="1">
      <c r="A413" s="1954"/>
      <c r="B413" s="1954"/>
      <c r="C413" s="1954"/>
      <c r="D413" s="1954"/>
      <c r="E413" s="1954"/>
      <c r="F413" s="1954"/>
      <c r="G413" s="1954"/>
      <c r="H413" s="1954"/>
      <c r="I413" s="1954"/>
      <c r="J413" s="1954"/>
    </row>
    <row r="414" spans="1:10" ht="15.75" customHeight="1">
      <c r="A414" s="1954"/>
      <c r="B414" s="1954"/>
      <c r="C414" s="1954"/>
      <c r="D414" s="1954"/>
      <c r="E414" s="1954"/>
      <c r="F414" s="1954"/>
      <c r="G414" s="1954"/>
      <c r="H414" s="1954"/>
      <c r="I414" s="1954"/>
      <c r="J414" s="1954"/>
    </row>
    <row r="415" spans="1:10" ht="15.75" customHeight="1">
      <c r="A415" s="1954"/>
      <c r="B415" s="1954"/>
      <c r="C415" s="1954"/>
      <c r="D415" s="1954"/>
      <c r="E415" s="1954"/>
      <c r="F415" s="1954"/>
      <c r="G415" s="1954"/>
      <c r="H415" s="1954"/>
      <c r="I415" s="1954"/>
      <c r="J415" s="1954"/>
    </row>
    <row r="416" spans="1:10" ht="15.75" customHeight="1">
      <c r="A416" s="1954"/>
      <c r="B416" s="1954"/>
      <c r="C416" s="1954"/>
      <c r="D416" s="1954"/>
      <c r="E416" s="1954"/>
      <c r="F416" s="1954"/>
      <c r="G416" s="1954"/>
      <c r="H416" s="1954"/>
      <c r="I416" s="1954"/>
      <c r="J416" s="1954"/>
    </row>
    <row r="417" spans="1:10" ht="15.75" customHeight="1">
      <c r="A417" s="1954"/>
      <c r="B417" s="1954"/>
      <c r="C417" s="1954"/>
      <c r="D417" s="1954"/>
      <c r="E417" s="1954"/>
      <c r="F417" s="1954"/>
      <c r="G417" s="1954"/>
      <c r="H417" s="1954"/>
      <c r="I417" s="1954"/>
      <c r="J417" s="1954"/>
    </row>
    <row r="418" spans="1:10" ht="15.75" customHeight="1">
      <c r="A418" s="1954"/>
      <c r="B418" s="1954"/>
      <c r="C418" s="1954"/>
      <c r="D418" s="1954"/>
      <c r="E418" s="1954"/>
      <c r="F418" s="1954"/>
      <c r="G418" s="1954"/>
      <c r="H418" s="1954"/>
      <c r="I418" s="1954"/>
      <c r="J418" s="1954"/>
    </row>
    <row r="419" spans="1:10" ht="15.75" customHeight="1">
      <c r="A419" s="1954"/>
      <c r="B419" s="1954"/>
      <c r="C419" s="1954"/>
      <c r="D419" s="1954"/>
      <c r="E419" s="1954"/>
      <c r="F419" s="1954"/>
      <c r="G419" s="1954"/>
      <c r="H419" s="1954"/>
      <c r="I419" s="1954"/>
      <c r="J419" s="1954"/>
    </row>
    <row r="420" spans="1:10" ht="15.75" customHeight="1">
      <c r="A420" s="1954"/>
      <c r="B420" s="1954"/>
      <c r="C420" s="1954"/>
      <c r="D420" s="1954"/>
      <c r="E420" s="1954"/>
      <c r="F420" s="1954"/>
      <c r="G420" s="1954"/>
      <c r="H420" s="1954"/>
      <c r="I420" s="1954"/>
      <c r="J420" s="1954"/>
    </row>
    <row r="421" spans="1:10" ht="15.75" customHeight="1">
      <c r="A421" s="1954"/>
      <c r="B421" s="1954"/>
      <c r="C421" s="1954"/>
      <c r="D421" s="1954"/>
      <c r="E421" s="1954"/>
      <c r="F421" s="1954"/>
      <c r="G421" s="1954"/>
      <c r="H421" s="1954"/>
      <c r="I421" s="1954"/>
      <c r="J421" s="1954"/>
    </row>
    <row r="422" spans="1:10" ht="15.75" customHeight="1">
      <c r="A422" s="1954"/>
      <c r="B422" s="1954"/>
      <c r="C422" s="1954"/>
      <c r="D422" s="1954"/>
      <c r="E422" s="1954"/>
      <c r="F422" s="1954"/>
      <c r="G422" s="1954"/>
      <c r="H422" s="1954"/>
      <c r="I422" s="1954"/>
      <c r="J422" s="1954"/>
    </row>
    <row r="423" spans="1:10" ht="15.75" customHeight="1">
      <c r="A423" s="1954"/>
      <c r="B423" s="1954"/>
      <c r="C423" s="1954"/>
      <c r="D423" s="1954"/>
      <c r="E423" s="1954"/>
      <c r="F423" s="1954"/>
      <c r="G423" s="1954"/>
      <c r="H423" s="1954"/>
      <c r="I423" s="1954"/>
      <c r="J423" s="1954"/>
    </row>
    <row r="424" spans="1:10" ht="15.75" customHeight="1">
      <c r="A424" s="1954"/>
      <c r="B424" s="1954"/>
      <c r="C424" s="1954"/>
      <c r="D424" s="1954"/>
      <c r="E424" s="1954"/>
      <c r="F424" s="1954"/>
      <c r="G424" s="1954"/>
      <c r="H424" s="1954"/>
      <c r="I424" s="1954"/>
      <c r="J424" s="1954"/>
    </row>
    <row r="425" spans="1:10" ht="15.75" customHeight="1">
      <c r="A425" s="1954"/>
      <c r="B425" s="1954"/>
      <c r="C425" s="1954"/>
      <c r="D425" s="1954"/>
      <c r="E425" s="1954"/>
      <c r="F425" s="1954"/>
      <c r="G425" s="1954"/>
      <c r="H425" s="1954"/>
      <c r="I425" s="1954"/>
      <c r="J425" s="1954"/>
    </row>
    <row r="426" spans="1:10" ht="15.75" customHeight="1">
      <c r="A426" s="1954"/>
      <c r="B426" s="1954"/>
      <c r="C426" s="1954"/>
      <c r="D426" s="1954"/>
      <c r="E426" s="1954"/>
      <c r="F426" s="1954"/>
      <c r="G426" s="1954"/>
      <c r="H426" s="1954"/>
      <c r="I426" s="1954"/>
      <c r="J426" s="1954"/>
    </row>
    <row r="427" spans="1:10" ht="15.75" customHeight="1">
      <c r="A427" s="1954"/>
      <c r="B427" s="1954"/>
      <c r="C427" s="1954"/>
      <c r="D427" s="1954"/>
      <c r="E427" s="1954"/>
      <c r="F427" s="1954"/>
      <c r="G427" s="1954"/>
      <c r="H427" s="1954"/>
      <c r="I427" s="1954"/>
      <c r="J427" s="1954"/>
    </row>
    <row r="428" spans="1:10" ht="15.75" customHeight="1">
      <c r="A428" s="1954"/>
      <c r="B428" s="1954"/>
      <c r="C428" s="1954"/>
      <c r="D428" s="1954"/>
      <c r="E428" s="1954"/>
      <c r="F428" s="1954"/>
      <c r="G428" s="1954"/>
      <c r="H428" s="1954"/>
      <c r="I428" s="1954"/>
      <c r="J428" s="1954"/>
    </row>
    <row r="429" spans="1:10" ht="15.75" customHeight="1">
      <c r="A429" s="1954"/>
      <c r="B429" s="1954"/>
      <c r="C429" s="1954"/>
      <c r="D429" s="1954"/>
      <c r="E429" s="1954"/>
      <c r="F429" s="1954"/>
      <c r="G429" s="1954"/>
      <c r="H429" s="1954"/>
      <c r="I429" s="1954"/>
      <c r="J429" s="1954"/>
    </row>
    <row r="430" spans="1:10" ht="15.75" customHeight="1">
      <c r="A430" s="1954"/>
      <c r="B430" s="1954"/>
      <c r="C430" s="1954"/>
      <c r="D430" s="1954"/>
      <c r="E430" s="1954"/>
      <c r="F430" s="1954"/>
      <c r="G430" s="1954"/>
      <c r="H430" s="1954"/>
      <c r="I430" s="1954"/>
      <c r="J430" s="1954"/>
    </row>
    <row r="431" spans="1:10" ht="15.75" customHeight="1">
      <c r="A431" s="1954"/>
      <c r="B431" s="1954"/>
      <c r="C431" s="1954"/>
      <c r="D431" s="1954"/>
      <c r="E431" s="1954"/>
      <c r="F431" s="1954"/>
      <c r="G431" s="1954"/>
      <c r="H431" s="1954"/>
      <c r="I431" s="1954"/>
      <c r="J431" s="1954"/>
    </row>
    <row r="432" spans="1:10" ht="15.75" customHeight="1">
      <c r="A432" s="1954"/>
      <c r="B432" s="1954"/>
      <c r="C432" s="1954"/>
      <c r="D432" s="1954"/>
      <c r="E432" s="1954"/>
      <c r="F432" s="1954"/>
      <c r="G432" s="1954"/>
      <c r="H432" s="1954"/>
      <c r="I432" s="1954"/>
      <c r="J432" s="1954"/>
    </row>
    <row r="433" spans="1:10" ht="15.75" customHeight="1">
      <c r="A433" s="1954"/>
      <c r="B433" s="1954"/>
      <c r="C433" s="1954"/>
      <c r="D433" s="1954"/>
      <c r="E433" s="1954"/>
      <c r="F433" s="1954"/>
      <c r="G433" s="1954"/>
      <c r="H433" s="1954"/>
      <c r="I433" s="1954"/>
      <c r="J433" s="1954"/>
    </row>
    <row r="434" spans="1:10" ht="15.75" customHeight="1">
      <c r="A434" s="1954"/>
      <c r="B434" s="1954"/>
      <c r="C434" s="1954"/>
      <c r="D434" s="1954"/>
      <c r="E434" s="1954"/>
      <c r="F434" s="1954"/>
      <c r="G434" s="1954"/>
      <c r="H434" s="1954"/>
      <c r="I434" s="1954"/>
      <c r="J434" s="1954"/>
    </row>
    <row r="435" spans="1:10" ht="15.75" customHeight="1">
      <c r="A435" s="1954"/>
      <c r="B435" s="1954"/>
      <c r="C435" s="1954"/>
      <c r="D435" s="1954"/>
      <c r="E435" s="1954"/>
      <c r="F435" s="1954"/>
      <c r="G435" s="1954"/>
      <c r="H435" s="1954"/>
      <c r="I435" s="1954"/>
      <c r="J435" s="1954"/>
    </row>
    <row r="436" spans="1:10" ht="15.75" customHeight="1">
      <c r="A436" s="1954"/>
      <c r="B436" s="1954"/>
      <c r="C436" s="1954"/>
      <c r="D436" s="1954"/>
      <c r="E436" s="1954"/>
      <c r="F436" s="1954"/>
      <c r="G436" s="1954"/>
      <c r="H436" s="1954"/>
      <c r="I436" s="1954"/>
      <c r="J436" s="1954"/>
    </row>
    <row r="437" spans="1:10" ht="15.75" customHeight="1">
      <c r="A437" s="1954"/>
      <c r="B437" s="1954"/>
      <c r="C437" s="1954"/>
      <c r="D437" s="1954"/>
      <c r="E437" s="1954"/>
      <c r="F437" s="1954"/>
      <c r="G437" s="1954"/>
      <c r="H437" s="1954"/>
      <c r="I437" s="1954"/>
      <c r="J437" s="1954"/>
    </row>
    <row r="438" spans="1:10" ht="15.75" customHeight="1">
      <c r="A438" s="1954"/>
      <c r="B438" s="1954"/>
      <c r="C438" s="1954"/>
      <c r="D438" s="1954"/>
      <c r="E438" s="1954"/>
      <c r="F438" s="1954"/>
      <c r="G438" s="1954"/>
      <c r="H438" s="1954"/>
      <c r="I438" s="1954"/>
      <c r="J438" s="1954"/>
    </row>
    <row r="439" spans="1:10" ht="15.75" customHeight="1">
      <c r="A439" s="1954"/>
      <c r="B439" s="1954"/>
      <c r="C439" s="1954"/>
      <c r="D439" s="1954"/>
      <c r="E439" s="1954"/>
      <c r="F439" s="1954"/>
      <c r="G439" s="1954"/>
      <c r="H439" s="1954"/>
      <c r="I439" s="1954"/>
      <c r="J439" s="1954"/>
    </row>
    <row r="440" spans="1:10" ht="15.75" customHeight="1">
      <c r="A440" s="1954"/>
      <c r="B440" s="1954"/>
      <c r="C440" s="1954"/>
      <c r="D440" s="1954"/>
      <c r="E440" s="1954"/>
      <c r="F440" s="1954"/>
      <c r="G440" s="1954"/>
      <c r="H440" s="1954"/>
      <c r="I440" s="1954"/>
      <c r="J440" s="1954"/>
    </row>
    <row r="441" spans="1:10" ht="15.75" customHeight="1">
      <c r="A441" s="1954"/>
      <c r="B441" s="1954"/>
      <c r="C441" s="1954"/>
      <c r="D441" s="1954"/>
      <c r="E441" s="1954"/>
      <c r="F441" s="1954"/>
      <c r="G441" s="1954"/>
      <c r="H441" s="1954"/>
      <c r="I441" s="1954"/>
      <c r="J441" s="1954"/>
    </row>
    <row r="442" spans="1:10" ht="15.75" customHeight="1">
      <c r="A442" s="1954"/>
      <c r="B442" s="1954"/>
      <c r="C442" s="1954"/>
      <c r="D442" s="1954"/>
      <c r="E442" s="1954"/>
      <c r="F442" s="1954"/>
      <c r="G442" s="1954"/>
      <c r="H442" s="1954"/>
      <c r="I442" s="1954"/>
      <c r="J442" s="1954"/>
    </row>
    <row r="443" spans="1:10" ht="15.75" customHeight="1">
      <c r="A443" s="1954"/>
      <c r="B443" s="1954"/>
      <c r="C443" s="1954"/>
      <c r="D443" s="1954"/>
      <c r="E443" s="1954"/>
      <c r="F443" s="1954"/>
      <c r="G443" s="1954"/>
      <c r="H443" s="1954"/>
      <c r="I443" s="1954"/>
      <c r="J443" s="1954"/>
    </row>
    <row r="444" spans="1:10" ht="15.75" customHeight="1">
      <c r="A444" s="1954"/>
      <c r="B444" s="1954"/>
      <c r="C444" s="1954"/>
      <c r="D444" s="1954"/>
      <c r="E444" s="1954"/>
      <c r="F444" s="1954"/>
      <c r="G444" s="1954"/>
      <c r="H444" s="1954"/>
      <c r="I444" s="1954"/>
      <c r="J444" s="1954"/>
    </row>
    <row r="445" spans="1:10" ht="15.75" customHeight="1">
      <c r="A445" s="1954"/>
      <c r="B445" s="1954"/>
      <c r="C445" s="1954"/>
      <c r="D445" s="1954"/>
      <c r="E445" s="1954"/>
      <c r="F445" s="1954"/>
      <c r="G445" s="1954"/>
      <c r="H445" s="1954"/>
      <c r="I445" s="1954"/>
      <c r="J445" s="1954"/>
    </row>
    <row r="446" spans="1:10" ht="15.75" customHeight="1">
      <c r="A446" s="1954"/>
      <c r="B446" s="1954"/>
      <c r="C446" s="1954"/>
      <c r="D446" s="1954"/>
      <c r="E446" s="1954"/>
      <c r="F446" s="1954"/>
      <c r="G446" s="1954"/>
      <c r="H446" s="1954"/>
      <c r="I446" s="1954"/>
      <c r="J446" s="1954"/>
    </row>
    <row r="447" spans="1:10" ht="15.75" customHeight="1">
      <c r="A447" s="1954"/>
      <c r="B447" s="1954"/>
      <c r="C447" s="1954"/>
      <c r="D447" s="1954"/>
      <c r="E447" s="1954"/>
      <c r="F447" s="1954"/>
      <c r="G447" s="1954"/>
      <c r="H447" s="1954"/>
      <c r="I447" s="1954"/>
      <c r="J447" s="1954"/>
    </row>
    <row r="448" spans="1:10" ht="15.75" customHeight="1">
      <c r="A448" s="1954"/>
      <c r="B448" s="1954"/>
      <c r="C448" s="1954"/>
      <c r="D448" s="1954"/>
      <c r="E448" s="1954"/>
      <c r="F448" s="1954"/>
      <c r="G448" s="1954"/>
      <c r="H448" s="1954"/>
      <c r="I448" s="1954"/>
      <c r="J448" s="1954"/>
    </row>
    <row r="449" spans="1:10" ht="15.75" customHeight="1">
      <c r="A449" s="1954"/>
      <c r="B449" s="1954"/>
      <c r="C449" s="1954"/>
      <c r="D449" s="1954"/>
      <c r="E449" s="1954"/>
      <c r="F449" s="1954"/>
      <c r="G449" s="1954"/>
      <c r="H449" s="1954"/>
      <c r="I449" s="1954"/>
      <c r="J449" s="1954"/>
    </row>
    <row r="450" spans="1:10" ht="15.75" customHeight="1">
      <c r="A450" s="1954"/>
      <c r="B450" s="1954"/>
      <c r="C450" s="1954"/>
      <c r="D450" s="1954"/>
      <c r="E450" s="1954"/>
      <c r="F450" s="1954"/>
      <c r="G450" s="1954"/>
      <c r="H450" s="1954"/>
      <c r="I450" s="1954"/>
      <c r="J450" s="1954"/>
    </row>
    <row r="451" spans="1:10" ht="15.75" customHeight="1">
      <c r="A451" s="1954"/>
      <c r="B451" s="1954"/>
      <c r="C451" s="1954"/>
      <c r="D451" s="1954"/>
      <c r="E451" s="1954"/>
      <c r="F451" s="1954"/>
      <c r="G451" s="1954"/>
      <c r="H451" s="1954"/>
      <c r="I451" s="1954"/>
      <c r="J451" s="1954"/>
    </row>
    <row r="452" spans="1:10" ht="15.75" customHeight="1">
      <c r="A452" s="1954"/>
      <c r="B452" s="1954"/>
      <c r="C452" s="1954"/>
      <c r="D452" s="1954"/>
      <c r="E452" s="1954"/>
      <c r="F452" s="1954"/>
      <c r="G452" s="1954"/>
      <c r="H452" s="1954"/>
      <c r="I452" s="1954"/>
      <c r="J452" s="1954"/>
    </row>
    <row r="453" spans="1:10" ht="15.75" customHeight="1">
      <c r="A453" s="1954"/>
      <c r="B453" s="1954"/>
      <c r="C453" s="1954"/>
      <c r="D453" s="1954"/>
      <c r="E453" s="1954"/>
      <c r="F453" s="1954"/>
      <c r="G453" s="1954"/>
      <c r="H453" s="1954"/>
      <c r="I453" s="1954"/>
      <c r="J453" s="1954"/>
    </row>
    <row r="454" spans="1:10" ht="15.75" customHeight="1">
      <c r="A454" s="1954"/>
      <c r="B454" s="1954"/>
      <c r="C454" s="1954"/>
      <c r="D454" s="1954"/>
      <c r="E454" s="1954"/>
      <c r="F454" s="1954"/>
      <c r="G454" s="1954"/>
      <c r="H454" s="1954"/>
      <c r="I454" s="1954"/>
      <c r="J454" s="1954"/>
    </row>
    <row r="455" spans="1:10" ht="15.75" customHeight="1">
      <c r="A455" s="1954"/>
      <c r="B455" s="1954"/>
      <c r="C455" s="1954"/>
      <c r="D455" s="1954"/>
      <c r="E455" s="1954"/>
      <c r="F455" s="1954"/>
      <c r="G455" s="1954"/>
      <c r="H455" s="1954"/>
      <c r="I455" s="1954"/>
      <c r="J455" s="1954"/>
    </row>
    <row r="456" spans="1:10" ht="15.75" customHeight="1">
      <c r="A456" s="1954"/>
      <c r="B456" s="1954"/>
      <c r="C456" s="1954"/>
      <c r="D456" s="1954"/>
      <c r="E456" s="1954"/>
      <c r="F456" s="1954"/>
      <c r="G456" s="1954"/>
      <c r="H456" s="1954"/>
      <c r="I456" s="1954"/>
      <c r="J456" s="1954"/>
    </row>
    <row r="457" spans="1:10" ht="15.75" customHeight="1">
      <c r="A457" s="1954"/>
      <c r="B457" s="1954"/>
      <c r="C457" s="1954"/>
      <c r="D457" s="1954"/>
      <c r="E457" s="1954"/>
      <c r="F457" s="1954"/>
      <c r="G457" s="1954"/>
      <c r="H457" s="1954"/>
      <c r="I457" s="1954"/>
      <c r="J457" s="1954"/>
    </row>
    <row r="458" spans="1:10" ht="15.75" customHeight="1">
      <c r="A458" s="1954"/>
      <c r="B458" s="1954"/>
      <c r="C458" s="1954"/>
      <c r="D458" s="1954"/>
      <c r="E458" s="1954"/>
      <c r="F458" s="1954"/>
      <c r="G458" s="1954"/>
      <c r="H458" s="1954"/>
      <c r="I458" s="1954"/>
      <c r="J458" s="1954"/>
    </row>
    <row r="459" spans="1:10" ht="15.75" customHeight="1">
      <c r="A459" s="1954"/>
      <c r="B459" s="1954"/>
      <c r="C459" s="1954"/>
      <c r="D459" s="1954"/>
      <c r="E459" s="1954"/>
      <c r="F459" s="1954"/>
      <c r="G459" s="1954"/>
      <c r="H459" s="1954"/>
      <c r="I459" s="1954"/>
      <c r="J459" s="1954"/>
    </row>
    <row r="460" spans="1:10" ht="15.75" customHeight="1">
      <c r="A460" s="1954"/>
      <c r="B460" s="1954"/>
      <c r="C460" s="1954"/>
      <c r="D460" s="1954"/>
      <c r="E460" s="1954"/>
      <c r="F460" s="1954"/>
      <c r="G460" s="1954"/>
      <c r="H460" s="1954"/>
      <c r="I460" s="1954"/>
      <c r="J460" s="1954"/>
    </row>
    <row r="461" spans="1:10" ht="15.75" customHeight="1">
      <c r="A461" s="1954"/>
      <c r="B461" s="1954"/>
      <c r="C461" s="1954"/>
      <c r="D461" s="1954"/>
      <c r="E461" s="1954"/>
      <c r="F461" s="1954"/>
      <c r="G461" s="1954"/>
      <c r="H461" s="1954"/>
      <c r="I461" s="1954"/>
      <c r="J461" s="1954"/>
    </row>
    <row r="462" spans="1:10" ht="15.75" customHeight="1">
      <c r="A462" s="1954"/>
      <c r="B462" s="1954"/>
      <c r="C462" s="1954"/>
      <c r="D462" s="1954"/>
      <c r="E462" s="1954"/>
      <c r="F462" s="1954"/>
      <c r="G462" s="1954"/>
      <c r="H462" s="1954"/>
      <c r="I462" s="1954"/>
      <c r="J462" s="1954"/>
    </row>
    <row r="463" spans="1:10" ht="15.75" customHeight="1">
      <c r="A463" s="1954"/>
      <c r="B463" s="1954"/>
      <c r="C463" s="1954"/>
      <c r="D463" s="1954"/>
      <c r="E463" s="1954"/>
      <c r="F463" s="1954"/>
      <c r="G463" s="1954"/>
      <c r="H463" s="1954"/>
      <c r="I463" s="1954"/>
      <c r="J463" s="1954"/>
    </row>
    <row r="464" spans="1:10" ht="15.75" customHeight="1">
      <c r="A464" s="1954"/>
      <c r="B464" s="1954"/>
      <c r="C464" s="1954"/>
      <c r="D464" s="1954"/>
      <c r="E464" s="1954"/>
      <c r="F464" s="1954"/>
      <c r="G464" s="1954"/>
      <c r="H464" s="1954"/>
      <c r="I464" s="1954"/>
      <c r="J464" s="1954"/>
    </row>
    <row r="465" spans="1:10" ht="15.75" customHeight="1">
      <c r="A465" s="1954"/>
      <c r="B465" s="1954"/>
      <c r="C465" s="1954"/>
      <c r="D465" s="1954"/>
      <c r="E465" s="1954"/>
      <c r="F465" s="1954"/>
      <c r="G465" s="1954"/>
      <c r="H465" s="1954"/>
      <c r="I465" s="1954"/>
      <c r="J465" s="1954"/>
    </row>
    <row r="466" spans="1:10" ht="15.75" customHeight="1">
      <c r="A466" s="1954"/>
      <c r="B466" s="1954"/>
      <c r="C466" s="1954"/>
      <c r="D466" s="1954"/>
      <c r="E466" s="1954"/>
      <c r="F466" s="1954"/>
      <c r="G466" s="1954"/>
      <c r="H466" s="1954"/>
      <c r="I466" s="1954"/>
      <c r="J466" s="1954"/>
    </row>
    <row r="467" spans="1:10" ht="15.75" customHeight="1">
      <c r="A467" s="1954"/>
      <c r="B467" s="1954"/>
      <c r="C467" s="1954"/>
      <c r="D467" s="1954"/>
      <c r="E467" s="1954"/>
      <c r="F467" s="1954"/>
      <c r="G467" s="1954"/>
      <c r="H467" s="1954"/>
      <c r="I467" s="1954"/>
      <c r="J467" s="1954"/>
    </row>
    <row r="468" spans="1:10" ht="15.75" customHeight="1">
      <c r="A468" s="1954"/>
      <c r="B468" s="1954"/>
      <c r="C468" s="1954"/>
      <c r="D468" s="1954"/>
      <c r="E468" s="1954"/>
      <c r="F468" s="1954"/>
      <c r="G468" s="1954"/>
      <c r="H468" s="1954"/>
      <c r="I468" s="1954"/>
      <c r="J468" s="1954"/>
    </row>
    <row r="469" spans="1:10" ht="15.75" customHeight="1">
      <c r="A469" s="1954"/>
      <c r="B469" s="1954"/>
      <c r="C469" s="1954"/>
      <c r="D469" s="1954"/>
      <c r="E469" s="1954"/>
      <c r="F469" s="1954"/>
      <c r="G469" s="1954"/>
      <c r="H469" s="1954"/>
      <c r="I469" s="1954"/>
      <c r="J469" s="1954"/>
    </row>
    <row r="470" spans="1:10" ht="15.75" customHeight="1">
      <c r="A470" s="1954"/>
      <c r="B470" s="1954"/>
      <c r="C470" s="1954"/>
      <c r="D470" s="1954"/>
      <c r="E470" s="1954"/>
      <c r="F470" s="1954"/>
      <c r="G470" s="1954"/>
      <c r="H470" s="1954"/>
      <c r="I470" s="1954"/>
      <c r="J470" s="1954"/>
    </row>
    <row r="471" spans="1:10" ht="15.75" customHeight="1">
      <c r="A471" s="1954"/>
      <c r="B471" s="1954"/>
      <c r="C471" s="1954"/>
      <c r="D471" s="1954"/>
      <c r="E471" s="1954"/>
      <c r="F471" s="1954"/>
      <c r="G471" s="1954"/>
      <c r="H471" s="1954"/>
      <c r="I471" s="1954"/>
      <c r="J471" s="1954"/>
    </row>
    <row r="472" spans="1:10" ht="15.75" customHeight="1">
      <c r="A472" s="1954"/>
      <c r="B472" s="1954"/>
      <c r="C472" s="1954"/>
      <c r="D472" s="1954"/>
      <c r="E472" s="1954"/>
      <c r="F472" s="1954"/>
      <c r="G472" s="1954"/>
      <c r="H472" s="1954"/>
      <c r="I472" s="1954"/>
      <c r="J472" s="1954"/>
    </row>
    <row r="473" spans="1:10" ht="15.75" customHeight="1">
      <c r="A473" s="1954"/>
      <c r="B473" s="1954"/>
      <c r="C473" s="1954"/>
      <c r="D473" s="1954"/>
      <c r="E473" s="1954"/>
      <c r="F473" s="1954"/>
      <c r="G473" s="1954"/>
      <c r="H473" s="1954"/>
      <c r="I473" s="1954"/>
      <c r="J473" s="1954"/>
    </row>
    <row r="474" spans="1:10" ht="15.75" customHeight="1">
      <c r="A474" s="1954"/>
      <c r="B474" s="1954"/>
      <c r="C474" s="1954"/>
      <c r="D474" s="1954"/>
      <c r="E474" s="1954"/>
      <c r="F474" s="1954"/>
      <c r="G474" s="1954"/>
      <c r="H474" s="1954"/>
      <c r="I474" s="1954"/>
      <c r="J474" s="1954"/>
    </row>
    <row r="475" spans="1:10" ht="15.75" customHeight="1">
      <c r="A475" s="1954"/>
      <c r="B475" s="1954"/>
      <c r="C475" s="1954"/>
      <c r="D475" s="1954"/>
      <c r="E475" s="1954"/>
      <c r="F475" s="1954"/>
      <c r="G475" s="1954"/>
      <c r="H475" s="1954"/>
      <c r="I475" s="1954"/>
      <c r="J475" s="1954"/>
    </row>
    <row r="476" spans="1:10" ht="15.75" customHeight="1">
      <c r="A476" s="1954"/>
      <c r="B476" s="1954"/>
      <c r="C476" s="1954"/>
      <c r="D476" s="1954"/>
      <c r="E476" s="1954"/>
      <c r="F476" s="1954"/>
      <c r="G476" s="1954"/>
      <c r="H476" s="1954"/>
      <c r="I476" s="1954"/>
      <c r="J476" s="1954"/>
    </row>
    <row r="477" spans="1:10" ht="15.75" customHeight="1">
      <c r="A477" s="1954"/>
      <c r="B477" s="1954"/>
      <c r="C477" s="1954"/>
      <c r="D477" s="1954"/>
      <c r="E477" s="1954"/>
      <c r="F477" s="1954"/>
      <c r="G477" s="1954"/>
      <c r="H477" s="1954"/>
      <c r="I477" s="1954"/>
      <c r="J477" s="1954"/>
    </row>
    <row r="478" spans="1:10" ht="15.75" customHeight="1">
      <c r="A478" s="1954"/>
      <c r="B478" s="1954"/>
      <c r="C478" s="1954"/>
      <c r="D478" s="1954"/>
      <c r="E478" s="1954"/>
      <c r="F478" s="1954"/>
      <c r="G478" s="1954"/>
      <c r="H478" s="1954"/>
      <c r="I478" s="1954"/>
      <c r="J478" s="1954"/>
    </row>
    <row r="479" spans="1:10" ht="15.75" customHeight="1">
      <c r="A479" s="1954"/>
      <c r="B479" s="1954"/>
      <c r="C479" s="1954"/>
      <c r="D479" s="1954"/>
      <c r="E479" s="1954"/>
      <c r="F479" s="1954"/>
      <c r="G479" s="1954"/>
      <c r="H479" s="1954"/>
      <c r="I479" s="1954"/>
      <c r="J479" s="1954"/>
    </row>
    <row r="480" spans="1:10" ht="15.75" customHeight="1">
      <c r="A480" s="1954"/>
      <c r="B480" s="1954"/>
      <c r="C480" s="1954"/>
      <c r="D480" s="1954"/>
      <c r="E480" s="1954"/>
      <c r="F480" s="1954"/>
      <c r="G480" s="1954"/>
      <c r="H480" s="1954"/>
      <c r="I480" s="1954"/>
      <c r="J480" s="1954"/>
    </row>
    <row r="481" spans="1:10" ht="15.75" customHeight="1">
      <c r="A481" s="1954"/>
      <c r="B481" s="1954"/>
      <c r="C481" s="1954"/>
      <c r="D481" s="1954"/>
      <c r="E481" s="1954"/>
      <c r="F481" s="1954"/>
      <c r="G481" s="1954"/>
      <c r="H481" s="1954"/>
      <c r="I481" s="1954"/>
      <c r="J481" s="1954"/>
    </row>
    <row r="482" spans="1:10" ht="15.75" customHeight="1">
      <c r="A482" s="1954"/>
      <c r="B482" s="1954"/>
      <c r="C482" s="1954"/>
      <c r="D482" s="1954"/>
      <c r="E482" s="1954"/>
      <c r="F482" s="1954"/>
      <c r="G482" s="1954"/>
      <c r="H482" s="1954"/>
      <c r="I482" s="1954"/>
      <c r="J482" s="1954"/>
    </row>
    <row r="483" spans="1:10" ht="15.75" customHeight="1">
      <c r="A483" s="1954"/>
      <c r="B483" s="1954"/>
      <c r="C483" s="1954"/>
      <c r="D483" s="1954"/>
      <c r="E483" s="1954"/>
      <c r="F483" s="1954"/>
      <c r="G483" s="1954"/>
      <c r="H483" s="1954"/>
      <c r="I483" s="1954"/>
      <c r="J483" s="1954"/>
    </row>
    <row r="484" spans="1:10" ht="15.75" customHeight="1">
      <c r="A484" s="1954"/>
      <c r="B484" s="1954"/>
      <c r="C484" s="1954"/>
      <c r="D484" s="1954"/>
      <c r="E484" s="1954"/>
      <c r="F484" s="1954"/>
      <c r="G484" s="1954"/>
      <c r="H484" s="1954"/>
      <c r="I484" s="1954"/>
      <c r="J484" s="1954"/>
    </row>
    <row r="485" spans="1:10" ht="15.75" customHeight="1">
      <c r="A485" s="1954"/>
      <c r="B485" s="1954"/>
      <c r="C485" s="1954"/>
      <c r="D485" s="1954"/>
      <c r="E485" s="1954"/>
      <c r="F485" s="1954"/>
      <c r="G485" s="1954"/>
      <c r="H485" s="1954"/>
      <c r="I485" s="1954"/>
      <c r="J485" s="1954"/>
    </row>
    <row r="486" spans="1:10" ht="15.75" customHeight="1">
      <c r="A486" s="1954"/>
      <c r="B486" s="1954"/>
      <c r="C486" s="1954"/>
      <c r="D486" s="1954"/>
      <c r="E486" s="1954"/>
      <c r="F486" s="1954"/>
      <c r="G486" s="1954"/>
      <c r="H486" s="1954"/>
      <c r="I486" s="1954"/>
      <c r="J486" s="1954"/>
    </row>
    <row r="487" spans="1:10" ht="15.75" customHeight="1">
      <c r="A487" s="1954"/>
      <c r="B487" s="1954"/>
      <c r="C487" s="1954"/>
      <c r="D487" s="1954"/>
      <c r="E487" s="1954"/>
      <c r="F487" s="1954"/>
      <c r="G487" s="1954"/>
      <c r="H487" s="1954"/>
      <c r="I487" s="1954"/>
      <c r="J487" s="1954"/>
    </row>
    <row r="488" spans="1:10" ht="15.75" customHeight="1">
      <c r="A488" s="1954"/>
      <c r="B488" s="1954"/>
      <c r="C488" s="1954"/>
      <c r="D488" s="1954"/>
      <c r="E488" s="1954"/>
      <c r="F488" s="1954"/>
      <c r="G488" s="1954"/>
      <c r="H488" s="1954"/>
      <c r="I488" s="1954"/>
      <c r="J488" s="1954"/>
    </row>
    <row r="489" spans="1:10" ht="15.75" customHeight="1">
      <c r="A489" s="1954"/>
      <c r="B489" s="1954"/>
      <c r="C489" s="1954"/>
      <c r="D489" s="1954"/>
      <c r="E489" s="1954"/>
      <c r="F489" s="1954"/>
      <c r="G489" s="1954"/>
      <c r="H489" s="1954"/>
      <c r="I489" s="1954"/>
      <c r="J489" s="1954"/>
    </row>
    <row r="490" spans="1:10" ht="15.75" customHeight="1">
      <c r="A490" s="1954"/>
      <c r="B490" s="1954"/>
      <c r="C490" s="1954"/>
      <c r="D490" s="1954"/>
      <c r="E490" s="1954"/>
      <c r="F490" s="1954"/>
      <c r="G490" s="1954"/>
      <c r="H490" s="1954"/>
      <c r="I490" s="1954"/>
      <c r="J490" s="1954"/>
    </row>
    <row r="491" spans="1:10" ht="15.75" customHeight="1">
      <c r="A491" s="1954"/>
      <c r="B491" s="1954"/>
      <c r="C491" s="1954"/>
      <c r="D491" s="1954"/>
      <c r="E491" s="1954"/>
      <c r="F491" s="1954"/>
      <c r="G491" s="1954"/>
      <c r="H491" s="1954"/>
      <c r="I491" s="1954"/>
      <c r="J491" s="1954"/>
    </row>
    <row r="492" spans="1:10" ht="15.75" customHeight="1">
      <c r="A492" s="1954"/>
      <c r="B492" s="1954"/>
      <c r="C492" s="1954"/>
      <c r="D492" s="1954"/>
      <c r="E492" s="1954"/>
      <c r="F492" s="1954"/>
      <c r="G492" s="1954"/>
      <c r="H492" s="1954"/>
      <c r="I492" s="1954"/>
      <c r="J492" s="1954"/>
    </row>
    <row r="493" spans="1:10" ht="15.75" customHeight="1">
      <c r="A493" s="1954"/>
      <c r="B493" s="1954"/>
      <c r="C493" s="1954"/>
      <c r="D493" s="1954"/>
      <c r="E493" s="1954"/>
      <c r="F493" s="1954"/>
      <c r="G493" s="1954"/>
      <c r="H493" s="1954"/>
      <c r="I493" s="1954"/>
      <c r="J493" s="1954"/>
    </row>
    <row r="494" spans="1:10" ht="15.75" customHeight="1">
      <c r="A494" s="1954"/>
      <c r="B494" s="1954"/>
      <c r="C494" s="1954"/>
      <c r="D494" s="1954"/>
      <c r="E494" s="1954"/>
      <c r="F494" s="1954"/>
      <c r="G494" s="1954"/>
      <c r="H494" s="1954"/>
      <c r="I494" s="1954"/>
      <c r="J494" s="1954"/>
    </row>
    <row r="495" spans="1:10" ht="15.75" customHeight="1">
      <c r="A495" s="1954"/>
      <c r="B495" s="1954"/>
      <c r="C495" s="1954"/>
      <c r="D495" s="1954"/>
      <c r="E495" s="1954"/>
      <c r="F495" s="1954"/>
      <c r="G495" s="1954"/>
      <c r="H495" s="1954"/>
      <c r="I495" s="1954"/>
      <c r="J495" s="1954"/>
    </row>
    <row r="496" spans="1:10" ht="15.75" customHeight="1">
      <c r="A496" s="1954"/>
      <c r="B496" s="1954"/>
      <c r="C496" s="1954"/>
      <c r="D496" s="1954"/>
      <c r="E496" s="1954"/>
      <c r="F496" s="1954"/>
      <c r="G496" s="1954"/>
      <c r="H496" s="1954"/>
      <c r="I496" s="1954"/>
      <c r="J496" s="1954"/>
    </row>
    <row r="497" spans="1:10" ht="15.75" customHeight="1">
      <c r="A497" s="1954"/>
      <c r="B497" s="1954"/>
      <c r="C497" s="1954"/>
      <c r="D497" s="1954"/>
      <c r="E497" s="1954"/>
      <c r="F497" s="1954"/>
      <c r="G497" s="1954"/>
      <c r="H497" s="1954"/>
      <c r="I497" s="1954"/>
      <c r="J497" s="1954"/>
    </row>
    <row r="498" spans="1:10" ht="15.75" customHeight="1">
      <c r="A498" s="1954"/>
      <c r="B498" s="1954"/>
      <c r="C498" s="1954"/>
      <c r="D498" s="1954"/>
      <c r="E498" s="1954"/>
      <c r="F498" s="1954"/>
      <c r="G498" s="1954"/>
      <c r="H498" s="1954"/>
      <c r="I498" s="1954"/>
      <c r="J498" s="1954"/>
    </row>
    <row r="499" spans="1:10" ht="15.75" customHeight="1">
      <c r="A499" s="1954"/>
      <c r="B499" s="1954"/>
      <c r="C499" s="1954"/>
      <c r="D499" s="1954"/>
      <c r="E499" s="1954"/>
      <c r="F499" s="1954"/>
      <c r="G499" s="1954"/>
      <c r="H499" s="1954"/>
      <c r="I499" s="1954"/>
      <c r="J499" s="1954"/>
    </row>
    <row r="500" spans="1:10" ht="15.75" customHeight="1">
      <c r="A500" s="1954"/>
      <c r="B500" s="1954"/>
      <c r="C500" s="1954"/>
      <c r="D500" s="1954"/>
      <c r="E500" s="1954"/>
      <c r="F500" s="1954"/>
      <c r="G500" s="1954"/>
      <c r="H500" s="1954"/>
      <c r="I500" s="1954"/>
      <c r="J500" s="1954"/>
    </row>
    <row r="501" spans="1:10" ht="15.75" customHeight="1">
      <c r="A501" s="1954"/>
      <c r="B501" s="1954"/>
      <c r="C501" s="1954"/>
      <c r="D501" s="1954"/>
      <c r="E501" s="1954"/>
      <c r="F501" s="1954"/>
      <c r="G501" s="1954"/>
      <c r="H501" s="1954"/>
      <c r="I501" s="1954"/>
      <c r="J501" s="1954"/>
    </row>
    <row r="502" spans="1:10" ht="15.75" customHeight="1">
      <c r="A502" s="1954"/>
      <c r="B502" s="1954"/>
      <c r="C502" s="1954"/>
      <c r="D502" s="1954"/>
      <c r="E502" s="1954"/>
      <c r="F502" s="1954"/>
      <c r="G502" s="1954"/>
      <c r="H502" s="1954"/>
      <c r="I502" s="1954"/>
      <c r="J502" s="1954"/>
    </row>
    <row r="503" spans="1:10" ht="15.75" customHeight="1">
      <c r="A503" s="1954"/>
      <c r="B503" s="1954"/>
      <c r="C503" s="1954"/>
      <c r="D503" s="1954"/>
      <c r="E503" s="1954"/>
      <c r="F503" s="1954"/>
      <c r="G503" s="1954"/>
      <c r="H503" s="1954"/>
      <c r="I503" s="1954"/>
      <c r="J503" s="1954"/>
    </row>
    <row r="504" spans="1:10" ht="15.75" customHeight="1">
      <c r="A504" s="1954"/>
      <c r="B504" s="1954"/>
      <c r="C504" s="1954"/>
      <c r="D504" s="1954"/>
      <c r="E504" s="1954"/>
      <c r="F504" s="1954"/>
      <c r="G504" s="1954"/>
      <c r="H504" s="1954"/>
      <c r="I504" s="1954"/>
      <c r="J504" s="1954"/>
    </row>
    <row r="505" spans="1:10" ht="15.75" customHeight="1">
      <c r="A505" s="1954"/>
      <c r="B505" s="1954"/>
      <c r="C505" s="1954"/>
      <c r="D505" s="1954"/>
      <c r="E505" s="1954"/>
      <c r="F505" s="1954"/>
      <c r="G505" s="1954"/>
      <c r="H505" s="1954"/>
      <c r="I505" s="1954"/>
      <c r="J505" s="1954"/>
    </row>
    <row r="506" spans="1:10" ht="15.75" customHeight="1">
      <c r="A506" s="1954"/>
      <c r="B506" s="1954"/>
      <c r="C506" s="1954"/>
      <c r="D506" s="1954"/>
      <c r="E506" s="1954"/>
      <c r="F506" s="1954"/>
      <c r="G506" s="1954"/>
      <c r="H506" s="1954"/>
      <c r="I506" s="1954"/>
      <c r="J506" s="1954"/>
    </row>
    <row r="507" spans="1:10" ht="15.75" customHeight="1">
      <c r="A507" s="1954"/>
      <c r="B507" s="1954"/>
      <c r="C507" s="1954"/>
      <c r="D507" s="1954"/>
      <c r="E507" s="1954"/>
      <c r="F507" s="1954"/>
      <c r="G507" s="1954"/>
      <c r="H507" s="1954"/>
      <c r="I507" s="1954"/>
      <c r="J507" s="1954"/>
    </row>
    <row r="508" spans="1:10" ht="15.75" customHeight="1">
      <c r="A508" s="1954"/>
      <c r="B508" s="1954"/>
      <c r="C508" s="1954"/>
      <c r="D508" s="1954"/>
      <c r="E508" s="1954"/>
      <c r="F508" s="1954"/>
      <c r="G508" s="1954"/>
      <c r="H508" s="1954"/>
      <c r="I508" s="1954"/>
      <c r="J508" s="1954"/>
    </row>
    <row r="509" spans="1:10" ht="15.75" customHeight="1">
      <c r="A509" s="1954"/>
      <c r="B509" s="1954"/>
      <c r="C509" s="1954"/>
      <c r="D509" s="1954"/>
      <c r="E509" s="1954"/>
      <c r="F509" s="1954"/>
      <c r="G509" s="1954"/>
      <c r="H509" s="1954"/>
      <c r="I509" s="1954"/>
      <c r="J509" s="1954"/>
    </row>
    <row r="510" spans="1:10" ht="15.75" customHeight="1">
      <c r="A510" s="1954"/>
      <c r="B510" s="1954"/>
      <c r="C510" s="1954"/>
      <c r="D510" s="1954"/>
      <c r="E510" s="1954"/>
      <c r="F510" s="1954"/>
      <c r="G510" s="1954"/>
      <c r="H510" s="1954"/>
      <c r="I510" s="1954"/>
      <c r="J510" s="1954"/>
    </row>
    <row r="511" spans="1:10" ht="15.75" customHeight="1">
      <c r="A511" s="1954"/>
      <c r="B511" s="1954"/>
      <c r="C511" s="1954"/>
      <c r="D511" s="1954"/>
      <c r="E511" s="1954"/>
      <c r="F511" s="1954"/>
      <c r="G511" s="1954"/>
      <c r="H511" s="1954"/>
      <c r="I511" s="1954"/>
      <c r="J511" s="1954"/>
    </row>
    <row r="512" spans="1:10" ht="15.75" customHeight="1">
      <c r="A512" s="1954"/>
      <c r="B512" s="1954"/>
      <c r="C512" s="1954"/>
      <c r="D512" s="1954"/>
      <c r="E512" s="1954"/>
      <c r="F512" s="1954"/>
      <c r="G512" s="1954"/>
      <c r="H512" s="1954"/>
      <c r="I512" s="1954"/>
      <c r="J512" s="1954"/>
    </row>
    <row r="513" spans="1:10" ht="15.75" customHeight="1">
      <c r="A513" s="1954"/>
      <c r="B513" s="1954"/>
      <c r="C513" s="1954"/>
      <c r="D513" s="1954"/>
      <c r="E513" s="1954"/>
      <c r="F513" s="1954"/>
      <c r="G513" s="1954"/>
      <c r="H513" s="1954"/>
      <c r="I513" s="1954"/>
      <c r="J513" s="1954"/>
    </row>
    <row r="514" spans="1:10" ht="15.75" customHeight="1">
      <c r="A514" s="1954"/>
      <c r="B514" s="1954"/>
      <c r="C514" s="1954"/>
      <c r="D514" s="1954"/>
      <c r="E514" s="1954"/>
      <c r="F514" s="1954"/>
      <c r="G514" s="1954"/>
      <c r="H514" s="1954"/>
      <c r="I514" s="1954"/>
      <c r="J514" s="1954"/>
    </row>
    <row r="515" spans="1:10" ht="15.75" customHeight="1">
      <c r="A515" s="1954"/>
      <c r="B515" s="1954"/>
      <c r="C515" s="1954"/>
      <c r="D515" s="1954"/>
      <c r="E515" s="1954"/>
      <c r="F515" s="1954"/>
      <c r="G515" s="1954"/>
      <c r="H515" s="1954"/>
      <c r="I515" s="1954"/>
      <c r="J515" s="1954"/>
    </row>
    <row r="516" spans="1:10" ht="15.75" customHeight="1">
      <c r="A516" s="1954"/>
      <c r="B516" s="1954"/>
      <c r="C516" s="1954"/>
      <c r="D516" s="1954"/>
      <c r="E516" s="1954"/>
      <c r="F516" s="1954"/>
      <c r="G516" s="1954"/>
      <c r="H516" s="1954"/>
      <c r="I516" s="1954"/>
      <c r="J516" s="1954"/>
    </row>
    <row r="517" spans="1:10" ht="15.75" customHeight="1">
      <c r="A517" s="1954"/>
      <c r="B517" s="1954"/>
      <c r="C517" s="1954"/>
      <c r="D517" s="1954"/>
      <c r="E517" s="1954"/>
      <c r="F517" s="1954"/>
      <c r="G517" s="1954"/>
      <c r="H517" s="1954"/>
      <c r="I517" s="1954"/>
      <c r="J517" s="1954"/>
    </row>
    <row r="518" spans="1:10" ht="15.75" customHeight="1">
      <c r="A518" s="1954"/>
      <c r="B518" s="1954"/>
      <c r="C518" s="1954"/>
      <c r="D518" s="1954"/>
      <c r="E518" s="1954"/>
      <c r="F518" s="1954"/>
      <c r="G518" s="1954"/>
      <c r="H518" s="1954"/>
      <c r="I518" s="1954"/>
      <c r="J518" s="1954"/>
    </row>
    <row r="519" spans="1:10" ht="15.75" customHeight="1">
      <c r="A519" s="1954"/>
      <c r="B519" s="1954"/>
      <c r="C519" s="1954"/>
      <c r="D519" s="1954"/>
      <c r="E519" s="1954"/>
      <c r="F519" s="1954"/>
      <c r="G519" s="1954"/>
      <c r="H519" s="1954"/>
      <c r="I519" s="1954"/>
      <c r="J519" s="1954"/>
    </row>
    <row r="520" spans="1:10" ht="15.75" customHeight="1">
      <c r="A520" s="1954"/>
      <c r="B520" s="1954"/>
      <c r="C520" s="1954"/>
      <c r="D520" s="1954"/>
      <c r="E520" s="1954"/>
      <c r="F520" s="1954"/>
      <c r="G520" s="1954"/>
      <c r="H520" s="1954"/>
      <c r="I520" s="1954"/>
      <c r="J520" s="1954"/>
    </row>
    <row r="521" spans="1:10" ht="15.75" customHeight="1">
      <c r="A521" s="1954"/>
      <c r="B521" s="1954"/>
      <c r="C521" s="1954"/>
      <c r="D521" s="1954"/>
      <c r="E521" s="1954"/>
      <c r="F521" s="1954"/>
      <c r="G521" s="1954"/>
      <c r="H521" s="1954"/>
      <c r="I521" s="1954"/>
      <c r="J521" s="1954"/>
    </row>
    <row r="522" spans="1:10" ht="15.75" customHeight="1">
      <c r="A522" s="1954"/>
      <c r="B522" s="1954"/>
      <c r="C522" s="1954"/>
      <c r="D522" s="1954"/>
      <c r="E522" s="1954"/>
      <c r="F522" s="1954"/>
      <c r="G522" s="1954"/>
      <c r="H522" s="1954"/>
      <c r="I522" s="1954"/>
      <c r="J522" s="1954"/>
    </row>
    <row r="523" spans="1:10" ht="15.75" customHeight="1">
      <c r="A523" s="1954"/>
      <c r="B523" s="1954"/>
      <c r="C523" s="1954"/>
      <c r="D523" s="1954"/>
      <c r="E523" s="1954"/>
      <c r="F523" s="1954"/>
      <c r="G523" s="1954"/>
      <c r="H523" s="1954"/>
      <c r="I523" s="1954"/>
      <c r="J523" s="1954"/>
    </row>
    <row r="524" spans="1:10" ht="15.75" customHeight="1">
      <c r="A524" s="1954"/>
      <c r="B524" s="1954"/>
      <c r="C524" s="1954"/>
      <c r="D524" s="1954"/>
      <c r="E524" s="1954"/>
      <c r="F524" s="1954"/>
      <c r="G524" s="1954"/>
      <c r="H524" s="1954"/>
      <c r="I524" s="1954"/>
      <c r="J524" s="1954"/>
    </row>
    <row r="525" spans="1:10" ht="15.75" customHeight="1">
      <c r="A525" s="1954"/>
      <c r="B525" s="1954"/>
      <c r="C525" s="1954"/>
      <c r="D525" s="1954"/>
      <c r="E525" s="1954"/>
      <c r="F525" s="1954"/>
      <c r="G525" s="1954"/>
      <c r="H525" s="1954"/>
      <c r="I525" s="1954"/>
      <c r="J525" s="1954"/>
    </row>
    <row r="526" spans="1:10" ht="15.75" customHeight="1">
      <c r="A526" s="1954"/>
      <c r="B526" s="1954"/>
      <c r="C526" s="1954"/>
      <c r="D526" s="1954"/>
      <c r="E526" s="1954"/>
      <c r="F526" s="1954"/>
      <c r="G526" s="1954"/>
      <c r="H526" s="1954"/>
      <c r="I526" s="1954"/>
      <c r="J526" s="1954"/>
    </row>
    <row r="527" spans="1:10" ht="15.75" customHeight="1">
      <c r="A527" s="1954"/>
      <c r="B527" s="1954"/>
      <c r="C527" s="1954"/>
      <c r="D527" s="1954"/>
      <c r="E527" s="1954"/>
      <c r="F527" s="1954"/>
      <c r="G527" s="1954"/>
      <c r="H527" s="1954"/>
      <c r="I527" s="1954"/>
      <c r="J527" s="1954"/>
    </row>
    <row r="528" spans="1:10" ht="15.75" customHeight="1">
      <c r="A528" s="1954"/>
      <c r="B528" s="1954"/>
      <c r="C528" s="1954"/>
      <c r="D528" s="1954"/>
      <c r="E528" s="1954"/>
      <c r="F528" s="1954"/>
      <c r="G528" s="1954"/>
      <c r="H528" s="1954"/>
      <c r="I528" s="1954"/>
      <c r="J528" s="1954"/>
    </row>
    <row r="529" spans="1:10" ht="15.75" customHeight="1">
      <c r="A529" s="1954"/>
      <c r="B529" s="1954"/>
      <c r="C529" s="1954"/>
      <c r="D529" s="1954"/>
      <c r="E529" s="1954"/>
      <c r="F529" s="1954"/>
      <c r="G529" s="1954"/>
      <c r="H529" s="1954"/>
      <c r="I529" s="1954"/>
      <c r="J529" s="1954"/>
    </row>
    <row r="530" spans="1:10" ht="15.75" customHeight="1">
      <c r="A530" s="1954"/>
      <c r="B530" s="1954"/>
      <c r="C530" s="1954"/>
      <c r="D530" s="1954"/>
      <c r="E530" s="1954"/>
      <c r="F530" s="1954"/>
      <c r="G530" s="1954"/>
      <c r="H530" s="1954"/>
      <c r="I530" s="1954"/>
      <c r="J530" s="1954"/>
    </row>
    <row r="531" spans="1:10" ht="15.75" customHeight="1">
      <c r="A531" s="1954"/>
      <c r="B531" s="1954"/>
      <c r="C531" s="1954"/>
      <c r="D531" s="1954"/>
      <c r="E531" s="1954"/>
      <c r="F531" s="1954"/>
      <c r="G531" s="1954"/>
      <c r="H531" s="1954"/>
      <c r="I531" s="1954"/>
      <c r="J531" s="1954"/>
    </row>
    <row r="532" spans="1:10" ht="15.75" customHeight="1">
      <c r="A532" s="1954"/>
      <c r="B532" s="1954"/>
      <c r="C532" s="1954"/>
      <c r="D532" s="1954"/>
      <c r="E532" s="1954"/>
      <c r="F532" s="1954"/>
      <c r="G532" s="1954"/>
      <c r="H532" s="1954"/>
      <c r="I532" s="1954"/>
      <c r="J532" s="1954"/>
    </row>
    <row r="533" spans="1:10" ht="15.75" customHeight="1">
      <c r="A533" s="1954"/>
      <c r="B533" s="1954"/>
      <c r="C533" s="1954"/>
      <c r="D533" s="1954"/>
      <c r="E533" s="1954"/>
      <c r="F533" s="1954"/>
      <c r="G533" s="1954"/>
      <c r="H533" s="1954"/>
      <c r="I533" s="1954"/>
      <c r="J533" s="1954"/>
    </row>
    <row r="534" spans="1:10" ht="15.75" customHeight="1">
      <c r="A534" s="1954"/>
      <c r="B534" s="1954"/>
      <c r="C534" s="1954"/>
      <c r="D534" s="1954"/>
      <c r="E534" s="1954"/>
      <c r="F534" s="1954"/>
      <c r="G534" s="1954"/>
      <c r="H534" s="1954"/>
      <c r="I534" s="1954"/>
      <c r="J534" s="1954"/>
    </row>
    <row r="535" spans="1:10" ht="15.75" customHeight="1">
      <c r="A535" s="1954"/>
      <c r="B535" s="1954"/>
      <c r="C535" s="1954"/>
      <c r="D535" s="1954"/>
      <c r="E535" s="1954"/>
      <c r="F535" s="1954"/>
      <c r="G535" s="1954"/>
      <c r="H535" s="1954"/>
      <c r="I535" s="1954"/>
      <c r="J535" s="1954"/>
    </row>
    <row r="536" spans="1:10" ht="15.75" customHeight="1">
      <c r="A536" s="1954"/>
      <c r="B536" s="1954"/>
      <c r="C536" s="1954"/>
      <c r="D536" s="1954"/>
      <c r="E536" s="1954"/>
      <c r="F536" s="1954"/>
      <c r="G536" s="1954"/>
      <c r="H536" s="1954"/>
      <c r="I536" s="1954"/>
      <c r="J536" s="1954"/>
    </row>
    <row r="537" spans="1:10" ht="15.75" customHeight="1">
      <c r="A537" s="1954"/>
      <c r="B537" s="1954"/>
      <c r="C537" s="1954"/>
      <c r="D537" s="1954"/>
      <c r="E537" s="1954"/>
      <c r="F537" s="1954"/>
      <c r="G537" s="1954"/>
      <c r="H537" s="1954"/>
      <c r="I537" s="1954"/>
      <c r="J537" s="1954"/>
    </row>
    <row r="538" spans="1:10" ht="15.75" customHeight="1">
      <c r="A538" s="1954"/>
      <c r="B538" s="1954"/>
      <c r="C538" s="1954"/>
      <c r="D538" s="1954"/>
      <c r="E538" s="1954"/>
      <c r="F538" s="1954"/>
      <c r="G538" s="1954"/>
      <c r="H538" s="1954"/>
      <c r="I538" s="1954"/>
      <c r="J538" s="1954"/>
    </row>
    <row r="539" spans="1:10" ht="15.75" customHeight="1">
      <c r="A539" s="1954"/>
      <c r="B539" s="1954"/>
      <c r="C539" s="1954"/>
      <c r="D539" s="1954"/>
      <c r="E539" s="1954"/>
      <c r="F539" s="1954"/>
      <c r="G539" s="1954"/>
      <c r="H539" s="1954"/>
      <c r="I539" s="1954"/>
      <c r="J539" s="1954"/>
    </row>
    <row r="540" spans="1:10" ht="15.75" customHeight="1">
      <c r="A540" s="1954"/>
      <c r="B540" s="1954"/>
      <c r="C540" s="1954"/>
      <c r="D540" s="1954"/>
      <c r="E540" s="1954"/>
      <c r="F540" s="1954"/>
      <c r="G540" s="1954"/>
      <c r="H540" s="1954"/>
      <c r="I540" s="1954"/>
      <c r="J540" s="1954"/>
    </row>
    <row r="541" spans="1:10" ht="15.75" customHeight="1">
      <c r="A541" s="1954"/>
      <c r="B541" s="1954"/>
      <c r="C541" s="1954"/>
      <c r="D541" s="1954"/>
      <c r="E541" s="1954"/>
      <c r="F541" s="1954"/>
      <c r="G541" s="1954"/>
      <c r="H541" s="1954"/>
      <c r="I541" s="1954"/>
      <c r="J541" s="1954"/>
    </row>
    <row r="542" spans="1:10" ht="15.75" customHeight="1">
      <c r="A542" s="1954"/>
      <c r="B542" s="1954"/>
      <c r="C542" s="1954"/>
      <c r="D542" s="1954"/>
      <c r="E542" s="1954"/>
      <c r="F542" s="1954"/>
      <c r="G542" s="1954"/>
      <c r="H542" s="1954"/>
      <c r="I542" s="1954"/>
      <c r="J542" s="1954"/>
    </row>
    <row r="543" spans="1:10" ht="15.75" customHeight="1">
      <c r="A543" s="1954"/>
      <c r="B543" s="1954"/>
      <c r="C543" s="1954"/>
      <c r="D543" s="1954"/>
      <c r="E543" s="1954"/>
      <c r="F543" s="1954"/>
      <c r="G543" s="1954"/>
      <c r="H543" s="1954"/>
      <c r="I543" s="1954"/>
      <c r="J543" s="1954"/>
    </row>
    <row r="544" spans="1:10" ht="15.75" customHeight="1">
      <c r="A544" s="1954"/>
      <c r="B544" s="1954"/>
      <c r="C544" s="1954"/>
      <c r="D544" s="1954"/>
      <c r="E544" s="1954"/>
      <c r="F544" s="1954"/>
      <c r="G544" s="1954"/>
      <c r="H544" s="1954"/>
      <c r="I544" s="1954"/>
      <c r="J544" s="1954"/>
    </row>
    <row r="545" spans="1:10" ht="15.75" customHeight="1">
      <c r="A545" s="1954"/>
      <c r="B545" s="1954"/>
      <c r="C545" s="1954"/>
      <c r="D545" s="1954"/>
      <c r="E545" s="1954"/>
      <c r="F545" s="1954"/>
      <c r="G545" s="1954"/>
      <c r="H545" s="1954"/>
      <c r="I545" s="1954"/>
      <c r="J545" s="1954"/>
    </row>
    <row r="546" spans="1:10" ht="15.75" customHeight="1">
      <c r="A546" s="1954"/>
      <c r="B546" s="1954"/>
      <c r="C546" s="1954"/>
      <c r="D546" s="1954"/>
      <c r="E546" s="1954"/>
      <c r="F546" s="1954"/>
      <c r="G546" s="1954"/>
      <c r="H546" s="1954"/>
      <c r="I546" s="1954"/>
      <c r="J546" s="1954"/>
    </row>
    <row r="547" spans="1:10" ht="15.75" customHeight="1">
      <c r="A547" s="1954"/>
      <c r="B547" s="1954"/>
      <c r="C547" s="1954"/>
      <c r="D547" s="1954"/>
      <c r="E547" s="1954"/>
      <c r="F547" s="1954"/>
      <c r="G547" s="1954"/>
      <c r="H547" s="1954"/>
      <c r="I547" s="1954"/>
      <c r="J547" s="1954"/>
    </row>
    <row r="548" spans="1:10" ht="15.75" customHeight="1">
      <c r="A548" s="1954"/>
      <c r="B548" s="1954"/>
      <c r="C548" s="1954"/>
      <c r="D548" s="1954"/>
      <c r="E548" s="1954"/>
      <c r="F548" s="1954"/>
      <c r="G548" s="1954"/>
      <c r="H548" s="1954"/>
      <c r="I548" s="1954"/>
      <c r="J548" s="1954"/>
    </row>
    <row r="549" spans="1:10" ht="15.75" customHeight="1">
      <c r="A549" s="1954"/>
      <c r="B549" s="1954"/>
      <c r="C549" s="1954"/>
      <c r="D549" s="1954"/>
      <c r="E549" s="1954"/>
      <c r="F549" s="1954"/>
      <c r="G549" s="1954"/>
      <c r="H549" s="1954"/>
      <c r="I549" s="1954"/>
      <c r="J549" s="1954"/>
    </row>
    <row r="550" spans="1:10" ht="15.75" customHeight="1">
      <c r="A550" s="1954"/>
      <c r="B550" s="1954"/>
      <c r="C550" s="1954"/>
      <c r="D550" s="1954"/>
      <c r="E550" s="1954"/>
      <c r="F550" s="1954"/>
      <c r="G550" s="1954"/>
      <c r="H550" s="1954"/>
      <c r="I550" s="1954"/>
      <c r="J550" s="1954"/>
    </row>
    <row r="551" spans="1:10" ht="15.75" customHeight="1">
      <c r="A551" s="1954"/>
      <c r="B551" s="1954"/>
      <c r="C551" s="1954"/>
      <c r="D551" s="1954"/>
      <c r="E551" s="1954"/>
      <c r="F551" s="1954"/>
      <c r="G551" s="1954"/>
      <c r="H551" s="1954"/>
      <c r="I551" s="1954"/>
      <c r="J551" s="1954"/>
    </row>
    <row r="552" spans="1:10" ht="15.75" customHeight="1">
      <c r="A552" s="1954"/>
      <c r="B552" s="1954"/>
      <c r="C552" s="1954"/>
      <c r="D552" s="1954"/>
      <c r="E552" s="1954"/>
      <c r="F552" s="1954"/>
      <c r="G552" s="1954"/>
      <c r="H552" s="1954"/>
      <c r="I552" s="1954"/>
      <c r="J552" s="1954"/>
    </row>
    <row r="553" spans="1:10" ht="15.75" customHeight="1">
      <c r="A553" s="1954"/>
      <c r="B553" s="1954"/>
      <c r="C553" s="1954"/>
      <c r="D553" s="1954"/>
      <c r="E553" s="1954"/>
      <c r="F553" s="1954"/>
      <c r="G553" s="1954"/>
      <c r="H553" s="1954"/>
      <c r="I553" s="1954"/>
      <c r="J553" s="1954"/>
    </row>
    <row r="554" spans="1:10" ht="15.75" customHeight="1">
      <c r="A554" s="1954"/>
      <c r="B554" s="1954"/>
      <c r="C554" s="1954"/>
      <c r="D554" s="1954"/>
      <c r="E554" s="1954"/>
      <c r="F554" s="1954"/>
      <c r="G554" s="1954"/>
      <c r="H554" s="1954"/>
      <c r="I554" s="1954"/>
      <c r="J554" s="1954"/>
    </row>
    <row r="555" spans="1:10" ht="15.75" customHeight="1">
      <c r="A555" s="1954"/>
      <c r="B555" s="1954"/>
      <c r="C555" s="1954"/>
      <c r="D555" s="1954"/>
      <c r="E555" s="1954"/>
      <c r="F555" s="1954"/>
      <c r="G555" s="1954"/>
      <c r="H555" s="1954"/>
      <c r="I555" s="1954"/>
      <c r="J555" s="1954"/>
    </row>
    <row r="556" spans="1:10" ht="15.75" customHeight="1">
      <c r="A556" s="1954"/>
      <c r="B556" s="1954"/>
      <c r="C556" s="1954"/>
      <c r="D556" s="1954"/>
      <c r="E556" s="1954"/>
      <c r="F556" s="1954"/>
      <c r="G556" s="1954"/>
      <c r="H556" s="1954"/>
      <c r="I556" s="1954"/>
      <c r="J556" s="1954"/>
    </row>
    <row r="557" spans="1:10" ht="15.75" customHeight="1">
      <c r="A557" s="1954"/>
      <c r="B557" s="1954"/>
      <c r="C557" s="1954"/>
      <c r="D557" s="1954"/>
      <c r="E557" s="1954"/>
      <c r="F557" s="1954"/>
      <c r="G557" s="1954"/>
      <c r="H557" s="1954"/>
      <c r="I557" s="1954"/>
      <c r="J557" s="1954"/>
    </row>
    <row r="558" spans="1:10" ht="15.75" customHeight="1">
      <c r="A558" s="1954"/>
      <c r="B558" s="1954"/>
      <c r="C558" s="1954"/>
      <c r="D558" s="1954"/>
      <c r="E558" s="1954"/>
      <c r="F558" s="1954"/>
      <c r="G558" s="1954"/>
      <c r="H558" s="1954"/>
      <c r="I558" s="1954"/>
      <c r="J558" s="1954"/>
    </row>
    <row r="559" spans="1:10" ht="15.75" customHeight="1">
      <c r="A559" s="1954"/>
      <c r="B559" s="1954"/>
      <c r="C559" s="1954"/>
      <c r="D559" s="1954"/>
      <c r="E559" s="1954"/>
      <c r="F559" s="1954"/>
      <c r="G559" s="1954"/>
      <c r="H559" s="1954"/>
      <c r="I559" s="1954"/>
      <c r="J559" s="1954"/>
    </row>
    <row r="560" spans="1:10" ht="15.75" customHeight="1">
      <c r="A560" s="1954"/>
      <c r="B560" s="1954"/>
      <c r="C560" s="1954"/>
      <c r="D560" s="1954"/>
      <c r="E560" s="1954"/>
      <c r="F560" s="1954"/>
      <c r="G560" s="1954"/>
      <c r="H560" s="1954"/>
      <c r="I560" s="1954"/>
      <c r="J560" s="1954"/>
    </row>
    <row r="561" spans="1:10" ht="15.75" customHeight="1">
      <c r="A561" s="1954"/>
      <c r="B561" s="1954"/>
      <c r="C561" s="1954"/>
      <c r="D561" s="1954"/>
      <c r="E561" s="1954"/>
      <c r="F561" s="1954"/>
      <c r="G561" s="1954"/>
      <c r="H561" s="1954"/>
      <c r="I561" s="1954"/>
      <c r="J561" s="1954"/>
    </row>
    <row r="562" spans="1:10" ht="15.75" customHeight="1">
      <c r="A562" s="1954"/>
      <c r="B562" s="1954"/>
      <c r="C562" s="1954"/>
      <c r="D562" s="1954"/>
      <c r="E562" s="1954"/>
      <c r="F562" s="1954"/>
      <c r="G562" s="1954"/>
      <c r="H562" s="1954"/>
      <c r="I562" s="1954"/>
      <c r="J562" s="1954"/>
    </row>
    <row r="563" spans="1:10" ht="15.75" customHeight="1">
      <c r="A563" s="1954"/>
      <c r="B563" s="1954"/>
      <c r="C563" s="1954"/>
      <c r="D563" s="1954"/>
      <c r="E563" s="1954"/>
      <c r="F563" s="1954"/>
      <c r="G563" s="1954"/>
      <c r="H563" s="1954"/>
      <c r="I563" s="1954"/>
      <c r="J563" s="1954"/>
    </row>
    <row r="564" spans="1:10" ht="15.75" customHeight="1">
      <c r="A564" s="1954"/>
      <c r="B564" s="1954"/>
      <c r="C564" s="1954"/>
      <c r="D564" s="1954"/>
      <c r="E564" s="1954"/>
      <c r="F564" s="1954"/>
      <c r="G564" s="1954"/>
      <c r="H564" s="1954"/>
      <c r="I564" s="1954"/>
      <c r="J564" s="1954"/>
    </row>
    <row r="565" spans="1:10" ht="15.75" customHeight="1">
      <c r="A565" s="1954"/>
      <c r="B565" s="1954"/>
      <c r="C565" s="1954"/>
      <c r="D565" s="1954"/>
      <c r="E565" s="1954"/>
      <c r="F565" s="1954"/>
      <c r="G565" s="1954"/>
      <c r="H565" s="1954"/>
      <c r="I565" s="1954"/>
      <c r="J565" s="1954"/>
    </row>
    <row r="566" spans="1:10" ht="15.75" customHeight="1">
      <c r="A566" s="1954"/>
      <c r="B566" s="1954"/>
      <c r="C566" s="1954"/>
      <c r="D566" s="1954"/>
      <c r="E566" s="1954"/>
      <c r="F566" s="1954"/>
      <c r="G566" s="1954"/>
      <c r="H566" s="1954"/>
      <c r="I566" s="1954"/>
      <c r="J566" s="1954"/>
    </row>
    <row r="567" spans="1:10" ht="15.75" customHeight="1">
      <c r="A567" s="1954"/>
      <c r="B567" s="1954"/>
      <c r="C567" s="1954"/>
      <c r="D567" s="1954"/>
      <c r="E567" s="1954"/>
      <c r="F567" s="1954"/>
      <c r="G567" s="1954"/>
      <c r="H567" s="1954"/>
      <c r="I567" s="1954"/>
      <c r="J567" s="1954"/>
    </row>
    <row r="568" spans="1:10" ht="15.75" customHeight="1">
      <c r="A568" s="1954"/>
      <c r="B568" s="1954"/>
      <c r="C568" s="1954"/>
      <c r="D568" s="1954"/>
      <c r="E568" s="1954"/>
      <c r="F568" s="1954"/>
      <c r="G568" s="1954"/>
      <c r="H568" s="1954"/>
      <c r="I568" s="1954"/>
      <c r="J568" s="1954"/>
    </row>
    <row r="569" spans="1:10" ht="15.75" customHeight="1">
      <c r="A569" s="1954"/>
      <c r="B569" s="1954"/>
      <c r="C569" s="1954"/>
      <c r="D569" s="1954"/>
      <c r="E569" s="1954"/>
      <c r="F569" s="1954"/>
      <c r="G569" s="1954"/>
      <c r="H569" s="1954"/>
      <c r="I569" s="1954"/>
      <c r="J569" s="1954"/>
    </row>
    <row r="570" spans="1:10" ht="15.75" customHeight="1">
      <c r="A570" s="1954"/>
      <c r="B570" s="1954"/>
      <c r="C570" s="1954"/>
      <c r="D570" s="1954"/>
      <c r="E570" s="1954"/>
      <c r="F570" s="1954"/>
      <c r="G570" s="1954"/>
      <c r="H570" s="1954"/>
      <c r="I570" s="1954"/>
      <c r="J570" s="1954"/>
    </row>
    <row r="571" spans="1:10" ht="15.75" customHeight="1">
      <c r="A571" s="1954"/>
      <c r="B571" s="1954"/>
      <c r="C571" s="1954"/>
      <c r="D571" s="1954"/>
      <c r="E571" s="1954"/>
      <c r="F571" s="1954"/>
      <c r="G571" s="1954"/>
      <c r="H571" s="1954"/>
      <c r="I571" s="1954"/>
      <c r="J571" s="1954"/>
    </row>
    <row r="572" spans="1:10" ht="15.75" customHeight="1">
      <c r="A572" s="1954"/>
      <c r="B572" s="1954"/>
      <c r="C572" s="1954"/>
      <c r="D572" s="1954"/>
      <c r="E572" s="1954"/>
      <c r="F572" s="1954"/>
      <c r="G572" s="1954"/>
      <c r="H572" s="1954"/>
      <c r="I572" s="1954"/>
      <c r="J572" s="1954"/>
    </row>
    <row r="573" spans="1:10" ht="15.75" customHeight="1">
      <c r="A573" s="1954"/>
      <c r="B573" s="1954"/>
      <c r="C573" s="1954"/>
      <c r="D573" s="1954"/>
      <c r="E573" s="1954"/>
      <c r="F573" s="1954"/>
      <c r="G573" s="1954"/>
      <c r="H573" s="1954"/>
      <c r="I573" s="1954"/>
      <c r="J573" s="1954"/>
    </row>
    <row r="574" spans="1:10" ht="15.75" customHeight="1">
      <c r="A574" s="1954"/>
      <c r="B574" s="1954"/>
      <c r="C574" s="1954"/>
      <c r="D574" s="1954"/>
      <c r="E574" s="1954"/>
      <c r="F574" s="1954"/>
      <c r="G574" s="1954"/>
      <c r="H574" s="1954"/>
      <c r="I574" s="1954"/>
      <c r="J574" s="1954"/>
    </row>
    <row r="575" spans="1:10" ht="15.75" customHeight="1">
      <c r="A575" s="1954"/>
      <c r="B575" s="1954"/>
      <c r="C575" s="1954"/>
      <c r="D575" s="1954"/>
      <c r="E575" s="1954"/>
      <c r="F575" s="1954"/>
      <c r="G575" s="1954"/>
      <c r="H575" s="1954"/>
      <c r="I575" s="1954"/>
      <c r="J575" s="1954"/>
    </row>
    <row r="576" spans="1:10" ht="15.75" customHeight="1">
      <c r="A576" s="1954"/>
      <c r="B576" s="1954"/>
      <c r="C576" s="1954"/>
      <c r="D576" s="1954"/>
      <c r="E576" s="1954"/>
      <c r="F576" s="1954"/>
      <c r="G576" s="1954"/>
      <c r="H576" s="1954"/>
      <c r="I576" s="1954"/>
      <c r="J576" s="1954"/>
    </row>
    <row r="577" spans="1:10" ht="15.75" customHeight="1">
      <c r="A577" s="1954"/>
      <c r="B577" s="1954"/>
      <c r="C577" s="1954"/>
      <c r="D577" s="1954"/>
      <c r="E577" s="1954"/>
      <c r="F577" s="1954"/>
      <c r="G577" s="1954"/>
      <c r="H577" s="1954"/>
      <c r="I577" s="1954"/>
      <c r="J577" s="1954"/>
    </row>
    <row r="578" spans="1:10" ht="15.75" customHeight="1">
      <c r="A578" s="1954"/>
      <c r="B578" s="1954"/>
      <c r="C578" s="1954"/>
      <c r="D578" s="1954"/>
      <c r="E578" s="1954"/>
      <c r="F578" s="1954"/>
      <c r="G578" s="1954"/>
      <c r="H578" s="1954"/>
      <c r="I578" s="1954"/>
      <c r="J578" s="1954"/>
    </row>
    <row r="579" spans="1:10" ht="15.75" customHeight="1">
      <c r="A579" s="1954"/>
      <c r="B579" s="1954"/>
      <c r="C579" s="1954"/>
      <c r="D579" s="1954"/>
      <c r="E579" s="1954"/>
      <c r="F579" s="1954"/>
      <c r="G579" s="1954"/>
      <c r="H579" s="1954"/>
      <c r="I579" s="1954"/>
      <c r="J579" s="1954"/>
    </row>
    <row r="580" spans="1:10" ht="15.75" customHeight="1">
      <c r="A580" s="1954"/>
      <c r="B580" s="1954"/>
      <c r="C580" s="1954"/>
      <c r="D580" s="1954"/>
      <c r="E580" s="1954"/>
      <c r="F580" s="1954"/>
      <c r="G580" s="1954"/>
      <c r="H580" s="1954"/>
      <c r="I580" s="1954"/>
      <c r="J580" s="1954"/>
    </row>
    <row r="581" spans="1:10" ht="15.75" customHeight="1">
      <c r="A581" s="1954"/>
      <c r="B581" s="1954"/>
      <c r="C581" s="1954"/>
      <c r="D581" s="1954"/>
      <c r="E581" s="1954"/>
      <c r="F581" s="1954"/>
      <c r="G581" s="1954"/>
      <c r="H581" s="1954"/>
      <c r="I581" s="1954"/>
      <c r="J581" s="1954"/>
    </row>
    <row r="582" spans="1:10" ht="15.75" customHeight="1">
      <c r="A582" s="1954"/>
      <c r="B582" s="1954"/>
      <c r="C582" s="1954"/>
      <c r="D582" s="1954"/>
      <c r="E582" s="1954"/>
      <c r="F582" s="1954"/>
      <c r="G582" s="1954"/>
      <c r="H582" s="1954"/>
      <c r="I582" s="1954"/>
      <c r="J582" s="1954"/>
    </row>
    <row r="583" spans="1:10" ht="15.75" customHeight="1">
      <c r="A583" s="1954"/>
      <c r="B583" s="1954"/>
      <c r="C583" s="1954"/>
      <c r="D583" s="1954"/>
      <c r="E583" s="1954"/>
      <c r="F583" s="1954"/>
      <c r="G583" s="1954"/>
      <c r="H583" s="1954"/>
      <c r="I583" s="1954"/>
      <c r="J583" s="1954"/>
    </row>
    <row r="584" spans="1:10" ht="15.75" customHeight="1">
      <c r="A584" s="1954"/>
      <c r="B584" s="1954"/>
      <c r="C584" s="1954"/>
      <c r="D584" s="1954"/>
      <c r="E584" s="1954"/>
      <c r="F584" s="1954"/>
      <c r="G584" s="1954"/>
      <c r="H584" s="1954"/>
      <c r="I584" s="1954"/>
      <c r="J584" s="1954"/>
    </row>
    <row r="585" spans="1:10" ht="15.75" customHeight="1">
      <c r="A585" s="1954"/>
      <c r="B585" s="1954"/>
      <c r="C585" s="1954"/>
      <c r="D585" s="1954"/>
      <c r="E585" s="1954"/>
      <c r="F585" s="1954"/>
      <c r="G585" s="1954"/>
      <c r="H585" s="1954"/>
      <c r="I585" s="1954"/>
      <c r="J585" s="1954"/>
    </row>
    <row r="586" spans="1:10" ht="15.75" customHeight="1">
      <c r="A586" s="1954"/>
      <c r="B586" s="1954"/>
      <c r="C586" s="1954"/>
      <c r="D586" s="1954"/>
      <c r="E586" s="1954"/>
      <c r="F586" s="1954"/>
      <c r="G586" s="1954"/>
      <c r="H586" s="1954"/>
      <c r="I586" s="1954"/>
      <c r="J586" s="1954"/>
    </row>
    <row r="587" spans="1:10" ht="15.75" customHeight="1">
      <c r="A587" s="1954"/>
      <c r="B587" s="1954"/>
      <c r="C587" s="1954"/>
      <c r="D587" s="1954"/>
      <c r="E587" s="1954"/>
      <c r="F587" s="1954"/>
      <c r="G587" s="1954"/>
      <c r="H587" s="1954"/>
      <c r="I587" s="1954"/>
      <c r="J587" s="1954"/>
    </row>
    <row r="588" spans="1:10" ht="15.75" customHeight="1">
      <c r="A588" s="1954"/>
      <c r="B588" s="1954"/>
      <c r="C588" s="1954"/>
      <c r="D588" s="1954"/>
      <c r="E588" s="1954"/>
      <c r="F588" s="1954"/>
      <c r="G588" s="1954"/>
      <c r="H588" s="1954"/>
      <c r="I588" s="1954"/>
      <c r="J588" s="1954"/>
    </row>
    <row r="589" spans="1:10" ht="15.75" customHeight="1">
      <c r="A589" s="1954"/>
      <c r="B589" s="1954"/>
      <c r="C589" s="1954"/>
      <c r="D589" s="1954"/>
      <c r="E589" s="1954"/>
      <c r="F589" s="1954"/>
      <c r="G589" s="1954"/>
      <c r="H589" s="1954"/>
      <c r="I589" s="1954"/>
      <c r="J589" s="1954"/>
    </row>
    <row r="590" spans="1:10" ht="15.75" customHeight="1">
      <c r="A590" s="1954"/>
      <c r="B590" s="1954"/>
      <c r="C590" s="1954"/>
      <c r="D590" s="1954"/>
      <c r="E590" s="1954"/>
      <c r="F590" s="1954"/>
      <c r="G590" s="1954"/>
      <c r="H590" s="1954"/>
      <c r="I590" s="1954"/>
      <c r="J590" s="1954"/>
    </row>
    <row r="591" spans="1:10" ht="15.75" customHeight="1">
      <c r="A591" s="1954"/>
      <c r="B591" s="1954"/>
      <c r="C591" s="1954"/>
      <c r="D591" s="1954"/>
      <c r="E591" s="1954"/>
      <c r="F591" s="1954"/>
      <c r="G591" s="1954"/>
      <c r="H591" s="1954"/>
      <c r="I591" s="1954"/>
      <c r="J591" s="1954"/>
    </row>
    <row r="592" spans="1:10" ht="15.75" customHeight="1">
      <c r="A592" s="1954"/>
      <c r="B592" s="1954"/>
      <c r="C592" s="1954"/>
      <c r="D592" s="1954"/>
      <c r="E592" s="1954"/>
      <c r="F592" s="1954"/>
      <c r="G592" s="1954"/>
      <c r="H592" s="1954"/>
      <c r="I592" s="1954"/>
      <c r="J592" s="1954"/>
    </row>
    <row r="593" spans="1:10" ht="15.75" customHeight="1">
      <c r="A593" s="1954"/>
      <c r="B593" s="1954"/>
      <c r="C593" s="1954"/>
      <c r="D593" s="1954"/>
      <c r="E593" s="1954"/>
      <c r="F593" s="1954"/>
      <c r="G593" s="1954"/>
      <c r="H593" s="1954"/>
      <c r="I593" s="1954"/>
      <c r="J593" s="1954"/>
    </row>
    <row r="594" spans="1:10" ht="15.75" customHeight="1">
      <c r="A594" s="1954"/>
      <c r="B594" s="1954"/>
      <c r="C594" s="1954"/>
      <c r="D594" s="1954"/>
      <c r="E594" s="1954"/>
      <c r="F594" s="1954"/>
      <c r="G594" s="1954"/>
      <c r="H594" s="1954"/>
      <c r="I594" s="1954"/>
      <c r="J594" s="1954"/>
    </row>
    <row r="595" spans="1:10" ht="15.75" customHeight="1">
      <c r="A595" s="1954"/>
      <c r="B595" s="1954"/>
      <c r="C595" s="1954"/>
      <c r="D595" s="1954"/>
      <c r="E595" s="1954"/>
      <c r="F595" s="1954"/>
      <c r="G595" s="1954"/>
      <c r="H595" s="1954"/>
      <c r="I595" s="1954"/>
      <c r="J595" s="1954"/>
    </row>
    <row r="596" spans="1:10" ht="15.75" customHeight="1">
      <c r="A596" s="1954"/>
      <c r="B596" s="1954"/>
      <c r="C596" s="1954"/>
      <c r="D596" s="1954"/>
      <c r="E596" s="1954"/>
      <c r="F596" s="1954"/>
      <c r="G596" s="1954"/>
      <c r="H596" s="1954"/>
      <c r="I596" s="1954"/>
      <c r="J596" s="1954"/>
    </row>
    <row r="597" spans="1:10" ht="15.75" customHeight="1">
      <c r="A597" s="1954"/>
      <c r="B597" s="1954"/>
      <c r="C597" s="1954"/>
      <c r="D597" s="1954"/>
      <c r="E597" s="1954"/>
      <c r="F597" s="1954"/>
      <c r="G597" s="1954"/>
      <c r="H597" s="1954"/>
      <c r="I597" s="1954"/>
      <c r="J597" s="1954"/>
    </row>
    <row r="598" spans="1:10" ht="15.75" customHeight="1">
      <c r="A598" s="1954"/>
      <c r="B598" s="1954"/>
      <c r="C598" s="1954"/>
      <c r="D598" s="1954"/>
      <c r="E598" s="1954"/>
      <c r="F598" s="1954"/>
      <c r="G598" s="1954"/>
      <c r="H598" s="1954"/>
      <c r="I598" s="1954"/>
      <c r="J598" s="1954"/>
    </row>
    <row r="599" spans="1:10" ht="15.75" customHeight="1">
      <c r="A599" s="1954"/>
      <c r="B599" s="1954"/>
      <c r="C599" s="1954"/>
      <c r="D599" s="1954"/>
      <c r="E599" s="1954"/>
      <c r="F599" s="1954"/>
      <c r="G599" s="1954"/>
      <c r="H599" s="1954"/>
      <c r="I599" s="1954"/>
      <c r="J599" s="1954"/>
    </row>
    <row r="600" spans="1:10" ht="15.75" customHeight="1">
      <c r="A600" s="1954"/>
      <c r="B600" s="1954"/>
      <c r="C600" s="1954"/>
      <c r="D600" s="1954"/>
      <c r="E600" s="1954"/>
      <c r="F600" s="1954"/>
      <c r="G600" s="1954"/>
      <c r="H600" s="1954"/>
      <c r="I600" s="1954"/>
      <c r="J600" s="1954"/>
    </row>
    <row r="601" spans="1:10" ht="15.75" customHeight="1">
      <c r="A601" s="1954"/>
      <c r="B601" s="1954"/>
      <c r="C601" s="1954"/>
      <c r="D601" s="1954"/>
      <c r="E601" s="1954"/>
      <c r="F601" s="1954"/>
      <c r="G601" s="1954"/>
      <c r="H601" s="1954"/>
      <c r="I601" s="1954"/>
      <c r="J601" s="1954"/>
    </row>
    <row r="602" spans="1:10" ht="15.75" customHeight="1">
      <c r="A602" s="1954"/>
      <c r="B602" s="1954"/>
      <c r="C602" s="1954"/>
      <c r="D602" s="1954"/>
      <c r="E602" s="1954"/>
      <c r="F602" s="1954"/>
      <c r="G602" s="1954"/>
      <c r="H602" s="1954"/>
      <c r="I602" s="1954"/>
      <c r="J602" s="1954"/>
    </row>
    <row r="603" spans="1:10" ht="15.75" customHeight="1">
      <c r="A603" s="1954"/>
      <c r="B603" s="1954"/>
      <c r="C603" s="1954"/>
      <c r="D603" s="1954"/>
      <c r="E603" s="1954"/>
      <c r="F603" s="1954"/>
      <c r="G603" s="1954"/>
      <c r="H603" s="1954"/>
      <c r="I603" s="1954"/>
      <c r="J603" s="1954"/>
    </row>
    <row r="604" spans="1:10" ht="15.75" customHeight="1">
      <c r="A604" s="1954"/>
      <c r="B604" s="1954"/>
      <c r="C604" s="1954"/>
      <c r="D604" s="1954"/>
      <c r="E604" s="1954"/>
      <c r="F604" s="1954"/>
      <c r="G604" s="1954"/>
      <c r="H604" s="1954"/>
      <c r="I604" s="1954"/>
      <c r="J604" s="1954"/>
    </row>
    <row r="605" spans="1:10" ht="15.75" customHeight="1">
      <c r="A605" s="1954"/>
      <c r="B605" s="1954"/>
      <c r="C605" s="1954"/>
      <c r="D605" s="1954"/>
      <c r="E605" s="1954"/>
      <c r="F605" s="1954"/>
      <c r="G605" s="1954"/>
      <c r="H605" s="1954"/>
      <c r="I605" s="1954"/>
      <c r="J605" s="1954"/>
    </row>
    <row r="606" spans="1:10" ht="15.75" customHeight="1">
      <c r="A606" s="1954"/>
      <c r="B606" s="1954"/>
      <c r="C606" s="1954"/>
      <c r="D606" s="1954"/>
      <c r="E606" s="1954"/>
      <c r="F606" s="1954"/>
      <c r="G606" s="1954"/>
      <c r="H606" s="1954"/>
      <c r="I606" s="1954"/>
      <c r="J606" s="1954"/>
    </row>
    <row r="607" spans="1:10" ht="15.75" customHeight="1">
      <c r="A607" s="1954"/>
      <c r="B607" s="1954"/>
      <c r="C607" s="1954"/>
      <c r="D607" s="1954"/>
      <c r="E607" s="1954"/>
      <c r="F607" s="1954"/>
      <c r="G607" s="1954"/>
      <c r="H607" s="1954"/>
      <c r="I607" s="1954"/>
      <c r="J607" s="1954"/>
    </row>
    <row r="608" spans="1:10" ht="15.75" customHeight="1">
      <c r="A608" s="1954"/>
      <c r="B608" s="1954"/>
      <c r="C608" s="1954"/>
      <c r="D608" s="1954"/>
      <c r="E608" s="1954"/>
      <c r="F608" s="1954"/>
      <c r="G608" s="1954"/>
      <c r="H608" s="1954"/>
      <c r="I608" s="1954"/>
      <c r="J608" s="1954"/>
    </row>
    <row r="609" spans="1:10" ht="15.75" customHeight="1">
      <c r="A609" s="1954"/>
      <c r="B609" s="1954"/>
      <c r="C609" s="1954"/>
      <c r="D609" s="1954"/>
      <c r="E609" s="1954"/>
      <c r="F609" s="1954"/>
      <c r="G609" s="1954"/>
      <c r="H609" s="1954"/>
      <c r="I609" s="1954"/>
      <c r="J609" s="1954"/>
    </row>
    <row r="610" spans="1:10" ht="15.75" customHeight="1">
      <c r="A610" s="1954"/>
      <c r="B610" s="1954"/>
      <c r="C610" s="1954"/>
      <c r="D610" s="1954"/>
      <c r="E610" s="1954"/>
      <c r="F610" s="1954"/>
      <c r="G610" s="1954"/>
      <c r="H610" s="1954"/>
      <c r="I610" s="1954"/>
      <c r="J610" s="1954"/>
    </row>
    <row r="611" spans="1:10" ht="15.75" customHeight="1">
      <c r="A611" s="1954"/>
      <c r="B611" s="1954"/>
      <c r="C611" s="1954"/>
      <c r="D611" s="1954"/>
      <c r="E611" s="1954"/>
      <c r="F611" s="1954"/>
      <c r="G611" s="1954"/>
      <c r="H611" s="1954"/>
      <c r="I611" s="1954"/>
      <c r="J611" s="1954"/>
    </row>
    <row r="612" spans="1:10" ht="15.75" customHeight="1">
      <c r="A612" s="1954"/>
      <c r="B612" s="1954"/>
      <c r="C612" s="1954"/>
      <c r="D612" s="1954"/>
      <c r="E612" s="1954"/>
      <c r="F612" s="1954"/>
      <c r="G612" s="1954"/>
      <c r="H612" s="1954"/>
      <c r="I612" s="1954"/>
      <c r="J612" s="1954"/>
    </row>
    <row r="613" spans="1:10" ht="15.75" customHeight="1">
      <c r="A613" s="1954"/>
      <c r="B613" s="1954"/>
      <c r="C613" s="1954"/>
      <c r="D613" s="1954"/>
      <c r="E613" s="1954"/>
      <c r="F613" s="1954"/>
      <c r="G613" s="1954"/>
      <c r="H613" s="1954"/>
      <c r="I613" s="1954"/>
      <c r="J613" s="1954"/>
    </row>
    <row r="614" spans="1:10" ht="15.75" customHeight="1">
      <c r="A614" s="1954"/>
      <c r="B614" s="1954"/>
      <c r="C614" s="1954"/>
      <c r="D614" s="1954"/>
      <c r="E614" s="1954"/>
      <c r="F614" s="1954"/>
      <c r="G614" s="1954"/>
      <c r="H614" s="1954"/>
      <c r="I614" s="1954"/>
      <c r="J614" s="1954"/>
    </row>
    <row r="615" spans="1:10" ht="15.75" customHeight="1">
      <c r="A615" s="1954"/>
      <c r="B615" s="1954"/>
      <c r="C615" s="1954"/>
      <c r="D615" s="1954"/>
      <c r="E615" s="1954"/>
      <c r="F615" s="1954"/>
      <c r="G615" s="1954"/>
      <c r="H615" s="1954"/>
      <c r="I615" s="1954"/>
      <c r="J615" s="1954"/>
    </row>
    <row r="616" spans="1:10" ht="15.75" customHeight="1">
      <c r="A616" s="1954"/>
      <c r="B616" s="1954"/>
      <c r="C616" s="1954"/>
      <c r="D616" s="1954"/>
      <c r="E616" s="1954"/>
      <c r="F616" s="1954"/>
      <c r="G616" s="1954"/>
      <c r="H616" s="1954"/>
      <c r="I616" s="1954"/>
      <c r="J616" s="1954"/>
    </row>
    <row r="617" spans="1:10" ht="15.75" customHeight="1">
      <c r="A617" s="1954"/>
      <c r="B617" s="1954"/>
      <c r="C617" s="1954"/>
      <c r="D617" s="1954"/>
      <c r="E617" s="1954"/>
      <c r="F617" s="1954"/>
      <c r="G617" s="1954"/>
      <c r="H617" s="1954"/>
      <c r="I617" s="1954"/>
      <c r="J617" s="1954"/>
    </row>
    <row r="618" spans="1:10" ht="15.75" customHeight="1">
      <c r="A618" s="1954"/>
      <c r="B618" s="1954"/>
      <c r="C618" s="1954"/>
      <c r="D618" s="1954"/>
      <c r="E618" s="1954"/>
      <c r="F618" s="1954"/>
      <c r="G618" s="1954"/>
      <c r="H618" s="1954"/>
      <c r="I618" s="1954"/>
      <c r="J618" s="1954"/>
    </row>
    <row r="619" spans="1:10" ht="15.75" customHeight="1">
      <c r="A619" s="1954"/>
      <c r="B619" s="1954"/>
      <c r="C619" s="1954"/>
      <c r="D619" s="1954"/>
      <c r="E619" s="1954"/>
      <c r="F619" s="1954"/>
      <c r="G619" s="1954"/>
      <c r="H619" s="1954"/>
      <c r="I619" s="1954"/>
      <c r="J619" s="1954"/>
    </row>
    <row r="620" spans="1:10" ht="15.75" customHeight="1">
      <c r="A620" s="1954"/>
      <c r="B620" s="1954"/>
      <c r="C620" s="1954"/>
      <c r="D620" s="1954"/>
      <c r="E620" s="1954"/>
      <c r="F620" s="1954"/>
      <c r="G620" s="1954"/>
      <c r="H620" s="1954"/>
      <c r="I620" s="1954"/>
      <c r="J620" s="1954"/>
    </row>
    <row r="621" spans="1:10" ht="15.75" customHeight="1">
      <c r="A621" s="1954"/>
      <c r="B621" s="1954"/>
      <c r="C621" s="1954"/>
      <c r="D621" s="1954"/>
      <c r="E621" s="1954"/>
      <c r="F621" s="1954"/>
      <c r="G621" s="1954"/>
      <c r="H621" s="1954"/>
      <c r="I621" s="1954"/>
      <c r="J621" s="1954"/>
    </row>
    <row r="622" spans="1:10" ht="15.75" customHeight="1">
      <c r="A622" s="1954"/>
      <c r="B622" s="1954"/>
      <c r="C622" s="1954"/>
      <c r="D622" s="1954"/>
      <c r="E622" s="1954"/>
      <c r="F622" s="1954"/>
      <c r="G622" s="1954"/>
      <c r="H622" s="1954"/>
      <c r="I622" s="1954"/>
      <c r="J622" s="1954"/>
    </row>
    <row r="623" spans="1:10" ht="15.75" customHeight="1">
      <c r="A623" s="1954"/>
      <c r="B623" s="1954"/>
      <c r="C623" s="1954"/>
      <c r="D623" s="1954"/>
      <c r="E623" s="1954"/>
      <c r="F623" s="1954"/>
      <c r="G623" s="1954"/>
      <c r="H623" s="1954"/>
      <c r="I623" s="1954"/>
      <c r="J623" s="1954"/>
    </row>
    <row r="624" spans="1:10" ht="15.75" customHeight="1">
      <c r="A624" s="1954"/>
      <c r="B624" s="1954"/>
      <c r="C624" s="1954"/>
      <c r="D624" s="1954"/>
      <c r="E624" s="1954"/>
      <c r="F624" s="1954"/>
      <c r="G624" s="1954"/>
      <c r="H624" s="1954"/>
      <c r="I624" s="1954"/>
      <c r="J624" s="1954"/>
    </row>
    <row r="625" spans="1:10" ht="15.75" customHeight="1">
      <c r="A625" s="1954"/>
      <c r="B625" s="1954"/>
      <c r="C625" s="1954"/>
      <c r="D625" s="1954"/>
      <c r="E625" s="1954"/>
      <c r="F625" s="1954"/>
      <c r="G625" s="1954"/>
      <c r="H625" s="1954"/>
      <c r="I625" s="1954"/>
      <c r="J625" s="1954"/>
    </row>
    <row r="626" spans="1:10" ht="15.75" customHeight="1">
      <c r="A626" s="1954"/>
      <c r="B626" s="1954"/>
      <c r="C626" s="1954"/>
      <c r="D626" s="1954"/>
      <c r="E626" s="1954"/>
      <c r="F626" s="1954"/>
      <c r="G626" s="1954"/>
      <c r="H626" s="1954"/>
      <c r="I626" s="1954"/>
      <c r="J626" s="1954"/>
    </row>
    <row r="627" spans="1:10" ht="15.75" customHeight="1">
      <c r="A627" s="1954"/>
      <c r="B627" s="1954"/>
      <c r="C627" s="1954"/>
      <c r="D627" s="1954"/>
      <c r="E627" s="1954"/>
      <c r="F627" s="1954"/>
      <c r="G627" s="1954"/>
      <c r="H627" s="1954"/>
      <c r="I627" s="1954"/>
      <c r="J627" s="1954"/>
    </row>
    <row r="628" spans="1:10" ht="15.75" customHeight="1">
      <c r="A628" s="1954"/>
      <c r="B628" s="1954"/>
      <c r="C628" s="1954"/>
      <c r="D628" s="1954"/>
      <c r="E628" s="1954"/>
      <c r="F628" s="1954"/>
      <c r="G628" s="1954"/>
      <c r="H628" s="1954"/>
      <c r="I628" s="1954"/>
      <c r="J628" s="1954"/>
    </row>
    <row r="629" spans="1:10" ht="15.75" customHeight="1">
      <c r="A629" s="1954"/>
      <c r="B629" s="1954"/>
      <c r="C629" s="1954"/>
      <c r="D629" s="1954"/>
      <c r="E629" s="1954"/>
      <c r="F629" s="1954"/>
      <c r="G629" s="1954"/>
      <c r="H629" s="1954"/>
      <c r="I629" s="1954"/>
      <c r="J629" s="1954"/>
    </row>
    <row r="630" spans="1:10" ht="15.75" customHeight="1">
      <c r="A630" s="1954"/>
      <c r="B630" s="1954"/>
      <c r="C630" s="1954"/>
      <c r="D630" s="1954"/>
      <c r="E630" s="1954"/>
      <c r="F630" s="1954"/>
      <c r="G630" s="1954"/>
      <c r="H630" s="1954"/>
      <c r="I630" s="1954"/>
      <c r="J630" s="1954"/>
    </row>
    <row r="631" spans="1:10" ht="15.75" customHeight="1">
      <c r="A631" s="1954"/>
      <c r="B631" s="1954"/>
      <c r="C631" s="1954"/>
      <c r="D631" s="1954"/>
      <c r="E631" s="1954"/>
      <c r="F631" s="1954"/>
      <c r="G631" s="1954"/>
      <c r="H631" s="1954"/>
      <c r="I631" s="1954"/>
      <c r="J631" s="1954"/>
    </row>
    <row r="632" spans="1:10" ht="15.75" customHeight="1">
      <c r="A632" s="1954"/>
      <c r="B632" s="1954"/>
      <c r="C632" s="1954"/>
      <c r="D632" s="1954"/>
      <c r="E632" s="1954"/>
      <c r="F632" s="1954"/>
      <c r="G632" s="1954"/>
      <c r="H632" s="1954"/>
      <c r="I632" s="1954"/>
      <c r="J632" s="1954"/>
    </row>
    <row r="633" spans="1:10" ht="15.75" customHeight="1">
      <c r="A633" s="1954"/>
      <c r="B633" s="1954"/>
      <c r="C633" s="1954"/>
      <c r="D633" s="1954"/>
      <c r="E633" s="1954"/>
      <c r="F633" s="1954"/>
      <c r="G633" s="1954"/>
      <c r="H633" s="1954"/>
      <c r="I633" s="1954"/>
      <c r="J633" s="1954"/>
    </row>
    <row r="634" spans="1:10" ht="15.75" customHeight="1">
      <c r="A634" s="1954"/>
      <c r="B634" s="1954"/>
      <c r="C634" s="1954"/>
      <c r="D634" s="1954"/>
      <c r="E634" s="1954"/>
      <c r="F634" s="1954"/>
      <c r="G634" s="1954"/>
      <c r="H634" s="1954"/>
      <c r="I634" s="1954"/>
      <c r="J634" s="1954"/>
    </row>
    <row r="635" spans="1:10" ht="15.75" customHeight="1">
      <c r="A635" s="1954"/>
      <c r="B635" s="1954"/>
      <c r="C635" s="1954"/>
      <c r="D635" s="1954"/>
      <c r="E635" s="1954"/>
      <c r="F635" s="1954"/>
      <c r="G635" s="1954"/>
      <c r="H635" s="1954"/>
      <c r="I635" s="1954"/>
      <c r="J635" s="1954"/>
    </row>
    <row r="636" spans="1:10" ht="15.75" customHeight="1">
      <c r="A636" s="1954"/>
      <c r="B636" s="1954"/>
      <c r="C636" s="1954"/>
      <c r="D636" s="1954"/>
      <c r="E636" s="1954"/>
      <c r="F636" s="1954"/>
      <c r="G636" s="1954"/>
      <c r="H636" s="1954"/>
      <c r="I636" s="1954"/>
      <c r="J636" s="1954"/>
    </row>
    <row r="637" spans="1:10" ht="15.75" customHeight="1">
      <c r="A637" s="1954"/>
      <c r="B637" s="1954"/>
      <c r="C637" s="1954"/>
      <c r="D637" s="1954"/>
      <c r="E637" s="1954"/>
      <c r="F637" s="1954"/>
      <c r="G637" s="1954"/>
      <c r="H637" s="1954"/>
      <c r="I637" s="1954"/>
      <c r="J637" s="1954"/>
    </row>
    <row r="638" spans="1:10" ht="15.75" customHeight="1">
      <c r="A638" s="1954"/>
      <c r="B638" s="1954"/>
      <c r="C638" s="1954"/>
      <c r="D638" s="1954"/>
      <c r="E638" s="1954"/>
      <c r="F638" s="1954"/>
      <c r="G638" s="1954"/>
      <c r="H638" s="1954"/>
      <c r="I638" s="1954"/>
      <c r="J638" s="1954"/>
    </row>
    <row r="639" spans="1:10" ht="15.75" customHeight="1">
      <c r="A639" s="1954"/>
      <c r="B639" s="1954"/>
      <c r="C639" s="1954"/>
      <c r="D639" s="1954"/>
      <c r="E639" s="1954"/>
      <c r="F639" s="1954"/>
      <c r="G639" s="1954"/>
      <c r="H639" s="1954"/>
      <c r="I639" s="1954"/>
      <c r="J639" s="1954"/>
    </row>
    <row r="640" spans="1:10" ht="15.75" customHeight="1">
      <c r="A640" s="1954"/>
      <c r="B640" s="1954"/>
      <c r="C640" s="1954"/>
      <c r="D640" s="1954"/>
      <c r="E640" s="1954"/>
      <c r="F640" s="1954"/>
      <c r="G640" s="1954"/>
      <c r="H640" s="1954"/>
      <c r="I640" s="1954"/>
      <c r="J640" s="1954"/>
    </row>
    <row r="641" spans="1:10" ht="15.75" customHeight="1">
      <c r="A641" s="1954"/>
      <c r="B641" s="1954"/>
      <c r="C641" s="1954"/>
      <c r="D641" s="1954"/>
      <c r="E641" s="1954"/>
      <c r="F641" s="1954"/>
      <c r="G641" s="1954"/>
      <c r="H641" s="1954"/>
      <c r="I641" s="1954"/>
      <c r="J641" s="1954"/>
    </row>
    <row r="642" spans="1:10" ht="15.75" customHeight="1">
      <c r="A642" s="1954"/>
      <c r="B642" s="1954"/>
      <c r="C642" s="1954"/>
      <c r="D642" s="1954"/>
      <c r="E642" s="1954"/>
      <c r="F642" s="1954"/>
      <c r="G642" s="1954"/>
      <c r="H642" s="1954"/>
      <c r="I642" s="1954"/>
      <c r="J642" s="1954"/>
    </row>
    <row r="643" spans="1:10" ht="15.75" customHeight="1">
      <c r="A643" s="1954"/>
      <c r="B643" s="1954"/>
      <c r="C643" s="1954"/>
      <c r="D643" s="1954"/>
      <c r="E643" s="1954"/>
      <c r="F643" s="1954"/>
      <c r="G643" s="1954"/>
      <c r="H643" s="1954"/>
      <c r="I643" s="1954"/>
      <c r="J643" s="1954"/>
    </row>
    <row r="644" spans="1:10" ht="15.75" customHeight="1">
      <c r="A644" s="1954"/>
      <c r="B644" s="1954"/>
      <c r="C644" s="1954"/>
      <c r="D644" s="1954"/>
      <c r="E644" s="1954"/>
      <c r="F644" s="1954"/>
      <c r="G644" s="1954"/>
      <c r="H644" s="1954"/>
      <c r="I644" s="1954"/>
      <c r="J644" s="1954"/>
    </row>
    <row r="645" spans="1:10" ht="15.75" customHeight="1">
      <c r="A645" s="1954"/>
      <c r="B645" s="1954"/>
      <c r="C645" s="1954"/>
      <c r="D645" s="1954"/>
      <c r="E645" s="1954"/>
      <c r="F645" s="1954"/>
      <c r="G645" s="1954"/>
      <c r="H645" s="1954"/>
      <c r="I645" s="1954"/>
      <c r="J645" s="1954"/>
    </row>
    <row r="646" spans="1:10" ht="15.75" customHeight="1">
      <c r="A646" s="1954"/>
      <c r="B646" s="1954"/>
      <c r="C646" s="1954"/>
      <c r="D646" s="1954"/>
      <c r="E646" s="1954"/>
      <c r="F646" s="1954"/>
      <c r="G646" s="1954"/>
      <c r="H646" s="1954"/>
      <c r="I646" s="1954"/>
      <c r="J646" s="1954"/>
    </row>
    <row r="647" spans="1:10" ht="15.75" customHeight="1">
      <c r="A647" s="1954"/>
      <c r="B647" s="1954"/>
      <c r="C647" s="1954"/>
      <c r="D647" s="1954"/>
      <c r="E647" s="1954"/>
      <c r="F647" s="1954"/>
      <c r="G647" s="1954"/>
      <c r="H647" s="1954"/>
      <c r="I647" s="1954"/>
      <c r="J647" s="1954"/>
    </row>
    <row r="648" spans="1:10" ht="15.75" customHeight="1">
      <c r="A648" s="1954"/>
      <c r="B648" s="1954"/>
      <c r="C648" s="1954"/>
      <c r="D648" s="1954"/>
      <c r="E648" s="1954"/>
      <c r="F648" s="1954"/>
      <c r="G648" s="1954"/>
      <c r="H648" s="1954"/>
      <c r="I648" s="1954"/>
      <c r="J648" s="1954"/>
    </row>
    <row r="649" spans="1:10" ht="15.75" customHeight="1">
      <c r="A649" s="1954"/>
      <c r="B649" s="1954"/>
      <c r="C649" s="1954"/>
      <c r="D649" s="1954"/>
      <c r="E649" s="1954"/>
      <c r="F649" s="1954"/>
      <c r="G649" s="1954"/>
      <c r="H649" s="1954"/>
      <c r="I649" s="1954"/>
      <c r="J649" s="1954"/>
    </row>
    <row r="650" spans="1:10" ht="15.75" customHeight="1">
      <c r="A650" s="1954"/>
      <c r="B650" s="1954"/>
      <c r="C650" s="1954"/>
      <c r="D650" s="1954"/>
      <c r="E650" s="1954"/>
      <c r="F650" s="1954"/>
      <c r="G650" s="1954"/>
      <c r="H650" s="1954"/>
      <c r="I650" s="1954"/>
      <c r="J650" s="1954"/>
    </row>
    <row r="651" spans="1:10" ht="15.75" customHeight="1">
      <c r="A651" s="1954"/>
      <c r="B651" s="1954"/>
      <c r="C651" s="1954"/>
      <c r="D651" s="1954"/>
      <c r="E651" s="1954"/>
      <c r="F651" s="1954"/>
      <c r="G651" s="1954"/>
      <c r="H651" s="1954"/>
      <c r="I651" s="1954"/>
      <c r="J651" s="1954"/>
    </row>
    <row r="652" spans="1:10" ht="15.75" customHeight="1">
      <c r="A652" s="1954"/>
      <c r="B652" s="1954"/>
      <c r="C652" s="1954"/>
      <c r="D652" s="1954"/>
      <c r="E652" s="1954"/>
      <c r="F652" s="1954"/>
      <c r="G652" s="1954"/>
      <c r="H652" s="1954"/>
      <c r="I652" s="1954"/>
      <c r="J652" s="1954"/>
    </row>
    <row r="653" spans="1:10" ht="15.75" customHeight="1">
      <c r="A653" s="1954"/>
      <c r="B653" s="1954"/>
      <c r="C653" s="1954"/>
      <c r="D653" s="1954"/>
      <c r="E653" s="1954"/>
      <c r="F653" s="1954"/>
      <c r="G653" s="1954"/>
      <c r="H653" s="1954"/>
      <c r="I653" s="1954"/>
      <c r="J653" s="1954"/>
    </row>
    <row r="654" spans="1:10" ht="15.75" customHeight="1">
      <c r="A654" s="1954"/>
      <c r="B654" s="1954"/>
      <c r="C654" s="1954"/>
      <c r="D654" s="1954"/>
      <c r="E654" s="1954"/>
      <c r="F654" s="1954"/>
      <c r="G654" s="1954"/>
      <c r="H654" s="1954"/>
      <c r="I654" s="1954"/>
      <c r="J654" s="1954"/>
    </row>
    <row r="655" spans="1:10" ht="15.75" customHeight="1">
      <c r="A655" s="1954"/>
      <c r="B655" s="1954"/>
      <c r="C655" s="1954"/>
      <c r="D655" s="1954"/>
      <c r="E655" s="1954"/>
      <c r="F655" s="1954"/>
      <c r="G655" s="1954"/>
      <c r="H655" s="1954"/>
      <c r="I655" s="1954"/>
      <c r="J655" s="1954"/>
    </row>
    <row r="656" spans="1:10" ht="15.75" customHeight="1">
      <c r="A656" s="1954"/>
      <c r="B656" s="1954"/>
      <c r="C656" s="1954"/>
      <c r="D656" s="1954"/>
      <c r="E656" s="1954"/>
      <c r="F656" s="1954"/>
      <c r="G656" s="1954"/>
      <c r="H656" s="1954"/>
      <c r="I656" s="1954"/>
      <c r="J656" s="1954"/>
    </row>
    <row r="657" spans="1:10" ht="15.75" customHeight="1">
      <c r="A657" s="1954"/>
      <c r="B657" s="1954"/>
      <c r="C657" s="1954"/>
      <c r="D657" s="1954"/>
      <c r="E657" s="1954"/>
      <c r="F657" s="1954"/>
      <c r="G657" s="1954"/>
      <c r="H657" s="1954"/>
      <c r="I657" s="1954"/>
      <c r="J657" s="1954"/>
    </row>
    <row r="658" spans="1:10" ht="15.75" customHeight="1">
      <c r="A658" s="1954"/>
      <c r="B658" s="1954"/>
      <c r="C658" s="1954"/>
      <c r="D658" s="1954"/>
      <c r="E658" s="1954"/>
      <c r="F658" s="1954"/>
      <c r="G658" s="1954"/>
      <c r="H658" s="1954"/>
      <c r="I658" s="1954"/>
      <c r="J658" s="1954"/>
    </row>
    <row r="659" spans="1:10" ht="15.75" customHeight="1">
      <c r="A659" s="1954"/>
      <c r="B659" s="1954"/>
      <c r="C659" s="1954"/>
      <c r="D659" s="1954"/>
      <c r="E659" s="1954"/>
      <c r="F659" s="1954"/>
      <c r="G659" s="1954"/>
      <c r="H659" s="1954"/>
      <c r="I659" s="1954"/>
      <c r="J659" s="1954"/>
    </row>
    <row r="660" spans="1:10" ht="15.75" customHeight="1">
      <c r="A660" s="1954"/>
      <c r="B660" s="1954"/>
      <c r="C660" s="1954"/>
      <c r="D660" s="1954"/>
      <c r="E660" s="1954"/>
      <c r="F660" s="1954"/>
      <c r="G660" s="1954"/>
      <c r="H660" s="1954"/>
      <c r="I660" s="1954"/>
      <c r="J660" s="1954"/>
    </row>
    <row r="661" spans="1:10" ht="15.75" customHeight="1">
      <c r="A661" s="1954"/>
      <c r="B661" s="1954"/>
      <c r="C661" s="1954"/>
      <c r="D661" s="1954"/>
      <c r="E661" s="1954"/>
      <c r="F661" s="1954"/>
      <c r="G661" s="1954"/>
      <c r="H661" s="1954"/>
      <c r="I661" s="1954"/>
      <c r="J661" s="1954"/>
    </row>
    <row r="662" spans="1:10" ht="15.75" customHeight="1">
      <c r="A662" s="1954"/>
      <c r="B662" s="1954"/>
      <c r="C662" s="1954"/>
      <c r="D662" s="1954"/>
      <c r="E662" s="1954"/>
      <c r="F662" s="1954"/>
      <c r="G662" s="1954"/>
      <c r="H662" s="1954"/>
      <c r="I662" s="1954"/>
      <c r="J662" s="1954"/>
    </row>
    <row r="663" spans="1:10" ht="15.75" customHeight="1">
      <c r="A663" s="1954"/>
      <c r="B663" s="1954"/>
      <c r="C663" s="1954"/>
      <c r="D663" s="1954"/>
      <c r="E663" s="1954"/>
      <c r="F663" s="1954"/>
      <c r="G663" s="1954"/>
      <c r="H663" s="1954"/>
      <c r="I663" s="1954"/>
      <c r="J663" s="1954"/>
    </row>
    <row r="664" spans="1:10" ht="15.75" customHeight="1">
      <c r="A664" s="1954"/>
      <c r="B664" s="1954"/>
      <c r="C664" s="1954"/>
      <c r="D664" s="1954"/>
      <c r="E664" s="1954"/>
      <c r="F664" s="1954"/>
      <c r="G664" s="1954"/>
      <c r="H664" s="1954"/>
      <c r="I664" s="1954"/>
      <c r="J664" s="1954"/>
    </row>
    <row r="665" spans="1:10" ht="15.75" customHeight="1">
      <c r="A665" s="1954"/>
      <c r="B665" s="1954"/>
      <c r="C665" s="1954"/>
      <c r="D665" s="1954"/>
      <c r="E665" s="1954"/>
      <c r="F665" s="1954"/>
      <c r="G665" s="1954"/>
      <c r="H665" s="1954"/>
      <c r="I665" s="1954"/>
      <c r="J665" s="1954"/>
    </row>
    <row r="666" spans="1:10" ht="15.75" customHeight="1">
      <c r="A666" s="1954"/>
      <c r="B666" s="1954"/>
      <c r="C666" s="1954"/>
      <c r="D666" s="1954"/>
      <c r="E666" s="1954"/>
      <c r="F666" s="1954"/>
      <c r="G666" s="1954"/>
      <c r="H666" s="1954"/>
      <c r="I666" s="1954"/>
      <c r="J666" s="1954"/>
    </row>
    <row r="667" spans="1:10" ht="15.75" customHeight="1">
      <c r="A667" s="1954"/>
      <c r="B667" s="1954"/>
      <c r="C667" s="1954"/>
      <c r="D667" s="1954"/>
      <c r="E667" s="1954"/>
      <c r="F667" s="1954"/>
      <c r="G667" s="1954"/>
      <c r="H667" s="1954"/>
      <c r="I667" s="1954"/>
      <c r="J667" s="1954"/>
    </row>
    <row r="668" spans="1:10" ht="15.75" customHeight="1">
      <c r="A668" s="1954"/>
      <c r="B668" s="1954"/>
      <c r="C668" s="1954"/>
      <c r="D668" s="1954"/>
      <c r="E668" s="1954"/>
      <c r="F668" s="1954"/>
      <c r="G668" s="1954"/>
      <c r="H668" s="1954"/>
      <c r="I668" s="1954"/>
      <c r="J668" s="1954"/>
    </row>
    <row r="669" spans="1:10" ht="15.75" customHeight="1">
      <c r="A669" s="1954"/>
      <c r="B669" s="1954"/>
      <c r="C669" s="1954"/>
      <c r="D669" s="1954"/>
      <c r="E669" s="1954"/>
      <c r="F669" s="1954"/>
      <c r="G669" s="1954"/>
      <c r="H669" s="1954"/>
      <c r="I669" s="1954"/>
      <c r="J669" s="1954"/>
    </row>
    <row r="670" spans="1:10" ht="15.75" customHeight="1">
      <c r="A670" s="1954"/>
      <c r="B670" s="1954"/>
      <c r="C670" s="1954"/>
      <c r="D670" s="1954"/>
      <c r="E670" s="1954"/>
      <c r="F670" s="1954"/>
      <c r="G670" s="1954"/>
      <c r="H670" s="1954"/>
      <c r="I670" s="1954"/>
      <c r="J670" s="1954"/>
    </row>
    <row r="671" spans="1:10" ht="15.75" customHeight="1">
      <c r="A671" s="1954"/>
      <c r="B671" s="1954"/>
      <c r="C671" s="1954"/>
      <c r="D671" s="1954"/>
      <c r="E671" s="1954"/>
      <c r="F671" s="1954"/>
      <c r="G671" s="1954"/>
      <c r="H671" s="1954"/>
      <c r="I671" s="1954"/>
      <c r="J671" s="1954"/>
    </row>
    <row r="672" spans="1:10" ht="15.75" customHeight="1">
      <c r="A672" s="1954"/>
      <c r="B672" s="1954"/>
      <c r="C672" s="1954"/>
      <c r="D672" s="1954"/>
      <c r="E672" s="1954"/>
      <c r="F672" s="1954"/>
      <c r="G672" s="1954"/>
      <c r="H672" s="1954"/>
      <c r="I672" s="1954"/>
      <c r="J672" s="1954"/>
    </row>
    <row r="673" spans="1:10" ht="15.75" customHeight="1">
      <c r="A673" s="1954"/>
      <c r="B673" s="1954"/>
      <c r="C673" s="1954"/>
      <c r="D673" s="1954"/>
      <c r="E673" s="1954"/>
      <c r="F673" s="1954"/>
      <c r="G673" s="1954"/>
      <c r="H673" s="1954"/>
      <c r="I673" s="1954"/>
      <c r="J673" s="1954"/>
    </row>
    <row r="674" spans="1:10" ht="15.75" customHeight="1">
      <c r="A674" s="1954"/>
      <c r="B674" s="1954"/>
      <c r="C674" s="1954"/>
      <c r="D674" s="1954"/>
      <c r="E674" s="1954"/>
      <c r="F674" s="1954"/>
      <c r="G674" s="1954"/>
      <c r="H674" s="1954"/>
      <c r="I674" s="1954"/>
      <c r="J674" s="1954"/>
    </row>
    <row r="675" spans="1:10" ht="15.75" customHeight="1">
      <c r="A675" s="1954"/>
      <c r="B675" s="1954"/>
      <c r="C675" s="1954"/>
      <c r="D675" s="1954"/>
      <c r="E675" s="1954"/>
      <c r="F675" s="1954"/>
      <c r="G675" s="1954"/>
      <c r="H675" s="1954"/>
      <c r="I675" s="1954"/>
      <c r="J675" s="1954"/>
    </row>
    <row r="676" spans="1:10" ht="15.75" customHeight="1">
      <c r="A676" s="1954"/>
      <c r="B676" s="1954"/>
      <c r="C676" s="1954"/>
      <c r="D676" s="1954"/>
      <c r="E676" s="1954"/>
      <c r="F676" s="1954"/>
      <c r="G676" s="1954"/>
      <c r="H676" s="1954"/>
      <c r="I676" s="1954"/>
      <c r="J676" s="1954"/>
    </row>
    <row r="677" spans="1:10" ht="15.75" customHeight="1">
      <c r="A677" s="1954"/>
      <c r="B677" s="1954"/>
      <c r="C677" s="1954"/>
      <c r="D677" s="1954"/>
      <c r="E677" s="1954"/>
      <c r="F677" s="1954"/>
      <c r="G677" s="1954"/>
      <c r="H677" s="1954"/>
      <c r="I677" s="1954"/>
      <c r="J677" s="1954"/>
    </row>
    <row r="678" spans="1:10" ht="15.75" customHeight="1">
      <c r="A678" s="1954"/>
      <c r="B678" s="1954"/>
      <c r="C678" s="1954"/>
      <c r="D678" s="1954"/>
      <c r="E678" s="1954"/>
      <c r="F678" s="1954"/>
      <c r="G678" s="1954"/>
      <c r="H678" s="1954"/>
      <c r="I678" s="1954"/>
      <c r="J678" s="1954"/>
    </row>
    <row r="679" spans="1:10" ht="15.75" customHeight="1">
      <c r="A679" s="1954"/>
      <c r="B679" s="1954"/>
      <c r="C679" s="1954"/>
      <c r="D679" s="1954"/>
      <c r="E679" s="1954"/>
      <c r="F679" s="1954"/>
      <c r="G679" s="1954"/>
      <c r="H679" s="1954"/>
      <c r="I679" s="1954"/>
      <c r="J679" s="1954"/>
    </row>
    <row r="680" spans="1:10" ht="15.75" customHeight="1">
      <c r="A680" s="1954"/>
      <c r="B680" s="1954"/>
      <c r="C680" s="1954"/>
      <c r="D680" s="1954"/>
      <c r="E680" s="1954"/>
      <c r="F680" s="1954"/>
      <c r="G680" s="1954"/>
      <c r="H680" s="1954"/>
      <c r="I680" s="1954"/>
      <c r="J680" s="1954"/>
    </row>
    <row r="681" spans="1:10" ht="15.75" customHeight="1">
      <c r="A681" s="1954"/>
      <c r="B681" s="1954"/>
      <c r="C681" s="1954"/>
      <c r="D681" s="1954"/>
      <c r="E681" s="1954"/>
      <c r="F681" s="1954"/>
      <c r="G681" s="1954"/>
      <c r="H681" s="1954"/>
      <c r="I681" s="1954"/>
      <c r="J681" s="1954"/>
    </row>
    <row r="682" spans="1:10" ht="15.75" customHeight="1">
      <c r="A682" s="1954"/>
      <c r="B682" s="1954"/>
      <c r="C682" s="1954"/>
      <c r="D682" s="1954"/>
      <c r="E682" s="1954"/>
      <c r="F682" s="1954"/>
      <c r="G682" s="1954"/>
      <c r="H682" s="1954"/>
      <c r="I682" s="1954"/>
      <c r="J682" s="1954"/>
    </row>
    <row r="683" spans="1:10" ht="15.75" customHeight="1">
      <c r="A683" s="1954"/>
      <c r="B683" s="1954"/>
      <c r="C683" s="1954"/>
      <c r="D683" s="1954"/>
      <c r="E683" s="1954"/>
      <c r="F683" s="1954"/>
      <c r="G683" s="1954"/>
      <c r="H683" s="1954"/>
      <c r="I683" s="1954"/>
      <c r="J683" s="1954"/>
    </row>
    <row r="684" spans="1:10" ht="15.75" customHeight="1">
      <c r="A684" s="1954"/>
      <c r="B684" s="1954"/>
      <c r="C684" s="1954"/>
      <c r="D684" s="1954"/>
      <c r="E684" s="1954"/>
      <c r="F684" s="1954"/>
      <c r="G684" s="1954"/>
      <c r="H684" s="1954"/>
      <c r="I684" s="1954"/>
      <c r="J684" s="1954"/>
    </row>
    <row r="685" spans="1:10" ht="15.75" customHeight="1">
      <c r="A685" s="1954"/>
      <c r="B685" s="1954"/>
      <c r="C685" s="1954"/>
      <c r="D685" s="1954"/>
      <c r="E685" s="1954"/>
      <c r="F685" s="1954"/>
      <c r="G685" s="1954"/>
      <c r="H685" s="1954"/>
      <c r="I685" s="1954"/>
      <c r="J685" s="1954"/>
    </row>
    <row r="686" spans="1:10" ht="15.75" customHeight="1">
      <c r="A686" s="1954"/>
      <c r="B686" s="1954"/>
      <c r="C686" s="1954"/>
      <c r="D686" s="1954"/>
      <c r="E686" s="1954"/>
      <c r="F686" s="1954"/>
      <c r="G686" s="1954"/>
      <c r="H686" s="1954"/>
      <c r="I686" s="1954"/>
      <c r="J686" s="1954"/>
    </row>
    <row r="687" spans="1:10" ht="15.75" customHeight="1">
      <c r="A687" s="1954"/>
      <c r="B687" s="1954"/>
      <c r="C687" s="1954"/>
      <c r="D687" s="1954"/>
      <c r="E687" s="1954"/>
      <c r="F687" s="1954"/>
      <c r="G687" s="1954"/>
      <c r="H687" s="1954"/>
      <c r="I687" s="1954"/>
      <c r="J687" s="1954"/>
    </row>
    <row r="688" spans="1:10" ht="15.75" customHeight="1">
      <c r="A688" s="1954"/>
      <c r="B688" s="1954"/>
      <c r="C688" s="1954"/>
      <c r="D688" s="1954"/>
      <c r="E688" s="1954"/>
      <c r="F688" s="1954"/>
      <c r="G688" s="1954"/>
      <c r="H688" s="1954"/>
      <c r="I688" s="1954"/>
      <c r="J688" s="1954"/>
    </row>
    <row r="689" spans="1:10" ht="15.75" customHeight="1">
      <c r="A689" s="1954"/>
      <c r="B689" s="1954"/>
      <c r="C689" s="1954"/>
      <c r="D689" s="1954"/>
      <c r="E689" s="1954"/>
      <c r="F689" s="1954"/>
      <c r="G689" s="1954"/>
      <c r="H689" s="1954"/>
      <c r="I689" s="1954"/>
      <c r="J689" s="1954"/>
    </row>
    <row r="690" spans="1:10" ht="15.75" customHeight="1">
      <c r="A690" s="1954"/>
      <c r="B690" s="1954"/>
      <c r="C690" s="1954"/>
      <c r="D690" s="1954"/>
      <c r="E690" s="1954"/>
      <c r="F690" s="1954"/>
      <c r="G690" s="1954"/>
      <c r="H690" s="1954"/>
      <c r="I690" s="1954"/>
      <c r="J690" s="1954"/>
    </row>
    <row r="691" spans="1:10" ht="15.75" customHeight="1">
      <c r="A691" s="1954"/>
      <c r="B691" s="1954"/>
      <c r="C691" s="1954"/>
      <c r="D691" s="1954"/>
      <c r="E691" s="1954"/>
      <c r="F691" s="1954"/>
      <c r="G691" s="1954"/>
      <c r="H691" s="1954"/>
      <c r="I691" s="1954"/>
      <c r="J691" s="1954"/>
    </row>
    <row r="692" spans="1:10" ht="15.75" customHeight="1">
      <c r="A692" s="1954"/>
      <c r="B692" s="1954"/>
      <c r="C692" s="1954"/>
      <c r="D692" s="1954"/>
      <c r="E692" s="1954"/>
      <c r="F692" s="1954"/>
      <c r="G692" s="1954"/>
      <c r="H692" s="1954"/>
      <c r="I692" s="1954"/>
      <c r="J692" s="1954"/>
    </row>
    <row r="693" spans="1:10" ht="15.75" customHeight="1">
      <c r="A693" s="1954"/>
      <c r="B693" s="1954"/>
      <c r="C693" s="1954"/>
      <c r="D693" s="1954"/>
      <c r="E693" s="1954"/>
      <c r="F693" s="1954"/>
      <c r="G693" s="1954"/>
      <c r="H693" s="1954"/>
      <c r="I693" s="1954"/>
      <c r="J693" s="1954"/>
    </row>
    <row r="694" spans="1:10" ht="15.75" customHeight="1">
      <c r="A694" s="1954"/>
      <c r="B694" s="1954"/>
      <c r="C694" s="1954"/>
      <c r="D694" s="1954"/>
      <c r="E694" s="1954"/>
      <c r="F694" s="1954"/>
      <c r="G694" s="1954"/>
      <c r="H694" s="1954"/>
      <c r="I694" s="1954"/>
      <c r="J694" s="1954"/>
    </row>
    <row r="695" spans="1:10" ht="15.75" customHeight="1">
      <c r="A695" s="1954"/>
      <c r="B695" s="1954"/>
      <c r="C695" s="1954"/>
      <c r="D695" s="1954"/>
      <c r="E695" s="1954"/>
      <c r="F695" s="1954"/>
      <c r="G695" s="1954"/>
      <c r="H695" s="1954"/>
      <c r="I695" s="1954"/>
      <c r="J695" s="1954"/>
    </row>
    <row r="696" spans="1:10" ht="15.75" customHeight="1">
      <c r="A696" s="1954"/>
      <c r="B696" s="1954"/>
      <c r="C696" s="1954"/>
      <c r="D696" s="1954"/>
      <c r="E696" s="1954"/>
      <c r="F696" s="1954"/>
      <c r="G696" s="1954"/>
      <c r="H696" s="1954"/>
      <c r="I696" s="1954"/>
      <c r="J696" s="1954"/>
    </row>
    <row r="697" spans="1:10" ht="15.75" customHeight="1">
      <c r="A697" s="1954"/>
      <c r="B697" s="1954"/>
      <c r="C697" s="1954"/>
      <c r="D697" s="1954"/>
      <c r="E697" s="1954"/>
      <c r="F697" s="1954"/>
      <c r="G697" s="1954"/>
      <c r="H697" s="1954"/>
      <c r="I697" s="1954"/>
      <c r="J697" s="1954"/>
    </row>
    <row r="698" spans="1:10" ht="15.75" customHeight="1">
      <c r="A698" s="1954"/>
      <c r="B698" s="1954"/>
      <c r="C698" s="1954"/>
      <c r="D698" s="1954"/>
      <c r="E698" s="1954"/>
      <c r="F698" s="1954"/>
      <c r="G698" s="1954"/>
      <c r="H698" s="1954"/>
      <c r="I698" s="1954"/>
      <c r="J698" s="1954"/>
    </row>
    <row r="699" spans="1:10" ht="15.75" customHeight="1">
      <c r="A699" s="1954"/>
      <c r="B699" s="1954"/>
      <c r="C699" s="1954"/>
      <c r="D699" s="1954"/>
      <c r="E699" s="1954"/>
      <c r="F699" s="1954"/>
      <c r="G699" s="1954"/>
      <c r="H699" s="1954"/>
      <c r="I699" s="1954"/>
      <c r="J699" s="1954"/>
    </row>
    <row r="700" spans="1:10" ht="15.75" customHeight="1">
      <c r="A700" s="1954"/>
      <c r="B700" s="1954"/>
      <c r="C700" s="1954"/>
      <c r="D700" s="1954"/>
      <c r="E700" s="1954"/>
      <c r="F700" s="1954"/>
      <c r="G700" s="1954"/>
      <c r="H700" s="1954"/>
      <c r="I700" s="1954"/>
      <c r="J700" s="1954"/>
    </row>
    <row r="701" spans="1:10" ht="15.75" customHeight="1">
      <c r="A701" s="1954"/>
      <c r="B701" s="1954"/>
      <c r="C701" s="1954"/>
      <c r="D701" s="1954"/>
      <c r="E701" s="1954"/>
      <c r="F701" s="1954"/>
      <c r="G701" s="1954"/>
      <c r="H701" s="1954"/>
      <c r="I701" s="1954"/>
      <c r="J701" s="1954"/>
    </row>
    <row r="702" spans="1:10" ht="15.75" customHeight="1">
      <c r="A702" s="1954"/>
      <c r="B702" s="1954"/>
      <c r="C702" s="1954"/>
      <c r="D702" s="1954"/>
      <c r="E702" s="1954"/>
      <c r="F702" s="1954"/>
      <c r="G702" s="1954"/>
      <c r="H702" s="1954"/>
      <c r="I702" s="1954"/>
      <c r="J702" s="1954"/>
    </row>
    <row r="703" spans="1:10" ht="15.75" customHeight="1">
      <c r="A703" s="1954"/>
      <c r="B703" s="1954"/>
      <c r="C703" s="1954"/>
      <c r="D703" s="1954"/>
      <c r="E703" s="1954"/>
      <c r="F703" s="1954"/>
      <c r="G703" s="1954"/>
      <c r="H703" s="1954"/>
      <c r="I703" s="1954"/>
      <c r="J703" s="1954"/>
    </row>
    <row r="704" spans="1:10" ht="15.75" customHeight="1">
      <c r="A704" s="1954"/>
      <c r="B704" s="1954"/>
      <c r="C704" s="1954"/>
      <c r="D704" s="1954"/>
      <c r="E704" s="1954"/>
      <c r="F704" s="1954"/>
      <c r="G704" s="1954"/>
      <c r="H704" s="1954"/>
      <c r="I704" s="1954"/>
      <c r="J704" s="1954"/>
    </row>
    <row r="705" spans="1:10" ht="15.75" customHeight="1">
      <c r="A705" s="1954"/>
      <c r="B705" s="1954"/>
      <c r="C705" s="1954"/>
      <c r="D705" s="1954"/>
      <c r="E705" s="1954"/>
      <c r="F705" s="1954"/>
      <c r="G705" s="1954"/>
      <c r="H705" s="1954"/>
      <c r="I705" s="1954"/>
      <c r="J705" s="1954"/>
    </row>
    <row r="706" spans="1:10" ht="15.75" customHeight="1">
      <c r="A706" s="1954"/>
      <c r="B706" s="1954"/>
      <c r="C706" s="1954"/>
      <c r="D706" s="1954"/>
      <c r="E706" s="1954"/>
      <c r="F706" s="1954"/>
      <c r="G706" s="1954"/>
      <c r="H706" s="1954"/>
      <c r="I706" s="1954"/>
      <c r="J706" s="1954"/>
    </row>
    <row r="707" spans="1:10" ht="15.75" customHeight="1">
      <c r="A707" s="1954"/>
      <c r="B707" s="1954"/>
      <c r="C707" s="1954"/>
      <c r="D707" s="1954"/>
      <c r="E707" s="1954"/>
      <c r="F707" s="1954"/>
      <c r="G707" s="1954"/>
      <c r="H707" s="1954"/>
      <c r="I707" s="1954"/>
      <c r="J707" s="1954"/>
    </row>
    <row r="708" spans="1:10" ht="15.75" customHeight="1">
      <c r="A708" s="1954"/>
      <c r="B708" s="1954"/>
      <c r="C708" s="1954"/>
      <c r="D708" s="1954"/>
      <c r="E708" s="1954"/>
      <c r="F708" s="1954"/>
      <c r="G708" s="1954"/>
      <c r="H708" s="1954"/>
      <c r="I708" s="1954"/>
      <c r="J708" s="1954"/>
    </row>
    <row r="709" spans="1:10" ht="15.75" customHeight="1">
      <c r="A709" s="1954"/>
      <c r="B709" s="1954"/>
      <c r="C709" s="1954"/>
      <c r="D709" s="1954"/>
      <c r="E709" s="1954"/>
      <c r="F709" s="1954"/>
      <c r="G709" s="1954"/>
      <c r="H709" s="1954"/>
      <c r="I709" s="1954"/>
      <c r="J709" s="1954"/>
    </row>
    <row r="710" spans="1:10" ht="15.75" customHeight="1">
      <c r="A710" s="1954"/>
      <c r="B710" s="1954"/>
      <c r="C710" s="1954"/>
      <c r="D710" s="1954"/>
      <c r="E710" s="1954"/>
      <c r="F710" s="1954"/>
      <c r="G710" s="1954"/>
      <c r="H710" s="1954"/>
      <c r="I710" s="1954"/>
      <c r="J710" s="1954"/>
    </row>
    <row r="711" spans="1:10" ht="15.75" customHeight="1">
      <c r="A711" s="1954"/>
      <c r="B711" s="1954"/>
      <c r="C711" s="1954"/>
      <c r="D711" s="1954"/>
      <c r="E711" s="1954"/>
      <c r="F711" s="1954"/>
      <c r="G711" s="1954"/>
      <c r="H711" s="1954"/>
      <c r="I711" s="1954"/>
      <c r="J711" s="1954"/>
    </row>
    <row r="712" spans="1:10" ht="15.75" customHeight="1">
      <c r="A712" s="1954"/>
      <c r="B712" s="1954"/>
      <c r="C712" s="1954"/>
      <c r="D712" s="1954"/>
      <c r="E712" s="1954"/>
      <c r="F712" s="1954"/>
      <c r="G712" s="1954"/>
      <c r="H712" s="1954"/>
      <c r="I712" s="1954"/>
      <c r="J712" s="1954"/>
    </row>
    <row r="713" spans="1:10" ht="15.75" customHeight="1">
      <c r="A713" s="1954"/>
      <c r="B713" s="1954"/>
      <c r="C713" s="1954"/>
      <c r="D713" s="1954"/>
      <c r="E713" s="1954"/>
      <c r="F713" s="1954"/>
      <c r="G713" s="1954"/>
      <c r="H713" s="1954"/>
      <c r="I713" s="1954"/>
      <c r="J713" s="1954"/>
    </row>
    <row r="714" spans="1:10" ht="15.75" customHeight="1">
      <c r="A714" s="1954"/>
      <c r="B714" s="1954"/>
      <c r="C714" s="1954"/>
      <c r="D714" s="1954"/>
      <c r="E714" s="1954"/>
      <c r="F714" s="1954"/>
      <c r="G714" s="1954"/>
      <c r="H714" s="1954"/>
      <c r="I714" s="1954"/>
      <c r="J714" s="1954"/>
    </row>
    <row r="715" spans="1:10" ht="15.75" customHeight="1">
      <c r="A715" s="1954"/>
      <c r="B715" s="1954"/>
      <c r="C715" s="1954"/>
      <c r="D715" s="1954"/>
      <c r="E715" s="1954"/>
      <c r="F715" s="1954"/>
      <c r="G715" s="1954"/>
      <c r="H715" s="1954"/>
      <c r="I715" s="1954"/>
      <c r="J715" s="1954"/>
    </row>
    <row r="716" spans="1:10" ht="15.75" customHeight="1">
      <c r="A716" s="1954"/>
      <c r="B716" s="1954"/>
      <c r="C716" s="1954"/>
      <c r="D716" s="1954"/>
      <c r="E716" s="1954"/>
      <c r="F716" s="1954"/>
      <c r="G716" s="1954"/>
      <c r="H716" s="1954"/>
      <c r="I716" s="1954"/>
      <c r="J716" s="1954"/>
    </row>
    <row r="717" spans="1:10" ht="15.75" customHeight="1">
      <c r="A717" s="1954"/>
      <c r="B717" s="1954"/>
      <c r="C717" s="1954"/>
      <c r="D717" s="1954"/>
      <c r="E717" s="1954"/>
      <c r="F717" s="1954"/>
      <c r="G717" s="1954"/>
      <c r="H717" s="1954"/>
      <c r="I717" s="1954"/>
      <c r="J717" s="1954"/>
    </row>
    <row r="718" spans="1:10" ht="15.75" customHeight="1">
      <c r="A718" s="1954"/>
      <c r="B718" s="1954"/>
      <c r="C718" s="1954"/>
      <c r="D718" s="1954"/>
      <c r="E718" s="1954"/>
      <c r="F718" s="1954"/>
      <c r="G718" s="1954"/>
      <c r="H718" s="1954"/>
      <c r="I718" s="1954"/>
      <c r="J718" s="1954"/>
    </row>
    <row r="719" spans="1:10" ht="15.75" customHeight="1">
      <c r="A719" s="1954"/>
      <c r="B719" s="1954"/>
      <c r="C719" s="1954"/>
      <c r="D719" s="1954"/>
      <c r="E719" s="1954"/>
      <c r="F719" s="1954"/>
      <c r="G719" s="1954"/>
      <c r="H719" s="1954"/>
      <c r="I719" s="1954"/>
      <c r="J719" s="1954"/>
    </row>
    <row r="720" spans="1:10" ht="15.75" customHeight="1">
      <c r="A720" s="1954"/>
      <c r="B720" s="1954"/>
      <c r="C720" s="1954"/>
      <c r="D720" s="1954"/>
      <c r="E720" s="1954"/>
      <c r="F720" s="1954"/>
      <c r="G720" s="1954"/>
      <c r="H720" s="1954"/>
      <c r="I720" s="1954"/>
      <c r="J720" s="1954"/>
    </row>
    <row r="721" spans="1:10" ht="15.75" customHeight="1">
      <c r="A721" s="1954"/>
      <c r="B721" s="1954"/>
      <c r="C721" s="1954"/>
      <c r="D721" s="1954"/>
      <c r="E721" s="1954"/>
      <c r="F721" s="1954"/>
      <c r="G721" s="1954"/>
      <c r="H721" s="1954"/>
      <c r="I721" s="1954"/>
      <c r="J721" s="1954"/>
    </row>
    <row r="722" spans="1:10" ht="15.75" customHeight="1">
      <c r="A722" s="1954"/>
      <c r="B722" s="1954"/>
      <c r="C722" s="1954"/>
      <c r="D722" s="1954"/>
      <c r="E722" s="1954"/>
      <c r="F722" s="1954"/>
      <c r="G722" s="1954"/>
      <c r="H722" s="1954"/>
      <c r="I722" s="1954"/>
      <c r="J722" s="1954"/>
    </row>
    <row r="723" spans="1:10" ht="15.75" customHeight="1">
      <c r="A723" s="1954"/>
      <c r="B723" s="1954"/>
      <c r="C723" s="1954"/>
      <c r="D723" s="1954"/>
      <c r="E723" s="1954"/>
      <c r="F723" s="1954"/>
      <c r="G723" s="1954"/>
      <c r="H723" s="1954"/>
      <c r="I723" s="1954"/>
      <c r="J723" s="1954"/>
    </row>
    <row r="724" spans="1:10" ht="15.75" customHeight="1">
      <c r="A724" s="1954"/>
      <c r="B724" s="1954"/>
      <c r="C724" s="1954"/>
      <c r="D724" s="1954"/>
      <c r="E724" s="1954"/>
      <c r="F724" s="1954"/>
      <c r="G724" s="1954"/>
      <c r="H724" s="1954"/>
      <c r="I724" s="1954"/>
      <c r="J724" s="1954"/>
    </row>
    <row r="725" spans="1:10" ht="15.75" customHeight="1">
      <c r="A725" s="1954"/>
      <c r="B725" s="1954"/>
      <c r="C725" s="1954"/>
      <c r="D725" s="1954"/>
      <c r="E725" s="1954"/>
      <c r="F725" s="1954"/>
      <c r="G725" s="1954"/>
      <c r="H725" s="1954"/>
      <c r="I725" s="1954"/>
      <c r="J725" s="1954"/>
    </row>
    <row r="726" spans="1:10" ht="15.75" customHeight="1">
      <c r="A726" s="1954"/>
      <c r="B726" s="1954"/>
      <c r="C726" s="1954"/>
      <c r="D726" s="1954"/>
      <c r="E726" s="1954"/>
      <c r="F726" s="1954"/>
      <c r="G726" s="1954"/>
      <c r="H726" s="1954"/>
      <c r="I726" s="1954"/>
      <c r="J726" s="1954"/>
    </row>
    <row r="727" spans="1:10" ht="15.75" customHeight="1">
      <c r="A727" s="1954"/>
      <c r="B727" s="1954"/>
      <c r="C727" s="1954"/>
      <c r="D727" s="1954"/>
      <c r="E727" s="1954"/>
      <c r="F727" s="1954"/>
      <c r="G727" s="1954"/>
      <c r="H727" s="1954"/>
      <c r="I727" s="1954"/>
      <c r="J727" s="1954"/>
    </row>
    <row r="728" spans="1:10" ht="15.75" customHeight="1">
      <c r="A728" s="1954"/>
      <c r="B728" s="1954"/>
      <c r="C728" s="1954"/>
      <c r="D728" s="1954"/>
      <c r="E728" s="1954"/>
      <c r="F728" s="1954"/>
      <c r="G728" s="1954"/>
      <c r="H728" s="1954"/>
      <c r="I728" s="1954"/>
      <c r="J728" s="1954"/>
    </row>
    <row r="729" spans="1:10" ht="15.75" customHeight="1">
      <c r="A729" s="1954"/>
      <c r="B729" s="1954"/>
      <c r="C729" s="1954"/>
      <c r="D729" s="1954"/>
      <c r="E729" s="1954"/>
      <c r="F729" s="1954"/>
      <c r="G729" s="1954"/>
      <c r="H729" s="1954"/>
      <c r="I729" s="1954"/>
      <c r="J729" s="1954"/>
    </row>
    <row r="730" spans="1:10" ht="15.75" customHeight="1">
      <c r="A730" s="1954"/>
      <c r="B730" s="1954"/>
      <c r="C730" s="1954"/>
      <c r="D730" s="1954"/>
      <c r="E730" s="1954"/>
      <c r="F730" s="1954"/>
      <c r="G730" s="1954"/>
      <c r="H730" s="1954"/>
      <c r="I730" s="1954"/>
      <c r="J730" s="1954"/>
    </row>
    <row r="731" spans="1:10" ht="15.75" customHeight="1">
      <c r="A731" s="1954"/>
      <c r="B731" s="1954"/>
      <c r="C731" s="1954"/>
      <c r="D731" s="1954"/>
      <c r="E731" s="1954"/>
      <c r="F731" s="1954"/>
      <c r="G731" s="1954"/>
      <c r="H731" s="1954"/>
      <c r="I731" s="1954"/>
      <c r="J731" s="1954"/>
    </row>
    <row r="732" spans="1:10" ht="15.75" customHeight="1">
      <c r="A732" s="1954"/>
      <c r="B732" s="1954"/>
      <c r="C732" s="1954"/>
      <c r="D732" s="1954"/>
      <c r="E732" s="1954"/>
      <c r="F732" s="1954"/>
      <c r="G732" s="1954"/>
      <c r="H732" s="1954"/>
      <c r="I732" s="1954"/>
      <c r="J732" s="1954"/>
    </row>
    <row r="733" spans="1:10" ht="15.75" customHeight="1">
      <c r="A733" s="1954"/>
      <c r="B733" s="1954"/>
      <c r="C733" s="1954"/>
      <c r="D733" s="1954"/>
      <c r="E733" s="1954"/>
      <c r="F733" s="1954"/>
      <c r="G733" s="1954"/>
      <c r="H733" s="1954"/>
      <c r="I733" s="1954"/>
      <c r="J733" s="1954"/>
    </row>
    <row r="734" spans="1:10" ht="15.75" customHeight="1">
      <c r="A734" s="1954"/>
      <c r="B734" s="1954"/>
      <c r="C734" s="1954"/>
      <c r="D734" s="1954"/>
      <c r="E734" s="1954"/>
      <c r="F734" s="1954"/>
      <c r="G734" s="1954"/>
      <c r="H734" s="1954"/>
      <c r="I734" s="1954"/>
      <c r="J734" s="1954"/>
    </row>
    <row r="735" spans="1:10" ht="15.75" customHeight="1">
      <c r="A735" s="1954"/>
      <c r="B735" s="1954"/>
      <c r="C735" s="1954"/>
      <c r="D735" s="1954"/>
      <c r="E735" s="1954"/>
      <c r="F735" s="1954"/>
      <c r="G735" s="1954"/>
      <c r="H735" s="1954"/>
      <c r="I735" s="1954"/>
      <c r="J735" s="1954"/>
    </row>
    <row r="736" spans="1:10" ht="15.75" customHeight="1">
      <c r="A736" s="1954"/>
      <c r="B736" s="1954"/>
      <c r="C736" s="1954"/>
      <c r="D736" s="1954"/>
      <c r="E736" s="1954"/>
      <c r="F736" s="1954"/>
      <c r="G736" s="1954"/>
      <c r="H736" s="1954"/>
      <c r="I736" s="1954"/>
      <c r="J736" s="1954"/>
    </row>
    <row r="737" spans="1:10" ht="15.75" customHeight="1">
      <c r="A737" s="1954"/>
      <c r="B737" s="1954"/>
      <c r="C737" s="1954"/>
      <c r="D737" s="1954"/>
      <c r="E737" s="1954"/>
      <c r="F737" s="1954"/>
      <c r="G737" s="1954"/>
      <c r="H737" s="1954"/>
      <c r="I737" s="1954"/>
      <c r="J737" s="1954"/>
    </row>
    <row r="738" spans="1:10" ht="15.75" customHeight="1">
      <c r="A738" s="1954"/>
      <c r="B738" s="1954"/>
      <c r="C738" s="1954"/>
      <c r="D738" s="1954"/>
      <c r="E738" s="1954"/>
      <c r="F738" s="1954"/>
      <c r="G738" s="1954"/>
      <c r="H738" s="1954"/>
      <c r="I738" s="1954"/>
      <c r="J738" s="1954"/>
    </row>
    <row r="739" spans="1:10" ht="15.75" customHeight="1">
      <c r="A739" s="1954"/>
      <c r="B739" s="1954"/>
      <c r="C739" s="1954"/>
      <c r="D739" s="1954"/>
      <c r="E739" s="1954"/>
      <c r="F739" s="1954"/>
      <c r="G739" s="1954"/>
      <c r="H739" s="1954"/>
      <c r="I739" s="1954"/>
      <c r="J739" s="1954"/>
    </row>
    <row r="740" spans="1:10" ht="15.75" customHeight="1">
      <c r="A740" s="1954"/>
      <c r="B740" s="1954"/>
      <c r="C740" s="1954"/>
      <c r="D740" s="1954"/>
      <c r="E740" s="1954"/>
      <c r="F740" s="1954"/>
      <c r="G740" s="1954"/>
      <c r="H740" s="1954"/>
      <c r="I740" s="1954"/>
      <c r="J740" s="1954"/>
    </row>
    <row r="741" spans="1:10" ht="15.75" customHeight="1">
      <c r="A741" s="1954"/>
      <c r="B741" s="1954"/>
      <c r="C741" s="1954"/>
      <c r="D741" s="1954"/>
      <c r="E741" s="1954"/>
      <c r="F741" s="1954"/>
      <c r="G741" s="1954"/>
      <c r="H741" s="1954"/>
      <c r="I741" s="1954"/>
      <c r="J741" s="1954"/>
    </row>
    <row r="742" spans="1:10" ht="15.75" customHeight="1">
      <c r="A742" s="1954"/>
      <c r="B742" s="1954"/>
      <c r="C742" s="1954"/>
      <c r="D742" s="1954"/>
      <c r="E742" s="1954"/>
      <c r="F742" s="1954"/>
      <c r="G742" s="1954"/>
      <c r="H742" s="1954"/>
      <c r="I742" s="1954"/>
      <c r="J742" s="1954"/>
    </row>
    <row r="743" spans="1:10" ht="15.75" customHeight="1">
      <c r="A743" s="1954"/>
      <c r="B743" s="1954"/>
      <c r="C743" s="1954"/>
      <c r="D743" s="1954"/>
      <c r="E743" s="1954"/>
      <c r="F743" s="1954"/>
      <c r="G743" s="1954"/>
      <c r="H743" s="1954"/>
      <c r="I743" s="1954"/>
      <c r="J743" s="1954"/>
    </row>
    <row r="744" spans="1:10" ht="15.75" customHeight="1">
      <c r="A744" s="1954"/>
      <c r="B744" s="1954"/>
      <c r="C744" s="1954"/>
      <c r="D744" s="1954"/>
      <c r="E744" s="1954"/>
      <c r="F744" s="1954"/>
      <c r="G744" s="1954"/>
      <c r="H744" s="1954"/>
      <c r="I744" s="1954"/>
      <c r="J744" s="1954"/>
    </row>
    <row r="745" spans="1:10" ht="15.75" customHeight="1">
      <c r="A745" s="1954"/>
      <c r="B745" s="1954"/>
      <c r="C745" s="1954"/>
      <c r="D745" s="1954"/>
      <c r="E745" s="1954"/>
      <c r="F745" s="1954"/>
      <c r="G745" s="1954"/>
      <c r="H745" s="1954"/>
      <c r="I745" s="1954"/>
      <c r="J745" s="1954"/>
    </row>
    <row r="746" spans="1:10" ht="15.75" customHeight="1">
      <c r="A746" s="1954"/>
      <c r="B746" s="1954"/>
      <c r="C746" s="1954"/>
      <c r="D746" s="1954"/>
      <c r="E746" s="1954"/>
      <c r="F746" s="1954"/>
      <c r="G746" s="1954"/>
      <c r="H746" s="1954"/>
      <c r="I746" s="1954"/>
      <c r="J746" s="1954"/>
    </row>
    <row r="747" spans="1:10" ht="15.75" customHeight="1">
      <c r="A747" s="1954"/>
      <c r="B747" s="1954"/>
      <c r="C747" s="1954"/>
      <c r="D747" s="1954"/>
      <c r="E747" s="1954"/>
      <c r="F747" s="1954"/>
      <c r="G747" s="1954"/>
      <c r="H747" s="1954"/>
      <c r="I747" s="1954"/>
      <c r="J747" s="1954"/>
    </row>
    <row r="748" spans="1:10" ht="15.75" customHeight="1">
      <c r="A748" s="1954"/>
      <c r="B748" s="1954"/>
      <c r="C748" s="1954"/>
      <c r="D748" s="1954"/>
      <c r="E748" s="1954"/>
      <c r="F748" s="1954"/>
      <c r="G748" s="1954"/>
      <c r="H748" s="1954"/>
      <c r="I748" s="1954"/>
      <c r="J748" s="1954"/>
    </row>
    <row r="749" spans="1:10" ht="15.75" customHeight="1">
      <c r="A749" s="1954"/>
      <c r="B749" s="1954"/>
      <c r="C749" s="1954"/>
      <c r="D749" s="1954"/>
      <c r="E749" s="1954"/>
      <c r="F749" s="1954"/>
      <c r="G749" s="1954"/>
      <c r="H749" s="1954"/>
      <c r="I749" s="1954"/>
      <c r="J749" s="1954"/>
    </row>
    <row r="750" spans="1:10" ht="15.75" customHeight="1">
      <c r="A750" s="1954"/>
      <c r="B750" s="1954"/>
      <c r="C750" s="1954"/>
      <c r="D750" s="1954"/>
      <c r="E750" s="1954"/>
      <c r="F750" s="1954"/>
      <c r="G750" s="1954"/>
      <c r="H750" s="1954"/>
      <c r="I750" s="1954"/>
      <c r="J750" s="1954"/>
    </row>
    <row r="751" spans="1:10" ht="15.75" customHeight="1">
      <c r="A751" s="1954"/>
      <c r="B751" s="1954"/>
      <c r="C751" s="1954"/>
      <c r="D751" s="1954"/>
      <c r="E751" s="1954"/>
      <c r="F751" s="1954"/>
      <c r="G751" s="1954"/>
      <c r="H751" s="1954"/>
      <c r="I751" s="1954"/>
      <c r="J751" s="1954"/>
    </row>
    <row r="752" spans="1:10" ht="15.75" customHeight="1">
      <c r="A752" s="1954"/>
      <c r="B752" s="1954"/>
      <c r="C752" s="1954"/>
      <c r="D752" s="1954"/>
      <c r="E752" s="1954"/>
      <c r="F752" s="1954"/>
      <c r="G752" s="1954"/>
      <c r="H752" s="1954"/>
      <c r="I752" s="1954"/>
      <c r="J752" s="1954"/>
    </row>
    <row r="753" spans="1:10" ht="15.75" customHeight="1">
      <c r="A753" s="1954"/>
      <c r="B753" s="1954"/>
      <c r="C753" s="1954"/>
      <c r="D753" s="1954"/>
      <c r="E753" s="1954"/>
      <c r="F753" s="1954"/>
      <c r="G753" s="1954"/>
      <c r="H753" s="1954"/>
      <c r="I753" s="1954"/>
      <c r="J753" s="1954"/>
    </row>
    <row r="754" spans="1:10" ht="15.75" customHeight="1">
      <c r="A754" s="1954"/>
      <c r="B754" s="1954"/>
      <c r="C754" s="1954"/>
      <c r="D754" s="1954"/>
      <c r="E754" s="1954"/>
      <c r="F754" s="1954"/>
      <c r="G754" s="1954"/>
      <c r="H754" s="1954"/>
      <c r="I754" s="1954"/>
      <c r="J754" s="1954"/>
    </row>
    <row r="755" spans="1:10" ht="15.75" customHeight="1">
      <c r="A755" s="1954"/>
      <c r="B755" s="1954"/>
      <c r="C755" s="1954"/>
      <c r="D755" s="1954"/>
      <c r="E755" s="1954"/>
      <c r="F755" s="1954"/>
      <c r="G755" s="1954"/>
      <c r="H755" s="1954"/>
      <c r="I755" s="1954"/>
      <c r="J755" s="1954"/>
    </row>
    <row r="756" spans="1:10" ht="15.75" customHeight="1">
      <c r="A756" s="1954"/>
      <c r="B756" s="1954"/>
      <c r="C756" s="1954"/>
      <c r="D756" s="1954"/>
      <c r="E756" s="1954"/>
      <c r="F756" s="1954"/>
      <c r="G756" s="1954"/>
      <c r="H756" s="1954"/>
      <c r="I756" s="1954"/>
      <c r="J756" s="1954"/>
    </row>
    <row r="757" spans="1:10" ht="15.75" customHeight="1">
      <c r="A757" s="1954"/>
      <c r="B757" s="1954"/>
      <c r="C757" s="1954"/>
      <c r="D757" s="1954"/>
      <c r="E757" s="1954"/>
      <c r="F757" s="1954"/>
      <c r="G757" s="1954"/>
      <c r="H757" s="1954"/>
      <c r="I757" s="1954"/>
      <c r="J757" s="1954"/>
    </row>
    <row r="758" spans="1:10" ht="15.75" customHeight="1">
      <c r="A758" s="1954"/>
      <c r="B758" s="1954"/>
      <c r="C758" s="1954"/>
      <c r="D758" s="1954"/>
      <c r="E758" s="1954"/>
      <c r="F758" s="1954"/>
      <c r="G758" s="1954"/>
      <c r="H758" s="1954"/>
      <c r="I758" s="1954"/>
      <c r="J758" s="1954"/>
    </row>
    <row r="759" spans="1:10" ht="15.75" customHeight="1">
      <c r="A759" s="1954"/>
      <c r="B759" s="1954"/>
      <c r="C759" s="1954"/>
      <c r="D759" s="1954"/>
      <c r="E759" s="1954"/>
      <c r="F759" s="1954"/>
      <c r="G759" s="1954"/>
      <c r="H759" s="1954"/>
      <c r="I759" s="1954"/>
      <c r="J759" s="1954"/>
    </row>
    <row r="760" spans="1:10" ht="15.75" customHeight="1">
      <c r="A760" s="1954"/>
      <c r="B760" s="1954"/>
      <c r="C760" s="1954"/>
      <c r="D760" s="1954"/>
      <c r="E760" s="1954"/>
      <c r="F760" s="1954"/>
      <c r="G760" s="1954"/>
      <c r="H760" s="1954"/>
      <c r="I760" s="1954"/>
      <c r="J760" s="1954"/>
    </row>
    <row r="761" spans="1:10" ht="15.75" customHeight="1">
      <c r="A761" s="1954"/>
      <c r="B761" s="1954"/>
      <c r="C761" s="1954"/>
      <c r="D761" s="1954"/>
      <c r="E761" s="1954"/>
      <c r="F761" s="1954"/>
      <c r="G761" s="1954"/>
      <c r="H761" s="1954"/>
      <c r="I761" s="1954"/>
      <c r="J761" s="1954"/>
    </row>
    <row r="762" spans="1:10" ht="15.75" customHeight="1">
      <c r="A762" s="1954"/>
      <c r="B762" s="1954"/>
      <c r="C762" s="1954"/>
      <c r="D762" s="1954"/>
      <c r="E762" s="1954"/>
      <c r="F762" s="1954"/>
      <c r="G762" s="1954"/>
      <c r="H762" s="1954"/>
      <c r="I762" s="1954"/>
      <c r="J762" s="1954"/>
    </row>
    <row r="763" spans="1:10" ht="15.75" customHeight="1">
      <c r="A763" s="1954"/>
      <c r="B763" s="1954"/>
      <c r="C763" s="1954"/>
      <c r="D763" s="1954"/>
      <c r="E763" s="1954"/>
      <c r="F763" s="1954"/>
      <c r="G763" s="1954"/>
      <c r="H763" s="1954"/>
      <c r="I763" s="1954"/>
      <c r="J763" s="1954"/>
    </row>
    <row r="764" spans="1:10" ht="15.75" customHeight="1">
      <c r="A764" s="1954"/>
      <c r="B764" s="1954"/>
      <c r="C764" s="1954"/>
      <c r="D764" s="1954"/>
      <c r="E764" s="1954"/>
      <c r="F764" s="1954"/>
      <c r="G764" s="1954"/>
      <c r="H764" s="1954"/>
      <c r="I764" s="1954"/>
      <c r="J764" s="1954"/>
    </row>
    <row r="765" spans="1:10" ht="15.75" customHeight="1">
      <c r="A765" s="1954"/>
      <c r="B765" s="1954"/>
      <c r="C765" s="1954"/>
      <c r="D765" s="1954"/>
      <c r="E765" s="1954"/>
      <c r="F765" s="1954"/>
      <c r="G765" s="1954"/>
      <c r="H765" s="1954"/>
      <c r="I765" s="1954"/>
      <c r="J765" s="1954"/>
    </row>
    <row r="766" spans="1:10" ht="15.75" customHeight="1">
      <c r="A766" s="1954"/>
      <c r="B766" s="1954"/>
      <c r="C766" s="1954"/>
      <c r="D766" s="1954"/>
      <c r="E766" s="1954"/>
      <c r="F766" s="1954"/>
      <c r="G766" s="1954"/>
      <c r="H766" s="1954"/>
      <c r="I766" s="1954"/>
      <c r="J766" s="1954"/>
    </row>
    <row r="767" spans="1:10" ht="15.75" customHeight="1">
      <c r="A767" s="1954"/>
      <c r="B767" s="1954"/>
      <c r="C767" s="1954"/>
      <c r="D767" s="1954"/>
      <c r="E767" s="1954"/>
      <c r="F767" s="1954"/>
      <c r="G767" s="1954"/>
      <c r="H767" s="1954"/>
      <c r="I767" s="1954"/>
      <c r="J767" s="1954"/>
    </row>
    <row r="768" spans="1:10" ht="15.75" customHeight="1">
      <c r="A768" s="1954"/>
      <c r="B768" s="1954"/>
      <c r="C768" s="1954"/>
      <c r="D768" s="1954"/>
      <c r="E768" s="1954"/>
      <c r="F768" s="1954"/>
      <c r="G768" s="1954"/>
      <c r="H768" s="1954"/>
      <c r="I768" s="1954"/>
      <c r="J768" s="1954"/>
    </row>
    <row r="769" spans="1:10" ht="15.75" customHeight="1">
      <c r="A769" s="1954"/>
      <c r="B769" s="1954"/>
      <c r="C769" s="1954"/>
      <c r="D769" s="1954"/>
      <c r="E769" s="1954"/>
      <c r="F769" s="1954"/>
      <c r="G769" s="1954"/>
      <c r="H769" s="1954"/>
      <c r="I769" s="1954"/>
      <c r="J769" s="1954"/>
    </row>
    <row r="770" spans="1:10" ht="15.75" customHeight="1">
      <c r="A770" s="1954"/>
      <c r="B770" s="1954"/>
      <c r="C770" s="1954"/>
      <c r="D770" s="1954"/>
      <c r="E770" s="1954"/>
      <c r="F770" s="1954"/>
      <c r="G770" s="1954"/>
      <c r="H770" s="1954"/>
      <c r="I770" s="1954"/>
      <c r="J770" s="1954"/>
    </row>
    <row r="771" spans="1:10" ht="15.75" customHeight="1">
      <c r="A771" s="1954"/>
      <c r="B771" s="1954"/>
      <c r="C771" s="1954"/>
      <c r="D771" s="1954"/>
      <c r="E771" s="1954"/>
      <c r="F771" s="1954"/>
      <c r="G771" s="1954"/>
      <c r="H771" s="1954"/>
      <c r="I771" s="1954"/>
      <c r="J771" s="1954"/>
    </row>
    <row r="772" spans="1:10" ht="15.75" customHeight="1">
      <c r="A772" s="1954"/>
      <c r="B772" s="1954"/>
      <c r="C772" s="1954"/>
      <c r="D772" s="1954"/>
      <c r="E772" s="1954"/>
      <c r="F772" s="1954"/>
      <c r="G772" s="1954"/>
      <c r="H772" s="1954"/>
      <c r="I772" s="1954"/>
      <c r="J772" s="1954"/>
    </row>
    <row r="773" spans="1:10" ht="15.75" customHeight="1">
      <c r="A773" s="1954"/>
      <c r="B773" s="1954"/>
      <c r="C773" s="1954"/>
      <c r="D773" s="1954"/>
      <c r="E773" s="1954"/>
      <c r="F773" s="1954"/>
      <c r="G773" s="1954"/>
      <c r="H773" s="1954"/>
      <c r="I773" s="1954"/>
      <c r="J773" s="1954"/>
    </row>
    <row r="774" spans="1:10" ht="15.75" customHeight="1">
      <c r="A774" s="1954"/>
      <c r="B774" s="1954"/>
      <c r="C774" s="1954"/>
      <c r="D774" s="1954"/>
      <c r="E774" s="1954"/>
      <c r="F774" s="1954"/>
      <c r="G774" s="1954"/>
      <c r="H774" s="1954"/>
      <c r="I774" s="1954"/>
      <c r="J774" s="1954"/>
    </row>
    <row r="775" spans="1:10" ht="15.75" customHeight="1">
      <c r="A775" s="1954"/>
      <c r="B775" s="1954"/>
      <c r="C775" s="1954"/>
      <c r="D775" s="1954"/>
      <c r="E775" s="1954"/>
      <c r="F775" s="1954"/>
      <c r="G775" s="1954"/>
      <c r="H775" s="1954"/>
      <c r="I775" s="1954"/>
      <c r="J775" s="1954"/>
    </row>
    <row r="776" spans="1:10" ht="15.75" customHeight="1">
      <c r="A776" s="1954"/>
      <c r="B776" s="1954"/>
      <c r="C776" s="1954"/>
      <c r="D776" s="1954"/>
      <c r="E776" s="1954"/>
      <c r="F776" s="1954"/>
      <c r="G776" s="1954"/>
      <c r="H776" s="1954"/>
      <c r="I776" s="1954"/>
      <c r="J776" s="1954"/>
    </row>
    <row r="777" spans="1:10" ht="15.75" customHeight="1">
      <c r="A777" s="1954"/>
      <c r="B777" s="1954"/>
      <c r="C777" s="1954"/>
      <c r="D777" s="1954"/>
      <c r="E777" s="1954"/>
      <c r="F777" s="1954"/>
      <c r="G777" s="1954"/>
      <c r="H777" s="1954"/>
      <c r="I777" s="1954"/>
      <c r="J777" s="1954"/>
    </row>
    <row r="778" spans="1:10" ht="15.75" customHeight="1">
      <c r="A778" s="1954"/>
      <c r="B778" s="1954"/>
      <c r="C778" s="1954"/>
      <c r="D778" s="1954"/>
      <c r="E778" s="1954"/>
      <c r="F778" s="1954"/>
      <c r="G778" s="1954"/>
      <c r="H778" s="1954"/>
      <c r="I778" s="1954"/>
      <c r="J778" s="1954"/>
    </row>
    <row r="779" spans="1:10" ht="15.75" customHeight="1">
      <c r="A779" s="1954"/>
      <c r="B779" s="1954"/>
      <c r="C779" s="1954"/>
      <c r="D779" s="1954"/>
      <c r="E779" s="1954"/>
      <c r="F779" s="1954"/>
      <c r="G779" s="1954"/>
      <c r="H779" s="1954"/>
      <c r="I779" s="1954"/>
      <c r="J779" s="1954"/>
    </row>
    <row r="780" spans="1:10" ht="15.75" customHeight="1">
      <c r="A780" s="1954"/>
      <c r="B780" s="1954"/>
      <c r="C780" s="1954"/>
      <c r="D780" s="1954"/>
      <c r="E780" s="1954"/>
      <c r="F780" s="1954"/>
      <c r="G780" s="1954"/>
      <c r="H780" s="1954"/>
      <c r="I780" s="1954"/>
      <c r="J780" s="1954"/>
    </row>
    <row r="781" spans="1:10" ht="15.75" customHeight="1">
      <c r="A781" s="1954"/>
      <c r="B781" s="1954"/>
      <c r="C781" s="1954"/>
      <c r="D781" s="1954"/>
      <c r="E781" s="1954"/>
      <c r="F781" s="1954"/>
      <c r="G781" s="1954"/>
      <c r="H781" s="1954"/>
      <c r="I781" s="1954"/>
      <c r="J781" s="1954"/>
    </row>
    <row r="782" spans="1:10" ht="15.75" customHeight="1">
      <c r="A782" s="1954"/>
      <c r="B782" s="1954"/>
      <c r="C782" s="1954"/>
      <c r="D782" s="1954"/>
      <c r="E782" s="1954"/>
      <c r="F782" s="1954"/>
      <c r="G782" s="1954"/>
      <c r="H782" s="1954"/>
      <c r="I782" s="1954"/>
      <c r="J782" s="1954"/>
    </row>
    <row r="783" spans="1:10" ht="15.75" customHeight="1">
      <c r="A783" s="1954"/>
      <c r="B783" s="1954"/>
      <c r="C783" s="1954"/>
      <c r="D783" s="1954"/>
      <c r="E783" s="1954"/>
      <c r="F783" s="1954"/>
      <c r="G783" s="1954"/>
      <c r="H783" s="1954"/>
      <c r="I783" s="1954"/>
      <c r="J783" s="1954"/>
    </row>
    <row r="784" spans="1:10" ht="15.75" customHeight="1">
      <c r="A784" s="1954"/>
      <c r="B784" s="1954"/>
      <c r="C784" s="1954"/>
      <c r="D784" s="1954"/>
      <c r="E784" s="1954"/>
      <c r="F784" s="1954"/>
      <c r="G784" s="1954"/>
      <c r="H784" s="1954"/>
      <c r="I784" s="1954"/>
      <c r="J784" s="1954"/>
    </row>
    <row r="785" spans="1:10" ht="15.75" customHeight="1">
      <c r="A785" s="1954"/>
      <c r="B785" s="1954"/>
      <c r="C785" s="1954"/>
      <c r="D785" s="1954"/>
      <c r="E785" s="1954"/>
      <c r="F785" s="1954"/>
      <c r="G785" s="1954"/>
      <c r="H785" s="1954"/>
      <c r="I785" s="1954"/>
      <c r="J785" s="1954"/>
    </row>
    <row r="786" spans="1:10" ht="15.75" customHeight="1">
      <c r="A786" s="1954"/>
      <c r="B786" s="1954"/>
      <c r="C786" s="1954"/>
      <c r="D786" s="1954"/>
      <c r="E786" s="1954"/>
      <c r="F786" s="1954"/>
      <c r="G786" s="1954"/>
      <c r="H786" s="1954"/>
      <c r="I786" s="1954"/>
      <c r="J786" s="1954"/>
    </row>
    <row r="787" spans="1:10" ht="15.75" customHeight="1">
      <c r="A787" s="1954"/>
      <c r="B787" s="1954"/>
      <c r="C787" s="1954"/>
      <c r="D787" s="1954"/>
      <c r="E787" s="1954"/>
      <c r="F787" s="1954"/>
      <c r="G787" s="1954"/>
      <c r="H787" s="1954"/>
      <c r="I787" s="1954"/>
      <c r="J787" s="1954"/>
    </row>
    <row r="788" spans="1:10" ht="15.75" customHeight="1">
      <c r="A788" s="1954"/>
      <c r="B788" s="1954"/>
      <c r="C788" s="1954"/>
      <c r="D788" s="1954"/>
      <c r="E788" s="1954"/>
      <c r="F788" s="1954"/>
      <c r="G788" s="1954"/>
      <c r="H788" s="1954"/>
      <c r="I788" s="1954"/>
      <c r="J788" s="1954"/>
    </row>
    <row r="789" spans="1:10" ht="15.75" customHeight="1">
      <c r="A789" s="1954"/>
      <c r="B789" s="1954"/>
      <c r="C789" s="1954"/>
      <c r="D789" s="1954"/>
      <c r="E789" s="1954"/>
      <c r="F789" s="1954"/>
      <c r="G789" s="1954"/>
      <c r="H789" s="1954"/>
      <c r="I789" s="1954"/>
      <c r="J789" s="1954"/>
    </row>
    <row r="790" spans="1:10" ht="15.75" customHeight="1">
      <c r="A790" s="1954"/>
      <c r="B790" s="1954"/>
      <c r="C790" s="1954"/>
      <c r="D790" s="1954"/>
      <c r="E790" s="1954"/>
      <c r="F790" s="1954"/>
      <c r="G790" s="1954"/>
      <c r="H790" s="1954"/>
      <c r="I790" s="1954"/>
      <c r="J790" s="1954"/>
    </row>
    <row r="791" spans="1:10" ht="15.75" customHeight="1">
      <c r="A791" s="1954"/>
      <c r="B791" s="1954"/>
      <c r="C791" s="1954"/>
      <c r="D791" s="1954"/>
      <c r="E791" s="1954"/>
      <c r="F791" s="1954"/>
      <c r="G791" s="1954"/>
      <c r="H791" s="1954"/>
      <c r="I791" s="1954"/>
      <c r="J791" s="1954"/>
    </row>
    <row r="792" spans="1:10" ht="15.75" customHeight="1">
      <c r="A792" s="1954"/>
      <c r="B792" s="1954"/>
      <c r="C792" s="1954"/>
      <c r="D792" s="1954"/>
      <c r="E792" s="1954"/>
      <c r="F792" s="1954"/>
      <c r="G792" s="1954"/>
      <c r="H792" s="1954"/>
      <c r="I792" s="1954"/>
      <c r="J792" s="1954"/>
    </row>
    <row r="793" spans="1:10" ht="15.75" customHeight="1">
      <c r="A793" s="1954"/>
      <c r="B793" s="1954"/>
      <c r="C793" s="1954"/>
      <c r="D793" s="1954"/>
      <c r="E793" s="1954"/>
      <c r="F793" s="1954"/>
      <c r="G793" s="1954"/>
      <c r="H793" s="1954"/>
      <c r="I793" s="1954"/>
      <c r="J793" s="1954"/>
    </row>
    <row r="794" spans="1:10" ht="15.75" customHeight="1">
      <c r="A794" s="1954"/>
      <c r="B794" s="1954"/>
      <c r="C794" s="1954"/>
      <c r="D794" s="1954"/>
      <c r="E794" s="1954"/>
      <c r="F794" s="1954"/>
      <c r="G794" s="1954"/>
      <c r="H794" s="1954"/>
      <c r="I794" s="1954"/>
      <c r="J794" s="1954"/>
    </row>
    <row r="795" spans="1:10" ht="15.75" customHeight="1">
      <c r="A795" s="1954"/>
      <c r="B795" s="1954"/>
      <c r="C795" s="1954"/>
      <c r="D795" s="1954"/>
      <c r="E795" s="1954"/>
      <c r="F795" s="1954"/>
      <c r="G795" s="1954"/>
      <c r="H795" s="1954"/>
      <c r="I795" s="1954"/>
      <c r="J795" s="1954"/>
    </row>
    <row r="796" spans="1:10" ht="15.75" customHeight="1">
      <c r="A796" s="1954"/>
      <c r="B796" s="1954"/>
      <c r="C796" s="1954"/>
      <c r="D796" s="1954"/>
      <c r="E796" s="1954"/>
      <c r="F796" s="1954"/>
      <c r="G796" s="1954"/>
      <c r="H796" s="1954"/>
      <c r="I796" s="1954"/>
      <c r="J796" s="1954"/>
    </row>
    <row r="797" spans="1:10" ht="15.75" customHeight="1">
      <c r="A797" s="1954"/>
      <c r="B797" s="1954"/>
      <c r="C797" s="1954"/>
      <c r="D797" s="1954"/>
      <c r="E797" s="1954"/>
      <c r="F797" s="1954"/>
      <c r="G797" s="1954"/>
      <c r="H797" s="1954"/>
      <c r="I797" s="1954"/>
      <c r="J797" s="1954"/>
    </row>
    <row r="798" spans="1:10" ht="15.75" customHeight="1">
      <c r="A798" s="1954"/>
      <c r="B798" s="1954"/>
      <c r="C798" s="1954"/>
      <c r="D798" s="1954"/>
      <c r="E798" s="1954"/>
      <c r="F798" s="1954"/>
      <c r="G798" s="1954"/>
      <c r="H798" s="1954"/>
      <c r="I798" s="1954"/>
      <c r="J798" s="1954"/>
    </row>
    <row r="799" spans="1:10" ht="15.75" customHeight="1">
      <c r="A799" s="1954"/>
      <c r="B799" s="1954"/>
      <c r="C799" s="1954"/>
      <c r="D799" s="1954"/>
      <c r="E799" s="1954"/>
      <c r="F799" s="1954"/>
      <c r="G799" s="1954"/>
      <c r="H799" s="1954"/>
      <c r="I799" s="1954"/>
      <c r="J799" s="1954"/>
    </row>
    <row r="800" spans="1:10" ht="15.75" customHeight="1">
      <c r="A800" s="1954"/>
      <c r="B800" s="1954"/>
      <c r="C800" s="1954"/>
      <c r="D800" s="1954"/>
      <c r="E800" s="1954"/>
      <c r="F800" s="1954"/>
      <c r="G800" s="1954"/>
      <c r="H800" s="1954"/>
      <c r="I800" s="1954"/>
      <c r="J800" s="1954"/>
    </row>
    <row r="801" spans="1:10" ht="15.75" customHeight="1">
      <c r="A801" s="1954"/>
      <c r="B801" s="1954"/>
      <c r="C801" s="1954"/>
      <c r="D801" s="1954"/>
      <c r="E801" s="1954"/>
      <c r="F801" s="1954"/>
      <c r="G801" s="1954"/>
      <c r="H801" s="1954"/>
      <c r="I801" s="1954"/>
      <c r="J801" s="1954"/>
    </row>
    <row r="802" spans="1:10" ht="15.75" customHeight="1">
      <c r="A802" s="1954"/>
      <c r="B802" s="1954"/>
      <c r="C802" s="1954"/>
      <c r="D802" s="1954"/>
      <c r="E802" s="1954"/>
      <c r="F802" s="1954"/>
      <c r="G802" s="1954"/>
      <c r="H802" s="1954"/>
      <c r="I802" s="1954"/>
      <c r="J802" s="1954"/>
    </row>
    <row r="803" spans="1:10" ht="15.75" customHeight="1">
      <c r="A803" s="1954"/>
      <c r="B803" s="1954"/>
      <c r="C803" s="1954"/>
      <c r="D803" s="1954"/>
      <c r="E803" s="1954"/>
      <c r="F803" s="1954"/>
      <c r="G803" s="1954"/>
      <c r="H803" s="1954"/>
      <c r="I803" s="1954"/>
      <c r="J803" s="1954"/>
    </row>
    <row r="804" spans="1:10" ht="15.75" customHeight="1">
      <c r="A804" s="1954"/>
      <c r="B804" s="1954"/>
      <c r="C804" s="1954"/>
      <c r="D804" s="1954"/>
      <c r="E804" s="1954"/>
      <c r="F804" s="1954"/>
      <c r="G804" s="1954"/>
      <c r="H804" s="1954"/>
      <c r="I804" s="1954"/>
      <c r="J804" s="1954"/>
    </row>
    <row r="805" spans="1:10" ht="15.75" customHeight="1">
      <c r="A805" s="1954"/>
      <c r="B805" s="1954"/>
      <c r="C805" s="1954"/>
      <c r="D805" s="1954"/>
      <c r="E805" s="1954"/>
      <c r="F805" s="1954"/>
      <c r="G805" s="1954"/>
      <c r="H805" s="1954"/>
      <c r="I805" s="1954"/>
      <c r="J805" s="1954"/>
    </row>
    <row r="806" spans="1:10" ht="15.75" customHeight="1">
      <c r="A806" s="1954"/>
      <c r="B806" s="1954"/>
      <c r="C806" s="1954"/>
      <c r="D806" s="1954"/>
      <c r="E806" s="1954"/>
      <c r="F806" s="1954"/>
      <c r="G806" s="1954"/>
      <c r="H806" s="1954"/>
      <c r="I806" s="1954"/>
      <c r="J806" s="1954"/>
    </row>
    <row r="807" spans="1:10" ht="15.75" customHeight="1">
      <c r="A807" s="1954"/>
      <c r="B807" s="1954"/>
      <c r="C807" s="1954"/>
      <c r="D807" s="1954"/>
      <c r="E807" s="1954"/>
      <c r="F807" s="1954"/>
      <c r="G807" s="1954"/>
      <c r="H807" s="1954"/>
      <c r="I807" s="1954"/>
      <c r="J807" s="1954"/>
    </row>
    <row r="808" spans="1:10" ht="15.75" customHeight="1">
      <c r="A808" s="1954"/>
      <c r="B808" s="1954"/>
      <c r="C808" s="1954"/>
      <c r="D808" s="1954"/>
      <c r="E808" s="1954"/>
      <c r="F808" s="1954"/>
      <c r="G808" s="1954"/>
      <c r="H808" s="1954"/>
      <c r="I808" s="1954"/>
      <c r="J808" s="1954"/>
    </row>
    <row r="809" spans="1:10" ht="15.75" customHeight="1">
      <c r="A809" s="1954"/>
      <c r="B809" s="1954"/>
      <c r="C809" s="1954"/>
      <c r="D809" s="1954"/>
      <c r="E809" s="1954"/>
      <c r="F809" s="1954"/>
      <c r="G809" s="1954"/>
      <c r="H809" s="1954"/>
      <c r="I809" s="1954"/>
      <c r="J809" s="1954"/>
    </row>
    <row r="810" spans="1:10" ht="15.75" customHeight="1">
      <c r="A810" s="1954"/>
      <c r="B810" s="1954"/>
      <c r="C810" s="1954"/>
      <c r="D810" s="1954"/>
      <c r="E810" s="1954"/>
      <c r="F810" s="1954"/>
      <c r="G810" s="1954"/>
      <c r="H810" s="1954"/>
      <c r="I810" s="1954"/>
      <c r="J810" s="1954"/>
    </row>
    <row r="811" spans="1:10" ht="15.75" customHeight="1">
      <c r="A811" s="1954"/>
      <c r="B811" s="1954"/>
      <c r="C811" s="1954"/>
      <c r="D811" s="1954"/>
      <c r="E811" s="1954"/>
      <c r="F811" s="1954"/>
      <c r="G811" s="1954"/>
      <c r="H811" s="1954"/>
      <c r="I811" s="1954"/>
      <c r="J811" s="1954"/>
    </row>
    <row r="812" spans="1:10" ht="15.75" customHeight="1">
      <c r="A812" s="1954"/>
      <c r="B812" s="1954"/>
      <c r="C812" s="1954"/>
      <c r="D812" s="1954"/>
      <c r="E812" s="1954"/>
      <c r="F812" s="1954"/>
      <c r="G812" s="1954"/>
      <c r="H812" s="1954"/>
      <c r="I812" s="1954"/>
      <c r="J812" s="1954"/>
    </row>
    <row r="813" spans="1:10" ht="15.75" customHeight="1">
      <c r="A813" s="1954"/>
      <c r="B813" s="1954"/>
      <c r="C813" s="1954"/>
      <c r="D813" s="1954"/>
      <c r="E813" s="1954"/>
      <c r="F813" s="1954"/>
      <c r="G813" s="1954"/>
      <c r="H813" s="1954"/>
      <c r="I813" s="1954"/>
      <c r="J813" s="1954"/>
    </row>
    <row r="814" spans="1:10" ht="15.75" customHeight="1">
      <c r="A814" s="1954"/>
      <c r="B814" s="1954"/>
      <c r="C814" s="1954"/>
      <c r="D814" s="1954"/>
      <c r="E814" s="1954"/>
      <c r="F814" s="1954"/>
      <c r="G814" s="1954"/>
      <c r="H814" s="1954"/>
      <c r="I814" s="1954"/>
      <c r="J814" s="1954"/>
    </row>
    <row r="815" spans="1:10" ht="15.75" customHeight="1">
      <c r="A815" s="1954"/>
      <c r="B815" s="1954"/>
      <c r="C815" s="1954"/>
      <c r="D815" s="1954"/>
      <c r="E815" s="1954"/>
      <c r="F815" s="1954"/>
      <c r="G815" s="1954"/>
      <c r="H815" s="1954"/>
      <c r="I815" s="1954"/>
      <c r="J815" s="1954"/>
    </row>
    <row r="816" spans="1:10" ht="15.75" customHeight="1">
      <c r="A816" s="1954"/>
      <c r="B816" s="1954"/>
      <c r="C816" s="1954"/>
      <c r="D816" s="1954"/>
      <c r="E816" s="1954"/>
      <c r="F816" s="1954"/>
      <c r="G816" s="1954"/>
      <c r="H816" s="1954"/>
      <c r="I816" s="1954"/>
      <c r="J816" s="1954"/>
    </row>
    <row r="817" spans="1:10" ht="15.75" customHeight="1">
      <c r="A817" s="1954"/>
      <c r="B817" s="1954"/>
      <c r="C817" s="1954"/>
      <c r="D817" s="1954"/>
      <c r="E817" s="1954"/>
      <c r="F817" s="1954"/>
      <c r="G817" s="1954"/>
      <c r="H817" s="1954"/>
      <c r="I817" s="1954"/>
      <c r="J817" s="1954"/>
    </row>
    <row r="818" spans="1:10" ht="15.75" customHeight="1">
      <c r="A818" s="1954"/>
      <c r="B818" s="1954"/>
      <c r="C818" s="1954"/>
      <c r="D818" s="1954"/>
      <c r="E818" s="1954"/>
      <c r="F818" s="1954"/>
      <c r="G818" s="1954"/>
      <c r="H818" s="1954"/>
      <c r="I818" s="1954"/>
      <c r="J818" s="1954"/>
    </row>
    <row r="819" spans="1:10" ht="15.75" customHeight="1">
      <c r="A819" s="1954"/>
      <c r="B819" s="1954"/>
      <c r="C819" s="1954"/>
      <c r="D819" s="1954"/>
      <c r="E819" s="1954"/>
      <c r="F819" s="1954"/>
      <c r="G819" s="1954"/>
      <c r="H819" s="1954"/>
      <c r="I819" s="1954"/>
      <c r="J819" s="1954"/>
    </row>
    <row r="820" spans="1:10" ht="15.75" customHeight="1">
      <c r="A820" s="1954"/>
      <c r="B820" s="1954"/>
      <c r="C820" s="1954"/>
      <c r="D820" s="1954"/>
      <c r="E820" s="1954"/>
      <c r="F820" s="1954"/>
      <c r="G820" s="1954"/>
      <c r="H820" s="1954"/>
      <c r="I820" s="1954"/>
      <c r="J820" s="1954"/>
    </row>
    <row r="821" spans="1:10" ht="15.75" customHeight="1">
      <c r="A821" s="1954"/>
      <c r="B821" s="1954"/>
      <c r="C821" s="1954"/>
      <c r="D821" s="1954"/>
      <c r="E821" s="1954"/>
      <c r="F821" s="1954"/>
      <c r="G821" s="1954"/>
      <c r="H821" s="1954"/>
      <c r="I821" s="1954"/>
      <c r="J821" s="1954"/>
    </row>
    <row r="822" spans="1:10" ht="15.75" customHeight="1">
      <c r="A822" s="1954"/>
      <c r="B822" s="1954"/>
      <c r="C822" s="1954"/>
      <c r="D822" s="1954"/>
      <c r="E822" s="1954"/>
      <c r="F822" s="1954"/>
      <c r="G822" s="1954"/>
      <c r="H822" s="1954"/>
      <c r="I822" s="1954"/>
      <c r="J822" s="1954"/>
    </row>
    <row r="823" spans="1:10" ht="15.75" customHeight="1">
      <c r="A823" s="1954"/>
      <c r="B823" s="1954"/>
      <c r="C823" s="1954"/>
      <c r="D823" s="1954"/>
      <c r="E823" s="1954"/>
      <c r="F823" s="1954"/>
      <c r="G823" s="1954"/>
      <c r="H823" s="1954"/>
      <c r="I823" s="1954"/>
      <c r="J823" s="1954"/>
    </row>
    <row r="824" spans="1:10" ht="15.75" customHeight="1">
      <c r="A824" s="1954"/>
      <c r="B824" s="1954"/>
      <c r="C824" s="1954"/>
      <c r="D824" s="1954"/>
      <c r="E824" s="1954"/>
      <c r="F824" s="1954"/>
      <c r="G824" s="1954"/>
      <c r="H824" s="1954"/>
      <c r="I824" s="1954"/>
      <c r="J824" s="1954"/>
    </row>
    <row r="825" spans="1:10" ht="15.75" customHeight="1">
      <c r="A825" s="1954"/>
      <c r="B825" s="1954"/>
      <c r="C825" s="1954"/>
      <c r="D825" s="1954"/>
      <c r="E825" s="1954"/>
      <c r="F825" s="1954"/>
      <c r="G825" s="1954"/>
      <c r="H825" s="1954"/>
      <c r="I825" s="1954"/>
      <c r="J825" s="1954"/>
    </row>
    <row r="826" spans="1:10" ht="15.75" customHeight="1">
      <c r="A826" s="1954"/>
      <c r="B826" s="1954"/>
      <c r="C826" s="1954"/>
      <c r="D826" s="1954"/>
      <c r="E826" s="1954"/>
      <c r="F826" s="1954"/>
      <c r="G826" s="1954"/>
      <c r="H826" s="1954"/>
      <c r="I826" s="1954"/>
      <c r="J826" s="1954"/>
    </row>
    <row r="827" spans="1:10" ht="15.75" customHeight="1">
      <c r="A827" s="1954"/>
      <c r="B827" s="1954"/>
      <c r="C827" s="1954"/>
      <c r="D827" s="1954"/>
      <c r="E827" s="1954"/>
      <c r="F827" s="1954"/>
      <c r="G827" s="1954"/>
      <c r="H827" s="1954"/>
      <c r="I827" s="1954"/>
      <c r="J827" s="1954"/>
    </row>
    <row r="828" spans="1:10" ht="15.75" customHeight="1">
      <c r="A828" s="1954"/>
      <c r="B828" s="1954"/>
      <c r="C828" s="1954"/>
      <c r="D828" s="1954"/>
      <c r="E828" s="1954"/>
      <c r="F828" s="1954"/>
      <c r="G828" s="1954"/>
      <c r="H828" s="1954"/>
      <c r="I828" s="1954"/>
      <c r="J828" s="1954"/>
    </row>
    <row r="829" spans="1:10" ht="15.75" customHeight="1">
      <c r="A829" s="1954"/>
      <c r="B829" s="1954"/>
      <c r="C829" s="1954"/>
      <c r="D829" s="1954"/>
      <c r="E829" s="1954"/>
      <c r="F829" s="1954"/>
      <c r="G829" s="1954"/>
      <c r="H829" s="1954"/>
      <c r="I829" s="1954"/>
      <c r="J829" s="1954"/>
    </row>
    <row r="830" spans="1:10" ht="15.75" customHeight="1">
      <c r="A830" s="1954"/>
      <c r="B830" s="1954"/>
      <c r="C830" s="1954"/>
      <c r="D830" s="1954"/>
      <c r="E830" s="1954"/>
      <c r="F830" s="1954"/>
      <c r="G830" s="1954"/>
      <c r="H830" s="1954"/>
      <c r="I830" s="1954"/>
      <c r="J830" s="1954"/>
    </row>
    <row r="831" spans="1:10" ht="15.75" customHeight="1">
      <c r="A831" s="1954"/>
      <c r="B831" s="1954"/>
      <c r="C831" s="1954"/>
      <c r="D831" s="1954"/>
      <c r="E831" s="1954"/>
      <c r="F831" s="1954"/>
      <c r="G831" s="1954"/>
      <c r="H831" s="1954"/>
      <c r="I831" s="1954"/>
      <c r="J831" s="1954"/>
    </row>
    <row r="832" spans="1:10" ht="15.75" customHeight="1">
      <c r="A832" s="1954"/>
      <c r="B832" s="1954"/>
      <c r="C832" s="1954"/>
      <c r="D832" s="1954"/>
      <c r="E832" s="1954"/>
      <c r="F832" s="1954"/>
      <c r="G832" s="1954"/>
      <c r="H832" s="1954"/>
      <c r="I832" s="1954"/>
      <c r="J832" s="1954"/>
    </row>
    <row r="833" spans="1:10" ht="15.75" customHeight="1">
      <c r="A833" s="1954"/>
      <c r="B833" s="1954"/>
      <c r="C833" s="1954"/>
      <c r="D833" s="1954"/>
      <c r="E833" s="1954"/>
      <c r="F833" s="1954"/>
      <c r="G833" s="1954"/>
      <c r="H833" s="1954"/>
      <c r="I833" s="1954"/>
      <c r="J833" s="1954"/>
    </row>
    <row r="834" spans="1:10" ht="15.75" customHeight="1">
      <c r="A834" s="1954"/>
      <c r="B834" s="1954"/>
      <c r="C834" s="1954"/>
      <c r="D834" s="1954"/>
      <c r="E834" s="1954"/>
      <c r="F834" s="1954"/>
      <c r="G834" s="1954"/>
      <c r="H834" s="1954"/>
      <c r="I834" s="1954"/>
      <c r="J834" s="1954"/>
    </row>
    <row r="835" spans="1:10" ht="15.75" customHeight="1">
      <c r="A835" s="1954"/>
      <c r="B835" s="1954"/>
      <c r="C835" s="1954"/>
      <c r="D835" s="1954"/>
      <c r="E835" s="1954"/>
      <c r="F835" s="1954"/>
      <c r="G835" s="1954"/>
      <c r="H835" s="1954"/>
      <c r="I835" s="1954"/>
      <c r="J835" s="1954"/>
    </row>
    <row r="836" spans="1:10" ht="15.75" customHeight="1">
      <c r="A836" s="1954"/>
      <c r="B836" s="1954"/>
      <c r="C836" s="1954"/>
      <c r="D836" s="1954"/>
      <c r="E836" s="1954"/>
      <c r="F836" s="1954"/>
      <c r="G836" s="1954"/>
      <c r="H836" s="1954"/>
      <c r="I836" s="1954"/>
      <c r="J836" s="1954"/>
    </row>
    <row r="837" spans="1:10" ht="15.75" customHeight="1">
      <c r="A837" s="1954"/>
      <c r="B837" s="1954"/>
      <c r="C837" s="1954"/>
      <c r="D837" s="1954"/>
      <c r="E837" s="1954"/>
      <c r="F837" s="1954"/>
      <c r="G837" s="1954"/>
      <c r="H837" s="1954"/>
      <c r="I837" s="1954"/>
      <c r="J837" s="1954"/>
    </row>
    <row r="838" spans="1:10" ht="15.75" customHeight="1">
      <c r="A838" s="1954"/>
      <c r="B838" s="1954"/>
      <c r="C838" s="1954"/>
      <c r="D838" s="1954"/>
      <c r="E838" s="1954"/>
      <c r="F838" s="1954"/>
      <c r="G838" s="1954"/>
      <c r="H838" s="1954"/>
      <c r="I838" s="1954"/>
      <c r="J838" s="1954"/>
    </row>
    <row r="839" spans="1:10" ht="15.75" customHeight="1">
      <c r="A839" s="1954"/>
      <c r="B839" s="1954"/>
      <c r="C839" s="1954"/>
      <c r="D839" s="1954"/>
      <c r="E839" s="1954"/>
      <c r="F839" s="1954"/>
      <c r="G839" s="1954"/>
      <c r="H839" s="1954"/>
      <c r="I839" s="1954"/>
      <c r="J839" s="1954"/>
    </row>
    <row r="840" spans="1:10" ht="15.75" customHeight="1">
      <c r="A840" s="1954"/>
      <c r="B840" s="1954"/>
      <c r="C840" s="1954"/>
      <c r="D840" s="1954"/>
      <c r="E840" s="1954"/>
      <c r="F840" s="1954"/>
      <c r="G840" s="1954"/>
      <c r="H840" s="1954"/>
      <c r="I840" s="1954"/>
      <c r="J840" s="1954"/>
    </row>
    <row r="841" spans="1:10" ht="15.75" customHeight="1">
      <c r="A841" s="1954"/>
      <c r="B841" s="1954"/>
      <c r="C841" s="1954"/>
      <c r="D841" s="1954"/>
      <c r="E841" s="1954"/>
      <c r="F841" s="1954"/>
      <c r="G841" s="1954"/>
      <c r="H841" s="1954"/>
      <c r="I841" s="1954"/>
      <c r="J841" s="1954"/>
    </row>
    <row r="842" spans="1:10" ht="15.75" customHeight="1">
      <c r="A842" s="1954"/>
      <c r="B842" s="1954"/>
      <c r="C842" s="1954"/>
      <c r="D842" s="1954"/>
      <c r="E842" s="1954"/>
      <c r="F842" s="1954"/>
      <c r="G842" s="1954"/>
      <c r="H842" s="1954"/>
      <c r="I842" s="1954"/>
      <c r="J842" s="1954"/>
    </row>
    <row r="843" spans="1:10" ht="15.75" customHeight="1">
      <c r="A843" s="1954"/>
      <c r="B843" s="1954"/>
      <c r="C843" s="1954"/>
      <c r="D843" s="1954"/>
      <c r="E843" s="1954"/>
      <c r="F843" s="1954"/>
      <c r="G843" s="1954"/>
      <c r="H843" s="1954"/>
      <c r="I843" s="1954"/>
      <c r="J843" s="1954"/>
    </row>
    <row r="844" spans="1:10" ht="15.75" customHeight="1">
      <c r="A844" s="1954"/>
      <c r="B844" s="1954"/>
      <c r="C844" s="1954"/>
      <c r="D844" s="1954"/>
      <c r="E844" s="1954"/>
      <c r="F844" s="1954"/>
      <c r="G844" s="1954"/>
      <c r="H844" s="1954"/>
      <c r="I844" s="1954"/>
      <c r="J844" s="1954"/>
    </row>
    <row r="845" spans="1:10" ht="15.75" customHeight="1">
      <c r="A845" s="1954"/>
      <c r="B845" s="1954"/>
      <c r="C845" s="1954"/>
      <c r="D845" s="1954"/>
      <c r="E845" s="1954"/>
      <c r="F845" s="1954"/>
      <c r="G845" s="1954"/>
      <c r="H845" s="1954"/>
      <c r="I845" s="1954"/>
      <c r="J845" s="1954"/>
    </row>
    <row r="846" spans="1:10" ht="15.75" customHeight="1">
      <c r="A846" s="1954"/>
      <c r="B846" s="1954"/>
      <c r="C846" s="1954"/>
      <c r="D846" s="1954"/>
      <c r="E846" s="1954"/>
      <c r="F846" s="1954"/>
      <c r="G846" s="1954"/>
      <c r="H846" s="1954"/>
      <c r="I846" s="1954"/>
      <c r="J846" s="1954"/>
    </row>
    <row r="847" spans="1:10" ht="15.75" customHeight="1">
      <c r="A847" s="1954"/>
      <c r="B847" s="1954"/>
      <c r="C847" s="1954"/>
      <c r="D847" s="1954"/>
      <c r="E847" s="1954"/>
      <c r="F847" s="1954"/>
      <c r="G847" s="1954"/>
      <c r="H847" s="1954"/>
      <c r="I847" s="1954"/>
      <c r="J847" s="1954"/>
    </row>
    <row r="848" spans="1:10" ht="15.75" customHeight="1">
      <c r="A848" s="1954"/>
      <c r="B848" s="1954"/>
      <c r="C848" s="1954"/>
      <c r="D848" s="1954"/>
      <c r="E848" s="1954"/>
      <c r="F848" s="1954"/>
      <c r="G848" s="1954"/>
      <c r="H848" s="1954"/>
      <c r="I848" s="1954"/>
      <c r="J848" s="1954"/>
    </row>
    <row r="849" spans="1:10" ht="15.75" customHeight="1">
      <c r="A849" s="1954"/>
      <c r="B849" s="1954"/>
      <c r="C849" s="1954"/>
      <c r="D849" s="1954"/>
      <c r="E849" s="1954"/>
      <c r="F849" s="1954"/>
      <c r="G849" s="1954"/>
      <c r="H849" s="1954"/>
      <c r="I849" s="1954"/>
      <c r="J849" s="1954"/>
    </row>
    <row r="850" spans="1:10" ht="15.75" customHeight="1">
      <c r="A850" s="1954"/>
      <c r="B850" s="1954"/>
      <c r="C850" s="1954"/>
      <c r="D850" s="1954"/>
      <c r="E850" s="1954"/>
      <c r="F850" s="1954"/>
      <c r="G850" s="1954"/>
      <c r="H850" s="1954"/>
      <c r="I850" s="1954"/>
      <c r="J850" s="1954"/>
    </row>
    <row r="851" spans="1:10" ht="15.75" customHeight="1">
      <c r="A851" s="1954"/>
      <c r="B851" s="1954"/>
      <c r="C851" s="1954"/>
      <c r="D851" s="1954"/>
      <c r="E851" s="1954"/>
      <c r="F851" s="1954"/>
      <c r="G851" s="1954"/>
      <c r="H851" s="1954"/>
      <c r="I851" s="1954"/>
      <c r="J851" s="1954"/>
    </row>
    <row r="852" spans="1:10" ht="15.75" customHeight="1">
      <c r="A852" s="1954"/>
      <c r="B852" s="1954"/>
      <c r="C852" s="1954"/>
      <c r="D852" s="1954"/>
      <c r="E852" s="1954"/>
      <c r="F852" s="1954"/>
      <c r="G852" s="1954"/>
      <c r="H852" s="1954"/>
      <c r="I852" s="1954"/>
      <c r="J852" s="1954"/>
    </row>
    <row r="853" spans="1:10" ht="15.75" customHeight="1">
      <c r="A853" s="1954"/>
      <c r="B853" s="1954"/>
      <c r="C853" s="1954"/>
      <c r="D853" s="1954"/>
      <c r="E853" s="1954"/>
      <c r="F853" s="1954"/>
      <c r="G853" s="1954"/>
      <c r="H853" s="1954"/>
      <c r="I853" s="1954"/>
      <c r="J853" s="1954"/>
    </row>
    <row r="854" spans="1:10" ht="15.75" customHeight="1">
      <c r="A854" s="1954"/>
      <c r="B854" s="1954"/>
      <c r="C854" s="1954"/>
      <c r="D854" s="1954"/>
      <c r="E854" s="1954"/>
      <c r="F854" s="1954"/>
      <c r="G854" s="1954"/>
      <c r="H854" s="1954"/>
      <c r="I854" s="1954"/>
      <c r="J854" s="1954"/>
    </row>
    <row r="855" spans="1:10" ht="15.75" customHeight="1">
      <c r="A855" s="1954"/>
      <c r="B855" s="1954"/>
      <c r="C855" s="1954"/>
      <c r="D855" s="1954"/>
      <c r="E855" s="1954"/>
      <c r="F855" s="1954"/>
      <c r="G855" s="1954"/>
      <c r="H855" s="1954"/>
      <c r="I855" s="1954"/>
      <c r="J855" s="1954"/>
    </row>
    <row r="856" spans="1:10" ht="15.75" customHeight="1">
      <c r="A856" s="1954"/>
      <c r="B856" s="1954"/>
      <c r="C856" s="1954"/>
      <c r="D856" s="1954"/>
      <c r="E856" s="1954"/>
      <c r="F856" s="1954"/>
      <c r="G856" s="1954"/>
      <c r="H856" s="1954"/>
      <c r="I856" s="1954"/>
      <c r="J856" s="1954"/>
    </row>
    <row r="857" spans="1:10" ht="15.75" customHeight="1">
      <c r="A857" s="1954"/>
      <c r="B857" s="1954"/>
      <c r="C857" s="1954"/>
      <c r="D857" s="1954"/>
      <c r="E857" s="1954"/>
      <c r="F857" s="1954"/>
      <c r="G857" s="1954"/>
      <c r="H857" s="1954"/>
      <c r="I857" s="1954"/>
      <c r="J857" s="1954"/>
    </row>
    <row r="858" spans="1:10" ht="15.75" customHeight="1">
      <c r="A858" s="1954"/>
      <c r="B858" s="1954"/>
      <c r="C858" s="1954"/>
      <c r="D858" s="1954"/>
      <c r="E858" s="1954"/>
      <c r="F858" s="1954"/>
      <c r="G858" s="1954"/>
      <c r="H858" s="1954"/>
      <c r="I858" s="1954"/>
      <c r="J858" s="1954"/>
    </row>
    <row r="859" spans="1:10" ht="15.75" customHeight="1">
      <c r="A859" s="1954"/>
      <c r="B859" s="1954"/>
      <c r="C859" s="1954"/>
      <c r="D859" s="1954"/>
      <c r="E859" s="1954"/>
      <c r="F859" s="1954"/>
      <c r="G859" s="1954"/>
      <c r="H859" s="1954"/>
      <c r="I859" s="1954"/>
      <c r="J859" s="1954"/>
    </row>
    <row r="860" spans="1:10" ht="15.75" customHeight="1">
      <c r="A860" s="1954"/>
      <c r="B860" s="1954"/>
      <c r="C860" s="1954"/>
      <c r="D860" s="1954"/>
      <c r="E860" s="1954"/>
      <c r="F860" s="1954"/>
      <c r="G860" s="1954"/>
      <c r="H860" s="1954"/>
      <c r="I860" s="1954"/>
      <c r="J860" s="1954"/>
    </row>
    <row r="861" spans="1:10" ht="15.75" customHeight="1">
      <c r="A861" s="1954"/>
      <c r="B861" s="1954"/>
      <c r="C861" s="1954"/>
      <c r="D861" s="1954"/>
      <c r="E861" s="1954"/>
      <c r="F861" s="1954"/>
      <c r="G861" s="1954"/>
      <c r="H861" s="1954"/>
      <c r="I861" s="1954"/>
      <c r="J861" s="1954"/>
    </row>
    <row r="862" spans="1:10" ht="15.75" customHeight="1">
      <c r="A862" s="1954"/>
      <c r="B862" s="1954"/>
      <c r="C862" s="1954"/>
      <c r="D862" s="1954"/>
      <c r="E862" s="1954"/>
      <c r="F862" s="1954"/>
      <c r="G862" s="1954"/>
      <c r="H862" s="1954"/>
      <c r="I862" s="1954"/>
      <c r="J862" s="1954"/>
    </row>
    <row r="863" spans="1:10" ht="15.75" customHeight="1">
      <c r="A863" s="1954"/>
      <c r="B863" s="1954"/>
      <c r="C863" s="1954"/>
      <c r="D863" s="1954"/>
      <c r="E863" s="1954"/>
      <c r="F863" s="1954"/>
      <c r="G863" s="1954"/>
      <c r="H863" s="1954"/>
      <c r="I863" s="1954"/>
      <c r="J863" s="1954"/>
    </row>
    <row r="864" spans="1:10" ht="15.75" customHeight="1">
      <c r="A864" s="1954"/>
      <c r="B864" s="1954"/>
      <c r="C864" s="1954"/>
      <c r="D864" s="1954"/>
      <c r="E864" s="1954"/>
      <c r="F864" s="1954"/>
      <c r="G864" s="1954"/>
      <c r="H864" s="1954"/>
      <c r="I864" s="1954"/>
      <c r="J864" s="1954"/>
    </row>
    <row r="865" spans="1:10" ht="15.75" customHeight="1">
      <c r="A865" s="1954"/>
      <c r="B865" s="1954"/>
      <c r="C865" s="1954"/>
      <c r="D865" s="1954"/>
      <c r="E865" s="1954"/>
      <c r="F865" s="1954"/>
      <c r="G865" s="1954"/>
      <c r="H865" s="1954"/>
      <c r="I865" s="1954"/>
      <c r="J865" s="1954"/>
    </row>
    <row r="866" spans="1:10" ht="15.75" customHeight="1">
      <c r="A866" s="1954"/>
      <c r="B866" s="1954"/>
      <c r="C866" s="1954"/>
      <c r="D866" s="1954"/>
      <c r="E866" s="1954"/>
      <c r="F866" s="1954"/>
      <c r="G866" s="1954"/>
      <c r="H866" s="1954"/>
      <c r="I866" s="1954"/>
      <c r="J866" s="1954"/>
    </row>
    <row r="867" spans="1:10" ht="15.75" customHeight="1">
      <c r="A867" s="1954"/>
      <c r="B867" s="1954"/>
      <c r="C867" s="1954"/>
      <c r="D867" s="1954"/>
      <c r="E867" s="1954"/>
      <c r="F867" s="1954"/>
      <c r="G867" s="1954"/>
      <c r="H867" s="1954"/>
      <c r="I867" s="1954"/>
      <c r="J867" s="1954"/>
    </row>
    <row r="868" spans="1:10" ht="15.75" customHeight="1">
      <c r="A868" s="1954"/>
      <c r="B868" s="1954"/>
      <c r="C868" s="1954"/>
      <c r="D868" s="1954"/>
      <c r="E868" s="1954"/>
      <c r="F868" s="1954"/>
      <c r="G868" s="1954"/>
      <c r="H868" s="1954"/>
      <c r="I868" s="1954"/>
      <c r="J868" s="1954"/>
    </row>
    <row r="869" spans="1:10" ht="15.75" customHeight="1">
      <c r="A869" s="1954"/>
      <c r="B869" s="1954"/>
      <c r="C869" s="1954"/>
      <c r="D869" s="1954"/>
      <c r="E869" s="1954"/>
      <c r="F869" s="1954"/>
      <c r="G869" s="1954"/>
      <c r="H869" s="1954"/>
      <c r="I869" s="1954"/>
      <c r="J869" s="1954"/>
    </row>
    <row r="870" spans="1:10" ht="15.75" customHeight="1">
      <c r="A870" s="1954"/>
      <c r="B870" s="1954"/>
      <c r="C870" s="1954"/>
      <c r="D870" s="1954"/>
      <c r="E870" s="1954"/>
      <c r="F870" s="1954"/>
      <c r="G870" s="1954"/>
      <c r="H870" s="1954"/>
      <c r="I870" s="1954"/>
      <c r="J870" s="1954"/>
    </row>
    <row r="871" spans="1:10" ht="15.75" customHeight="1">
      <c r="A871" s="1954"/>
      <c r="B871" s="1954"/>
      <c r="C871" s="1954"/>
      <c r="D871" s="1954"/>
      <c r="E871" s="1954"/>
      <c r="F871" s="1954"/>
      <c r="G871" s="1954"/>
      <c r="H871" s="1954"/>
      <c r="I871" s="1954"/>
      <c r="J871" s="1954"/>
    </row>
    <row r="872" spans="1:10" ht="15.75" customHeight="1">
      <c r="A872" s="1954"/>
      <c r="B872" s="1954"/>
      <c r="C872" s="1954"/>
      <c r="D872" s="1954"/>
      <c r="E872" s="1954"/>
      <c r="F872" s="1954"/>
      <c r="G872" s="1954"/>
      <c r="H872" s="1954"/>
      <c r="I872" s="1954"/>
      <c r="J872" s="1954"/>
    </row>
    <row r="873" spans="1:10" ht="15.75" customHeight="1">
      <c r="A873" s="1954"/>
      <c r="B873" s="1954"/>
      <c r="C873" s="1954"/>
      <c r="D873" s="1954"/>
      <c r="E873" s="1954"/>
      <c r="F873" s="1954"/>
      <c r="G873" s="1954"/>
      <c r="H873" s="1954"/>
      <c r="I873" s="1954"/>
      <c r="J873" s="1954"/>
    </row>
    <row r="874" spans="1:10" ht="15.75" customHeight="1">
      <c r="A874" s="1954"/>
      <c r="B874" s="1954"/>
      <c r="C874" s="1954"/>
      <c r="D874" s="1954"/>
      <c r="E874" s="1954"/>
      <c r="F874" s="1954"/>
      <c r="G874" s="1954"/>
      <c r="H874" s="1954"/>
      <c r="I874" s="1954"/>
      <c r="J874" s="1954"/>
    </row>
    <row r="875" spans="1:10" ht="15.75" customHeight="1">
      <c r="A875" s="1954"/>
      <c r="B875" s="1954"/>
      <c r="C875" s="1954"/>
      <c r="D875" s="1954"/>
      <c r="E875" s="1954"/>
      <c r="F875" s="1954"/>
      <c r="G875" s="1954"/>
      <c r="H875" s="1954"/>
      <c r="I875" s="1954"/>
      <c r="J875" s="1954"/>
    </row>
    <row r="876" spans="1:10" ht="15.75" customHeight="1">
      <c r="A876" s="1954"/>
      <c r="B876" s="1954"/>
      <c r="C876" s="1954"/>
      <c r="D876" s="1954"/>
      <c r="E876" s="1954"/>
      <c r="F876" s="1954"/>
      <c r="G876" s="1954"/>
      <c r="H876" s="1954"/>
      <c r="I876" s="1954"/>
      <c r="J876" s="1954"/>
    </row>
    <row r="877" spans="1:10" ht="15.75" customHeight="1">
      <c r="A877" s="1954"/>
      <c r="B877" s="1954"/>
      <c r="C877" s="1954"/>
      <c r="D877" s="1954"/>
      <c r="E877" s="1954"/>
      <c r="F877" s="1954"/>
      <c r="G877" s="1954"/>
      <c r="H877" s="1954"/>
      <c r="I877" s="1954"/>
      <c r="J877" s="1954"/>
    </row>
    <row r="878" spans="1:10" ht="15.75" customHeight="1">
      <c r="A878" s="1954"/>
      <c r="B878" s="1954"/>
      <c r="C878" s="1954"/>
      <c r="D878" s="1954"/>
      <c r="E878" s="1954"/>
      <c r="F878" s="1954"/>
      <c r="G878" s="1954"/>
      <c r="H878" s="1954"/>
      <c r="I878" s="1954"/>
      <c r="J878" s="1954"/>
    </row>
    <row r="879" spans="1:10" ht="15.75" customHeight="1">
      <c r="A879" s="1954"/>
      <c r="B879" s="1954"/>
      <c r="C879" s="1954"/>
      <c r="D879" s="1954"/>
      <c r="E879" s="1954"/>
      <c r="F879" s="1954"/>
      <c r="G879" s="1954"/>
      <c r="H879" s="1954"/>
      <c r="I879" s="1954"/>
      <c r="J879" s="1954"/>
    </row>
    <row r="880" spans="1:10" ht="15.75" customHeight="1">
      <c r="A880" s="1954"/>
      <c r="B880" s="1954"/>
      <c r="C880" s="1954"/>
      <c r="D880" s="1954"/>
      <c r="E880" s="1954"/>
      <c r="F880" s="1954"/>
      <c r="G880" s="1954"/>
      <c r="H880" s="1954"/>
      <c r="I880" s="1954"/>
      <c r="J880" s="1954"/>
    </row>
    <row r="881" spans="1:10" ht="15.75" customHeight="1">
      <c r="A881" s="1954"/>
      <c r="B881" s="1954"/>
      <c r="C881" s="1954"/>
      <c r="D881" s="1954"/>
      <c r="E881" s="1954"/>
      <c r="F881" s="1954"/>
      <c r="G881" s="1954"/>
      <c r="H881" s="1954"/>
      <c r="I881" s="1954"/>
      <c r="J881" s="1954"/>
    </row>
    <row r="882" spans="1:10" ht="15.75" customHeight="1">
      <c r="A882" s="1954"/>
      <c r="B882" s="1954"/>
      <c r="C882" s="1954"/>
      <c r="D882" s="1954"/>
      <c r="E882" s="1954"/>
      <c r="F882" s="1954"/>
      <c r="G882" s="1954"/>
      <c r="H882" s="1954"/>
      <c r="I882" s="1954"/>
      <c r="J882" s="1954"/>
    </row>
    <row r="883" spans="1:10" ht="15.75" customHeight="1">
      <c r="A883" s="1954"/>
      <c r="B883" s="1954"/>
      <c r="C883" s="1954"/>
      <c r="D883" s="1954"/>
      <c r="E883" s="1954"/>
      <c r="F883" s="1954"/>
      <c r="G883" s="1954"/>
      <c r="H883" s="1954"/>
      <c r="I883" s="1954"/>
      <c r="J883" s="1954"/>
    </row>
    <row r="884" spans="1:10" ht="15.75" customHeight="1">
      <c r="A884" s="1954"/>
      <c r="B884" s="1954"/>
      <c r="C884" s="1954"/>
      <c r="D884" s="1954"/>
      <c r="E884" s="1954"/>
      <c r="F884" s="1954"/>
      <c r="G884" s="1954"/>
      <c r="H884" s="1954"/>
      <c r="I884" s="1954"/>
      <c r="J884" s="1954"/>
    </row>
    <row r="885" spans="1:10" ht="15.75" customHeight="1">
      <c r="A885" s="1954"/>
      <c r="B885" s="1954"/>
      <c r="C885" s="1954"/>
      <c r="D885" s="1954"/>
      <c r="E885" s="1954"/>
      <c r="F885" s="1954"/>
      <c r="G885" s="1954"/>
      <c r="H885" s="1954"/>
      <c r="I885" s="1954"/>
      <c r="J885" s="1954"/>
    </row>
    <row r="886" spans="1:10" ht="15.75" customHeight="1">
      <c r="A886" s="1954"/>
      <c r="B886" s="1954"/>
      <c r="C886" s="1954"/>
      <c r="D886" s="1954"/>
      <c r="E886" s="1954"/>
      <c r="F886" s="1954"/>
      <c r="G886" s="1954"/>
      <c r="H886" s="1954"/>
      <c r="I886" s="1954"/>
      <c r="J886" s="1954"/>
    </row>
    <row r="887" spans="1:10" ht="15.75" customHeight="1">
      <c r="A887" s="1954"/>
      <c r="B887" s="1954"/>
      <c r="C887" s="1954"/>
      <c r="D887" s="1954"/>
      <c r="E887" s="1954"/>
      <c r="F887" s="1954"/>
      <c r="G887" s="1954"/>
      <c r="H887" s="1954"/>
      <c r="I887" s="1954"/>
      <c r="J887" s="1954"/>
    </row>
    <row r="888" spans="1:10" ht="15.75" customHeight="1">
      <c r="A888" s="1954"/>
      <c r="B888" s="1954"/>
      <c r="C888" s="1954"/>
      <c r="D888" s="1954"/>
      <c r="E888" s="1954"/>
      <c r="F888" s="1954"/>
      <c r="G888" s="1954"/>
      <c r="H888" s="1954"/>
      <c r="I888" s="1954"/>
      <c r="J888" s="1954"/>
    </row>
    <row r="889" spans="1:10" ht="15.75" customHeight="1">
      <c r="A889" s="1954"/>
      <c r="B889" s="1954"/>
      <c r="C889" s="1954"/>
      <c r="D889" s="1954"/>
      <c r="E889" s="1954"/>
      <c r="F889" s="1954"/>
      <c r="G889" s="1954"/>
      <c r="H889" s="1954"/>
      <c r="I889" s="1954"/>
      <c r="J889" s="1954"/>
    </row>
    <row r="890" spans="1:10" ht="15.75" customHeight="1">
      <c r="A890" s="1954"/>
      <c r="B890" s="1954"/>
      <c r="C890" s="1954"/>
      <c r="D890" s="1954"/>
      <c r="E890" s="1954"/>
      <c r="F890" s="1954"/>
      <c r="G890" s="1954"/>
      <c r="H890" s="1954"/>
      <c r="I890" s="1954"/>
      <c r="J890" s="1954"/>
    </row>
    <row r="891" spans="1:10" ht="15.75" customHeight="1">
      <c r="A891" s="1954"/>
      <c r="B891" s="1954"/>
      <c r="C891" s="1954"/>
      <c r="D891" s="1954"/>
      <c r="E891" s="1954"/>
      <c r="F891" s="1954"/>
      <c r="G891" s="1954"/>
      <c r="H891" s="1954"/>
      <c r="I891" s="1954"/>
      <c r="J891" s="1954"/>
    </row>
    <row r="892" spans="1:10" ht="15.75" customHeight="1">
      <c r="A892" s="1954"/>
      <c r="B892" s="1954"/>
      <c r="C892" s="1954"/>
      <c r="D892" s="1954"/>
      <c r="E892" s="1954"/>
      <c r="F892" s="1954"/>
      <c r="G892" s="1954"/>
      <c r="H892" s="1954"/>
      <c r="I892" s="1954"/>
      <c r="J892" s="1954"/>
    </row>
    <row r="893" spans="1:10" ht="15.75" customHeight="1">
      <c r="A893" s="1954"/>
      <c r="B893" s="1954"/>
      <c r="C893" s="1954"/>
      <c r="D893" s="1954"/>
      <c r="E893" s="1954"/>
      <c r="F893" s="1954"/>
      <c r="G893" s="1954"/>
      <c r="H893" s="1954"/>
      <c r="I893" s="1954"/>
      <c r="J893" s="1954"/>
    </row>
    <row r="894" spans="1:10" ht="15.75" customHeight="1">
      <c r="A894" s="1954"/>
      <c r="B894" s="1954"/>
      <c r="C894" s="1954"/>
      <c r="D894" s="1954"/>
      <c r="E894" s="1954"/>
      <c r="F894" s="1954"/>
      <c r="G894" s="1954"/>
      <c r="H894" s="1954"/>
      <c r="I894" s="1954"/>
      <c r="J894" s="1954"/>
    </row>
    <row r="895" spans="1:10" ht="15.75" customHeight="1">
      <c r="A895" s="1954"/>
      <c r="B895" s="1954"/>
      <c r="C895" s="1954"/>
      <c r="D895" s="1954"/>
      <c r="E895" s="1954"/>
      <c r="F895" s="1954"/>
      <c r="G895" s="1954"/>
      <c r="H895" s="1954"/>
      <c r="I895" s="1954"/>
      <c r="J895" s="1954"/>
    </row>
    <row r="896" spans="1:10" ht="15.75" customHeight="1">
      <c r="A896" s="1954"/>
      <c r="B896" s="1954"/>
      <c r="C896" s="1954"/>
      <c r="D896" s="1954"/>
      <c r="E896" s="1954"/>
      <c r="F896" s="1954"/>
      <c r="G896" s="1954"/>
      <c r="H896" s="1954"/>
      <c r="I896" s="1954"/>
      <c r="J896" s="1954"/>
    </row>
    <row r="897" spans="1:10" ht="15.75" customHeight="1">
      <c r="A897" s="1954"/>
      <c r="B897" s="1954"/>
      <c r="C897" s="1954"/>
      <c r="D897" s="1954"/>
      <c r="E897" s="1954"/>
      <c r="F897" s="1954"/>
      <c r="G897" s="1954"/>
      <c r="H897" s="1954"/>
      <c r="I897" s="1954"/>
      <c r="J897" s="1954"/>
    </row>
    <row r="898" spans="1:10" ht="15.75" customHeight="1">
      <c r="A898" s="1954"/>
      <c r="B898" s="1954"/>
      <c r="C898" s="1954"/>
      <c r="D898" s="1954"/>
      <c r="E898" s="1954"/>
      <c r="F898" s="1954"/>
      <c r="G898" s="1954"/>
      <c r="H898" s="1954"/>
      <c r="I898" s="1954"/>
      <c r="J898" s="1954"/>
    </row>
    <row r="899" spans="1:10" ht="15.75" customHeight="1">
      <c r="A899" s="1954"/>
      <c r="B899" s="1954"/>
      <c r="C899" s="1954"/>
      <c r="D899" s="1954"/>
      <c r="E899" s="1954"/>
      <c r="F899" s="1954"/>
      <c r="G899" s="1954"/>
      <c r="H899" s="1954"/>
      <c r="I899" s="1954"/>
      <c r="J899" s="1954"/>
    </row>
    <row r="900" spans="1:10" ht="15.75" customHeight="1">
      <c r="A900" s="1954"/>
      <c r="B900" s="1954"/>
      <c r="C900" s="1954"/>
      <c r="D900" s="1954"/>
      <c r="E900" s="1954"/>
      <c r="F900" s="1954"/>
      <c r="G900" s="1954"/>
      <c r="H900" s="1954"/>
      <c r="I900" s="1954"/>
      <c r="J900" s="1954"/>
    </row>
    <row r="901" spans="1:10" ht="15.75" customHeight="1">
      <c r="A901" s="1954"/>
      <c r="B901" s="1954"/>
      <c r="C901" s="1954"/>
      <c r="D901" s="1954"/>
      <c r="E901" s="1954"/>
      <c r="F901" s="1954"/>
      <c r="G901" s="1954"/>
      <c r="H901" s="1954"/>
      <c r="I901" s="1954"/>
      <c r="J901" s="1954"/>
    </row>
    <row r="902" spans="1:10" ht="15.75" customHeight="1">
      <c r="A902" s="1954"/>
      <c r="B902" s="1954"/>
      <c r="C902" s="1954"/>
      <c r="D902" s="1954"/>
      <c r="E902" s="1954"/>
      <c r="F902" s="1954"/>
      <c r="G902" s="1954"/>
      <c r="H902" s="1954"/>
      <c r="I902" s="1954"/>
      <c r="J902" s="1954"/>
    </row>
    <row r="903" spans="1:10" ht="15.75" customHeight="1">
      <c r="A903" s="1954"/>
      <c r="B903" s="1954"/>
      <c r="C903" s="1954"/>
      <c r="D903" s="1954"/>
      <c r="E903" s="1954"/>
      <c r="F903" s="1954"/>
      <c r="G903" s="1954"/>
      <c r="H903" s="1954"/>
      <c r="I903" s="1954"/>
      <c r="J903" s="1954"/>
    </row>
    <row r="904" spans="1:10" ht="15.75" customHeight="1">
      <c r="A904" s="1954"/>
      <c r="B904" s="1954"/>
      <c r="C904" s="1954"/>
      <c r="D904" s="1954"/>
      <c r="E904" s="1954"/>
      <c r="F904" s="1954"/>
      <c r="G904" s="1954"/>
      <c r="H904" s="1954"/>
      <c r="I904" s="1954"/>
      <c r="J904" s="1954"/>
    </row>
    <row r="905" spans="1:10" ht="15.75" customHeight="1">
      <c r="A905" s="1954"/>
      <c r="B905" s="1954"/>
      <c r="C905" s="1954"/>
      <c r="D905" s="1954"/>
      <c r="E905" s="1954"/>
      <c r="F905" s="1954"/>
      <c r="G905" s="1954"/>
      <c r="H905" s="1954"/>
      <c r="I905" s="1954"/>
      <c r="J905" s="1954"/>
    </row>
    <row r="906" spans="1:10" ht="15.75" customHeight="1">
      <c r="A906" s="1954"/>
      <c r="B906" s="1954"/>
      <c r="C906" s="1954"/>
      <c r="D906" s="1954"/>
      <c r="E906" s="1954"/>
      <c r="F906" s="1954"/>
      <c r="G906" s="1954"/>
      <c r="H906" s="1954"/>
      <c r="I906" s="1954"/>
      <c r="J906" s="1954"/>
    </row>
    <row r="907" spans="1:10" ht="15.75" customHeight="1">
      <c r="A907" s="1954"/>
      <c r="B907" s="1954"/>
      <c r="C907" s="1954"/>
      <c r="D907" s="1954"/>
      <c r="E907" s="1954"/>
      <c r="F907" s="1954"/>
      <c r="G907" s="1954"/>
      <c r="H907" s="1954"/>
      <c r="I907" s="1954"/>
      <c r="J907" s="1954"/>
    </row>
    <row r="908" spans="1:10" ht="15.75" customHeight="1">
      <c r="A908" s="1954"/>
      <c r="B908" s="1954"/>
      <c r="C908" s="1954"/>
      <c r="D908" s="1954"/>
      <c r="E908" s="1954"/>
      <c r="F908" s="1954"/>
      <c r="G908" s="1954"/>
      <c r="H908" s="1954"/>
      <c r="I908" s="1954"/>
      <c r="J908" s="1954"/>
    </row>
    <row r="909" spans="1:10" ht="15.75" customHeight="1">
      <c r="A909" s="1954"/>
      <c r="B909" s="1954"/>
      <c r="C909" s="1954"/>
      <c r="D909" s="1954"/>
      <c r="E909" s="1954"/>
      <c r="F909" s="1954"/>
      <c r="G909" s="1954"/>
      <c r="H909" s="1954"/>
      <c r="I909" s="1954"/>
      <c r="J909" s="1954"/>
    </row>
    <row r="910" spans="1:10" ht="15.75" customHeight="1">
      <c r="A910" s="1954"/>
      <c r="B910" s="1954"/>
      <c r="C910" s="1954"/>
      <c r="D910" s="1954"/>
      <c r="E910" s="1954"/>
      <c r="F910" s="1954"/>
      <c r="G910" s="1954"/>
      <c r="H910" s="1954"/>
      <c r="I910" s="1954"/>
      <c r="J910" s="1954"/>
    </row>
    <row r="911" spans="1:10" ht="15.75" customHeight="1">
      <c r="A911" s="1954"/>
      <c r="B911" s="1954"/>
      <c r="C911" s="1954"/>
      <c r="D911" s="1954"/>
      <c r="E911" s="1954"/>
      <c r="F911" s="1954"/>
      <c r="G911" s="1954"/>
      <c r="H911" s="1954"/>
      <c r="I911" s="1954"/>
      <c r="J911" s="1954"/>
    </row>
    <row r="912" spans="1:10" ht="15.75" customHeight="1">
      <c r="A912" s="1954"/>
      <c r="B912" s="1954"/>
      <c r="C912" s="1954"/>
      <c r="D912" s="1954"/>
      <c r="E912" s="1954"/>
      <c r="F912" s="1954"/>
      <c r="G912" s="1954"/>
      <c r="H912" s="1954"/>
      <c r="I912" s="1954"/>
      <c r="J912" s="1954"/>
    </row>
    <row r="913" spans="1:10" ht="15.75" customHeight="1">
      <c r="A913" s="1954"/>
      <c r="B913" s="1954"/>
      <c r="C913" s="1954"/>
      <c r="D913" s="1954"/>
      <c r="E913" s="1954"/>
      <c r="F913" s="1954"/>
      <c r="G913" s="1954"/>
      <c r="H913" s="1954"/>
      <c r="I913" s="1954"/>
      <c r="J913" s="1954"/>
    </row>
    <row r="914" spans="1:10" ht="15.75" customHeight="1">
      <c r="A914" s="1954"/>
      <c r="B914" s="1954"/>
      <c r="C914" s="1954"/>
      <c r="D914" s="1954"/>
      <c r="E914" s="1954"/>
      <c r="F914" s="1954"/>
      <c r="G914" s="1954"/>
      <c r="H914" s="1954"/>
      <c r="I914" s="1954"/>
      <c r="J914" s="1954"/>
    </row>
    <row r="915" spans="1:10" ht="15.75" customHeight="1">
      <c r="A915" s="1954"/>
      <c r="B915" s="1954"/>
      <c r="C915" s="1954"/>
      <c r="D915" s="1954"/>
      <c r="E915" s="1954"/>
      <c r="F915" s="1954"/>
      <c r="G915" s="1954"/>
      <c r="H915" s="1954"/>
      <c r="I915" s="1954"/>
      <c r="J915" s="1954"/>
    </row>
    <row r="916" spans="1:10" ht="15.75" customHeight="1">
      <c r="A916" s="1954"/>
      <c r="B916" s="1954"/>
      <c r="C916" s="1954"/>
      <c r="D916" s="1954"/>
      <c r="E916" s="1954"/>
      <c r="F916" s="1954"/>
      <c r="G916" s="1954"/>
      <c r="H916" s="1954"/>
      <c r="I916" s="1954"/>
      <c r="J916" s="1954"/>
    </row>
    <row r="917" spans="1:10" ht="15.75" customHeight="1">
      <c r="A917" s="1954"/>
      <c r="B917" s="1954"/>
      <c r="C917" s="1954"/>
      <c r="D917" s="1954"/>
      <c r="E917" s="1954"/>
      <c r="F917" s="1954"/>
      <c r="G917" s="1954"/>
      <c r="H917" s="1954"/>
      <c r="I917" s="1954"/>
      <c r="J917" s="1954"/>
    </row>
    <row r="918" spans="1:10" ht="15.75" customHeight="1">
      <c r="A918" s="1954"/>
      <c r="B918" s="1954"/>
      <c r="C918" s="1954"/>
      <c r="D918" s="1954"/>
      <c r="E918" s="1954"/>
      <c r="F918" s="1954"/>
      <c r="G918" s="1954"/>
      <c r="H918" s="1954"/>
      <c r="I918" s="1954"/>
      <c r="J918" s="1954"/>
    </row>
    <row r="919" spans="1:10" ht="15.75" customHeight="1">
      <c r="A919" s="1954"/>
      <c r="B919" s="1954"/>
      <c r="C919" s="1954"/>
      <c r="D919" s="1954"/>
      <c r="E919" s="1954"/>
      <c r="F919" s="1954"/>
      <c r="G919" s="1954"/>
      <c r="H919" s="1954"/>
      <c r="I919" s="1954"/>
      <c r="J919" s="1954"/>
    </row>
    <row r="920" spans="1:10" ht="15.75" customHeight="1">
      <c r="A920" s="1954"/>
      <c r="B920" s="1954"/>
      <c r="C920" s="1954"/>
      <c r="D920" s="1954"/>
      <c r="E920" s="1954"/>
      <c r="F920" s="1954"/>
      <c r="G920" s="1954"/>
      <c r="H920" s="1954"/>
      <c r="I920" s="1954"/>
      <c r="J920" s="1954"/>
    </row>
    <row r="921" spans="1:10" ht="15.75" customHeight="1">
      <c r="A921" s="1954"/>
      <c r="B921" s="1954"/>
      <c r="C921" s="1954"/>
      <c r="D921" s="1954"/>
      <c r="E921" s="1954"/>
      <c r="F921" s="1954"/>
      <c r="G921" s="1954"/>
      <c r="H921" s="1954"/>
      <c r="I921" s="1954"/>
      <c r="J921" s="1954"/>
    </row>
    <row r="922" spans="1:10" ht="15.75" customHeight="1">
      <c r="A922" s="1954"/>
      <c r="B922" s="1954"/>
      <c r="C922" s="1954"/>
      <c r="D922" s="1954"/>
      <c r="E922" s="1954"/>
      <c r="F922" s="1954"/>
      <c r="G922" s="1954"/>
      <c r="H922" s="1954"/>
      <c r="I922" s="1954"/>
      <c r="J922" s="1954"/>
    </row>
    <row r="923" spans="1:10" ht="15.75" customHeight="1">
      <c r="A923" s="1954"/>
      <c r="B923" s="1954"/>
      <c r="C923" s="1954"/>
      <c r="D923" s="1954"/>
      <c r="E923" s="1954"/>
      <c r="F923" s="1954"/>
      <c r="G923" s="1954"/>
      <c r="H923" s="1954"/>
      <c r="I923" s="1954"/>
      <c r="J923" s="1954"/>
    </row>
    <row r="924" spans="1:10" ht="15.75" customHeight="1">
      <c r="A924" s="1954"/>
      <c r="B924" s="1954"/>
      <c r="C924" s="1954"/>
      <c r="D924" s="1954"/>
      <c r="E924" s="1954"/>
      <c r="F924" s="1954"/>
      <c r="G924" s="1954"/>
      <c r="H924" s="1954"/>
      <c r="I924" s="1954"/>
      <c r="J924" s="1954"/>
    </row>
    <row r="925" spans="1:10" ht="15.75" customHeight="1">
      <c r="A925" s="1954"/>
      <c r="B925" s="1954"/>
      <c r="C925" s="1954"/>
      <c r="D925" s="1954"/>
      <c r="E925" s="1954"/>
      <c r="F925" s="1954"/>
      <c r="G925" s="1954"/>
      <c r="H925" s="1954"/>
      <c r="I925" s="1954"/>
      <c r="J925" s="1954"/>
    </row>
    <row r="926" spans="1:10" ht="15.75" customHeight="1">
      <c r="A926" s="1954"/>
      <c r="B926" s="1954"/>
      <c r="C926" s="1954"/>
      <c r="D926" s="1954"/>
      <c r="E926" s="1954"/>
      <c r="F926" s="1954"/>
      <c r="G926" s="1954"/>
      <c r="H926" s="1954"/>
      <c r="I926" s="1954"/>
      <c r="J926" s="1954"/>
    </row>
    <row r="927" spans="1:10" ht="15.75" customHeight="1">
      <c r="A927" s="1954"/>
      <c r="B927" s="1954"/>
      <c r="C927" s="1954"/>
      <c r="D927" s="1954"/>
      <c r="E927" s="1954"/>
      <c r="F927" s="1954"/>
      <c r="G927" s="1954"/>
      <c r="H927" s="1954"/>
      <c r="I927" s="1954"/>
      <c r="J927" s="1954"/>
    </row>
    <row r="928" spans="1:10" ht="15.75" customHeight="1">
      <c r="A928" s="1954"/>
      <c r="B928" s="1954"/>
      <c r="C928" s="1954"/>
      <c r="D928" s="1954"/>
      <c r="E928" s="1954"/>
      <c r="F928" s="1954"/>
      <c r="G928" s="1954"/>
      <c r="H928" s="1954"/>
      <c r="I928" s="1954"/>
      <c r="J928" s="1954"/>
    </row>
    <row r="929" spans="1:10" ht="15.75" customHeight="1">
      <c r="A929" s="1954"/>
      <c r="B929" s="1954"/>
      <c r="C929" s="1954"/>
      <c r="D929" s="1954"/>
      <c r="E929" s="1954"/>
      <c r="F929" s="1954"/>
      <c r="G929" s="1954"/>
      <c r="H929" s="1954"/>
      <c r="I929" s="1954"/>
      <c r="J929" s="1954"/>
    </row>
    <row r="930" spans="1:10" ht="15.75" customHeight="1">
      <c r="A930" s="1954"/>
      <c r="B930" s="1954"/>
      <c r="C930" s="1954"/>
      <c r="D930" s="1954"/>
      <c r="E930" s="1954"/>
      <c r="F930" s="1954"/>
      <c r="G930" s="1954"/>
      <c r="H930" s="1954"/>
      <c r="I930" s="1954"/>
      <c r="J930" s="1954"/>
    </row>
    <row r="931" spans="1:10" ht="15.75" customHeight="1">
      <c r="A931" s="1954"/>
      <c r="B931" s="1954"/>
      <c r="C931" s="1954"/>
      <c r="D931" s="1954"/>
      <c r="E931" s="1954"/>
      <c r="F931" s="1954"/>
      <c r="G931" s="1954"/>
      <c r="H931" s="1954"/>
      <c r="I931" s="1954"/>
      <c r="J931" s="1954"/>
    </row>
    <row r="932" spans="1:10" ht="15.75" customHeight="1">
      <c r="A932" s="1954"/>
      <c r="B932" s="1954"/>
      <c r="C932" s="1954"/>
      <c r="D932" s="1954"/>
      <c r="E932" s="1954"/>
      <c r="F932" s="1954"/>
      <c r="G932" s="1954"/>
      <c r="H932" s="1954"/>
      <c r="I932" s="1954"/>
      <c r="J932" s="1954"/>
    </row>
    <row r="933" spans="1:10" ht="15.75" customHeight="1">
      <c r="A933" s="1954"/>
      <c r="B933" s="1954"/>
      <c r="C933" s="1954"/>
      <c r="D933" s="1954"/>
      <c r="E933" s="1954"/>
      <c r="F933" s="1954"/>
      <c r="G933" s="1954"/>
      <c r="H933" s="1954"/>
      <c r="I933" s="1954"/>
      <c r="J933" s="1954"/>
    </row>
    <row r="934" spans="1:10" ht="15.75" customHeight="1">
      <c r="A934" s="1954"/>
      <c r="B934" s="1954"/>
      <c r="C934" s="1954"/>
      <c r="D934" s="1954"/>
      <c r="E934" s="1954"/>
      <c r="F934" s="1954"/>
      <c r="G934" s="1954"/>
      <c r="H934" s="1954"/>
      <c r="I934" s="1954"/>
      <c r="J934" s="1954"/>
    </row>
    <row r="935" spans="1:10" ht="15.75" customHeight="1">
      <c r="A935" s="1954"/>
      <c r="B935" s="1954"/>
      <c r="C935" s="1954"/>
      <c r="D935" s="1954"/>
      <c r="E935" s="1954"/>
      <c r="F935" s="1954"/>
      <c r="G935" s="1954"/>
      <c r="H935" s="1954"/>
      <c r="I935" s="1954"/>
      <c r="J935" s="1954"/>
    </row>
    <row r="936" spans="1:10" ht="15.75" customHeight="1">
      <c r="A936" s="1954"/>
      <c r="B936" s="1954"/>
      <c r="C936" s="1954"/>
      <c r="D936" s="1954"/>
      <c r="E936" s="1954"/>
      <c r="F936" s="1954"/>
      <c r="G936" s="1954"/>
      <c r="H936" s="1954"/>
      <c r="I936" s="1954"/>
      <c r="J936" s="1954"/>
    </row>
    <row r="937" spans="1:10" ht="15.75" customHeight="1">
      <c r="A937" s="1954"/>
      <c r="B937" s="1954"/>
      <c r="C937" s="1954"/>
      <c r="D937" s="1954"/>
      <c r="E937" s="1954"/>
      <c r="F937" s="1954"/>
      <c r="G937" s="1954"/>
      <c r="H937" s="1954"/>
      <c r="I937" s="1954"/>
      <c r="J937" s="1954"/>
    </row>
    <row r="938" spans="1:10" ht="15.75" customHeight="1">
      <c r="A938" s="1954"/>
      <c r="B938" s="1954"/>
      <c r="C938" s="1954"/>
      <c r="D938" s="1954"/>
      <c r="E938" s="1954"/>
      <c r="F938" s="1954"/>
      <c r="G938" s="1954"/>
      <c r="H938" s="1954"/>
      <c r="I938" s="1954"/>
      <c r="J938" s="1954"/>
    </row>
    <row r="939" spans="1:10" ht="15.75" customHeight="1">
      <c r="A939" s="1954"/>
      <c r="B939" s="1954"/>
      <c r="C939" s="1954"/>
      <c r="D939" s="1954"/>
      <c r="E939" s="1954"/>
      <c r="F939" s="1954"/>
      <c r="G939" s="1954"/>
      <c r="H939" s="1954"/>
      <c r="I939" s="1954"/>
      <c r="J939" s="1954"/>
    </row>
    <row r="940" spans="1:10" ht="15.75" customHeight="1">
      <c r="A940" s="1954"/>
      <c r="B940" s="1954"/>
      <c r="C940" s="1954"/>
      <c r="D940" s="1954"/>
      <c r="E940" s="1954"/>
      <c r="F940" s="1954"/>
      <c r="G940" s="1954"/>
      <c r="H940" s="1954"/>
      <c r="I940" s="1954"/>
      <c r="J940" s="1954"/>
    </row>
    <row r="941" spans="1:10" ht="15.75" customHeight="1">
      <c r="A941" s="1954"/>
      <c r="B941" s="1954"/>
      <c r="C941" s="1954"/>
      <c r="D941" s="1954"/>
      <c r="E941" s="1954"/>
      <c r="F941" s="1954"/>
      <c r="G941" s="1954"/>
      <c r="H941" s="1954"/>
      <c r="I941" s="1954"/>
      <c r="J941" s="1954"/>
    </row>
    <row r="942" spans="1:10" ht="15.75" customHeight="1">
      <c r="A942" s="1954"/>
      <c r="B942" s="1954"/>
      <c r="C942" s="1954"/>
      <c r="D942" s="1954"/>
      <c r="E942" s="1954"/>
      <c r="F942" s="1954"/>
      <c r="G942" s="1954"/>
      <c r="H942" s="1954"/>
      <c r="I942" s="1954"/>
      <c r="J942" s="1954"/>
    </row>
    <row r="943" spans="1:10" ht="15.75" customHeight="1">
      <c r="A943" s="1954"/>
      <c r="B943" s="1954"/>
      <c r="C943" s="1954"/>
      <c r="D943" s="1954"/>
      <c r="E943" s="1954"/>
      <c r="F943" s="1954"/>
      <c r="G943" s="1954"/>
      <c r="H943" s="1954"/>
      <c r="I943" s="1954"/>
      <c r="J943" s="1954"/>
    </row>
    <row r="944" spans="1:10" ht="15.75" customHeight="1">
      <c r="A944" s="1954"/>
      <c r="B944" s="1954"/>
      <c r="C944" s="1954"/>
      <c r="D944" s="1954"/>
      <c r="E944" s="1954"/>
      <c r="F944" s="1954"/>
      <c r="G944" s="1954"/>
      <c r="H944" s="1954"/>
      <c r="I944" s="1954"/>
      <c r="J944" s="1954"/>
    </row>
    <row r="945" spans="1:10" ht="15.75" customHeight="1">
      <c r="A945" s="1954"/>
      <c r="B945" s="1954"/>
      <c r="C945" s="1954"/>
      <c r="D945" s="1954"/>
      <c r="E945" s="1954"/>
      <c r="F945" s="1954"/>
      <c r="G945" s="1954"/>
      <c r="H945" s="1954"/>
      <c r="I945" s="1954"/>
      <c r="J945" s="1954"/>
    </row>
    <row r="946" spans="1:10" ht="15.75" customHeight="1">
      <c r="A946" s="1954"/>
      <c r="B946" s="1954"/>
      <c r="C946" s="1954"/>
      <c r="D946" s="1954"/>
      <c r="E946" s="1954"/>
      <c r="F946" s="1954"/>
      <c r="G946" s="1954"/>
      <c r="H946" s="1954"/>
      <c r="I946" s="1954"/>
      <c r="J946" s="1954"/>
    </row>
    <row r="947" spans="1:10" ht="15.75" customHeight="1">
      <c r="A947" s="1954"/>
      <c r="B947" s="1954"/>
      <c r="C947" s="1954"/>
      <c r="D947" s="1954"/>
      <c r="E947" s="1954"/>
      <c r="F947" s="1954"/>
      <c r="G947" s="1954"/>
      <c r="H947" s="1954"/>
      <c r="I947" s="1954"/>
      <c r="J947" s="1954"/>
    </row>
    <row r="948" spans="1:10" ht="15.75" customHeight="1">
      <c r="A948" s="1954"/>
      <c r="B948" s="1954"/>
      <c r="C948" s="1954"/>
      <c r="D948" s="1954"/>
      <c r="E948" s="1954"/>
      <c r="F948" s="1954"/>
      <c r="G948" s="1954"/>
      <c r="H948" s="1954"/>
      <c r="I948" s="1954"/>
      <c r="J948" s="1954"/>
    </row>
    <row r="949" spans="1:10" ht="15.75" customHeight="1">
      <c r="A949" s="1954"/>
      <c r="B949" s="1954"/>
      <c r="C949" s="1954"/>
      <c r="D949" s="1954"/>
      <c r="E949" s="1954"/>
      <c r="F949" s="1954"/>
      <c r="G949" s="1954"/>
      <c r="H949" s="1954"/>
      <c r="I949" s="1954"/>
      <c r="J949" s="1954"/>
    </row>
    <row r="950" spans="1:10" ht="15.75" customHeight="1">
      <c r="A950" s="1954"/>
      <c r="B950" s="1954"/>
      <c r="C950" s="1954"/>
      <c r="D950" s="1954"/>
      <c r="E950" s="1954"/>
      <c r="F950" s="1954"/>
      <c r="G950" s="1954"/>
      <c r="H950" s="1954"/>
      <c r="I950" s="1954"/>
      <c r="J950" s="1954"/>
    </row>
    <row r="951" spans="1:10" ht="15.75" customHeight="1">
      <c r="A951" s="1954"/>
      <c r="B951" s="1954"/>
      <c r="C951" s="1954"/>
      <c r="D951" s="1954"/>
      <c r="E951" s="1954"/>
      <c r="F951" s="1954"/>
      <c r="G951" s="1954"/>
      <c r="H951" s="1954"/>
      <c r="I951" s="1954"/>
      <c r="J951" s="1954"/>
    </row>
    <row r="952" spans="1:10" ht="15.75" customHeight="1">
      <c r="A952" s="1954"/>
      <c r="B952" s="1954"/>
      <c r="C952" s="1954"/>
      <c r="D952" s="1954"/>
      <c r="E952" s="1954"/>
      <c r="F952" s="1954"/>
      <c r="G952" s="1954"/>
      <c r="H952" s="1954"/>
      <c r="I952" s="1954"/>
      <c r="J952" s="1954"/>
    </row>
    <row r="953" spans="1:10" ht="15.75" customHeight="1">
      <c r="A953" s="1954"/>
      <c r="B953" s="1954"/>
      <c r="C953" s="1954"/>
      <c r="D953" s="1954"/>
      <c r="E953" s="1954"/>
      <c r="F953" s="1954"/>
      <c r="G953" s="1954"/>
      <c r="H953" s="1954"/>
      <c r="I953" s="1954"/>
      <c r="J953" s="1954"/>
    </row>
    <row r="954" spans="1:10" ht="15.75" customHeight="1">
      <c r="A954" s="1954"/>
      <c r="B954" s="1954"/>
      <c r="C954" s="1954"/>
      <c r="D954" s="1954"/>
      <c r="E954" s="1954"/>
      <c r="F954" s="1954"/>
      <c r="G954" s="1954"/>
      <c r="H954" s="1954"/>
      <c r="I954" s="1954"/>
      <c r="J954" s="1954"/>
    </row>
    <row r="955" spans="1:10" ht="15.75" customHeight="1">
      <c r="A955" s="1954"/>
      <c r="B955" s="1954"/>
      <c r="C955" s="1954"/>
      <c r="D955" s="1954"/>
      <c r="E955" s="1954"/>
      <c r="F955" s="1954"/>
      <c r="G955" s="1954"/>
      <c r="H955" s="1954"/>
      <c r="I955" s="1954"/>
      <c r="J955" s="1954"/>
    </row>
    <row r="956" spans="1:10" ht="15.75" customHeight="1">
      <c r="A956" s="1954"/>
      <c r="B956" s="1954"/>
      <c r="C956" s="1954"/>
      <c r="D956" s="1954"/>
      <c r="E956" s="1954"/>
      <c r="F956" s="1954"/>
      <c r="G956" s="1954"/>
      <c r="H956" s="1954"/>
      <c r="I956" s="1954"/>
      <c r="J956" s="1954"/>
    </row>
    <row r="957" spans="1:10" ht="15.75" customHeight="1">
      <c r="A957" s="1954"/>
      <c r="B957" s="1954"/>
      <c r="C957" s="1954"/>
      <c r="D957" s="1954"/>
      <c r="E957" s="1954"/>
      <c r="F957" s="1954"/>
      <c r="G957" s="1954"/>
      <c r="H957" s="1954"/>
      <c r="I957" s="1954"/>
      <c r="J957" s="1954"/>
    </row>
    <row r="958" spans="1:10" ht="15.75" customHeight="1">
      <c r="A958" s="1954"/>
      <c r="B958" s="1954"/>
      <c r="C958" s="1954"/>
      <c r="D958" s="1954"/>
      <c r="E958" s="1954"/>
      <c r="F958" s="1954"/>
      <c r="G958" s="1954"/>
      <c r="H958" s="1954"/>
      <c r="I958" s="1954"/>
      <c r="J958" s="1954"/>
    </row>
    <row r="959" spans="1:10" ht="15.75" customHeight="1">
      <c r="A959" s="1954"/>
      <c r="B959" s="1954"/>
      <c r="C959" s="1954"/>
      <c r="D959" s="1954"/>
      <c r="E959" s="1954"/>
      <c r="F959" s="1954"/>
      <c r="G959" s="1954"/>
      <c r="H959" s="1954"/>
      <c r="I959" s="1954"/>
      <c r="J959" s="1954"/>
    </row>
    <row r="960" spans="1:10" ht="15.75" customHeight="1">
      <c r="A960" s="1954"/>
      <c r="B960" s="1954"/>
      <c r="C960" s="1954"/>
      <c r="D960" s="1954"/>
      <c r="E960" s="1954"/>
      <c r="F960" s="1954"/>
      <c r="G960" s="1954"/>
      <c r="H960" s="1954"/>
      <c r="I960" s="1954"/>
      <c r="J960" s="1954"/>
    </row>
    <row r="961" spans="1:10" ht="15.75" customHeight="1">
      <c r="A961" s="1954"/>
      <c r="B961" s="1954"/>
      <c r="C961" s="1954"/>
      <c r="D961" s="1954"/>
      <c r="E961" s="1954"/>
      <c r="F961" s="1954"/>
      <c r="G961" s="1954"/>
      <c r="H961" s="1954"/>
      <c r="I961" s="1954"/>
      <c r="J961" s="1954"/>
    </row>
    <row r="962" spans="1:10" ht="15.75" customHeight="1">
      <c r="A962" s="1954"/>
      <c r="B962" s="1954"/>
      <c r="C962" s="1954"/>
      <c r="D962" s="1954"/>
      <c r="E962" s="1954"/>
      <c r="F962" s="1954"/>
      <c r="G962" s="1954"/>
      <c r="H962" s="1954"/>
      <c r="I962" s="1954"/>
      <c r="J962" s="1954"/>
    </row>
    <row r="963" spans="1:10" ht="15.75" customHeight="1">
      <c r="A963" s="1954"/>
      <c r="B963" s="1954"/>
      <c r="C963" s="1954"/>
      <c r="D963" s="1954"/>
      <c r="E963" s="1954"/>
      <c r="F963" s="1954"/>
      <c r="G963" s="1954"/>
      <c r="H963" s="1954"/>
      <c r="I963" s="1954"/>
      <c r="J963" s="1954"/>
    </row>
    <row r="964" spans="1:10" ht="15.75" customHeight="1">
      <c r="A964" s="1954"/>
      <c r="B964" s="1954"/>
      <c r="C964" s="1954"/>
      <c r="D964" s="1954"/>
      <c r="E964" s="1954"/>
      <c r="F964" s="1954"/>
      <c r="G964" s="1954"/>
      <c r="H964" s="1954"/>
      <c r="I964" s="1954"/>
      <c r="J964" s="1954"/>
    </row>
    <row r="965" spans="1:10" ht="15.75" customHeight="1">
      <c r="A965" s="1954"/>
      <c r="B965" s="1954"/>
      <c r="C965" s="1954"/>
      <c r="D965" s="1954"/>
      <c r="E965" s="1954"/>
      <c r="F965" s="1954"/>
      <c r="G965" s="1954"/>
      <c r="H965" s="1954"/>
      <c r="I965" s="1954"/>
      <c r="J965" s="1954"/>
    </row>
    <row r="966" spans="1:10" ht="15.75" customHeight="1">
      <c r="A966" s="1954"/>
      <c r="B966" s="1954"/>
      <c r="C966" s="1954"/>
      <c r="D966" s="1954"/>
      <c r="E966" s="1954"/>
      <c r="F966" s="1954"/>
      <c r="G966" s="1954"/>
      <c r="H966" s="1954"/>
      <c r="I966" s="1954"/>
      <c r="J966" s="1954"/>
    </row>
    <row r="967" spans="1:10" ht="15.75" customHeight="1">
      <c r="A967" s="1954"/>
      <c r="B967" s="1954"/>
      <c r="C967" s="1954"/>
      <c r="D967" s="1954"/>
      <c r="E967" s="1954"/>
      <c r="F967" s="1954"/>
      <c r="G967" s="1954"/>
      <c r="H967" s="1954"/>
      <c r="I967" s="1954"/>
      <c r="J967" s="1954"/>
    </row>
    <row r="968" spans="1:10" ht="15.75" customHeight="1">
      <c r="A968" s="1954"/>
      <c r="B968" s="1954"/>
      <c r="C968" s="1954"/>
      <c r="D968" s="1954"/>
      <c r="E968" s="1954"/>
      <c r="F968" s="1954"/>
      <c r="G968" s="1954"/>
      <c r="H968" s="1954"/>
      <c r="I968" s="1954"/>
      <c r="J968" s="1954"/>
    </row>
    <row r="969" spans="1:10" ht="15.75" customHeight="1">
      <c r="A969" s="1954"/>
      <c r="B969" s="1954"/>
      <c r="C969" s="1954"/>
      <c r="D969" s="1954"/>
      <c r="E969" s="1954"/>
      <c r="F969" s="1954"/>
      <c r="G969" s="1954"/>
      <c r="H969" s="1954"/>
      <c r="I969" s="1954"/>
      <c r="J969" s="1954"/>
    </row>
    <row r="970" spans="1:10" ht="15.75" customHeight="1">
      <c r="A970" s="1954"/>
      <c r="B970" s="1954"/>
      <c r="C970" s="1954"/>
      <c r="D970" s="1954"/>
      <c r="E970" s="1954"/>
      <c r="F970" s="1954"/>
      <c r="G970" s="1954"/>
      <c r="H970" s="1954"/>
      <c r="I970" s="1954"/>
      <c r="J970" s="1954"/>
    </row>
    <row r="971" spans="1:10" ht="15.75" customHeight="1">
      <c r="A971" s="1954"/>
      <c r="B971" s="1954"/>
      <c r="C971" s="1954"/>
      <c r="D971" s="1954"/>
      <c r="E971" s="1954"/>
      <c r="F971" s="1954"/>
      <c r="G971" s="1954"/>
      <c r="H971" s="1954"/>
      <c r="I971" s="1954"/>
      <c r="J971" s="1954"/>
    </row>
    <row r="972" spans="1:10" ht="15.75" customHeight="1">
      <c r="A972" s="1954"/>
      <c r="B972" s="1954"/>
      <c r="C972" s="1954"/>
      <c r="D972" s="1954"/>
      <c r="E972" s="1954"/>
      <c r="F972" s="1954"/>
      <c r="G972" s="1954"/>
      <c r="H972" s="1954"/>
      <c r="I972" s="1954"/>
      <c r="J972" s="1954"/>
    </row>
    <row r="973" spans="1:10" ht="15.75" customHeight="1">
      <c r="A973" s="1954"/>
      <c r="B973" s="1954"/>
      <c r="C973" s="1954"/>
      <c r="D973" s="1954"/>
      <c r="E973" s="1954"/>
      <c r="F973" s="1954"/>
      <c r="G973" s="1954"/>
      <c r="H973" s="1954"/>
      <c r="I973" s="1954"/>
      <c r="J973" s="1954"/>
    </row>
    <row r="974" spans="1:10" ht="15.75" customHeight="1">
      <c r="A974" s="1954"/>
      <c r="B974" s="1954"/>
      <c r="C974" s="1954"/>
      <c r="D974" s="1954"/>
      <c r="E974" s="1954"/>
      <c r="F974" s="1954"/>
      <c r="G974" s="1954"/>
      <c r="H974" s="1954"/>
      <c r="I974" s="1954"/>
      <c r="J974" s="1954"/>
    </row>
    <row r="975" spans="1:10" ht="15.75" customHeight="1">
      <c r="A975" s="1954"/>
      <c r="B975" s="1954"/>
      <c r="C975" s="1954"/>
      <c r="D975" s="1954"/>
      <c r="E975" s="1954"/>
      <c r="F975" s="1954"/>
      <c r="G975" s="1954"/>
      <c r="H975" s="1954"/>
      <c r="I975" s="1954"/>
      <c r="J975" s="1954"/>
    </row>
    <row r="976" spans="1:10" ht="15.75" customHeight="1">
      <c r="A976" s="1954"/>
      <c r="B976" s="1954"/>
      <c r="C976" s="1954"/>
      <c r="D976" s="1954"/>
      <c r="E976" s="1954"/>
      <c r="F976" s="1954"/>
      <c r="G976" s="1954"/>
      <c r="H976" s="1954"/>
      <c r="I976" s="1954"/>
      <c r="J976" s="1954"/>
    </row>
    <row r="977" spans="1:10" ht="15.75" customHeight="1">
      <c r="A977" s="1954"/>
      <c r="B977" s="1954"/>
      <c r="C977" s="1954"/>
      <c r="D977" s="1954"/>
      <c r="E977" s="1954"/>
      <c r="F977" s="1954"/>
      <c r="G977" s="1954"/>
      <c r="H977" s="1954"/>
      <c r="I977" s="1954"/>
      <c r="J977" s="1954"/>
    </row>
    <row r="978" spans="1:10" ht="15.75" customHeight="1">
      <c r="A978" s="1954"/>
      <c r="B978" s="1954"/>
      <c r="C978" s="1954"/>
      <c r="D978" s="1954"/>
      <c r="E978" s="1954"/>
      <c r="F978" s="1954"/>
      <c r="G978" s="1954"/>
      <c r="H978" s="1954"/>
      <c r="I978" s="1954"/>
      <c r="J978" s="1954"/>
    </row>
    <row r="979" spans="1:10" ht="15.75" customHeight="1">
      <c r="A979" s="1954"/>
      <c r="B979" s="1954"/>
      <c r="C979" s="1954"/>
      <c r="D979" s="1954"/>
      <c r="E979" s="1954"/>
      <c r="F979" s="1954"/>
      <c r="G979" s="1954"/>
      <c r="H979" s="1954"/>
      <c r="I979" s="1954"/>
      <c r="J979" s="1954"/>
    </row>
    <row r="980" spans="1:10" ht="15.75" customHeight="1">
      <c r="A980" s="1954"/>
      <c r="B980" s="1954"/>
      <c r="C980" s="1954"/>
      <c r="D980" s="1954"/>
      <c r="E980" s="1954"/>
      <c r="F980" s="1954"/>
      <c r="G980" s="1954"/>
      <c r="H980" s="1954"/>
      <c r="I980" s="1954"/>
      <c r="J980" s="1954"/>
    </row>
    <row r="981" spans="1:10" ht="15.75" customHeight="1">
      <c r="A981" s="1954"/>
      <c r="B981" s="1954"/>
      <c r="C981" s="1954"/>
      <c r="D981" s="1954"/>
      <c r="E981" s="1954"/>
      <c r="F981" s="1954"/>
      <c r="G981" s="1954"/>
      <c r="H981" s="1954"/>
      <c r="I981" s="1954"/>
      <c r="J981" s="1954"/>
    </row>
    <row r="982" spans="1:10" ht="15.75" customHeight="1">
      <c r="A982" s="1954"/>
      <c r="B982" s="1954"/>
      <c r="C982" s="1954"/>
      <c r="D982" s="1954"/>
      <c r="E982" s="1954"/>
      <c r="F982" s="1954"/>
      <c r="G982" s="1954"/>
      <c r="H982" s="1954"/>
      <c r="I982" s="1954"/>
      <c r="J982" s="1954"/>
    </row>
    <row r="983" spans="1:10" ht="15.75" customHeight="1">
      <c r="A983" s="1954"/>
      <c r="B983" s="1954"/>
      <c r="C983" s="1954"/>
      <c r="D983" s="1954"/>
      <c r="E983" s="1954"/>
      <c r="F983" s="1954"/>
      <c r="G983" s="1954"/>
      <c r="H983" s="1954"/>
      <c r="I983" s="1954"/>
      <c r="J983" s="1954"/>
    </row>
    <row r="984" spans="1:10" ht="15.75" customHeight="1">
      <c r="A984" s="1954"/>
      <c r="B984" s="1954"/>
      <c r="C984" s="1954"/>
      <c r="D984" s="1954"/>
      <c r="E984" s="1954"/>
      <c r="F984" s="1954"/>
      <c r="G984" s="1954"/>
      <c r="H984" s="1954"/>
      <c r="I984" s="1954"/>
      <c r="J984" s="1954"/>
    </row>
    <row r="985" spans="1:10" ht="15.75" customHeight="1">
      <c r="A985" s="1954"/>
      <c r="B985" s="1954"/>
      <c r="C985" s="1954"/>
      <c r="D985" s="1954"/>
      <c r="E985" s="1954"/>
      <c r="F985" s="1954"/>
      <c r="G985" s="1954"/>
      <c r="H985" s="1954"/>
      <c r="I985" s="1954"/>
      <c r="J985" s="1954"/>
    </row>
    <row r="986" spans="1:10" ht="15.75" customHeight="1">
      <c r="A986" s="1954"/>
      <c r="B986" s="1954"/>
      <c r="C986" s="1954"/>
      <c r="D986" s="1954"/>
      <c r="E986" s="1954"/>
      <c r="F986" s="1954"/>
      <c r="G986" s="1954"/>
      <c r="H986" s="1954"/>
      <c r="I986" s="1954"/>
      <c r="J986" s="1954"/>
    </row>
    <row r="987" spans="1:10" ht="15.75" customHeight="1">
      <c r="A987" s="1954"/>
      <c r="B987" s="1954"/>
      <c r="C987" s="1954"/>
      <c r="D987" s="1954"/>
      <c r="E987" s="1954"/>
      <c r="F987" s="1954"/>
      <c r="G987" s="1954"/>
      <c r="H987" s="1954"/>
      <c r="I987" s="1954"/>
      <c r="J987" s="1954"/>
    </row>
    <row r="988" spans="1:10" ht="15.75" customHeight="1">
      <c r="A988" s="1954"/>
      <c r="B988" s="1954"/>
      <c r="C988" s="1954"/>
      <c r="D988" s="1954"/>
      <c r="E988" s="1954"/>
      <c r="F988" s="1954"/>
      <c r="G988" s="1954"/>
      <c r="H988" s="1954"/>
      <c r="I988" s="1954"/>
      <c r="J988" s="1954"/>
    </row>
    <row r="989" spans="1:10" ht="15.75" customHeight="1">
      <c r="A989" s="1954"/>
      <c r="B989" s="1954"/>
      <c r="C989" s="1954"/>
      <c r="D989" s="1954"/>
      <c r="E989" s="1954"/>
      <c r="F989" s="1954"/>
      <c r="G989" s="1954"/>
      <c r="H989" s="1954"/>
      <c r="I989" s="1954"/>
      <c r="J989" s="1954"/>
    </row>
    <row r="990" spans="1:10" ht="15.75" customHeight="1">
      <c r="A990" s="1954"/>
      <c r="B990" s="1954"/>
      <c r="C990" s="1954"/>
      <c r="D990" s="1954"/>
      <c r="E990" s="1954"/>
      <c r="F990" s="1954"/>
      <c r="G990" s="1954"/>
      <c r="H990" s="1954"/>
      <c r="I990" s="1954"/>
      <c r="J990" s="1954"/>
    </row>
    <row r="991" spans="1:10" ht="15.75" customHeight="1">
      <c r="A991" s="1954"/>
      <c r="B991" s="1954"/>
      <c r="C991" s="1954"/>
      <c r="D991" s="1954"/>
      <c r="E991" s="1954"/>
      <c r="F991" s="1954"/>
      <c r="G991" s="1954"/>
      <c r="H991" s="1954"/>
      <c r="I991" s="1954"/>
      <c r="J991" s="1954"/>
    </row>
    <row r="992" spans="1:10" ht="15.75" customHeight="1">
      <c r="A992" s="1954"/>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showGridLines="0" topLeftCell="A41" workbookViewId="0">
      <selection activeCell="A41" sqref="A41"/>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s>
  <sheetData>
    <row r="1" spans="1:11" ht="15.6">
      <c r="A1" s="3129" t="s">
        <v>1659</v>
      </c>
      <c r="B1" s="3129"/>
      <c r="C1" s="3129"/>
      <c r="D1" s="3129"/>
      <c r="E1" s="3129"/>
      <c r="F1" s="3129"/>
      <c r="G1" s="3129"/>
      <c r="H1" s="3129"/>
      <c r="I1" s="3129"/>
      <c r="J1" s="3129"/>
    </row>
    <row r="2" spans="1:11" ht="18" customHeight="1">
      <c r="B2" s="3170" t="s">
        <v>1658</v>
      </c>
      <c r="C2" s="3170"/>
      <c r="D2" s="3170"/>
      <c r="E2" s="3170"/>
      <c r="F2" s="3170"/>
      <c r="G2" s="3170"/>
      <c r="H2" s="3170"/>
      <c r="I2" s="3170"/>
      <c r="J2" s="3170"/>
      <c r="K2" s="104"/>
    </row>
    <row r="3" spans="1:11" ht="18" customHeight="1" thickBot="1">
      <c r="B3" s="3168" t="s">
        <v>123</v>
      </c>
      <c r="C3" s="3169"/>
      <c r="D3" s="3169"/>
      <c r="E3" s="3169"/>
      <c r="F3" s="3169"/>
      <c r="G3" s="3169"/>
      <c r="H3" s="3169"/>
      <c r="I3" s="3169"/>
      <c r="J3" s="3169"/>
      <c r="K3" s="71"/>
    </row>
    <row r="4" spans="1:11" ht="17.25" customHeight="1" thickTop="1">
      <c r="A4" s="2116"/>
      <c r="B4" s="3164" t="s">
        <v>1657</v>
      </c>
      <c r="C4" s="3172" t="s">
        <v>1656</v>
      </c>
      <c r="D4" s="3118" t="s">
        <v>1452</v>
      </c>
      <c r="E4" s="3119"/>
      <c r="F4" s="3120" t="s">
        <v>1451</v>
      </c>
      <c r="G4" s="3119"/>
      <c r="H4" s="1951" t="s">
        <v>460</v>
      </c>
      <c r="I4" s="3139" t="s">
        <v>1450</v>
      </c>
      <c r="J4" s="3140"/>
      <c r="K4" s="71"/>
    </row>
    <row r="5" spans="1:11" ht="18.75" customHeight="1">
      <c r="A5" s="2116"/>
      <c r="B5" s="3171"/>
      <c r="C5" s="3173"/>
      <c r="D5" s="2007" t="s">
        <v>1449</v>
      </c>
      <c r="E5" s="2006" t="s">
        <v>501</v>
      </c>
      <c r="F5" s="2007" t="s">
        <v>66</v>
      </c>
      <c r="G5" s="2006" t="s">
        <v>501</v>
      </c>
      <c r="H5" s="2006" t="s">
        <v>501</v>
      </c>
      <c r="I5" s="2005" t="s">
        <v>418</v>
      </c>
      <c r="J5" s="2004" t="s">
        <v>458</v>
      </c>
      <c r="K5" s="71"/>
    </row>
    <row r="6" spans="1:11" s="2163" customFormat="1" ht="31.2">
      <c r="A6" s="2170"/>
      <c r="B6" s="2169">
        <v>1</v>
      </c>
      <c r="C6" s="2168" t="s">
        <v>1655</v>
      </c>
      <c r="D6" s="2176">
        <v>126002.9776765</v>
      </c>
      <c r="E6" s="2167">
        <v>31370.339052200001</v>
      </c>
      <c r="F6" s="2167">
        <v>68073.264745599998</v>
      </c>
      <c r="G6" s="2167">
        <v>13260.3668896</v>
      </c>
      <c r="H6" s="2167">
        <v>8414.275137300001</v>
      </c>
      <c r="I6" s="2166">
        <v>-57.729602898027807</v>
      </c>
      <c r="J6" s="2165">
        <v>-36.545683785723526</v>
      </c>
      <c r="K6" s="2164"/>
    </row>
    <row r="7" spans="1:11" ht="15.6">
      <c r="A7" s="2116"/>
      <c r="B7" s="2162">
        <v>111</v>
      </c>
      <c r="C7" s="2161" t="s">
        <v>1643</v>
      </c>
      <c r="D7" s="2128">
        <v>50235.8436735</v>
      </c>
      <c r="E7" s="2128">
        <v>9464.3665080999999</v>
      </c>
      <c r="F7" s="2128">
        <v>30079.296432700001</v>
      </c>
      <c r="G7" s="2128">
        <v>7117.6834281000001</v>
      </c>
      <c r="H7" s="2128">
        <v>2889.9042626</v>
      </c>
      <c r="I7" s="2144">
        <v>-24.794930310355269</v>
      </c>
      <c r="J7" s="2143">
        <v>-59.398246749905915</v>
      </c>
      <c r="K7" s="71"/>
    </row>
    <row r="8" spans="1:11" ht="15.6">
      <c r="A8" s="2116"/>
      <c r="B8" s="2160">
        <v>112</v>
      </c>
      <c r="C8" s="2159" t="s">
        <v>1642</v>
      </c>
      <c r="D8" s="2124">
        <v>1.7985450000000001</v>
      </c>
      <c r="E8" s="2124">
        <v>0.55832700000000002</v>
      </c>
      <c r="F8" s="2124">
        <v>0.79135999999999995</v>
      </c>
      <c r="G8" s="2124">
        <v>0</v>
      </c>
      <c r="H8" s="2124">
        <v>0</v>
      </c>
      <c r="I8" s="2142" t="s">
        <v>73</v>
      </c>
      <c r="J8" s="2171" t="s">
        <v>73</v>
      </c>
      <c r="K8" s="71"/>
    </row>
    <row r="9" spans="1:11" ht="15.6">
      <c r="A9" s="2116"/>
      <c r="B9" s="2156">
        <v>113</v>
      </c>
      <c r="C9" s="2155" t="s">
        <v>1641</v>
      </c>
      <c r="D9" s="2119">
        <v>75765.335458000001</v>
      </c>
      <c r="E9" s="2119">
        <v>21905.414217099998</v>
      </c>
      <c r="F9" s="2119">
        <v>37993.176952900001</v>
      </c>
      <c r="G9" s="2119">
        <v>6142.6834616000006</v>
      </c>
      <c r="H9" s="2119">
        <v>5524.3708747000001</v>
      </c>
      <c r="I9" s="2140">
        <v>-71.958149703442515</v>
      </c>
      <c r="J9" s="2139">
        <v>-10.065838338655775</v>
      </c>
      <c r="K9" s="71"/>
    </row>
    <row r="10" spans="1:11" s="2163" customFormat="1" ht="36" customHeight="1">
      <c r="A10" s="2170"/>
      <c r="B10" s="2169">
        <v>2</v>
      </c>
      <c r="C10" s="2168" t="s">
        <v>1654</v>
      </c>
      <c r="D10" s="2167">
        <v>1058.8223057</v>
      </c>
      <c r="E10" s="2167">
        <v>207.3394433</v>
      </c>
      <c r="F10" s="2167">
        <v>1352.9781209</v>
      </c>
      <c r="G10" s="2167">
        <v>134.17357520000002</v>
      </c>
      <c r="H10" s="2167">
        <v>291.58668410000001</v>
      </c>
      <c r="I10" s="2166">
        <v>-35.287963995416007</v>
      </c>
      <c r="J10" s="2165">
        <v>117.32049970745652</v>
      </c>
      <c r="K10" s="2164"/>
    </row>
    <row r="11" spans="1:11" ht="15.6">
      <c r="A11" s="2116"/>
      <c r="B11" s="2162">
        <v>211</v>
      </c>
      <c r="C11" s="2161" t="s">
        <v>1643</v>
      </c>
      <c r="D11" s="2128">
        <v>1030.1198314000001</v>
      </c>
      <c r="E11" s="2128">
        <v>203.1922433</v>
      </c>
      <c r="F11" s="2128">
        <v>1202.7646729000001</v>
      </c>
      <c r="G11" s="2128">
        <v>128.6331222</v>
      </c>
      <c r="H11" s="2128">
        <v>266.85121409999999</v>
      </c>
      <c r="I11" s="2144">
        <v>-36.693881562160989</v>
      </c>
      <c r="J11" s="2143">
        <v>107.45140095806521</v>
      </c>
      <c r="K11" s="71"/>
    </row>
    <row r="12" spans="1:11" ht="15.6">
      <c r="A12" s="2116"/>
      <c r="B12" s="2156">
        <v>212</v>
      </c>
      <c r="C12" s="2155" t="s">
        <v>1642</v>
      </c>
      <c r="D12" s="2119">
        <v>28.702474300000002</v>
      </c>
      <c r="E12" s="2119">
        <v>4.1471999999999998</v>
      </c>
      <c r="F12" s="2119">
        <v>150.213448</v>
      </c>
      <c r="G12" s="2119">
        <v>5.5404530000000003</v>
      </c>
      <c r="H12" s="2119">
        <v>24.65483</v>
      </c>
      <c r="I12" s="2140">
        <v>33.595027970679034</v>
      </c>
      <c r="J12" s="2139">
        <v>344.99664558114648</v>
      </c>
      <c r="K12" s="71"/>
    </row>
    <row r="13" spans="1:11" ht="15.6">
      <c r="A13" s="2116"/>
      <c r="B13" s="2156">
        <v>213</v>
      </c>
      <c r="C13" s="2155" t="s">
        <v>1641</v>
      </c>
      <c r="D13" s="2119">
        <v>0</v>
      </c>
      <c r="E13" s="2119">
        <v>0</v>
      </c>
      <c r="F13" s="2119">
        <v>0</v>
      </c>
      <c r="G13" s="2119">
        <v>0</v>
      </c>
      <c r="H13" s="2119">
        <v>8.0640000000000003E-2</v>
      </c>
      <c r="I13" s="2140" t="s">
        <v>73</v>
      </c>
      <c r="J13" s="2139" t="s">
        <v>73</v>
      </c>
      <c r="K13" s="71"/>
    </row>
    <row r="14" spans="1:11" s="2163" customFormat="1" ht="46.8">
      <c r="A14" s="2170"/>
      <c r="B14" s="2169">
        <v>3</v>
      </c>
      <c r="C14" s="2168" t="s">
        <v>1653</v>
      </c>
      <c r="D14" s="2167">
        <v>7868.4069001999997</v>
      </c>
      <c r="E14" s="2167">
        <v>1109.1121574000001</v>
      </c>
      <c r="F14" s="2167">
        <v>13831.6798289</v>
      </c>
      <c r="G14" s="2167">
        <v>1595.6013187000001</v>
      </c>
      <c r="H14" s="2167">
        <v>3360.0072126</v>
      </c>
      <c r="I14" s="2166">
        <v>43.862936498724928</v>
      </c>
      <c r="J14" s="2165">
        <v>110.57937049948868</v>
      </c>
      <c r="K14" s="2164"/>
    </row>
    <row r="15" spans="1:11" ht="15.6">
      <c r="A15" s="2116"/>
      <c r="B15" s="2162">
        <v>311</v>
      </c>
      <c r="C15" s="2161" t="s">
        <v>1643</v>
      </c>
      <c r="D15" s="2128">
        <v>5337.9636449</v>
      </c>
      <c r="E15" s="2128">
        <v>645.77213039999992</v>
      </c>
      <c r="F15" s="2128">
        <v>10816.984756299998</v>
      </c>
      <c r="G15" s="2128">
        <v>1264.1356364000001</v>
      </c>
      <c r="H15" s="2128">
        <v>2533.3801083000003</v>
      </c>
      <c r="I15" s="2144">
        <v>95.755681747519432</v>
      </c>
      <c r="J15" s="2143">
        <v>100.4041366569294</v>
      </c>
      <c r="K15" s="71"/>
    </row>
    <row r="16" spans="1:11" ht="15.6">
      <c r="A16" s="2116"/>
      <c r="B16" s="2160">
        <v>312</v>
      </c>
      <c r="C16" s="2159" t="s">
        <v>1642</v>
      </c>
      <c r="D16" s="2124">
        <v>17.290719199999998</v>
      </c>
      <c r="E16" s="2124">
        <v>1.5235081000000001</v>
      </c>
      <c r="F16" s="2124">
        <v>174.64276949999999</v>
      </c>
      <c r="G16" s="2124">
        <v>0.46499609999999997</v>
      </c>
      <c r="H16" s="2124">
        <v>34.640206999999997</v>
      </c>
      <c r="I16" s="2158">
        <v>-69.47859351715951</v>
      </c>
      <c r="J16" s="2157" t="s">
        <v>73</v>
      </c>
      <c r="K16" s="71"/>
    </row>
    <row r="17" spans="1:11" ht="15.6">
      <c r="A17" s="2116"/>
      <c r="B17" s="2156">
        <v>313</v>
      </c>
      <c r="C17" s="2155" t="s">
        <v>1641</v>
      </c>
      <c r="D17" s="2119">
        <v>2513.1525360000001</v>
      </c>
      <c r="E17" s="2119">
        <v>461.81651889999995</v>
      </c>
      <c r="F17" s="2119">
        <v>2840.0523031999996</v>
      </c>
      <c r="G17" s="2119">
        <v>331.00068619999996</v>
      </c>
      <c r="H17" s="2119">
        <v>791.9868972999999</v>
      </c>
      <c r="I17" s="2140">
        <v>-28.326364983996243</v>
      </c>
      <c r="J17" s="2139">
        <v>139.27046991723125</v>
      </c>
      <c r="K17" s="71"/>
    </row>
    <row r="18" spans="1:11" s="2172" customFormat="1" ht="15.6">
      <c r="A18" s="2175"/>
      <c r="B18" s="2174">
        <v>4</v>
      </c>
      <c r="C18" s="2173" t="s">
        <v>1652</v>
      </c>
      <c r="D18" s="2167">
        <v>52914.541219800005</v>
      </c>
      <c r="E18" s="2167">
        <v>9737.4912302000012</v>
      </c>
      <c r="F18" s="2167">
        <v>54258.113843400002</v>
      </c>
      <c r="G18" s="2167">
        <v>10489.809757999999</v>
      </c>
      <c r="H18" s="2167">
        <v>9942.8266022999996</v>
      </c>
      <c r="I18" s="2166">
        <v>7.7259995415117411</v>
      </c>
      <c r="J18" s="2165">
        <v>-5.2144239821207972</v>
      </c>
      <c r="K18" s="88"/>
    </row>
    <row r="19" spans="1:11" ht="15.6">
      <c r="A19" s="2116"/>
      <c r="B19" s="2162">
        <v>411</v>
      </c>
      <c r="C19" s="2161" t="s">
        <v>1643</v>
      </c>
      <c r="D19" s="2128">
        <v>29748.0165337</v>
      </c>
      <c r="E19" s="2128">
        <v>5748.9235343999999</v>
      </c>
      <c r="F19" s="2128">
        <v>28287.330498200001</v>
      </c>
      <c r="G19" s="2128">
        <v>5322.7042247999998</v>
      </c>
      <c r="H19" s="2128">
        <v>4970.2299678999998</v>
      </c>
      <c r="I19" s="2144">
        <v>-7.4138976984059575</v>
      </c>
      <c r="J19" s="2143">
        <v>-6.6220898628505775</v>
      </c>
      <c r="K19" s="71"/>
    </row>
    <row r="20" spans="1:11" ht="15.6">
      <c r="A20" s="2116"/>
      <c r="B20" s="2160">
        <v>412</v>
      </c>
      <c r="C20" s="2159" t="s">
        <v>1642</v>
      </c>
      <c r="D20" s="2124">
        <v>0.81421730000000003</v>
      </c>
      <c r="E20" s="2124">
        <v>0</v>
      </c>
      <c r="F20" s="2124">
        <v>11.069479699999999</v>
      </c>
      <c r="G20" s="2124">
        <v>0</v>
      </c>
      <c r="H20" s="2124">
        <v>0</v>
      </c>
      <c r="I20" s="2142" t="s">
        <v>73</v>
      </c>
      <c r="J20" s="2171" t="s">
        <v>73</v>
      </c>
      <c r="K20" s="71"/>
    </row>
    <row r="21" spans="1:11" ht="15.6">
      <c r="A21" s="2116"/>
      <c r="B21" s="2156">
        <v>413</v>
      </c>
      <c r="C21" s="2155" t="s">
        <v>1641</v>
      </c>
      <c r="D21" s="2119">
        <v>23165.7104688</v>
      </c>
      <c r="E21" s="2119">
        <v>3988.5676959000002</v>
      </c>
      <c r="F21" s="2119">
        <v>25959.713865500002</v>
      </c>
      <c r="G21" s="2119">
        <v>5167.1055331999996</v>
      </c>
      <c r="H21" s="2119">
        <v>4972.5966344999997</v>
      </c>
      <c r="I21" s="2140">
        <v>29.547896065834944</v>
      </c>
      <c r="J21" s="2139">
        <v>-3.7643686092770801</v>
      </c>
      <c r="K21" s="71"/>
    </row>
    <row r="22" spans="1:11" s="2163" customFormat="1" ht="31.2">
      <c r="A22" s="2170"/>
      <c r="B22" s="2169">
        <v>5</v>
      </c>
      <c r="C22" s="2168" t="s">
        <v>1651</v>
      </c>
      <c r="D22" s="2167">
        <v>4658.6877503000005</v>
      </c>
      <c r="E22" s="2167">
        <v>348.30136149999998</v>
      </c>
      <c r="F22" s="2167">
        <v>12837.333254499999</v>
      </c>
      <c r="G22" s="2167">
        <v>1708.1903433</v>
      </c>
      <c r="H22" s="2167">
        <v>2924.6554693000003</v>
      </c>
      <c r="I22" s="2166">
        <v>390.43458685991965</v>
      </c>
      <c r="J22" s="2165">
        <v>71.21367538291716</v>
      </c>
      <c r="K22" s="2164"/>
    </row>
    <row r="23" spans="1:11" ht="15.6">
      <c r="A23" s="2116"/>
      <c r="B23" s="2162">
        <v>511</v>
      </c>
      <c r="C23" s="2161" t="s">
        <v>1643</v>
      </c>
      <c r="D23" s="2128">
        <v>4349.7214084999996</v>
      </c>
      <c r="E23" s="2128">
        <v>297.2416561</v>
      </c>
      <c r="F23" s="2128">
        <v>11763.94688</v>
      </c>
      <c r="G23" s="2128">
        <v>1647.6179270999999</v>
      </c>
      <c r="H23" s="2128">
        <v>2843.4490764000002</v>
      </c>
      <c r="I23" s="2144" t="s">
        <v>73</v>
      </c>
      <c r="J23" s="2143">
        <v>72.579396571922643</v>
      </c>
      <c r="K23" s="71"/>
    </row>
    <row r="24" spans="1:11" ht="15.6">
      <c r="A24" s="2116"/>
      <c r="B24" s="2160">
        <v>512</v>
      </c>
      <c r="C24" s="2159" t="s">
        <v>1642</v>
      </c>
      <c r="D24" s="2124">
        <v>10.690211400000001</v>
      </c>
      <c r="E24" s="2124">
        <v>0</v>
      </c>
      <c r="F24" s="2124">
        <v>700.39821700000005</v>
      </c>
      <c r="G24" s="2124">
        <v>0</v>
      </c>
      <c r="H24" s="2124">
        <v>0</v>
      </c>
      <c r="I24" s="2142" t="s">
        <v>73</v>
      </c>
      <c r="J24" s="2171" t="s">
        <v>73</v>
      </c>
      <c r="K24" s="71"/>
    </row>
    <row r="25" spans="1:11" ht="15.6">
      <c r="A25" s="2116"/>
      <c r="B25" s="2156">
        <v>513</v>
      </c>
      <c r="C25" s="2155" t="s">
        <v>1641</v>
      </c>
      <c r="D25" s="2119">
        <v>298.2761304</v>
      </c>
      <c r="E25" s="2119">
        <v>51.059705399999999</v>
      </c>
      <c r="F25" s="2119">
        <v>372.9881575</v>
      </c>
      <c r="G25" s="2119">
        <v>60.572416200000006</v>
      </c>
      <c r="H25" s="2119">
        <v>81.206392900000012</v>
      </c>
      <c r="I25" s="2140">
        <v>18.630563426635071</v>
      </c>
      <c r="J25" s="2139">
        <v>34.064972134956719</v>
      </c>
      <c r="K25" s="71"/>
    </row>
    <row r="26" spans="1:11" s="2163" customFormat="1" ht="31.2">
      <c r="A26" s="2170"/>
      <c r="B26" s="2169">
        <v>6</v>
      </c>
      <c r="C26" s="2168" t="s">
        <v>1650</v>
      </c>
      <c r="D26" s="2167">
        <v>1995.6159915000001</v>
      </c>
      <c r="E26" s="2167">
        <v>166.9995753</v>
      </c>
      <c r="F26" s="2167">
        <v>1098.1017747999999</v>
      </c>
      <c r="G26" s="2167">
        <v>292.798068</v>
      </c>
      <c r="H26" s="2167">
        <v>227.78681740000002</v>
      </c>
      <c r="I26" s="2166">
        <v>75.328630311792182</v>
      </c>
      <c r="J26" s="2165">
        <v>-22.203442476266609</v>
      </c>
      <c r="K26" s="2164"/>
    </row>
    <row r="27" spans="1:11" ht="15.6">
      <c r="A27" s="2116"/>
      <c r="B27" s="2162">
        <v>611</v>
      </c>
      <c r="C27" s="2161" t="s">
        <v>1643</v>
      </c>
      <c r="D27" s="2128">
        <v>1652.2583356</v>
      </c>
      <c r="E27" s="2128">
        <v>148.45738419999998</v>
      </c>
      <c r="F27" s="2128">
        <v>906.38136489999999</v>
      </c>
      <c r="G27" s="2128">
        <v>276.48263960000003</v>
      </c>
      <c r="H27" s="2128">
        <v>185.20838519999998</v>
      </c>
      <c r="I27" s="2144">
        <v>86.237041080776407</v>
      </c>
      <c r="J27" s="2143">
        <v>-33.012652994072489</v>
      </c>
      <c r="K27" s="71"/>
    </row>
    <row r="28" spans="1:11" ht="15.6">
      <c r="A28" s="2116"/>
      <c r="B28" s="2160">
        <v>612</v>
      </c>
      <c r="C28" s="2159" t="s">
        <v>1642</v>
      </c>
      <c r="D28" s="2124">
        <v>8.9204350999999988</v>
      </c>
      <c r="E28" s="2124">
        <v>1.5144198</v>
      </c>
      <c r="F28" s="2124">
        <v>3.5587857000000001</v>
      </c>
      <c r="G28" s="2124">
        <v>2.5817057999999999</v>
      </c>
      <c r="H28" s="2124">
        <v>0</v>
      </c>
      <c r="I28" s="2158">
        <v>70.474910589520817</v>
      </c>
      <c r="J28" s="2157" t="s">
        <v>73</v>
      </c>
      <c r="K28" s="71"/>
    </row>
    <row r="29" spans="1:11" ht="15.6">
      <c r="A29" s="2116"/>
      <c r="B29" s="2156">
        <v>613</v>
      </c>
      <c r="C29" s="2155" t="s">
        <v>1641</v>
      </c>
      <c r="D29" s="2119">
        <v>334.43722080000003</v>
      </c>
      <c r="E29" s="2119">
        <v>17.027771300000001</v>
      </c>
      <c r="F29" s="2119">
        <v>188.16162419999998</v>
      </c>
      <c r="G29" s="2119">
        <v>13.733722500000001</v>
      </c>
      <c r="H29" s="2119">
        <v>42.578432200000002</v>
      </c>
      <c r="I29" s="2140">
        <v>-19.345155287585992</v>
      </c>
      <c r="J29" s="2139">
        <v>210.02834227937836</v>
      </c>
      <c r="K29" s="71"/>
    </row>
    <row r="30" spans="1:11" s="2163" customFormat="1" ht="31.2">
      <c r="A30" s="2170"/>
      <c r="B30" s="2169">
        <v>7</v>
      </c>
      <c r="C30" s="2168" t="s">
        <v>1649</v>
      </c>
      <c r="D30" s="2167">
        <v>5513.9935168000002</v>
      </c>
      <c r="E30" s="2167">
        <v>1094.6629346</v>
      </c>
      <c r="F30" s="2167">
        <v>5655.9199493999995</v>
      </c>
      <c r="G30" s="2167">
        <v>1196.8038727999999</v>
      </c>
      <c r="H30" s="2167">
        <v>1281.6958614</v>
      </c>
      <c r="I30" s="2166">
        <v>9.3308117934333126</v>
      </c>
      <c r="J30" s="2165">
        <v>7.093224757151706</v>
      </c>
      <c r="K30" s="2164"/>
    </row>
    <row r="31" spans="1:11" ht="15.6">
      <c r="A31" s="2116"/>
      <c r="B31" s="2162">
        <v>711</v>
      </c>
      <c r="C31" s="2161" t="s">
        <v>1643</v>
      </c>
      <c r="D31" s="2128">
        <v>2694.5668525999999</v>
      </c>
      <c r="E31" s="2128">
        <v>539.37813860000006</v>
      </c>
      <c r="F31" s="2128">
        <v>2970.1863215999997</v>
      </c>
      <c r="G31" s="2128">
        <v>811.79905479999991</v>
      </c>
      <c r="H31" s="2128">
        <v>628.87604139999996</v>
      </c>
      <c r="I31" s="2144">
        <v>50.506480834964982</v>
      </c>
      <c r="J31" s="2143">
        <v>-22.533040943865846</v>
      </c>
      <c r="K31" s="71"/>
    </row>
    <row r="32" spans="1:11" ht="15.6">
      <c r="A32" s="2116"/>
      <c r="B32" s="2160">
        <v>712</v>
      </c>
      <c r="C32" s="2159" t="s">
        <v>1642</v>
      </c>
      <c r="D32" s="2124">
        <v>2.4378822000000002</v>
      </c>
      <c r="E32" s="2124">
        <v>0.89967350000000001</v>
      </c>
      <c r="F32" s="2124">
        <v>36.108347500000001</v>
      </c>
      <c r="G32" s="2124">
        <v>0</v>
      </c>
      <c r="H32" s="2124">
        <v>1.381</v>
      </c>
      <c r="I32" s="2158" t="s">
        <v>73</v>
      </c>
      <c r="J32" s="2157" t="s">
        <v>73</v>
      </c>
      <c r="K32" s="71"/>
    </row>
    <row r="33" spans="1:15" ht="15.6">
      <c r="A33" s="2116"/>
      <c r="B33" s="2156">
        <v>713</v>
      </c>
      <c r="C33" s="2155" t="s">
        <v>1641</v>
      </c>
      <c r="D33" s="2119">
        <v>2816.9887819</v>
      </c>
      <c r="E33" s="2119">
        <v>554.38512260000005</v>
      </c>
      <c r="F33" s="2119">
        <v>2649.6252804000001</v>
      </c>
      <c r="G33" s="2119">
        <v>385.004818</v>
      </c>
      <c r="H33" s="2119">
        <v>651.43882010000004</v>
      </c>
      <c r="I33" s="2140">
        <v>-30.552822883418418</v>
      </c>
      <c r="J33" s="2139">
        <v>69.202770885843833</v>
      </c>
      <c r="K33" s="71"/>
    </row>
    <row r="34" spans="1:15" s="2163" customFormat="1" ht="15.6">
      <c r="A34" s="2170"/>
      <c r="B34" s="2169">
        <v>8</v>
      </c>
      <c r="C34" s="2168" t="s">
        <v>1648</v>
      </c>
      <c r="D34" s="2167">
        <v>17.916657699999998</v>
      </c>
      <c r="E34" s="2167">
        <v>5.3453267999999996</v>
      </c>
      <c r="F34" s="2167">
        <v>33.304158700000002</v>
      </c>
      <c r="G34" s="2167">
        <v>2.6934251000000002</v>
      </c>
      <c r="H34" s="2167">
        <v>4.1993110999999992</v>
      </c>
      <c r="I34" s="2166">
        <v>-49.611591568171278</v>
      </c>
      <c r="J34" s="2165">
        <v>55.909703967635814</v>
      </c>
      <c r="K34" s="2164"/>
    </row>
    <row r="35" spans="1:15" ht="15.6">
      <c r="A35" s="2116"/>
      <c r="B35" s="2162">
        <v>811</v>
      </c>
      <c r="C35" s="2161" t="s">
        <v>1643</v>
      </c>
      <c r="D35" s="2128">
        <v>8.8863095999999988</v>
      </c>
      <c r="E35" s="2128">
        <v>4.6577754000000002</v>
      </c>
      <c r="F35" s="2128">
        <v>5.7850014999999999</v>
      </c>
      <c r="G35" s="2128">
        <v>1.3658838999999998</v>
      </c>
      <c r="H35" s="2128">
        <v>0.83530480000000007</v>
      </c>
      <c r="I35" s="2144">
        <v>-70.675187558421143</v>
      </c>
      <c r="J35" s="2143">
        <v>-38.845109749078958</v>
      </c>
      <c r="K35" s="71"/>
    </row>
    <row r="36" spans="1:15" ht="15.6">
      <c r="A36" s="2116"/>
      <c r="B36" s="2160">
        <v>812</v>
      </c>
      <c r="C36" s="2159" t="s">
        <v>1642</v>
      </c>
      <c r="D36" s="2124">
        <v>0</v>
      </c>
      <c r="E36" s="2124">
        <v>0</v>
      </c>
      <c r="F36" s="2124">
        <v>5.8995600000000001</v>
      </c>
      <c r="G36" s="2124">
        <v>0</v>
      </c>
      <c r="H36" s="2124">
        <v>0</v>
      </c>
      <c r="I36" s="2158" t="s">
        <v>73</v>
      </c>
      <c r="J36" s="2157" t="s">
        <v>73</v>
      </c>
      <c r="K36" s="71"/>
    </row>
    <row r="37" spans="1:15" ht="15.6">
      <c r="A37" s="2116"/>
      <c r="B37" s="2156">
        <v>813</v>
      </c>
      <c r="C37" s="2155" t="s">
        <v>1641</v>
      </c>
      <c r="D37" s="2119">
        <v>9.0303480999999994</v>
      </c>
      <c r="E37" s="2119">
        <v>0.68755140000000003</v>
      </c>
      <c r="F37" s="2119">
        <v>21.619597199999998</v>
      </c>
      <c r="G37" s="2119">
        <v>1.3275412</v>
      </c>
      <c r="H37" s="2119">
        <v>3.3640062999999998</v>
      </c>
      <c r="I37" s="2140">
        <v>93.082466270885348</v>
      </c>
      <c r="J37" s="2139">
        <v>153.40127296990858</v>
      </c>
      <c r="K37" s="71"/>
    </row>
    <row r="38" spans="1:15" ht="16.2" thickBot="1">
      <c r="A38" s="2116"/>
      <c r="B38" s="2154" t="s">
        <v>1647</v>
      </c>
      <c r="C38" s="2153" t="s">
        <v>1646</v>
      </c>
      <c r="D38" s="2152">
        <v>200030.96201839999</v>
      </c>
      <c r="E38" s="2152">
        <v>44039.591081099999</v>
      </c>
      <c r="F38" s="2152">
        <v>157140.6956762</v>
      </c>
      <c r="G38" s="2152">
        <v>28680.4372506</v>
      </c>
      <c r="H38" s="2152">
        <v>26447.033095700001</v>
      </c>
      <c r="I38" s="2137">
        <v>-34.875786657999932</v>
      </c>
      <c r="J38" s="2136">
        <v>-7.7872039933884807</v>
      </c>
      <c r="K38" s="71"/>
    </row>
    <row r="39" spans="1:15" ht="16.8" thickTop="1" thickBot="1">
      <c r="B39" s="2151"/>
      <c r="C39" s="2151"/>
      <c r="D39" s="2150"/>
      <c r="E39" s="2150"/>
      <c r="F39" s="2150"/>
      <c r="G39" s="2150"/>
      <c r="H39" s="2150"/>
      <c r="I39" s="2149"/>
      <c r="J39" s="2149"/>
      <c r="K39" s="71"/>
    </row>
    <row r="40" spans="1:15" ht="15" customHeight="1" thickTop="1">
      <c r="A40" s="2116"/>
      <c r="B40" s="3160" t="s">
        <v>1645</v>
      </c>
      <c r="C40" s="3160"/>
      <c r="D40" s="3160"/>
      <c r="E40" s="3160"/>
      <c r="F40" s="3160"/>
      <c r="G40" s="3160"/>
      <c r="H40" s="3164"/>
      <c r="I40" s="3166" t="s">
        <v>1450</v>
      </c>
      <c r="J40" s="3167"/>
      <c r="K40" s="2148"/>
    </row>
    <row r="41" spans="1:15" ht="15.6">
      <c r="A41" s="2116"/>
      <c r="B41" s="3162"/>
      <c r="C41" s="3162"/>
      <c r="D41" s="3162"/>
      <c r="E41" s="3162"/>
      <c r="F41" s="3162"/>
      <c r="G41" s="3162"/>
      <c r="H41" s="3165"/>
      <c r="I41" s="2147" t="s">
        <v>216</v>
      </c>
      <c r="J41" s="2146" t="s">
        <v>418</v>
      </c>
      <c r="K41" s="2145"/>
    </row>
    <row r="42" spans="1:15" ht="15.6">
      <c r="A42" s="2116"/>
      <c r="B42" s="2130" t="s">
        <v>1643</v>
      </c>
      <c r="C42" s="2129"/>
      <c r="D42" s="2128">
        <v>95057.376589799984</v>
      </c>
      <c r="E42" s="2128">
        <v>17051.989370499999</v>
      </c>
      <c r="F42" s="2128">
        <v>86032.675928099998</v>
      </c>
      <c r="G42" s="2128">
        <v>16570.421916900003</v>
      </c>
      <c r="H42" s="2128">
        <v>14318.7343607</v>
      </c>
      <c r="I42" s="2144">
        <v>-2.8241130294926808</v>
      </c>
      <c r="J42" s="2143">
        <v>-13.588595193846754</v>
      </c>
      <c r="K42" s="2138"/>
      <c r="L42" s="106"/>
      <c r="M42" s="106"/>
      <c r="N42" s="106"/>
      <c r="O42" s="106"/>
    </row>
    <row r="43" spans="1:15" ht="15.6">
      <c r="A43" s="2116"/>
      <c r="B43" s="2126" t="s">
        <v>1642</v>
      </c>
      <c r="C43" s="2125"/>
      <c r="D43" s="2128">
        <v>70.654484500000009</v>
      </c>
      <c r="E43" s="2128">
        <v>8.6431284000000002</v>
      </c>
      <c r="F43" s="2128">
        <v>1082.6819674000001</v>
      </c>
      <c r="G43" s="2128">
        <v>8.5871548999999998</v>
      </c>
      <c r="H43" s="2128">
        <v>60.676036999999994</v>
      </c>
      <c r="I43" s="2142">
        <v>-0.64760694750294334</v>
      </c>
      <c r="J43" s="2141">
        <v>0</v>
      </c>
      <c r="K43" s="2138"/>
      <c r="L43" s="106"/>
      <c r="M43" s="106"/>
      <c r="N43" s="106"/>
      <c r="O43" s="106"/>
    </row>
    <row r="44" spans="1:15" ht="15.6">
      <c r="A44" s="2116"/>
      <c r="B44" s="2121" t="s">
        <v>1641</v>
      </c>
      <c r="C44" s="2120"/>
      <c r="D44" s="2119">
        <v>104902.93094399999</v>
      </c>
      <c r="E44" s="2119">
        <v>26978.958582599997</v>
      </c>
      <c r="F44" s="2119">
        <v>70025.337780899994</v>
      </c>
      <c r="G44" s="2119">
        <v>12101.4281789</v>
      </c>
      <c r="H44" s="2119">
        <v>12067.542058000001</v>
      </c>
      <c r="I44" s="2140">
        <v>-55.144939557804939</v>
      </c>
      <c r="J44" s="2139">
        <v>-0.28001753511277538</v>
      </c>
      <c r="K44" s="2138"/>
      <c r="L44" s="106"/>
      <c r="M44" s="106"/>
      <c r="N44" s="106"/>
      <c r="O44" s="106"/>
    </row>
    <row r="45" spans="1:15" ht="16.2" thickBot="1">
      <c r="A45" s="2116"/>
      <c r="B45" s="3158" t="s">
        <v>308</v>
      </c>
      <c r="C45" s="3159"/>
      <c r="D45" s="2115">
        <v>200030.96201829996</v>
      </c>
      <c r="E45" s="2115">
        <v>44039.591081499995</v>
      </c>
      <c r="F45" s="2115">
        <v>157140.69567639998</v>
      </c>
      <c r="G45" s="2115">
        <v>28680.437250700001</v>
      </c>
      <c r="H45" s="2115">
        <v>26446.9524557</v>
      </c>
      <c r="I45" s="2137">
        <v>-34.875786658364362</v>
      </c>
      <c r="J45" s="2136">
        <v>-7.7874851609714852</v>
      </c>
      <c r="K45" s="71"/>
    </row>
    <row r="46" spans="1:15" s="287" customFormat="1" ht="16.8" thickTop="1" thickBot="1">
      <c r="B46" s="2135"/>
      <c r="C46" s="2135"/>
      <c r="D46" s="2134"/>
      <c r="E46" s="2134"/>
      <c r="F46" s="2134"/>
      <c r="G46" s="2134"/>
      <c r="H46" s="2134"/>
      <c r="I46" s="2133"/>
      <c r="J46" s="2133"/>
      <c r="K46" s="2132"/>
    </row>
    <row r="47" spans="1:15" ht="15.75" customHeight="1" thickTop="1">
      <c r="A47" s="2116"/>
      <c r="B47" s="3160" t="s">
        <v>1644</v>
      </c>
      <c r="C47" s="3160"/>
      <c r="D47" s="3160"/>
      <c r="E47" s="3160"/>
      <c r="F47" s="3160"/>
      <c r="G47" s="3160"/>
      <c r="H47" s="3161"/>
      <c r="I47" s="287"/>
      <c r="J47" s="2131"/>
      <c r="K47" s="2131"/>
    </row>
    <row r="48" spans="1:15" ht="15" customHeight="1">
      <c r="A48" s="2116"/>
      <c r="B48" s="3162"/>
      <c r="C48" s="3162"/>
      <c r="D48" s="3162"/>
      <c r="E48" s="3162"/>
      <c r="F48" s="3162"/>
      <c r="G48" s="3162"/>
      <c r="H48" s="3163"/>
      <c r="J48" s="106"/>
      <c r="K48" s="106"/>
    </row>
    <row r="49" spans="1:11" ht="15.6">
      <c r="A49" s="2116"/>
      <c r="B49" s="2130" t="s">
        <v>1643</v>
      </c>
      <c r="C49" s="2129"/>
      <c r="D49" s="2128">
        <v>47.52133151322024</v>
      </c>
      <c r="E49" s="2128">
        <v>38.719681431517969</v>
      </c>
      <c r="F49" s="2128">
        <v>54.748819558026646</v>
      </c>
      <c r="G49" s="2128">
        <v>57.776043552109968</v>
      </c>
      <c r="H49" s="2127">
        <v>54.141339667338286</v>
      </c>
      <c r="J49" s="2117"/>
      <c r="K49" s="2117"/>
    </row>
    <row r="50" spans="1:11" ht="15.6">
      <c r="A50" s="2116"/>
      <c r="B50" s="2126" t="s">
        <v>1642</v>
      </c>
      <c r="C50" s="2125"/>
      <c r="D50" s="2124">
        <v>3.5321774082922294E-2</v>
      </c>
      <c r="E50" s="2124">
        <v>1.9625814381439104E-2</v>
      </c>
      <c r="F50" s="2123">
        <v>0.68898891069539903</v>
      </c>
      <c r="G50" s="2123">
        <v>2.9940808868910863E-2</v>
      </c>
      <c r="H50" s="2122">
        <v>0.22942543985601163</v>
      </c>
      <c r="J50" s="2117"/>
      <c r="K50" s="2117"/>
    </row>
    <row r="51" spans="1:11" ht="15.6">
      <c r="A51" s="2116"/>
      <c r="B51" s="2121" t="s">
        <v>1641</v>
      </c>
      <c r="C51" s="2120"/>
      <c r="D51" s="2119">
        <v>52.443346712696844</v>
      </c>
      <c r="E51" s="2119">
        <v>61.260692754100582</v>
      </c>
      <c r="F51" s="2119">
        <v>44.562191531277968</v>
      </c>
      <c r="G51" s="2119">
        <v>42.194015639021131</v>
      </c>
      <c r="H51" s="2118">
        <v>45.629234892805712</v>
      </c>
      <c r="J51" s="2117"/>
      <c r="K51" s="2117"/>
    </row>
    <row r="52" spans="1:11" ht="16.2" thickBot="1">
      <c r="A52" s="2116"/>
      <c r="B52" s="3158" t="s">
        <v>308</v>
      </c>
      <c r="C52" s="3159"/>
      <c r="D52" s="2115">
        <v>100</v>
      </c>
      <c r="E52" s="2115">
        <v>100</v>
      </c>
      <c r="F52" s="2115">
        <v>100.00000000000001</v>
      </c>
      <c r="G52" s="2115">
        <v>100</v>
      </c>
      <c r="H52" s="2114">
        <v>100</v>
      </c>
      <c r="J52" s="494"/>
      <c r="K52" s="494"/>
    </row>
    <row r="53" spans="1:11" ht="15" thickTop="1">
      <c r="B53" s="2113" t="s">
        <v>1640</v>
      </c>
      <c r="D53" s="2112"/>
      <c r="E53" s="2112"/>
      <c r="F53" s="2112"/>
      <c r="G53" s="2112"/>
      <c r="H53" s="2112"/>
    </row>
    <row r="54" spans="1:11">
      <c r="D54" s="2110"/>
      <c r="E54" s="2110"/>
      <c r="F54" s="2110"/>
      <c r="G54" s="2110"/>
      <c r="H54" s="2110"/>
      <c r="I54" s="2110"/>
      <c r="J54" s="2110"/>
    </row>
    <row r="55" spans="1:11">
      <c r="D55" s="2110"/>
      <c r="E55" s="2110"/>
      <c r="F55" s="2110"/>
      <c r="G55" s="2110"/>
      <c r="H55" s="2110"/>
      <c r="I55" s="2110"/>
      <c r="J55" s="2110"/>
    </row>
    <row r="56" spans="1:11">
      <c r="D56" s="2111"/>
      <c r="E56" s="2111"/>
      <c r="F56" s="2111"/>
      <c r="G56" s="2111"/>
      <c r="H56" s="2111"/>
      <c r="I56" s="2111"/>
      <c r="J56" s="2111"/>
    </row>
    <row r="57" spans="1:11">
      <c r="D57" s="106"/>
      <c r="E57" s="106"/>
      <c r="F57" s="106"/>
      <c r="G57" s="106"/>
      <c r="H57" s="106"/>
    </row>
    <row r="58" spans="1:11">
      <c r="D58" s="2110"/>
      <c r="E58" s="2110"/>
      <c r="F58" s="2110"/>
      <c r="G58" s="2110"/>
      <c r="H58" s="2110"/>
      <c r="I58" s="2110"/>
      <c r="J58" s="2110"/>
    </row>
    <row r="59" spans="1:11">
      <c r="D59" s="106"/>
      <c r="E59" s="106"/>
      <c r="F59" s="106"/>
      <c r="G59" s="106"/>
      <c r="H59" s="106"/>
    </row>
    <row r="60" spans="1:11">
      <c r="D60" s="106"/>
      <c r="E60" s="106"/>
      <c r="F60" s="106"/>
      <c r="G60" s="106"/>
      <c r="H60" s="106"/>
    </row>
    <row r="61" spans="1:11">
      <c r="D61" s="106"/>
      <c r="E61" s="106"/>
      <c r="F61" s="106"/>
      <c r="G61" s="106"/>
      <c r="H61" s="106"/>
    </row>
    <row r="62" spans="1:11">
      <c r="D62" s="106"/>
      <c r="E62" s="106"/>
      <c r="F62" s="106"/>
      <c r="G62" s="106"/>
      <c r="H62" s="106"/>
    </row>
    <row r="63" spans="1:11">
      <c r="D63" s="106"/>
    </row>
  </sheetData>
  <mergeCells count="13">
    <mergeCell ref="B3:J3"/>
    <mergeCell ref="A1:J1"/>
    <mergeCell ref="B2:J2"/>
    <mergeCell ref="B4:B5"/>
    <mergeCell ref="C4:C5"/>
    <mergeCell ref="D4:E4"/>
    <mergeCell ref="B52:C52"/>
    <mergeCell ref="B47:H48"/>
    <mergeCell ref="B45:C45"/>
    <mergeCell ref="F4:G4"/>
    <mergeCell ref="I4:J4"/>
    <mergeCell ref="B40:H41"/>
    <mergeCell ref="I40:J40"/>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9"/>
  <sheetViews>
    <sheetView showGridLines="0" zoomScaleSheetLayoutView="78" workbookViewId="0">
      <selection activeCell="K63" sqref="K63"/>
    </sheetView>
  </sheetViews>
  <sheetFormatPr defaultRowHeight="15.6"/>
  <cols>
    <col min="1" max="1" width="6.44140625" style="124" customWidth="1"/>
    <col min="2" max="2" width="6.33203125" style="288" customWidth="1"/>
    <col min="3" max="3" width="51.6640625" style="124" customWidth="1"/>
    <col min="4" max="4" width="13.6640625" style="124" hidden="1" customWidth="1"/>
    <col min="5" max="11" width="13.6640625" style="124" customWidth="1"/>
    <col min="12" max="12" width="13.109375" style="124" customWidth="1"/>
    <col min="13" max="13" width="13.88671875" style="124" customWidth="1"/>
    <col min="14" max="14" width="10.5546875" style="124" customWidth="1"/>
    <col min="15" max="15" width="13.44140625" style="124" customWidth="1"/>
    <col min="16" max="16" width="10.33203125" style="124" bestFit="1" customWidth="1"/>
    <col min="17" max="17" width="14.33203125" style="124" customWidth="1"/>
    <col min="18" max="241" width="9.109375" style="124"/>
    <col min="242" max="242" width="6.33203125" style="124" customWidth="1"/>
    <col min="243" max="243" width="69" style="124" customWidth="1"/>
    <col min="244" max="261" width="0" style="124" hidden="1" customWidth="1"/>
    <col min="262" max="263" width="15.33203125" style="124" bestFit="1" customWidth="1"/>
    <col min="264" max="265" width="11.88671875" style="124" bestFit="1" customWidth="1"/>
    <col min="266" max="266" width="15.5546875" style="124" bestFit="1" customWidth="1"/>
    <col min="267" max="267" width="15.6640625" style="124" bestFit="1" customWidth="1"/>
    <col min="268" max="268" width="13.109375" style="124" bestFit="1" customWidth="1"/>
    <col min="269" max="270" width="10.5546875" style="124" bestFit="1" customWidth="1"/>
    <col min="271" max="497" width="9.109375" style="124"/>
    <col min="498" max="498" width="6.33203125" style="124" customWidth="1"/>
    <col min="499" max="499" width="69" style="124" customWidth="1"/>
    <col min="500" max="517" width="0" style="124" hidden="1" customWidth="1"/>
    <col min="518" max="519" width="15.33203125" style="124" bestFit="1" customWidth="1"/>
    <col min="520" max="521" width="11.88671875" style="124" bestFit="1" customWidth="1"/>
    <col min="522" max="522" width="15.5546875" style="124" bestFit="1" customWidth="1"/>
    <col min="523" max="523" width="15.6640625" style="124" bestFit="1" customWidth="1"/>
    <col min="524" max="524" width="13.109375" style="124" bestFit="1" customWidth="1"/>
    <col min="525" max="526" width="10.5546875" style="124" bestFit="1" customWidth="1"/>
    <col min="527" max="753" width="9.109375" style="124"/>
    <col min="754" max="754" width="6.33203125" style="124" customWidth="1"/>
    <col min="755" max="755" width="69" style="124" customWidth="1"/>
    <col min="756" max="773" width="0" style="124" hidden="1" customWidth="1"/>
    <col min="774" max="775" width="15.33203125" style="124" bestFit="1" customWidth="1"/>
    <col min="776" max="777" width="11.88671875" style="124" bestFit="1" customWidth="1"/>
    <col min="778" max="778" width="15.5546875" style="124" bestFit="1" customWidth="1"/>
    <col min="779" max="779" width="15.6640625" style="124" bestFit="1" customWidth="1"/>
    <col min="780" max="780" width="13.109375" style="124" bestFit="1" customWidth="1"/>
    <col min="781" max="782" width="10.5546875" style="124" bestFit="1" customWidth="1"/>
    <col min="783" max="1009" width="9.109375" style="124"/>
    <col min="1010" max="1010" width="6.33203125" style="124" customWidth="1"/>
    <col min="1011" max="1011" width="69" style="124" customWidth="1"/>
    <col min="1012" max="1029" width="0" style="124" hidden="1" customWidth="1"/>
    <col min="1030" max="1031" width="15.33203125" style="124" bestFit="1" customWidth="1"/>
    <col min="1032" max="1033" width="11.88671875" style="124" bestFit="1" customWidth="1"/>
    <col min="1034" max="1034" width="15.5546875" style="124" bestFit="1" customWidth="1"/>
    <col min="1035" max="1035" width="15.6640625" style="124" bestFit="1" customWidth="1"/>
    <col min="1036" max="1036" width="13.109375" style="124" bestFit="1" customWidth="1"/>
    <col min="1037" max="1038" width="10.5546875" style="124" bestFit="1" customWidth="1"/>
    <col min="1039" max="1265" width="9.109375" style="124"/>
    <col min="1266" max="1266" width="6.33203125" style="124" customWidth="1"/>
    <col min="1267" max="1267" width="69" style="124" customWidth="1"/>
    <col min="1268" max="1285" width="0" style="124" hidden="1" customWidth="1"/>
    <col min="1286" max="1287" width="15.33203125" style="124" bestFit="1" customWidth="1"/>
    <col min="1288" max="1289" width="11.88671875" style="124" bestFit="1" customWidth="1"/>
    <col min="1290" max="1290" width="15.5546875" style="124" bestFit="1" customWidth="1"/>
    <col min="1291" max="1291" width="15.6640625" style="124" bestFit="1" customWidth="1"/>
    <col min="1292" max="1292" width="13.109375" style="124" bestFit="1" customWidth="1"/>
    <col min="1293" max="1294" width="10.5546875" style="124" bestFit="1" customWidth="1"/>
    <col min="1295" max="1521" width="9.109375" style="124"/>
    <col min="1522" max="1522" width="6.33203125" style="124" customWidth="1"/>
    <col min="1523" max="1523" width="69" style="124" customWidth="1"/>
    <col min="1524" max="1541" width="0" style="124" hidden="1" customWidth="1"/>
    <col min="1542" max="1543" width="15.33203125" style="124" bestFit="1" customWidth="1"/>
    <col min="1544" max="1545" width="11.88671875" style="124" bestFit="1" customWidth="1"/>
    <col min="1546" max="1546" width="15.5546875" style="124" bestFit="1" customWidth="1"/>
    <col min="1547" max="1547" width="15.6640625" style="124" bestFit="1" customWidth="1"/>
    <col min="1548" max="1548" width="13.109375" style="124" bestFit="1" customWidth="1"/>
    <col min="1549" max="1550" width="10.5546875" style="124" bestFit="1" customWidth="1"/>
    <col min="1551" max="1777" width="9.109375" style="124"/>
    <col min="1778" max="1778" width="6.33203125" style="124" customWidth="1"/>
    <col min="1779" max="1779" width="69" style="124" customWidth="1"/>
    <col min="1780" max="1797" width="0" style="124" hidden="1" customWidth="1"/>
    <col min="1798" max="1799" width="15.33203125" style="124" bestFit="1" customWidth="1"/>
    <col min="1800" max="1801" width="11.88671875" style="124" bestFit="1" customWidth="1"/>
    <col min="1802" max="1802" width="15.5546875" style="124" bestFit="1" customWidth="1"/>
    <col min="1803" max="1803" width="15.6640625" style="124" bestFit="1" customWidth="1"/>
    <col min="1804" max="1804" width="13.109375" style="124" bestFit="1" customWidth="1"/>
    <col min="1805" max="1806" width="10.5546875" style="124" bestFit="1" customWidth="1"/>
    <col min="1807" max="2033" width="9.109375" style="124"/>
    <col min="2034" max="2034" width="6.33203125" style="124" customWidth="1"/>
    <col min="2035" max="2035" width="69" style="124" customWidth="1"/>
    <col min="2036" max="2053" width="0" style="124" hidden="1" customWidth="1"/>
    <col min="2054" max="2055" width="15.33203125" style="124" bestFit="1" customWidth="1"/>
    <col min="2056" max="2057" width="11.88671875" style="124" bestFit="1" customWidth="1"/>
    <col min="2058" max="2058" width="15.5546875" style="124" bestFit="1" customWidth="1"/>
    <col min="2059" max="2059" width="15.6640625" style="124" bestFit="1" customWidth="1"/>
    <col min="2060" max="2060" width="13.109375" style="124" bestFit="1" customWidth="1"/>
    <col min="2061" max="2062" width="10.5546875" style="124" bestFit="1" customWidth="1"/>
    <col min="2063" max="2289" width="9.109375" style="124"/>
    <col min="2290" max="2290" width="6.33203125" style="124" customWidth="1"/>
    <col min="2291" max="2291" width="69" style="124" customWidth="1"/>
    <col min="2292" max="2309" width="0" style="124" hidden="1" customWidth="1"/>
    <col min="2310" max="2311" width="15.33203125" style="124" bestFit="1" customWidth="1"/>
    <col min="2312" max="2313" width="11.88671875" style="124" bestFit="1" customWidth="1"/>
    <col min="2314" max="2314" width="15.5546875" style="124" bestFit="1" customWidth="1"/>
    <col min="2315" max="2315" width="15.6640625" style="124" bestFit="1" customWidth="1"/>
    <col min="2316" max="2316" width="13.109375" style="124" bestFit="1" customWidth="1"/>
    <col min="2317" max="2318" width="10.5546875" style="124" bestFit="1" customWidth="1"/>
    <col min="2319" max="2545" width="9.109375" style="124"/>
    <col min="2546" max="2546" width="6.33203125" style="124" customWidth="1"/>
    <col min="2547" max="2547" width="69" style="124" customWidth="1"/>
    <col min="2548" max="2565" width="0" style="124" hidden="1" customWidth="1"/>
    <col min="2566" max="2567" width="15.33203125" style="124" bestFit="1" customWidth="1"/>
    <col min="2568" max="2569" width="11.88671875" style="124" bestFit="1" customWidth="1"/>
    <col min="2570" max="2570" width="15.5546875" style="124" bestFit="1" customWidth="1"/>
    <col min="2571" max="2571" width="15.6640625" style="124" bestFit="1" customWidth="1"/>
    <col min="2572" max="2572" width="13.109375" style="124" bestFit="1" customWidth="1"/>
    <col min="2573" max="2574" width="10.5546875" style="124" bestFit="1" customWidth="1"/>
    <col min="2575" max="2801" width="9.109375" style="124"/>
    <col min="2802" max="2802" width="6.33203125" style="124" customWidth="1"/>
    <col min="2803" max="2803" width="69" style="124" customWidth="1"/>
    <col min="2804" max="2821" width="0" style="124" hidden="1" customWidth="1"/>
    <col min="2822" max="2823" width="15.33203125" style="124" bestFit="1" customWidth="1"/>
    <col min="2824" max="2825" width="11.88671875" style="124" bestFit="1" customWidth="1"/>
    <col min="2826" max="2826" width="15.5546875" style="124" bestFit="1" customWidth="1"/>
    <col min="2827" max="2827" width="15.6640625" style="124" bestFit="1" customWidth="1"/>
    <col min="2828" max="2828" width="13.109375" style="124" bestFit="1" customWidth="1"/>
    <col min="2829" max="2830" width="10.5546875" style="124" bestFit="1" customWidth="1"/>
    <col min="2831" max="3057" width="9.109375" style="124"/>
    <col min="3058" max="3058" width="6.33203125" style="124" customWidth="1"/>
    <col min="3059" max="3059" width="69" style="124" customWidth="1"/>
    <col min="3060" max="3077" width="0" style="124" hidden="1" customWidth="1"/>
    <col min="3078" max="3079" width="15.33203125" style="124" bestFit="1" customWidth="1"/>
    <col min="3080" max="3081" width="11.88671875" style="124" bestFit="1" customWidth="1"/>
    <col min="3082" max="3082" width="15.5546875" style="124" bestFit="1" customWidth="1"/>
    <col min="3083" max="3083" width="15.6640625" style="124" bestFit="1" customWidth="1"/>
    <col min="3084" max="3084" width="13.109375" style="124" bestFit="1" customWidth="1"/>
    <col min="3085" max="3086" width="10.5546875" style="124" bestFit="1" customWidth="1"/>
    <col min="3087" max="3313" width="9.109375" style="124"/>
    <col min="3314" max="3314" width="6.33203125" style="124" customWidth="1"/>
    <col min="3315" max="3315" width="69" style="124" customWidth="1"/>
    <col min="3316" max="3333" width="0" style="124" hidden="1" customWidth="1"/>
    <col min="3334" max="3335" width="15.33203125" style="124" bestFit="1" customWidth="1"/>
    <col min="3336" max="3337" width="11.88671875" style="124" bestFit="1" customWidth="1"/>
    <col min="3338" max="3338" width="15.5546875" style="124" bestFit="1" customWidth="1"/>
    <col min="3339" max="3339" width="15.6640625" style="124" bestFit="1" customWidth="1"/>
    <col min="3340" max="3340" width="13.109375" style="124" bestFit="1" customWidth="1"/>
    <col min="3341" max="3342" width="10.5546875" style="124" bestFit="1" customWidth="1"/>
    <col min="3343" max="3569" width="9.109375" style="124"/>
    <col min="3570" max="3570" width="6.33203125" style="124" customWidth="1"/>
    <col min="3571" max="3571" width="69" style="124" customWidth="1"/>
    <col min="3572" max="3589" width="0" style="124" hidden="1" customWidth="1"/>
    <col min="3590" max="3591" width="15.33203125" style="124" bestFit="1" customWidth="1"/>
    <col min="3592" max="3593" width="11.88671875" style="124" bestFit="1" customWidth="1"/>
    <col min="3594" max="3594" width="15.5546875" style="124" bestFit="1" customWidth="1"/>
    <col min="3595" max="3595" width="15.6640625" style="124" bestFit="1" customWidth="1"/>
    <col min="3596" max="3596" width="13.109375" style="124" bestFit="1" customWidth="1"/>
    <col min="3597" max="3598" width="10.5546875" style="124" bestFit="1" customWidth="1"/>
    <col min="3599" max="3825" width="9.109375" style="124"/>
    <col min="3826" max="3826" width="6.33203125" style="124" customWidth="1"/>
    <col min="3827" max="3827" width="69" style="124" customWidth="1"/>
    <col min="3828" max="3845" width="0" style="124" hidden="1" customWidth="1"/>
    <col min="3846" max="3847" width="15.33203125" style="124" bestFit="1" customWidth="1"/>
    <col min="3848" max="3849" width="11.88671875" style="124" bestFit="1" customWidth="1"/>
    <col min="3850" max="3850" width="15.5546875" style="124" bestFit="1" customWidth="1"/>
    <col min="3851" max="3851" width="15.6640625" style="124" bestFit="1" customWidth="1"/>
    <col min="3852" max="3852" width="13.109375" style="124" bestFit="1" customWidth="1"/>
    <col min="3853" max="3854" width="10.5546875" style="124" bestFit="1" customWidth="1"/>
    <col min="3855" max="4081" width="9.109375" style="124"/>
    <col min="4082" max="4082" width="6.33203125" style="124" customWidth="1"/>
    <col min="4083" max="4083" width="69" style="124" customWidth="1"/>
    <col min="4084" max="4101" width="0" style="124" hidden="1" customWidth="1"/>
    <col min="4102" max="4103" width="15.33203125" style="124" bestFit="1" customWidth="1"/>
    <col min="4104" max="4105" width="11.88671875" style="124" bestFit="1" customWidth="1"/>
    <col min="4106" max="4106" width="15.5546875" style="124" bestFit="1" customWidth="1"/>
    <col min="4107" max="4107" width="15.6640625" style="124" bestFit="1" customWidth="1"/>
    <col min="4108" max="4108" width="13.109375" style="124" bestFit="1" customWidth="1"/>
    <col min="4109" max="4110" width="10.5546875" style="124" bestFit="1" customWidth="1"/>
    <col min="4111" max="4337" width="9.109375" style="124"/>
    <col min="4338" max="4338" width="6.33203125" style="124" customWidth="1"/>
    <col min="4339" max="4339" width="69" style="124" customWidth="1"/>
    <col min="4340" max="4357" width="0" style="124" hidden="1" customWidth="1"/>
    <col min="4358" max="4359" width="15.33203125" style="124" bestFit="1" customWidth="1"/>
    <col min="4360" max="4361" width="11.88671875" style="124" bestFit="1" customWidth="1"/>
    <col min="4362" max="4362" width="15.5546875" style="124" bestFit="1" customWidth="1"/>
    <col min="4363" max="4363" width="15.6640625" style="124" bestFit="1" customWidth="1"/>
    <col min="4364" max="4364" width="13.109375" style="124" bestFit="1" customWidth="1"/>
    <col min="4365" max="4366" width="10.5546875" style="124" bestFit="1" customWidth="1"/>
    <col min="4367" max="4593" width="9.109375" style="124"/>
    <col min="4594" max="4594" width="6.33203125" style="124" customWidth="1"/>
    <col min="4595" max="4595" width="69" style="124" customWidth="1"/>
    <col min="4596" max="4613" width="0" style="124" hidden="1" customWidth="1"/>
    <col min="4614" max="4615" width="15.33203125" style="124" bestFit="1" customWidth="1"/>
    <col min="4616" max="4617" width="11.88671875" style="124" bestFit="1" customWidth="1"/>
    <col min="4618" max="4618" width="15.5546875" style="124" bestFit="1" customWidth="1"/>
    <col min="4619" max="4619" width="15.6640625" style="124" bestFit="1" customWidth="1"/>
    <col min="4620" max="4620" width="13.109375" style="124" bestFit="1" customWidth="1"/>
    <col min="4621" max="4622" width="10.5546875" style="124" bestFit="1" customWidth="1"/>
    <col min="4623" max="4849" width="9.109375" style="124"/>
    <col min="4850" max="4850" width="6.33203125" style="124" customWidth="1"/>
    <col min="4851" max="4851" width="69" style="124" customWidth="1"/>
    <col min="4852" max="4869" width="0" style="124" hidden="1" customWidth="1"/>
    <col min="4870" max="4871" width="15.33203125" style="124" bestFit="1" customWidth="1"/>
    <col min="4872" max="4873" width="11.88671875" style="124" bestFit="1" customWidth="1"/>
    <col min="4874" max="4874" width="15.5546875" style="124" bestFit="1" customWidth="1"/>
    <col min="4875" max="4875" width="15.6640625" style="124" bestFit="1" customWidth="1"/>
    <col min="4876" max="4876" width="13.109375" style="124" bestFit="1" customWidth="1"/>
    <col min="4877" max="4878" width="10.5546875" style="124" bestFit="1" customWidth="1"/>
    <col min="4879" max="5105" width="9.109375" style="124"/>
    <col min="5106" max="5106" width="6.33203125" style="124" customWidth="1"/>
    <col min="5107" max="5107" width="69" style="124" customWidth="1"/>
    <col min="5108" max="5125" width="0" style="124" hidden="1" customWidth="1"/>
    <col min="5126" max="5127" width="15.33203125" style="124" bestFit="1" customWidth="1"/>
    <col min="5128" max="5129" width="11.88671875" style="124" bestFit="1" customWidth="1"/>
    <col min="5130" max="5130" width="15.5546875" style="124" bestFit="1" customWidth="1"/>
    <col min="5131" max="5131" width="15.6640625" style="124" bestFit="1" customWidth="1"/>
    <col min="5132" max="5132" width="13.109375" style="124" bestFit="1" customWidth="1"/>
    <col min="5133" max="5134" width="10.5546875" style="124" bestFit="1" customWidth="1"/>
    <col min="5135" max="5361" width="9.109375" style="124"/>
    <col min="5362" max="5362" width="6.33203125" style="124" customWidth="1"/>
    <col min="5363" max="5363" width="69" style="124" customWidth="1"/>
    <col min="5364" max="5381" width="0" style="124" hidden="1" customWidth="1"/>
    <col min="5382" max="5383" width="15.33203125" style="124" bestFit="1" customWidth="1"/>
    <col min="5384" max="5385" width="11.88671875" style="124" bestFit="1" customWidth="1"/>
    <col min="5386" max="5386" width="15.5546875" style="124" bestFit="1" customWidth="1"/>
    <col min="5387" max="5387" width="15.6640625" style="124" bestFit="1" customWidth="1"/>
    <col min="5388" max="5388" width="13.109375" style="124" bestFit="1" customWidth="1"/>
    <col min="5389" max="5390" width="10.5546875" style="124" bestFit="1" customWidth="1"/>
    <col min="5391" max="5617" width="9.109375" style="124"/>
    <col min="5618" max="5618" width="6.33203125" style="124" customWidth="1"/>
    <col min="5619" max="5619" width="69" style="124" customWidth="1"/>
    <col min="5620" max="5637" width="0" style="124" hidden="1" customWidth="1"/>
    <col min="5638" max="5639" width="15.33203125" style="124" bestFit="1" customWidth="1"/>
    <col min="5640" max="5641" width="11.88671875" style="124" bestFit="1" customWidth="1"/>
    <col min="5642" max="5642" width="15.5546875" style="124" bestFit="1" customWidth="1"/>
    <col min="5643" max="5643" width="15.6640625" style="124" bestFit="1" customWidth="1"/>
    <col min="5644" max="5644" width="13.109375" style="124" bestFit="1" customWidth="1"/>
    <col min="5645" max="5646" width="10.5546875" style="124" bestFit="1" customWidth="1"/>
    <col min="5647" max="5873" width="9.109375" style="124"/>
    <col min="5874" max="5874" width="6.33203125" style="124" customWidth="1"/>
    <col min="5875" max="5875" width="69" style="124" customWidth="1"/>
    <col min="5876" max="5893" width="0" style="124" hidden="1" customWidth="1"/>
    <col min="5894" max="5895" width="15.33203125" style="124" bestFit="1" customWidth="1"/>
    <col min="5896" max="5897" width="11.88671875" style="124" bestFit="1" customWidth="1"/>
    <col min="5898" max="5898" width="15.5546875" style="124" bestFit="1" customWidth="1"/>
    <col min="5899" max="5899" width="15.6640625" style="124" bestFit="1" customWidth="1"/>
    <col min="5900" max="5900" width="13.109375" style="124" bestFit="1" customWidth="1"/>
    <col min="5901" max="5902" width="10.5546875" style="124" bestFit="1" customWidth="1"/>
    <col min="5903" max="6129" width="9.109375" style="124"/>
    <col min="6130" max="6130" width="6.33203125" style="124" customWidth="1"/>
    <col min="6131" max="6131" width="69" style="124" customWidth="1"/>
    <col min="6132" max="6149" width="0" style="124" hidden="1" customWidth="1"/>
    <col min="6150" max="6151" width="15.33203125" style="124" bestFit="1" customWidth="1"/>
    <col min="6152" max="6153" width="11.88671875" style="124" bestFit="1" customWidth="1"/>
    <col min="6154" max="6154" width="15.5546875" style="124" bestFit="1" customWidth="1"/>
    <col min="6155" max="6155" width="15.6640625" style="124" bestFit="1" customWidth="1"/>
    <col min="6156" max="6156" width="13.109375" style="124" bestFit="1" customWidth="1"/>
    <col min="6157" max="6158" width="10.5546875" style="124" bestFit="1" customWidth="1"/>
    <col min="6159" max="6385" width="9.109375" style="124"/>
    <col min="6386" max="6386" width="6.33203125" style="124" customWidth="1"/>
    <col min="6387" max="6387" width="69" style="124" customWidth="1"/>
    <col min="6388" max="6405" width="0" style="124" hidden="1" customWidth="1"/>
    <col min="6406" max="6407" width="15.33203125" style="124" bestFit="1" customWidth="1"/>
    <col min="6408" max="6409" width="11.88671875" style="124" bestFit="1" customWidth="1"/>
    <col min="6410" max="6410" width="15.5546875" style="124" bestFit="1" customWidth="1"/>
    <col min="6411" max="6411" width="15.6640625" style="124" bestFit="1" customWidth="1"/>
    <col min="6412" max="6412" width="13.109375" style="124" bestFit="1" customWidth="1"/>
    <col min="6413" max="6414" width="10.5546875" style="124" bestFit="1" customWidth="1"/>
    <col min="6415" max="6641" width="9.109375" style="124"/>
    <col min="6642" max="6642" width="6.33203125" style="124" customWidth="1"/>
    <col min="6643" max="6643" width="69" style="124" customWidth="1"/>
    <col min="6644" max="6661" width="0" style="124" hidden="1" customWidth="1"/>
    <col min="6662" max="6663" width="15.33203125" style="124" bestFit="1" customWidth="1"/>
    <col min="6664" max="6665" width="11.88671875" style="124" bestFit="1" customWidth="1"/>
    <col min="6666" max="6666" width="15.5546875" style="124" bestFit="1" customWidth="1"/>
    <col min="6667" max="6667" width="15.6640625" style="124" bestFit="1" customWidth="1"/>
    <col min="6668" max="6668" width="13.109375" style="124" bestFit="1" customWidth="1"/>
    <col min="6669" max="6670" width="10.5546875" style="124" bestFit="1" customWidth="1"/>
    <col min="6671" max="6897" width="9.109375" style="124"/>
    <col min="6898" max="6898" width="6.33203125" style="124" customWidth="1"/>
    <col min="6899" max="6899" width="69" style="124" customWidth="1"/>
    <col min="6900" max="6917" width="0" style="124" hidden="1" customWidth="1"/>
    <col min="6918" max="6919" width="15.33203125" style="124" bestFit="1" customWidth="1"/>
    <col min="6920" max="6921" width="11.88671875" style="124" bestFit="1" customWidth="1"/>
    <col min="6922" max="6922" width="15.5546875" style="124" bestFit="1" customWidth="1"/>
    <col min="6923" max="6923" width="15.6640625" style="124" bestFit="1" customWidth="1"/>
    <col min="6924" max="6924" width="13.109375" style="124" bestFit="1" customWidth="1"/>
    <col min="6925" max="6926" width="10.5546875" style="124" bestFit="1" customWidth="1"/>
    <col min="6927" max="7153" width="9.109375" style="124"/>
    <col min="7154" max="7154" width="6.33203125" style="124" customWidth="1"/>
    <col min="7155" max="7155" width="69" style="124" customWidth="1"/>
    <col min="7156" max="7173" width="0" style="124" hidden="1" customWidth="1"/>
    <col min="7174" max="7175" width="15.33203125" style="124" bestFit="1" customWidth="1"/>
    <col min="7176" max="7177" width="11.88671875" style="124" bestFit="1" customWidth="1"/>
    <col min="7178" max="7178" width="15.5546875" style="124" bestFit="1" customWidth="1"/>
    <col min="7179" max="7179" width="15.6640625" style="124" bestFit="1" customWidth="1"/>
    <col min="7180" max="7180" width="13.109375" style="124" bestFit="1" customWidth="1"/>
    <col min="7181" max="7182" width="10.5546875" style="124" bestFit="1" customWidth="1"/>
    <col min="7183" max="7409" width="9.109375" style="124"/>
    <col min="7410" max="7410" width="6.33203125" style="124" customWidth="1"/>
    <col min="7411" max="7411" width="69" style="124" customWidth="1"/>
    <col min="7412" max="7429" width="0" style="124" hidden="1" customWidth="1"/>
    <col min="7430" max="7431" width="15.33203125" style="124" bestFit="1" customWidth="1"/>
    <col min="7432" max="7433" width="11.88671875" style="124" bestFit="1" customWidth="1"/>
    <col min="7434" max="7434" width="15.5546875" style="124" bestFit="1" customWidth="1"/>
    <col min="7435" max="7435" width="15.6640625" style="124" bestFit="1" customWidth="1"/>
    <col min="7436" max="7436" width="13.109375" style="124" bestFit="1" customWidth="1"/>
    <col min="7437" max="7438" width="10.5546875" style="124" bestFit="1" customWidth="1"/>
    <col min="7439" max="7665" width="9.109375" style="124"/>
    <col min="7666" max="7666" width="6.33203125" style="124" customWidth="1"/>
    <col min="7667" max="7667" width="69" style="124" customWidth="1"/>
    <col min="7668" max="7685" width="0" style="124" hidden="1" customWidth="1"/>
    <col min="7686" max="7687" width="15.33203125" style="124" bestFit="1" customWidth="1"/>
    <col min="7688" max="7689" width="11.88671875" style="124" bestFit="1" customWidth="1"/>
    <col min="7690" max="7690" width="15.5546875" style="124" bestFit="1" customWidth="1"/>
    <col min="7691" max="7691" width="15.6640625" style="124" bestFit="1" customWidth="1"/>
    <col min="7692" max="7692" width="13.109375" style="124" bestFit="1" customWidth="1"/>
    <col min="7693" max="7694" width="10.5546875" style="124" bestFit="1" customWidth="1"/>
    <col min="7695" max="7921" width="9.109375" style="124"/>
    <col min="7922" max="7922" width="6.33203125" style="124" customWidth="1"/>
    <col min="7923" max="7923" width="69" style="124" customWidth="1"/>
    <col min="7924" max="7941" width="0" style="124" hidden="1" customWidth="1"/>
    <col min="7942" max="7943" width="15.33203125" style="124" bestFit="1" customWidth="1"/>
    <col min="7944" max="7945" width="11.88671875" style="124" bestFit="1" customWidth="1"/>
    <col min="7946" max="7946" width="15.5546875" style="124" bestFit="1" customWidth="1"/>
    <col min="7947" max="7947" width="15.6640625" style="124" bestFit="1" customWidth="1"/>
    <col min="7948" max="7948" width="13.109375" style="124" bestFit="1" customWidth="1"/>
    <col min="7949" max="7950" width="10.5546875" style="124" bestFit="1" customWidth="1"/>
    <col min="7951" max="8177" width="9.109375" style="124"/>
    <col min="8178" max="8178" width="6.33203125" style="124" customWidth="1"/>
    <col min="8179" max="8179" width="69" style="124" customWidth="1"/>
    <col min="8180" max="8197" width="0" style="124" hidden="1" customWidth="1"/>
    <col min="8198" max="8199" width="15.33203125" style="124" bestFit="1" customWidth="1"/>
    <col min="8200" max="8201" width="11.88671875" style="124" bestFit="1" customWidth="1"/>
    <col min="8202" max="8202" width="15.5546875" style="124" bestFit="1" customWidth="1"/>
    <col min="8203" max="8203" width="15.6640625" style="124" bestFit="1" customWidth="1"/>
    <col min="8204" max="8204" width="13.109375" style="124" bestFit="1" customWidth="1"/>
    <col min="8205" max="8206" width="10.5546875" style="124" bestFit="1" customWidth="1"/>
    <col min="8207" max="8433" width="9.109375" style="124"/>
    <col min="8434" max="8434" width="6.33203125" style="124" customWidth="1"/>
    <col min="8435" max="8435" width="69" style="124" customWidth="1"/>
    <col min="8436" max="8453" width="0" style="124" hidden="1" customWidth="1"/>
    <col min="8454" max="8455" width="15.33203125" style="124" bestFit="1" customWidth="1"/>
    <col min="8456" max="8457" width="11.88671875" style="124" bestFit="1" customWidth="1"/>
    <col min="8458" max="8458" width="15.5546875" style="124" bestFit="1" customWidth="1"/>
    <col min="8459" max="8459" width="15.6640625" style="124" bestFit="1" customWidth="1"/>
    <col min="8460" max="8460" width="13.109375" style="124" bestFit="1" customWidth="1"/>
    <col min="8461" max="8462" width="10.5546875" style="124" bestFit="1" customWidth="1"/>
    <col min="8463" max="8689" width="9.109375" style="124"/>
    <col min="8690" max="8690" width="6.33203125" style="124" customWidth="1"/>
    <col min="8691" max="8691" width="69" style="124" customWidth="1"/>
    <col min="8692" max="8709" width="0" style="124" hidden="1" customWidth="1"/>
    <col min="8710" max="8711" width="15.33203125" style="124" bestFit="1" customWidth="1"/>
    <col min="8712" max="8713" width="11.88671875" style="124" bestFit="1" customWidth="1"/>
    <col min="8714" max="8714" width="15.5546875" style="124" bestFit="1" customWidth="1"/>
    <col min="8715" max="8715" width="15.6640625" style="124" bestFit="1" customWidth="1"/>
    <col min="8716" max="8716" width="13.109375" style="124" bestFit="1" customWidth="1"/>
    <col min="8717" max="8718" width="10.5546875" style="124" bestFit="1" customWidth="1"/>
    <col min="8719" max="8945" width="9.109375" style="124"/>
    <col min="8946" max="8946" width="6.33203125" style="124" customWidth="1"/>
    <col min="8947" max="8947" width="69" style="124" customWidth="1"/>
    <col min="8948" max="8965" width="0" style="124" hidden="1" customWidth="1"/>
    <col min="8966" max="8967" width="15.33203125" style="124" bestFit="1" customWidth="1"/>
    <col min="8968" max="8969" width="11.88671875" style="124" bestFit="1" customWidth="1"/>
    <col min="8970" max="8970" width="15.5546875" style="124" bestFit="1" customWidth="1"/>
    <col min="8971" max="8971" width="15.6640625" style="124" bestFit="1" customWidth="1"/>
    <col min="8972" max="8972" width="13.109375" style="124" bestFit="1" customWidth="1"/>
    <col min="8973" max="8974" width="10.5546875" style="124" bestFit="1" customWidth="1"/>
    <col min="8975" max="9201" width="9.109375" style="124"/>
    <col min="9202" max="9202" width="6.33203125" style="124" customWidth="1"/>
    <col min="9203" max="9203" width="69" style="124" customWidth="1"/>
    <col min="9204" max="9221" width="0" style="124" hidden="1" customWidth="1"/>
    <col min="9222" max="9223" width="15.33203125" style="124" bestFit="1" customWidth="1"/>
    <col min="9224" max="9225" width="11.88671875" style="124" bestFit="1" customWidth="1"/>
    <col min="9226" max="9226" width="15.5546875" style="124" bestFit="1" customWidth="1"/>
    <col min="9227" max="9227" width="15.6640625" style="124" bestFit="1" customWidth="1"/>
    <col min="9228" max="9228" width="13.109375" style="124" bestFit="1" customWidth="1"/>
    <col min="9229" max="9230" width="10.5546875" style="124" bestFit="1" customWidth="1"/>
    <col min="9231" max="9457" width="9.109375" style="124"/>
    <col min="9458" max="9458" width="6.33203125" style="124" customWidth="1"/>
    <col min="9459" max="9459" width="69" style="124" customWidth="1"/>
    <col min="9460" max="9477" width="0" style="124" hidden="1" customWidth="1"/>
    <col min="9478" max="9479" width="15.33203125" style="124" bestFit="1" customWidth="1"/>
    <col min="9480" max="9481" width="11.88671875" style="124" bestFit="1" customWidth="1"/>
    <col min="9482" max="9482" width="15.5546875" style="124" bestFit="1" customWidth="1"/>
    <col min="9483" max="9483" width="15.6640625" style="124" bestFit="1" customWidth="1"/>
    <col min="9484" max="9484" width="13.109375" style="124" bestFit="1" customWidth="1"/>
    <col min="9485" max="9486" width="10.5546875" style="124" bestFit="1" customWidth="1"/>
    <col min="9487" max="9713" width="9.109375" style="124"/>
    <col min="9714" max="9714" width="6.33203125" style="124" customWidth="1"/>
    <col min="9715" max="9715" width="69" style="124" customWidth="1"/>
    <col min="9716" max="9733" width="0" style="124" hidden="1" customWidth="1"/>
    <col min="9734" max="9735" width="15.33203125" style="124" bestFit="1" customWidth="1"/>
    <col min="9736" max="9737" width="11.88671875" style="124" bestFit="1" customWidth="1"/>
    <col min="9738" max="9738" width="15.5546875" style="124" bestFit="1" customWidth="1"/>
    <col min="9739" max="9739" width="15.6640625" style="124" bestFit="1" customWidth="1"/>
    <col min="9740" max="9740" width="13.109375" style="124" bestFit="1" customWidth="1"/>
    <col min="9741" max="9742" width="10.5546875" style="124" bestFit="1" customWidth="1"/>
    <col min="9743" max="9969" width="9.109375" style="124"/>
    <col min="9970" max="9970" width="6.33203125" style="124" customWidth="1"/>
    <col min="9971" max="9971" width="69" style="124" customWidth="1"/>
    <col min="9972" max="9989" width="0" style="124" hidden="1" customWidth="1"/>
    <col min="9990" max="9991" width="15.33203125" style="124" bestFit="1" customWidth="1"/>
    <col min="9992" max="9993" width="11.88671875" style="124" bestFit="1" customWidth="1"/>
    <col min="9994" max="9994" width="15.5546875" style="124" bestFit="1" customWidth="1"/>
    <col min="9995" max="9995" width="15.6640625" style="124" bestFit="1" customWidth="1"/>
    <col min="9996" max="9996" width="13.109375" style="124" bestFit="1" customWidth="1"/>
    <col min="9997" max="9998" width="10.5546875" style="124" bestFit="1" customWidth="1"/>
    <col min="9999" max="10225" width="9.109375" style="124"/>
    <col min="10226" max="10226" width="6.33203125" style="124" customWidth="1"/>
    <col min="10227" max="10227" width="69" style="124" customWidth="1"/>
    <col min="10228" max="10245" width="0" style="124" hidden="1" customWidth="1"/>
    <col min="10246" max="10247" width="15.33203125" style="124" bestFit="1" customWidth="1"/>
    <col min="10248" max="10249" width="11.88671875" style="124" bestFit="1" customWidth="1"/>
    <col min="10250" max="10250" width="15.5546875" style="124" bestFit="1" customWidth="1"/>
    <col min="10251" max="10251" width="15.6640625" style="124" bestFit="1" customWidth="1"/>
    <col min="10252" max="10252" width="13.109375" style="124" bestFit="1" customWidth="1"/>
    <col min="10253" max="10254" width="10.5546875" style="124" bestFit="1" customWidth="1"/>
    <col min="10255" max="10481" width="9.109375" style="124"/>
    <col min="10482" max="10482" width="6.33203125" style="124" customWidth="1"/>
    <col min="10483" max="10483" width="69" style="124" customWidth="1"/>
    <col min="10484" max="10501" width="0" style="124" hidden="1" customWidth="1"/>
    <col min="10502" max="10503" width="15.33203125" style="124" bestFit="1" customWidth="1"/>
    <col min="10504" max="10505" width="11.88671875" style="124" bestFit="1" customWidth="1"/>
    <col min="10506" max="10506" width="15.5546875" style="124" bestFit="1" customWidth="1"/>
    <col min="10507" max="10507" width="15.6640625" style="124" bestFit="1" customWidth="1"/>
    <col min="10508" max="10508" width="13.109375" style="124" bestFit="1" customWidth="1"/>
    <col min="10509" max="10510" width="10.5546875" style="124" bestFit="1" customWidth="1"/>
    <col min="10511" max="10737" width="9.109375" style="124"/>
    <col min="10738" max="10738" width="6.33203125" style="124" customWidth="1"/>
    <col min="10739" max="10739" width="69" style="124" customWidth="1"/>
    <col min="10740" max="10757" width="0" style="124" hidden="1" customWidth="1"/>
    <col min="10758" max="10759" width="15.33203125" style="124" bestFit="1" customWidth="1"/>
    <col min="10760" max="10761" width="11.88671875" style="124" bestFit="1" customWidth="1"/>
    <col min="10762" max="10762" width="15.5546875" style="124" bestFit="1" customWidth="1"/>
    <col min="10763" max="10763" width="15.6640625" style="124" bestFit="1" customWidth="1"/>
    <col min="10764" max="10764" width="13.109375" style="124" bestFit="1" customWidth="1"/>
    <col min="10765" max="10766" width="10.5546875" style="124" bestFit="1" customWidth="1"/>
    <col min="10767" max="10993" width="9.109375" style="124"/>
    <col min="10994" max="10994" width="6.33203125" style="124" customWidth="1"/>
    <col min="10995" max="10995" width="69" style="124" customWidth="1"/>
    <col min="10996" max="11013" width="0" style="124" hidden="1" customWidth="1"/>
    <col min="11014" max="11015" width="15.33203125" style="124" bestFit="1" customWidth="1"/>
    <col min="11016" max="11017" width="11.88671875" style="124" bestFit="1" customWidth="1"/>
    <col min="11018" max="11018" width="15.5546875" style="124" bestFit="1" customWidth="1"/>
    <col min="11019" max="11019" width="15.6640625" style="124" bestFit="1" customWidth="1"/>
    <col min="11020" max="11020" width="13.109375" style="124" bestFit="1" customWidth="1"/>
    <col min="11021" max="11022" width="10.5546875" style="124" bestFit="1" customWidth="1"/>
    <col min="11023" max="11249" width="9.109375" style="124"/>
    <col min="11250" max="11250" width="6.33203125" style="124" customWidth="1"/>
    <col min="11251" max="11251" width="69" style="124" customWidth="1"/>
    <col min="11252" max="11269" width="0" style="124" hidden="1" customWidth="1"/>
    <col min="11270" max="11271" width="15.33203125" style="124" bestFit="1" customWidth="1"/>
    <col min="11272" max="11273" width="11.88671875" style="124" bestFit="1" customWidth="1"/>
    <col min="11274" max="11274" width="15.5546875" style="124" bestFit="1" customWidth="1"/>
    <col min="11275" max="11275" width="15.6640625" style="124" bestFit="1" customWidth="1"/>
    <col min="11276" max="11276" width="13.109375" style="124" bestFit="1" customWidth="1"/>
    <col min="11277" max="11278" width="10.5546875" style="124" bestFit="1" customWidth="1"/>
    <col min="11279" max="11505" width="9.109375" style="124"/>
    <col min="11506" max="11506" width="6.33203125" style="124" customWidth="1"/>
    <col min="11507" max="11507" width="69" style="124" customWidth="1"/>
    <col min="11508" max="11525" width="0" style="124" hidden="1" customWidth="1"/>
    <col min="11526" max="11527" width="15.33203125" style="124" bestFit="1" customWidth="1"/>
    <col min="11528" max="11529" width="11.88671875" style="124" bestFit="1" customWidth="1"/>
    <col min="11530" max="11530" width="15.5546875" style="124" bestFit="1" customWidth="1"/>
    <col min="11531" max="11531" width="15.6640625" style="124" bestFit="1" customWidth="1"/>
    <col min="11532" max="11532" width="13.109375" style="124" bestFit="1" customWidth="1"/>
    <col min="11533" max="11534" width="10.5546875" style="124" bestFit="1" customWidth="1"/>
    <col min="11535" max="11761" width="9.109375" style="124"/>
    <col min="11762" max="11762" width="6.33203125" style="124" customWidth="1"/>
    <col min="11763" max="11763" width="69" style="124" customWidth="1"/>
    <col min="11764" max="11781" width="0" style="124" hidden="1" customWidth="1"/>
    <col min="11782" max="11783" width="15.33203125" style="124" bestFit="1" customWidth="1"/>
    <col min="11784" max="11785" width="11.88671875" style="124" bestFit="1" customWidth="1"/>
    <col min="11786" max="11786" width="15.5546875" style="124" bestFit="1" customWidth="1"/>
    <col min="11787" max="11787" width="15.6640625" style="124" bestFit="1" customWidth="1"/>
    <col min="11788" max="11788" width="13.109375" style="124" bestFit="1" customWidth="1"/>
    <col min="11789" max="11790" width="10.5546875" style="124" bestFit="1" customWidth="1"/>
    <col min="11791" max="12017" width="9.109375" style="124"/>
    <col min="12018" max="12018" width="6.33203125" style="124" customWidth="1"/>
    <col min="12019" max="12019" width="69" style="124" customWidth="1"/>
    <col min="12020" max="12037" width="0" style="124" hidden="1" customWidth="1"/>
    <col min="12038" max="12039" width="15.33203125" style="124" bestFit="1" customWidth="1"/>
    <col min="12040" max="12041" width="11.88671875" style="124" bestFit="1" customWidth="1"/>
    <col min="12042" max="12042" width="15.5546875" style="124" bestFit="1" customWidth="1"/>
    <col min="12043" max="12043" width="15.6640625" style="124" bestFit="1" customWidth="1"/>
    <col min="12044" max="12044" width="13.109375" style="124" bestFit="1" customWidth="1"/>
    <col min="12045" max="12046" width="10.5546875" style="124" bestFit="1" customWidth="1"/>
    <col min="12047" max="12273" width="9.109375" style="124"/>
    <col min="12274" max="12274" width="6.33203125" style="124" customWidth="1"/>
    <col min="12275" max="12275" width="69" style="124" customWidth="1"/>
    <col min="12276" max="12293" width="0" style="124" hidden="1" customWidth="1"/>
    <col min="12294" max="12295" width="15.33203125" style="124" bestFit="1" customWidth="1"/>
    <col min="12296" max="12297" width="11.88671875" style="124" bestFit="1" customWidth="1"/>
    <col min="12298" max="12298" width="15.5546875" style="124" bestFit="1" customWidth="1"/>
    <col min="12299" max="12299" width="15.6640625" style="124" bestFit="1" customWidth="1"/>
    <col min="12300" max="12300" width="13.109375" style="124" bestFit="1" customWidth="1"/>
    <col min="12301" max="12302" width="10.5546875" style="124" bestFit="1" customWidth="1"/>
    <col min="12303" max="12529" width="9.109375" style="124"/>
    <col min="12530" max="12530" width="6.33203125" style="124" customWidth="1"/>
    <col min="12531" max="12531" width="69" style="124" customWidth="1"/>
    <col min="12532" max="12549" width="0" style="124" hidden="1" customWidth="1"/>
    <col min="12550" max="12551" width="15.33203125" style="124" bestFit="1" customWidth="1"/>
    <col min="12552" max="12553" width="11.88671875" style="124" bestFit="1" customWidth="1"/>
    <col min="12554" max="12554" width="15.5546875" style="124" bestFit="1" customWidth="1"/>
    <col min="12555" max="12555" width="15.6640625" style="124" bestFit="1" customWidth="1"/>
    <col min="12556" max="12556" width="13.109375" style="124" bestFit="1" customWidth="1"/>
    <col min="12557" max="12558" width="10.5546875" style="124" bestFit="1" customWidth="1"/>
    <col min="12559" max="12785" width="9.109375" style="124"/>
    <col min="12786" max="12786" width="6.33203125" style="124" customWidth="1"/>
    <col min="12787" max="12787" width="69" style="124" customWidth="1"/>
    <col min="12788" max="12805" width="0" style="124" hidden="1" customWidth="1"/>
    <col min="12806" max="12807" width="15.33203125" style="124" bestFit="1" customWidth="1"/>
    <col min="12808" max="12809" width="11.88671875" style="124" bestFit="1" customWidth="1"/>
    <col min="12810" max="12810" width="15.5546875" style="124" bestFit="1" customWidth="1"/>
    <col min="12811" max="12811" width="15.6640625" style="124" bestFit="1" customWidth="1"/>
    <col min="12812" max="12812" width="13.109375" style="124" bestFit="1" customWidth="1"/>
    <col min="12813" max="12814" width="10.5546875" style="124" bestFit="1" customWidth="1"/>
    <col min="12815" max="13041" width="9.109375" style="124"/>
    <col min="13042" max="13042" width="6.33203125" style="124" customWidth="1"/>
    <col min="13043" max="13043" width="69" style="124" customWidth="1"/>
    <col min="13044" max="13061" width="0" style="124" hidden="1" customWidth="1"/>
    <col min="13062" max="13063" width="15.33203125" style="124" bestFit="1" customWidth="1"/>
    <col min="13064" max="13065" width="11.88671875" style="124" bestFit="1" customWidth="1"/>
    <col min="13066" max="13066" width="15.5546875" style="124" bestFit="1" customWidth="1"/>
    <col min="13067" max="13067" width="15.6640625" style="124" bestFit="1" customWidth="1"/>
    <col min="13068" max="13068" width="13.109375" style="124" bestFit="1" customWidth="1"/>
    <col min="13069" max="13070" width="10.5546875" style="124" bestFit="1" customWidth="1"/>
    <col min="13071" max="13297" width="9.109375" style="124"/>
    <col min="13298" max="13298" width="6.33203125" style="124" customWidth="1"/>
    <col min="13299" max="13299" width="69" style="124" customWidth="1"/>
    <col min="13300" max="13317" width="0" style="124" hidden="1" customWidth="1"/>
    <col min="13318" max="13319" width="15.33203125" style="124" bestFit="1" customWidth="1"/>
    <col min="13320" max="13321" width="11.88671875" style="124" bestFit="1" customWidth="1"/>
    <col min="13322" max="13322" width="15.5546875" style="124" bestFit="1" customWidth="1"/>
    <col min="13323" max="13323" width="15.6640625" style="124" bestFit="1" customWidth="1"/>
    <col min="13324" max="13324" width="13.109375" style="124" bestFit="1" customWidth="1"/>
    <col min="13325" max="13326" width="10.5546875" style="124" bestFit="1" customWidth="1"/>
    <col min="13327" max="13553" width="9.109375" style="124"/>
    <col min="13554" max="13554" width="6.33203125" style="124" customWidth="1"/>
    <col min="13555" max="13555" width="69" style="124" customWidth="1"/>
    <col min="13556" max="13573" width="0" style="124" hidden="1" customWidth="1"/>
    <col min="13574" max="13575" width="15.33203125" style="124" bestFit="1" customWidth="1"/>
    <col min="13576" max="13577" width="11.88671875" style="124" bestFit="1" customWidth="1"/>
    <col min="13578" max="13578" width="15.5546875" style="124" bestFit="1" customWidth="1"/>
    <col min="13579" max="13579" width="15.6640625" style="124" bestFit="1" customWidth="1"/>
    <col min="13580" max="13580" width="13.109375" style="124" bestFit="1" customWidth="1"/>
    <col min="13581" max="13582" width="10.5546875" style="124" bestFit="1" customWidth="1"/>
    <col min="13583" max="13809" width="9.109375" style="124"/>
    <col min="13810" max="13810" width="6.33203125" style="124" customWidth="1"/>
    <col min="13811" max="13811" width="69" style="124" customWidth="1"/>
    <col min="13812" max="13829" width="0" style="124" hidden="1" customWidth="1"/>
    <col min="13830" max="13831" width="15.33203125" style="124" bestFit="1" customWidth="1"/>
    <col min="13832" max="13833" width="11.88671875" style="124" bestFit="1" customWidth="1"/>
    <col min="13834" max="13834" width="15.5546875" style="124" bestFit="1" customWidth="1"/>
    <col min="13835" max="13835" width="15.6640625" style="124" bestFit="1" customWidth="1"/>
    <col min="13836" max="13836" width="13.109375" style="124" bestFit="1" customWidth="1"/>
    <col min="13837" max="13838" width="10.5546875" style="124" bestFit="1" customWidth="1"/>
    <col min="13839" max="14065" width="9.109375" style="124"/>
    <col min="14066" max="14066" width="6.33203125" style="124" customWidth="1"/>
    <col min="14067" max="14067" width="69" style="124" customWidth="1"/>
    <col min="14068" max="14085" width="0" style="124" hidden="1" customWidth="1"/>
    <col min="14086" max="14087" width="15.33203125" style="124" bestFit="1" customWidth="1"/>
    <col min="14088" max="14089" width="11.88671875" style="124" bestFit="1" customWidth="1"/>
    <col min="14090" max="14090" width="15.5546875" style="124" bestFit="1" customWidth="1"/>
    <col min="14091" max="14091" width="15.6640625" style="124" bestFit="1" customWidth="1"/>
    <col min="14092" max="14092" width="13.109375" style="124" bestFit="1" customWidth="1"/>
    <col min="14093" max="14094" width="10.5546875" style="124" bestFit="1" customWidth="1"/>
    <col min="14095" max="14321" width="9.109375" style="124"/>
    <col min="14322" max="14322" width="6.33203125" style="124" customWidth="1"/>
    <col min="14323" max="14323" width="69" style="124" customWidth="1"/>
    <col min="14324" max="14341" width="0" style="124" hidden="1" customWidth="1"/>
    <col min="14342" max="14343" width="15.33203125" style="124" bestFit="1" customWidth="1"/>
    <col min="14344" max="14345" width="11.88671875" style="124" bestFit="1" customWidth="1"/>
    <col min="14346" max="14346" width="15.5546875" style="124" bestFit="1" customWidth="1"/>
    <col min="14347" max="14347" width="15.6640625" style="124" bestFit="1" customWidth="1"/>
    <col min="14348" max="14348" width="13.109375" style="124" bestFit="1" customWidth="1"/>
    <col min="14349" max="14350" width="10.5546875" style="124" bestFit="1" customWidth="1"/>
    <col min="14351" max="14577" width="9.109375" style="124"/>
    <col min="14578" max="14578" width="6.33203125" style="124" customWidth="1"/>
    <col min="14579" max="14579" width="69" style="124" customWidth="1"/>
    <col min="14580" max="14597" width="0" style="124" hidden="1" customWidth="1"/>
    <col min="14598" max="14599" width="15.33203125" style="124" bestFit="1" customWidth="1"/>
    <col min="14600" max="14601" width="11.88671875" style="124" bestFit="1" customWidth="1"/>
    <col min="14602" max="14602" width="15.5546875" style="124" bestFit="1" customWidth="1"/>
    <col min="14603" max="14603" width="15.6640625" style="124" bestFit="1" customWidth="1"/>
    <col min="14604" max="14604" width="13.109375" style="124" bestFit="1" customWidth="1"/>
    <col min="14605" max="14606" width="10.5546875" style="124" bestFit="1" customWidth="1"/>
    <col min="14607" max="14833" width="9.109375" style="124"/>
    <col min="14834" max="14834" width="6.33203125" style="124" customWidth="1"/>
    <col min="14835" max="14835" width="69" style="124" customWidth="1"/>
    <col min="14836" max="14853" width="0" style="124" hidden="1" customWidth="1"/>
    <col min="14854" max="14855" width="15.33203125" style="124" bestFit="1" customWidth="1"/>
    <col min="14856" max="14857" width="11.88671875" style="124" bestFit="1" customWidth="1"/>
    <col min="14858" max="14858" width="15.5546875" style="124" bestFit="1" customWidth="1"/>
    <col min="14859" max="14859" width="15.6640625" style="124" bestFit="1" customWidth="1"/>
    <col min="14860" max="14860" width="13.109375" style="124" bestFit="1" customWidth="1"/>
    <col min="14861" max="14862" width="10.5546875" style="124" bestFit="1" customWidth="1"/>
    <col min="14863" max="15089" width="9.109375" style="124"/>
    <col min="15090" max="15090" width="6.33203125" style="124" customWidth="1"/>
    <col min="15091" max="15091" width="69" style="124" customWidth="1"/>
    <col min="15092" max="15109" width="0" style="124" hidden="1" customWidth="1"/>
    <col min="15110" max="15111" width="15.33203125" style="124" bestFit="1" customWidth="1"/>
    <col min="15112" max="15113" width="11.88671875" style="124" bestFit="1" customWidth="1"/>
    <col min="15114" max="15114" width="15.5546875" style="124" bestFit="1" customWidth="1"/>
    <col min="15115" max="15115" width="15.6640625" style="124" bestFit="1" customWidth="1"/>
    <col min="15116" max="15116" width="13.109375" style="124" bestFit="1" customWidth="1"/>
    <col min="15117" max="15118" width="10.5546875" style="124" bestFit="1" customWidth="1"/>
    <col min="15119" max="15345" width="9.109375" style="124"/>
    <col min="15346" max="15346" width="6.33203125" style="124" customWidth="1"/>
    <col min="15347" max="15347" width="69" style="124" customWidth="1"/>
    <col min="15348" max="15365" width="0" style="124" hidden="1" customWidth="1"/>
    <col min="15366" max="15367" width="15.33203125" style="124" bestFit="1" customWidth="1"/>
    <col min="15368" max="15369" width="11.88671875" style="124" bestFit="1" customWidth="1"/>
    <col min="15370" max="15370" width="15.5546875" style="124" bestFit="1" customWidth="1"/>
    <col min="15371" max="15371" width="15.6640625" style="124" bestFit="1" customWidth="1"/>
    <col min="15372" max="15372" width="13.109375" style="124" bestFit="1" customWidth="1"/>
    <col min="15373" max="15374" width="10.5546875" style="124" bestFit="1" customWidth="1"/>
    <col min="15375" max="15601" width="9.109375" style="124"/>
    <col min="15602" max="15602" width="6.33203125" style="124" customWidth="1"/>
    <col min="15603" max="15603" width="69" style="124" customWidth="1"/>
    <col min="15604" max="15621" width="0" style="124" hidden="1" customWidth="1"/>
    <col min="15622" max="15623" width="15.33203125" style="124" bestFit="1" customWidth="1"/>
    <col min="15624" max="15625" width="11.88671875" style="124" bestFit="1" customWidth="1"/>
    <col min="15626" max="15626" width="15.5546875" style="124" bestFit="1" customWidth="1"/>
    <col min="15627" max="15627" width="15.6640625" style="124" bestFit="1" customWidth="1"/>
    <col min="15628" max="15628" width="13.109375" style="124" bestFit="1" customWidth="1"/>
    <col min="15629" max="15630" width="10.5546875" style="124" bestFit="1" customWidth="1"/>
    <col min="15631" max="15857" width="9.109375" style="124"/>
    <col min="15858" max="15858" width="6.33203125" style="124" customWidth="1"/>
    <col min="15859" max="15859" width="69" style="124" customWidth="1"/>
    <col min="15860" max="15877" width="0" style="124" hidden="1" customWidth="1"/>
    <col min="15878" max="15879" width="15.33203125" style="124" bestFit="1" customWidth="1"/>
    <col min="15880" max="15881" width="11.88671875" style="124" bestFit="1" customWidth="1"/>
    <col min="15882" max="15882" width="15.5546875" style="124" bestFit="1" customWidth="1"/>
    <col min="15883" max="15883" width="15.6640625" style="124" bestFit="1" customWidth="1"/>
    <col min="15884" max="15884" width="13.109375" style="124" bestFit="1" customWidth="1"/>
    <col min="15885" max="15886" width="10.5546875" style="124" bestFit="1" customWidth="1"/>
    <col min="15887" max="16113" width="9.109375" style="124"/>
    <col min="16114" max="16114" width="6.33203125" style="124" customWidth="1"/>
    <col min="16115" max="16115" width="69" style="124" customWidth="1"/>
    <col min="16116" max="16133" width="0" style="124" hidden="1" customWidth="1"/>
    <col min="16134" max="16135" width="15.33203125" style="124" bestFit="1" customWidth="1"/>
    <col min="16136" max="16137" width="11.88671875" style="124" bestFit="1" customWidth="1"/>
    <col min="16138" max="16138" width="15.5546875" style="124" bestFit="1" customWidth="1"/>
    <col min="16139" max="16139" width="15.6640625" style="124" bestFit="1" customWidth="1"/>
    <col min="16140" max="16140" width="13.109375" style="124" bestFit="1" customWidth="1"/>
    <col min="16141" max="16142" width="10.5546875" style="124" bestFit="1" customWidth="1"/>
    <col min="16143" max="16384" width="9.109375" style="124"/>
  </cols>
  <sheetData>
    <row r="1" spans="2:16">
      <c r="B1" s="3002" t="s">
        <v>178</v>
      </c>
      <c r="C1" s="3002"/>
      <c r="D1" s="3002"/>
      <c r="E1" s="3002"/>
      <c r="F1" s="3002"/>
      <c r="G1" s="3002"/>
      <c r="H1" s="3002"/>
      <c r="I1" s="3002"/>
      <c r="J1" s="3002"/>
      <c r="K1" s="3002"/>
    </row>
    <row r="2" spans="2:16">
      <c r="B2" s="3002" t="s">
        <v>3</v>
      </c>
      <c r="C2" s="3002"/>
      <c r="D2" s="3002"/>
      <c r="E2" s="3002"/>
      <c r="F2" s="3002"/>
      <c r="G2" s="3002"/>
      <c r="H2" s="3002"/>
      <c r="I2" s="3002"/>
      <c r="J2" s="3002"/>
      <c r="K2" s="3002"/>
    </row>
    <row r="3" spans="2:16" ht="3.75" customHeight="1" thickBot="1">
      <c r="B3" s="357"/>
      <c r="C3" s="358"/>
      <c r="D3" s="123"/>
      <c r="E3" s="123"/>
    </row>
    <row r="4" spans="2:16" s="15" customFormat="1" ht="16.2" thickTop="1">
      <c r="B4" s="359"/>
      <c r="C4" s="3007" t="s">
        <v>65</v>
      </c>
      <c r="D4" s="3013" t="s">
        <v>66</v>
      </c>
      <c r="E4" s="3014"/>
      <c r="F4" s="3014"/>
      <c r="G4" s="3014"/>
      <c r="H4" s="3014"/>
      <c r="I4" s="3015"/>
      <c r="J4" s="3005" t="s">
        <v>500</v>
      </c>
      <c r="K4" s="3006"/>
    </row>
    <row r="5" spans="2:16" s="15" customFormat="1">
      <c r="B5" s="356"/>
      <c r="C5" s="3008"/>
      <c r="D5" s="443" t="s">
        <v>68</v>
      </c>
      <c r="E5" s="443" t="s">
        <v>70</v>
      </c>
      <c r="F5" s="443" t="s">
        <v>71</v>
      </c>
      <c r="G5" s="443" t="s">
        <v>72</v>
      </c>
      <c r="H5" s="444" t="s">
        <v>216</v>
      </c>
      <c r="I5" s="444" t="s">
        <v>492</v>
      </c>
      <c r="J5" s="444" t="s">
        <v>418</v>
      </c>
      <c r="K5" s="445" t="s">
        <v>458</v>
      </c>
    </row>
    <row r="6" spans="2:16" s="15" customFormat="1">
      <c r="B6" s="344" t="s">
        <v>179</v>
      </c>
      <c r="C6" s="446" t="s">
        <v>456</v>
      </c>
      <c r="D6" s="3009"/>
      <c r="E6" s="3010"/>
      <c r="F6" s="3010"/>
      <c r="G6" s="3010"/>
      <c r="H6" s="3010"/>
      <c r="I6" s="347"/>
      <c r="J6" s="347"/>
      <c r="K6" s="447"/>
    </row>
    <row r="7" spans="2:16" s="15" customFormat="1" ht="20.100000000000001" customHeight="1">
      <c r="B7" s="345"/>
      <c r="C7" s="448" t="s">
        <v>180</v>
      </c>
      <c r="D7" s="449">
        <v>8.589373449756792</v>
      </c>
      <c r="E7" s="449">
        <v>6.39</v>
      </c>
      <c r="F7" s="449">
        <v>-2.42</v>
      </c>
      <c r="G7" s="449">
        <v>4.49</v>
      </c>
      <c r="H7" s="450">
        <v>5.26</v>
      </c>
      <c r="I7" s="450">
        <v>2.16</v>
      </c>
      <c r="J7" s="450"/>
      <c r="K7" s="451"/>
    </row>
    <row r="8" spans="2:16" s="15" customFormat="1" ht="20.100000000000001" customHeight="1">
      <c r="B8" s="345"/>
      <c r="C8" s="448" t="s">
        <v>389</v>
      </c>
      <c r="D8" s="449">
        <v>8.9772793542129961</v>
      </c>
      <c r="E8" s="449">
        <v>6.66</v>
      </c>
      <c r="F8" s="449">
        <v>-2.37</v>
      </c>
      <c r="G8" s="449">
        <v>4.84</v>
      </c>
      <c r="H8" s="449">
        <v>5.61</v>
      </c>
      <c r="I8" s="449">
        <v>1.86</v>
      </c>
      <c r="J8" s="449"/>
      <c r="K8" s="452"/>
    </row>
    <row r="9" spans="2:16" s="15" customFormat="1" ht="20.100000000000001" customHeight="1">
      <c r="B9" s="345"/>
      <c r="C9" s="448" t="s">
        <v>388</v>
      </c>
      <c r="D9" s="449">
        <v>17.980341988174132</v>
      </c>
      <c r="E9" s="449">
        <v>11.66</v>
      </c>
      <c r="F9" s="449">
        <v>0.77</v>
      </c>
      <c r="G9" s="449">
        <v>11.93</v>
      </c>
      <c r="H9" s="449">
        <v>13.35</v>
      </c>
      <c r="I9" s="449">
        <v>9.07</v>
      </c>
      <c r="J9" s="449"/>
      <c r="K9" s="452"/>
    </row>
    <row r="10" spans="2:16" s="15" customFormat="1" ht="20.100000000000001" customHeight="1">
      <c r="B10" s="345"/>
      <c r="C10" s="448" t="s">
        <v>387</v>
      </c>
      <c r="D10" s="449">
        <v>17.635047086552987</v>
      </c>
      <c r="E10" s="449">
        <v>12.1</v>
      </c>
      <c r="F10" s="449">
        <v>0.9</v>
      </c>
      <c r="G10" s="449">
        <v>11.2</v>
      </c>
      <c r="H10" s="449">
        <v>13.4</v>
      </c>
      <c r="I10" s="449">
        <v>9.3000000000000007</v>
      </c>
      <c r="J10" s="449"/>
      <c r="K10" s="452"/>
    </row>
    <row r="11" spans="2:16" s="15" customFormat="1" ht="20.100000000000001" customHeight="1">
      <c r="B11" s="345"/>
      <c r="C11" s="448" t="s">
        <v>181</v>
      </c>
      <c r="D11" s="449">
        <v>15.775042161241615</v>
      </c>
      <c r="E11" s="449">
        <v>12.7</v>
      </c>
      <c r="F11" s="449">
        <v>0.5</v>
      </c>
      <c r="G11" s="449">
        <v>10.8</v>
      </c>
      <c r="H11" s="449">
        <v>11.6</v>
      </c>
      <c r="I11" s="449">
        <v>10.8</v>
      </c>
      <c r="J11" s="449"/>
      <c r="K11" s="452"/>
    </row>
    <row r="12" spans="2:16" s="15" customFormat="1" ht="20.100000000000001" customHeight="1">
      <c r="B12" s="345"/>
      <c r="C12" s="448" t="s">
        <v>386</v>
      </c>
      <c r="D12" s="449">
        <v>37.325054005986033</v>
      </c>
      <c r="E12" s="449">
        <v>41.4</v>
      </c>
      <c r="F12" s="449">
        <v>30.4</v>
      </c>
      <c r="G12" s="449">
        <v>35.200000000000003</v>
      </c>
      <c r="H12" s="449">
        <v>37.4</v>
      </c>
      <c r="I12" s="449">
        <v>32.6</v>
      </c>
      <c r="J12" s="449"/>
      <c r="K12" s="452"/>
    </row>
    <row r="13" spans="2:16" s="15" customFormat="1" ht="20.100000000000001" customHeight="1">
      <c r="B13" s="345"/>
      <c r="C13" s="448" t="s">
        <v>385</v>
      </c>
      <c r="D13" s="449">
        <v>30.575436397733398</v>
      </c>
      <c r="E13" s="449">
        <v>33.799999999999997</v>
      </c>
      <c r="F13" s="449">
        <v>30.5</v>
      </c>
      <c r="G13" s="449">
        <v>29.3</v>
      </c>
      <c r="H13" s="449">
        <v>28.5</v>
      </c>
      <c r="I13" s="449">
        <v>25.2</v>
      </c>
      <c r="J13" s="449"/>
      <c r="K13" s="452"/>
      <c r="L13" s="125"/>
      <c r="M13" s="125"/>
      <c r="N13" s="125"/>
      <c r="O13" s="126"/>
      <c r="P13" s="126"/>
    </row>
    <row r="14" spans="2:16" s="15" customFormat="1" ht="20.100000000000001" customHeight="1">
      <c r="B14" s="345"/>
      <c r="C14" s="448" t="s">
        <v>384</v>
      </c>
      <c r="D14" s="449">
        <v>12.984755147834971</v>
      </c>
      <c r="E14" s="449">
        <v>15.3</v>
      </c>
      <c r="F14" s="449">
        <v>5.7</v>
      </c>
      <c r="G14" s="449">
        <v>6.4</v>
      </c>
      <c r="H14" s="449">
        <v>5.8</v>
      </c>
      <c r="I14" s="449">
        <v>6.4</v>
      </c>
      <c r="J14" s="449"/>
      <c r="K14" s="452"/>
      <c r="L14" s="125"/>
      <c r="M14" s="125"/>
      <c r="N14" s="125"/>
      <c r="O14" s="126"/>
      <c r="P14" s="126"/>
    </row>
    <row r="15" spans="2:16" s="15" customFormat="1" ht="20.100000000000001" customHeight="1">
      <c r="B15" s="345"/>
      <c r="C15" s="448" t="s">
        <v>383</v>
      </c>
      <c r="D15" s="449">
        <v>41.673567403259007</v>
      </c>
      <c r="E15" s="449">
        <v>42.1</v>
      </c>
      <c r="F15" s="449">
        <v>32.200000000000003</v>
      </c>
      <c r="G15" s="449">
        <v>31.5</v>
      </c>
      <c r="H15" s="449">
        <v>29</v>
      </c>
      <c r="I15" s="449">
        <v>31.7</v>
      </c>
      <c r="J15" s="449"/>
      <c r="K15" s="452"/>
      <c r="L15" s="125"/>
      <c r="M15" s="125"/>
      <c r="N15" s="125"/>
      <c r="O15" s="126"/>
      <c r="P15" s="126"/>
    </row>
    <row r="16" spans="2:16" s="15" customFormat="1" ht="20.100000000000001" customHeight="1">
      <c r="B16" s="356"/>
      <c r="C16" s="453" t="s">
        <v>382</v>
      </c>
      <c r="D16" s="454">
        <v>3077.144919308957</v>
      </c>
      <c r="E16" s="455">
        <v>3858.9</v>
      </c>
      <c r="F16" s="455">
        <v>3888.7</v>
      </c>
      <c r="G16" s="455">
        <v>4352.6000000000004</v>
      </c>
      <c r="H16" s="455">
        <v>4933.7</v>
      </c>
      <c r="I16" s="455">
        <v>5381.3</v>
      </c>
      <c r="J16" s="455"/>
      <c r="K16" s="456"/>
      <c r="L16" s="126"/>
      <c r="M16" s="126"/>
      <c r="N16" s="125"/>
      <c r="O16" s="126"/>
      <c r="P16" s="126"/>
    </row>
    <row r="17" spans="2:27" s="15" customFormat="1" ht="20.100000000000001" customHeight="1">
      <c r="B17" s="344" t="s">
        <v>74</v>
      </c>
      <c r="C17" s="446" t="s">
        <v>182</v>
      </c>
      <c r="D17" s="3003"/>
      <c r="E17" s="3004"/>
      <c r="F17" s="3004"/>
      <c r="G17" s="3004"/>
      <c r="H17" s="3004"/>
      <c r="I17" s="460"/>
      <c r="J17" s="458"/>
      <c r="K17" s="459"/>
      <c r="L17" s="126"/>
      <c r="M17" s="126"/>
      <c r="N17" s="126"/>
      <c r="O17" s="126"/>
      <c r="P17" s="126"/>
    </row>
    <row r="18" spans="2:27" s="15" customFormat="1" ht="20.100000000000001" customHeight="1">
      <c r="B18" s="345"/>
      <c r="C18" s="448" t="s">
        <v>381</v>
      </c>
      <c r="D18" s="1885">
        <v>2.7</v>
      </c>
      <c r="E18" s="1885">
        <v>6.02</v>
      </c>
      <c r="F18" s="1885">
        <v>4.78</v>
      </c>
      <c r="G18" s="1885">
        <v>4.1900000000000004</v>
      </c>
      <c r="H18" s="1885">
        <v>8.08</v>
      </c>
      <c r="I18" s="1885">
        <v>7.44</v>
      </c>
      <c r="J18" s="1886">
        <v>8.64</v>
      </c>
      <c r="K18" s="1887">
        <v>8.19</v>
      </c>
      <c r="L18" s="125"/>
      <c r="M18" s="125"/>
      <c r="N18" s="125"/>
      <c r="O18" s="125"/>
      <c r="P18" s="125"/>
      <c r="Q18" s="125"/>
      <c r="R18" s="125"/>
      <c r="S18" s="125"/>
      <c r="T18" s="125"/>
      <c r="U18" s="125"/>
      <c r="V18" s="125"/>
      <c r="W18" s="125"/>
      <c r="X18" s="128"/>
      <c r="Y18" s="128"/>
      <c r="Z18" s="128"/>
    </row>
    <row r="19" spans="2:27" s="15" customFormat="1" ht="20.100000000000001" customHeight="1">
      <c r="B19" s="345"/>
      <c r="C19" s="448" t="s">
        <v>380</v>
      </c>
      <c r="D19" s="1885">
        <v>-0.9</v>
      </c>
      <c r="E19" s="1885">
        <v>6.27</v>
      </c>
      <c r="F19" s="1885">
        <v>5.73</v>
      </c>
      <c r="G19" s="1885">
        <v>5.81</v>
      </c>
      <c r="H19" s="1885">
        <v>6.89</v>
      </c>
      <c r="I19" s="1888">
        <v>7.38</v>
      </c>
      <c r="J19" s="1889">
        <v>8.17</v>
      </c>
      <c r="K19" s="1890">
        <v>9.74</v>
      </c>
      <c r="L19" s="125"/>
      <c r="M19" s="125"/>
      <c r="N19" s="125"/>
      <c r="O19" s="125"/>
      <c r="P19" s="125"/>
      <c r="Q19" s="125"/>
      <c r="R19" s="128"/>
      <c r="S19" s="125"/>
      <c r="T19" s="125"/>
      <c r="U19" s="125"/>
      <c r="V19" s="125"/>
      <c r="W19" s="128"/>
      <c r="X19" s="128"/>
      <c r="Y19" s="128"/>
    </row>
    <row r="20" spans="2:27" s="15" customFormat="1" ht="20.100000000000001" customHeight="1">
      <c r="B20" s="345"/>
      <c r="C20" s="448" t="s">
        <v>379</v>
      </c>
      <c r="D20" s="1885">
        <v>5.6</v>
      </c>
      <c r="E20" s="1885">
        <v>5.83</v>
      </c>
      <c r="F20" s="1885">
        <v>4.04</v>
      </c>
      <c r="G20" s="1885">
        <v>2.94</v>
      </c>
      <c r="H20" s="1885">
        <v>9.0299999999999994</v>
      </c>
      <c r="I20" s="1888">
        <v>7.48</v>
      </c>
      <c r="J20" s="1889">
        <v>9.02</v>
      </c>
      <c r="K20" s="1890">
        <v>6.99</v>
      </c>
      <c r="L20" s="125"/>
      <c r="M20" s="125"/>
      <c r="N20" s="125"/>
      <c r="O20" s="125"/>
      <c r="P20" s="125"/>
      <c r="Q20" s="125"/>
      <c r="R20" s="128"/>
      <c r="S20" s="125"/>
      <c r="T20" s="125"/>
      <c r="U20" s="125"/>
      <c r="V20" s="125"/>
      <c r="W20" s="128"/>
      <c r="X20" s="128"/>
      <c r="Y20" s="128"/>
    </row>
    <row r="21" spans="2:27" s="15" customFormat="1" ht="20.100000000000001" customHeight="1">
      <c r="B21" s="345"/>
      <c r="C21" s="448" t="s">
        <v>183</v>
      </c>
      <c r="D21" s="1885">
        <v>4.5</v>
      </c>
      <c r="E21" s="1885">
        <v>4.6399999999999997</v>
      </c>
      <c r="F21" s="1885">
        <v>6.15</v>
      </c>
      <c r="G21" s="1885">
        <v>3.6</v>
      </c>
      <c r="H21" s="1885">
        <v>6.32</v>
      </c>
      <c r="I21" s="1888">
        <v>7.74</v>
      </c>
      <c r="J21" s="1891">
        <v>8.4499999999999993</v>
      </c>
      <c r="K21" s="1890">
        <v>7.86</v>
      </c>
      <c r="L21" s="125"/>
      <c r="M21" s="125"/>
      <c r="N21" s="125"/>
      <c r="O21" s="125"/>
      <c r="P21" s="125"/>
      <c r="Q21" s="125"/>
      <c r="R21" s="128"/>
      <c r="S21" s="125"/>
      <c r="T21" s="125"/>
      <c r="U21" s="125"/>
      <c r="V21" s="125"/>
      <c r="W21" s="128"/>
      <c r="X21" s="128"/>
      <c r="Y21" s="128"/>
    </row>
    <row r="22" spans="2:27" s="15" customFormat="1" ht="20.100000000000001" customHeight="1">
      <c r="B22" s="345"/>
      <c r="C22" s="448" t="s">
        <v>378</v>
      </c>
      <c r="D22" s="1885">
        <v>0.9</v>
      </c>
      <c r="E22" s="1885">
        <v>5.4</v>
      </c>
      <c r="F22" s="1885">
        <v>5.5999470000000002</v>
      </c>
      <c r="G22" s="1885">
        <v>8.2100000000000009</v>
      </c>
      <c r="H22" s="1885">
        <v>12.74</v>
      </c>
      <c r="I22" s="1888">
        <v>4.9800000000000004</v>
      </c>
      <c r="J22" s="1889">
        <v>14</v>
      </c>
      <c r="K22" s="1890">
        <v>4.78</v>
      </c>
      <c r="L22" s="125"/>
      <c r="M22" s="125"/>
      <c r="N22" s="125"/>
      <c r="O22" s="125"/>
      <c r="P22" s="125"/>
      <c r="Q22" s="125"/>
      <c r="R22" s="128"/>
      <c r="S22" s="125"/>
      <c r="T22" s="125"/>
      <c r="U22" s="125"/>
      <c r="V22" s="125"/>
      <c r="W22" s="128"/>
      <c r="X22" s="128"/>
      <c r="Y22" s="128"/>
    </row>
    <row r="23" spans="2:27" s="15" customFormat="1" ht="20.100000000000001" customHeight="1">
      <c r="B23" s="345"/>
      <c r="C23" s="448" t="s">
        <v>184</v>
      </c>
      <c r="D23" s="1885">
        <v>2.7</v>
      </c>
      <c r="E23" s="1885">
        <v>6.23</v>
      </c>
      <c r="F23" s="1885">
        <v>6.8681001896922496</v>
      </c>
      <c r="G23" s="1885">
        <v>7.6126039624819102</v>
      </c>
      <c r="H23" s="1885">
        <v>9.51</v>
      </c>
      <c r="I23" s="1888">
        <v>8.4700000000000006</v>
      </c>
      <c r="J23" s="1889">
        <v>13.29</v>
      </c>
      <c r="K23" s="1890">
        <v>4.5599999999999996</v>
      </c>
      <c r="L23" s="125"/>
      <c r="M23" s="125"/>
      <c r="N23" s="125"/>
      <c r="O23" s="125"/>
      <c r="P23" s="125"/>
      <c r="Q23" s="125"/>
      <c r="R23" s="128"/>
      <c r="S23" s="125"/>
      <c r="T23" s="125"/>
      <c r="U23" s="125"/>
      <c r="V23" s="125"/>
      <c r="W23" s="128"/>
      <c r="X23" s="128"/>
      <c r="Y23" s="128"/>
    </row>
    <row r="24" spans="2:27" s="15" customFormat="1" ht="20.100000000000001" customHeight="1">
      <c r="B24" s="345"/>
      <c r="C24" s="448" t="s">
        <v>377</v>
      </c>
      <c r="D24" s="1885">
        <v>13.44</v>
      </c>
      <c r="E24" s="1885">
        <v>9.09</v>
      </c>
      <c r="F24" s="1885">
        <v>7.48</v>
      </c>
      <c r="G24" s="1885">
        <v>2.76</v>
      </c>
      <c r="H24" s="1885">
        <v>9.09</v>
      </c>
      <c r="I24" s="1888">
        <v>8.7100000000000009</v>
      </c>
      <c r="J24" s="1889">
        <v>11.68</v>
      </c>
      <c r="K24" s="1890">
        <v>5.25</v>
      </c>
      <c r="L24" s="125"/>
      <c r="M24" s="125"/>
      <c r="N24" s="125"/>
      <c r="O24" s="125"/>
      <c r="P24" s="125"/>
      <c r="Q24" s="125"/>
      <c r="R24" s="128"/>
      <c r="S24" s="125"/>
      <c r="T24" s="125"/>
      <c r="U24" s="125"/>
      <c r="V24" s="125"/>
      <c r="W24" s="128"/>
      <c r="X24" s="128"/>
      <c r="Y24" s="128"/>
    </row>
    <row r="25" spans="2:27" s="15" customFormat="1" ht="20.100000000000001" customHeight="1">
      <c r="B25" s="356"/>
      <c r="C25" s="453" t="s">
        <v>185</v>
      </c>
      <c r="D25" s="1892">
        <v>14.44</v>
      </c>
      <c r="E25" s="1892">
        <v>9.26</v>
      </c>
      <c r="F25" s="1892">
        <v>9.49</v>
      </c>
      <c r="G25" s="1892">
        <v>1.6022181696378794</v>
      </c>
      <c r="H25" s="1892">
        <v>6.65</v>
      </c>
      <c r="I25" s="1893">
        <v>9.9</v>
      </c>
      <c r="J25" s="1894">
        <v>11.63</v>
      </c>
      <c r="K25" s="1895">
        <v>5.31</v>
      </c>
      <c r="L25" s="125"/>
      <c r="M25" s="227"/>
      <c r="N25" s="125"/>
      <c r="O25" s="125"/>
      <c r="P25" s="125"/>
      <c r="Q25" s="125"/>
      <c r="R25" s="128"/>
      <c r="S25" s="125"/>
      <c r="T25" s="125"/>
      <c r="U25" s="125"/>
      <c r="V25" s="125"/>
      <c r="W25" s="128"/>
      <c r="X25" s="128"/>
      <c r="Y25" s="128"/>
    </row>
    <row r="26" spans="2:27" s="15" customFormat="1" ht="20.100000000000001" customHeight="1">
      <c r="B26" s="360" t="s">
        <v>75</v>
      </c>
      <c r="C26" s="2990" t="s">
        <v>186</v>
      </c>
      <c r="D26" s="3011"/>
      <c r="E26" s="3012"/>
      <c r="F26" s="3012"/>
      <c r="G26" s="3012"/>
      <c r="H26" s="3012"/>
      <c r="I26" s="458"/>
      <c r="J26" s="458"/>
      <c r="K26" s="459"/>
      <c r="L26" s="126"/>
      <c r="M26" s="126"/>
      <c r="N26" s="126"/>
      <c r="O26" s="126"/>
      <c r="P26" s="126"/>
    </row>
    <row r="27" spans="2:27" s="15" customFormat="1" ht="20.100000000000001" customHeight="1">
      <c r="B27" s="345"/>
      <c r="C27" s="448" t="s">
        <v>187</v>
      </c>
      <c r="D27" s="449">
        <v>4.181528083734193</v>
      </c>
      <c r="E27" s="449">
        <v>19.399999999999999</v>
      </c>
      <c r="F27" s="449">
        <v>0.61743986194144895</v>
      </c>
      <c r="G27" s="449">
        <v>44.432886080439204</v>
      </c>
      <c r="H27" s="450">
        <v>41.741197771734861</v>
      </c>
      <c r="I27" s="450">
        <v>-21.441813761938867</v>
      </c>
      <c r="J27" s="450">
        <v>-34.875786657999932</v>
      </c>
      <c r="K27" s="466">
        <v>-7.7872039933884807</v>
      </c>
      <c r="L27" s="126"/>
      <c r="M27" s="223"/>
      <c r="N27" s="223"/>
      <c r="O27" s="225"/>
      <c r="P27" s="225"/>
      <c r="Q27" s="225"/>
      <c r="R27" s="223"/>
      <c r="S27" s="223"/>
      <c r="T27" s="223"/>
      <c r="U27" s="223"/>
      <c r="V27" s="223"/>
      <c r="W27" s="223"/>
      <c r="X27" s="128"/>
      <c r="Y27" s="128"/>
      <c r="Z27" s="128"/>
      <c r="AA27" s="128"/>
    </row>
    <row r="28" spans="2:27" s="15" customFormat="1" ht="20.100000000000001" customHeight="1">
      <c r="B28" s="345"/>
      <c r="C28" s="448" t="s">
        <v>188</v>
      </c>
      <c r="D28" s="449">
        <v>27.987895013321491</v>
      </c>
      <c r="E28" s="449">
        <v>13.9</v>
      </c>
      <c r="F28" s="449">
        <v>-15.631354636444028</v>
      </c>
      <c r="G28" s="449">
        <v>28.662958675640525</v>
      </c>
      <c r="H28" s="449">
        <v>24.717633361535896</v>
      </c>
      <c r="I28" s="449">
        <v>-16.075234729019307</v>
      </c>
      <c r="J28" s="449">
        <v>-13.009612513733881</v>
      </c>
      <c r="K28" s="467">
        <v>-5.0620509550910908</v>
      </c>
      <c r="L28" s="126"/>
      <c r="M28" s="223"/>
      <c r="N28" s="223"/>
      <c r="O28" s="225"/>
      <c r="P28" s="225"/>
      <c r="Q28" s="225"/>
      <c r="R28" s="223"/>
      <c r="S28" s="223"/>
      <c r="T28" s="223"/>
      <c r="U28" s="223"/>
      <c r="V28" s="223"/>
      <c r="W28" s="128"/>
      <c r="X28" s="128"/>
      <c r="Y28" s="128"/>
    </row>
    <row r="29" spans="2:27" s="15" customFormat="1" ht="20.100000000000001" customHeight="1">
      <c r="B29" s="345"/>
      <c r="C29" s="448" t="s">
        <v>189</v>
      </c>
      <c r="D29" s="449">
        <v>82.144719999999893</v>
      </c>
      <c r="E29" s="449">
        <v>-67.400546433652096</v>
      </c>
      <c r="F29" s="2991">
        <v>282.40953906808869</v>
      </c>
      <c r="G29" s="449">
        <v>1.226714971320098</v>
      </c>
      <c r="H29" s="449">
        <v>-255.25907119597036</v>
      </c>
      <c r="I29" s="449">
        <v>290.51536687175565</v>
      </c>
      <c r="J29" s="449">
        <v>-20.807410858617335</v>
      </c>
      <c r="K29" s="467">
        <v>53.606396399472111</v>
      </c>
      <c r="L29" s="126"/>
      <c r="M29" s="223"/>
      <c r="N29" s="223"/>
      <c r="O29" s="225"/>
      <c r="P29" s="226"/>
      <c r="Q29" s="225"/>
      <c r="R29" s="223"/>
      <c r="S29" s="223"/>
      <c r="T29" s="223"/>
      <c r="U29" s="223"/>
      <c r="V29" s="223"/>
      <c r="W29" s="128"/>
      <c r="X29" s="128"/>
      <c r="Y29" s="128"/>
    </row>
    <row r="30" spans="2:27" s="15" customFormat="1" ht="20.100000000000001" customHeight="1">
      <c r="B30" s="345"/>
      <c r="C30" s="448" t="s">
        <v>190</v>
      </c>
      <c r="D30" s="449">
        <v>-10.1354090317445</v>
      </c>
      <c r="E30" s="449">
        <v>-266.97039985171051</v>
      </c>
      <c r="F30" s="449">
        <v>-33.763120085891451</v>
      </c>
      <c r="G30" s="468">
        <v>-333.67193453037993</v>
      </c>
      <c r="H30" s="449">
        <v>-623.37652674717344</v>
      </c>
      <c r="I30" s="449">
        <v>-72.158435609311567</v>
      </c>
      <c r="J30" s="449">
        <v>-36.839633232116874</v>
      </c>
      <c r="K30" s="467">
        <v>23.49705961521261</v>
      </c>
      <c r="L30" s="126"/>
      <c r="M30" s="223"/>
      <c r="N30" s="223"/>
      <c r="O30" s="225"/>
      <c r="P30" s="225"/>
      <c r="Q30" s="225"/>
      <c r="R30" s="223"/>
      <c r="S30" s="223"/>
      <c r="T30" s="223"/>
      <c r="U30" s="223"/>
      <c r="V30" s="223"/>
      <c r="W30" s="128"/>
      <c r="X30" s="128"/>
      <c r="Y30" s="128"/>
    </row>
    <row r="31" spans="2:27" s="15" customFormat="1" ht="20.100000000000001" customHeight="1">
      <c r="B31" s="345"/>
      <c r="C31" s="448" t="s">
        <v>191</v>
      </c>
      <c r="D31" s="449">
        <v>695.45239585422598</v>
      </c>
      <c r="E31" s="449">
        <v>879.36714949666339</v>
      </c>
      <c r="F31" s="449">
        <v>875.02695677699512</v>
      </c>
      <c r="G31" s="449">
        <v>961.05457727377791</v>
      </c>
      <c r="H31" s="449">
        <v>1007.3068741835592</v>
      </c>
      <c r="I31" s="449">
        <v>1220.5595165727964</v>
      </c>
      <c r="J31" s="449">
        <v>187.03990792458598</v>
      </c>
      <c r="K31" s="467">
        <v>228.37128611817818</v>
      </c>
      <c r="L31" s="126"/>
      <c r="M31" s="223"/>
      <c r="N31" s="223"/>
      <c r="O31" s="225"/>
      <c r="P31" s="225"/>
      <c r="Q31" s="225"/>
      <c r="R31" s="223"/>
      <c r="S31" s="223"/>
      <c r="T31" s="223"/>
      <c r="U31" s="223"/>
      <c r="V31" s="223"/>
      <c r="W31" s="128"/>
      <c r="X31" s="128"/>
      <c r="Y31" s="128"/>
    </row>
    <row r="32" spans="2:27" s="15" customFormat="1" ht="20.100000000000001" customHeight="1">
      <c r="B32" s="345"/>
      <c r="C32" s="448" t="s">
        <v>192</v>
      </c>
      <c r="D32" s="449">
        <v>-917.06413770400002</v>
      </c>
      <c r="E32" s="449">
        <v>-1321.4</v>
      </c>
      <c r="F32" s="449">
        <v>-1099.0899476608145</v>
      </c>
      <c r="G32" s="449">
        <v>-1398.71299020938</v>
      </c>
      <c r="H32" s="449">
        <v>-1720.4173908072</v>
      </c>
      <c r="I32" s="449">
        <v>-1454.5910765832</v>
      </c>
      <c r="J32" s="449">
        <v>-244.91921522159998</v>
      </c>
      <c r="K32" s="467">
        <v>-233.30286555550001</v>
      </c>
      <c r="L32" s="126"/>
      <c r="M32" s="223"/>
      <c r="N32" s="223"/>
      <c r="O32" s="225"/>
      <c r="P32" s="225"/>
      <c r="Q32" s="225"/>
      <c r="R32" s="223"/>
      <c r="S32" s="223"/>
      <c r="T32" s="223"/>
      <c r="U32" s="223"/>
      <c r="V32" s="223"/>
      <c r="W32" s="128"/>
      <c r="X32" s="128"/>
      <c r="Y32" s="128"/>
    </row>
    <row r="33" spans="2:25" s="15" customFormat="1" ht="20.100000000000001" customHeight="1">
      <c r="B33" s="345"/>
      <c r="C33" s="448" t="s">
        <v>193</v>
      </c>
      <c r="D33" s="449">
        <v>-592.22039300799997</v>
      </c>
      <c r="E33" s="449">
        <v>-855.2</v>
      </c>
      <c r="F33" s="449">
        <v>-665.18592773905584</v>
      </c>
      <c r="G33" s="449">
        <v>-865.23189224500015</v>
      </c>
      <c r="H33" s="449">
        <v>-1044.9304260036999</v>
      </c>
      <c r="I33" s="449">
        <v>-921.16113838509989</v>
      </c>
      <c r="J33" s="449">
        <v>-149.81681017770001</v>
      </c>
      <c r="K33" s="467">
        <v>-144.02290497489997</v>
      </c>
      <c r="L33" s="126"/>
      <c r="M33" s="223"/>
      <c r="N33" s="223"/>
      <c r="O33" s="225"/>
      <c r="P33" s="225"/>
      <c r="Q33" s="225"/>
      <c r="R33" s="223"/>
      <c r="S33" s="223"/>
      <c r="T33" s="223"/>
      <c r="U33" s="223"/>
      <c r="V33" s="223"/>
      <c r="W33" s="128"/>
      <c r="X33" s="128"/>
      <c r="Y33" s="128"/>
    </row>
    <row r="34" spans="2:25" s="15" customFormat="1" ht="20.100000000000001" customHeight="1">
      <c r="B34" s="345"/>
      <c r="C34" s="448" t="s">
        <v>194</v>
      </c>
      <c r="D34" s="449">
        <v>1079.4000000000001</v>
      </c>
      <c r="E34" s="449">
        <v>1038.9000000000001</v>
      </c>
      <c r="F34" s="449">
        <v>1401.8362572825597</v>
      </c>
      <c r="G34" s="449">
        <v>1399.0253158889254</v>
      </c>
      <c r="H34" s="449">
        <v>1215.8021562667964</v>
      </c>
      <c r="I34" s="449">
        <v>1539.3624085946531</v>
      </c>
      <c r="J34" s="449">
        <v>1189.1550933243411</v>
      </c>
      <c r="K34" s="467">
        <v>1598.9005915073901</v>
      </c>
      <c r="L34" s="126"/>
      <c r="M34" s="223"/>
      <c r="N34" s="223"/>
      <c r="O34" s="225"/>
      <c r="P34" s="225"/>
      <c r="Q34" s="225"/>
      <c r="R34" s="223"/>
      <c r="S34" s="223"/>
      <c r="T34" s="223"/>
      <c r="U34" s="223"/>
      <c r="V34" s="223"/>
      <c r="W34" s="128"/>
      <c r="X34" s="128"/>
      <c r="Y34" s="128"/>
    </row>
    <row r="35" spans="2:25" s="15" customFormat="1" ht="20.100000000000001" customHeight="1">
      <c r="B35" s="356"/>
      <c r="C35" s="453" t="s">
        <v>195</v>
      </c>
      <c r="D35" s="455">
        <v>10494.2</v>
      </c>
      <c r="E35" s="455">
        <v>9500</v>
      </c>
      <c r="F35" s="455">
        <v>11646.060125301652</v>
      </c>
      <c r="G35" s="455">
        <v>11752.564817615301</v>
      </c>
      <c r="H35" s="455">
        <v>9534.9553467712049</v>
      </c>
      <c r="I35" s="455">
        <v>11735.62863912978</v>
      </c>
      <c r="J35" s="455">
        <v>9325.243830962525</v>
      </c>
      <c r="K35" s="456">
        <v>12012.776795697897</v>
      </c>
      <c r="L35" s="126"/>
      <c r="M35" s="223"/>
      <c r="N35" s="223"/>
      <c r="O35" s="225"/>
      <c r="P35" s="225"/>
      <c r="Q35" s="225"/>
      <c r="R35" s="223"/>
      <c r="S35" s="223"/>
      <c r="T35" s="223"/>
      <c r="U35" s="223"/>
      <c r="V35" s="223"/>
      <c r="W35" s="128"/>
      <c r="X35" s="128"/>
      <c r="Y35" s="128"/>
    </row>
    <row r="36" spans="2:25" s="15" customFormat="1" ht="20.100000000000001" customHeight="1">
      <c r="B36" s="344" t="s">
        <v>196</v>
      </c>
      <c r="C36" s="446" t="s">
        <v>197</v>
      </c>
      <c r="D36" s="3003"/>
      <c r="E36" s="3004"/>
      <c r="F36" s="3004"/>
      <c r="G36" s="3004"/>
      <c r="H36" s="3004"/>
      <c r="I36" s="458"/>
      <c r="J36" s="458"/>
      <c r="K36" s="459"/>
      <c r="L36" s="126"/>
      <c r="M36" s="126"/>
      <c r="N36" s="126"/>
      <c r="O36" s="126"/>
      <c r="P36" s="126"/>
    </row>
    <row r="37" spans="2:25" ht="20.100000000000001" customHeight="1">
      <c r="B37" s="345"/>
      <c r="C37" s="448" t="s">
        <v>198</v>
      </c>
      <c r="D37" s="449">
        <v>15.464970861942859</v>
      </c>
      <c r="E37" s="906">
        <v>15.759453793198775</v>
      </c>
      <c r="F37" s="906">
        <v>18.11298716903022</v>
      </c>
      <c r="G37" s="906">
        <v>21.836208385492345</v>
      </c>
      <c r="H37" s="1564">
        <v>6.8003419975138399</v>
      </c>
      <c r="I37" s="1564">
        <v>11.353988462649282</v>
      </c>
      <c r="J37" s="1564">
        <v>5.463456849308618</v>
      </c>
      <c r="K37" s="1565">
        <v>12.008973739104469</v>
      </c>
      <c r="L37" s="123"/>
      <c r="M37" s="127"/>
      <c r="N37" s="127"/>
      <c r="O37" s="127"/>
      <c r="P37" s="127"/>
      <c r="Q37" s="127"/>
      <c r="R37" s="127"/>
    </row>
    <row r="38" spans="2:25" ht="20.100000000000001" customHeight="1">
      <c r="B38" s="345"/>
      <c r="C38" s="448" t="s">
        <v>199</v>
      </c>
      <c r="D38" s="906">
        <v>13.136690755071939</v>
      </c>
      <c r="E38" s="906">
        <v>8.5521760108968738</v>
      </c>
      <c r="F38" s="906">
        <v>17.837938236820122</v>
      </c>
      <c r="G38" s="906">
        <v>22.557300609153209</v>
      </c>
      <c r="H38" s="906">
        <v>-9.6527368649853749</v>
      </c>
      <c r="I38" s="906">
        <v>-0.1192892225373773</v>
      </c>
      <c r="J38" s="906">
        <v>-3.8967205228981743</v>
      </c>
      <c r="K38" s="1566">
        <v>-3.8941645100215925</v>
      </c>
      <c r="L38" s="123"/>
      <c r="M38" s="127"/>
      <c r="N38" s="123"/>
      <c r="O38" s="123"/>
      <c r="P38" s="123"/>
    </row>
    <row r="39" spans="2:25" ht="20.100000000000001" customHeight="1">
      <c r="B39" s="345"/>
      <c r="C39" s="448" t="s">
        <v>200</v>
      </c>
      <c r="D39" s="906">
        <v>20.606872992468695</v>
      </c>
      <c r="E39" s="906">
        <v>24.024514092692769</v>
      </c>
      <c r="F39" s="906">
        <v>14.03298144657982</v>
      </c>
      <c r="G39" s="906">
        <v>27.140832311552209</v>
      </c>
      <c r="H39" s="906">
        <v>14.452707958109718</v>
      </c>
      <c r="I39" s="906">
        <v>8.7305016999568252</v>
      </c>
      <c r="J39" s="906">
        <v>11.764221233241914</v>
      </c>
      <c r="K39" s="1566">
        <v>7.6286373055620231</v>
      </c>
      <c r="L39" s="123"/>
      <c r="M39" s="127"/>
      <c r="N39" s="123"/>
      <c r="O39" s="123"/>
      <c r="P39" s="123"/>
    </row>
    <row r="40" spans="2:25" ht="20.100000000000001" customHeight="1">
      <c r="B40" s="345"/>
      <c r="C40" s="448" t="s">
        <v>201</v>
      </c>
      <c r="D40" s="906">
        <v>18.016986120062541</v>
      </c>
      <c r="E40" s="906">
        <v>19.137670438029708</v>
      </c>
      <c r="F40" s="906">
        <v>12.597295136434896</v>
      </c>
      <c r="G40" s="906">
        <v>26.325658755480823</v>
      </c>
      <c r="H40" s="906">
        <v>13.273008723634755</v>
      </c>
      <c r="I40" s="906">
        <v>4.5713352647503473</v>
      </c>
      <c r="J40" s="906">
        <v>8.1905402526564846</v>
      </c>
      <c r="K40" s="1566">
        <v>4.501168023422883</v>
      </c>
      <c r="L40" s="123"/>
      <c r="M40" s="127"/>
      <c r="N40" s="123"/>
      <c r="O40" s="123"/>
      <c r="P40" s="123"/>
    </row>
    <row r="41" spans="2:25" ht="20.100000000000001" customHeight="1">
      <c r="B41" s="345"/>
      <c r="C41" s="448" t="s">
        <v>202</v>
      </c>
      <c r="D41" s="906">
        <v>20.081514957387938</v>
      </c>
      <c r="E41" s="906">
        <v>-1.5</v>
      </c>
      <c r="F41" s="906">
        <v>26.722611235071209</v>
      </c>
      <c r="G41" s="906">
        <v>5.1616685840467813</v>
      </c>
      <c r="H41" s="906">
        <v>-11.367156637547691</v>
      </c>
      <c r="I41" s="906">
        <v>10.407289987474936</v>
      </c>
      <c r="J41" s="906">
        <v>-1.1919669169493325</v>
      </c>
      <c r="K41" s="1566">
        <v>2.8753200324606079</v>
      </c>
      <c r="L41" s="123"/>
      <c r="M41" s="127"/>
      <c r="N41" s="123"/>
      <c r="O41" s="123"/>
      <c r="P41" s="123"/>
    </row>
    <row r="42" spans="2:25" ht="20.100000000000001" customHeight="1">
      <c r="B42" s="345"/>
      <c r="C42" s="448" t="s">
        <v>376</v>
      </c>
      <c r="D42" s="1567">
        <v>0.71033567156063082</v>
      </c>
      <c r="E42" s="1567">
        <v>4.9685157869012704</v>
      </c>
      <c r="F42" s="1567">
        <v>1.2727017155928326</v>
      </c>
      <c r="G42" s="1567">
        <v>4.5516872152678021</v>
      </c>
      <c r="H42" s="1567">
        <v>10.664216608887488</v>
      </c>
      <c r="I42" s="1567">
        <v>6.3519264674719231</v>
      </c>
      <c r="J42" s="1567" t="s">
        <v>1272</v>
      </c>
      <c r="K42" s="1568" t="s">
        <v>1273</v>
      </c>
      <c r="L42" s="123"/>
      <c r="M42" s="127"/>
      <c r="N42" s="123"/>
      <c r="O42" s="123"/>
      <c r="P42" s="123"/>
    </row>
    <row r="43" spans="2:25" ht="20.100000000000001" customHeight="1">
      <c r="B43" s="345"/>
      <c r="C43" s="448" t="s">
        <v>375</v>
      </c>
      <c r="D43" s="1567">
        <v>2.1</v>
      </c>
      <c r="E43" s="1567">
        <v>4.7758000000000003</v>
      </c>
      <c r="F43" s="1567">
        <v>2.2574000000000001</v>
      </c>
      <c r="G43" s="1567">
        <v>4.160828767123288</v>
      </c>
      <c r="H43" s="1567">
        <v>10.185529347429092</v>
      </c>
      <c r="I43" s="1567">
        <v>6.9993528876258102</v>
      </c>
      <c r="J43" s="1567" t="s">
        <v>1274</v>
      </c>
      <c r="K43" s="1568" t="s">
        <v>1275</v>
      </c>
      <c r="L43" s="123"/>
      <c r="M43" s="127"/>
      <c r="N43" s="123"/>
      <c r="O43" s="123"/>
      <c r="P43" s="123"/>
    </row>
    <row r="44" spans="2:25" ht="20.100000000000001" customHeight="1">
      <c r="B44" s="345"/>
      <c r="C44" s="448" t="s">
        <v>374</v>
      </c>
      <c r="D44" s="1567">
        <v>0.6364510804822362</v>
      </c>
      <c r="E44" s="1567">
        <v>4.5187192718019418</v>
      </c>
      <c r="F44" s="1567">
        <v>0.34559453310159571</v>
      </c>
      <c r="G44" s="1567">
        <v>4.1223589310193738</v>
      </c>
      <c r="H44" s="1567">
        <v>6.992068185213566</v>
      </c>
      <c r="I44" s="1567">
        <v>2.9822601805987938</v>
      </c>
      <c r="J44" s="1567" t="s">
        <v>1276</v>
      </c>
      <c r="K44" s="1568" t="s">
        <v>1277</v>
      </c>
      <c r="L44" s="123"/>
      <c r="M44" s="127"/>
      <c r="N44" s="123"/>
      <c r="O44" s="123"/>
      <c r="P44" s="123"/>
    </row>
    <row r="45" spans="2:25" ht="20.100000000000001" customHeight="1">
      <c r="B45" s="345"/>
      <c r="C45" s="448" t="s">
        <v>373</v>
      </c>
      <c r="D45" s="1567">
        <v>6.15</v>
      </c>
      <c r="E45" s="1567">
        <v>6.60176688176995</v>
      </c>
      <c r="F45" s="1567">
        <v>6.0117202188965875</v>
      </c>
      <c r="G45" s="1567">
        <v>4.6500000000000004</v>
      </c>
      <c r="H45" s="1567">
        <v>7.4065960507324</v>
      </c>
      <c r="I45" s="1567">
        <v>7.8602755862174645</v>
      </c>
      <c r="J45" s="1567" t="s">
        <v>1278</v>
      </c>
      <c r="K45" s="1568" t="s">
        <v>1279</v>
      </c>
      <c r="L45" s="123"/>
      <c r="M45" s="127"/>
      <c r="N45" s="123"/>
      <c r="O45" s="123"/>
      <c r="P45" s="123"/>
    </row>
    <row r="46" spans="2:25" ht="20.100000000000001" customHeight="1">
      <c r="B46" s="345"/>
      <c r="C46" s="448" t="s">
        <v>372</v>
      </c>
      <c r="D46" s="1567">
        <v>11.33</v>
      </c>
      <c r="E46" s="1567">
        <v>12.134092700177552</v>
      </c>
      <c r="F46" s="1567">
        <v>10.109165203675886</v>
      </c>
      <c r="G46" s="1567">
        <v>8.4348018971758574</v>
      </c>
      <c r="H46" s="1567">
        <v>11.620299693912473</v>
      </c>
      <c r="I46" s="1567">
        <v>12.2968211469067</v>
      </c>
      <c r="J46" s="1567" t="s">
        <v>1280</v>
      </c>
      <c r="K46" s="1568" t="s">
        <v>1281</v>
      </c>
      <c r="L46" s="123"/>
      <c r="M46" s="127"/>
      <c r="N46" s="123"/>
      <c r="O46" s="123"/>
      <c r="P46" s="123"/>
    </row>
    <row r="47" spans="2:25" ht="20.100000000000001" customHeight="1">
      <c r="B47" s="345"/>
      <c r="C47" s="448" t="s">
        <v>371</v>
      </c>
      <c r="D47" s="1567">
        <v>9.89</v>
      </c>
      <c r="E47" s="1567">
        <v>9.5652932561843897</v>
      </c>
      <c r="F47" s="1567">
        <v>8.5048589199702214</v>
      </c>
      <c r="G47" s="1567">
        <v>6.864127077806029</v>
      </c>
      <c r="H47" s="1567">
        <v>9.5417696777585999</v>
      </c>
      <c r="I47" s="1567">
        <v>10.025933752681521</v>
      </c>
      <c r="J47" s="1567" t="s">
        <v>1282</v>
      </c>
      <c r="K47" s="1568" t="s">
        <v>1283</v>
      </c>
      <c r="L47" s="123"/>
      <c r="M47" s="127"/>
      <c r="N47" s="123"/>
      <c r="O47" s="123"/>
      <c r="P47" s="123"/>
    </row>
    <row r="48" spans="2:25" ht="20.100000000000001" customHeight="1">
      <c r="B48" s="345"/>
      <c r="C48" s="448" t="s">
        <v>203</v>
      </c>
      <c r="D48" s="906">
        <v>2299.80759813133</v>
      </c>
      <c r="E48" s="906">
        <v>3235.06</v>
      </c>
      <c r="F48" s="906">
        <v>3839.7274096063534</v>
      </c>
      <c r="G48" s="906">
        <v>4662.7293025787203</v>
      </c>
      <c r="H48" s="906">
        <v>5082.7693021731202</v>
      </c>
      <c r="I48" s="906">
        <v>5710.0159249078097</v>
      </c>
      <c r="J48" s="906">
        <v>5039.1093819318412</v>
      </c>
      <c r="K48" s="1566">
        <v>5702.4563056585375</v>
      </c>
      <c r="L48" s="123"/>
      <c r="M48" s="127"/>
      <c r="N48" s="123"/>
      <c r="O48" s="123"/>
      <c r="P48" s="123"/>
    </row>
    <row r="49" spans="2:19" ht="20.100000000000001" customHeight="1">
      <c r="B49" s="345"/>
      <c r="C49" s="448" t="s">
        <v>204</v>
      </c>
      <c r="D49" s="906">
        <v>1959</v>
      </c>
      <c r="E49" s="906">
        <v>2866.19</v>
      </c>
      <c r="F49" s="906">
        <v>3209.7910302869382</v>
      </c>
      <c r="G49" s="906">
        <v>4084.8101881419466</v>
      </c>
      <c r="H49" s="906">
        <v>4621.0956963277404</v>
      </c>
      <c r="I49" s="906">
        <v>4797.0307469131649</v>
      </c>
      <c r="J49" s="906">
        <v>4645.1854311585275</v>
      </c>
      <c r="K49" s="1566">
        <v>4830.6259635742726</v>
      </c>
      <c r="L49" s="342"/>
      <c r="M49" s="343"/>
      <c r="N49" s="123"/>
      <c r="O49" s="123"/>
      <c r="P49" s="123"/>
    </row>
    <row r="50" spans="2:19" ht="20.100000000000001" customHeight="1">
      <c r="B50" s="345"/>
      <c r="C50" s="448" t="s">
        <v>205</v>
      </c>
      <c r="D50" s="906">
        <v>1582.7</v>
      </c>
      <c r="E50" s="906">
        <v>1259.02</v>
      </c>
      <c r="F50" s="906">
        <v>1362.35</v>
      </c>
      <c r="G50" s="906">
        <v>2883.41</v>
      </c>
      <c r="H50" s="906">
        <v>2009.47</v>
      </c>
      <c r="I50" s="906">
        <v>2097.1</v>
      </c>
      <c r="J50" s="906">
        <v>1910.38</v>
      </c>
      <c r="K50" s="1566">
        <v>1964.92</v>
      </c>
      <c r="L50" s="123"/>
      <c r="M50" s="127"/>
      <c r="N50" s="123"/>
      <c r="O50" s="123"/>
      <c r="P50" s="123"/>
    </row>
    <row r="51" spans="2:19" ht="20.100000000000001" customHeight="1">
      <c r="B51" s="345"/>
      <c r="C51" s="448" t="s">
        <v>206</v>
      </c>
      <c r="D51" s="906">
        <v>60.342604547107037</v>
      </c>
      <c r="E51" s="906">
        <v>40.620048214164747</v>
      </c>
      <c r="F51" s="906">
        <v>46.1</v>
      </c>
      <c r="G51" s="906">
        <v>92.15</v>
      </c>
      <c r="H51" s="1569">
        <v>58.16</v>
      </c>
      <c r="I51" s="1569">
        <v>57.28</v>
      </c>
      <c r="J51" s="1569">
        <v>55.64</v>
      </c>
      <c r="K51" s="1570">
        <v>55.03</v>
      </c>
      <c r="L51" s="123"/>
      <c r="M51" s="127"/>
      <c r="N51" s="123"/>
      <c r="O51" s="123"/>
      <c r="P51" s="123"/>
    </row>
    <row r="52" spans="2:19" s="15" customFormat="1" ht="20.100000000000001" customHeight="1">
      <c r="B52" s="344" t="s">
        <v>207</v>
      </c>
      <c r="C52" s="457" t="s">
        <v>457</v>
      </c>
      <c r="D52" s="3003"/>
      <c r="E52" s="3004"/>
      <c r="F52" s="3004"/>
      <c r="G52" s="3004"/>
      <c r="H52" s="3004"/>
      <c r="I52" s="458"/>
      <c r="J52" s="458"/>
      <c r="K52" s="459"/>
      <c r="L52" s="126"/>
      <c r="M52" s="126"/>
      <c r="N52" s="126"/>
      <c r="O52" s="126"/>
      <c r="P52" s="126"/>
    </row>
    <row r="53" spans="2:19" s="15" customFormat="1" ht="20.100000000000001" customHeight="1">
      <c r="B53" s="345"/>
      <c r="C53" s="448" t="s">
        <v>208</v>
      </c>
      <c r="D53" s="449">
        <v>26.246544164497077</v>
      </c>
      <c r="E53" s="449">
        <v>15.541704232840942</v>
      </c>
      <c r="F53" s="449">
        <v>0.19657912309705239</v>
      </c>
      <c r="G53" s="449">
        <v>16.045987668078169</v>
      </c>
      <c r="H53" s="450">
        <v>14.087654999531907</v>
      </c>
      <c r="I53" s="450">
        <v>-9.287968695922288</v>
      </c>
      <c r="J53" s="450">
        <v>-14.7</v>
      </c>
      <c r="K53" s="466">
        <v>-1.9</v>
      </c>
      <c r="L53" s="126"/>
      <c r="M53" s="126"/>
      <c r="N53" s="126"/>
      <c r="O53" s="126"/>
      <c r="P53" s="126"/>
      <c r="Q53" s="126"/>
      <c r="R53" s="126"/>
      <c r="S53" s="126"/>
    </row>
    <row r="54" spans="2:19" s="15" customFormat="1" ht="20.100000000000001" customHeight="1">
      <c r="B54" s="345"/>
      <c r="C54" s="448" t="s">
        <v>209</v>
      </c>
      <c r="D54" s="449">
        <v>39.301618214562019</v>
      </c>
      <c r="E54" s="449">
        <v>2.1316682116536896</v>
      </c>
      <c r="F54" s="449">
        <v>-1.7221736886549053</v>
      </c>
      <c r="G54" s="449">
        <v>9.6526807443117377</v>
      </c>
      <c r="H54" s="449">
        <v>9.4699651367621414</v>
      </c>
      <c r="I54" s="449">
        <v>9.1269562583473203</v>
      </c>
      <c r="J54" s="449">
        <v>49.4</v>
      </c>
      <c r="K54" s="467">
        <v>-2.4</v>
      </c>
      <c r="L54" s="126"/>
      <c r="M54" s="126"/>
      <c r="N54" s="126"/>
      <c r="O54" s="224"/>
      <c r="P54" s="224"/>
      <c r="Q54" s="224"/>
      <c r="R54" s="126"/>
      <c r="S54" s="126"/>
    </row>
    <row r="55" spans="2:19" s="15" customFormat="1" ht="20.100000000000001" customHeight="1">
      <c r="B55" s="345"/>
      <c r="C55" s="448" t="s">
        <v>210</v>
      </c>
      <c r="D55" s="449">
        <v>283.71069999999997</v>
      </c>
      <c r="E55" s="449">
        <v>452.97</v>
      </c>
      <c r="F55" s="449">
        <v>613.21</v>
      </c>
      <c r="G55" s="449">
        <v>800.32006738585005</v>
      </c>
      <c r="H55" s="449">
        <v>984.28520000000003</v>
      </c>
      <c r="I55" s="449">
        <v>1125.1882000000001</v>
      </c>
      <c r="J55" s="468">
        <v>969.28530000000001</v>
      </c>
      <c r="K55" s="452">
        <v>1130.8231000000001</v>
      </c>
      <c r="N55" s="126"/>
      <c r="O55" s="126"/>
      <c r="P55" s="126"/>
      <c r="Q55" s="126"/>
      <c r="R55" s="126"/>
      <c r="S55" s="126"/>
    </row>
    <row r="56" spans="2:19" s="15" customFormat="1" ht="20.100000000000001" customHeight="1">
      <c r="B56" s="345"/>
      <c r="C56" s="448" t="s">
        <v>404</v>
      </c>
      <c r="D56" s="449">
        <v>413.97800000000001</v>
      </c>
      <c r="E56" s="449">
        <v>594.92619999999999</v>
      </c>
      <c r="F56" s="449">
        <v>819.6671</v>
      </c>
      <c r="G56" s="449">
        <v>934.14710000000002</v>
      </c>
      <c r="H56" s="449">
        <v>1025.8471</v>
      </c>
      <c r="I56" s="449">
        <v>1170.3</v>
      </c>
      <c r="J56" s="449" t="s">
        <v>494</v>
      </c>
      <c r="K56" s="467" t="s">
        <v>2034</v>
      </c>
      <c r="L56" s="223"/>
      <c r="M56" s="125"/>
      <c r="N56" s="125"/>
      <c r="O56" s="126"/>
      <c r="P56" s="126"/>
    </row>
    <row r="57" spans="2:19" s="15" customFormat="1" ht="20.100000000000001" customHeight="1">
      <c r="B57" s="345"/>
      <c r="C57" s="448" t="s">
        <v>211</v>
      </c>
      <c r="D57" s="449">
        <v>19.907983408775323</v>
      </c>
      <c r="E57" s="449">
        <v>21.758928315498217</v>
      </c>
      <c r="F57" s="449">
        <v>21.634780521326025</v>
      </c>
      <c r="G57" s="449">
        <v>22.430743953382265</v>
      </c>
      <c r="H57" s="449">
        <v>22.576347808328062</v>
      </c>
      <c r="I57" s="449">
        <v>18.775909399163019</v>
      </c>
      <c r="J57" s="449"/>
      <c r="K57" s="467"/>
      <c r="L57" s="126"/>
      <c r="M57" s="126"/>
      <c r="N57" s="125"/>
      <c r="O57" s="126"/>
      <c r="P57" s="126"/>
    </row>
    <row r="58" spans="2:19" s="15" customFormat="1" ht="20.100000000000001" customHeight="1">
      <c r="B58" s="345"/>
      <c r="C58" s="448" t="s">
        <v>212</v>
      </c>
      <c r="D58" s="449">
        <v>16.853749615291651</v>
      </c>
      <c r="E58" s="449">
        <v>18.565185823438306</v>
      </c>
      <c r="F58" s="449">
        <v>20.168453819197403</v>
      </c>
      <c r="G58" s="449">
        <v>19.441873227096316</v>
      </c>
      <c r="H58" s="449">
        <v>19.342835220526535</v>
      </c>
      <c r="I58" s="449">
        <v>18.689774640280696</v>
      </c>
      <c r="J58" s="449"/>
      <c r="K58" s="467"/>
      <c r="L58" s="126"/>
      <c r="M58" s="126"/>
      <c r="N58" s="125"/>
      <c r="O58" s="126"/>
      <c r="P58" s="126"/>
    </row>
    <row r="59" spans="2:19" s="15" customFormat="1" ht="20.100000000000001" customHeight="1">
      <c r="B59" s="345"/>
      <c r="C59" s="448" t="s">
        <v>213</v>
      </c>
      <c r="D59" s="449">
        <v>6.7838663915406174</v>
      </c>
      <c r="E59" s="449">
        <v>6.2598304403385905</v>
      </c>
      <c r="F59" s="449">
        <v>4.8638342486075699</v>
      </c>
      <c r="G59" s="449">
        <v>5.2575177155833792</v>
      </c>
      <c r="H59" s="449">
        <v>4.3823732659172547</v>
      </c>
      <c r="I59" s="449">
        <v>4.3427122882048863</v>
      </c>
      <c r="J59" s="449"/>
      <c r="K59" s="467"/>
      <c r="L59" s="126"/>
      <c r="M59" s="126"/>
      <c r="N59"/>
      <c r="O59"/>
      <c r="P59" s="126"/>
    </row>
    <row r="60" spans="2:19" s="15" customFormat="1" ht="20.100000000000001" customHeight="1">
      <c r="B60" s="345"/>
      <c r="C60" s="448" t="s">
        <v>214</v>
      </c>
      <c r="D60" s="449">
        <v>9.2199330041210299</v>
      </c>
      <c r="E60" s="449">
        <v>11.73816712838358</v>
      </c>
      <c r="F60" s="449">
        <v>15.769059693090703</v>
      </c>
      <c r="G60" s="449">
        <v>18.387382639443647</v>
      </c>
      <c r="H60" s="449">
        <v>19.950259020655206</v>
      </c>
      <c r="I60" s="449">
        <v>20.909090675105201</v>
      </c>
      <c r="J60" s="449"/>
      <c r="K60" s="467"/>
      <c r="L60" s="126"/>
      <c r="M60" s="126"/>
      <c r="N60" s="126"/>
      <c r="O60" s="126"/>
      <c r="P60" s="126"/>
    </row>
    <row r="61" spans="2:19" s="15" customFormat="1" ht="20.100000000000001" customHeight="1" thickBot="1">
      <c r="B61" s="346"/>
      <c r="C61" s="469" t="s">
        <v>215</v>
      </c>
      <c r="D61" s="470">
        <v>13.453341107605954</v>
      </c>
      <c r="E61" s="470">
        <v>15.41686783550826</v>
      </c>
      <c r="F61" s="470">
        <v>21.07815800793616</v>
      </c>
      <c r="G61" s="470">
        <v>21.474656195725892</v>
      </c>
      <c r="H61" s="470">
        <v>20.792666980980538</v>
      </c>
      <c r="I61" s="470">
        <v>21.746439151356679</v>
      </c>
      <c r="J61" s="470"/>
      <c r="K61" s="471"/>
      <c r="L61" s="126"/>
      <c r="M61" s="126"/>
      <c r="N61" s="126"/>
      <c r="O61" s="126"/>
      <c r="P61" s="126"/>
    </row>
    <row r="62" spans="2:19" s="15" customFormat="1" ht="20.100000000000001" customHeight="1" thickTop="1">
      <c r="B62" s="347"/>
      <c r="C62" s="348" t="s">
        <v>370</v>
      </c>
      <c r="D62" s="349"/>
      <c r="E62" s="349"/>
      <c r="F62" s="349"/>
      <c r="G62" s="349"/>
      <c r="H62" s="349"/>
      <c r="I62" s="123"/>
      <c r="J62" s="350"/>
      <c r="K62" s="350"/>
      <c r="L62" s="126"/>
      <c r="M62" s="126"/>
      <c r="N62" s="126"/>
      <c r="O62" s="126"/>
      <c r="P62" s="126"/>
    </row>
    <row r="63" spans="2:19" s="15" customFormat="1" ht="20.100000000000001" customHeight="1">
      <c r="B63" s="347"/>
      <c r="C63" s="351" t="s">
        <v>506</v>
      </c>
      <c r="D63" s="123"/>
      <c r="E63" s="123"/>
      <c r="F63" s="123"/>
      <c r="G63" s="123"/>
      <c r="H63" s="123"/>
      <c r="I63" s="123"/>
      <c r="J63" s="123"/>
      <c r="K63" s="123"/>
      <c r="L63" s="126"/>
      <c r="M63" s="126"/>
      <c r="N63" s="126"/>
      <c r="O63" s="126"/>
      <c r="P63" s="126"/>
    </row>
    <row r="64" spans="2:19" ht="20.100000000000001" customHeight="1">
      <c r="C64" s="351" t="s">
        <v>493</v>
      </c>
      <c r="D64" s="352"/>
      <c r="E64" s="352"/>
      <c r="F64" s="352"/>
      <c r="G64" s="352"/>
      <c r="H64" s="352"/>
      <c r="I64" s="352"/>
      <c r="J64" s="353"/>
      <c r="K64" s="353"/>
      <c r="L64" s="123"/>
      <c r="M64" s="123"/>
      <c r="N64" s="123"/>
      <c r="O64" s="123"/>
      <c r="P64" s="123"/>
    </row>
    <row r="65" spans="3:12">
      <c r="C65" s="354" t="s">
        <v>2029</v>
      </c>
      <c r="D65" s="355"/>
      <c r="E65" s="355"/>
      <c r="F65" s="355"/>
      <c r="G65" s="355"/>
      <c r="H65" s="355"/>
      <c r="I65" s="355"/>
      <c r="J65" s="355"/>
      <c r="K65" s="355"/>
    </row>
    <row r="66" spans="3:12">
      <c r="C66" s="354" t="s">
        <v>421</v>
      </c>
      <c r="D66" s="123"/>
      <c r="E66" s="127"/>
      <c r="F66" s="127"/>
      <c r="G66" s="127"/>
      <c r="H66" s="123"/>
      <c r="I66" s="123"/>
      <c r="J66" s="123"/>
      <c r="K66" s="123"/>
      <c r="L66" s="123"/>
    </row>
    <row r="67" spans="3:12">
      <c r="C67" s="123"/>
      <c r="D67" s="123"/>
      <c r="E67" s="123"/>
      <c r="F67" s="123"/>
      <c r="G67" s="123"/>
      <c r="H67" s="123"/>
      <c r="I67" s="123"/>
      <c r="J67" s="123"/>
      <c r="K67" s="123"/>
      <c r="L67" s="123"/>
    </row>
    <row r="68" spans="3:12">
      <c r="C68" s="3001"/>
      <c r="D68" s="3001"/>
      <c r="E68" s="3001"/>
      <c r="F68" s="3001"/>
      <c r="G68" s="3001"/>
      <c r="H68" s="3001"/>
      <c r="I68" s="3001"/>
      <c r="J68" s="3001"/>
      <c r="K68" s="3001"/>
      <c r="L68" s="3001"/>
    </row>
    <row r="69" spans="3:12">
      <c r="C69" s="3001"/>
      <c r="D69" s="3001"/>
      <c r="E69" s="3001"/>
      <c r="F69" s="3001"/>
      <c r="G69" s="3001"/>
      <c r="H69" s="3001"/>
      <c r="I69" s="3001"/>
      <c r="J69" s="3001"/>
      <c r="K69" s="3001"/>
      <c r="L69" s="3001"/>
    </row>
  </sheetData>
  <mergeCells count="12">
    <mergeCell ref="C68:L68"/>
    <mergeCell ref="C69:L69"/>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90" zoomScaleNormal="90" workbookViewId="0"/>
  </sheetViews>
  <sheetFormatPr defaultColWidth="9.109375" defaultRowHeight="15.6"/>
  <cols>
    <col min="1" max="1" width="9.109375" style="71"/>
    <col min="2" max="2" width="8.88671875" style="71" customWidth="1"/>
    <col min="3" max="3" width="48.109375" style="71" customWidth="1"/>
    <col min="4" max="4" width="13.33203125" style="71" customWidth="1"/>
    <col min="5" max="5" width="16.44140625" style="71" customWidth="1"/>
    <col min="6" max="6" width="14.44140625" style="71" customWidth="1"/>
    <col min="7" max="7" width="15.5546875" style="71" customWidth="1"/>
    <col min="8" max="8" width="14.6640625" style="71" customWidth="1"/>
    <col min="9" max="9" width="11" style="71" customWidth="1"/>
    <col min="10" max="10" width="9.44140625" style="71" customWidth="1"/>
    <col min="11" max="11" width="10.44140625" style="71" bestFit="1" customWidth="1"/>
    <col min="12" max="16384" width="9.109375" style="71"/>
  </cols>
  <sheetData>
    <row r="1" spans="1:11">
      <c r="B1" s="3129" t="s">
        <v>1664</v>
      </c>
      <c r="C1" s="3129"/>
      <c r="D1" s="3129"/>
      <c r="E1" s="3129"/>
      <c r="F1" s="3129"/>
      <c r="G1" s="3129"/>
      <c r="H1" s="3129"/>
      <c r="I1" s="3129"/>
      <c r="J1" s="3129"/>
      <c r="K1" s="2198"/>
    </row>
    <row r="2" spans="1:11" ht="18" customHeight="1">
      <c r="B2" s="3170" t="s">
        <v>1663</v>
      </c>
      <c r="C2" s="3170"/>
      <c r="D2" s="3170"/>
      <c r="E2" s="3170"/>
      <c r="F2" s="3170"/>
      <c r="G2" s="3170"/>
      <c r="H2" s="3170"/>
      <c r="I2" s="3170"/>
      <c r="J2" s="3170"/>
      <c r="K2" s="2197"/>
    </row>
    <row r="3" spans="1:11" ht="16.2" thickBot="1">
      <c r="B3" s="3168" t="s">
        <v>123</v>
      </c>
      <c r="C3" s="3169"/>
      <c r="D3" s="3169"/>
      <c r="E3" s="3169"/>
      <c r="F3" s="3169"/>
      <c r="G3" s="3169"/>
      <c r="H3" s="3169"/>
      <c r="I3" s="3169"/>
      <c r="J3" s="3169"/>
    </row>
    <row r="4" spans="1:11" ht="16.5" customHeight="1" thickTop="1">
      <c r="A4" s="2186"/>
      <c r="B4" s="3164" t="s">
        <v>1657</v>
      </c>
      <c r="C4" s="3172" t="s">
        <v>1656</v>
      </c>
      <c r="D4" s="3118" t="s">
        <v>1452</v>
      </c>
      <c r="E4" s="3119"/>
      <c r="F4" s="3120" t="s">
        <v>1451</v>
      </c>
      <c r="G4" s="3119"/>
      <c r="H4" s="1951" t="s">
        <v>460</v>
      </c>
      <c r="I4" s="3139" t="s">
        <v>1450</v>
      </c>
      <c r="J4" s="3140"/>
    </row>
    <row r="5" spans="1:11" ht="19.5" customHeight="1">
      <c r="A5" s="2186"/>
      <c r="B5" s="3171"/>
      <c r="C5" s="3173"/>
      <c r="D5" s="2007" t="s">
        <v>1449</v>
      </c>
      <c r="E5" s="2006" t="s">
        <v>501</v>
      </c>
      <c r="F5" s="2007" t="s">
        <v>66</v>
      </c>
      <c r="G5" s="2006" t="s">
        <v>501</v>
      </c>
      <c r="H5" s="2006" t="s">
        <v>501</v>
      </c>
      <c r="I5" s="2005" t="s">
        <v>418</v>
      </c>
      <c r="J5" s="2004" t="s">
        <v>458</v>
      </c>
    </row>
    <row r="6" spans="1:11" s="2164" customFormat="1" ht="31.2">
      <c r="A6" s="2194"/>
      <c r="B6" s="2169">
        <v>1</v>
      </c>
      <c r="C6" s="2196" t="s">
        <v>1655</v>
      </c>
      <c r="D6" s="2176">
        <v>419907.12356629997</v>
      </c>
      <c r="E6" s="2167">
        <v>77067.819845399994</v>
      </c>
      <c r="F6" s="2167">
        <v>352361.42954049999</v>
      </c>
      <c r="G6" s="2167">
        <v>61335.517085899999</v>
      </c>
      <c r="H6" s="2167">
        <v>54591.978841900003</v>
      </c>
      <c r="I6" s="2166">
        <v>-20.413582207281056</v>
      </c>
      <c r="J6" s="2165">
        <v>-10.994507855139968</v>
      </c>
    </row>
    <row r="7" spans="1:11">
      <c r="A7" s="2186"/>
      <c r="B7" s="2162">
        <v>111</v>
      </c>
      <c r="C7" s="2161" t="s">
        <v>1643</v>
      </c>
      <c r="D7" s="2128">
        <v>266027.18638879998</v>
      </c>
      <c r="E7" s="2128">
        <v>47246.942547400002</v>
      </c>
      <c r="F7" s="2128">
        <v>227726.39713709999</v>
      </c>
      <c r="G7" s="2128">
        <v>39283.256251599996</v>
      </c>
      <c r="H7" s="2128">
        <v>33609.0279142</v>
      </c>
      <c r="I7" s="2144">
        <v>-16.855453213317496</v>
      </c>
      <c r="J7" s="2143">
        <v>-14.444394072268096</v>
      </c>
    </row>
    <row r="8" spans="1:11">
      <c r="A8" s="2186"/>
      <c r="B8" s="2160">
        <v>112</v>
      </c>
      <c r="C8" s="2159" t="s">
        <v>1642</v>
      </c>
      <c r="D8" s="2124">
        <v>19079.264721400003</v>
      </c>
      <c r="E8" s="2124">
        <v>3019.0169836999999</v>
      </c>
      <c r="F8" s="2124">
        <v>14111.375761499999</v>
      </c>
      <c r="G8" s="2124">
        <v>2091.0440650999999</v>
      </c>
      <c r="H8" s="2195">
        <v>1647.7423289999999</v>
      </c>
      <c r="I8" s="2142">
        <v>-30.737585234207899</v>
      </c>
      <c r="J8" s="2171">
        <v>-21.200018856551452</v>
      </c>
    </row>
    <row r="9" spans="1:11">
      <c r="A9" s="2186"/>
      <c r="B9" s="2156">
        <v>113</v>
      </c>
      <c r="C9" s="2155" t="s">
        <v>1641</v>
      </c>
      <c r="D9" s="2119">
        <v>134800.6724561</v>
      </c>
      <c r="E9" s="2119">
        <v>26801.860314199999</v>
      </c>
      <c r="F9" s="2119">
        <v>110523.6566419</v>
      </c>
      <c r="G9" s="2119">
        <v>19961.2167691</v>
      </c>
      <c r="H9" s="2119">
        <v>19335.208598699999</v>
      </c>
      <c r="I9" s="2140">
        <v>-25.523017674544523</v>
      </c>
      <c r="J9" s="2139">
        <v>-3.1361222997641214</v>
      </c>
    </row>
    <row r="10" spans="1:11" s="2164" customFormat="1" ht="31.5" customHeight="1">
      <c r="A10" s="2194"/>
      <c r="B10" s="2169">
        <v>2</v>
      </c>
      <c r="C10" s="2168" t="s">
        <v>1654</v>
      </c>
      <c r="D10" s="2167">
        <v>504078.82225540001</v>
      </c>
      <c r="E10" s="2167">
        <v>56026.642730699998</v>
      </c>
      <c r="F10" s="2167">
        <v>444009.34176090005</v>
      </c>
      <c r="G10" s="2167">
        <v>67310.240994199994</v>
      </c>
      <c r="H10" s="2167">
        <v>59950.773123800005</v>
      </c>
      <c r="I10" s="2166">
        <v>20.139700887908308</v>
      </c>
      <c r="J10" s="2165">
        <v>-10.933652534439952</v>
      </c>
    </row>
    <row r="11" spans="1:11">
      <c r="A11" s="2186"/>
      <c r="B11" s="2162">
        <v>211</v>
      </c>
      <c r="C11" s="2161" t="s">
        <v>1643</v>
      </c>
      <c r="D11" s="2128">
        <v>135014.565405</v>
      </c>
      <c r="E11" s="2128">
        <v>16780.5187673</v>
      </c>
      <c r="F11" s="2128">
        <v>115199.1145921</v>
      </c>
      <c r="G11" s="2128">
        <v>17976.9092318</v>
      </c>
      <c r="H11" s="2128">
        <v>17300.760171400001</v>
      </c>
      <c r="I11" s="2144">
        <v>7.1296393221846666</v>
      </c>
      <c r="J11" s="2143">
        <v>-3.7612086242496789</v>
      </c>
    </row>
    <row r="12" spans="1:11">
      <c r="A12" s="2186"/>
      <c r="B12" s="2160">
        <v>212</v>
      </c>
      <c r="C12" s="2159" t="s">
        <v>1642</v>
      </c>
      <c r="D12" s="2124">
        <v>34524.563553699998</v>
      </c>
      <c r="E12" s="2124">
        <v>5129.4418328000002</v>
      </c>
      <c r="F12" s="2124">
        <v>18592.905963099998</v>
      </c>
      <c r="G12" s="2124">
        <v>3488.5568244000001</v>
      </c>
      <c r="H12" s="2124">
        <v>3516.7528150999997</v>
      </c>
      <c r="I12" s="2142">
        <v>-31.989543148874986</v>
      </c>
      <c r="J12" s="2171">
        <v>0.80824226519082831</v>
      </c>
    </row>
    <row r="13" spans="1:11">
      <c r="A13" s="2186"/>
      <c r="B13" s="2156">
        <v>213</v>
      </c>
      <c r="C13" s="2155" t="s">
        <v>1641</v>
      </c>
      <c r="D13" s="2119">
        <v>334539.69329670002</v>
      </c>
      <c r="E13" s="2119">
        <v>34116.682130499998</v>
      </c>
      <c r="F13" s="2119">
        <v>310217.32120569999</v>
      </c>
      <c r="G13" s="2119">
        <v>45844.774938000002</v>
      </c>
      <c r="H13" s="2119">
        <v>39133.260137199999</v>
      </c>
      <c r="I13" s="2140">
        <v>34.37641668272073</v>
      </c>
      <c r="J13" s="2139">
        <v>-14.639650450627329</v>
      </c>
    </row>
    <row r="14" spans="1:11" s="2164" customFormat="1" ht="33.75" customHeight="1">
      <c r="A14" s="2194"/>
      <c r="B14" s="2169">
        <v>3</v>
      </c>
      <c r="C14" s="2168" t="s">
        <v>1653</v>
      </c>
      <c r="D14" s="2167">
        <v>252263.98379279999</v>
      </c>
      <c r="E14" s="2167">
        <v>42353.511028100002</v>
      </c>
      <c r="F14" s="2167">
        <v>224108.4719073</v>
      </c>
      <c r="G14" s="2167">
        <v>38870.9993091</v>
      </c>
      <c r="H14" s="2167">
        <v>39314.970877500004</v>
      </c>
      <c r="I14" s="2166">
        <v>-8.2224864821466177</v>
      </c>
      <c r="J14" s="2165">
        <v>1.1421665928101454</v>
      </c>
    </row>
    <row r="15" spans="1:11">
      <c r="A15" s="2186"/>
      <c r="B15" s="2162">
        <v>311</v>
      </c>
      <c r="C15" s="2161" t="s">
        <v>1643</v>
      </c>
      <c r="D15" s="2128">
        <v>170350.1432736</v>
      </c>
      <c r="E15" s="2128">
        <v>29909.314042099999</v>
      </c>
      <c r="F15" s="2128">
        <v>157324.38856260001</v>
      </c>
      <c r="G15" s="2128">
        <v>27127.2879699</v>
      </c>
      <c r="H15" s="2128">
        <v>26615.604883400003</v>
      </c>
      <c r="I15" s="2144">
        <v>-9.3015375353779461</v>
      </c>
      <c r="J15" s="2143">
        <v>-1.8862301571309081</v>
      </c>
    </row>
    <row r="16" spans="1:11">
      <c r="A16" s="2186"/>
      <c r="B16" s="2160">
        <v>312</v>
      </c>
      <c r="C16" s="2159" t="s">
        <v>1642</v>
      </c>
      <c r="D16" s="2124">
        <v>39746.9371102</v>
      </c>
      <c r="E16" s="2124">
        <v>5961.6267795000003</v>
      </c>
      <c r="F16" s="2124">
        <v>31541.327663900003</v>
      </c>
      <c r="G16" s="2124">
        <v>5535.3919463000002</v>
      </c>
      <c r="H16" s="2124">
        <v>6184.8766076000002</v>
      </c>
      <c r="I16" s="2142">
        <v>-7.1496396699249338</v>
      </c>
      <c r="J16" s="2171">
        <v>11.733309359134591</v>
      </c>
    </row>
    <row r="17" spans="1:10">
      <c r="A17" s="2186"/>
      <c r="B17" s="2156">
        <v>313</v>
      </c>
      <c r="C17" s="2155" t="s">
        <v>1641</v>
      </c>
      <c r="D17" s="2119">
        <v>42166.903408999999</v>
      </c>
      <c r="E17" s="2119">
        <v>6482.5702063999997</v>
      </c>
      <c r="F17" s="2119">
        <v>35242.755680800001</v>
      </c>
      <c r="G17" s="2119">
        <v>6208.3193928999999</v>
      </c>
      <c r="H17" s="2119">
        <v>6514.4893865000004</v>
      </c>
      <c r="I17" s="2140">
        <v>-4.2305876337327186</v>
      </c>
      <c r="J17" s="2139">
        <v>4.9316082859742094</v>
      </c>
    </row>
    <row r="18" spans="1:10" s="88" customFormat="1">
      <c r="A18" s="2193"/>
      <c r="B18" s="2174">
        <v>4</v>
      </c>
      <c r="C18" s="2173" t="s">
        <v>1652</v>
      </c>
      <c r="D18" s="2192">
        <v>177754.27100899999</v>
      </c>
      <c r="E18" s="2192">
        <v>37440.798701800006</v>
      </c>
      <c r="F18" s="2192">
        <v>151891.5398231</v>
      </c>
      <c r="G18" s="2192">
        <v>24756.4181919</v>
      </c>
      <c r="H18" s="2192">
        <v>27916.020390500002</v>
      </c>
      <c r="I18" s="2166">
        <v>-33.878498722545125</v>
      </c>
      <c r="J18" s="2165">
        <v>12.762759839118342</v>
      </c>
    </row>
    <row r="19" spans="1:10">
      <c r="A19" s="2186"/>
      <c r="B19" s="2162">
        <v>411</v>
      </c>
      <c r="C19" s="2161" t="s">
        <v>1643</v>
      </c>
      <c r="D19" s="2128">
        <v>123244.01172730001</v>
      </c>
      <c r="E19" s="2128">
        <v>27677.521500799998</v>
      </c>
      <c r="F19" s="2128">
        <v>108432.1534883</v>
      </c>
      <c r="G19" s="2128">
        <v>16794.935151199999</v>
      </c>
      <c r="H19" s="2128">
        <v>17517.112589</v>
      </c>
      <c r="I19" s="2144">
        <v>-39.319222818724739</v>
      </c>
      <c r="J19" s="2143">
        <v>4.2999715765404511</v>
      </c>
    </row>
    <row r="20" spans="1:10">
      <c r="A20" s="2186"/>
      <c r="B20" s="2160">
        <v>412</v>
      </c>
      <c r="C20" s="2159" t="s">
        <v>1642</v>
      </c>
      <c r="D20" s="2124">
        <v>3949.4383821000001</v>
      </c>
      <c r="E20" s="2124">
        <v>669.88105870000004</v>
      </c>
      <c r="F20" s="2124">
        <v>4198.0953790000003</v>
      </c>
      <c r="G20" s="2124">
        <v>546.88049790000002</v>
      </c>
      <c r="H20" s="2124">
        <v>265.90670360000001</v>
      </c>
      <c r="I20" s="2142">
        <v>-18.361552278952352</v>
      </c>
      <c r="J20" s="2171">
        <v>-51.377548729371135</v>
      </c>
    </row>
    <row r="21" spans="1:10">
      <c r="A21" s="2186"/>
      <c r="B21" s="2156">
        <v>413</v>
      </c>
      <c r="C21" s="2155" t="s">
        <v>1641</v>
      </c>
      <c r="D21" s="2119">
        <v>50560.820899699997</v>
      </c>
      <c r="E21" s="2119">
        <v>9093.3961423000001</v>
      </c>
      <c r="F21" s="2119">
        <v>39261.290955800003</v>
      </c>
      <c r="G21" s="2119">
        <v>7414.6025428000003</v>
      </c>
      <c r="H21" s="2119">
        <v>10133.001098000001</v>
      </c>
      <c r="I21" s="2140">
        <v>-18.461678928631621</v>
      </c>
      <c r="J21" s="2139">
        <v>36.662768361599099</v>
      </c>
    </row>
    <row r="22" spans="1:10" s="2164" customFormat="1" ht="31.2">
      <c r="A22" s="2194"/>
      <c r="B22" s="2169">
        <v>5</v>
      </c>
      <c r="C22" s="2168" t="s">
        <v>1651</v>
      </c>
      <c r="D22" s="2167">
        <v>304690.28436609998</v>
      </c>
      <c r="E22" s="2167">
        <v>56935.0790232</v>
      </c>
      <c r="F22" s="2167">
        <v>231491.46072029998</v>
      </c>
      <c r="G22" s="2167">
        <v>42729.004462099998</v>
      </c>
      <c r="H22" s="2167">
        <v>43241.243243600002</v>
      </c>
      <c r="I22" s="2166">
        <v>-24.951356535943837</v>
      </c>
      <c r="J22" s="2165">
        <v>1.1988081350089885</v>
      </c>
    </row>
    <row r="23" spans="1:10">
      <c r="A23" s="2186"/>
      <c r="B23" s="2162">
        <v>511</v>
      </c>
      <c r="C23" s="2161" t="s">
        <v>1643</v>
      </c>
      <c r="D23" s="2128">
        <v>209293.36058559999</v>
      </c>
      <c r="E23" s="2128">
        <v>36853.650939300001</v>
      </c>
      <c r="F23" s="2128">
        <v>180774.8108494</v>
      </c>
      <c r="G23" s="2128">
        <v>31713.914035500002</v>
      </c>
      <c r="H23" s="2128">
        <v>31853.266707700001</v>
      </c>
      <c r="I23" s="2144">
        <v>-13.946343911124115</v>
      </c>
      <c r="J23" s="2143">
        <v>0.43940546740466324</v>
      </c>
    </row>
    <row r="24" spans="1:10">
      <c r="A24" s="2186"/>
      <c r="B24" s="2160">
        <v>512</v>
      </c>
      <c r="C24" s="2159" t="s">
        <v>1642</v>
      </c>
      <c r="D24" s="2124">
        <v>38575.718056199999</v>
      </c>
      <c r="E24" s="2124">
        <v>8628.3718895000002</v>
      </c>
      <c r="F24" s="2124">
        <v>18061.5299553</v>
      </c>
      <c r="G24" s="2124">
        <v>4151.0093133999999</v>
      </c>
      <c r="H24" s="2124">
        <v>3903.6425586</v>
      </c>
      <c r="I24" s="2142">
        <v>-51.891163633646485</v>
      </c>
      <c r="J24" s="2171">
        <v>-5.9591953697012308</v>
      </c>
    </row>
    <row r="25" spans="1:10">
      <c r="A25" s="2186"/>
      <c r="B25" s="2156">
        <v>513</v>
      </c>
      <c r="C25" s="2155" t="s">
        <v>1641</v>
      </c>
      <c r="D25" s="2119">
        <v>56821.205724300002</v>
      </c>
      <c r="E25" s="2119">
        <v>11453.056194500001</v>
      </c>
      <c r="F25" s="2119">
        <v>32655.119915700001</v>
      </c>
      <c r="G25" s="2119">
        <v>6864.0811131999999</v>
      </c>
      <c r="H25" s="2119">
        <v>7484.3339772999998</v>
      </c>
      <c r="I25" s="2140">
        <v>-40.067690259860278</v>
      </c>
      <c r="J25" s="2139">
        <v>9.0362111675402534</v>
      </c>
    </row>
    <row r="26" spans="1:10" s="2164" customFormat="1" ht="31.2">
      <c r="A26" s="2194"/>
      <c r="B26" s="2169">
        <v>6</v>
      </c>
      <c r="C26" s="2168" t="s">
        <v>1650</v>
      </c>
      <c r="D26" s="2167">
        <v>109265.10380899999</v>
      </c>
      <c r="E26" s="2167">
        <v>22439.963305000001</v>
      </c>
      <c r="F26" s="2167">
        <v>81874.440996999998</v>
      </c>
      <c r="G26" s="2167">
        <v>15949.323031200001</v>
      </c>
      <c r="H26" s="2167">
        <v>13818.7295321</v>
      </c>
      <c r="I26" s="2166">
        <v>-28.924469196229818</v>
      </c>
      <c r="J26" s="2165">
        <v>-13.358519950546754</v>
      </c>
    </row>
    <row r="27" spans="1:10">
      <c r="A27" s="2186"/>
      <c r="B27" s="2162">
        <v>611</v>
      </c>
      <c r="C27" s="2161" t="s">
        <v>1643</v>
      </c>
      <c r="D27" s="2128">
        <v>19473.795869000001</v>
      </c>
      <c r="E27" s="2128">
        <v>2408.3151070999998</v>
      </c>
      <c r="F27" s="2128">
        <v>19330.6677992</v>
      </c>
      <c r="G27" s="2128">
        <v>2959.3768845999998</v>
      </c>
      <c r="H27" s="2128">
        <v>2779.2718218</v>
      </c>
      <c r="I27" s="2144">
        <v>22.881631057140495</v>
      </c>
      <c r="J27" s="2143">
        <v>-6.0859116571880474</v>
      </c>
    </row>
    <row r="28" spans="1:10">
      <c r="A28" s="2186"/>
      <c r="B28" s="2160">
        <v>612</v>
      </c>
      <c r="C28" s="2159" t="s">
        <v>1642</v>
      </c>
      <c r="D28" s="2124">
        <v>34342.4726027</v>
      </c>
      <c r="E28" s="2124">
        <v>7288.5056226999995</v>
      </c>
      <c r="F28" s="2124">
        <v>25070.036127799998</v>
      </c>
      <c r="G28" s="2124">
        <v>4861.2196693999995</v>
      </c>
      <c r="H28" s="2124">
        <v>4343.3303084999998</v>
      </c>
      <c r="I28" s="2142">
        <v>-33.302930380409322</v>
      </c>
      <c r="J28" s="2171">
        <v>-10.653486082103358</v>
      </c>
    </row>
    <row r="29" spans="1:10">
      <c r="A29" s="2186"/>
      <c r="B29" s="2156">
        <v>613</v>
      </c>
      <c r="C29" s="2155" t="s">
        <v>1641</v>
      </c>
      <c r="D29" s="2119">
        <v>55448.835337300006</v>
      </c>
      <c r="E29" s="2119">
        <v>12743.142575200001</v>
      </c>
      <c r="F29" s="2119">
        <v>37473.737069900002</v>
      </c>
      <c r="G29" s="2119">
        <v>8128.7264773000006</v>
      </c>
      <c r="H29" s="2119">
        <v>6696.1274018000004</v>
      </c>
      <c r="I29" s="2140">
        <v>-36.210974417568877</v>
      </c>
      <c r="J29" s="2139">
        <v>-17.6239055342879</v>
      </c>
    </row>
    <row r="30" spans="1:10" s="2164" customFormat="1" ht="31.2">
      <c r="A30" s="2194"/>
      <c r="B30" s="2169">
        <v>7</v>
      </c>
      <c r="C30" s="2168" t="s">
        <v>1649</v>
      </c>
      <c r="D30" s="2167">
        <v>146785.47197310001</v>
      </c>
      <c r="E30" s="2167">
        <v>21969.0342188</v>
      </c>
      <c r="F30" s="2167">
        <v>117562.91947750001</v>
      </c>
      <c r="G30" s="2167">
        <v>21686.904377700001</v>
      </c>
      <c r="H30" s="2167">
        <v>20485.0399712</v>
      </c>
      <c r="I30" s="2166">
        <v>-1.2842159481847748</v>
      </c>
      <c r="J30" s="2165">
        <v>-5.5418900990583104</v>
      </c>
    </row>
    <row r="31" spans="1:10">
      <c r="A31" s="2186"/>
      <c r="B31" s="2162">
        <v>711</v>
      </c>
      <c r="C31" s="2161" t="s">
        <v>1643</v>
      </c>
      <c r="D31" s="2128">
        <v>72973.901949300009</v>
      </c>
      <c r="E31" s="2128">
        <v>7919.6172059</v>
      </c>
      <c r="F31" s="2128">
        <v>45068.180742500001</v>
      </c>
      <c r="G31" s="2128">
        <v>10300.970693399999</v>
      </c>
      <c r="H31" s="2128">
        <v>7041.7000971999996</v>
      </c>
      <c r="I31" s="2144">
        <v>30.069047854054421</v>
      </c>
      <c r="J31" s="2143">
        <v>-31.640421987495483</v>
      </c>
    </row>
    <row r="32" spans="1:10">
      <c r="A32" s="2186"/>
      <c r="B32" s="2160">
        <v>712</v>
      </c>
      <c r="C32" s="2159" t="s">
        <v>1642</v>
      </c>
      <c r="D32" s="2124">
        <v>21652.486429099998</v>
      </c>
      <c r="E32" s="2124">
        <v>5180.6931433</v>
      </c>
      <c r="F32" s="2124">
        <v>19962.981558900003</v>
      </c>
      <c r="G32" s="2124">
        <v>2757.1866071999998</v>
      </c>
      <c r="H32" s="2124">
        <v>3764.1416994000001</v>
      </c>
      <c r="I32" s="2142">
        <v>-46.77958082181015</v>
      </c>
      <c r="J32" s="2171">
        <v>36.521107768711801</v>
      </c>
    </row>
    <row r="33" spans="1:11">
      <c r="A33" s="2186"/>
      <c r="B33" s="2156">
        <v>713</v>
      </c>
      <c r="C33" s="2155" t="s">
        <v>1641</v>
      </c>
      <c r="D33" s="2119">
        <v>52159.083594699994</v>
      </c>
      <c r="E33" s="2119">
        <v>8868.7238697000012</v>
      </c>
      <c r="F33" s="2119">
        <v>52531.7571761</v>
      </c>
      <c r="G33" s="2119">
        <v>8628.7470771000008</v>
      </c>
      <c r="H33" s="2119">
        <v>9679.1981746000001</v>
      </c>
      <c r="I33" s="2140">
        <v>-2.7058773745327835</v>
      </c>
      <c r="J33" s="2139">
        <v>12.173854304848163</v>
      </c>
    </row>
    <row r="34" spans="1:11" s="88" customFormat="1">
      <c r="A34" s="2193"/>
      <c r="B34" s="2174">
        <v>8</v>
      </c>
      <c r="C34" s="2173" t="s">
        <v>1648</v>
      </c>
      <c r="D34" s="2192">
        <v>5703.2920539999996</v>
      </c>
      <c r="E34" s="2192">
        <v>284.26088580000004</v>
      </c>
      <c r="F34" s="2192">
        <v>8432.1680326999995</v>
      </c>
      <c r="G34" s="2192">
        <v>961.2450202</v>
      </c>
      <c r="H34" s="2192">
        <v>646.07419920000007</v>
      </c>
      <c r="I34" s="2166">
        <v>238.15592232985293</v>
      </c>
      <c r="J34" s="2165">
        <v>-32.787771523063327</v>
      </c>
    </row>
    <row r="35" spans="1:11">
      <c r="A35" s="2186"/>
      <c r="B35" s="2162">
        <v>811</v>
      </c>
      <c r="C35" s="2161" t="s">
        <v>1643</v>
      </c>
      <c r="D35" s="2128">
        <v>2822.5478439000003</v>
      </c>
      <c r="E35" s="2128">
        <v>156.03890809999999</v>
      </c>
      <c r="F35" s="2128">
        <v>3896.3366524000003</v>
      </c>
      <c r="G35" s="2128">
        <v>699.2807358</v>
      </c>
      <c r="H35" s="2128">
        <v>592.17236439999999</v>
      </c>
      <c r="I35" s="2144">
        <v>348.14510964909789</v>
      </c>
      <c r="J35" s="2143">
        <v>-15.316934375071057</v>
      </c>
    </row>
    <row r="36" spans="1:11">
      <c r="A36" s="2186"/>
      <c r="B36" s="2160">
        <v>812</v>
      </c>
      <c r="C36" s="2159" t="s">
        <v>1642</v>
      </c>
      <c r="D36" s="2124">
        <v>2276.2295411</v>
      </c>
      <c r="E36" s="2124">
        <v>117.82412600000001</v>
      </c>
      <c r="F36" s="2124">
        <v>4469.1876469999997</v>
      </c>
      <c r="G36" s="2124">
        <v>261.51508660000002</v>
      </c>
      <c r="H36" s="2124">
        <v>52.228710499999998</v>
      </c>
      <c r="I36" s="2142">
        <v>121.9537674312984</v>
      </c>
      <c r="J36" s="2171">
        <v>-80.028413970668424</v>
      </c>
    </row>
    <row r="37" spans="1:11">
      <c r="A37" s="2186"/>
      <c r="B37" s="2156">
        <v>813</v>
      </c>
      <c r="C37" s="2155" t="s">
        <v>1641</v>
      </c>
      <c r="D37" s="2119">
        <v>604.51466909999999</v>
      </c>
      <c r="E37" s="2119">
        <v>10.397851699999999</v>
      </c>
      <c r="F37" s="2119">
        <v>66.643733299999994</v>
      </c>
      <c r="G37" s="2119">
        <v>0.44919779999999998</v>
      </c>
      <c r="H37" s="2119">
        <v>1.6731243</v>
      </c>
      <c r="I37" s="2140">
        <v>-95.679897992774798</v>
      </c>
      <c r="J37" s="2139">
        <v>272.4693887637028</v>
      </c>
    </row>
    <row r="38" spans="1:11" ht="16.2" thickBot="1">
      <c r="A38" s="2186"/>
      <c r="B38" s="2191" t="s">
        <v>1647</v>
      </c>
      <c r="C38" s="2190" t="s">
        <v>1646</v>
      </c>
      <c r="D38" s="2152">
        <v>1920448.3528256002</v>
      </c>
      <c r="E38" s="2152">
        <v>314517.10973870003</v>
      </c>
      <c r="F38" s="2152">
        <v>1611731.7722593001</v>
      </c>
      <c r="G38" s="2152">
        <v>273599.65247229999</v>
      </c>
      <c r="H38" s="2152">
        <v>259964.83017979999</v>
      </c>
      <c r="I38" s="2137">
        <v>-13.009612513733881</v>
      </c>
      <c r="J38" s="2136">
        <v>-4.9834940100592533</v>
      </c>
    </row>
    <row r="39" spans="1:11" s="2132" customFormat="1" ht="16.8" thickTop="1" thickBot="1">
      <c r="B39" s="2151"/>
      <c r="C39" s="2151"/>
      <c r="D39" s="2189"/>
      <c r="E39" s="2189"/>
      <c r="F39" s="2189"/>
      <c r="G39" s="2189"/>
      <c r="H39" s="2189"/>
      <c r="I39" s="2188"/>
      <c r="J39" s="2188"/>
    </row>
    <row r="40" spans="1:11" s="2132" customFormat="1" ht="15.75" customHeight="1" thickTop="1">
      <c r="A40" s="2186"/>
      <c r="B40" s="3160" t="s">
        <v>1662</v>
      </c>
      <c r="C40" s="3160"/>
      <c r="D40" s="3160"/>
      <c r="E40" s="3160"/>
      <c r="F40" s="3160"/>
      <c r="G40" s="3160"/>
      <c r="H40" s="3164"/>
      <c r="I40" s="3174" t="s">
        <v>1450</v>
      </c>
      <c r="J40" s="3175"/>
    </row>
    <row r="41" spans="1:11" ht="15.75" customHeight="1">
      <c r="A41" s="2186"/>
      <c r="B41" s="3162"/>
      <c r="C41" s="3162"/>
      <c r="D41" s="3162"/>
      <c r="E41" s="3162"/>
      <c r="F41" s="3162"/>
      <c r="G41" s="3162"/>
      <c r="H41" s="3165"/>
      <c r="I41" s="2147" t="s">
        <v>216</v>
      </c>
      <c r="J41" s="2146" t="s">
        <v>418</v>
      </c>
      <c r="K41" s="2145"/>
    </row>
    <row r="42" spans="1:11">
      <c r="A42" s="2186"/>
      <c r="B42" s="2126" t="s">
        <v>1643</v>
      </c>
      <c r="C42" s="2159"/>
      <c r="D42" s="2124">
        <v>999199.51304250001</v>
      </c>
      <c r="E42" s="2124">
        <v>168951.91901799999</v>
      </c>
      <c r="F42" s="2124">
        <v>857752.0498236001</v>
      </c>
      <c r="G42" s="2124">
        <v>146855.93095380001</v>
      </c>
      <c r="H42" s="2124">
        <v>137308.91654910002</v>
      </c>
      <c r="I42" s="2144">
        <v>-13.078269955516685</v>
      </c>
      <c r="J42" s="2143">
        <v>-6.5009389424683377</v>
      </c>
      <c r="K42" s="2185"/>
    </row>
    <row r="43" spans="1:11">
      <c r="A43" s="2186"/>
      <c r="B43" s="2126" t="s">
        <v>1642</v>
      </c>
      <c r="C43" s="2159"/>
      <c r="D43" s="2124">
        <v>194147.11039650001</v>
      </c>
      <c r="E43" s="2124">
        <v>35995.361436200001</v>
      </c>
      <c r="F43" s="2124">
        <v>136007.44005650003</v>
      </c>
      <c r="G43" s="2124">
        <v>23692.804010300002</v>
      </c>
      <c r="H43" s="2124">
        <v>23678.621732299998</v>
      </c>
      <c r="I43" s="2142">
        <v>-34.178174450909935</v>
      </c>
      <c r="J43" s="2171">
        <v>-5.9859010330054474E-2</v>
      </c>
      <c r="K43" s="2185"/>
    </row>
    <row r="44" spans="1:11">
      <c r="A44" s="2186"/>
      <c r="B44" s="2121" t="s">
        <v>1641</v>
      </c>
      <c r="C44" s="2155"/>
      <c r="D44" s="2124">
        <v>727101.72938690009</v>
      </c>
      <c r="E44" s="2124">
        <v>109569.82928450001</v>
      </c>
      <c r="F44" s="2124">
        <v>617972.2823792001</v>
      </c>
      <c r="G44" s="2124">
        <v>103050.9175082</v>
      </c>
      <c r="H44" s="2124">
        <v>98977.291898399984</v>
      </c>
      <c r="I44" s="2140">
        <v>-5.9495499982696316</v>
      </c>
      <c r="J44" s="2139">
        <v>-3.9530221644808461</v>
      </c>
      <c r="K44" s="2185"/>
    </row>
    <row r="45" spans="1:11" ht="16.2" thickBot="1">
      <c r="A45" s="2186"/>
      <c r="B45" s="3158" t="s">
        <v>308</v>
      </c>
      <c r="C45" s="3159"/>
      <c r="D45" s="2115">
        <v>1920448.3528259001</v>
      </c>
      <c r="E45" s="2115">
        <v>314517.10973869998</v>
      </c>
      <c r="F45" s="2115">
        <v>1611731.7722593001</v>
      </c>
      <c r="G45" s="2115">
        <v>273599.65247229999</v>
      </c>
      <c r="H45" s="2115">
        <v>259964.83017979999</v>
      </c>
      <c r="I45" s="2137">
        <v>-13.00961251373387</v>
      </c>
      <c r="J45" s="2136">
        <v>-4.9834940100592533</v>
      </c>
      <c r="K45" s="2185"/>
    </row>
    <row r="46" spans="1:11" s="2132" customFormat="1" ht="16.8" thickTop="1" thickBot="1">
      <c r="B46" s="2135"/>
      <c r="C46" s="2135"/>
      <c r="D46" s="2187"/>
      <c r="E46" s="2187"/>
      <c r="F46" s="2187"/>
      <c r="G46" s="2187"/>
      <c r="H46" s="2187"/>
      <c r="J46" s="71"/>
    </row>
    <row r="47" spans="1:11" ht="15.75" customHeight="1" thickTop="1">
      <c r="A47" s="2186"/>
      <c r="B47" s="3160" t="s">
        <v>1661</v>
      </c>
      <c r="C47" s="3160"/>
      <c r="D47" s="3160"/>
      <c r="E47" s="3160"/>
      <c r="F47" s="3160"/>
      <c r="G47" s="3160"/>
      <c r="H47" s="3161"/>
      <c r="I47" s="2132"/>
      <c r="J47"/>
      <c r="K47" s="2132"/>
    </row>
    <row r="48" spans="1:11">
      <c r="A48" s="2186"/>
      <c r="B48" s="3162"/>
      <c r="C48" s="3162"/>
      <c r="D48" s="3162"/>
      <c r="E48" s="3162"/>
      <c r="F48" s="3162"/>
      <c r="G48" s="3162"/>
      <c r="H48" s="3163"/>
      <c r="I48"/>
      <c r="J48"/>
      <c r="K48" s="2132"/>
    </row>
    <row r="49" spans="1:11">
      <c r="A49" s="2186"/>
      <c r="B49" s="2126" t="s">
        <v>1643</v>
      </c>
      <c r="C49" s="2125"/>
      <c r="D49" s="2128">
        <v>52.02949152848597</v>
      </c>
      <c r="E49" s="2128">
        <v>53.717878546691722</v>
      </c>
      <c r="F49" s="2128">
        <v>53.219280316179216</v>
      </c>
      <c r="G49" s="2128">
        <v>53.675481539095934</v>
      </c>
      <c r="H49" s="2127">
        <v>52.818266399394403</v>
      </c>
      <c r="I49" s="2185"/>
      <c r="J49" s="95"/>
      <c r="K49" s="2185"/>
    </row>
    <row r="50" spans="1:11">
      <c r="A50" s="2186"/>
      <c r="B50" s="2126" t="s">
        <v>1642</v>
      </c>
      <c r="C50" s="2125"/>
      <c r="D50" s="2124">
        <v>10.109467932882264</v>
      </c>
      <c r="E50" s="2124">
        <v>11.444643334699615</v>
      </c>
      <c r="F50" s="2124">
        <v>8.4385902417154028</v>
      </c>
      <c r="G50" s="2124">
        <v>8.65966158809311</v>
      </c>
      <c r="H50" s="2122">
        <v>9.1083942839202923</v>
      </c>
      <c r="I50" s="2185"/>
      <c r="J50" s="2185"/>
      <c r="K50" s="2185"/>
    </row>
    <row r="51" spans="1:11">
      <c r="A51" s="2186"/>
      <c r="B51" s="2121" t="s">
        <v>1641</v>
      </c>
      <c r="C51" s="2120"/>
      <c r="D51" s="2119">
        <v>37.861040538631769</v>
      </c>
      <c r="E51" s="2119">
        <v>34.837478118608665</v>
      </c>
      <c r="F51" s="2119">
        <v>38.342129442105389</v>
      </c>
      <c r="G51" s="2119">
        <v>37.664856872810965</v>
      </c>
      <c r="H51" s="2118">
        <v>38.073339316685306</v>
      </c>
      <c r="I51" s="95"/>
      <c r="J51" s="2185"/>
      <c r="K51" s="2185"/>
    </row>
    <row r="52" spans="1:11" ht="16.2" thickBot="1">
      <c r="A52" s="2186"/>
      <c r="B52" s="3158" t="s">
        <v>308</v>
      </c>
      <c r="C52" s="3159"/>
      <c r="D52" s="2115">
        <v>100</v>
      </c>
      <c r="E52" s="2115">
        <v>100</v>
      </c>
      <c r="F52" s="2115">
        <v>100</v>
      </c>
      <c r="G52" s="2115">
        <v>100</v>
      </c>
      <c r="H52" s="2114">
        <v>100</v>
      </c>
      <c r="I52" s="2132"/>
      <c r="J52" s="2185"/>
      <c r="K52" s="2185"/>
    </row>
    <row r="53" spans="1:11" ht="16.2" thickTop="1">
      <c r="B53" s="2113" t="s">
        <v>1660</v>
      </c>
      <c r="D53" s="2184"/>
      <c r="E53" s="2184"/>
      <c r="F53" s="2184"/>
    </row>
    <row r="55" spans="1:11">
      <c r="D55" s="2183"/>
      <c r="E55" s="2183"/>
      <c r="F55" s="2183"/>
      <c r="G55" s="2183"/>
      <c r="H55" s="2183"/>
      <c r="I55" s="2183"/>
      <c r="J55" s="2183"/>
    </row>
    <row r="56" spans="1:11">
      <c r="D56" s="2179"/>
      <c r="E56" s="2179"/>
      <c r="F56" s="2179"/>
      <c r="G56" s="2179"/>
      <c r="H56" s="2179"/>
    </row>
    <row r="57" spans="1:11">
      <c r="D57" s="2182"/>
      <c r="E57" s="2182"/>
      <c r="F57" s="2182"/>
      <c r="G57" s="2182"/>
      <c r="H57" s="2182"/>
      <c r="I57" s="2181"/>
      <c r="J57" s="2180"/>
    </row>
    <row r="58" spans="1:11">
      <c r="D58" s="2179"/>
      <c r="E58" s="2179"/>
      <c r="F58" s="2179"/>
      <c r="G58" s="2179"/>
      <c r="H58" s="2179"/>
    </row>
    <row r="59" spans="1:11">
      <c r="D59" s="2178"/>
      <c r="E59" s="2178"/>
      <c r="F59" s="2178"/>
      <c r="G59" s="2178"/>
      <c r="H59" s="2178"/>
      <c r="I59" s="2177"/>
      <c r="J59" s="2177"/>
    </row>
    <row r="60" spans="1:11">
      <c r="D60" s="2178"/>
      <c r="E60" s="2178"/>
      <c r="F60" s="2178"/>
      <c r="G60" s="2178"/>
      <c r="H60" s="2178"/>
      <c r="I60" s="2177"/>
      <c r="J60" s="2177"/>
    </row>
    <row r="61" spans="1:11">
      <c r="D61" s="2178"/>
      <c r="E61" s="2178"/>
      <c r="F61" s="2178"/>
      <c r="G61" s="2178"/>
      <c r="H61" s="2178"/>
      <c r="I61" s="2177"/>
      <c r="J61" s="2177"/>
    </row>
    <row r="62" spans="1:11">
      <c r="D62" s="79"/>
      <c r="E62" s="79"/>
      <c r="F62" s="79"/>
      <c r="G62" s="79"/>
      <c r="H62" s="79"/>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5"/>
  <sheetViews>
    <sheetView showGridLines="0" zoomScale="90" zoomScaleNormal="90" workbookViewId="0"/>
  </sheetViews>
  <sheetFormatPr defaultColWidth="14.44140625" defaultRowHeight="15" customHeight="1"/>
  <cols>
    <col min="1" max="1" width="7.5546875" style="1952" customWidth="1"/>
    <col min="2" max="2" width="6.109375" style="1952" customWidth="1"/>
    <col min="3" max="3" width="34.44140625" style="1952" customWidth="1"/>
    <col min="4" max="4" width="13" style="1952" customWidth="1"/>
    <col min="5" max="5" width="11.109375" style="1952" customWidth="1"/>
    <col min="6" max="6" width="11.5546875" style="1952" customWidth="1"/>
    <col min="7" max="7" width="12.109375" style="1952" customWidth="1"/>
    <col min="8" max="8" width="11" style="1952" customWidth="1"/>
    <col min="9" max="9" width="12.44140625" style="1952" customWidth="1"/>
    <col min="10" max="11" width="8.44140625" style="1952" customWidth="1"/>
    <col min="12" max="16384" width="14.44140625" style="1952"/>
  </cols>
  <sheetData>
    <row r="1" spans="1:12" ht="15.75" customHeight="1">
      <c r="A1" s="1955"/>
      <c r="B1" s="3129" t="s">
        <v>1682</v>
      </c>
      <c r="C1" s="3130"/>
      <c r="D1" s="3130"/>
      <c r="E1" s="3130"/>
      <c r="F1" s="3130"/>
      <c r="G1" s="3130"/>
      <c r="H1" s="3130"/>
      <c r="I1" s="3130"/>
      <c r="J1" s="1955"/>
      <c r="K1" s="1955"/>
    </row>
    <row r="2" spans="1:12" ht="15.75" customHeight="1">
      <c r="A2" s="1955"/>
      <c r="B2" s="3129" t="s">
        <v>1681</v>
      </c>
      <c r="C2" s="3130"/>
      <c r="D2" s="3130"/>
      <c r="E2" s="3130"/>
      <c r="F2" s="3130"/>
      <c r="G2" s="3130"/>
      <c r="H2" s="3130"/>
      <c r="I2" s="3130"/>
      <c r="J2" s="1955"/>
      <c r="K2" s="1955"/>
    </row>
    <row r="3" spans="1:12" ht="15.75" customHeight="1">
      <c r="A3" s="1955"/>
      <c r="B3" s="3129" t="s">
        <v>501</v>
      </c>
      <c r="C3" s="3130"/>
      <c r="D3" s="3130"/>
      <c r="E3" s="3130"/>
      <c r="F3" s="3130"/>
      <c r="G3" s="3130"/>
      <c r="H3" s="3130"/>
      <c r="I3" s="3130"/>
      <c r="J3" s="1955"/>
      <c r="K3" s="1955"/>
    </row>
    <row r="4" spans="1:12" ht="15.75" customHeight="1" thickBot="1">
      <c r="A4" s="1955"/>
      <c r="B4" s="3131" t="s">
        <v>1680</v>
      </c>
      <c r="C4" s="3131"/>
      <c r="D4" s="3131"/>
      <c r="E4" s="3131"/>
      <c r="F4" s="3131"/>
      <c r="G4" s="3131"/>
      <c r="H4" s="3131"/>
      <c r="I4" s="3131"/>
      <c r="J4" s="1955"/>
      <c r="K4" s="1955"/>
    </row>
    <row r="5" spans="1:12" ht="33" customHeight="1" thickTop="1">
      <c r="A5" s="1955"/>
      <c r="B5" s="3176" t="s">
        <v>124</v>
      </c>
      <c r="C5" s="3178" t="s">
        <v>1679</v>
      </c>
      <c r="D5" s="3179" t="s">
        <v>149</v>
      </c>
      <c r="E5" s="3180"/>
      <c r="F5" s="3180"/>
      <c r="G5" s="3179" t="s">
        <v>150</v>
      </c>
      <c r="H5" s="3180"/>
      <c r="I5" s="3140"/>
      <c r="J5" s="1955"/>
      <c r="K5" s="1955"/>
    </row>
    <row r="6" spans="1:12" ht="33" customHeight="1">
      <c r="A6" s="1955"/>
      <c r="B6" s="3177"/>
      <c r="C6" s="3146"/>
      <c r="D6" s="2221" t="s">
        <v>216</v>
      </c>
      <c r="E6" s="2221" t="s">
        <v>418</v>
      </c>
      <c r="F6" s="2222" t="s">
        <v>1678</v>
      </c>
      <c r="G6" s="2221" t="s">
        <v>216</v>
      </c>
      <c r="H6" s="2221" t="s">
        <v>418</v>
      </c>
      <c r="I6" s="2220" t="s">
        <v>1678</v>
      </c>
      <c r="J6" s="1955"/>
      <c r="K6" s="1955"/>
    </row>
    <row r="7" spans="1:12" ht="33" customHeight="1">
      <c r="A7" s="1955"/>
      <c r="B7" s="2214">
        <v>1</v>
      </c>
      <c r="C7" s="2219" t="s">
        <v>1677</v>
      </c>
      <c r="D7" s="2218">
        <v>1076.5758480999998</v>
      </c>
      <c r="E7" s="2218">
        <v>2035.0320059000001</v>
      </c>
      <c r="F7" s="2218">
        <v>89.028205443354167</v>
      </c>
      <c r="G7" s="2218">
        <v>41051.471208000003</v>
      </c>
      <c r="H7" s="2218">
        <v>42244.9515876</v>
      </c>
      <c r="I7" s="2217">
        <v>2.9072779719705011</v>
      </c>
      <c r="J7" s="2202"/>
      <c r="K7" s="2202"/>
      <c r="L7" s="2015"/>
    </row>
    <row r="8" spans="1:12" ht="33" customHeight="1">
      <c r="A8" s="1955"/>
      <c r="B8" s="2214">
        <v>2</v>
      </c>
      <c r="C8" s="2209" t="s">
        <v>1676</v>
      </c>
      <c r="D8" s="2212">
        <v>8876.4323934999993</v>
      </c>
      <c r="E8" s="2212">
        <v>5143.2924008</v>
      </c>
      <c r="F8" s="2212">
        <v>-42.056761401502804</v>
      </c>
      <c r="G8" s="2212">
        <v>33925.7513607</v>
      </c>
      <c r="H8" s="2212">
        <v>29339.216623799999</v>
      </c>
      <c r="I8" s="2211">
        <v>-13.519331342542051</v>
      </c>
      <c r="J8" s="2202"/>
      <c r="K8" s="2202"/>
    </row>
    <row r="9" spans="1:12" s="1968" customFormat="1" ht="33" customHeight="1">
      <c r="A9" s="1973"/>
      <c r="B9" s="2210">
        <v>3</v>
      </c>
      <c r="C9" s="2209" t="s">
        <v>1675</v>
      </c>
      <c r="D9" s="2212">
        <v>7474.5971188000003</v>
      </c>
      <c r="E9" s="2212">
        <v>5176.1102373000003</v>
      </c>
      <c r="F9" s="2212">
        <v>-30.750645753453099</v>
      </c>
      <c r="G9" s="2212">
        <v>99918.060728100012</v>
      </c>
      <c r="H9" s="2212">
        <v>86537.7817431</v>
      </c>
      <c r="I9" s="2211">
        <v>-13.391251679124183</v>
      </c>
      <c r="J9" s="2202"/>
      <c r="K9" s="2202"/>
    </row>
    <row r="10" spans="1:12" ht="33" customHeight="1">
      <c r="A10" s="1955"/>
      <c r="B10" s="2214">
        <v>4</v>
      </c>
      <c r="C10" s="2209" t="s">
        <v>1674</v>
      </c>
      <c r="D10" s="2212">
        <v>716.10991720000004</v>
      </c>
      <c r="E10" s="2212">
        <v>858.84015160000001</v>
      </c>
      <c r="F10" s="2216">
        <v>19.931330508321565</v>
      </c>
      <c r="G10" s="2212">
        <v>35911.150389099996</v>
      </c>
      <c r="H10" s="2212">
        <v>37238.612858300003</v>
      </c>
      <c r="I10" s="2211">
        <v>3.6965189218859607</v>
      </c>
      <c r="J10" s="2202"/>
      <c r="K10" s="2202"/>
    </row>
    <row r="11" spans="1:12" ht="33" customHeight="1">
      <c r="A11" s="1955"/>
      <c r="B11" s="2214">
        <v>5</v>
      </c>
      <c r="C11" s="2209" t="s">
        <v>1673</v>
      </c>
      <c r="D11" s="2212">
        <v>154.02839630000003</v>
      </c>
      <c r="E11" s="2212">
        <v>474.86176689999996</v>
      </c>
      <c r="F11" s="2212">
        <v>208.29494970207639</v>
      </c>
      <c r="G11" s="2212">
        <v>1421.2070474000002</v>
      </c>
      <c r="H11" s="2212">
        <v>2028.9863726999999</v>
      </c>
      <c r="I11" s="2211">
        <v>42.765009251248088</v>
      </c>
      <c r="J11" s="2202"/>
      <c r="K11" s="2202"/>
    </row>
    <row r="12" spans="1:12" ht="33" customHeight="1">
      <c r="A12" s="1955"/>
      <c r="B12" s="2214">
        <v>6</v>
      </c>
      <c r="C12" s="2209" t="s">
        <v>1672</v>
      </c>
      <c r="D12" s="2212">
        <v>228.11364599999999</v>
      </c>
      <c r="E12" s="2212">
        <v>137.07413359999998</v>
      </c>
      <c r="F12" s="2212">
        <v>-39.909717807938591</v>
      </c>
      <c r="G12" s="2212">
        <v>3793.5474048999999</v>
      </c>
      <c r="H12" s="2212">
        <v>3047.30303</v>
      </c>
      <c r="I12" s="2211">
        <v>-19.671412934924724</v>
      </c>
      <c r="J12" s="2202"/>
      <c r="K12" s="2202"/>
    </row>
    <row r="13" spans="1:12" ht="33" customHeight="1">
      <c r="A13" s="1955"/>
      <c r="B13" s="2214">
        <v>7</v>
      </c>
      <c r="C13" s="2209" t="s">
        <v>1671</v>
      </c>
      <c r="D13" s="2212">
        <v>3.6525599999999998</v>
      </c>
      <c r="E13" s="2212">
        <v>4.470612</v>
      </c>
      <c r="F13" s="2212">
        <v>22.39667520862081</v>
      </c>
      <c r="G13" s="2212">
        <v>241.0275354</v>
      </c>
      <c r="H13" s="2212">
        <v>325.20425949999998</v>
      </c>
      <c r="I13" s="2211">
        <v>34.924111039970398</v>
      </c>
      <c r="J13" s="2202"/>
      <c r="K13" s="2202"/>
      <c r="L13" s="2015"/>
    </row>
    <row r="14" spans="1:12" ht="33" customHeight="1">
      <c r="A14" s="1955"/>
      <c r="B14" s="2214">
        <v>8</v>
      </c>
      <c r="C14" s="2209" t="s">
        <v>1670</v>
      </c>
      <c r="D14" s="2212">
        <v>147.87675369999999</v>
      </c>
      <c r="E14" s="2212">
        <v>309.50432189999998</v>
      </c>
      <c r="F14" s="2212">
        <v>109.29883443877628</v>
      </c>
      <c r="G14" s="2212">
        <v>4279.9877156000002</v>
      </c>
      <c r="H14" s="2212">
        <v>3387.5273694000002</v>
      </c>
      <c r="I14" s="2211">
        <v>-20.851937096620578</v>
      </c>
      <c r="J14" s="2202"/>
      <c r="K14" s="2202"/>
    </row>
    <row r="15" spans="1:12" ht="33" customHeight="1">
      <c r="A15" s="1955"/>
      <c r="B15" s="2214">
        <v>9</v>
      </c>
      <c r="C15" s="2209" t="s">
        <v>1669</v>
      </c>
      <c r="D15" s="2212">
        <v>3014.3301749000002</v>
      </c>
      <c r="E15" s="2212">
        <v>4792.8694006000005</v>
      </c>
      <c r="F15" s="2212">
        <v>59.002800705433778</v>
      </c>
      <c r="G15" s="2212">
        <v>8663.7697128999989</v>
      </c>
      <c r="H15" s="2212">
        <v>7232.3594622000001</v>
      </c>
      <c r="I15" s="2211">
        <v>-16.521794762950449</v>
      </c>
      <c r="J15" s="2202"/>
      <c r="K15" s="2202"/>
    </row>
    <row r="16" spans="1:12" ht="33" customHeight="1">
      <c r="A16" s="1955"/>
      <c r="B16" s="2214">
        <v>10</v>
      </c>
      <c r="C16" s="2209" t="s">
        <v>1668</v>
      </c>
      <c r="D16" s="2212">
        <v>268.55308880000001</v>
      </c>
      <c r="E16" s="2212">
        <v>297.4692713</v>
      </c>
      <c r="F16" s="2212">
        <v>10.767398963537822</v>
      </c>
      <c r="G16" s="2212">
        <v>11026.0683873</v>
      </c>
      <c r="H16" s="2212">
        <v>11192.1562199</v>
      </c>
      <c r="I16" s="2211">
        <v>1.5063196305883819</v>
      </c>
      <c r="J16" s="2202"/>
      <c r="K16" s="2202"/>
    </row>
    <row r="17" spans="1:11" ht="33" customHeight="1">
      <c r="A17" s="1955"/>
      <c r="B17" s="2214">
        <v>11</v>
      </c>
      <c r="C17" s="2209" t="s">
        <v>1667</v>
      </c>
      <c r="D17" s="2215">
        <v>0</v>
      </c>
      <c r="E17" s="2215">
        <v>298.07834769999999</v>
      </c>
      <c r="F17" s="2215" t="s">
        <v>73</v>
      </c>
      <c r="G17" s="2215">
        <v>3110.9511544000002</v>
      </c>
      <c r="H17" s="2215">
        <v>8233.4229644999996</v>
      </c>
      <c r="I17" s="2211">
        <v>164.65934551415211</v>
      </c>
      <c r="J17" s="2202"/>
      <c r="K17" s="2202"/>
    </row>
    <row r="18" spans="1:11" ht="33" customHeight="1">
      <c r="A18" s="1955"/>
      <c r="B18" s="2214">
        <v>12</v>
      </c>
      <c r="C18" s="2209" t="s">
        <v>1666</v>
      </c>
      <c r="D18" s="2212">
        <v>0</v>
      </c>
      <c r="E18" s="2212">
        <v>0</v>
      </c>
      <c r="F18" s="2212" t="s">
        <v>73</v>
      </c>
      <c r="G18" s="2212">
        <v>1463.865585</v>
      </c>
      <c r="H18" s="2212">
        <v>3926.3841769000001</v>
      </c>
      <c r="I18" s="2211">
        <v>168.22026674669041</v>
      </c>
      <c r="J18" s="2202"/>
      <c r="K18" s="2202"/>
    </row>
    <row r="19" spans="1:11" ht="33" customHeight="1">
      <c r="A19" s="1955"/>
      <c r="B19" s="2213">
        <v>13</v>
      </c>
      <c r="C19" s="2209" t="s">
        <v>1665</v>
      </c>
      <c r="D19" s="2212">
        <v>6707.3870776000003</v>
      </c>
      <c r="E19" s="2212">
        <v>6887.9782841000006</v>
      </c>
      <c r="F19" s="2212">
        <v>2.692422614211476</v>
      </c>
      <c r="G19" s="2212">
        <v>26696.996385999999</v>
      </c>
      <c r="H19" s="2212">
        <v>23614.035069900001</v>
      </c>
      <c r="I19" s="2211">
        <v>-11.547970683760944</v>
      </c>
      <c r="J19" s="2202"/>
      <c r="K19" s="2202"/>
    </row>
    <row r="20" spans="1:11" s="1968" customFormat="1" ht="33" customHeight="1">
      <c r="A20" s="1973"/>
      <c r="B20" s="2210">
        <v>14</v>
      </c>
      <c r="C20" s="2209" t="s">
        <v>548</v>
      </c>
      <c r="D20" s="2208">
        <v>12.780275700006314</v>
      </c>
      <c r="E20" s="2208">
        <v>31.45216199999777</v>
      </c>
      <c r="F20" s="2208">
        <v>146.09924494807441</v>
      </c>
      <c r="G20" s="2208">
        <v>2095.7978574999725</v>
      </c>
      <c r="H20" s="2208">
        <v>1401.9569134000049</v>
      </c>
      <c r="I20" s="2207">
        <v>-33.106291316073488</v>
      </c>
      <c r="J20" s="2202"/>
      <c r="K20" s="2202"/>
    </row>
    <row r="21" spans="1:11" ht="33" customHeight="1" thickBot="1">
      <c r="A21" s="1955"/>
      <c r="B21" s="2044"/>
      <c r="C21" s="2206" t="s">
        <v>311</v>
      </c>
      <c r="D21" s="2204">
        <v>28680.4372506</v>
      </c>
      <c r="E21" s="2204">
        <v>26447.033095700001</v>
      </c>
      <c r="F21" s="2205">
        <v>-7.7872039933884807</v>
      </c>
      <c r="G21" s="2204">
        <v>273599.65247229999</v>
      </c>
      <c r="H21" s="2204">
        <v>259749.89865120003</v>
      </c>
      <c r="I21" s="2203">
        <v>-5.0620509550910908</v>
      </c>
      <c r="J21" s="2202"/>
      <c r="K21" s="2202"/>
    </row>
    <row r="22" spans="1:11" ht="23.25" customHeight="1" thickTop="1">
      <c r="A22" s="1955"/>
      <c r="B22" s="1955" t="s">
        <v>1425</v>
      </c>
      <c r="C22" s="1955"/>
      <c r="D22" s="2088"/>
      <c r="E22" s="2088"/>
      <c r="F22" s="2088"/>
      <c r="G22" s="2201"/>
      <c r="H22" s="2201"/>
      <c r="I22" s="2088"/>
      <c r="J22" s="1954"/>
      <c r="K22" s="1954"/>
    </row>
    <row r="23" spans="1:11" ht="15.75" customHeight="1">
      <c r="A23" s="1955"/>
      <c r="B23" s="1955"/>
      <c r="C23" s="1955"/>
      <c r="D23" s="2015"/>
      <c r="E23" s="2015"/>
      <c r="F23" s="2015"/>
      <c r="G23" s="2042"/>
      <c r="H23" s="2042"/>
      <c r="I23" s="2015"/>
      <c r="J23" s="1955"/>
      <c r="K23" s="1955"/>
    </row>
    <row r="24" spans="1:11" ht="15.75" customHeight="1">
      <c r="A24" s="1955"/>
      <c r="B24" s="1955"/>
      <c r="C24" s="1955"/>
      <c r="D24" s="2200"/>
      <c r="E24" s="2200"/>
      <c r="F24" s="2200"/>
      <c r="G24" s="2200"/>
      <c r="H24" s="2200"/>
      <c r="I24" s="2199"/>
      <c r="J24" s="1955"/>
      <c r="K24" s="1955"/>
    </row>
    <row r="25" spans="1:11" ht="15.75" customHeight="1">
      <c r="A25" s="1955"/>
      <c r="B25" s="1955"/>
      <c r="C25" s="1955"/>
      <c r="D25" s="2042"/>
      <c r="E25" s="2042"/>
      <c r="F25" s="2042"/>
      <c r="G25" s="2042"/>
      <c r="H25" s="2042"/>
      <c r="I25" s="2042"/>
      <c r="J25" s="1955"/>
      <c r="K25" s="1955"/>
    </row>
    <row r="26" spans="1:11" ht="15.75" customHeight="1">
      <c r="A26" s="1955"/>
      <c r="B26" s="1955"/>
      <c r="C26" s="1955"/>
      <c r="D26" s="2042"/>
      <c r="E26" s="2042"/>
      <c r="F26" s="2042"/>
      <c r="G26" s="2042"/>
      <c r="H26" s="2042"/>
      <c r="I26" s="1955"/>
      <c r="J26" s="1955"/>
      <c r="K26" s="1955"/>
    </row>
    <row r="27" spans="1:11" ht="15.75" customHeight="1">
      <c r="A27" s="1955"/>
      <c r="B27" s="1955"/>
      <c r="C27" s="1955"/>
      <c r="D27" s="1955"/>
      <c r="E27" s="1955"/>
      <c r="F27" s="1955"/>
      <c r="G27" s="1955"/>
      <c r="H27" s="1955"/>
      <c r="I27" s="1955"/>
      <c r="J27" s="1955"/>
      <c r="K27" s="1955"/>
    </row>
    <row r="28" spans="1:11" ht="15.75" customHeight="1">
      <c r="A28" s="1955"/>
      <c r="B28" s="1955"/>
      <c r="C28" s="1955"/>
      <c r="D28" s="1955"/>
      <c r="E28" s="1955"/>
      <c r="F28" s="1955"/>
      <c r="G28" s="1955"/>
      <c r="H28" s="1955"/>
      <c r="I28" s="1955"/>
      <c r="J28" s="1955"/>
      <c r="K28" s="1955"/>
    </row>
    <row r="29" spans="1:11" ht="15.75" customHeight="1">
      <c r="A29" s="1955"/>
      <c r="B29" s="1955"/>
      <c r="C29" s="1955"/>
      <c r="D29" s="1955"/>
      <c r="E29" s="1955"/>
      <c r="F29" s="1955"/>
      <c r="G29" s="1955"/>
      <c r="H29" s="1955"/>
      <c r="I29" s="1955"/>
      <c r="J29" s="1955"/>
      <c r="K29" s="1955"/>
    </row>
    <row r="30" spans="1:11" ht="15.75" customHeight="1">
      <c r="A30" s="1955"/>
      <c r="B30" s="1955"/>
      <c r="C30" s="1955"/>
      <c r="D30" s="1955"/>
      <c r="E30" s="1955"/>
      <c r="F30" s="1955"/>
      <c r="G30" s="1955"/>
      <c r="H30" s="1955"/>
      <c r="I30" s="1955"/>
      <c r="J30" s="1955"/>
      <c r="K30" s="1955"/>
    </row>
    <row r="31" spans="1:11" ht="15.75" customHeight="1">
      <c r="A31" s="1955"/>
      <c r="B31" s="1955"/>
      <c r="C31" s="1955"/>
      <c r="D31" s="1955"/>
      <c r="E31" s="1955"/>
      <c r="F31" s="1955"/>
      <c r="G31" s="1955"/>
      <c r="H31" s="1955"/>
      <c r="I31" s="1955"/>
      <c r="J31" s="1955"/>
      <c r="K31" s="1955"/>
    </row>
    <row r="32" spans="1:11" ht="15.75" customHeight="1">
      <c r="A32" s="1955"/>
      <c r="B32" s="1955"/>
      <c r="C32" s="1955"/>
      <c r="D32" s="1955"/>
      <c r="E32" s="1955"/>
      <c r="F32" s="1955"/>
      <c r="G32" s="1955"/>
      <c r="H32" s="1955"/>
      <c r="I32" s="1955"/>
      <c r="J32" s="1955"/>
      <c r="K32" s="1955"/>
    </row>
    <row r="33" spans="1:11" ht="15.75" customHeight="1">
      <c r="A33" s="1955"/>
      <c r="B33" s="1955"/>
      <c r="C33" s="1955"/>
      <c r="D33" s="1955"/>
      <c r="E33" s="1955"/>
      <c r="F33" s="1955"/>
      <c r="G33" s="1955"/>
      <c r="H33" s="1955"/>
      <c r="I33" s="1955"/>
      <c r="J33" s="1955"/>
      <c r="K33" s="1955"/>
    </row>
    <row r="34" spans="1:11" ht="15.75" customHeight="1">
      <c r="A34" s="1955"/>
      <c r="B34" s="1955"/>
      <c r="C34" s="1955"/>
      <c r="D34" s="1955"/>
      <c r="E34" s="1955"/>
      <c r="F34" s="1955"/>
      <c r="G34" s="1955"/>
      <c r="H34" s="1955"/>
      <c r="I34" s="1955"/>
      <c r="J34" s="1955"/>
      <c r="K34" s="1955"/>
    </row>
    <row r="35" spans="1:11" ht="15.75" customHeight="1">
      <c r="A35" s="1955"/>
      <c r="B35" s="1955"/>
      <c r="C35" s="1955"/>
      <c r="D35" s="1955"/>
      <c r="E35" s="1955"/>
      <c r="F35" s="1955"/>
      <c r="G35" s="1955"/>
      <c r="H35" s="1955"/>
      <c r="I35" s="1955"/>
      <c r="J35" s="1955"/>
      <c r="K35" s="1955"/>
    </row>
    <row r="36" spans="1:11" ht="15.75" customHeight="1">
      <c r="A36" s="1955"/>
      <c r="B36" s="1955"/>
      <c r="C36" s="1955"/>
      <c r="D36" s="1955"/>
      <c r="E36" s="1955"/>
      <c r="F36" s="1955"/>
      <c r="G36" s="1955"/>
      <c r="H36" s="1955"/>
      <c r="I36" s="1955"/>
      <c r="J36" s="1955"/>
      <c r="K36" s="1955"/>
    </row>
    <row r="37" spans="1:11" ht="15.75" customHeight="1">
      <c r="A37" s="1955"/>
      <c r="B37" s="1955"/>
      <c r="C37" s="1955"/>
      <c r="D37" s="1955"/>
      <c r="E37" s="1955"/>
      <c r="F37" s="1955"/>
      <c r="G37" s="1955"/>
      <c r="H37" s="1955"/>
      <c r="I37" s="1955"/>
      <c r="J37" s="1955"/>
      <c r="K37" s="1955"/>
    </row>
    <row r="38" spans="1:11" ht="15.75" customHeight="1">
      <c r="A38" s="1955"/>
      <c r="B38" s="1955"/>
      <c r="C38" s="1955"/>
      <c r="D38" s="1955"/>
      <c r="E38" s="1955"/>
      <c r="F38" s="1955"/>
      <c r="G38" s="1955"/>
      <c r="H38" s="1955"/>
      <c r="I38" s="1955"/>
      <c r="J38" s="1955"/>
      <c r="K38" s="1955"/>
    </row>
    <row r="39" spans="1:11" ht="15.75" customHeight="1">
      <c r="A39" s="1955"/>
      <c r="B39" s="1955"/>
      <c r="C39" s="1955"/>
      <c r="D39" s="1955"/>
      <c r="E39" s="1955"/>
      <c r="F39" s="1955"/>
      <c r="G39" s="1955"/>
      <c r="H39" s="1955"/>
      <c r="I39" s="1955"/>
      <c r="J39" s="1955"/>
      <c r="K39" s="1955"/>
    </row>
    <row r="40" spans="1:11" ht="15.75" customHeight="1">
      <c r="A40" s="1955"/>
      <c r="B40" s="1955"/>
      <c r="C40" s="1955"/>
      <c r="D40" s="1955"/>
      <c r="E40" s="1955"/>
      <c r="F40" s="1955"/>
      <c r="G40" s="1955"/>
      <c r="H40" s="1955"/>
      <c r="I40" s="1955"/>
      <c r="J40" s="1955"/>
      <c r="K40" s="1955"/>
    </row>
    <row r="41" spans="1:11" ht="15.75" customHeight="1">
      <c r="A41" s="1955"/>
      <c r="B41" s="1955"/>
      <c r="C41" s="1955"/>
      <c r="D41" s="1955"/>
      <c r="E41" s="1955"/>
      <c r="F41" s="1955"/>
      <c r="G41" s="1955"/>
      <c r="H41" s="1955"/>
      <c r="I41" s="1955"/>
      <c r="J41" s="1955"/>
      <c r="K41" s="1955"/>
    </row>
    <row r="42" spans="1:11" ht="15.75" customHeight="1">
      <c r="A42" s="1955"/>
      <c r="B42" s="1955"/>
      <c r="C42" s="1955"/>
      <c r="D42" s="1955"/>
      <c r="E42" s="1955"/>
      <c r="F42" s="1955"/>
      <c r="G42" s="1955"/>
      <c r="H42" s="1955"/>
      <c r="I42" s="1955"/>
      <c r="J42" s="1955"/>
      <c r="K42" s="1955"/>
    </row>
    <row r="43" spans="1:11" ht="15.75" customHeight="1">
      <c r="A43" s="1955"/>
      <c r="B43" s="1955"/>
      <c r="C43" s="1955"/>
      <c r="D43" s="1955"/>
      <c r="E43" s="1955"/>
      <c r="F43" s="1955"/>
      <c r="G43" s="1955"/>
      <c r="H43" s="1955"/>
      <c r="I43" s="1955"/>
      <c r="J43" s="1955"/>
      <c r="K43" s="1955"/>
    </row>
    <row r="44" spans="1:11" ht="15.75" customHeight="1">
      <c r="A44" s="1955"/>
      <c r="B44" s="1955"/>
      <c r="C44" s="1955"/>
      <c r="D44" s="1955"/>
      <c r="E44" s="1955"/>
      <c r="F44" s="1955"/>
      <c r="G44" s="1955"/>
      <c r="H44" s="1955"/>
      <c r="I44" s="1955"/>
      <c r="J44" s="1955"/>
      <c r="K44" s="1955"/>
    </row>
    <row r="45" spans="1:11" ht="15.75" customHeight="1">
      <c r="A45" s="1955"/>
      <c r="B45" s="1955"/>
      <c r="C45" s="1955"/>
      <c r="D45" s="1955"/>
      <c r="E45" s="1955"/>
      <c r="F45" s="1955"/>
      <c r="G45" s="1955"/>
      <c r="H45" s="1955"/>
      <c r="I45" s="1955"/>
      <c r="J45" s="1955"/>
      <c r="K45" s="1955"/>
    </row>
    <row r="46" spans="1:11" ht="15.75" customHeight="1">
      <c r="A46" s="1955"/>
      <c r="B46" s="1955"/>
      <c r="C46" s="1955"/>
      <c r="D46" s="1955"/>
      <c r="E46" s="1955"/>
      <c r="F46" s="1955"/>
      <c r="G46" s="1955"/>
      <c r="H46" s="1955"/>
      <c r="I46" s="1955"/>
      <c r="J46" s="1955"/>
      <c r="K46" s="1955"/>
    </row>
    <row r="47" spans="1:11" ht="15.75" customHeight="1">
      <c r="A47" s="1955"/>
      <c r="B47" s="1955"/>
      <c r="C47" s="1955"/>
      <c r="D47" s="1955"/>
      <c r="E47" s="1955"/>
      <c r="F47" s="1955"/>
      <c r="G47" s="1955"/>
      <c r="H47" s="1955"/>
      <c r="I47" s="1955"/>
      <c r="J47" s="1955"/>
      <c r="K47" s="1955"/>
    </row>
    <row r="48" spans="1:11" ht="15.75" customHeight="1">
      <c r="A48" s="1955"/>
      <c r="B48" s="1955"/>
      <c r="C48" s="1955"/>
      <c r="D48" s="1955"/>
      <c r="E48" s="1955"/>
      <c r="F48" s="1955"/>
      <c r="G48" s="1955"/>
      <c r="H48" s="1955"/>
      <c r="I48" s="1955"/>
      <c r="J48" s="1955"/>
      <c r="K48" s="1955"/>
    </row>
    <row r="49" spans="1:11" ht="15.75" customHeight="1">
      <c r="A49" s="1955"/>
      <c r="B49" s="1955"/>
      <c r="C49" s="1955"/>
      <c r="D49" s="1955"/>
      <c r="E49" s="1955"/>
      <c r="F49" s="1955"/>
      <c r="G49" s="1955"/>
      <c r="H49" s="1955"/>
      <c r="I49" s="1955"/>
      <c r="J49" s="1955"/>
      <c r="K49" s="1955"/>
    </row>
    <row r="50" spans="1:11" ht="15.75" customHeight="1">
      <c r="A50" s="1955"/>
      <c r="B50" s="1955"/>
      <c r="C50" s="1955"/>
      <c r="D50" s="1955"/>
      <c r="E50" s="1955"/>
      <c r="F50" s="1955"/>
      <c r="G50" s="1955"/>
      <c r="H50" s="1955"/>
      <c r="I50" s="1955"/>
      <c r="J50" s="1955"/>
      <c r="K50" s="1955"/>
    </row>
    <row r="51" spans="1:11" ht="15.75" customHeight="1">
      <c r="A51" s="1955"/>
      <c r="B51" s="1955"/>
      <c r="C51" s="1955"/>
      <c r="D51" s="1955"/>
      <c r="E51" s="1955"/>
      <c r="F51" s="1955"/>
      <c r="G51" s="1955"/>
      <c r="H51" s="1955"/>
      <c r="I51" s="1955"/>
      <c r="J51" s="1955"/>
      <c r="K51" s="1955"/>
    </row>
    <row r="52" spans="1:11" ht="15.75" customHeight="1">
      <c r="A52" s="1955"/>
      <c r="B52" s="1955"/>
      <c r="C52" s="1955"/>
      <c r="D52" s="1955"/>
      <c r="E52" s="1955"/>
      <c r="F52" s="1955"/>
      <c r="G52" s="1955"/>
      <c r="H52" s="1955"/>
      <c r="I52" s="1955"/>
      <c r="J52" s="1955"/>
      <c r="K52" s="1955"/>
    </row>
    <row r="53" spans="1:11" ht="15.75" customHeight="1">
      <c r="A53" s="1955"/>
      <c r="B53" s="1955"/>
      <c r="C53" s="1955"/>
      <c r="D53" s="1955"/>
      <c r="E53" s="1955"/>
      <c r="F53" s="1955"/>
      <c r="G53" s="1955"/>
      <c r="H53" s="1955"/>
      <c r="I53" s="1955"/>
      <c r="J53" s="1955"/>
      <c r="K53" s="1955"/>
    </row>
    <row r="54" spans="1:11" ht="15.75" customHeight="1">
      <c r="A54" s="1955"/>
      <c r="B54" s="1955"/>
      <c r="C54" s="1955"/>
      <c r="D54" s="1955"/>
      <c r="E54" s="1955"/>
      <c r="F54" s="1955"/>
      <c r="G54" s="1955"/>
      <c r="H54" s="1955"/>
      <c r="I54" s="1955"/>
      <c r="J54" s="1955"/>
      <c r="K54" s="1955"/>
    </row>
    <row r="55" spans="1:11" ht="15.75" customHeight="1">
      <c r="A55" s="1955"/>
      <c r="B55" s="1955"/>
      <c r="C55" s="1955"/>
      <c r="D55" s="1955"/>
      <c r="E55" s="1955"/>
      <c r="F55" s="1955"/>
      <c r="G55" s="1955"/>
      <c r="H55" s="1955"/>
      <c r="I55" s="1955"/>
      <c r="J55" s="1955"/>
      <c r="K55" s="1955"/>
    </row>
    <row r="56" spans="1:11" ht="15.75" customHeight="1">
      <c r="A56" s="1955"/>
      <c r="B56" s="1955"/>
      <c r="C56" s="1955"/>
      <c r="D56" s="1955"/>
      <c r="E56" s="1955"/>
      <c r="F56" s="1955"/>
      <c r="G56" s="1955"/>
      <c r="H56" s="1955"/>
      <c r="I56" s="1955"/>
      <c r="J56" s="1955"/>
      <c r="K56" s="1955"/>
    </row>
    <row r="57" spans="1:11" ht="15.75" customHeight="1">
      <c r="A57" s="1955"/>
      <c r="B57" s="1955"/>
      <c r="C57" s="1955"/>
      <c r="D57" s="1955"/>
      <c r="E57" s="1955"/>
      <c r="F57" s="1955"/>
      <c r="G57" s="1955"/>
      <c r="H57" s="1955"/>
      <c r="I57" s="1955"/>
      <c r="J57" s="1955"/>
      <c r="K57" s="1955"/>
    </row>
    <row r="58" spans="1:11" ht="15.75" customHeight="1">
      <c r="A58" s="1955"/>
      <c r="B58" s="1955"/>
      <c r="C58" s="1955"/>
      <c r="D58" s="1955"/>
      <c r="E58" s="1955"/>
      <c r="F58" s="1955"/>
      <c r="G58" s="1955"/>
      <c r="H58" s="1955"/>
      <c r="I58" s="1955"/>
      <c r="J58" s="1955"/>
      <c r="K58" s="1955"/>
    </row>
    <row r="59" spans="1:11" ht="15.75" customHeight="1">
      <c r="A59" s="1955"/>
      <c r="B59" s="1955"/>
      <c r="C59" s="1955"/>
      <c r="D59" s="1955"/>
      <c r="E59" s="1955"/>
      <c r="F59" s="1955"/>
      <c r="G59" s="1955"/>
      <c r="H59" s="1955"/>
      <c r="I59" s="1955"/>
      <c r="J59" s="1955"/>
      <c r="K59" s="1955"/>
    </row>
    <row r="60" spans="1:11" ht="15.75" customHeight="1">
      <c r="A60" s="1955"/>
      <c r="B60" s="1955"/>
      <c r="C60" s="1955"/>
      <c r="D60" s="1955"/>
      <c r="E60" s="1955"/>
      <c r="F60" s="1955"/>
      <c r="G60" s="1955"/>
      <c r="H60" s="1955"/>
      <c r="I60" s="1955"/>
      <c r="J60" s="1955"/>
      <c r="K60" s="1955"/>
    </row>
    <row r="61" spans="1:11" ht="15.75" customHeight="1">
      <c r="A61" s="1955"/>
      <c r="B61" s="1955"/>
      <c r="C61" s="1955"/>
      <c r="D61" s="1955"/>
      <c r="E61" s="1955"/>
      <c r="F61" s="1955"/>
      <c r="G61" s="1955"/>
      <c r="H61" s="1955"/>
      <c r="I61" s="1955"/>
      <c r="J61" s="1955"/>
      <c r="K61" s="1955"/>
    </row>
    <row r="62" spans="1:11" ht="15.75" customHeight="1">
      <c r="A62" s="1955"/>
      <c r="B62" s="1955"/>
      <c r="C62" s="1955"/>
      <c r="D62" s="1955"/>
      <c r="E62" s="1955"/>
      <c r="F62" s="1955"/>
      <c r="G62" s="1955"/>
      <c r="H62" s="1955"/>
      <c r="I62" s="1955"/>
      <c r="J62" s="1955"/>
      <c r="K62" s="1955"/>
    </row>
    <row r="63" spans="1:11" ht="15.75" customHeight="1">
      <c r="A63" s="1955"/>
      <c r="B63" s="1955"/>
      <c r="C63" s="1955"/>
      <c r="D63" s="1955"/>
      <c r="E63" s="1955"/>
      <c r="F63" s="1955"/>
      <c r="G63" s="1955"/>
      <c r="H63" s="1955"/>
      <c r="I63" s="1955"/>
      <c r="J63" s="1955"/>
      <c r="K63" s="1955"/>
    </row>
    <row r="64" spans="1:11" ht="15.75" customHeight="1">
      <c r="A64" s="1955"/>
      <c r="B64" s="1955"/>
      <c r="C64" s="1955"/>
      <c r="D64" s="1955"/>
      <c r="E64" s="1955"/>
      <c r="F64" s="1955"/>
      <c r="G64" s="1955"/>
      <c r="H64" s="1955"/>
      <c r="I64" s="1955"/>
      <c r="J64" s="1955"/>
      <c r="K64" s="1955"/>
    </row>
    <row r="65" spans="1:11" ht="15.75" customHeight="1">
      <c r="A65" s="1955"/>
      <c r="B65" s="1955"/>
      <c r="C65" s="1955"/>
      <c r="D65" s="1955"/>
      <c r="E65" s="1955"/>
      <c r="F65" s="1955"/>
      <c r="G65" s="1955"/>
      <c r="H65" s="1955"/>
      <c r="I65" s="1955"/>
      <c r="J65" s="1955"/>
      <c r="K65" s="1955"/>
    </row>
    <row r="66" spans="1:11" ht="15.75" customHeight="1">
      <c r="A66" s="1955"/>
      <c r="B66" s="1955"/>
      <c r="C66" s="1955"/>
      <c r="D66" s="1955"/>
      <c r="E66" s="1955"/>
      <c r="F66" s="1955"/>
      <c r="G66" s="1955"/>
      <c r="H66" s="1955"/>
      <c r="I66" s="1955"/>
      <c r="J66" s="1955"/>
      <c r="K66" s="1955"/>
    </row>
    <row r="67" spans="1:11" ht="15.75" customHeight="1">
      <c r="A67" s="1955"/>
      <c r="B67" s="1955"/>
      <c r="C67" s="1955"/>
      <c r="D67" s="1955"/>
      <c r="E67" s="1955"/>
      <c r="F67" s="1955"/>
      <c r="G67" s="1955"/>
      <c r="H67" s="1955"/>
      <c r="I67" s="1955"/>
      <c r="J67" s="1955"/>
      <c r="K67" s="1955"/>
    </row>
    <row r="68" spans="1:11" ht="15.75" customHeight="1">
      <c r="A68" s="1955"/>
      <c r="B68" s="1955"/>
      <c r="C68" s="1955"/>
      <c r="D68" s="1955"/>
      <c r="E68" s="1955"/>
      <c r="F68" s="1955"/>
      <c r="G68" s="1955"/>
      <c r="H68" s="1955"/>
      <c r="I68" s="1955"/>
      <c r="J68" s="1955"/>
      <c r="K68" s="1955"/>
    </row>
    <row r="69" spans="1:11" ht="15.75" customHeight="1">
      <c r="A69" s="1955"/>
      <c r="B69" s="1955"/>
      <c r="C69" s="1955"/>
      <c r="D69" s="1955"/>
      <c r="E69" s="1955"/>
      <c r="F69" s="1955"/>
      <c r="G69" s="1955"/>
      <c r="H69" s="1955"/>
      <c r="I69" s="1955"/>
      <c r="J69" s="1955"/>
      <c r="K69" s="1955"/>
    </row>
    <row r="70" spans="1:11" ht="15.75" customHeight="1">
      <c r="A70" s="1955"/>
      <c r="B70" s="1955"/>
      <c r="C70" s="1955"/>
      <c r="D70" s="1955"/>
      <c r="E70" s="1955"/>
      <c r="F70" s="1955"/>
      <c r="G70" s="1955"/>
      <c r="H70" s="1955"/>
      <c r="I70" s="1955"/>
      <c r="J70" s="1955"/>
      <c r="K70" s="1955"/>
    </row>
    <row r="71" spans="1:11" ht="15.75" customHeight="1">
      <c r="A71" s="1955"/>
      <c r="B71" s="1955"/>
      <c r="C71" s="1955"/>
      <c r="D71" s="1955"/>
      <c r="E71" s="1955"/>
      <c r="F71" s="1955"/>
      <c r="G71" s="1955"/>
      <c r="H71" s="1955"/>
      <c r="I71" s="1955"/>
      <c r="J71" s="1955"/>
      <c r="K71" s="1955"/>
    </row>
    <row r="72" spans="1:11" ht="15.75" customHeight="1">
      <c r="A72" s="1955"/>
      <c r="B72" s="1955"/>
      <c r="C72" s="1955"/>
      <c r="D72" s="1955"/>
      <c r="E72" s="1955"/>
      <c r="F72" s="1955"/>
      <c r="G72" s="1955"/>
      <c r="H72" s="1955"/>
      <c r="I72" s="1955"/>
      <c r="J72" s="1955"/>
      <c r="K72" s="1955"/>
    </row>
    <row r="73" spans="1:11" ht="15.75" customHeight="1">
      <c r="A73" s="1955"/>
      <c r="B73" s="1955"/>
      <c r="C73" s="1955"/>
      <c r="D73" s="1955"/>
      <c r="E73" s="1955"/>
      <c r="F73" s="1955"/>
      <c r="G73" s="1955"/>
      <c r="H73" s="1955"/>
      <c r="I73" s="1955"/>
      <c r="J73" s="1955"/>
      <c r="K73" s="1955"/>
    </row>
    <row r="74" spans="1:11" ht="15.75" customHeight="1">
      <c r="A74" s="1955"/>
      <c r="B74" s="1955"/>
      <c r="C74" s="1955"/>
      <c r="D74" s="1955"/>
      <c r="E74" s="1955"/>
      <c r="F74" s="1955"/>
      <c r="G74" s="1955"/>
      <c r="H74" s="1955"/>
      <c r="I74" s="1955"/>
      <c r="J74" s="1955"/>
      <c r="K74" s="1955"/>
    </row>
    <row r="75" spans="1:11" ht="15.75" customHeight="1">
      <c r="A75" s="1955"/>
      <c r="B75" s="1955"/>
      <c r="C75" s="1955"/>
      <c r="D75" s="1955"/>
      <c r="E75" s="1955"/>
      <c r="F75" s="1955"/>
      <c r="G75" s="1955"/>
      <c r="H75" s="1955"/>
      <c r="I75" s="1955"/>
      <c r="J75" s="1955"/>
      <c r="K75" s="1955"/>
    </row>
    <row r="76" spans="1:11" ht="15.75" customHeight="1">
      <c r="A76" s="1955"/>
      <c r="B76" s="1955"/>
      <c r="C76" s="1955"/>
      <c r="D76" s="1955"/>
      <c r="E76" s="1955"/>
      <c r="F76" s="1955"/>
      <c r="G76" s="1955"/>
      <c r="H76" s="1955"/>
      <c r="I76" s="1955"/>
      <c r="J76" s="1955"/>
      <c r="K76" s="1955"/>
    </row>
    <row r="77" spans="1:11" ht="15.75" customHeight="1">
      <c r="A77" s="1955"/>
      <c r="B77" s="1955"/>
      <c r="C77" s="1955"/>
      <c r="D77" s="1955"/>
      <c r="E77" s="1955"/>
      <c r="F77" s="1955"/>
      <c r="G77" s="1955"/>
      <c r="H77" s="1955"/>
      <c r="I77" s="1955"/>
      <c r="J77" s="1955"/>
      <c r="K77" s="1955"/>
    </row>
    <row r="78" spans="1:11" ht="15.75" customHeight="1">
      <c r="A78" s="1955"/>
      <c r="B78" s="1955"/>
      <c r="C78" s="1955"/>
      <c r="D78" s="1955"/>
      <c r="E78" s="1955"/>
      <c r="F78" s="1955"/>
      <c r="G78" s="1955"/>
      <c r="H78" s="1955"/>
      <c r="I78" s="1955"/>
      <c r="J78" s="1955"/>
      <c r="K78" s="1955"/>
    </row>
    <row r="79" spans="1:11" ht="15.75" customHeight="1">
      <c r="A79" s="1955"/>
      <c r="B79" s="1955"/>
      <c r="C79" s="1955"/>
      <c r="D79" s="1955"/>
      <c r="E79" s="1955"/>
      <c r="F79" s="1955"/>
      <c r="G79" s="1955"/>
      <c r="H79" s="1955"/>
      <c r="I79" s="1955"/>
      <c r="J79" s="1955"/>
      <c r="K79" s="1955"/>
    </row>
    <row r="80" spans="1:11" ht="15.75" customHeight="1">
      <c r="A80" s="1955"/>
      <c r="B80" s="1955"/>
      <c r="C80" s="1955"/>
      <c r="D80" s="1955"/>
      <c r="E80" s="1955"/>
      <c r="F80" s="1955"/>
      <c r="G80" s="1955"/>
      <c r="H80" s="1955"/>
      <c r="I80" s="1955"/>
      <c r="J80" s="1955"/>
      <c r="K80" s="1955"/>
    </row>
    <row r="81" spans="1:11" ht="15.75" customHeight="1">
      <c r="A81" s="1955"/>
      <c r="B81" s="1955"/>
      <c r="C81" s="1955"/>
      <c r="D81" s="1955"/>
      <c r="E81" s="1955"/>
      <c r="F81" s="1955"/>
      <c r="G81" s="1955"/>
      <c r="H81" s="1955"/>
      <c r="I81" s="1955"/>
      <c r="J81" s="1955"/>
      <c r="K81" s="1955"/>
    </row>
    <row r="82" spans="1:11" ht="15.75" customHeight="1">
      <c r="A82" s="1955"/>
      <c r="B82" s="1955"/>
      <c r="C82" s="1955"/>
      <c r="D82" s="1955"/>
      <c r="E82" s="1955"/>
      <c r="F82" s="1955"/>
      <c r="G82" s="1955"/>
      <c r="H82" s="1955"/>
      <c r="I82" s="1955"/>
      <c r="J82" s="1955"/>
      <c r="K82" s="1955"/>
    </row>
    <row r="83" spans="1:11" ht="15.75" customHeight="1">
      <c r="A83" s="1955"/>
      <c r="B83" s="1955"/>
      <c r="C83" s="1955"/>
      <c r="D83" s="1955"/>
      <c r="E83" s="1955"/>
      <c r="F83" s="1955"/>
      <c r="G83" s="1955"/>
      <c r="H83" s="1955"/>
      <c r="I83" s="1955"/>
      <c r="J83" s="1955"/>
      <c r="K83" s="1955"/>
    </row>
    <row r="84" spans="1:11" ht="15.75" customHeight="1">
      <c r="A84" s="1955"/>
      <c r="B84" s="1955"/>
      <c r="C84" s="1955"/>
      <c r="D84" s="1955"/>
      <c r="E84" s="1955"/>
      <c r="F84" s="1955"/>
      <c r="G84" s="1955"/>
      <c r="H84" s="1955"/>
      <c r="I84" s="1955"/>
      <c r="J84" s="1955"/>
      <c r="K84" s="1955"/>
    </row>
    <row r="85" spans="1:11" ht="15.75" customHeight="1">
      <c r="A85" s="1955"/>
      <c r="B85" s="1955"/>
      <c r="C85" s="1955"/>
      <c r="D85" s="1955"/>
      <c r="E85" s="1955"/>
      <c r="F85" s="1955"/>
      <c r="G85" s="1955"/>
      <c r="H85" s="1955"/>
      <c r="I85" s="1955"/>
      <c r="J85" s="1955"/>
      <c r="K85" s="1955"/>
    </row>
    <row r="86" spans="1:11" ht="15.75" customHeight="1">
      <c r="A86" s="1955"/>
      <c r="B86" s="1955"/>
      <c r="C86" s="1955"/>
      <c r="D86" s="1955"/>
      <c r="E86" s="1955"/>
      <c r="F86" s="1955"/>
      <c r="G86" s="1955"/>
      <c r="H86" s="1955"/>
      <c r="I86" s="1955"/>
      <c r="J86" s="1955"/>
      <c r="K86" s="1955"/>
    </row>
    <row r="87" spans="1:11" ht="15.75" customHeight="1">
      <c r="A87" s="1955"/>
      <c r="B87" s="1955"/>
      <c r="C87" s="1955"/>
      <c r="D87" s="1955"/>
      <c r="E87" s="1955"/>
      <c r="F87" s="1955"/>
      <c r="G87" s="1955"/>
      <c r="H87" s="1955"/>
      <c r="I87" s="1955"/>
      <c r="J87" s="1955"/>
      <c r="K87" s="1955"/>
    </row>
    <row r="88" spans="1:11" ht="15.75" customHeight="1">
      <c r="A88" s="1955"/>
      <c r="B88" s="1955"/>
      <c r="C88" s="1955"/>
      <c r="D88" s="1955"/>
      <c r="E88" s="1955"/>
      <c r="F88" s="1955"/>
      <c r="G88" s="1955"/>
      <c r="H88" s="1955"/>
      <c r="I88" s="1955"/>
      <c r="J88" s="1955"/>
      <c r="K88" s="1955"/>
    </row>
    <row r="89" spans="1:11" ht="15.75" customHeight="1">
      <c r="A89" s="1955"/>
      <c r="B89" s="1955"/>
      <c r="C89" s="1955"/>
      <c r="D89" s="1955"/>
      <c r="E89" s="1955"/>
      <c r="F89" s="1955"/>
      <c r="G89" s="1955"/>
      <c r="H89" s="1955"/>
      <c r="I89" s="1955"/>
      <c r="J89" s="1955"/>
      <c r="K89" s="1955"/>
    </row>
    <row r="90" spans="1:11" ht="15.75" customHeight="1">
      <c r="A90" s="1955"/>
      <c r="B90" s="1955"/>
      <c r="C90" s="1955"/>
      <c r="D90" s="1955"/>
      <c r="E90" s="1955"/>
      <c r="F90" s="1955"/>
      <c r="G90" s="1955"/>
      <c r="H90" s="1955"/>
      <c r="I90" s="1955"/>
      <c r="J90" s="1955"/>
      <c r="K90" s="1955"/>
    </row>
    <row r="91" spans="1:11" ht="15.75" customHeight="1">
      <c r="A91" s="1955"/>
      <c r="B91" s="1955"/>
      <c r="C91" s="1955"/>
      <c r="D91" s="1955"/>
      <c r="E91" s="1955"/>
      <c r="F91" s="1955"/>
      <c r="G91" s="1955"/>
      <c r="H91" s="1955"/>
      <c r="I91" s="1955"/>
      <c r="J91" s="1955"/>
      <c r="K91" s="1955"/>
    </row>
    <row r="92" spans="1:11" ht="15.75" customHeight="1">
      <c r="A92" s="1955"/>
      <c r="B92" s="1955"/>
      <c r="C92" s="1955"/>
      <c r="D92" s="1955"/>
      <c r="E92" s="1955"/>
      <c r="F92" s="1955"/>
      <c r="G92" s="1955"/>
      <c r="H92" s="1955"/>
      <c r="I92" s="1955"/>
      <c r="J92" s="1955"/>
      <c r="K92" s="1955"/>
    </row>
    <row r="93" spans="1:11" ht="15.75" customHeight="1">
      <c r="A93" s="1955"/>
      <c r="B93" s="1955"/>
      <c r="C93" s="1955"/>
      <c r="D93" s="1955"/>
      <c r="E93" s="1955"/>
      <c r="F93" s="1955"/>
      <c r="G93" s="1955"/>
      <c r="H93" s="1955"/>
      <c r="I93" s="1955"/>
      <c r="J93" s="1955"/>
      <c r="K93" s="1955"/>
    </row>
    <row r="94" spans="1:11" ht="15.75" customHeight="1">
      <c r="A94" s="1955"/>
      <c r="B94" s="1955"/>
      <c r="C94" s="1955"/>
      <c r="D94" s="1955"/>
      <c r="E94" s="1955"/>
      <c r="F94" s="1955"/>
      <c r="G94" s="1955"/>
      <c r="H94" s="1955"/>
      <c r="I94" s="1955"/>
      <c r="J94" s="1955"/>
      <c r="K94" s="1955"/>
    </row>
    <row r="95" spans="1:11" ht="15.75" customHeight="1">
      <c r="A95" s="1955"/>
      <c r="B95" s="1955"/>
      <c r="C95" s="1955"/>
      <c r="D95" s="1955"/>
      <c r="E95" s="1955"/>
      <c r="F95" s="1955"/>
      <c r="G95" s="1955"/>
      <c r="H95" s="1955"/>
      <c r="I95" s="1955"/>
      <c r="J95" s="1955"/>
      <c r="K95" s="1955"/>
    </row>
    <row r="96" spans="1:11" ht="15.75" customHeight="1">
      <c r="A96" s="1955"/>
      <c r="B96" s="1955"/>
      <c r="C96" s="1955"/>
      <c r="D96" s="1955"/>
      <c r="E96" s="1955"/>
      <c r="F96" s="1955"/>
      <c r="G96" s="1955"/>
      <c r="H96" s="1955"/>
      <c r="I96" s="1955"/>
      <c r="J96" s="1955"/>
      <c r="K96" s="1955"/>
    </row>
    <row r="97" spans="1:11" ht="15.75" customHeight="1">
      <c r="A97" s="1955"/>
      <c r="B97" s="1955"/>
      <c r="C97" s="1955"/>
      <c r="D97" s="1955"/>
      <c r="E97" s="1955"/>
      <c r="F97" s="1955"/>
      <c r="G97" s="1955"/>
      <c r="H97" s="1955"/>
      <c r="I97" s="1955"/>
      <c r="J97" s="1955"/>
      <c r="K97" s="1955"/>
    </row>
    <row r="98" spans="1:11" ht="15.75" customHeight="1">
      <c r="A98" s="1955"/>
      <c r="B98" s="1955"/>
      <c r="C98" s="1955"/>
      <c r="D98" s="1955"/>
      <c r="E98" s="1955"/>
      <c r="F98" s="1955"/>
      <c r="G98" s="1955"/>
      <c r="H98" s="1955"/>
      <c r="I98" s="1955"/>
      <c r="J98" s="1955"/>
      <c r="K98" s="1955"/>
    </row>
    <row r="99" spans="1:11" ht="15.75" customHeight="1">
      <c r="A99" s="1955"/>
      <c r="B99" s="1955"/>
      <c r="C99" s="1955"/>
      <c r="D99" s="1955"/>
      <c r="E99" s="1955"/>
      <c r="F99" s="1955"/>
      <c r="G99" s="1955"/>
      <c r="H99" s="1955"/>
      <c r="I99" s="1955"/>
      <c r="J99" s="1955"/>
      <c r="K99" s="1955"/>
    </row>
    <row r="100" spans="1:11" ht="15.75" customHeight="1">
      <c r="A100" s="1955"/>
      <c r="B100" s="1955"/>
      <c r="C100" s="1955"/>
      <c r="D100" s="1955"/>
      <c r="E100" s="1955"/>
      <c r="F100" s="1955"/>
      <c r="G100" s="1955"/>
      <c r="H100" s="1955"/>
      <c r="I100" s="1955"/>
      <c r="J100" s="1955"/>
      <c r="K100" s="1955"/>
    </row>
    <row r="101" spans="1:11" ht="15.75" customHeight="1">
      <c r="A101" s="1955"/>
      <c r="B101" s="1955"/>
      <c r="C101" s="1955"/>
      <c r="D101" s="1955"/>
      <c r="E101" s="1955"/>
      <c r="F101" s="1955"/>
      <c r="G101" s="1955"/>
      <c r="H101" s="1955"/>
      <c r="I101" s="1955"/>
      <c r="J101" s="1955"/>
      <c r="K101" s="1955"/>
    </row>
    <row r="102" spans="1:11" ht="15.75" customHeight="1">
      <c r="A102" s="1955"/>
      <c r="B102" s="1955"/>
      <c r="C102" s="1955"/>
      <c r="D102" s="1955"/>
      <c r="E102" s="1955"/>
      <c r="F102" s="1955"/>
      <c r="G102" s="1955"/>
      <c r="H102" s="1955"/>
      <c r="I102" s="1955"/>
      <c r="J102" s="1955"/>
      <c r="K102" s="1955"/>
    </row>
    <row r="103" spans="1:11" ht="15.75" customHeight="1">
      <c r="A103" s="1955"/>
      <c r="B103" s="1955"/>
      <c r="C103" s="1955"/>
      <c r="D103" s="1955"/>
      <c r="E103" s="1955"/>
      <c r="F103" s="1955"/>
      <c r="G103" s="1955"/>
      <c r="H103" s="1955"/>
      <c r="I103" s="1955"/>
      <c r="J103" s="1955"/>
      <c r="K103" s="1955"/>
    </row>
    <row r="104" spans="1:11" ht="15.75" customHeight="1">
      <c r="A104" s="1955"/>
      <c r="B104" s="1955"/>
      <c r="C104" s="1955"/>
      <c r="D104" s="1955"/>
      <c r="E104" s="1955"/>
      <c r="F104" s="1955"/>
      <c r="G104" s="1955"/>
      <c r="H104" s="1955"/>
      <c r="I104" s="1955"/>
      <c r="J104" s="1955"/>
      <c r="K104" s="1955"/>
    </row>
    <row r="105" spans="1:11" ht="15.75" customHeight="1">
      <c r="A105" s="1955"/>
      <c r="B105" s="1955"/>
      <c r="C105" s="1955"/>
      <c r="D105" s="1955"/>
      <c r="E105" s="1955"/>
      <c r="F105" s="1955"/>
      <c r="G105" s="1955"/>
      <c r="H105" s="1955"/>
      <c r="I105" s="1955"/>
      <c r="J105" s="1955"/>
      <c r="K105" s="1955"/>
    </row>
    <row r="106" spans="1:11" ht="15.75" customHeight="1">
      <c r="A106" s="1955"/>
      <c r="B106" s="1955"/>
      <c r="C106" s="1955"/>
      <c r="D106" s="1955"/>
      <c r="E106" s="1955"/>
      <c r="F106" s="1955"/>
      <c r="G106" s="1955"/>
      <c r="H106" s="1955"/>
      <c r="I106" s="1955"/>
      <c r="J106" s="1955"/>
      <c r="K106" s="1955"/>
    </row>
    <row r="107" spans="1:11" ht="15.75" customHeight="1">
      <c r="A107" s="1955"/>
      <c r="B107" s="1955"/>
      <c r="C107" s="1955"/>
      <c r="D107" s="1955"/>
      <c r="E107" s="1955"/>
      <c r="F107" s="1955"/>
      <c r="G107" s="1955"/>
      <c r="H107" s="1955"/>
      <c r="I107" s="1955"/>
      <c r="J107" s="1955"/>
      <c r="K107" s="1955"/>
    </row>
    <row r="108" spans="1:11" ht="15.75" customHeight="1">
      <c r="A108" s="1955"/>
      <c r="B108" s="1955"/>
      <c r="C108" s="1955"/>
      <c r="D108" s="1955"/>
      <c r="E108" s="1955"/>
      <c r="F108" s="1955"/>
      <c r="G108" s="1955"/>
      <c r="H108" s="1955"/>
      <c r="I108" s="1955"/>
      <c r="J108" s="1955"/>
      <c r="K108" s="1955"/>
    </row>
    <row r="109" spans="1:11" ht="15.75" customHeight="1">
      <c r="A109" s="1955"/>
      <c r="B109" s="1955"/>
      <c r="C109" s="1955"/>
      <c r="D109" s="1955"/>
      <c r="E109" s="1955"/>
      <c r="F109" s="1955"/>
      <c r="G109" s="1955"/>
      <c r="H109" s="1955"/>
      <c r="I109" s="1955"/>
      <c r="J109" s="1955"/>
      <c r="K109" s="1955"/>
    </row>
    <row r="110" spans="1:11" ht="15.75" customHeight="1">
      <c r="A110" s="1955"/>
      <c r="B110" s="1955"/>
      <c r="C110" s="1955"/>
      <c r="D110" s="1955"/>
      <c r="E110" s="1955"/>
      <c r="F110" s="1955"/>
      <c r="G110" s="1955"/>
      <c r="H110" s="1955"/>
      <c r="I110" s="1955"/>
      <c r="J110" s="1955"/>
      <c r="K110" s="1955"/>
    </row>
    <row r="111" spans="1:11" ht="15.75" customHeight="1">
      <c r="A111" s="1955"/>
      <c r="B111" s="1955"/>
      <c r="C111" s="1955"/>
      <c r="D111" s="1955"/>
      <c r="E111" s="1955"/>
      <c r="F111" s="1955"/>
      <c r="G111" s="1955"/>
      <c r="H111" s="1955"/>
      <c r="I111" s="1955"/>
      <c r="J111" s="1955"/>
      <c r="K111" s="1955"/>
    </row>
    <row r="112" spans="1:11" ht="15.75" customHeight="1">
      <c r="A112" s="1955"/>
      <c r="B112" s="1955"/>
      <c r="C112" s="1955"/>
      <c r="D112" s="1955"/>
      <c r="E112" s="1955"/>
      <c r="F112" s="1955"/>
      <c r="G112" s="1955"/>
      <c r="H112" s="1955"/>
      <c r="I112" s="1955"/>
      <c r="J112" s="1955"/>
      <c r="K112" s="1955"/>
    </row>
    <row r="113" spans="1:11" ht="15.75" customHeight="1">
      <c r="A113" s="1955"/>
      <c r="B113" s="1955"/>
      <c r="C113" s="1955"/>
      <c r="D113" s="1955"/>
      <c r="E113" s="1955"/>
      <c r="F113" s="1955"/>
      <c r="G113" s="1955"/>
      <c r="H113" s="1955"/>
      <c r="I113" s="1955"/>
      <c r="J113" s="1955"/>
      <c r="K113" s="1955"/>
    </row>
    <row r="114" spans="1:11" ht="15.75" customHeight="1">
      <c r="A114" s="1955"/>
      <c r="B114" s="1955"/>
      <c r="C114" s="1955"/>
      <c r="D114" s="1955"/>
      <c r="E114" s="1955"/>
      <c r="F114" s="1955"/>
      <c r="G114" s="1955"/>
      <c r="H114" s="1955"/>
      <c r="I114" s="1955"/>
      <c r="J114" s="1955"/>
      <c r="K114" s="1955"/>
    </row>
    <row r="115" spans="1:11" ht="15.75" customHeight="1">
      <c r="A115" s="1955"/>
      <c r="B115" s="1955"/>
      <c r="C115" s="1955"/>
      <c r="D115" s="1955"/>
      <c r="E115" s="1955"/>
      <c r="F115" s="1955"/>
      <c r="G115" s="1955"/>
      <c r="H115" s="1955"/>
      <c r="I115" s="1955"/>
      <c r="J115" s="1955"/>
      <c r="K115" s="1955"/>
    </row>
    <row r="116" spans="1:11" ht="15.75" customHeight="1">
      <c r="A116" s="1955"/>
      <c r="B116" s="1955"/>
      <c r="C116" s="1955"/>
      <c r="D116" s="1955"/>
      <c r="E116" s="1955"/>
      <c r="F116" s="1955"/>
      <c r="G116" s="1955"/>
      <c r="H116" s="1955"/>
      <c r="I116" s="1955"/>
      <c r="J116" s="1955"/>
      <c r="K116" s="1955"/>
    </row>
    <row r="117" spans="1:11" ht="15.75" customHeight="1">
      <c r="A117" s="1955"/>
      <c r="B117" s="1955"/>
      <c r="C117" s="1955"/>
      <c r="D117" s="1955"/>
      <c r="E117" s="1955"/>
      <c r="F117" s="1955"/>
      <c r="G117" s="1955"/>
      <c r="H117" s="1955"/>
      <c r="I117" s="1955"/>
      <c r="J117" s="1955"/>
      <c r="K117" s="1955"/>
    </row>
    <row r="118" spans="1:11" ht="15.75" customHeight="1">
      <c r="A118" s="1955"/>
      <c r="B118" s="1955"/>
      <c r="C118" s="1955"/>
      <c r="D118" s="1955"/>
      <c r="E118" s="1955"/>
      <c r="F118" s="1955"/>
      <c r="G118" s="1955"/>
      <c r="H118" s="1955"/>
      <c r="I118" s="1955"/>
      <c r="J118" s="1955"/>
      <c r="K118" s="1955"/>
    </row>
    <row r="119" spans="1:11" ht="15.75" customHeight="1">
      <c r="A119" s="1955"/>
      <c r="B119" s="1955"/>
      <c r="C119" s="1955"/>
      <c r="D119" s="1955"/>
      <c r="E119" s="1955"/>
      <c r="F119" s="1955"/>
      <c r="G119" s="1955"/>
      <c r="H119" s="1955"/>
      <c r="I119" s="1955"/>
      <c r="J119" s="1955"/>
      <c r="K119" s="1955"/>
    </row>
    <row r="120" spans="1:11" ht="15.75" customHeight="1">
      <c r="A120" s="1955"/>
      <c r="B120" s="1955"/>
      <c r="C120" s="1955"/>
      <c r="D120" s="1955"/>
      <c r="E120" s="1955"/>
      <c r="F120" s="1955"/>
      <c r="G120" s="1955"/>
      <c r="H120" s="1955"/>
      <c r="I120" s="1955"/>
      <c r="J120" s="1955"/>
      <c r="K120" s="1955"/>
    </row>
    <row r="121" spans="1:11" ht="15.75" customHeight="1">
      <c r="A121" s="1955"/>
      <c r="B121" s="1955"/>
      <c r="C121" s="1955"/>
      <c r="D121" s="1955"/>
      <c r="E121" s="1955"/>
      <c r="F121" s="1955"/>
      <c r="G121" s="1955"/>
      <c r="H121" s="1955"/>
      <c r="I121" s="1955"/>
      <c r="J121" s="1955"/>
      <c r="K121" s="1955"/>
    </row>
    <row r="122" spans="1:11" ht="15.75" customHeight="1">
      <c r="A122" s="1955"/>
      <c r="B122" s="1955"/>
      <c r="C122" s="1955"/>
      <c r="D122" s="1955"/>
      <c r="E122" s="1955"/>
      <c r="F122" s="1955"/>
      <c r="G122" s="1955"/>
      <c r="H122" s="1955"/>
      <c r="I122" s="1955"/>
      <c r="J122" s="1955"/>
      <c r="K122" s="1955"/>
    </row>
    <row r="123" spans="1:11" ht="15.75" customHeight="1">
      <c r="A123" s="1955"/>
      <c r="B123" s="1955"/>
      <c r="C123" s="1955"/>
      <c r="D123" s="1955"/>
      <c r="E123" s="1955"/>
      <c r="F123" s="1955"/>
      <c r="G123" s="1955"/>
      <c r="H123" s="1955"/>
      <c r="I123" s="1955"/>
      <c r="J123" s="1955"/>
      <c r="K123" s="1955"/>
    </row>
    <row r="124" spans="1:11" ht="15.75" customHeight="1">
      <c r="A124" s="1955"/>
      <c r="B124" s="1955"/>
      <c r="C124" s="1955"/>
      <c r="D124" s="1955"/>
      <c r="E124" s="1955"/>
      <c r="F124" s="1955"/>
      <c r="G124" s="1955"/>
      <c r="H124" s="1955"/>
      <c r="I124" s="1955"/>
      <c r="J124" s="1955"/>
      <c r="K124" s="1955"/>
    </row>
    <row r="125" spans="1:11" ht="15.75" customHeight="1">
      <c r="A125" s="1955"/>
      <c r="B125" s="1955"/>
      <c r="C125" s="1955"/>
      <c r="D125" s="1955"/>
      <c r="E125" s="1955"/>
      <c r="F125" s="1955"/>
      <c r="G125" s="1955"/>
      <c r="H125" s="1955"/>
      <c r="I125" s="1955"/>
      <c r="J125" s="1955"/>
      <c r="K125" s="1955"/>
    </row>
    <row r="126" spans="1:11" ht="15.75" customHeight="1">
      <c r="A126" s="1955"/>
      <c r="B126" s="1955"/>
      <c r="C126" s="1955"/>
      <c r="D126" s="1955"/>
      <c r="E126" s="1955"/>
      <c r="F126" s="1955"/>
      <c r="G126" s="1955"/>
      <c r="H126" s="1955"/>
      <c r="I126" s="1955"/>
      <c r="J126" s="1955"/>
      <c r="K126" s="1955"/>
    </row>
    <row r="127" spans="1:11" ht="15.75" customHeight="1">
      <c r="A127" s="1955"/>
      <c r="B127" s="1955"/>
      <c r="C127" s="1955"/>
      <c r="D127" s="1955"/>
      <c r="E127" s="1955"/>
      <c r="F127" s="1955"/>
      <c r="G127" s="1955"/>
      <c r="H127" s="1955"/>
      <c r="I127" s="1955"/>
      <c r="J127" s="1955"/>
      <c r="K127" s="1955"/>
    </row>
    <row r="128" spans="1:11" ht="15.75" customHeight="1">
      <c r="A128" s="1955"/>
      <c r="B128" s="1955"/>
      <c r="C128" s="1955"/>
      <c r="D128" s="1955"/>
      <c r="E128" s="1955"/>
      <c r="F128" s="1955"/>
      <c r="G128" s="1955"/>
      <c r="H128" s="1955"/>
      <c r="I128" s="1955"/>
      <c r="J128" s="1955"/>
      <c r="K128" s="1955"/>
    </row>
    <row r="129" spans="1:11" ht="15.75" customHeight="1">
      <c r="A129" s="1955"/>
      <c r="B129" s="1955"/>
      <c r="C129" s="1955"/>
      <c r="D129" s="1955"/>
      <c r="E129" s="1955"/>
      <c r="F129" s="1955"/>
      <c r="G129" s="1955"/>
      <c r="H129" s="1955"/>
      <c r="I129" s="1955"/>
      <c r="J129" s="1955"/>
      <c r="K129" s="1955"/>
    </row>
    <row r="130" spans="1:11" ht="15.75" customHeight="1">
      <c r="A130" s="1955"/>
      <c r="B130" s="1955"/>
      <c r="C130" s="1955"/>
      <c r="D130" s="1955"/>
      <c r="E130" s="1955"/>
      <c r="F130" s="1955"/>
      <c r="G130" s="1955"/>
      <c r="H130" s="1955"/>
      <c r="I130" s="1955"/>
      <c r="J130" s="1955"/>
      <c r="K130" s="1955"/>
    </row>
    <row r="131" spans="1:11" ht="15.75" customHeight="1">
      <c r="A131" s="1955"/>
      <c r="B131" s="1955"/>
      <c r="C131" s="1955"/>
      <c r="D131" s="1955"/>
      <c r="E131" s="1955"/>
      <c r="F131" s="1955"/>
      <c r="G131" s="1955"/>
      <c r="H131" s="1955"/>
      <c r="I131" s="1955"/>
      <c r="J131" s="1955"/>
      <c r="K131" s="1955"/>
    </row>
    <row r="132" spans="1:11" ht="15.75" customHeight="1">
      <c r="A132" s="1955"/>
      <c r="B132" s="1955"/>
      <c r="C132" s="1955"/>
      <c r="D132" s="1955"/>
      <c r="E132" s="1955"/>
      <c r="F132" s="1955"/>
      <c r="G132" s="1955"/>
      <c r="H132" s="1955"/>
      <c r="I132" s="1955"/>
      <c r="J132" s="1955"/>
      <c r="K132" s="1955"/>
    </row>
    <row r="133" spans="1:11" ht="15.75" customHeight="1">
      <c r="A133" s="1955"/>
      <c r="B133" s="1955"/>
      <c r="C133" s="1955"/>
      <c r="D133" s="1955"/>
      <c r="E133" s="1955"/>
      <c r="F133" s="1955"/>
      <c r="G133" s="1955"/>
      <c r="H133" s="1955"/>
      <c r="I133" s="1955"/>
      <c r="J133" s="1955"/>
      <c r="K133" s="1955"/>
    </row>
    <row r="134" spans="1:11" ht="15.75" customHeight="1">
      <c r="A134" s="1955"/>
      <c r="B134" s="1955"/>
      <c r="C134" s="1955"/>
      <c r="D134" s="1955"/>
      <c r="E134" s="1955"/>
      <c r="F134" s="1955"/>
      <c r="G134" s="1955"/>
      <c r="H134" s="1955"/>
      <c r="I134" s="1955"/>
      <c r="J134" s="1955"/>
      <c r="K134" s="1955"/>
    </row>
    <row r="135" spans="1:11" ht="15.75" customHeight="1">
      <c r="A135" s="1955"/>
      <c r="B135" s="1955"/>
      <c r="C135" s="1955"/>
      <c r="D135" s="1955"/>
      <c r="E135" s="1955"/>
      <c r="F135" s="1955"/>
      <c r="G135" s="1955"/>
      <c r="H135" s="1955"/>
      <c r="I135" s="1955"/>
      <c r="J135" s="1955"/>
      <c r="K135" s="1955"/>
    </row>
    <row r="136" spans="1:11" ht="15.75" customHeight="1">
      <c r="A136" s="1955"/>
      <c r="B136" s="1955"/>
      <c r="C136" s="1955"/>
      <c r="D136" s="1955"/>
      <c r="E136" s="1955"/>
      <c r="F136" s="1955"/>
      <c r="G136" s="1955"/>
      <c r="H136" s="1955"/>
      <c r="I136" s="1955"/>
      <c r="J136" s="1955"/>
      <c r="K136" s="1955"/>
    </row>
    <row r="137" spans="1:11" ht="15.75" customHeight="1">
      <c r="A137" s="1955"/>
      <c r="B137" s="1955"/>
      <c r="C137" s="1955"/>
      <c r="D137" s="1955"/>
      <c r="E137" s="1955"/>
      <c r="F137" s="1955"/>
      <c r="G137" s="1955"/>
      <c r="H137" s="1955"/>
      <c r="I137" s="1955"/>
      <c r="J137" s="1955"/>
      <c r="K137" s="1955"/>
    </row>
    <row r="138" spans="1:11" ht="15.75" customHeight="1">
      <c r="A138" s="1955"/>
      <c r="B138" s="1955"/>
      <c r="C138" s="1955"/>
      <c r="D138" s="1955"/>
      <c r="E138" s="1955"/>
      <c r="F138" s="1955"/>
      <c r="G138" s="1955"/>
      <c r="H138" s="1955"/>
      <c r="I138" s="1955"/>
      <c r="J138" s="1955"/>
      <c r="K138" s="1955"/>
    </row>
    <row r="139" spans="1:11" ht="15.75" customHeight="1">
      <c r="A139" s="1955"/>
      <c r="B139" s="1955"/>
      <c r="C139" s="1955"/>
      <c r="D139" s="1955"/>
      <c r="E139" s="1955"/>
      <c r="F139" s="1955"/>
      <c r="G139" s="1955"/>
      <c r="H139" s="1955"/>
      <c r="I139" s="1955"/>
      <c r="J139" s="1955"/>
      <c r="K139" s="1955"/>
    </row>
    <row r="140" spans="1:11" ht="15.75" customHeight="1">
      <c r="A140" s="1955"/>
      <c r="B140" s="1955"/>
      <c r="C140" s="1955"/>
      <c r="D140" s="1955"/>
      <c r="E140" s="1955"/>
      <c r="F140" s="1955"/>
      <c r="G140" s="1955"/>
      <c r="H140" s="1955"/>
      <c r="I140" s="1955"/>
      <c r="J140" s="1955"/>
      <c r="K140" s="1955"/>
    </row>
    <row r="141" spans="1:11" ht="15.75" customHeight="1">
      <c r="A141" s="1955"/>
      <c r="B141" s="1955"/>
      <c r="C141" s="1955"/>
      <c r="D141" s="1955"/>
      <c r="E141" s="1955"/>
      <c r="F141" s="1955"/>
      <c r="G141" s="1955"/>
      <c r="H141" s="1955"/>
      <c r="I141" s="1955"/>
      <c r="J141" s="1955"/>
      <c r="K141" s="1955"/>
    </row>
    <row r="142" spans="1:11" ht="15.75" customHeight="1">
      <c r="A142" s="1955"/>
      <c r="B142" s="1955"/>
      <c r="C142" s="1955"/>
      <c r="D142" s="1955"/>
      <c r="E142" s="1955"/>
      <c r="F142" s="1955"/>
      <c r="G142" s="1955"/>
      <c r="H142" s="1955"/>
      <c r="I142" s="1955"/>
      <c r="J142" s="1955"/>
      <c r="K142" s="1955"/>
    </row>
    <row r="143" spans="1:11" ht="15.75" customHeight="1">
      <c r="A143" s="1955"/>
      <c r="B143" s="1955"/>
      <c r="C143" s="1955"/>
      <c r="D143" s="1955"/>
      <c r="E143" s="1955"/>
      <c r="F143" s="1955"/>
      <c r="G143" s="1955"/>
      <c r="H143" s="1955"/>
      <c r="I143" s="1955"/>
      <c r="J143" s="1955"/>
      <c r="K143" s="1955"/>
    </row>
    <row r="144" spans="1:11" ht="15.75" customHeight="1">
      <c r="A144" s="1955"/>
      <c r="B144" s="1955"/>
      <c r="C144" s="1955"/>
      <c r="D144" s="1955"/>
      <c r="E144" s="1955"/>
      <c r="F144" s="1955"/>
      <c r="G144" s="1955"/>
      <c r="H144" s="1955"/>
      <c r="I144" s="1955"/>
      <c r="J144" s="1955"/>
      <c r="K144" s="1955"/>
    </row>
    <row r="145" spans="1:11" ht="15.75" customHeight="1">
      <c r="A145" s="1955"/>
      <c r="B145" s="1955"/>
      <c r="C145" s="1955"/>
      <c r="D145" s="1955"/>
      <c r="E145" s="1955"/>
      <c r="F145" s="1955"/>
      <c r="G145" s="1955"/>
      <c r="H145" s="1955"/>
      <c r="I145" s="1955"/>
      <c r="J145" s="1955"/>
      <c r="K145" s="1955"/>
    </row>
    <row r="146" spans="1:11" ht="15.75" customHeight="1">
      <c r="A146" s="1955"/>
      <c r="B146" s="1955"/>
      <c r="C146" s="1955"/>
      <c r="D146" s="1955"/>
      <c r="E146" s="1955"/>
      <c r="F146" s="1955"/>
      <c r="G146" s="1955"/>
      <c r="H146" s="1955"/>
      <c r="I146" s="1955"/>
      <c r="J146" s="1955"/>
      <c r="K146" s="1955"/>
    </row>
    <row r="147" spans="1:11" ht="15.75" customHeight="1">
      <c r="A147" s="1955"/>
      <c r="B147" s="1955"/>
      <c r="C147" s="1955"/>
      <c r="D147" s="1955"/>
      <c r="E147" s="1955"/>
      <c r="F147" s="1955"/>
      <c r="G147" s="1955"/>
      <c r="H147" s="1955"/>
      <c r="I147" s="1955"/>
      <c r="J147" s="1955"/>
      <c r="K147" s="1955"/>
    </row>
    <row r="148" spans="1:11" ht="15.75" customHeight="1">
      <c r="A148" s="1955"/>
      <c r="B148" s="1955"/>
      <c r="C148" s="1955"/>
      <c r="D148" s="1955"/>
      <c r="E148" s="1955"/>
      <c r="F148" s="1955"/>
      <c r="G148" s="1955"/>
      <c r="H148" s="1955"/>
      <c r="I148" s="1955"/>
      <c r="J148" s="1955"/>
      <c r="K148" s="1955"/>
    </row>
    <row r="149" spans="1:11" ht="15.75" customHeight="1">
      <c r="A149" s="1955"/>
      <c r="B149" s="1955"/>
      <c r="C149" s="1955"/>
      <c r="D149" s="1955"/>
      <c r="E149" s="1955"/>
      <c r="F149" s="1955"/>
      <c r="G149" s="1955"/>
      <c r="H149" s="1955"/>
      <c r="I149" s="1955"/>
      <c r="J149" s="1955"/>
      <c r="K149" s="1955"/>
    </row>
    <row r="150" spans="1:11" ht="15.75" customHeight="1">
      <c r="A150" s="1955"/>
      <c r="B150" s="1955"/>
      <c r="C150" s="1955"/>
      <c r="D150" s="1955"/>
      <c r="E150" s="1955"/>
      <c r="F150" s="1955"/>
      <c r="G150" s="1955"/>
      <c r="H150" s="1955"/>
      <c r="I150" s="1955"/>
      <c r="J150" s="1955"/>
      <c r="K150" s="1955"/>
    </row>
    <row r="151" spans="1:11" ht="15.75" customHeight="1">
      <c r="A151" s="1955"/>
      <c r="B151" s="1955"/>
      <c r="C151" s="1955"/>
      <c r="D151" s="1955"/>
      <c r="E151" s="1955"/>
      <c r="F151" s="1955"/>
      <c r="G151" s="1955"/>
      <c r="H151" s="1955"/>
      <c r="I151" s="1955"/>
      <c r="J151" s="1955"/>
      <c r="K151" s="1955"/>
    </row>
    <row r="152" spans="1:11" ht="15.75" customHeight="1">
      <c r="A152" s="1955"/>
      <c r="B152" s="1955"/>
      <c r="C152" s="1955"/>
      <c r="D152" s="1955"/>
      <c r="E152" s="1955"/>
      <c r="F152" s="1955"/>
      <c r="G152" s="1955"/>
      <c r="H152" s="1955"/>
      <c r="I152" s="1955"/>
      <c r="J152" s="1955"/>
      <c r="K152" s="1955"/>
    </row>
    <row r="153" spans="1:11" ht="15.75" customHeight="1">
      <c r="A153" s="1955"/>
      <c r="B153" s="1955"/>
      <c r="C153" s="1955"/>
      <c r="D153" s="1955"/>
      <c r="E153" s="1955"/>
      <c r="F153" s="1955"/>
      <c r="G153" s="1955"/>
      <c r="H153" s="1955"/>
      <c r="I153" s="1955"/>
      <c r="J153" s="1955"/>
      <c r="K153" s="1955"/>
    </row>
    <row r="154" spans="1:11" ht="15.75" customHeight="1">
      <c r="A154" s="1955"/>
      <c r="B154" s="1955"/>
      <c r="C154" s="1955"/>
      <c r="D154" s="1955"/>
      <c r="E154" s="1955"/>
      <c r="F154" s="1955"/>
      <c r="G154" s="1955"/>
      <c r="H154" s="1955"/>
      <c r="I154" s="1955"/>
      <c r="J154" s="1955"/>
      <c r="K154" s="1955"/>
    </row>
    <row r="155" spans="1:11" ht="15.75" customHeight="1">
      <c r="A155" s="1955"/>
      <c r="B155" s="1955"/>
      <c r="C155" s="1955"/>
      <c r="D155" s="1955"/>
      <c r="E155" s="1955"/>
      <c r="F155" s="1955"/>
      <c r="G155" s="1955"/>
      <c r="H155" s="1955"/>
      <c r="I155" s="1955"/>
      <c r="J155" s="1955"/>
      <c r="K155" s="1955"/>
    </row>
    <row r="156" spans="1:11" ht="15.75" customHeight="1">
      <c r="A156" s="1955"/>
      <c r="B156" s="1955"/>
      <c r="C156" s="1955"/>
      <c r="D156" s="1955"/>
      <c r="E156" s="1955"/>
      <c r="F156" s="1955"/>
      <c r="G156" s="1955"/>
      <c r="H156" s="1955"/>
      <c r="I156" s="1955"/>
      <c r="J156" s="1955"/>
      <c r="K156" s="1955"/>
    </row>
    <row r="157" spans="1:11" ht="15.75" customHeight="1">
      <c r="A157" s="1955"/>
      <c r="B157" s="1955"/>
      <c r="C157" s="1955"/>
      <c r="D157" s="1955"/>
      <c r="E157" s="1955"/>
      <c r="F157" s="1955"/>
      <c r="G157" s="1955"/>
      <c r="H157" s="1955"/>
      <c r="I157" s="1955"/>
      <c r="J157" s="1955"/>
      <c r="K157" s="1955"/>
    </row>
    <row r="158" spans="1:11" ht="15.75" customHeight="1">
      <c r="A158" s="1955"/>
      <c r="B158" s="1955"/>
      <c r="C158" s="1955"/>
      <c r="D158" s="1955"/>
      <c r="E158" s="1955"/>
      <c r="F158" s="1955"/>
      <c r="G158" s="1955"/>
      <c r="H158" s="1955"/>
      <c r="I158" s="1955"/>
      <c r="J158" s="1955"/>
      <c r="K158" s="1955"/>
    </row>
    <row r="159" spans="1:11" ht="15.75" customHeight="1">
      <c r="A159" s="1955"/>
      <c r="B159" s="1955"/>
      <c r="C159" s="1955"/>
      <c r="D159" s="1955"/>
      <c r="E159" s="1955"/>
      <c r="F159" s="1955"/>
      <c r="G159" s="1955"/>
      <c r="H159" s="1955"/>
      <c r="I159" s="1955"/>
      <c r="J159" s="1955"/>
      <c r="K159" s="1955"/>
    </row>
    <row r="160" spans="1:11" ht="15.75" customHeight="1">
      <c r="A160" s="1955"/>
      <c r="B160" s="1955"/>
      <c r="C160" s="1955"/>
      <c r="D160" s="1955"/>
      <c r="E160" s="1955"/>
      <c r="F160" s="1955"/>
      <c r="G160" s="1955"/>
      <c r="H160" s="1955"/>
      <c r="I160" s="1955"/>
      <c r="J160" s="1955"/>
      <c r="K160" s="1955"/>
    </row>
    <row r="161" spans="1:11" ht="15.75" customHeight="1">
      <c r="A161" s="1955"/>
      <c r="B161" s="1955"/>
      <c r="C161" s="1955"/>
      <c r="D161" s="1955"/>
      <c r="E161" s="1955"/>
      <c r="F161" s="1955"/>
      <c r="G161" s="1955"/>
      <c r="H161" s="1955"/>
      <c r="I161" s="1955"/>
      <c r="J161" s="1955"/>
      <c r="K161" s="1955"/>
    </row>
    <row r="162" spans="1:11" ht="15.75" customHeight="1">
      <c r="A162" s="1955"/>
      <c r="B162" s="1955"/>
      <c r="C162" s="1955"/>
      <c r="D162" s="1955"/>
      <c r="E162" s="1955"/>
      <c r="F162" s="1955"/>
      <c r="G162" s="1955"/>
      <c r="H162" s="1955"/>
      <c r="I162" s="1955"/>
      <c r="J162" s="1955"/>
      <c r="K162" s="1955"/>
    </row>
    <row r="163" spans="1:11" ht="15.75" customHeight="1">
      <c r="A163" s="1955"/>
      <c r="B163" s="1955"/>
      <c r="C163" s="1955"/>
      <c r="D163" s="1955"/>
      <c r="E163" s="1955"/>
      <c r="F163" s="1955"/>
      <c r="G163" s="1955"/>
      <c r="H163" s="1955"/>
      <c r="I163" s="1955"/>
      <c r="J163" s="1955"/>
      <c r="K163" s="1955"/>
    </row>
    <row r="164" spans="1:11" ht="15.75" customHeight="1">
      <c r="A164" s="1955"/>
      <c r="B164" s="1955"/>
      <c r="C164" s="1955"/>
      <c r="D164" s="1955"/>
      <c r="E164" s="1955"/>
      <c r="F164" s="1955"/>
      <c r="G164" s="1955"/>
      <c r="H164" s="1955"/>
      <c r="I164" s="1955"/>
      <c r="J164" s="1955"/>
      <c r="K164" s="1955"/>
    </row>
    <row r="165" spans="1:11" ht="15.75" customHeight="1">
      <c r="A165" s="1955"/>
      <c r="B165" s="1955"/>
      <c r="C165" s="1955"/>
      <c r="D165" s="1955"/>
      <c r="E165" s="1955"/>
      <c r="F165" s="1955"/>
      <c r="G165" s="1955"/>
      <c r="H165" s="1955"/>
      <c r="I165" s="1955"/>
      <c r="J165" s="1955"/>
      <c r="K165" s="1955"/>
    </row>
    <row r="166" spans="1:11" ht="15.75" customHeight="1">
      <c r="A166" s="1955"/>
      <c r="B166" s="1955"/>
      <c r="C166" s="1955"/>
      <c r="D166" s="1955"/>
      <c r="E166" s="1955"/>
      <c r="F166" s="1955"/>
      <c r="G166" s="1955"/>
      <c r="H166" s="1955"/>
      <c r="I166" s="1955"/>
      <c r="J166" s="1955"/>
      <c r="K166" s="1955"/>
    </row>
    <row r="167" spans="1:11" ht="15.75" customHeight="1">
      <c r="A167" s="1955"/>
      <c r="B167" s="1955"/>
      <c r="C167" s="1955"/>
      <c r="D167" s="1955"/>
      <c r="E167" s="1955"/>
      <c r="F167" s="1955"/>
      <c r="G167" s="1955"/>
      <c r="H167" s="1955"/>
      <c r="I167" s="1955"/>
      <c r="J167" s="1955"/>
      <c r="K167" s="1955"/>
    </row>
    <row r="168" spans="1:11" ht="15.75" customHeight="1">
      <c r="A168" s="1955"/>
      <c r="B168" s="1955"/>
      <c r="C168" s="1955"/>
      <c r="D168" s="1955"/>
      <c r="E168" s="1955"/>
      <c r="F168" s="1955"/>
      <c r="G168" s="1955"/>
      <c r="H168" s="1955"/>
      <c r="I168" s="1955"/>
      <c r="J168" s="1955"/>
      <c r="K168" s="1955"/>
    </row>
    <row r="169" spans="1:11" ht="15.75" customHeight="1">
      <c r="A169" s="1955"/>
      <c r="B169" s="1955"/>
      <c r="C169" s="1955"/>
      <c r="D169" s="1955"/>
      <c r="E169" s="1955"/>
      <c r="F169" s="1955"/>
      <c r="G169" s="1955"/>
      <c r="H169" s="1955"/>
      <c r="I169" s="1955"/>
      <c r="J169" s="1955"/>
      <c r="K169" s="1955"/>
    </row>
    <row r="170" spans="1:11" ht="15.75" customHeight="1">
      <c r="A170" s="1955"/>
      <c r="B170" s="1955"/>
      <c r="C170" s="1955"/>
      <c r="D170" s="1955"/>
      <c r="E170" s="1955"/>
      <c r="F170" s="1955"/>
      <c r="G170" s="1955"/>
      <c r="H170" s="1955"/>
      <c r="I170" s="1955"/>
      <c r="J170" s="1955"/>
      <c r="K170" s="1955"/>
    </row>
    <row r="171" spans="1:11" ht="15.75" customHeight="1">
      <c r="A171" s="1955"/>
      <c r="B171" s="1955"/>
      <c r="C171" s="1955"/>
      <c r="D171" s="1955"/>
      <c r="E171" s="1955"/>
      <c r="F171" s="1955"/>
      <c r="G171" s="1955"/>
      <c r="H171" s="1955"/>
      <c r="I171" s="1955"/>
      <c r="J171" s="1955"/>
      <c r="K171" s="1955"/>
    </row>
    <row r="172" spans="1:11" ht="15.75" customHeight="1">
      <c r="A172" s="1955"/>
      <c r="B172" s="1955"/>
      <c r="C172" s="1955"/>
      <c r="D172" s="1955"/>
      <c r="E172" s="1955"/>
      <c r="F172" s="1955"/>
      <c r="G172" s="1955"/>
      <c r="H172" s="1955"/>
      <c r="I172" s="1955"/>
      <c r="J172" s="1955"/>
      <c r="K172" s="1955"/>
    </row>
    <row r="173" spans="1:11" ht="15.75" customHeight="1">
      <c r="A173" s="1955"/>
      <c r="B173" s="1955"/>
      <c r="C173" s="1955"/>
      <c r="D173" s="1955"/>
      <c r="E173" s="1955"/>
      <c r="F173" s="1955"/>
      <c r="G173" s="1955"/>
      <c r="H173" s="1955"/>
      <c r="I173" s="1955"/>
      <c r="J173" s="1955"/>
      <c r="K173" s="1955"/>
    </row>
    <row r="174" spans="1:11" ht="15.75" customHeight="1">
      <c r="A174" s="1955"/>
      <c r="B174" s="1955"/>
      <c r="C174" s="1955"/>
      <c r="D174" s="1955"/>
      <c r="E174" s="1955"/>
      <c r="F174" s="1955"/>
      <c r="G174" s="1955"/>
      <c r="H174" s="1955"/>
      <c r="I174" s="1955"/>
      <c r="J174" s="1955"/>
      <c r="K174" s="1955"/>
    </row>
    <row r="175" spans="1:11" ht="15.75" customHeight="1">
      <c r="A175" s="1955"/>
      <c r="B175" s="1955"/>
      <c r="C175" s="1955"/>
      <c r="D175" s="1955"/>
      <c r="E175" s="1955"/>
      <c r="F175" s="1955"/>
      <c r="G175" s="1955"/>
      <c r="H175" s="1955"/>
      <c r="I175" s="1955"/>
      <c r="J175" s="1955"/>
      <c r="K175" s="1955"/>
    </row>
    <row r="176" spans="1:11" ht="15.75" customHeight="1">
      <c r="A176" s="1955"/>
      <c r="B176" s="1955"/>
      <c r="C176" s="1955"/>
      <c r="D176" s="1955"/>
      <c r="E176" s="1955"/>
      <c r="F176" s="1955"/>
      <c r="G176" s="1955"/>
      <c r="H176" s="1955"/>
      <c r="I176" s="1955"/>
      <c r="J176" s="1955"/>
      <c r="K176" s="1955"/>
    </row>
    <row r="177" spans="1:11" ht="15.75" customHeight="1">
      <c r="A177" s="1955"/>
      <c r="B177" s="1955"/>
      <c r="C177" s="1955"/>
      <c r="D177" s="1955"/>
      <c r="E177" s="1955"/>
      <c r="F177" s="1955"/>
      <c r="G177" s="1955"/>
      <c r="H177" s="1955"/>
      <c r="I177" s="1955"/>
      <c r="J177" s="1955"/>
      <c r="K177" s="1955"/>
    </row>
    <row r="178" spans="1:11" ht="15.75" customHeight="1">
      <c r="A178" s="1955"/>
      <c r="B178" s="1955"/>
      <c r="C178" s="1955"/>
      <c r="D178" s="1955"/>
      <c r="E178" s="1955"/>
      <c r="F178" s="1955"/>
      <c r="G178" s="1955"/>
      <c r="H178" s="1955"/>
      <c r="I178" s="1955"/>
      <c r="J178" s="1955"/>
      <c r="K178" s="1955"/>
    </row>
    <row r="179" spans="1:11" ht="15.75" customHeight="1">
      <c r="A179" s="1955"/>
      <c r="B179" s="1955"/>
      <c r="C179" s="1955"/>
      <c r="D179" s="1955"/>
      <c r="E179" s="1955"/>
      <c r="F179" s="1955"/>
      <c r="G179" s="1955"/>
      <c r="H179" s="1955"/>
      <c r="I179" s="1955"/>
      <c r="J179" s="1955"/>
      <c r="K179" s="1955"/>
    </row>
    <row r="180" spans="1:11" ht="15.75" customHeight="1">
      <c r="A180" s="1955"/>
      <c r="B180" s="1955"/>
      <c r="C180" s="1955"/>
      <c r="D180" s="1955"/>
      <c r="E180" s="1955"/>
      <c r="F180" s="1955"/>
      <c r="G180" s="1955"/>
      <c r="H180" s="1955"/>
      <c r="I180" s="1955"/>
      <c r="J180" s="1955"/>
      <c r="K180" s="1955"/>
    </row>
    <row r="181" spans="1:11" ht="15.75" customHeight="1">
      <c r="A181" s="1955"/>
      <c r="B181" s="1955"/>
      <c r="C181" s="1955"/>
      <c r="D181" s="1955"/>
      <c r="E181" s="1955"/>
      <c r="F181" s="1955"/>
      <c r="G181" s="1955"/>
      <c r="H181" s="1955"/>
      <c r="I181" s="1955"/>
      <c r="J181" s="1955"/>
      <c r="K181" s="1955"/>
    </row>
    <row r="182" spans="1:11" ht="15.75" customHeight="1">
      <c r="A182" s="1955"/>
      <c r="B182" s="1955"/>
      <c r="C182" s="1955"/>
      <c r="D182" s="1955"/>
      <c r="E182" s="1955"/>
      <c r="F182" s="1955"/>
      <c r="G182" s="1955"/>
      <c r="H182" s="1955"/>
      <c r="I182" s="1955"/>
      <c r="J182" s="1955"/>
      <c r="K182" s="1955"/>
    </row>
    <row r="183" spans="1:11" ht="15.75" customHeight="1">
      <c r="A183" s="1955"/>
      <c r="B183" s="1955"/>
      <c r="C183" s="1955"/>
      <c r="D183" s="1955"/>
      <c r="E183" s="1955"/>
      <c r="F183" s="1955"/>
      <c r="G183" s="1955"/>
      <c r="H183" s="1955"/>
      <c r="I183" s="1955"/>
      <c r="J183" s="1955"/>
      <c r="K183" s="1955"/>
    </row>
    <row r="184" spans="1:11" ht="15.75" customHeight="1">
      <c r="A184" s="1955"/>
      <c r="B184" s="1955"/>
      <c r="C184" s="1955"/>
      <c r="D184" s="1955"/>
      <c r="E184" s="1955"/>
      <c r="F184" s="1955"/>
      <c r="G184" s="1955"/>
      <c r="H184" s="1955"/>
      <c r="I184" s="1955"/>
      <c r="J184" s="1955"/>
      <c r="K184" s="1955"/>
    </row>
    <row r="185" spans="1:11" ht="15.75" customHeight="1">
      <c r="A185" s="1955"/>
      <c r="B185" s="1955"/>
      <c r="C185" s="1955"/>
      <c r="D185" s="1955"/>
      <c r="E185" s="1955"/>
      <c r="F185" s="1955"/>
      <c r="G185" s="1955"/>
      <c r="H185" s="1955"/>
      <c r="I185" s="1955"/>
      <c r="J185" s="1955"/>
      <c r="K185" s="1955"/>
    </row>
    <row r="186" spans="1:11" ht="15.75" customHeight="1">
      <c r="A186" s="1955"/>
      <c r="B186" s="1955"/>
      <c r="C186" s="1955"/>
      <c r="D186" s="1955"/>
      <c r="E186" s="1955"/>
      <c r="F186" s="1955"/>
      <c r="G186" s="1955"/>
      <c r="H186" s="1955"/>
      <c r="I186" s="1955"/>
      <c r="J186" s="1955"/>
      <c r="K186" s="1955"/>
    </row>
    <row r="187" spans="1:11" ht="15.75" customHeight="1">
      <c r="A187" s="1955"/>
      <c r="B187" s="1955"/>
      <c r="C187" s="1955"/>
      <c r="D187" s="1955"/>
      <c r="E187" s="1955"/>
      <c r="F187" s="1955"/>
      <c r="G187" s="1955"/>
      <c r="H187" s="1955"/>
      <c r="I187" s="1955"/>
      <c r="J187" s="1955"/>
      <c r="K187" s="1955"/>
    </row>
    <row r="188" spans="1:11" ht="15.75" customHeight="1">
      <c r="A188" s="1955"/>
      <c r="B188" s="1955"/>
      <c r="C188" s="1955"/>
      <c r="D188" s="1955"/>
      <c r="E188" s="1955"/>
      <c r="F188" s="1955"/>
      <c r="G188" s="1955"/>
      <c r="H188" s="1955"/>
      <c r="I188" s="1955"/>
      <c r="J188" s="1955"/>
      <c r="K188" s="1955"/>
    </row>
    <row r="189" spans="1:11" ht="15.75" customHeight="1">
      <c r="A189" s="1955"/>
      <c r="B189" s="1955"/>
      <c r="C189" s="1955"/>
      <c r="D189" s="1955"/>
      <c r="E189" s="1955"/>
      <c r="F189" s="1955"/>
      <c r="G189" s="1955"/>
      <c r="H189" s="1955"/>
      <c r="I189" s="1955"/>
      <c r="J189" s="1955"/>
      <c r="K189" s="1955"/>
    </row>
    <row r="190" spans="1:11" ht="15.75" customHeight="1">
      <c r="A190" s="1955"/>
      <c r="B190" s="1955"/>
      <c r="C190" s="1955"/>
      <c r="D190" s="1955"/>
      <c r="E190" s="1955"/>
      <c r="F190" s="1955"/>
      <c r="G190" s="1955"/>
      <c r="H190" s="1955"/>
      <c r="I190" s="1955"/>
      <c r="J190" s="1955"/>
      <c r="K190" s="1955"/>
    </row>
    <row r="191" spans="1:11" ht="15.75" customHeight="1">
      <c r="A191" s="1955"/>
      <c r="B191" s="1955"/>
      <c r="C191" s="1955"/>
      <c r="D191" s="1955"/>
      <c r="E191" s="1955"/>
      <c r="F191" s="1955"/>
      <c r="G191" s="1955"/>
      <c r="H191" s="1955"/>
      <c r="I191" s="1955"/>
      <c r="J191" s="1955"/>
      <c r="K191" s="1955"/>
    </row>
    <row r="192" spans="1:11" ht="15.75" customHeight="1">
      <c r="A192" s="1955"/>
      <c r="B192" s="1955"/>
      <c r="C192" s="1955"/>
      <c r="D192" s="1955"/>
      <c r="E192" s="1955"/>
      <c r="F192" s="1955"/>
      <c r="G192" s="1955"/>
      <c r="H192" s="1955"/>
      <c r="I192" s="1955"/>
      <c r="J192" s="1955"/>
      <c r="K192" s="1955"/>
    </row>
    <row r="193" spans="1:11" ht="15.75" customHeight="1">
      <c r="A193" s="1955"/>
      <c r="B193" s="1955"/>
      <c r="C193" s="1955"/>
      <c r="D193" s="1955"/>
      <c r="E193" s="1955"/>
      <c r="F193" s="1955"/>
      <c r="G193" s="1955"/>
      <c r="H193" s="1955"/>
      <c r="I193" s="1955"/>
      <c r="J193" s="1955"/>
      <c r="K193" s="1955"/>
    </row>
    <row r="194" spans="1:11" ht="15.75" customHeight="1">
      <c r="A194" s="1955"/>
      <c r="B194" s="1955"/>
      <c r="C194" s="1955"/>
      <c r="D194" s="1955"/>
      <c r="E194" s="1955"/>
      <c r="F194" s="1955"/>
      <c r="G194" s="1955"/>
      <c r="H194" s="1955"/>
      <c r="I194" s="1955"/>
      <c r="J194" s="1955"/>
      <c r="K194" s="1955"/>
    </row>
    <row r="195" spans="1:11" ht="15.75" customHeight="1">
      <c r="A195" s="1955"/>
      <c r="B195" s="1955"/>
      <c r="C195" s="1955"/>
      <c r="D195" s="1955"/>
      <c r="E195" s="1955"/>
      <c r="F195" s="1955"/>
      <c r="G195" s="1955"/>
      <c r="H195" s="1955"/>
      <c r="I195" s="1955"/>
      <c r="J195" s="1955"/>
      <c r="K195" s="1955"/>
    </row>
    <row r="196" spans="1:11" ht="15.75" customHeight="1">
      <c r="A196" s="1955"/>
      <c r="B196" s="1955"/>
      <c r="C196" s="1955"/>
      <c r="D196" s="1955"/>
      <c r="E196" s="1955"/>
      <c r="F196" s="1955"/>
      <c r="G196" s="1955"/>
      <c r="H196" s="1955"/>
      <c r="I196" s="1955"/>
      <c r="J196" s="1955"/>
      <c r="K196" s="1955"/>
    </row>
    <row r="197" spans="1:11" ht="15.75" customHeight="1">
      <c r="A197" s="1955"/>
      <c r="B197" s="1955"/>
      <c r="C197" s="1955"/>
      <c r="D197" s="1955"/>
      <c r="E197" s="1955"/>
      <c r="F197" s="1955"/>
      <c r="G197" s="1955"/>
      <c r="H197" s="1955"/>
      <c r="I197" s="1955"/>
      <c r="J197" s="1955"/>
      <c r="K197" s="1955"/>
    </row>
    <row r="198" spans="1:11" ht="15.75" customHeight="1">
      <c r="A198" s="1955"/>
      <c r="B198" s="1955"/>
      <c r="C198" s="1955"/>
      <c r="D198" s="1955"/>
      <c r="E198" s="1955"/>
      <c r="F198" s="1955"/>
      <c r="G198" s="1955"/>
      <c r="H198" s="1955"/>
      <c r="I198" s="1955"/>
      <c r="J198" s="1955"/>
      <c r="K198" s="1955"/>
    </row>
    <row r="199" spans="1:11" ht="15.75" customHeight="1">
      <c r="A199" s="1955"/>
      <c r="B199" s="1955"/>
      <c r="C199" s="1955"/>
      <c r="D199" s="1955"/>
      <c r="E199" s="1955"/>
      <c r="F199" s="1955"/>
      <c r="G199" s="1955"/>
      <c r="H199" s="1955"/>
      <c r="I199" s="1955"/>
      <c r="J199" s="1955"/>
      <c r="K199" s="1955"/>
    </row>
    <row r="200" spans="1:11" ht="15.75" customHeight="1">
      <c r="A200" s="1955"/>
      <c r="B200" s="1955"/>
      <c r="C200" s="1955"/>
      <c r="D200" s="1955"/>
      <c r="E200" s="1955"/>
      <c r="F200" s="1955"/>
      <c r="G200" s="1955"/>
      <c r="H200" s="1955"/>
      <c r="I200" s="1955"/>
      <c r="J200" s="1955"/>
      <c r="K200" s="1955"/>
    </row>
    <row r="201" spans="1:11" ht="15.75" customHeight="1">
      <c r="A201" s="1955"/>
      <c r="B201" s="1955"/>
      <c r="C201" s="1955"/>
      <c r="D201" s="1955"/>
      <c r="E201" s="1955"/>
      <c r="F201" s="1955"/>
      <c r="G201" s="1955"/>
      <c r="H201" s="1955"/>
      <c r="I201" s="1955"/>
      <c r="J201" s="1955"/>
      <c r="K201" s="1955"/>
    </row>
    <row r="202" spans="1:11" ht="15.75" customHeight="1">
      <c r="A202" s="1955"/>
      <c r="B202" s="1955"/>
      <c r="C202" s="1955"/>
      <c r="D202" s="1955"/>
      <c r="E202" s="1955"/>
      <c r="F202" s="1955"/>
      <c r="G202" s="1955"/>
      <c r="H202" s="1955"/>
      <c r="I202" s="1955"/>
      <c r="J202" s="1955"/>
      <c r="K202" s="1955"/>
    </row>
    <row r="203" spans="1:11" ht="15.75" customHeight="1">
      <c r="A203" s="1955"/>
      <c r="B203" s="1955"/>
      <c r="C203" s="1955"/>
      <c r="D203" s="1955"/>
      <c r="E203" s="1955"/>
      <c r="F203" s="1955"/>
      <c r="G203" s="1955"/>
      <c r="H203" s="1955"/>
      <c r="I203" s="1955"/>
      <c r="J203" s="1955"/>
      <c r="K203" s="1955"/>
    </row>
    <row r="204" spans="1:11" ht="15.75" customHeight="1">
      <c r="A204" s="1955"/>
      <c r="B204" s="1955"/>
      <c r="C204" s="1955"/>
      <c r="D204" s="1955"/>
      <c r="E204" s="1955"/>
      <c r="F204" s="1955"/>
      <c r="G204" s="1955"/>
      <c r="H204" s="1955"/>
      <c r="I204" s="1955"/>
      <c r="J204" s="1955"/>
      <c r="K204" s="1955"/>
    </row>
    <row r="205" spans="1:11" ht="15.75" customHeight="1">
      <c r="A205" s="1955"/>
      <c r="B205" s="1955"/>
      <c r="C205" s="1955"/>
      <c r="D205" s="1955"/>
      <c r="E205" s="1955"/>
      <c r="F205" s="1955"/>
      <c r="G205" s="1955"/>
      <c r="H205" s="1955"/>
      <c r="I205" s="1955"/>
      <c r="J205" s="1955"/>
      <c r="K205" s="1955"/>
    </row>
    <row r="206" spans="1:11" ht="15.75" customHeight="1">
      <c r="A206" s="1955"/>
      <c r="B206" s="1955"/>
      <c r="C206" s="1955"/>
      <c r="D206" s="1955"/>
      <c r="E206" s="1955"/>
      <c r="F206" s="1955"/>
      <c r="G206" s="1955"/>
      <c r="H206" s="1955"/>
      <c r="I206" s="1955"/>
      <c r="J206" s="1955"/>
      <c r="K206" s="1955"/>
    </row>
    <row r="207" spans="1:11" ht="15.75" customHeight="1">
      <c r="A207" s="1955"/>
      <c r="B207" s="1955"/>
      <c r="C207" s="1955"/>
      <c r="D207" s="1955"/>
      <c r="E207" s="1955"/>
      <c r="F207" s="1955"/>
      <c r="G207" s="1955"/>
      <c r="H207" s="1955"/>
      <c r="I207" s="1955"/>
      <c r="J207" s="1955"/>
      <c r="K207" s="1955"/>
    </row>
    <row r="208" spans="1:11" ht="15.75" customHeight="1">
      <c r="A208" s="1955"/>
      <c r="B208" s="1955"/>
      <c r="C208" s="1955"/>
      <c r="D208" s="1955"/>
      <c r="E208" s="1955"/>
      <c r="F208" s="1955"/>
      <c r="G208" s="1955"/>
      <c r="H208" s="1955"/>
      <c r="I208" s="1955"/>
      <c r="J208" s="1955"/>
      <c r="K208" s="1955"/>
    </row>
    <row r="209" spans="1:11" ht="15.75" customHeight="1">
      <c r="A209" s="1955"/>
      <c r="B209" s="1955"/>
      <c r="C209" s="1955"/>
      <c r="D209" s="1955"/>
      <c r="E209" s="1955"/>
      <c r="F209" s="1955"/>
      <c r="G209" s="1955"/>
      <c r="H209" s="1955"/>
      <c r="I209" s="1955"/>
      <c r="J209" s="1955"/>
      <c r="K209" s="1955"/>
    </row>
    <row r="210" spans="1:11" ht="15.75" customHeight="1">
      <c r="A210" s="1955"/>
      <c r="B210" s="1955"/>
      <c r="C210" s="1955"/>
      <c r="D210" s="1955"/>
      <c r="E210" s="1955"/>
      <c r="F210" s="1955"/>
      <c r="G210" s="1955"/>
      <c r="H210" s="1955"/>
      <c r="I210" s="1955"/>
      <c r="J210" s="1955"/>
      <c r="K210" s="1955"/>
    </row>
    <row r="211" spans="1:11" ht="15.75" customHeight="1">
      <c r="A211" s="1955"/>
      <c r="B211" s="1955"/>
      <c r="C211" s="1955"/>
      <c r="D211" s="1955"/>
      <c r="E211" s="1955"/>
      <c r="F211" s="1955"/>
      <c r="G211" s="1955"/>
      <c r="H211" s="1955"/>
      <c r="I211" s="1955"/>
      <c r="J211" s="1955"/>
      <c r="K211" s="1955"/>
    </row>
    <row r="212" spans="1:11" ht="15.75" customHeight="1">
      <c r="A212" s="1955"/>
      <c r="B212" s="1955"/>
      <c r="C212" s="1955"/>
      <c r="D212" s="1955"/>
      <c r="E212" s="1955"/>
      <c r="F212" s="1955"/>
      <c r="G212" s="1955"/>
      <c r="H212" s="1955"/>
      <c r="I212" s="1955"/>
      <c r="J212" s="1955"/>
      <c r="K212" s="1955"/>
    </row>
    <row r="213" spans="1:11" ht="15.75" customHeight="1">
      <c r="A213" s="1955"/>
      <c r="B213" s="1955"/>
      <c r="C213" s="1955"/>
      <c r="D213" s="1955"/>
      <c r="E213" s="1955"/>
      <c r="F213" s="1955"/>
      <c r="G213" s="1955"/>
      <c r="H213" s="1955"/>
      <c r="I213" s="1955"/>
      <c r="J213" s="1955"/>
      <c r="K213" s="1955"/>
    </row>
    <row r="214" spans="1:11" ht="15.75" customHeight="1">
      <c r="A214" s="1955"/>
      <c r="B214" s="1955"/>
      <c r="C214" s="1955"/>
      <c r="D214" s="1955"/>
      <c r="E214" s="1955"/>
      <c r="F214" s="1955"/>
      <c r="G214" s="1955"/>
      <c r="H214" s="1955"/>
      <c r="I214" s="1955"/>
      <c r="J214" s="1955"/>
      <c r="K214" s="1955"/>
    </row>
    <row r="215" spans="1:11" ht="15.75" customHeight="1">
      <c r="A215" s="1955"/>
      <c r="B215" s="1955"/>
      <c r="C215" s="1955"/>
      <c r="D215" s="1955"/>
      <c r="E215" s="1955"/>
      <c r="F215" s="1955"/>
      <c r="G215" s="1955"/>
      <c r="H215" s="1955"/>
      <c r="I215" s="1955"/>
      <c r="J215" s="1955"/>
      <c r="K215" s="1955"/>
    </row>
    <row r="216" spans="1:11" ht="15.75" customHeight="1">
      <c r="A216" s="1955"/>
      <c r="B216" s="1955"/>
      <c r="C216" s="1955"/>
      <c r="D216" s="1955"/>
      <c r="E216" s="1955"/>
      <c r="F216" s="1955"/>
      <c r="G216" s="1955"/>
      <c r="H216" s="1955"/>
      <c r="I216" s="1955"/>
      <c r="J216" s="1955"/>
      <c r="K216" s="1955"/>
    </row>
    <row r="217" spans="1:11" ht="15.75" customHeight="1">
      <c r="A217" s="1955"/>
      <c r="B217" s="1955"/>
      <c r="C217" s="1955"/>
      <c r="D217" s="1955"/>
      <c r="E217" s="1955"/>
      <c r="F217" s="1955"/>
      <c r="G217" s="1955"/>
      <c r="H217" s="1955"/>
      <c r="I217" s="1955"/>
      <c r="J217" s="1955"/>
      <c r="K217" s="1955"/>
    </row>
    <row r="218" spans="1:11" ht="15.75" customHeight="1">
      <c r="A218" s="1955"/>
      <c r="B218" s="1955"/>
      <c r="C218" s="1955"/>
      <c r="D218" s="1955"/>
      <c r="E218" s="1955"/>
      <c r="F218" s="1955"/>
      <c r="G218" s="1955"/>
      <c r="H218" s="1955"/>
      <c r="I218" s="1955"/>
      <c r="J218" s="1955"/>
      <c r="K218" s="1955"/>
    </row>
    <row r="219" spans="1:11" ht="15.75" customHeight="1">
      <c r="A219" s="1955"/>
      <c r="B219" s="1955"/>
      <c r="C219" s="1955"/>
      <c r="D219" s="1955"/>
      <c r="E219" s="1955"/>
      <c r="F219" s="1955"/>
      <c r="G219" s="1955"/>
      <c r="H219" s="1955"/>
      <c r="I219" s="1955"/>
      <c r="J219" s="1955"/>
      <c r="K219" s="1955"/>
    </row>
    <row r="220" spans="1:11" ht="15.75" customHeight="1">
      <c r="A220" s="1955"/>
      <c r="B220" s="1955"/>
      <c r="C220" s="1955"/>
      <c r="D220" s="1955"/>
      <c r="E220" s="1955"/>
      <c r="F220" s="1955"/>
      <c r="G220" s="1955"/>
      <c r="H220" s="1955"/>
      <c r="I220" s="1955"/>
      <c r="J220" s="1955"/>
      <c r="K220" s="1955"/>
    </row>
    <row r="221" spans="1:11" ht="15.75" customHeight="1">
      <c r="A221" s="1955"/>
      <c r="B221" s="1955"/>
      <c r="C221" s="1955"/>
      <c r="D221" s="1955"/>
      <c r="E221" s="1955"/>
      <c r="F221" s="1955"/>
      <c r="G221" s="1955"/>
      <c r="H221" s="1955"/>
      <c r="I221" s="1955"/>
      <c r="J221" s="1955"/>
      <c r="K221" s="1955"/>
    </row>
    <row r="222" spans="1:11" ht="15.75" customHeight="1">
      <c r="A222" s="1955"/>
      <c r="B222" s="1955"/>
      <c r="C222" s="1955"/>
      <c r="D222" s="1955"/>
      <c r="E222" s="1955"/>
      <c r="F222" s="1955"/>
      <c r="G222" s="1955"/>
      <c r="H222" s="1955"/>
      <c r="I222" s="1955"/>
      <c r="J222" s="1955"/>
      <c r="K222" s="1955"/>
    </row>
    <row r="223" spans="1:11" ht="15.75" customHeight="1">
      <c r="A223" s="1954"/>
      <c r="B223" s="1954"/>
      <c r="C223" s="1954"/>
      <c r="D223" s="1954"/>
      <c r="E223" s="1954"/>
      <c r="F223" s="1954"/>
      <c r="G223" s="1954"/>
      <c r="H223" s="1954"/>
      <c r="I223" s="1954"/>
      <c r="J223" s="1954"/>
      <c r="K223" s="1954"/>
    </row>
    <row r="224" spans="1:11" ht="15.75" customHeight="1">
      <c r="A224" s="1954"/>
      <c r="B224" s="1954"/>
      <c r="C224" s="1954"/>
      <c r="D224" s="1954"/>
      <c r="E224" s="1954"/>
      <c r="F224" s="1954"/>
      <c r="G224" s="1954"/>
      <c r="H224" s="1954"/>
      <c r="I224" s="1954"/>
      <c r="J224" s="1954"/>
      <c r="K224" s="1954"/>
    </row>
    <row r="225" spans="1:11" ht="15.75" customHeight="1">
      <c r="A225" s="1954"/>
      <c r="B225" s="1954"/>
      <c r="C225" s="1954"/>
      <c r="D225" s="1954"/>
      <c r="E225" s="1954"/>
      <c r="F225" s="1954"/>
      <c r="G225" s="1954"/>
      <c r="H225" s="1954"/>
      <c r="I225" s="1954"/>
      <c r="J225" s="1954"/>
      <c r="K225" s="1954"/>
    </row>
    <row r="226" spans="1:11" ht="15.75" customHeight="1">
      <c r="A226" s="1954"/>
      <c r="B226" s="1954"/>
      <c r="C226" s="1954"/>
      <c r="D226" s="1954"/>
      <c r="E226" s="1954"/>
      <c r="F226" s="1954"/>
      <c r="G226" s="1954"/>
      <c r="H226" s="1954"/>
      <c r="I226" s="1954"/>
      <c r="J226" s="1954"/>
      <c r="K226" s="1954"/>
    </row>
    <row r="227" spans="1:11" ht="15.75" customHeight="1">
      <c r="A227" s="1954"/>
      <c r="B227" s="1954"/>
      <c r="C227" s="1954"/>
      <c r="D227" s="1954"/>
      <c r="E227" s="1954"/>
      <c r="F227" s="1954"/>
      <c r="G227" s="1954"/>
      <c r="H227" s="1954"/>
      <c r="I227" s="1954"/>
      <c r="J227" s="1954"/>
      <c r="K227" s="1954"/>
    </row>
    <row r="228" spans="1:11" ht="15.75" customHeight="1">
      <c r="A228" s="1954"/>
      <c r="B228" s="1954"/>
      <c r="C228" s="1954"/>
      <c r="D228" s="1954"/>
      <c r="E228" s="1954"/>
      <c r="F228" s="1954"/>
      <c r="G228" s="1954"/>
      <c r="H228" s="1954"/>
      <c r="I228" s="1954"/>
      <c r="J228" s="1954"/>
      <c r="K228" s="1954"/>
    </row>
    <row r="229" spans="1:11" ht="15.75" customHeight="1">
      <c r="A229" s="1954"/>
      <c r="B229" s="1954"/>
      <c r="C229" s="1954"/>
      <c r="D229" s="1954"/>
      <c r="E229" s="1954"/>
      <c r="F229" s="1954"/>
      <c r="G229" s="1954"/>
      <c r="H229" s="1954"/>
      <c r="I229" s="1954"/>
      <c r="J229" s="1954"/>
      <c r="K229" s="1954"/>
    </row>
    <row r="230" spans="1:11" ht="15.75" customHeight="1">
      <c r="A230" s="1954"/>
      <c r="B230" s="1954"/>
      <c r="C230" s="1954"/>
      <c r="D230" s="1954"/>
      <c r="E230" s="1954"/>
      <c r="F230" s="1954"/>
      <c r="G230" s="1954"/>
      <c r="H230" s="1954"/>
      <c r="I230" s="1954"/>
      <c r="J230" s="1954"/>
      <c r="K230" s="1954"/>
    </row>
    <row r="231" spans="1:11" ht="15.75" customHeight="1">
      <c r="A231" s="1954"/>
      <c r="B231" s="1954"/>
      <c r="C231" s="1954"/>
      <c r="D231" s="1954"/>
      <c r="E231" s="1954"/>
      <c r="F231" s="1954"/>
      <c r="G231" s="1954"/>
      <c r="H231" s="1954"/>
      <c r="I231" s="1954"/>
      <c r="J231" s="1954"/>
      <c r="K231" s="1954"/>
    </row>
    <row r="232" spans="1:11" ht="15.75" customHeight="1">
      <c r="A232" s="1954"/>
      <c r="B232" s="1954"/>
      <c r="C232" s="1954"/>
      <c r="D232" s="1954"/>
      <c r="E232" s="1954"/>
      <c r="F232" s="1954"/>
      <c r="G232" s="1954"/>
      <c r="H232" s="1954"/>
      <c r="I232" s="1954"/>
      <c r="J232" s="1954"/>
      <c r="K232" s="1954"/>
    </row>
    <row r="233" spans="1:11" ht="15.75" customHeight="1">
      <c r="A233" s="1954"/>
      <c r="B233" s="1954"/>
      <c r="C233" s="1954"/>
      <c r="D233" s="1954"/>
      <c r="E233" s="1954"/>
      <c r="F233" s="1954"/>
      <c r="G233" s="1954"/>
      <c r="H233" s="1954"/>
      <c r="I233" s="1954"/>
      <c r="J233" s="1954"/>
      <c r="K233" s="1954"/>
    </row>
    <row r="234" spans="1:11" ht="15.75" customHeight="1">
      <c r="A234" s="1954"/>
      <c r="B234" s="1954"/>
      <c r="C234" s="1954"/>
      <c r="D234" s="1954"/>
      <c r="E234" s="1954"/>
      <c r="F234" s="1954"/>
      <c r="G234" s="1954"/>
      <c r="H234" s="1954"/>
      <c r="I234" s="1954"/>
      <c r="J234" s="1954"/>
      <c r="K234" s="1954"/>
    </row>
    <row r="235" spans="1:11" ht="15.75" customHeight="1">
      <c r="A235" s="1954"/>
      <c r="B235" s="1954"/>
      <c r="C235" s="1954"/>
      <c r="D235" s="1954"/>
      <c r="E235" s="1954"/>
      <c r="F235" s="1954"/>
      <c r="G235" s="1954"/>
      <c r="H235" s="1954"/>
      <c r="I235" s="1954"/>
      <c r="J235" s="1954"/>
      <c r="K235" s="1954"/>
    </row>
    <row r="236" spans="1:11" ht="15.75" customHeight="1">
      <c r="A236" s="1954"/>
      <c r="B236" s="1954"/>
      <c r="C236" s="1954"/>
      <c r="D236" s="1954"/>
      <c r="E236" s="1954"/>
      <c r="F236" s="1954"/>
      <c r="G236" s="1954"/>
      <c r="H236" s="1954"/>
      <c r="I236" s="1954"/>
      <c r="J236" s="1954"/>
      <c r="K236" s="1954"/>
    </row>
    <row r="237" spans="1:11" ht="15.75" customHeight="1">
      <c r="A237" s="1954"/>
      <c r="B237" s="1954"/>
      <c r="C237" s="1954"/>
      <c r="D237" s="1954"/>
      <c r="E237" s="1954"/>
      <c r="F237" s="1954"/>
      <c r="G237" s="1954"/>
      <c r="H237" s="1954"/>
      <c r="I237" s="1954"/>
      <c r="J237" s="1954"/>
      <c r="K237" s="1954"/>
    </row>
    <row r="238" spans="1:11" ht="15.75" customHeight="1">
      <c r="A238" s="1954"/>
      <c r="B238" s="1954"/>
      <c r="C238" s="1954"/>
      <c r="D238" s="1954"/>
      <c r="E238" s="1954"/>
      <c r="F238" s="1954"/>
      <c r="G238" s="1954"/>
      <c r="H238" s="1954"/>
      <c r="I238" s="1954"/>
      <c r="J238" s="1954"/>
      <c r="K238" s="1954"/>
    </row>
    <row r="239" spans="1:11" ht="15.75" customHeight="1">
      <c r="A239" s="1954"/>
      <c r="B239" s="1954"/>
      <c r="C239" s="1954"/>
      <c r="D239" s="1954"/>
      <c r="E239" s="1954"/>
      <c r="F239" s="1954"/>
      <c r="G239" s="1954"/>
      <c r="H239" s="1954"/>
      <c r="I239" s="1954"/>
      <c r="J239" s="1954"/>
      <c r="K239" s="1954"/>
    </row>
    <row r="240" spans="1:11" ht="15.75" customHeight="1">
      <c r="A240" s="1954"/>
      <c r="B240" s="1954"/>
      <c r="C240" s="1954"/>
      <c r="D240" s="1954"/>
      <c r="E240" s="1954"/>
      <c r="F240" s="1954"/>
      <c r="G240" s="1954"/>
      <c r="H240" s="1954"/>
      <c r="I240" s="1954"/>
      <c r="J240" s="1954"/>
      <c r="K240" s="1954"/>
    </row>
    <row r="241" spans="1:11" ht="15.75" customHeight="1">
      <c r="A241" s="1954"/>
      <c r="B241" s="1954"/>
      <c r="C241" s="1954"/>
      <c r="D241" s="1954"/>
      <c r="E241" s="1954"/>
      <c r="F241" s="1954"/>
      <c r="G241" s="1954"/>
      <c r="H241" s="1954"/>
      <c r="I241" s="1954"/>
      <c r="J241" s="1954"/>
      <c r="K241" s="1954"/>
    </row>
    <row r="242" spans="1:11" ht="15.75" customHeight="1">
      <c r="A242" s="1954"/>
      <c r="B242" s="1954"/>
      <c r="C242" s="1954"/>
      <c r="D242" s="1954"/>
      <c r="E242" s="1954"/>
      <c r="F242" s="1954"/>
      <c r="G242" s="1954"/>
      <c r="H242" s="1954"/>
      <c r="I242" s="1954"/>
      <c r="J242" s="1954"/>
      <c r="K242" s="1954"/>
    </row>
    <row r="243" spans="1:11" ht="15.75" customHeight="1">
      <c r="A243" s="1954"/>
      <c r="B243" s="1954"/>
      <c r="C243" s="1954"/>
      <c r="D243" s="1954"/>
      <c r="E243" s="1954"/>
      <c r="F243" s="1954"/>
      <c r="G243" s="1954"/>
      <c r="H243" s="1954"/>
      <c r="I243" s="1954"/>
      <c r="J243" s="1954"/>
      <c r="K243" s="1954"/>
    </row>
    <row r="244" spans="1:11" ht="15.75" customHeight="1">
      <c r="A244" s="1954"/>
      <c r="B244" s="1954"/>
      <c r="C244" s="1954"/>
      <c r="D244" s="1954"/>
      <c r="E244" s="1954"/>
      <c r="F244" s="1954"/>
      <c r="G244" s="1954"/>
      <c r="H244" s="1954"/>
      <c r="I244" s="1954"/>
      <c r="J244" s="1954"/>
      <c r="K244" s="1954"/>
    </row>
    <row r="245" spans="1:11" ht="15.75" customHeight="1">
      <c r="A245" s="1954"/>
      <c r="B245" s="1954"/>
      <c r="C245" s="1954"/>
      <c r="D245" s="1954"/>
      <c r="E245" s="1954"/>
      <c r="F245" s="1954"/>
      <c r="G245" s="1954"/>
      <c r="H245" s="1954"/>
      <c r="I245" s="1954"/>
      <c r="J245" s="1954"/>
      <c r="K245" s="1954"/>
    </row>
    <row r="246" spans="1:11" ht="15.75" customHeight="1">
      <c r="A246" s="1954"/>
      <c r="B246" s="1954"/>
      <c r="C246" s="1954"/>
      <c r="D246" s="1954"/>
      <c r="E246" s="1954"/>
      <c r="F246" s="1954"/>
      <c r="G246" s="1954"/>
      <c r="H246" s="1954"/>
      <c r="I246" s="1954"/>
      <c r="J246" s="1954"/>
      <c r="K246" s="1954"/>
    </row>
    <row r="247" spans="1:11" ht="15.75" customHeight="1">
      <c r="A247" s="1954"/>
      <c r="B247" s="1954"/>
      <c r="C247" s="1954"/>
      <c r="D247" s="1954"/>
      <c r="E247" s="1954"/>
      <c r="F247" s="1954"/>
      <c r="G247" s="1954"/>
      <c r="H247" s="1954"/>
      <c r="I247" s="1954"/>
      <c r="J247" s="1954"/>
      <c r="K247" s="1954"/>
    </row>
    <row r="248" spans="1:11" ht="15.75" customHeight="1">
      <c r="A248" s="1954"/>
      <c r="B248" s="1954"/>
      <c r="C248" s="1954"/>
      <c r="D248" s="1954"/>
      <c r="E248" s="1954"/>
      <c r="F248" s="1954"/>
      <c r="G248" s="1954"/>
      <c r="H248" s="1954"/>
      <c r="I248" s="1954"/>
      <c r="J248" s="1954"/>
      <c r="K248" s="1954"/>
    </row>
    <row r="249" spans="1:11" ht="15.75" customHeight="1">
      <c r="A249" s="1954"/>
      <c r="B249" s="1954"/>
      <c r="C249" s="1954"/>
      <c r="D249" s="1954"/>
      <c r="E249" s="1954"/>
      <c r="F249" s="1954"/>
      <c r="G249" s="1954"/>
      <c r="H249" s="1954"/>
      <c r="I249" s="1954"/>
      <c r="J249" s="1954"/>
      <c r="K249" s="1954"/>
    </row>
    <row r="250" spans="1:11" ht="15.75" customHeight="1">
      <c r="A250" s="1954"/>
      <c r="B250" s="1954"/>
      <c r="C250" s="1954"/>
      <c r="D250" s="1954"/>
      <c r="E250" s="1954"/>
      <c r="F250" s="1954"/>
      <c r="G250" s="1954"/>
      <c r="H250" s="1954"/>
      <c r="I250" s="1954"/>
      <c r="J250" s="1954"/>
      <c r="K250" s="1954"/>
    </row>
    <row r="251" spans="1:11" ht="15.75" customHeight="1">
      <c r="A251" s="1954"/>
      <c r="B251" s="1954"/>
      <c r="C251" s="1954"/>
      <c r="D251" s="1954"/>
      <c r="E251" s="1954"/>
      <c r="F251" s="1954"/>
      <c r="G251" s="1954"/>
      <c r="H251" s="1954"/>
      <c r="I251" s="1954"/>
      <c r="J251" s="1954"/>
      <c r="K251" s="1954"/>
    </row>
    <row r="252" spans="1:11" ht="15.75" customHeight="1">
      <c r="A252" s="1954"/>
      <c r="B252" s="1954"/>
      <c r="C252" s="1954"/>
      <c r="D252" s="1954"/>
      <c r="E252" s="1954"/>
      <c r="F252" s="1954"/>
      <c r="G252" s="1954"/>
      <c r="H252" s="1954"/>
      <c r="I252" s="1954"/>
      <c r="J252" s="1954"/>
      <c r="K252" s="1954"/>
    </row>
    <row r="253" spans="1:11" ht="15.75" customHeight="1">
      <c r="A253" s="1954"/>
      <c r="B253" s="1954"/>
      <c r="C253" s="1954"/>
      <c r="D253" s="1954"/>
      <c r="E253" s="1954"/>
      <c r="F253" s="1954"/>
      <c r="G253" s="1954"/>
      <c r="H253" s="1954"/>
      <c r="I253" s="1954"/>
      <c r="J253" s="1954"/>
      <c r="K253" s="1954"/>
    </row>
    <row r="254" spans="1:11" ht="15.75" customHeight="1">
      <c r="A254" s="1954"/>
      <c r="B254" s="1954"/>
      <c r="C254" s="1954"/>
      <c r="D254" s="1954"/>
      <c r="E254" s="1954"/>
      <c r="F254" s="1954"/>
      <c r="G254" s="1954"/>
      <c r="H254" s="1954"/>
      <c r="I254" s="1954"/>
      <c r="J254" s="1954"/>
      <c r="K254" s="1954"/>
    </row>
    <row r="255" spans="1:11" ht="15.75" customHeight="1">
      <c r="A255" s="1954"/>
      <c r="B255" s="1954"/>
      <c r="C255" s="1954"/>
      <c r="D255" s="1954"/>
      <c r="E255" s="1954"/>
      <c r="F255" s="1954"/>
      <c r="G255" s="1954"/>
      <c r="H255" s="1954"/>
      <c r="I255" s="1954"/>
      <c r="J255" s="1954"/>
      <c r="K255" s="1954"/>
    </row>
    <row r="256" spans="1:11" ht="15.75" customHeight="1">
      <c r="A256" s="1954"/>
      <c r="B256" s="1954"/>
      <c r="C256" s="1954"/>
      <c r="D256" s="1954"/>
      <c r="E256" s="1954"/>
      <c r="F256" s="1954"/>
      <c r="G256" s="1954"/>
      <c r="H256" s="1954"/>
      <c r="I256" s="1954"/>
      <c r="J256" s="1954"/>
      <c r="K256" s="1954"/>
    </row>
    <row r="257" spans="1:11" ht="15.75" customHeight="1">
      <c r="A257" s="1954"/>
      <c r="B257" s="1954"/>
      <c r="C257" s="1954"/>
      <c r="D257" s="1954"/>
      <c r="E257" s="1954"/>
      <c r="F257" s="1954"/>
      <c r="G257" s="1954"/>
      <c r="H257" s="1954"/>
      <c r="I257" s="1954"/>
      <c r="J257" s="1954"/>
      <c r="K257" s="1954"/>
    </row>
    <row r="258" spans="1:11" ht="15.75" customHeight="1">
      <c r="A258" s="1954"/>
      <c r="B258" s="1954"/>
      <c r="C258" s="1954"/>
      <c r="D258" s="1954"/>
      <c r="E258" s="1954"/>
      <c r="F258" s="1954"/>
      <c r="G258" s="1954"/>
      <c r="H258" s="1954"/>
      <c r="I258" s="1954"/>
      <c r="J258" s="1954"/>
      <c r="K258" s="1954"/>
    </row>
    <row r="259" spans="1:11" ht="15.75" customHeight="1">
      <c r="A259" s="1954"/>
      <c r="B259" s="1954"/>
      <c r="C259" s="1954"/>
      <c r="D259" s="1954"/>
      <c r="E259" s="1954"/>
      <c r="F259" s="1954"/>
      <c r="G259" s="1954"/>
      <c r="H259" s="1954"/>
      <c r="I259" s="1954"/>
      <c r="J259" s="1954"/>
      <c r="K259" s="1954"/>
    </row>
    <row r="260" spans="1:11" ht="15.75" customHeight="1">
      <c r="A260" s="1954"/>
      <c r="B260" s="1954"/>
      <c r="C260" s="1954"/>
      <c r="D260" s="1954"/>
      <c r="E260" s="1954"/>
      <c r="F260" s="1954"/>
      <c r="G260" s="1954"/>
      <c r="H260" s="1954"/>
      <c r="I260" s="1954"/>
      <c r="J260" s="1954"/>
      <c r="K260" s="1954"/>
    </row>
    <row r="261" spans="1:11" ht="15.75" customHeight="1">
      <c r="A261" s="1954"/>
      <c r="B261" s="1954"/>
      <c r="C261" s="1954"/>
      <c r="D261" s="1954"/>
      <c r="E261" s="1954"/>
      <c r="F261" s="1954"/>
      <c r="G261" s="1954"/>
      <c r="H261" s="1954"/>
      <c r="I261" s="1954"/>
      <c r="J261" s="1954"/>
      <c r="K261" s="1954"/>
    </row>
    <row r="262" spans="1:11" ht="15.75" customHeight="1">
      <c r="A262" s="1954"/>
      <c r="B262" s="1954"/>
      <c r="C262" s="1954"/>
      <c r="D262" s="1954"/>
      <c r="E262" s="1954"/>
      <c r="F262" s="1954"/>
      <c r="G262" s="1954"/>
      <c r="H262" s="1954"/>
      <c r="I262" s="1954"/>
      <c r="J262" s="1954"/>
      <c r="K262" s="1954"/>
    </row>
    <row r="263" spans="1:11" ht="15.75" customHeight="1">
      <c r="A263" s="1954"/>
      <c r="B263" s="1954"/>
      <c r="C263" s="1954"/>
      <c r="D263" s="1954"/>
      <c r="E263" s="1954"/>
      <c r="F263" s="1954"/>
      <c r="G263" s="1954"/>
      <c r="H263" s="1954"/>
      <c r="I263" s="1954"/>
      <c r="J263" s="1954"/>
      <c r="K263" s="1954"/>
    </row>
    <row r="264" spans="1:11" ht="15.75" customHeight="1">
      <c r="A264" s="1954"/>
      <c r="B264" s="1954"/>
      <c r="C264" s="1954"/>
      <c r="D264" s="1954"/>
      <c r="E264" s="1954"/>
      <c r="F264" s="1954"/>
      <c r="G264" s="1954"/>
      <c r="H264" s="1954"/>
      <c r="I264" s="1954"/>
      <c r="J264" s="1954"/>
      <c r="K264" s="1954"/>
    </row>
    <row r="265" spans="1:11" ht="15.75" customHeight="1">
      <c r="A265" s="1954"/>
      <c r="B265" s="1954"/>
      <c r="C265" s="1954"/>
      <c r="D265" s="1954"/>
      <c r="E265" s="1954"/>
      <c r="F265" s="1954"/>
      <c r="G265" s="1954"/>
      <c r="H265" s="1954"/>
      <c r="I265" s="1954"/>
      <c r="J265" s="1954"/>
      <c r="K265" s="1954"/>
    </row>
    <row r="266" spans="1:11" ht="15.75" customHeight="1">
      <c r="A266" s="1954"/>
      <c r="B266" s="1954"/>
      <c r="C266" s="1954"/>
      <c r="D266" s="1954"/>
      <c r="E266" s="1954"/>
      <c r="F266" s="1954"/>
      <c r="G266" s="1954"/>
      <c r="H266" s="1954"/>
      <c r="I266" s="1954"/>
      <c r="J266" s="1954"/>
      <c r="K266" s="1954"/>
    </row>
    <row r="267" spans="1:11" ht="15.75" customHeight="1">
      <c r="A267" s="1954"/>
      <c r="B267" s="1954"/>
      <c r="C267" s="1954"/>
      <c r="D267" s="1954"/>
      <c r="E267" s="1954"/>
      <c r="F267" s="1954"/>
      <c r="G267" s="1954"/>
      <c r="H267" s="1954"/>
      <c r="I267" s="1954"/>
      <c r="J267" s="1954"/>
      <c r="K267" s="1954"/>
    </row>
    <row r="268" spans="1:11" ht="15.75" customHeight="1">
      <c r="A268" s="1954"/>
      <c r="B268" s="1954"/>
      <c r="C268" s="1954"/>
      <c r="D268" s="1954"/>
      <c r="E268" s="1954"/>
      <c r="F268" s="1954"/>
      <c r="G268" s="1954"/>
      <c r="H268" s="1954"/>
      <c r="I268" s="1954"/>
      <c r="J268" s="1954"/>
      <c r="K268" s="1954"/>
    </row>
    <row r="269" spans="1:11" ht="15.75" customHeight="1">
      <c r="A269" s="1954"/>
      <c r="B269" s="1954"/>
      <c r="C269" s="1954"/>
      <c r="D269" s="1954"/>
      <c r="E269" s="1954"/>
      <c r="F269" s="1954"/>
      <c r="G269" s="1954"/>
      <c r="H269" s="1954"/>
      <c r="I269" s="1954"/>
      <c r="J269" s="1954"/>
      <c r="K269" s="1954"/>
    </row>
    <row r="270" spans="1:11" ht="15.75" customHeight="1">
      <c r="A270" s="1954"/>
      <c r="B270" s="1954"/>
      <c r="C270" s="1954"/>
      <c r="D270" s="1954"/>
      <c r="E270" s="1954"/>
      <c r="F270" s="1954"/>
      <c r="G270" s="1954"/>
      <c r="H270" s="1954"/>
      <c r="I270" s="1954"/>
      <c r="J270" s="1954"/>
      <c r="K270" s="1954"/>
    </row>
    <row r="271" spans="1:11" ht="15.75" customHeight="1">
      <c r="A271" s="1954"/>
      <c r="B271" s="1954"/>
      <c r="C271" s="1954"/>
      <c r="D271" s="1954"/>
      <c r="E271" s="1954"/>
      <c r="F271" s="1954"/>
      <c r="G271" s="1954"/>
      <c r="H271" s="1954"/>
      <c r="I271" s="1954"/>
      <c r="J271" s="1954"/>
      <c r="K271" s="1954"/>
    </row>
    <row r="272" spans="1:11" ht="15.75" customHeight="1">
      <c r="A272" s="1954"/>
      <c r="B272" s="1954"/>
      <c r="C272" s="1954"/>
      <c r="D272" s="1954"/>
      <c r="E272" s="1954"/>
      <c r="F272" s="1954"/>
      <c r="G272" s="1954"/>
      <c r="H272" s="1954"/>
      <c r="I272" s="1954"/>
      <c r="J272" s="1954"/>
      <c r="K272" s="1954"/>
    </row>
    <row r="273" spans="1:11" ht="15.75" customHeight="1">
      <c r="A273" s="1954"/>
      <c r="B273" s="1954"/>
      <c r="C273" s="1954"/>
      <c r="D273" s="1954"/>
      <c r="E273" s="1954"/>
      <c r="F273" s="1954"/>
      <c r="G273" s="1954"/>
      <c r="H273" s="1954"/>
      <c r="I273" s="1954"/>
      <c r="J273" s="1954"/>
      <c r="K273" s="1954"/>
    </row>
    <row r="274" spans="1:11" ht="15.75" customHeight="1">
      <c r="A274" s="1954"/>
      <c r="B274" s="1954"/>
      <c r="C274" s="1954"/>
      <c r="D274" s="1954"/>
      <c r="E274" s="1954"/>
      <c r="F274" s="1954"/>
      <c r="G274" s="1954"/>
      <c r="H274" s="1954"/>
      <c r="I274" s="1954"/>
      <c r="J274" s="1954"/>
      <c r="K274" s="1954"/>
    </row>
    <row r="275" spans="1:11" ht="15.75" customHeight="1">
      <c r="A275" s="1954"/>
      <c r="B275" s="1954"/>
      <c r="C275" s="1954"/>
      <c r="D275" s="1954"/>
      <c r="E275" s="1954"/>
      <c r="F275" s="1954"/>
      <c r="G275" s="1954"/>
      <c r="H275" s="1954"/>
      <c r="I275" s="1954"/>
      <c r="J275" s="1954"/>
      <c r="K275" s="1954"/>
    </row>
    <row r="276" spans="1:11" ht="15.75" customHeight="1">
      <c r="A276" s="1954"/>
      <c r="B276" s="1954"/>
      <c r="C276" s="1954"/>
      <c r="D276" s="1954"/>
      <c r="E276" s="1954"/>
      <c r="F276" s="1954"/>
      <c r="G276" s="1954"/>
      <c r="H276" s="1954"/>
      <c r="I276" s="1954"/>
      <c r="J276" s="1954"/>
      <c r="K276" s="1954"/>
    </row>
    <row r="277" spans="1:11" ht="15.75" customHeight="1">
      <c r="A277" s="1954"/>
      <c r="B277" s="1954"/>
      <c r="C277" s="1954"/>
      <c r="D277" s="1954"/>
      <c r="E277" s="1954"/>
      <c r="F277" s="1954"/>
      <c r="G277" s="1954"/>
      <c r="H277" s="1954"/>
      <c r="I277" s="1954"/>
      <c r="J277" s="1954"/>
      <c r="K277" s="1954"/>
    </row>
    <row r="278" spans="1:11" ht="15.75" customHeight="1">
      <c r="A278" s="1954"/>
      <c r="B278" s="1954"/>
      <c r="C278" s="1954"/>
      <c r="D278" s="1954"/>
      <c r="E278" s="1954"/>
      <c r="F278" s="1954"/>
      <c r="G278" s="1954"/>
      <c r="H278" s="1954"/>
      <c r="I278" s="1954"/>
      <c r="J278" s="1954"/>
      <c r="K278" s="1954"/>
    </row>
    <row r="279" spans="1:11" ht="15.75" customHeight="1">
      <c r="A279" s="1954"/>
      <c r="B279" s="1954"/>
      <c r="C279" s="1954"/>
      <c r="D279" s="1954"/>
      <c r="E279" s="1954"/>
      <c r="F279" s="1954"/>
      <c r="G279" s="1954"/>
      <c r="H279" s="1954"/>
      <c r="I279" s="1954"/>
      <c r="J279" s="1954"/>
      <c r="K279" s="1954"/>
    </row>
    <row r="280" spans="1:11" ht="15.75" customHeight="1">
      <c r="A280" s="1954"/>
      <c r="B280" s="1954"/>
      <c r="C280" s="1954"/>
      <c r="D280" s="1954"/>
      <c r="E280" s="1954"/>
      <c r="F280" s="1954"/>
      <c r="G280" s="1954"/>
      <c r="H280" s="1954"/>
      <c r="I280" s="1954"/>
      <c r="J280" s="1954"/>
      <c r="K280" s="1954"/>
    </row>
    <row r="281" spans="1:11" ht="15.75" customHeight="1">
      <c r="A281" s="1954"/>
      <c r="B281" s="1954"/>
      <c r="C281" s="1954"/>
      <c r="D281" s="1954"/>
      <c r="E281" s="1954"/>
      <c r="F281" s="1954"/>
      <c r="G281" s="1954"/>
      <c r="H281" s="1954"/>
      <c r="I281" s="1954"/>
      <c r="J281" s="1954"/>
      <c r="K281" s="1954"/>
    </row>
    <row r="282" spans="1:11" ht="15.75" customHeight="1">
      <c r="A282" s="1954"/>
      <c r="B282" s="1954"/>
      <c r="C282" s="1954"/>
      <c r="D282" s="1954"/>
      <c r="E282" s="1954"/>
      <c r="F282" s="1954"/>
      <c r="G282" s="1954"/>
      <c r="H282" s="1954"/>
      <c r="I282" s="1954"/>
      <c r="J282" s="1954"/>
      <c r="K282" s="1954"/>
    </row>
    <row r="283" spans="1:11" ht="15.75" customHeight="1">
      <c r="A283" s="1954"/>
      <c r="B283" s="1954"/>
      <c r="C283" s="1954"/>
      <c r="D283" s="1954"/>
      <c r="E283" s="1954"/>
      <c r="F283" s="1954"/>
      <c r="G283" s="1954"/>
      <c r="H283" s="1954"/>
      <c r="I283" s="1954"/>
      <c r="J283" s="1954"/>
      <c r="K283" s="1954"/>
    </row>
    <row r="284" spans="1:11" ht="15.75" customHeight="1">
      <c r="A284" s="1954"/>
      <c r="B284" s="1954"/>
      <c r="C284" s="1954"/>
      <c r="D284" s="1954"/>
      <c r="E284" s="1954"/>
      <c r="F284" s="1954"/>
      <c r="G284" s="1954"/>
      <c r="H284" s="1954"/>
      <c r="I284" s="1954"/>
      <c r="J284" s="1954"/>
      <c r="K284" s="1954"/>
    </row>
    <row r="285" spans="1:11" ht="15.75" customHeight="1">
      <c r="A285" s="1954"/>
      <c r="B285" s="1954"/>
      <c r="C285" s="1954"/>
      <c r="D285" s="1954"/>
      <c r="E285" s="1954"/>
      <c r="F285" s="1954"/>
      <c r="G285" s="1954"/>
      <c r="H285" s="1954"/>
      <c r="I285" s="1954"/>
      <c r="J285" s="1954"/>
      <c r="K285" s="1954"/>
    </row>
    <row r="286" spans="1:11" ht="15.75" customHeight="1">
      <c r="A286" s="1954"/>
      <c r="B286" s="1954"/>
      <c r="C286" s="1954"/>
      <c r="D286" s="1954"/>
      <c r="E286" s="1954"/>
      <c r="F286" s="1954"/>
      <c r="G286" s="1954"/>
      <c r="H286" s="1954"/>
      <c r="I286" s="1954"/>
      <c r="J286" s="1954"/>
      <c r="K286" s="1954"/>
    </row>
    <row r="287" spans="1:11" ht="15.75" customHeight="1">
      <c r="A287" s="1954"/>
      <c r="B287" s="1954"/>
      <c r="C287" s="1954"/>
      <c r="D287" s="1954"/>
      <c r="E287" s="1954"/>
      <c r="F287" s="1954"/>
      <c r="G287" s="1954"/>
      <c r="H287" s="1954"/>
      <c r="I287" s="1954"/>
      <c r="J287" s="1954"/>
      <c r="K287" s="1954"/>
    </row>
    <row r="288" spans="1:11" ht="15.75" customHeight="1">
      <c r="A288" s="1954"/>
      <c r="B288" s="1954"/>
      <c r="C288" s="1954"/>
      <c r="D288" s="1954"/>
      <c r="E288" s="1954"/>
      <c r="F288" s="1954"/>
      <c r="G288" s="1954"/>
      <c r="H288" s="1954"/>
      <c r="I288" s="1954"/>
      <c r="J288" s="1954"/>
      <c r="K288" s="1954"/>
    </row>
    <row r="289" spans="1:11" ht="15.75" customHeight="1">
      <c r="A289" s="1954"/>
      <c r="B289" s="1954"/>
      <c r="C289" s="1954"/>
      <c r="D289" s="1954"/>
      <c r="E289" s="1954"/>
      <c r="F289" s="1954"/>
      <c r="G289" s="1954"/>
      <c r="H289" s="1954"/>
      <c r="I289" s="1954"/>
      <c r="J289" s="1954"/>
      <c r="K289" s="1954"/>
    </row>
    <row r="290" spans="1:11" ht="15.75" customHeight="1">
      <c r="A290" s="1954"/>
      <c r="B290" s="1954"/>
      <c r="C290" s="1954"/>
      <c r="D290" s="1954"/>
      <c r="E290" s="1954"/>
      <c r="F290" s="1954"/>
      <c r="G290" s="1954"/>
      <c r="H290" s="1954"/>
      <c r="I290" s="1954"/>
      <c r="J290" s="1954"/>
      <c r="K290" s="1954"/>
    </row>
    <row r="291" spans="1:11" ht="15.75" customHeight="1">
      <c r="A291" s="1954"/>
      <c r="B291" s="1954"/>
      <c r="C291" s="1954"/>
      <c r="D291" s="1954"/>
      <c r="E291" s="1954"/>
      <c r="F291" s="1954"/>
      <c r="G291" s="1954"/>
      <c r="H291" s="1954"/>
      <c r="I291" s="1954"/>
      <c r="J291" s="1954"/>
      <c r="K291" s="1954"/>
    </row>
    <row r="292" spans="1:11" ht="15.75" customHeight="1">
      <c r="A292" s="1954"/>
      <c r="B292" s="1954"/>
      <c r="C292" s="1954"/>
      <c r="D292" s="1954"/>
      <c r="E292" s="1954"/>
      <c r="F292" s="1954"/>
      <c r="G292" s="1954"/>
      <c r="H292" s="1954"/>
      <c r="I292" s="1954"/>
      <c r="J292" s="1954"/>
      <c r="K292" s="1954"/>
    </row>
    <row r="293" spans="1:11" ht="15.75" customHeight="1">
      <c r="A293" s="1954"/>
      <c r="B293" s="1954"/>
      <c r="C293" s="1954"/>
      <c r="D293" s="1954"/>
      <c r="E293" s="1954"/>
      <c r="F293" s="1954"/>
      <c r="G293" s="1954"/>
      <c r="H293" s="1954"/>
      <c r="I293" s="1954"/>
      <c r="J293" s="1954"/>
      <c r="K293" s="1954"/>
    </row>
    <row r="294" spans="1:11" ht="15.75" customHeight="1">
      <c r="A294" s="1954"/>
      <c r="B294" s="1954"/>
      <c r="C294" s="1954"/>
      <c r="D294" s="1954"/>
      <c r="E294" s="1954"/>
      <c r="F294" s="1954"/>
      <c r="G294" s="1954"/>
      <c r="H294" s="1954"/>
      <c r="I294" s="1954"/>
      <c r="J294" s="1954"/>
      <c r="K294" s="1954"/>
    </row>
    <row r="295" spans="1:11" ht="15.75" customHeight="1">
      <c r="A295" s="1954"/>
      <c r="B295" s="1954"/>
      <c r="C295" s="1954"/>
      <c r="D295" s="1954"/>
      <c r="E295" s="1954"/>
      <c r="F295" s="1954"/>
      <c r="G295" s="1954"/>
      <c r="H295" s="1954"/>
      <c r="I295" s="1954"/>
      <c r="J295" s="1954"/>
      <c r="K295" s="1954"/>
    </row>
    <row r="296" spans="1:11" ht="15.75" customHeight="1">
      <c r="A296" s="1954"/>
      <c r="B296" s="1954"/>
      <c r="C296" s="1954"/>
      <c r="D296" s="1954"/>
      <c r="E296" s="1954"/>
      <c r="F296" s="1954"/>
      <c r="G296" s="1954"/>
      <c r="H296" s="1954"/>
      <c r="I296" s="1954"/>
      <c r="J296" s="1954"/>
      <c r="K296" s="1954"/>
    </row>
    <row r="297" spans="1:11" ht="15.75" customHeight="1">
      <c r="A297" s="1954"/>
      <c r="B297" s="1954"/>
      <c r="C297" s="1954"/>
      <c r="D297" s="1954"/>
      <c r="E297" s="1954"/>
      <c r="F297" s="1954"/>
      <c r="G297" s="1954"/>
      <c r="H297" s="1954"/>
      <c r="I297" s="1954"/>
      <c r="J297" s="1954"/>
      <c r="K297" s="1954"/>
    </row>
    <row r="298" spans="1:11" ht="15.75" customHeight="1">
      <c r="A298" s="1954"/>
      <c r="B298" s="1954"/>
      <c r="C298" s="1954"/>
      <c r="D298" s="1954"/>
      <c r="E298" s="1954"/>
      <c r="F298" s="1954"/>
      <c r="G298" s="1954"/>
      <c r="H298" s="1954"/>
      <c r="I298" s="1954"/>
      <c r="J298" s="1954"/>
      <c r="K298" s="1954"/>
    </row>
    <row r="299" spans="1:11" ht="15.75" customHeight="1">
      <c r="A299" s="1954"/>
      <c r="B299" s="1954"/>
      <c r="C299" s="1954"/>
      <c r="D299" s="1954"/>
      <c r="E299" s="1954"/>
      <c r="F299" s="1954"/>
      <c r="G299" s="1954"/>
      <c r="H299" s="1954"/>
      <c r="I299" s="1954"/>
      <c r="J299" s="1954"/>
      <c r="K299" s="1954"/>
    </row>
    <row r="300" spans="1:11" ht="15.75" customHeight="1">
      <c r="A300" s="1954"/>
      <c r="B300" s="1954"/>
      <c r="C300" s="1954"/>
      <c r="D300" s="1954"/>
      <c r="E300" s="1954"/>
      <c r="F300" s="1954"/>
      <c r="G300" s="1954"/>
      <c r="H300" s="1954"/>
      <c r="I300" s="1954"/>
      <c r="J300" s="1954"/>
      <c r="K300" s="1954"/>
    </row>
    <row r="301" spans="1:11" ht="15.75" customHeight="1">
      <c r="A301" s="1954"/>
      <c r="B301" s="1954"/>
      <c r="C301" s="1954"/>
      <c r="D301" s="1954"/>
      <c r="E301" s="1954"/>
      <c r="F301" s="1954"/>
      <c r="G301" s="1954"/>
      <c r="H301" s="1954"/>
      <c r="I301" s="1954"/>
      <c r="J301" s="1954"/>
      <c r="K301" s="1954"/>
    </row>
    <row r="302" spans="1:11" ht="15.75" customHeight="1">
      <c r="A302" s="1954"/>
      <c r="B302" s="1954"/>
      <c r="C302" s="1954"/>
      <c r="D302" s="1954"/>
      <c r="E302" s="1954"/>
      <c r="F302" s="1954"/>
      <c r="G302" s="1954"/>
      <c r="H302" s="1954"/>
      <c r="I302" s="1954"/>
      <c r="J302" s="1954"/>
      <c r="K302" s="1954"/>
    </row>
    <row r="303" spans="1:11" ht="15.75" customHeight="1">
      <c r="A303" s="1954"/>
      <c r="B303" s="1954"/>
      <c r="C303" s="1954"/>
      <c r="D303" s="1954"/>
      <c r="E303" s="1954"/>
      <c r="F303" s="1954"/>
      <c r="G303" s="1954"/>
      <c r="H303" s="1954"/>
      <c r="I303" s="1954"/>
      <c r="J303" s="1954"/>
      <c r="K303" s="1954"/>
    </row>
    <row r="304" spans="1:11" ht="15.75" customHeight="1">
      <c r="A304" s="1954"/>
      <c r="B304" s="1954"/>
      <c r="C304" s="1954"/>
      <c r="D304" s="1954"/>
      <c r="E304" s="1954"/>
      <c r="F304" s="1954"/>
      <c r="G304" s="1954"/>
      <c r="H304" s="1954"/>
      <c r="I304" s="1954"/>
      <c r="J304" s="1954"/>
      <c r="K304" s="1954"/>
    </row>
    <row r="305" spans="1:11" ht="15.75" customHeight="1">
      <c r="A305" s="1954"/>
      <c r="B305" s="1954"/>
      <c r="C305" s="1954"/>
      <c r="D305" s="1954"/>
      <c r="E305" s="1954"/>
      <c r="F305" s="1954"/>
      <c r="G305" s="1954"/>
      <c r="H305" s="1954"/>
      <c r="I305" s="1954"/>
      <c r="J305" s="1954"/>
      <c r="K305" s="1954"/>
    </row>
    <row r="306" spans="1:11" ht="15.75" customHeight="1">
      <c r="A306" s="1954"/>
      <c r="B306" s="1954"/>
      <c r="C306" s="1954"/>
      <c r="D306" s="1954"/>
      <c r="E306" s="1954"/>
      <c r="F306" s="1954"/>
      <c r="G306" s="1954"/>
      <c r="H306" s="1954"/>
      <c r="I306" s="1954"/>
      <c r="J306" s="1954"/>
      <c r="K306" s="1954"/>
    </row>
    <row r="307" spans="1:11" ht="15.75" customHeight="1">
      <c r="A307" s="1954"/>
      <c r="B307" s="1954"/>
      <c r="C307" s="1954"/>
      <c r="D307" s="1954"/>
      <c r="E307" s="1954"/>
      <c r="F307" s="1954"/>
      <c r="G307" s="1954"/>
      <c r="H307" s="1954"/>
      <c r="I307" s="1954"/>
      <c r="J307" s="1954"/>
      <c r="K307" s="1954"/>
    </row>
    <row r="308" spans="1:11" ht="15.75" customHeight="1">
      <c r="A308" s="1954"/>
      <c r="B308" s="1954"/>
      <c r="C308" s="1954"/>
      <c r="D308" s="1954"/>
      <c r="E308" s="1954"/>
      <c r="F308" s="1954"/>
      <c r="G308" s="1954"/>
      <c r="H308" s="1954"/>
      <c r="I308" s="1954"/>
      <c r="J308" s="1954"/>
      <c r="K308" s="1954"/>
    </row>
    <row r="309" spans="1:11" ht="15.75" customHeight="1">
      <c r="A309" s="1954"/>
      <c r="B309" s="1954"/>
      <c r="C309" s="1954"/>
      <c r="D309" s="1954"/>
      <c r="E309" s="1954"/>
      <c r="F309" s="1954"/>
      <c r="G309" s="1954"/>
      <c r="H309" s="1954"/>
      <c r="I309" s="1954"/>
      <c r="J309" s="1954"/>
      <c r="K309" s="1954"/>
    </row>
    <row r="310" spans="1:11" ht="15.75" customHeight="1">
      <c r="A310" s="1954"/>
      <c r="B310" s="1954"/>
      <c r="C310" s="1954"/>
      <c r="D310" s="1954"/>
      <c r="E310" s="1954"/>
      <c r="F310" s="1954"/>
      <c r="G310" s="1954"/>
      <c r="H310" s="1954"/>
      <c r="I310" s="1954"/>
      <c r="J310" s="1954"/>
      <c r="K310" s="1954"/>
    </row>
    <row r="311" spans="1:11" ht="15.75" customHeight="1">
      <c r="A311" s="1954"/>
      <c r="B311" s="1954"/>
      <c r="C311" s="1954"/>
      <c r="D311" s="1954"/>
      <c r="E311" s="1954"/>
      <c r="F311" s="1954"/>
      <c r="G311" s="1954"/>
      <c r="H311" s="1954"/>
      <c r="I311" s="1954"/>
      <c r="J311" s="1954"/>
      <c r="K311" s="1954"/>
    </row>
    <row r="312" spans="1:11" ht="15.75" customHeight="1">
      <c r="A312" s="1954"/>
      <c r="B312" s="1954"/>
      <c r="C312" s="1954"/>
      <c r="D312" s="1954"/>
      <c r="E312" s="1954"/>
      <c r="F312" s="1954"/>
      <c r="G312" s="1954"/>
      <c r="H312" s="1954"/>
      <c r="I312" s="1954"/>
      <c r="J312" s="1954"/>
      <c r="K312" s="1954"/>
    </row>
    <row r="313" spans="1:11" ht="15.75" customHeight="1">
      <c r="A313" s="1954"/>
      <c r="B313" s="1954"/>
      <c r="C313" s="1954"/>
      <c r="D313" s="1954"/>
      <c r="E313" s="1954"/>
      <c r="F313" s="1954"/>
      <c r="G313" s="1954"/>
      <c r="H313" s="1954"/>
      <c r="I313" s="1954"/>
      <c r="J313" s="1954"/>
      <c r="K313" s="1954"/>
    </row>
    <row r="314" spans="1:11" ht="15.75" customHeight="1">
      <c r="A314" s="1954"/>
      <c r="B314" s="1954"/>
      <c r="C314" s="1954"/>
      <c r="D314" s="1954"/>
      <c r="E314" s="1954"/>
      <c r="F314" s="1954"/>
      <c r="G314" s="1954"/>
      <c r="H314" s="1954"/>
      <c r="I314" s="1954"/>
      <c r="J314" s="1954"/>
      <c r="K314" s="1954"/>
    </row>
    <row r="315" spans="1:11" ht="15.75" customHeight="1">
      <c r="A315" s="1954"/>
      <c r="B315" s="1954"/>
      <c r="C315" s="1954"/>
      <c r="D315" s="1954"/>
      <c r="E315" s="1954"/>
      <c r="F315" s="1954"/>
      <c r="G315" s="1954"/>
      <c r="H315" s="1954"/>
      <c r="I315" s="1954"/>
      <c r="J315" s="1954"/>
      <c r="K315" s="1954"/>
    </row>
    <row r="316" spans="1:11" ht="15.75" customHeight="1">
      <c r="A316" s="1954"/>
      <c r="B316" s="1954"/>
      <c r="C316" s="1954"/>
      <c r="D316" s="1954"/>
      <c r="E316" s="1954"/>
      <c r="F316" s="1954"/>
      <c r="G316" s="1954"/>
      <c r="H316" s="1954"/>
      <c r="I316" s="1954"/>
      <c r="J316" s="1954"/>
      <c r="K316" s="1954"/>
    </row>
    <row r="317" spans="1:11" ht="15.75" customHeight="1">
      <c r="A317" s="1954"/>
      <c r="B317" s="1954"/>
      <c r="C317" s="1954"/>
      <c r="D317" s="1954"/>
      <c r="E317" s="1954"/>
      <c r="F317" s="1954"/>
      <c r="G317" s="1954"/>
      <c r="H317" s="1954"/>
      <c r="I317" s="1954"/>
      <c r="J317" s="1954"/>
      <c r="K317" s="1954"/>
    </row>
    <row r="318" spans="1:11" ht="15.75" customHeight="1">
      <c r="A318" s="1954"/>
      <c r="B318" s="1954"/>
      <c r="C318" s="1954"/>
      <c r="D318" s="1954"/>
      <c r="E318" s="1954"/>
      <c r="F318" s="1954"/>
      <c r="G318" s="1954"/>
      <c r="H318" s="1954"/>
      <c r="I318" s="1954"/>
      <c r="J318" s="1954"/>
      <c r="K318" s="1954"/>
    </row>
    <row r="319" spans="1:11" ht="15.75" customHeight="1">
      <c r="A319" s="1954"/>
      <c r="B319" s="1954"/>
      <c r="C319" s="1954"/>
      <c r="D319" s="1954"/>
      <c r="E319" s="1954"/>
      <c r="F319" s="1954"/>
      <c r="G319" s="1954"/>
      <c r="H319" s="1954"/>
      <c r="I319" s="1954"/>
      <c r="J319" s="1954"/>
      <c r="K319" s="1954"/>
    </row>
    <row r="320" spans="1:11" ht="15.75" customHeight="1">
      <c r="A320" s="1954"/>
      <c r="B320" s="1954"/>
      <c r="C320" s="1954"/>
      <c r="D320" s="1954"/>
      <c r="E320" s="1954"/>
      <c r="F320" s="1954"/>
      <c r="G320" s="1954"/>
      <c r="H320" s="1954"/>
      <c r="I320" s="1954"/>
      <c r="J320" s="1954"/>
      <c r="K320" s="1954"/>
    </row>
    <row r="321" spans="1:11" ht="15.75" customHeight="1">
      <c r="A321" s="1954"/>
      <c r="B321" s="1954"/>
      <c r="C321" s="1954"/>
      <c r="D321" s="1954"/>
      <c r="E321" s="1954"/>
      <c r="F321" s="1954"/>
      <c r="G321" s="1954"/>
      <c r="H321" s="1954"/>
      <c r="I321" s="1954"/>
      <c r="J321" s="1954"/>
      <c r="K321" s="1954"/>
    </row>
    <row r="322" spans="1:11" ht="15.75" customHeight="1">
      <c r="A322" s="1954"/>
      <c r="B322" s="1954"/>
      <c r="C322" s="1954"/>
      <c r="D322" s="1954"/>
      <c r="E322" s="1954"/>
      <c r="F322" s="1954"/>
      <c r="G322" s="1954"/>
      <c r="H322" s="1954"/>
      <c r="I322" s="1954"/>
      <c r="J322" s="1954"/>
      <c r="K322" s="1954"/>
    </row>
    <row r="323" spans="1:11" ht="15.75" customHeight="1">
      <c r="A323" s="1954"/>
      <c r="B323" s="1954"/>
      <c r="C323" s="1954"/>
      <c r="D323" s="1954"/>
      <c r="E323" s="1954"/>
      <c r="F323" s="1954"/>
      <c r="G323" s="1954"/>
      <c r="H323" s="1954"/>
      <c r="I323" s="1954"/>
      <c r="J323" s="1954"/>
      <c r="K323" s="1954"/>
    </row>
    <row r="324" spans="1:11" ht="15.75" customHeight="1">
      <c r="A324" s="1954"/>
      <c r="B324" s="1954"/>
      <c r="C324" s="1954"/>
      <c r="D324" s="1954"/>
      <c r="E324" s="1954"/>
      <c r="F324" s="1954"/>
      <c r="G324" s="1954"/>
      <c r="H324" s="1954"/>
      <c r="I324" s="1954"/>
      <c r="J324" s="1954"/>
      <c r="K324" s="1954"/>
    </row>
    <row r="325" spans="1:11" ht="15.75" customHeight="1">
      <c r="A325" s="1954"/>
      <c r="B325" s="1954"/>
      <c r="C325" s="1954"/>
      <c r="D325" s="1954"/>
      <c r="E325" s="1954"/>
      <c r="F325" s="1954"/>
      <c r="G325" s="1954"/>
      <c r="H325" s="1954"/>
      <c r="I325" s="1954"/>
      <c r="J325" s="1954"/>
      <c r="K325" s="1954"/>
    </row>
    <row r="326" spans="1:11" ht="15.75" customHeight="1">
      <c r="A326" s="1954"/>
      <c r="B326" s="1954"/>
      <c r="C326" s="1954"/>
      <c r="D326" s="1954"/>
      <c r="E326" s="1954"/>
      <c r="F326" s="1954"/>
      <c r="G326" s="1954"/>
      <c r="H326" s="1954"/>
      <c r="I326" s="1954"/>
      <c r="J326" s="1954"/>
      <c r="K326" s="1954"/>
    </row>
    <row r="327" spans="1:11" ht="15.75" customHeight="1">
      <c r="A327" s="1954"/>
      <c r="B327" s="1954"/>
      <c r="C327" s="1954"/>
      <c r="D327" s="1954"/>
      <c r="E327" s="1954"/>
      <c r="F327" s="1954"/>
      <c r="G327" s="1954"/>
      <c r="H327" s="1954"/>
      <c r="I327" s="1954"/>
      <c r="J327" s="1954"/>
      <c r="K327" s="1954"/>
    </row>
    <row r="328" spans="1:11" ht="15.75" customHeight="1">
      <c r="A328" s="1954"/>
      <c r="B328" s="1954"/>
      <c r="C328" s="1954"/>
      <c r="D328" s="1954"/>
      <c r="E328" s="1954"/>
      <c r="F328" s="1954"/>
      <c r="G328" s="1954"/>
      <c r="H328" s="1954"/>
      <c r="I328" s="1954"/>
      <c r="J328" s="1954"/>
      <c r="K328" s="1954"/>
    </row>
    <row r="329" spans="1:11" ht="15.75" customHeight="1">
      <c r="A329" s="1954"/>
      <c r="B329" s="1954"/>
      <c r="C329" s="1954"/>
      <c r="D329" s="1954"/>
      <c r="E329" s="1954"/>
      <c r="F329" s="1954"/>
      <c r="G329" s="1954"/>
      <c r="H329" s="1954"/>
      <c r="I329" s="1954"/>
      <c r="J329" s="1954"/>
      <c r="K329" s="1954"/>
    </row>
    <row r="330" spans="1:11" ht="15.75" customHeight="1">
      <c r="A330" s="1954"/>
      <c r="B330" s="1954"/>
      <c r="C330" s="1954"/>
      <c r="D330" s="1954"/>
      <c r="E330" s="1954"/>
      <c r="F330" s="1954"/>
      <c r="G330" s="1954"/>
      <c r="H330" s="1954"/>
      <c r="I330" s="1954"/>
      <c r="J330" s="1954"/>
      <c r="K330" s="1954"/>
    </row>
    <row r="331" spans="1:11" ht="15.75" customHeight="1">
      <c r="A331" s="1954"/>
      <c r="B331" s="1954"/>
      <c r="C331" s="1954"/>
      <c r="D331" s="1954"/>
      <c r="E331" s="1954"/>
      <c r="F331" s="1954"/>
      <c r="G331" s="1954"/>
      <c r="H331" s="1954"/>
      <c r="I331" s="1954"/>
      <c r="J331" s="1954"/>
      <c r="K331" s="1954"/>
    </row>
    <row r="332" spans="1:11" ht="15.75" customHeight="1">
      <c r="A332" s="1954"/>
      <c r="B332" s="1954"/>
      <c r="C332" s="1954"/>
      <c r="D332" s="1954"/>
      <c r="E332" s="1954"/>
      <c r="F332" s="1954"/>
      <c r="G332" s="1954"/>
      <c r="H332" s="1954"/>
      <c r="I332" s="1954"/>
      <c r="J332" s="1954"/>
      <c r="K332" s="1954"/>
    </row>
    <row r="333" spans="1:11" ht="15.75" customHeight="1">
      <c r="A333" s="1954"/>
      <c r="B333" s="1954"/>
      <c r="C333" s="1954"/>
      <c r="D333" s="1954"/>
      <c r="E333" s="1954"/>
      <c r="F333" s="1954"/>
      <c r="G333" s="1954"/>
      <c r="H333" s="1954"/>
      <c r="I333" s="1954"/>
      <c r="J333" s="1954"/>
      <c r="K333" s="1954"/>
    </row>
    <row r="334" spans="1:11" ht="15.75" customHeight="1">
      <c r="A334" s="1954"/>
      <c r="B334" s="1954"/>
      <c r="C334" s="1954"/>
      <c r="D334" s="1954"/>
      <c r="E334" s="1954"/>
      <c r="F334" s="1954"/>
      <c r="G334" s="1954"/>
      <c r="H334" s="1954"/>
      <c r="I334" s="1954"/>
      <c r="J334" s="1954"/>
      <c r="K334" s="1954"/>
    </row>
    <row r="335" spans="1:11" ht="15.75" customHeight="1">
      <c r="A335" s="1954"/>
      <c r="B335" s="1954"/>
      <c r="C335" s="1954"/>
      <c r="D335" s="1954"/>
      <c r="E335" s="1954"/>
      <c r="F335" s="1954"/>
      <c r="G335" s="1954"/>
      <c r="H335" s="1954"/>
      <c r="I335" s="1954"/>
      <c r="J335" s="1954"/>
      <c r="K335" s="1954"/>
    </row>
    <row r="336" spans="1:11" ht="15.75" customHeight="1">
      <c r="A336" s="1954"/>
      <c r="B336" s="1954"/>
      <c r="C336" s="1954"/>
      <c r="D336" s="1954"/>
      <c r="E336" s="1954"/>
      <c r="F336" s="1954"/>
      <c r="G336" s="1954"/>
      <c r="H336" s="1954"/>
      <c r="I336" s="1954"/>
      <c r="J336" s="1954"/>
      <c r="K336" s="1954"/>
    </row>
    <row r="337" spans="1:11" ht="15.75" customHeight="1">
      <c r="A337" s="1954"/>
      <c r="B337" s="1954"/>
      <c r="C337" s="1954"/>
      <c r="D337" s="1954"/>
      <c r="E337" s="1954"/>
      <c r="F337" s="1954"/>
      <c r="G337" s="1954"/>
      <c r="H337" s="1954"/>
      <c r="I337" s="1954"/>
      <c r="J337" s="1954"/>
      <c r="K337" s="1954"/>
    </row>
    <row r="338" spans="1:11" ht="15.75" customHeight="1">
      <c r="A338" s="1954"/>
      <c r="B338" s="1954"/>
      <c r="C338" s="1954"/>
      <c r="D338" s="1954"/>
      <c r="E338" s="1954"/>
      <c r="F338" s="1954"/>
      <c r="G338" s="1954"/>
      <c r="H338" s="1954"/>
      <c r="I338" s="1954"/>
      <c r="J338" s="1954"/>
      <c r="K338" s="1954"/>
    </row>
    <row r="339" spans="1:11" ht="15.75" customHeight="1">
      <c r="A339" s="1954"/>
      <c r="B339" s="1954"/>
      <c r="C339" s="1954"/>
      <c r="D339" s="1954"/>
      <c r="E339" s="1954"/>
      <c r="F339" s="1954"/>
      <c r="G339" s="1954"/>
      <c r="H339" s="1954"/>
      <c r="I339" s="1954"/>
      <c r="J339" s="1954"/>
      <c r="K339" s="1954"/>
    </row>
    <row r="340" spans="1:11" ht="15.75" customHeight="1">
      <c r="A340" s="1954"/>
      <c r="B340" s="1954"/>
      <c r="C340" s="1954"/>
      <c r="D340" s="1954"/>
      <c r="E340" s="1954"/>
      <c r="F340" s="1954"/>
      <c r="G340" s="1954"/>
      <c r="H340" s="1954"/>
      <c r="I340" s="1954"/>
      <c r="J340" s="1954"/>
      <c r="K340" s="1954"/>
    </row>
    <row r="341" spans="1:11" ht="15.75" customHeight="1">
      <c r="A341" s="1954"/>
      <c r="B341" s="1954"/>
      <c r="C341" s="1954"/>
      <c r="D341" s="1954"/>
      <c r="E341" s="1954"/>
      <c r="F341" s="1954"/>
      <c r="G341" s="1954"/>
      <c r="H341" s="1954"/>
      <c r="I341" s="1954"/>
      <c r="J341" s="1954"/>
      <c r="K341" s="1954"/>
    </row>
    <row r="342" spans="1:11" ht="15.75" customHeight="1">
      <c r="A342" s="1954"/>
      <c r="B342" s="1954"/>
      <c r="C342" s="1954"/>
      <c r="D342" s="1954"/>
      <c r="E342" s="1954"/>
      <c r="F342" s="1954"/>
      <c r="G342" s="1954"/>
      <c r="H342" s="1954"/>
      <c r="I342" s="1954"/>
      <c r="J342" s="1954"/>
      <c r="K342" s="1954"/>
    </row>
    <row r="343" spans="1:11" ht="15.75" customHeight="1">
      <c r="A343" s="1954"/>
      <c r="B343" s="1954"/>
      <c r="C343" s="1954"/>
      <c r="D343" s="1954"/>
      <c r="E343" s="1954"/>
      <c r="F343" s="1954"/>
      <c r="G343" s="1954"/>
      <c r="H343" s="1954"/>
      <c r="I343" s="1954"/>
      <c r="J343" s="1954"/>
      <c r="K343" s="1954"/>
    </row>
    <row r="344" spans="1:11" ht="15.75" customHeight="1">
      <c r="A344" s="1954"/>
      <c r="B344" s="1954"/>
      <c r="C344" s="1954"/>
      <c r="D344" s="1954"/>
      <c r="E344" s="1954"/>
      <c r="F344" s="1954"/>
      <c r="G344" s="1954"/>
      <c r="H344" s="1954"/>
      <c r="I344" s="1954"/>
      <c r="J344" s="1954"/>
      <c r="K344" s="1954"/>
    </row>
    <row r="345" spans="1:11" ht="15.75" customHeight="1">
      <c r="A345" s="1954"/>
      <c r="B345" s="1954"/>
      <c r="C345" s="1954"/>
      <c r="D345" s="1954"/>
      <c r="E345" s="1954"/>
      <c r="F345" s="1954"/>
      <c r="G345" s="1954"/>
      <c r="H345" s="1954"/>
      <c r="I345" s="1954"/>
      <c r="J345" s="1954"/>
      <c r="K345" s="1954"/>
    </row>
    <row r="346" spans="1:11" ht="15.75" customHeight="1">
      <c r="A346" s="1954"/>
      <c r="B346" s="1954"/>
      <c r="C346" s="1954"/>
      <c r="D346" s="1954"/>
      <c r="E346" s="1954"/>
      <c r="F346" s="1954"/>
      <c r="G346" s="1954"/>
      <c r="H346" s="1954"/>
      <c r="I346" s="1954"/>
      <c r="J346" s="1954"/>
      <c r="K346" s="1954"/>
    </row>
    <row r="347" spans="1:11" ht="15.75" customHeight="1">
      <c r="A347" s="1954"/>
      <c r="B347" s="1954"/>
      <c r="C347" s="1954"/>
      <c r="D347" s="1954"/>
      <c r="E347" s="1954"/>
      <c r="F347" s="1954"/>
      <c r="G347" s="1954"/>
      <c r="H347" s="1954"/>
      <c r="I347" s="1954"/>
      <c r="J347" s="1954"/>
      <c r="K347" s="1954"/>
    </row>
    <row r="348" spans="1:11" ht="15.75" customHeight="1">
      <c r="A348" s="1954"/>
      <c r="B348" s="1954"/>
      <c r="C348" s="1954"/>
      <c r="D348" s="1954"/>
      <c r="E348" s="1954"/>
      <c r="F348" s="1954"/>
      <c r="G348" s="1954"/>
      <c r="H348" s="1954"/>
      <c r="I348" s="1954"/>
      <c r="J348" s="1954"/>
      <c r="K348" s="1954"/>
    </row>
    <row r="349" spans="1:11" ht="15.75" customHeight="1">
      <c r="A349" s="1954"/>
      <c r="B349" s="1954"/>
      <c r="C349" s="1954"/>
      <c r="D349" s="1954"/>
      <c r="E349" s="1954"/>
      <c r="F349" s="1954"/>
      <c r="G349" s="1954"/>
      <c r="H349" s="1954"/>
      <c r="I349" s="1954"/>
      <c r="J349" s="1954"/>
      <c r="K349" s="1954"/>
    </row>
    <row r="350" spans="1:11" ht="15.75" customHeight="1">
      <c r="A350" s="1954"/>
      <c r="B350" s="1954"/>
      <c r="C350" s="1954"/>
      <c r="D350" s="1954"/>
      <c r="E350" s="1954"/>
      <c r="F350" s="1954"/>
      <c r="G350" s="1954"/>
      <c r="H350" s="1954"/>
      <c r="I350" s="1954"/>
      <c r="J350" s="1954"/>
      <c r="K350" s="1954"/>
    </row>
    <row r="351" spans="1:11" ht="15.75" customHeight="1">
      <c r="A351" s="1954"/>
      <c r="B351" s="1954"/>
      <c r="C351" s="1954"/>
      <c r="D351" s="1954"/>
      <c r="E351" s="1954"/>
      <c r="F351" s="1954"/>
      <c r="G351" s="1954"/>
      <c r="H351" s="1954"/>
      <c r="I351" s="1954"/>
      <c r="J351" s="1954"/>
      <c r="K351" s="1954"/>
    </row>
    <row r="352" spans="1:11" ht="15.75" customHeight="1">
      <c r="A352" s="1954"/>
      <c r="B352" s="1954"/>
      <c r="C352" s="1954"/>
      <c r="D352" s="1954"/>
      <c r="E352" s="1954"/>
      <c r="F352" s="1954"/>
      <c r="G352" s="1954"/>
      <c r="H352" s="1954"/>
      <c r="I352" s="1954"/>
      <c r="J352" s="1954"/>
      <c r="K352" s="1954"/>
    </row>
    <row r="353" spans="1:11" ht="15.75" customHeight="1">
      <c r="A353" s="1954"/>
      <c r="B353" s="1954"/>
      <c r="C353" s="1954"/>
      <c r="D353" s="1954"/>
      <c r="E353" s="1954"/>
      <c r="F353" s="1954"/>
      <c r="G353" s="1954"/>
      <c r="H353" s="1954"/>
      <c r="I353" s="1954"/>
      <c r="J353" s="1954"/>
      <c r="K353" s="1954"/>
    </row>
    <row r="354" spans="1:11" ht="15.75" customHeight="1">
      <c r="A354" s="1954"/>
      <c r="B354" s="1954"/>
      <c r="C354" s="1954"/>
      <c r="D354" s="1954"/>
      <c r="E354" s="1954"/>
      <c r="F354" s="1954"/>
      <c r="G354" s="1954"/>
      <c r="H354" s="1954"/>
      <c r="I354" s="1954"/>
      <c r="J354" s="1954"/>
      <c r="K354" s="1954"/>
    </row>
    <row r="355" spans="1:11" ht="15.75" customHeight="1">
      <c r="A355" s="1954"/>
      <c r="B355" s="1954"/>
      <c r="C355" s="1954"/>
      <c r="D355" s="1954"/>
      <c r="E355" s="1954"/>
      <c r="F355" s="1954"/>
      <c r="G355" s="1954"/>
      <c r="H355" s="1954"/>
      <c r="I355" s="1954"/>
      <c r="J355" s="1954"/>
      <c r="K355" s="1954"/>
    </row>
    <row r="356" spans="1:11" ht="15.75" customHeight="1">
      <c r="A356" s="1954"/>
      <c r="B356" s="1954"/>
      <c r="C356" s="1954"/>
      <c r="D356" s="1954"/>
      <c r="E356" s="1954"/>
      <c r="F356" s="1954"/>
      <c r="G356" s="1954"/>
      <c r="H356" s="1954"/>
      <c r="I356" s="1954"/>
      <c r="J356" s="1954"/>
      <c r="K356" s="1954"/>
    </row>
    <row r="357" spans="1:11" ht="15.75" customHeight="1">
      <c r="A357" s="1954"/>
      <c r="B357" s="1954"/>
      <c r="C357" s="1954"/>
      <c r="D357" s="1954"/>
      <c r="E357" s="1954"/>
      <c r="F357" s="1954"/>
      <c r="G357" s="1954"/>
      <c r="H357" s="1954"/>
      <c r="I357" s="1954"/>
      <c r="J357" s="1954"/>
      <c r="K357" s="1954"/>
    </row>
    <row r="358" spans="1:11" ht="15.75" customHeight="1">
      <c r="A358" s="1954"/>
      <c r="B358" s="1954"/>
      <c r="C358" s="1954"/>
      <c r="D358" s="1954"/>
      <c r="E358" s="1954"/>
      <c r="F358" s="1954"/>
      <c r="G358" s="1954"/>
      <c r="H358" s="1954"/>
      <c r="I358" s="1954"/>
      <c r="J358" s="1954"/>
      <c r="K358" s="1954"/>
    </row>
    <row r="359" spans="1:11" ht="15.75" customHeight="1">
      <c r="A359" s="1954"/>
      <c r="B359" s="1954"/>
      <c r="C359" s="1954"/>
      <c r="D359" s="1954"/>
      <c r="E359" s="1954"/>
      <c r="F359" s="1954"/>
      <c r="G359" s="1954"/>
      <c r="H359" s="1954"/>
      <c r="I359" s="1954"/>
      <c r="J359" s="1954"/>
      <c r="K359" s="1954"/>
    </row>
    <row r="360" spans="1:11" ht="15.75" customHeight="1">
      <c r="A360" s="1954"/>
      <c r="B360" s="1954"/>
      <c r="C360" s="1954"/>
      <c r="D360" s="1954"/>
      <c r="E360" s="1954"/>
      <c r="F360" s="1954"/>
      <c r="G360" s="1954"/>
      <c r="H360" s="1954"/>
      <c r="I360" s="1954"/>
      <c r="J360" s="1954"/>
      <c r="K360" s="1954"/>
    </row>
    <row r="361" spans="1:11" ht="15.75" customHeight="1">
      <c r="A361" s="1954"/>
      <c r="B361" s="1954"/>
      <c r="C361" s="1954"/>
      <c r="D361" s="1954"/>
      <c r="E361" s="1954"/>
      <c r="F361" s="1954"/>
      <c r="G361" s="1954"/>
      <c r="H361" s="1954"/>
      <c r="I361" s="1954"/>
      <c r="J361" s="1954"/>
      <c r="K361" s="1954"/>
    </row>
    <row r="362" spans="1:11" ht="15.75" customHeight="1">
      <c r="A362" s="1954"/>
      <c r="B362" s="1954"/>
      <c r="C362" s="1954"/>
      <c r="D362" s="1954"/>
      <c r="E362" s="1954"/>
      <c r="F362" s="1954"/>
      <c r="G362" s="1954"/>
      <c r="H362" s="1954"/>
      <c r="I362" s="1954"/>
      <c r="J362" s="1954"/>
      <c r="K362" s="1954"/>
    </row>
    <row r="363" spans="1:11" ht="15.75" customHeight="1">
      <c r="A363" s="1954"/>
      <c r="B363" s="1954"/>
      <c r="C363" s="1954"/>
      <c r="D363" s="1954"/>
      <c r="E363" s="1954"/>
      <c r="F363" s="1954"/>
      <c r="G363" s="1954"/>
      <c r="H363" s="1954"/>
      <c r="I363" s="1954"/>
      <c r="J363" s="1954"/>
      <c r="K363" s="1954"/>
    </row>
    <row r="364" spans="1:11" ht="15.75" customHeight="1">
      <c r="A364" s="1954"/>
      <c r="B364" s="1954"/>
      <c r="C364" s="1954"/>
      <c r="D364" s="1954"/>
      <c r="E364" s="1954"/>
      <c r="F364" s="1954"/>
      <c r="G364" s="1954"/>
      <c r="H364" s="1954"/>
      <c r="I364" s="1954"/>
      <c r="J364" s="1954"/>
      <c r="K364" s="1954"/>
    </row>
    <row r="365" spans="1:11" ht="15.75" customHeight="1">
      <c r="A365" s="1954"/>
      <c r="B365" s="1954"/>
      <c r="C365" s="1954"/>
      <c r="D365" s="1954"/>
      <c r="E365" s="1954"/>
      <c r="F365" s="1954"/>
      <c r="G365" s="1954"/>
      <c r="H365" s="1954"/>
      <c r="I365" s="1954"/>
      <c r="J365" s="1954"/>
      <c r="K365" s="1954"/>
    </row>
    <row r="366" spans="1:11" ht="15.75" customHeight="1">
      <c r="A366" s="1954"/>
      <c r="B366" s="1954"/>
      <c r="C366" s="1954"/>
      <c r="D366" s="1954"/>
      <c r="E366" s="1954"/>
      <c r="F366" s="1954"/>
      <c r="G366" s="1954"/>
      <c r="H366" s="1954"/>
      <c r="I366" s="1954"/>
      <c r="J366" s="1954"/>
      <c r="K366" s="1954"/>
    </row>
    <row r="367" spans="1:11" ht="15.75" customHeight="1">
      <c r="A367" s="1954"/>
      <c r="B367" s="1954"/>
      <c r="C367" s="1954"/>
      <c r="D367" s="1954"/>
      <c r="E367" s="1954"/>
      <c r="F367" s="1954"/>
      <c r="G367" s="1954"/>
      <c r="H367" s="1954"/>
      <c r="I367" s="1954"/>
      <c r="J367" s="1954"/>
      <c r="K367" s="1954"/>
    </row>
    <row r="368" spans="1:11" ht="15.75" customHeight="1">
      <c r="A368" s="1954"/>
      <c r="B368" s="1954"/>
      <c r="C368" s="1954"/>
      <c r="D368" s="1954"/>
      <c r="E368" s="1954"/>
      <c r="F368" s="1954"/>
      <c r="G368" s="1954"/>
      <c r="H368" s="1954"/>
      <c r="I368" s="1954"/>
      <c r="J368" s="1954"/>
      <c r="K368" s="1954"/>
    </row>
    <row r="369" spans="1:11" ht="15.75" customHeight="1">
      <c r="A369" s="1954"/>
      <c r="B369" s="1954"/>
      <c r="C369" s="1954"/>
      <c r="D369" s="1954"/>
      <c r="E369" s="1954"/>
      <c r="F369" s="1954"/>
      <c r="G369" s="1954"/>
      <c r="H369" s="1954"/>
      <c r="I369" s="1954"/>
      <c r="J369" s="1954"/>
      <c r="K369" s="1954"/>
    </row>
    <row r="370" spans="1:11" ht="15.75" customHeight="1">
      <c r="A370" s="1954"/>
      <c r="B370" s="1954"/>
      <c r="C370" s="1954"/>
      <c r="D370" s="1954"/>
      <c r="E370" s="1954"/>
      <c r="F370" s="1954"/>
      <c r="G370" s="1954"/>
      <c r="H370" s="1954"/>
      <c r="I370" s="1954"/>
      <c r="J370" s="1954"/>
      <c r="K370" s="1954"/>
    </row>
    <row r="371" spans="1:11" ht="15.75" customHeight="1">
      <c r="A371" s="1954"/>
      <c r="B371" s="1954"/>
      <c r="C371" s="1954"/>
      <c r="D371" s="1954"/>
      <c r="E371" s="1954"/>
      <c r="F371" s="1954"/>
      <c r="G371" s="1954"/>
      <c r="H371" s="1954"/>
      <c r="I371" s="1954"/>
      <c r="J371" s="1954"/>
      <c r="K371" s="1954"/>
    </row>
    <row r="372" spans="1:11" ht="15.75" customHeight="1">
      <c r="A372" s="1954"/>
      <c r="B372" s="1954"/>
      <c r="C372" s="1954"/>
      <c r="D372" s="1954"/>
      <c r="E372" s="1954"/>
      <c r="F372" s="1954"/>
      <c r="G372" s="1954"/>
      <c r="H372" s="1954"/>
      <c r="I372" s="1954"/>
      <c r="J372" s="1954"/>
      <c r="K372" s="1954"/>
    </row>
    <row r="373" spans="1:11" ht="15.75" customHeight="1">
      <c r="A373" s="1954"/>
      <c r="B373" s="1954"/>
      <c r="C373" s="1954"/>
      <c r="D373" s="1954"/>
      <c r="E373" s="1954"/>
      <c r="F373" s="1954"/>
      <c r="G373" s="1954"/>
      <c r="H373" s="1954"/>
      <c r="I373" s="1954"/>
      <c r="J373" s="1954"/>
      <c r="K373" s="1954"/>
    </row>
    <row r="374" spans="1:11" ht="15.75" customHeight="1">
      <c r="A374" s="1954"/>
      <c r="B374" s="1954"/>
      <c r="C374" s="1954"/>
      <c r="D374" s="1954"/>
      <c r="E374" s="1954"/>
      <c r="F374" s="1954"/>
      <c r="G374" s="1954"/>
      <c r="H374" s="1954"/>
      <c r="I374" s="1954"/>
      <c r="J374" s="1954"/>
      <c r="K374" s="1954"/>
    </row>
    <row r="375" spans="1:11" ht="15.75" customHeight="1">
      <c r="A375" s="1954"/>
      <c r="B375" s="1954"/>
      <c r="C375" s="1954"/>
      <c r="D375" s="1954"/>
      <c r="E375" s="1954"/>
      <c r="F375" s="1954"/>
      <c r="G375" s="1954"/>
      <c r="H375" s="1954"/>
      <c r="I375" s="1954"/>
      <c r="J375" s="1954"/>
      <c r="K375" s="1954"/>
    </row>
    <row r="376" spans="1:11" ht="15.75" customHeight="1">
      <c r="A376" s="1954"/>
      <c r="B376" s="1954"/>
      <c r="C376" s="1954"/>
      <c r="D376" s="1954"/>
      <c r="E376" s="1954"/>
      <c r="F376" s="1954"/>
      <c r="G376" s="1954"/>
      <c r="H376" s="1954"/>
      <c r="I376" s="1954"/>
      <c r="J376" s="1954"/>
      <c r="K376" s="1954"/>
    </row>
    <row r="377" spans="1:11" ht="15.75" customHeight="1">
      <c r="A377" s="1954"/>
      <c r="B377" s="1954"/>
      <c r="C377" s="1954"/>
      <c r="D377" s="1954"/>
      <c r="E377" s="1954"/>
      <c r="F377" s="1954"/>
      <c r="G377" s="1954"/>
      <c r="H377" s="1954"/>
      <c r="I377" s="1954"/>
      <c r="J377" s="1954"/>
      <c r="K377" s="1954"/>
    </row>
    <row r="378" spans="1:11" ht="15.75" customHeight="1">
      <c r="A378" s="1954"/>
      <c r="B378" s="1954"/>
      <c r="C378" s="1954"/>
      <c r="D378" s="1954"/>
      <c r="E378" s="1954"/>
      <c r="F378" s="1954"/>
      <c r="G378" s="1954"/>
      <c r="H378" s="1954"/>
      <c r="I378" s="1954"/>
      <c r="J378" s="1954"/>
      <c r="K378" s="1954"/>
    </row>
    <row r="379" spans="1:11" ht="15.75" customHeight="1">
      <c r="A379" s="1954"/>
      <c r="B379" s="1954"/>
      <c r="C379" s="1954"/>
      <c r="D379" s="1954"/>
      <c r="E379" s="1954"/>
      <c r="F379" s="1954"/>
      <c r="G379" s="1954"/>
      <c r="H379" s="1954"/>
      <c r="I379" s="1954"/>
      <c r="J379" s="1954"/>
      <c r="K379" s="1954"/>
    </row>
    <row r="380" spans="1:11" ht="15.75" customHeight="1">
      <c r="A380" s="1954"/>
      <c r="B380" s="1954"/>
      <c r="C380" s="1954"/>
      <c r="D380" s="1954"/>
      <c r="E380" s="1954"/>
      <c r="F380" s="1954"/>
      <c r="G380" s="1954"/>
      <c r="H380" s="1954"/>
      <c r="I380" s="1954"/>
      <c r="J380" s="1954"/>
      <c r="K380" s="1954"/>
    </row>
    <row r="381" spans="1:11" ht="15.75" customHeight="1">
      <c r="A381" s="1954"/>
      <c r="B381" s="1954"/>
      <c r="C381" s="1954"/>
      <c r="D381" s="1954"/>
      <c r="E381" s="1954"/>
      <c r="F381" s="1954"/>
      <c r="G381" s="1954"/>
      <c r="H381" s="1954"/>
      <c r="I381" s="1954"/>
      <c r="J381" s="1954"/>
      <c r="K381" s="1954"/>
    </row>
    <row r="382" spans="1:11" ht="15.75" customHeight="1">
      <c r="A382" s="1954"/>
      <c r="B382" s="1954"/>
      <c r="C382" s="1954"/>
      <c r="D382" s="1954"/>
      <c r="E382" s="1954"/>
      <c r="F382" s="1954"/>
      <c r="G382" s="1954"/>
      <c r="H382" s="1954"/>
      <c r="I382" s="1954"/>
      <c r="J382" s="1954"/>
      <c r="K382" s="1954"/>
    </row>
    <row r="383" spans="1:11" ht="15.75" customHeight="1">
      <c r="A383" s="1954"/>
      <c r="B383" s="1954"/>
      <c r="C383" s="1954"/>
      <c r="D383" s="1954"/>
      <c r="E383" s="1954"/>
      <c r="F383" s="1954"/>
      <c r="G383" s="1954"/>
      <c r="H383" s="1954"/>
      <c r="I383" s="1954"/>
      <c r="J383" s="1954"/>
      <c r="K383" s="1954"/>
    </row>
    <row r="384" spans="1:11" ht="15.75" customHeight="1">
      <c r="A384" s="1954"/>
      <c r="B384" s="1954"/>
      <c r="C384" s="1954"/>
      <c r="D384" s="1954"/>
      <c r="E384" s="1954"/>
      <c r="F384" s="1954"/>
      <c r="G384" s="1954"/>
      <c r="H384" s="1954"/>
      <c r="I384" s="1954"/>
      <c r="J384" s="1954"/>
      <c r="K384" s="1954"/>
    </row>
    <row r="385" spans="1:11" ht="15.75" customHeight="1">
      <c r="A385" s="1954"/>
      <c r="B385" s="1954"/>
      <c r="C385" s="1954"/>
      <c r="D385" s="1954"/>
      <c r="E385" s="1954"/>
      <c r="F385" s="1954"/>
      <c r="G385" s="1954"/>
      <c r="H385" s="1954"/>
      <c r="I385" s="1954"/>
      <c r="J385" s="1954"/>
      <c r="K385" s="1954"/>
    </row>
    <row r="386" spans="1:11" ht="15.75" customHeight="1">
      <c r="A386" s="1954"/>
      <c r="B386" s="1954"/>
      <c r="C386" s="1954"/>
      <c r="D386" s="1954"/>
      <c r="E386" s="1954"/>
      <c r="F386" s="1954"/>
      <c r="G386" s="1954"/>
      <c r="H386" s="1954"/>
      <c r="I386" s="1954"/>
      <c r="J386" s="1954"/>
      <c r="K386" s="1954"/>
    </row>
    <row r="387" spans="1:11" ht="15.75" customHeight="1">
      <c r="A387" s="1954"/>
      <c r="B387" s="1954"/>
      <c r="C387" s="1954"/>
      <c r="D387" s="1954"/>
      <c r="E387" s="1954"/>
      <c r="F387" s="1954"/>
      <c r="G387" s="1954"/>
      <c r="H387" s="1954"/>
      <c r="I387" s="1954"/>
      <c r="J387" s="1954"/>
      <c r="K387" s="1954"/>
    </row>
    <row r="388" spans="1:11" ht="15.75" customHeight="1">
      <c r="A388" s="1954"/>
      <c r="B388" s="1954"/>
      <c r="C388" s="1954"/>
      <c r="D388" s="1954"/>
      <c r="E388" s="1954"/>
      <c r="F388" s="1954"/>
      <c r="G388" s="1954"/>
      <c r="H388" s="1954"/>
      <c r="I388" s="1954"/>
      <c r="J388" s="1954"/>
      <c r="K388" s="1954"/>
    </row>
    <row r="389" spans="1:11" ht="15.75" customHeight="1">
      <c r="A389" s="1954"/>
      <c r="B389" s="1954"/>
      <c r="C389" s="1954"/>
      <c r="D389" s="1954"/>
      <c r="E389" s="1954"/>
      <c r="F389" s="1954"/>
      <c r="G389" s="1954"/>
      <c r="H389" s="1954"/>
      <c r="I389" s="1954"/>
      <c r="J389" s="1954"/>
      <c r="K389" s="1954"/>
    </row>
    <row r="390" spans="1:11" ht="15.75" customHeight="1">
      <c r="A390" s="1954"/>
      <c r="B390" s="1954"/>
      <c r="C390" s="1954"/>
      <c r="D390" s="1954"/>
      <c r="E390" s="1954"/>
      <c r="F390" s="1954"/>
      <c r="G390" s="1954"/>
      <c r="H390" s="1954"/>
      <c r="I390" s="1954"/>
      <c r="J390" s="1954"/>
      <c r="K390" s="1954"/>
    </row>
    <row r="391" spans="1:11" ht="15.75" customHeight="1">
      <c r="A391" s="1954"/>
      <c r="B391" s="1954"/>
      <c r="C391" s="1954"/>
      <c r="D391" s="1954"/>
      <c r="E391" s="1954"/>
      <c r="F391" s="1954"/>
      <c r="G391" s="1954"/>
      <c r="H391" s="1954"/>
      <c r="I391" s="1954"/>
      <c r="J391" s="1954"/>
      <c r="K391" s="1954"/>
    </row>
    <row r="392" spans="1:11" ht="15.75" customHeight="1">
      <c r="A392" s="1954"/>
      <c r="B392" s="1954"/>
      <c r="C392" s="1954"/>
      <c r="D392" s="1954"/>
      <c r="E392" s="1954"/>
      <c r="F392" s="1954"/>
      <c r="G392" s="1954"/>
      <c r="H392" s="1954"/>
      <c r="I392" s="1954"/>
      <c r="J392" s="1954"/>
      <c r="K392" s="1954"/>
    </row>
    <row r="393" spans="1:11" ht="15.75" customHeight="1">
      <c r="A393" s="1954"/>
      <c r="B393" s="1954"/>
      <c r="C393" s="1954"/>
      <c r="D393" s="1954"/>
      <c r="E393" s="1954"/>
      <c r="F393" s="1954"/>
      <c r="G393" s="1954"/>
      <c r="H393" s="1954"/>
      <c r="I393" s="1954"/>
      <c r="J393" s="1954"/>
      <c r="K393" s="1954"/>
    </row>
    <row r="394" spans="1:11" ht="15.75" customHeight="1">
      <c r="A394" s="1954"/>
      <c r="B394" s="1954"/>
      <c r="C394" s="1954"/>
      <c r="D394" s="1954"/>
      <c r="E394" s="1954"/>
      <c r="F394" s="1954"/>
      <c r="G394" s="1954"/>
      <c r="H394" s="1954"/>
      <c r="I394" s="1954"/>
      <c r="J394" s="1954"/>
      <c r="K394" s="1954"/>
    </row>
    <row r="395" spans="1:11" ht="15.75" customHeight="1">
      <c r="A395" s="1954"/>
      <c r="B395" s="1954"/>
      <c r="C395" s="1954"/>
      <c r="D395" s="1954"/>
      <c r="E395" s="1954"/>
      <c r="F395" s="1954"/>
      <c r="G395" s="1954"/>
      <c r="H395" s="1954"/>
      <c r="I395" s="1954"/>
      <c r="J395" s="1954"/>
      <c r="K395" s="1954"/>
    </row>
    <row r="396" spans="1:11" ht="15.75" customHeight="1">
      <c r="A396" s="1954"/>
      <c r="B396" s="1954"/>
      <c r="C396" s="1954"/>
      <c r="D396" s="1954"/>
      <c r="E396" s="1954"/>
      <c r="F396" s="1954"/>
      <c r="G396" s="1954"/>
      <c r="H396" s="1954"/>
      <c r="I396" s="1954"/>
      <c r="J396" s="1954"/>
      <c r="K396" s="1954"/>
    </row>
    <row r="397" spans="1:11" ht="15.75" customHeight="1">
      <c r="A397" s="1954"/>
      <c r="B397" s="1954"/>
      <c r="C397" s="1954"/>
      <c r="D397" s="1954"/>
      <c r="E397" s="1954"/>
      <c r="F397" s="1954"/>
      <c r="G397" s="1954"/>
      <c r="H397" s="1954"/>
      <c r="I397" s="1954"/>
      <c r="J397" s="1954"/>
      <c r="K397" s="1954"/>
    </row>
    <row r="398" spans="1:11" ht="15.75" customHeight="1">
      <c r="A398" s="1954"/>
      <c r="B398" s="1954"/>
      <c r="C398" s="1954"/>
      <c r="D398" s="1954"/>
      <c r="E398" s="1954"/>
      <c r="F398" s="1954"/>
      <c r="G398" s="1954"/>
      <c r="H398" s="1954"/>
      <c r="I398" s="1954"/>
      <c r="J398" s="1954"/>
      <c r="K398" s="1954"/>
    </row>
    <row r="399" spans="1:11" ht="15.75" customHeight="1">
      <c r="A399" s="1954"/>
      <c r="B399" s="1954"/>
      <c r="C399" s="1954"/>
      <c r="D399" s="1954"/>
      <c r="E399" s="1954"/>
      <c r="F399" s="1954"/>
      <c r="G399" s="1954"/>
      <c r="H399" s="1954"/>
      <c r="I399" s="1954"/>
      <c r="J399" s="1954"/>
      <c r="K399" s="1954"/>
    </row>
    <row r="400" spans="1:11" ht="15.75" customHeight="1">
      <c r="A400" s="1954"/>
      <c r="B400" s="1954"/>
      <c r="C400" s="1954"/>
      <c r="D400" s="1954"/>
      <c r="E400" s="1954"/>
      <c r="F400" s="1954"/>
      <c r="G400" s="1954"/>
      <c r="H400" s="1954"/>
      <c r="I400" s="1954"/>
      <c r="J400" s="1954"/>
      <c r="K400" s="1954"/>
    </row>
    <row r="401" spans="1:11" ht="15.75" customHeight="1">
      <c r="A401" s="1954"/>
      <c r="B401" s="1954"/>
      <c r="C401" s="1954"/>
      <c r="D401" s="1954"/>
      <c r="E401" s="1954"/>
      <c r="F401" s="1954"/>
      <c r="G401" s="1954"/>
      <c r="H401" s="1954"/>
      <c r="I401" s="1954"/>
      <c r="J401" s="1954"/>
      <c r="K401" s="1954"/>
    </row>
    <row r="402" spans="1:11" ht="15.75" customHeight="1">
      <c r="A402" s="1954"/>
      <c r="B402" s="1954"/>
      <c r="C402" s="1954"/>
      <c r="D402" s="1954"/>
      <c r="E402" s="1954"/>
      <c r="F402" s="1954"/>
      <c r="G402" s="1954"/>
      <c r="H402" s="1954"/>
      <c r="I402" s="1954"/>
      <c r="J402" s="1954"/>
      <c r="K402" s="1954"/>
    </row>
    <row r="403" spans="1:11" ht="15.75" customHeight="1">
      <c r="A403" s="1954"/>
      <c r="B403" s="1954"/>
      <c r="C403" s="1954"/>
      <c r="D403" s="1954"/>
      <c r="E403" s="1954"/>
      <c r="F403" s="1954"/>
      <c r="G403" s="1954"/>
      <c r="H403" s="1954"/>
      <c r="I403" s="1954"/>
      <c r="J403" s="1954"/>
      <c r="K403" s="1954"/>
    </row>
    <row r="404" spans="1:11" ht="15.75" customHeight="1">
      <c r="A404" s="1954"/>
      <c r="B404" s="1954"/>
      <c r="C404" s="1954"/>
      <c r="D404" s="1954"/>
      <c r="E404" s="1954"/>
      <c r="F404" s="1954"/>
      <c r="G404" s="1954"/>
      <c r="H404" s="1954"/>
      <c r="I404" s="1954"/>
      <c r="J404" s="1954"/>
      <c r="K404" s="1954"/>
    </row>
    <row r="405" spans="1:11" ht="15.75" customHeight="1">
      <c r="A405" s="1954"/>
      <c r="B405" s="1954"/>
      <c r="C405" s="1954"/>
      <c r="D405" s="1954"/>
      <c r="E405" s="1954"/>
      <c r="F405" s="1954"/>
      <c r="G405" s="1954"/>
      <c r="H405" s="1954"/>
      <c r="I405" s="1954"/>
      <c r="J405" s="1954"/>
      <c r="K405" s="1954"/>
    </row>
    <row r="406" spans="1:11" ht="15.75" customHeight="1">
      <c r="A406" s="1954"/>
      <c r="B406" s="1954"/>
      <c r="C406" s="1954"/>
      <c r="D406" s="1954"/>
      <c r="E406" s="1954"/>
      <c r="F406" s="1954"/>
      <c r="G406" s="1954"/>
      <c r="H406" s="1954"/>
      <c r="I406" s="1954"/>
      <c r="J406" s="1954"/>
      <c r="K406" s="1954"/>
    </row>
    <row r="407" spans="1:11" ht="15.75" customHeight="1">
      <c r="A407" s="1954"/>
      <c r="B407" s="1954"/>
      <c r="C407" s="1954"/>
      <c r="D407" s="1954"/>
      <c r="E407" s="1954"/>
      <c r="F407" s="1954"/>
      <c r="G407" s="1954"/>
      <c r="H407" s="1954"/>
      <c r="I407" s="1954"/>
      <c r="J407" s="1954"/>
      <c r="K407" s="1954"/>
    </row>
    <row r="408" spans="1:11" ht="15.75" customHeight="1">
      <c r="A408" s="1954"/>
      <c r="B408" s="1954"/>
      <c r="C408" s="1954"/>
      <c r="D408" s="1954"/>
      <c r="E408" s="1954"/>
      <c r="F408" s="1954"/>
      <c r="G408" s="1954"/>
      <c r="H408" s="1954"/>
      <c r="I408" s="1954"/>
      <c r="J408" s="1954"/>
      <c r="K408" s="1954"/>
    </row>
    <row r="409" spans="1:11" ht="15.75" customHeight="1">
      <c r="A409" s="1954"/>
      <c r="B409" s="1954"/>
      <c r="C409" s="1954"/>
      <c r="D409" s="1954"/>
      <c r="E409" s="1954"/>
      <c r="F409" s="1954"/>
      <c r="G409" s="1954"/>
      <c r="H409" s="1954"/>
      <c r="I409" s="1954"/>
      <c r="J409" s="1954"/>
      <c r="K409" s="1954"/>
    </row>
    <row r="410" spans="1:11" ht="15.75" customHeight="1">
      <c r="A410" s="1954"/>
      <c r="B410" s="1954"/>
      <c r="C410" s="1954"/>
      <c r="D410" s="1954"/>
      <c r="E410" s="1954"/>
      <c r="F410" s="1954"/>
      <c r="G410" s="1954"/>
      <c r="H410" s="1954"/>
      <c r="I410" s="1954"/>
      <c r="J410" s="1954"/>
      <c r="K410" s="1954"/>
    </row>
    <row r="411" spans="1:11" ht="15.75" customHeight="1">
      <c r="A411" s="1954"/>
      <c r="B411" s="1954"/>
      <c r="C411" s="1954"/>
      <c r="D411" s="1954"/>
      <c r="E411" s="1954"/>
      <c r="F411" s="1954"/>
      <c r="G411" s="1954"/>
      <c r="H411" s="1954"/>
      <c r="I411" s="1954"/>
      <c r="J411" s="1954"/>
      <c r="K411" s="1954"/>
    </row>
    <row r="412" spans="1:11" ht="15.75" customHeight="1">
      <c r="A412" s="1954"/>
      <c r="B412" s="1954"/>
      <c r="C412" s="1954"/>
      <c r="D412" s="1954"/>
      <c r="E412" s="1954"/>
      <c r="F412" s="1954"/>
      <c r="G412" s="1954"/>
      <c r="H412" s="1954"/>
      <c r="I412" s="1954"/>
      <c r="J412" s="1954"/>
      <c r="K412" s="1954"/>
    </row>
    <row r="413" spans="1:11" ht="15.75" customHeight="1">
      <c r="A413" s="1954"/>
      <c r="B413" s="1954"/>
      <c r="C413" s="1954"/>
      <c r="D413" s="1954"/>
      <c r="E413" s="1954"/>
      <c r="F413" s="1954"/>
      <c r="G413" s="1954"/>
      <c r="H413" s="1954"/>
      <c r="I413" s="1954"/>
      <c r="J413" s="1954"/>
      <c r="K413" s="1954"/>
    </row>
    <row r="414" spans="1:11" ht="15.75" customHeight="1">
      <c r="A414" s="1954"/>
      <c r="B414" s="1954"/>
      <c r="C414" s="1954"/>
      <c r="D414" s="1954"/>
      <c r="E414" s="1954"/>
      <c r="F414" s="1954"/>
      <c r="G414" s="1954"/>
      <c r="H414" s="1954"/>
      <c r="I414" s="1954"/>
      <c r="J414" s="1954"/>
      <c r="K414" s="1954"/>
    </row>
    <row r="415" spans="1:11" ht="15.75" customHeight="1">
      <c r="A415" s="1954"/>
      <c r="B415" s="1954"/>
      <c r="C415" s="1954"/>
      <c r="D415" s="1954"/>
      <c r="E415" s="1954"/>
      <c r="F415" s="1954"/>
      <c r="G415" s="1954"/>
      <c r="H415" s="1954"/>
      <c r="I415" s="1954"/>
      <c r="J415" s="1954"/>
      <c r="K415" s="1954"/>
    </row>
    <row r="416" spans="1:11" ht="15.75" customHeight="1">
      <c r="A416" s="1954"/>
      <c r="B416" s="1954"/>
      <c r="C416" s="1954"/>
      <c r="D416" s="1954"/>
      <c r="E416" s="1954"/>
      <c r="F416" s="1954"/>
      <c r="G416" s="1954"/>
      <c r="H416" s="1954"/>
      <c r="I416" s="1954"/>
      <c r="J416" s="1954"/>
      <c r="K416" s="1954"/>
    </row>
    <row r="417" spans="1:11" ht="15.75" customHeight="1">
      <c r="A417" s="1954"/>
      <c r="B417" s="1954"/>
      <c r="C417" s="1954"/>
      <c r="D417" s="1954"/>
      <c r="E417" s="1954"/>
      <c r="F417" s="1954"/>
      <c r="G417" s="1954"/>
      <c r="H417" s="1954"/>
      <c r="I417" s="1954"/>
      <c r="J417" s="1954"/>
      <c r="K417" s="1954"/>
    </row>
    <row r="418" spans="1:11" ht="15.75" customHeight="1">
      <c r="A418" s="1954"/>
      <c r="B418" s="1954"/>
      <c r="C418" s="1954"/>
      <c r="D418" s="1954"/>
      <c r="E418" s="1954"/>
      <c r="F418" s="1954"/>
      <c r="G418" s="1954"/>
      <c r="H418" s="1954"/>
      <c r="I418" s="1954"/>
      <c r="J418" s="1954"/>
      <c r="K418" s="1954"/>
    </row>
    <row r="419" spans="1:11" ht="15.75" customHeight="1">
      <c r="A419" s="1954"/>
      <c r="B419" s="1954"/>
      <c r="C419" s="1954"/>
      <c r="D419" s="1954"/>
      <c r="E419" s="1954"/>
      <c r="F419" s="1954"/>
      <c r="G419" s="1954"/>
      <c r="H419" s="1954"/>
      <c r="I419" s="1954"/>
      <c r="J419" s="1954"/>
      <c r="K419" s="1954"/>
    </row>
    <row r="420" spans="1:11" ht="15.75" customHeight="1">
      <c r="A420" s="1954"/>
      <c r="B420" s="1954"/>
      <c r="C420" s="1954"/>
      <c r="D420" s="1954"/>
      <c r="E420" s="1954"/>
      <c r="F420" s="1954"/>
      <c r="G420" s="1954"/>
      <c r="H420" s="1954"/>
      <c r="I420" s="1954"/>
      <c r="J420" s="1954"/>
      <c r="K420" s="1954"/>
    </row>
    <row r="421" spans="1:11" ht="15.75" customHeight="1">
      <c r="A421" s="1954"/>
      <c r="B421" s="1954"/>
      <c r="C421" s="1954"/>
      <c r="D421" s="1954"/>
      <c r="E421" s="1954"/>
      <c r="F421" s="1954"/>
      <c r="G421" s="1954"/>
      <c r="H421" s="1954"/>
      <c r="I421" s="1954"/>
      <c r="J421" s="1954"/>
      <c r="K421" s="1954"/>
    </row>
    <row r="422" spans="1:11" ht="15.75" customHeight="1">
      <c r="A422" s="1954"/>
      <c r="B422" s="1954"/>
      <c r="C422" s="1954"/>
      <c r="D422" s="1954"/>
      <c r="E422" s="1954"/>
      <c r="F422" s="1954"/>
      <c r="G422" s="1954"/>
      <c r="H422" s="1954"/>
      <c r="I422" s="1954"/>
      <c r="J422" s="1954"/>
      <c r="K422" s="1954"/>
    </row>
    <row r="423" spans="1:11" ht="15.75" customHeight="1">
      <c r="A423" s="1954"/>
      <c r="B423" s="1954"/>
      <c r="C423" s="1954"/>
      <c r="D423" s="1954"/>
      <c r="E423" s="1954"/>
      <c r="F423" s="1954"/>
      <c r="G423" s="1954"/>
      <c r="H423" s="1954"/>
      <c r="I423" s="1954"/>
      <c r="J423" s="1954"/>
      <c r="K423" s="1954"/>
    </row>
    <row r="424" spans="1:11" ht="15.75" customHeight="1">
      <c r="A424" s="1954"/>
      <c r="B424" s="1954"/>
      <c r="C424" s="1954"/>
      <c r="D424" s="1954"/>
      <c r="E424" s="1954"/>
      <c r="F424" s="1954"/>
      <c r="G424" s="1954"/>
      <c r="H424" s="1954"/>
      <c r="I424" s="1954"/>
      <c r="J424" s="1954"/>
      <c r="K424" s="1954"/>
    </row>
    <row r="425" spans="1:11" ht="15.75" customHeight="1">
      <c r="A425" s="1954"/>
      <c r="B425" s="1954"/>
      <c r="C425" s="1954"/>
      <c r="D425" s="1954"/>
      <c r="E425" s="1954"/>
      <c r="F425" s="1954"/>
      <c r="G425" s="1954"/>
      <c r="H425" s="1954"/>
      <c r="I425" s="1954"/>
      <c r="J425" s="1954"/>
      <c r="K425" s="1954"/>
    </row>
    <row r="426" spans="1:11" ht="15.75" customHeight="1">
      <c r="A426" s="1954"/>
      <c r="B426" s="1954"/>
      <c r="C426" s="1954"/>
      <c r="D426" s="1954"/>
      <c r="E426" s="1954"/>
      <c r="F426" s="1954"/>
      <c r="G426" s="1954"/>
      <c r="H426" s="1954"/>
      <c r="I426" s="1954"/>
      <c r="J426" s="1954"/>
      <c r="K426" s="1954"/>
    </row>
    <row r="427" spans="1:11" ht="15.75" customHeight="1">
      <c r="A427" s="1954"/>
      <c r="B427" s="1954"/>
      <c r="C427" s="1954"/>
      <c r="D427" s="1954"/>
      <c r="E427" s="1954"/>
      <c r="F427" s="1954"/>
      <c r="G427" s="1954"/>
      <c r="H427" s="1954"/>
      <c r="I427" s="1954"/>
      <c r="J427" s="1954"/>
      <c r="K427" s="1954"/>
    </row>
    <row r="428" spans="1:11" ht="15.75" customHeight="1">
      <c r="A428" s="1954"/>
      <c r="B428" s="1954"/>
      <c r="C428" s="1954"/>
      <c r="D428" s="1954"/>
      <c r="E428" s="1954"/>
      <c r="F428" s="1954"/>
      <c r="G428" s="1954"/>
      <c r="H428" s="1954"/>
      <c r="I428" s="1954"/>
      <c r="J428" s="1954"/>
      <c r="K428" s="1954"/>
    </row>
    <row r="429" spans="1:11" ht="15.75" customHeight="1">
      <c r="A429" s="1954"/>
      <c r="B429" s="1954"/>
      <c r="C429" s="1954"/>
      <c r="D429" s="1954"/>
      <c r="E429" s="1954"/>
      <c r="F429" s="1954"/>
      <c r="G429" s="1954"/>
      <c r="H429" s="1954"/>
      <c r="I429" s="1954"/>
      <c r="J429" s="1954"/>
      <c r="K429" s="1954"/>
    </row>
    <row r="430" spans="1:11" ht="15.75" customHeight="1">
      <c r="A430" s="1954"/>
      <c r="B430" s="1954"/>
      <c r="C430" s="1954"/>
      <c r="D430" s="1954"/>
      <c r="E430" s="1954"/>
      <c r="F430" s="1954"/>
      <c r="G430" s="1954"/>
      <c r="H430" s="1954"/>
      <c r="I430" s="1954"/>
      <c r="J430" s="1954"/>
      <c r="K430" s="1954"/>
    </row>
    <row r="431" spans="1:11" ht="15.75" customHeight="1">
      <c r="A431" s="1954"/>
      <c r="B431" s="1954"/>
      <c r="C431" s="1954"/>
      <c r="D431" s="1954"/>
      <c r="E431" s="1954"/>
      <c r="F431" s="1954"/>
      <c r="G431" s="1954"/>
      <c r="H431" s="1954"/>
      <c r="I431" s="1954"/>
      <c r="J431" s="1954"/>
      <c r="K431" s="1954"/>
    </row>
    <row r="432" spans="1:11" ht="15.75" customHeight="1">
      <c r="A432" s="1954"/>
      <c r="B432" s="1954"/>
      <c r="C432" s="1954"/>
      <c r="D432" s="1954"/>
      <c r="E432" s="1954"/>
      <c r="F432" s="1954"/>
      <c r="G432" s="1954"/>
      <c r="H432" s="1954"/>
      <c r="I432" s="1954"/>
      <c r="J432" s="1954"/>
      <c r="K432" s="1954"/>
    </row>
    <row r="433" spans="1:11" ht="15.75" customHeight="1">
      <c r="A433" s="1954"/>
      <c r="B433" s="1954"/>
      <c r="C433" s="1954"/>
      <c r="D433" s="1954"/>
      <c r="E433" s="1954"/>
      <c r="F433" s="1954"/>
      <c r="G433" s="1954"/>
      <c r="H433" s="1954"/>
      <c r="I433" s="1954"/>
      <c r="J433" s="1954"/>
      <c r="K433" s="1954"/>
    </row>
    <row r="434" spans="1:11" ht="15.75" customHeight="1">
      <c r="A434" s="1954"/>
      <c r="B434" s="1954"/>
      <c r="C434" s="1954"/>
      <c r="D434" s="1954"/>
      <c r="E434" s="1954"/>
      <c r="F434" s="1954"/>
      <c r="G434" s="1954"/>
      <c r="H434" s="1954"/>
      <c r="I434" s="1954"/>
      <c r="J434" s="1954"/>
      <c r="K434" s="1954"/>
    </row>
    <row r="435" spans="1:11" ht="15.75" customHeight="1">
      <c r="A435" s="1954"/>
      <c r="B435" s="1954"/>
      <c r="C435" s="1954"/>
      <c r="D435" s="1954"/>
      <c r="E435" s="1954"/>
      <c r="F435" s="1954"/>
      <c r="G435" s="1954"/>
      <c r="H435" s="1954"/>
      <c r="I435" s="1954"/>
      <c r="J435" s="1954"/>
      <c r="K435" s="1954"/>
    </row>
    <row r="436" spans="1:11" ht="15.75" customHeight="1">
      <c r="A436" s="1954"/>
      <c r="B436" s="1954"/>
      <c r="C436" s="1954"/>
      <c r="D436" s="1954"/>
      <c r="E436" s="1954"/>
      <c r="F436" s="1954"/>
      <c r="G436" s="1954"/>
      <c r="H436" s="1954"/>
      <c r="I436" s="1954"/>
      <c r="J436" s="1954"/>
      <c r="K436" s="1954"/>
    </row>
    <row r="437" spans="1:11" ht="15.75" customHeight="1">
      <c r="A437" s="1954"/>
      <c r="B437" s="1954"/>
      <c r="C437" s="1954"/>
      <c r="D437" s="1954"/>
      <c r="E437" s="1954"/>
      <c r="F437" s="1954"/>
      <c r="G437" s="1954"/>
      <c r="H437" s="1954"/>
      <c r="I437" s="1954"/>
      <c r="J437" s="1954"/>
      <c r="K437" s="1954"/>
    </row>
    <row r="438" spans="1:11" ht="15.75" customHeight="1">
      <c r="A438" s="1954"/>
      <c r="B438" s="1954"/>
      <c r="C438" s="1954"/>
      <c r="D438" s="1954"/>
      <c r="E438" s="1954"/>
      <c r="F438" s="1954"/>
      <c r="G438" s="1954"/>
      <c r="H438" s="1954"/>
      <c r="I438" s="1954"/>
      <c r="J438" s="1954"/>
      <c r="K438" s="1954"/>
    </row>
    <row r="439" spans="1:11" ht="15.75" customHeight="1">
      <c r="A439" s="1954"/>
      <c r="B439" s="1954"/>
      <c r="C439" s="1954"/>
      <c r="D439" s="1954"/>
      <c r="E439" s="1954"/>
      <c r="F439" s="1954"/>
      <c r="G439" s="1954"/>
      <c r="H439" s="1954"/>
      <c r="I439" s="1954"/>
      <c r="J439" s="1954"/>
      <c r="K439" s="1954"/>
    </row>
    <row r="440" spans="1:11" ht="15.75" customHeight="1">
      <c r="A440" s="1954"/>
      <c r="B440" s="1954"/>
      <c r="C440" s="1954"/>
      <c r="D440" s="1954"/>
      <c r="E440" s="1954"/>
      <c r="F440" s="1954"/>
      <c r="G440" s="1954"/>
      <c r="H440" s="1954"/>
      <c r="I440" s="1954"/>
      <c r="J440" s="1954"/>
      <c r="K440" s="1954"/>
    </row>
    <row r="441" spans="1:11" ht="15.75" customHeight="1">
      <c r="A441" s="1954"/>
      <c r="B441" s="1954"/>
      <c r="C441" s="1954"/>
      <c r="D441" s="1954"/>
      <c r="E441" s="1954"/>
      <c r="F441" s="1954"/>
      <c r="G441" s="1954"/>
      <c r="H441" s="1954"/>
      <c r="I441" s="1954"/>
      <c r="J441" s="1954"/>
      <c r="K441" s="1954"/>
    </row>
    <row r="442" spans="1:11" ht="15.75" customHeight="1">
      <c r="A442" s="1954"/>
      <c r="B442" s="1954"/>
      <c r="C442" s="1954"/>
      <c r="D442" s="1954"/>
      <c r="E442" s="1954"/>
      <c r="F442" s="1954"/>
      <c r="G442" s="1954"/>
      <c r="H442" s="1954"/>
      <c r="I442" s="1954"/>
      <c r="J442" s="1954"/>
      <c r="K442" s="1954"/>
    </row>
    <row r="443" spans="1:11" ht="15.75" customHeight="1">
      <c r="A443" s="1954"/>
      <c r="B443" s="1954"/>
      <c r="C443" s="1954"/>
      <c r="D443" s="1954"/>
      <c r="E443" s="1954"/>
      <c r="F443" s="1954"/>
      <c r="G443" s="1954"/>
      <c r="H443" s="1954"/>
      <c r="I443" s="1954"/>
      <c r="J443" s="1954"/>
      <c r="K443" s="1954"/>
    </row>
    <row r="444" spans="1:11" ht="15.75" customHeight="1">
      <c r="A444" s="1954"/>
      <c r="B444" s="1954"/>
      <c r="C444" s="1954"/>
      <c r="D444" s="1954"/>
      <c r="E444" s="1954"/>
      <c r="F444" s="1954"/>
      <c r="G444" s="1954"/>
      <c r="H444" s="1954"/>
      <c r="I444" s="1954"/>
      <c r="J444" s="1954"/>
      <c r="K444" s="1954"/>
    </row>
    <row r="445" spans="1:11" ht="15.75" customHeight="1">
      <c r="A445" s="1954"/>
      <c r="B445" s="1954"/>
      <c r="C445" s="1954"/>
      <c r="D445" s="1954"/>
      <c r="E445" s="1954"/>
      <c r="F445" s="1954"/>
      <c r="G445" s="1954"/>
      <c r="H445" s="1954"/>
      <c r="I445" s="1954"/>
      <c r="J445" s="1954"/>
      <c r="K445" s="1954"/>
    </row>
    <row r="446" spans="1:11" ht="15.75" customHeight="1">
      <c r="A446" s="1954"/>
      <c r="B446" s="1954"/>
      <c r="C446" s="1954"/>
      <c r="D446" s="1954"/>
      <c r="E446" s="1954"/>
      <c r="F446" s="1954"/>
      <c r="G446" s="1954"/>
      <c r="H446" s="1954"/>
      <c r="I446" s="1954"/>
      <c r="J446" s="1954"/>
      <c r="K446" s="1954"/>
    </row>
    <row r="447" spans="1:11" ht="15.75" customHeight="1">
      <c r="A447" s="1954"/>
      <c r="B447" s="1954"/>
      <c r="C447" s="1954"/>
      <c r="D447" s="1954"/>
      <c r="E447" s="1954"/>
      <c r="F447" s="1954"/>
      <c r="G447" s="1954"/>
      <c r="H447" s="1954"/>
      <c r="I447" s="1954"/>
      <c r="J447" s="1954"/>
      <c r="K447" s="1954"/>
    </row>
    <row r="448" spans="1:11" ht="15.75" customHeight="1">
      <c r="A448" s="1954"/>
      <c r="B448" s="1954"/>
      <c r="C448" s="1954"/>
      <c r="D448" s="1954"/>
      <c r="E448" s="1954"/>
      <c r="F448" s="1954"/>
      <c r="G448" s="1954"/>
      <c r="H448" s="1954"/>
      <c r="I448" s="1954"/>
      <c r="J448" s="1954"/>
      <c r="K448" s="1954"/>
    </row>
    <row r="449" spans="1:11" ht="15.75" customHeight="1">
      <c r="A449" s="1954"/>
      <c r="B449" s="1954"/>
      <c r="C449" s="1954"/>
      <c r="D449" s="1954"/>
      <c r="E449" s="1954"/>
      <c r="F449" s="1954"/>
      <c r="G449" s="1954"/>
      <c r="H449" s="1954"/>
      <c r="I449" s="1954"/>
      <c r="J449" s="1954"/>
      <c r="K449" s="1954"/>
    </row>
    <row r="450" spans="1:11" ht="15.75" customHeight="1">
      <c r="A450" s="1954"/>
      <c r="B450" s="1954"/>
      <c r="C450" s="1954"/>
      <c r="D450" s="1954"/>
      <c r="E450" s="1954"/>
      <c r="F450" s="1954"/>
      <c r="G450" s="1954"/>
      <c r="H450" s="1954"/>
      <c r="I450" s="1954"/>
      <c r="J450" s="1954"/>
      <c r="K450" s="1954"/>
    </row>
    <row r="451" spans="1:11" ht="15.75" customHeight="1">
      <c r="A451" s="1954"/>
      <c r="B451" s="1954"/>
      <c r="C451" s="1954"/>
      <c r="D451" s="1954"/>
      <c r="E451" s="1954"/>
      <c r="F451" s="1954"/>
      <c r="G451" s="1954"/>
      <c r="H451" s="1954"/>
      <c r="I451" s="1954"/>
      <c r="J451" s="1954"/>
      <c r="K451" s="1954"/>
    </row>
    <row r="452" spans="1:11" ht="15.75" customHeight="1">
      <c r="A452" s="1954"/>
      <c r="B452" s="1954"/>
      <c r="C452" s="1954"/>
      <c r="D452" s="1954"/>
      <c r="E452" s="1954"/>
      <c r="F452" s="1954"/>
      <c r="G452" s="1954"/>
      <c r="H452" s="1954"/>
      <c r="I452" s="1954"/>
      <c r="J452" s="1954"/>
      <c r="K452" s="1954"/>
    </row>
    <row r="453" spans="1:11" ht="15.75" customHeight="1">
      <c r="A453" s="1954"/>
      <c r="B453" s="1954"/>
      <c r="C453" s="1954"/>
      <c r="D453" s="1954"/>
      <c r="E453" s="1954"/>
      <c r="F453" s="1954"/>
      <c r="G453" s="1954"/>
      <c r="H453" s="1954"/>
      <c r="I453" s="1954"/>
      <c r="J453" s="1954"/>
      <c r="K453" s="1954"/>
    </row>
    <row r="454" spans="1:11" ht="15.75" customHeight="1">
      <c r="A454" s="1954"/>
      <c r="B454" s="1954"/>
      <c r="C454" s="1954"/>
      <c r="D454" s="1954"/>
      <c r="E454" s="1954"/>
      <c r="F454" s="1954"/>
      <c r="G454" s="1954"/>
      <c r="H454" s="1954"/>
      <c r="I454" s="1954"/>
      <c r="J454" s="1954"/>
      <c r="K454" s="1954"/>
    </row>
    <row r="455" spans="1:11" ht="15.75" customHeight="1">
      <c r="A455" s="1954"/>
      <c r="B455" s="1954"/>
      <c r="C455" s="1954"/>
      <c r="D455" s="1954"/>
      <c r="E455" s="1954"/>
      <c r="F455" s="1954"/>
      <c r="G455" s="1954"/>
      <c r="H455" s="1954"/>
      <c r="I455" s="1954"/>
      <c r="J455" s="1954"/>
      <c r="K455" s="1954"/>
    </row>
    <row r="456" spans="1:11" ht="15.75" customHeight="1">
      <c r="A456" s="1954"/>
      <c r="B456" s="1954"/>
      <c r="C456" s="1954"/>
      <c r="D456" s="1954"/>
      <c r="E456" s="1954"/>
      <c r="F456" s="1954"/>
      <c r="G456" s="1954"/>
      <c r="H456" s="1954"/>
      <c r="I456" s="1954"/>
      <c r="J456" s="1954"/>
      <c r="K456" s="1954"/>
    </row>
    <row r="457" spans="1:11" ht="15.75" customHeight="1">
      <c r="A457" s="1954"/>
      <c r="B457" s="1954"/>
      <c r="C457" s="1954"/>
      <c r="D457" s="1954"/>
      <c r="E457" s="1954"/>
      <c r="F457" s="1954"/>
      <c r="G457" s="1954"/>
      <c r="H457" s="1954"/>
      <c r="I457" s="1954"/>
      <c r="J457" s="1954"/>
      <c r="K457" s="1954"/>
    </row>
    <row r="458" spans="1:11" ht="15.75" customHeight="1">
      <c r="A458" s="1954"/>
      <c r="B458" s="1954"/>
      <c r="C458" s="1954"/>
      <c r="D458" s="1954"/>
      <c r="E458" s="1954"/>
      <c r="F458" s="1954"/>
      <c r="G458" s="1954"/>
      <c r="H458" s="1954"/>
      <c r="I458" s="1954"/>
      <c r="J458" s="1954"/>
      <c r="K458" s="1954"/>
    </row>
    <row r="459" spans="1:11" ht="15.75" customHeight="1">
      <c r="A459" s="1954"/>
      <c r="B459" s="1954"/>
      <c r="C459" s="1954"/>
      <c r="D459" s="1954"/>
      <c r="E459" s="1954"/>
      <c r="F459" s="1954"/>
      <c r="G459" s="1954"/>
      <c r="H459" s="1954"/>
      <c r="I459" s="1954"/>
      <c r="J459" s="1954"/>
      <c r="K459" s="1954"/>
    </row>
    <row r="460" spans="1:11" ht="15.75" customHeight="1">
      <c r="A460" s="1954"/>
      <c r="B460" s="1954"/>
      <c r="C460" s="1954"/>
      <c r="D460" s="1954"/>
      <c r="E460" s="1954"/>
      <c r="F460" s="1954"/>
      <c r="G460" s="1954"/>
      <c r="H460" s="1954"/>
      <c r="I460" s="1954"/>
      <c r="J460" s="1954"/>
      <c r="K460" s="1954"/>
    </row>
    <row r="461" spans="1:11" ht="15.75" customHeight="1">
      <c r="A461" s="1954"/>
      <c r="B461" s="1954"/>
      <c r="C461" s="1954"/>
      <c r="D461" s="1954"/>
      <c r="E461" s="1954"/>
      <c r="F461" s="1954"/>
      <c r="G461" s="1954"/>
      <c r="H461" s="1954"/>
      <c r="I461" s="1954"/>
      <c r="J461" s="1954"/>
      <c r="K461" s="1954"/>
    </row>
    <row r="462" spans="1:11" ht="15.75" customHeight="1">
      <c r="A462" s="1954"/>
      <c r="B462" s="1954"/>
      <c r="C462" s="1954"/>
      <c r="D462" s="1954"/>
      <c r="E462" s="1954"/>
      <c r="F462" s="1954"/>
      <c r="G462" s="1954"/>
      <c r="H462" s="1954"/>
      <c r="I462" s="1954"/>
      <c r="J462" s="1954"/>
      <c r="K462" s="1954"/>
    </row>
    <row r="463" spans="1:11" ht="15.75" customHeight="1">
      <c r="A463" s="1954"/>
      <c r="B463" s="1954"/>
      <c r="C463" s="1954"/>
      <c r="D463" s="1954"/>
      <c r="E463" s="1954"/>
      <c r="F463" s="1954"/>
      <c r="G463" s="1954"/>
      <c r="H463" s="1954"/>
      <c r="I463" s="1954"/>
      <c r="J463" s="1954"/>
      <c r="K463" s="1954"/>
    </row>
    <row r="464" spans="1:11" ht="15.75" customHeight="1">
      <c r="A464" s="1954"/>
      <c r="B464" s="1954"/>
      <c r="C464" s="1954"/>
      <c r="D464" s="1954"/>
      <c r="E464" s="1954"/>
      <c r="F464" s="1954"/>
      <c r="G464" s="1954"/>
      <c r="H464" s="1954"/>
      <c r="I464" s="1954"/>
      <c r="J464" s="1954"/>
      <c r="K464" s="1954"/>
    </row>
    <row r="465" spans="1:11" ht="15.75" customHeight="1">
      <c r="A465" s="1954"/>
      <c r="B465" s="1954"/>
      <c r="C465" s="1954"/>
      <c r="D465" s="1954"/>
      <c r="E465" s="1954"/>
      <c r="F465" s="1954"/>
      <c r="G465" s="1954"/>
      <c r="H465" s="1954"/>
      <c r="I465" s="1954"/>
      <c r="J465" s="1954"/>
      <c r="K465" s="1954"/>
    </row>
    <row r="466" spans="1:11" ht="15.75" customHeight="1">
      <c r="A466" s="1954"/>
      <c r="B466" s="1954"/>
      <c r="C466" s="1954"/>
      <c r="D466" s="1954"/>
      <c r="E466" s="1954"/>
      <c r="F466" s="1954"/>
      <c r="G466" s="1954"/>
      <c r="H466" s="1954"/>
      <c r="I466" s="1954"/>
      <c r="J466" s="1954"/>
      <c r="K466" s="1954"/>
    </row>
    <row r="467" spans="1:11" ht="15.75" customHeight="1">
      <c r="A467" s="1954"/>
      <c r="B467" s="1954"/>
      <c r="C467" s="1954"/>
      <c r="D467" s="1954"/>
      <c r="E467" s="1954"/>
      <c r="F467" s="1954"/>
      <c r="G467" s="1954"/>
      <c r="H467" s="1954"/>
      <c r="I467" s="1954"/>
      <c r="J467" s="1954"/>
      <c r="K467" s="1954"/>
    </row>
    <row r="468" spans="1:11" ht="15.75" customHeight="1">
      <c r="A468" s="1954"/>
      <c r="B468" s="1954"/>
      <c r="C468" s="1954"/>
      <c r="D468" s="1954"/>
      <c r="E468" s="1954"/>
      <c r="F468" s="1954"/>
      <c r="G468" s="1954"/>
      <c r="H468" s="1954"/>
      <c r="I468" s="1954"/>
      <c r="J468" s="1954"/>
      <c r="K468" s="1954"/>
    </row>
    <row r="469" spans="1:11" ht="15.75" customHeight="1">
      <c r="A469" s="1954"/>
      <c r="B469" s="1954"/>
      <c r="C469" s="1954"/>
      <c r="D469" s="1954"/>
      <c r="E469" s="1954"/>
      <c r="F469" s="1954"/>
      <c r="G469" s="1954"/>
      <c r="H469" s="1954"/>
      <c r="I469" s="1954"/>
      <c r="J469" s="1954"/>
      <c r="K469" s="1954"/>
    </row>
    <row r="470" spans="1:11" ht="15.75" customHeight="1">
      <c r="A470" s="1954"/>
      <c r="B470" s="1954"/>
      <c r="C470" s="1954"/>
      <c r="D470" s="1954"/>
      <c r="E470" s="1954"/>
      <c r="F470" s="1954"/>
      <c r="G470" s="1954"/>
      <c r="H470" s="1954"/>
      <c r="I470" s="1954"/>
      <c r="J470" s="1954"/>
      <c r="K470" s="1954"/>
    </row>
    <row r="471" spans="1:11" ht="15.75" customHeight="1">
      <c r="A471" s="1954"/>
      <c r="B471" s="1954"/>
      <c r="C471" s="1954"/>
      <c r="D471" s="1954"/>
      <c r="E471" s="1954"/>
      <c r="F471" s="1954"/>
      <c r="G471" s="1954"/>
      <c r="H471" s="1954"/>
      <c r="I471" s="1954"/>
      <c r="J471" s="1954"/>
      <c r="K471" s="1954"/>
    </row>
    <row r="472" spans="1:11" ht="15.75" customHeight="1">
      <c r="A472" s="1954"/>
      <c r="B472" s="1954"/>
      <c r="C472" s="1954"/>
      <c r="D472" s="1954"/>
      <c r="E472" s="1954"/>
      <c r="F472" s="1954"/>
      <c r="G472" s="1954"/>
      <c r="H472" s="1954"/>
      <c r="I472" s="1954"/>
      <c r="J472" s="1954"/>
      <c r="K472" s="1954"/>
    </row>
    <row r="473" spans="1:11" ht="15.75" customHeight="1">
      <c r="A473" s="1954"/>
      <c r="B473" s="1954"/>
      <c r="C473" s="1954"/>
      <c r="D473" s="1954"/>
      <c r="E473" s="1954"/>
      <c r="F473" s="1954"/>
      <c r="G473" s="1954"/>
      <c r="H473" s="1954"/>
      <c r="I473" s="1954"/>
      <c r="J473" s="1954"/>
      <c r="K473" s="1954"/>
    </row>
    <row r="474" spans="1:11" ht="15.75" customHeight="1">
      <c r="A474" s="1954"/>
      <c r="B474" s="1954"/>
      <c r="C474" s="1954"/>
      <c r="D474" s="1954"/>
      <c r="E474" s="1954"/>
      <c r="F474" s="1954"/>
      <c r="G474" s="1954"/>
      <c r="H474" s="1954"/>
      <c r="I474" s="1954"/>
      <c r="J474" s="1954"/>
      <c r="K474" s="1954"/>
    </row>
    <row r="475" spans="1:11" ht="15.75" customHeight="1">
      <c r="A475" s="1954"/>
      <c r="B475" s="1954"/>
      <c r="C475" s="1954"/>
      <c r="D475" s="1954"/>
      <c r="E475" s="1954"/>
      <c r="F475" s="1954"/>
      <c r="G475" s="1954"/>
      <c r="H475" s="1954"/>
      <c r="I475" s="1954"/>
      <c r="J475" s="1954"/>
      <c r="K475" s="1954"/>
    </row>
    <row r="476" spans="1:11" ht="15.75" customHeight="1">
      <c r="A476" s="1954"/>
      <c r="B476" s="1954"/>
      <c r="C476" s="1954"/>
      <c r="D476" s="1954"/>
      <c r="E476" s="1954"/>
      <c r="F476" s="1954"/>
      <c r="G476" s="1954"/>
      <c r="H476" s="1954"/>
      <c r="I476" s="1954"/>
      <c r="J476" s="1954"/>
      <c r="K476" s="1954"/>
    </row>
    <row r="477" spans="1:11" ht="15.75" customHeight="1">
      <c r="A477" s="1954"/>
      <c r="B477" s="1954"/>
      <c r="C477" s="1954"/>
      <c r="D477" s="1954"/>
      <c r="E477" s="1954"/>
      <c r="F477" s="1954"/>
      <c r="G477" s="1954"/>
      <c r="H477" s="1954"/>
      <c r="I477" s="1954"/>
      <c r="J477" s="1954"/>
      <c r="K477" s="1954"/>
    </row>
    <row r="478" spans="1:11" ht="15.75" customHeight="1">
      <c r="A478" s="1954"/>
      <c r="B478" s="1954"/>
      <c r="C478" s="1954"/>
      <c r="D478" s="1954"/>
      <c r="E478" s="1954"/>
      <c r="F478" s="1954"/>
      <c r="G478" s="1954"/>
      <c r="H478" s="1954"/>
      <c r="I478" s="1954"/>
      <c r="J478" s="1954"/>
      <c r="K478" s="1954"/>
    </row>
    <row r="479" spans="1:11" ht="15.75" customHeight="1">
      <c r="A479" s="1954"/>
      <c r="B479" s="1954"/>
      <c r="C479" s="1954"/>
      <c r="D479" s="1954"/>
      <c r="E479" s="1954"/>
      <c r="F479" s="1954"/>
      <c r="G479" s="1954"/>
      <c r="H479" s="1954"/>
      <c r="I479" s="1954"/>
      <c r="J479" s="1954"/>
      <c r="K479" s="1954"/>
    </row>
    <row r="480" spans="1:11" ht="15.75" customHeight="1">
      <c r="A480" s="1954"/>
      <c r="B480" s="1954"/>
      <c r="C480" s="1954"/>
      <c r="D480" s="1954"/>
      <c r="E480" s="1954"/>
      <c r="F480" s="1954"/>
      <c r="G480" s="1954"/>
      <c r="H480" s="1954"/>
      <c r="I480" s="1954"/>
      <c r="J480" s="1954"/>
      <c r="K480" s="1954"/>
    </row>
    <row r="481" spans="1:11" ht="15.75" customHeight="1">
      <c r="A481" s="1954"/>
      <c r="B481" s="1954"/>
      <c r="C481" s="1954"/>
      <c r="D481" s="1954"/>
      <c r="E481" s="1954"/>
      <c r="F481" s="1954"/>
      <c r="G481" s="1954"/>
      <c r="H481" s="1954"/>
      <c r="I481" s="1954"/>
      <c r="J481" s="1954"/>
      <c r="K481" s="1954"/>
    </row>
    <row r="482" spans="1:11" ht="15.75" customHeight="1">
      <c r="A482" s="1954"/>
      <c r="B482" s="1954"/>
      <c r="C482" s="1954"/>
      <c r="D482" s="1954"/>
      <c r="E482" s="1954"/>
      <c r="F482" s="1954"/>
      <c r="G482" s="1954"/>
      <c r="H482" s="1954"/>
      <c r="I482" s="1954"/>
      <c r="J482" s="1954"/>
      <c r="K482" s="1954"/>
    </row>
    <row r="483" spans="1:11" ht="15.75" customHeight="1">
      <c r="A483" s="1954"/>
      <c r="B483" s="1954"/>
      <c r="C483" s="1954"/>
      <c r="D483" s="1954"/>
      <c r="E483" s="1954"/>
      <c r="F483" s="1954"/>
      <c r="G483" s="1954"/>
      <c r="H483" s="1954"/>
      <c r="I483" s="1954"/>
      <c r="J483" s="1954"/>
      <c r="K483" s="1954"/>
    </row>
    <row r="484" spans="1:11" ht="15.75" customHeight="1">
      <c r="A484" s="1954"/>
      <c r="B484" s="1954"/>
      <c r="C484" s="1954"/>
      <c r="D484" s="1954"/>
      <c r="E484" s="1954"/>
      <c r="F484" s="1954"/>
      <c r="G484" s="1954"/>
      <c r="H484" s="1954"/>
      <c r="I484" s="1954"/>
      <c r="J484" s="1954"/>
      <c r="K484" s="1954"/>
    </row>
    <row r="485" spans="1:11" ht="15.75" customHeight="1">
      <c r="A485" s="1954"/>
      <c r="B485" s="1954"/>
      <c r="C485" s="1954"/>
      <c r="D485" s="1954"/>
      <c r="E485" s="1954"/>
      <c r="F485" s="1954"/>
      <c r="G485" s="1954"/>
      <c r="H485" s="1954"/>
      <c r="I485" s="1954"/>
      <c r="J485" s="1954"/>
      <c r="K485" s="1954"/>
    </row>
    <row r="486" spans="1:11" ht="15.75" customHeight="1">
      <c r="A486" s="1954"/>
      <c r="B486" s="1954"/>
      <c r="C486" s="1954"/>
      <c r="D486" s="1954"/>
      <c r="E486" s="1954"/>
      <c r="F486" s="1954"/>
      <c r="G486" s="1954"/>
      <c r="H486" s="1954"/>
      <c r="I486" s="1954"/>
      <c r="J486" s="1954"/>
      <c r="K486" s="1954"/>
    </row>
    <row r="487" spans="1:11" ht="15.75" customHeight="1">
      <c r="A487" s="1954"/>
      <c r="B487" s="1954"/>
      <c r="C487" s="1954"/>
      <c r="D487" s="1954"/>
      <c r="E487" s="1954"/>
      <c r="F487" s="1954"/>
      <c r="G487" s="1954"/>
      <c r="H487" s="1954"/>
      <c r="I487" s="1954"/>
      <c r="J487" s="1954"/>
      <c r="K487" s="1954"/>
    </row>
    <row r="488" spans="1:11" ht="15.75" customHeight="1">
      <c r="A488" s="1954"/>
      <c r="B488" s="1954"/>
      <c r="C488" s="1954"/>
      <c r="D488" s="1954"/>
      <c r="E488" s="1954"/>
      <c r="F488" s="1954"/>
      <c r="G488" s="1954"/>
      <c r="H488" s="1954"/>
      <c r="I488" s="1954"/>
      <c r="J488" s="1954"/>
      <c r="K488" s="1954"/>
    </row>
    <row r="489" spans="1:11" ht="15.75" customHeight="1">
      <c r="A489" s="1954"/>
      <c r="B489" s="1954"/>
      <c r="C489" s="1954"/>
      <c r="D489" s="1954"/>
      <c r="E489" s="1954"/>
      <c r="F489" s="1954"/>
      <c r="G489" s="1954"/>
      <c r="H489" s="1954"/>
      <c r="I489" s="1954"/>
      <c r="J489" s="1954"/>
      <c r="K489" s="1954"/>
    </row>
    <row r="490" spans="1:11" ht="15.75" customHeight="1">
      <c r="A490" s="1954"/>
      <c r="B490" s="1954"/>
      <c r="C490" s="1954"/>
      <c r="D490" s="1954"/>
      <c r="E490" s="1954"/>
      <c r="F490" s="1954"/>
      <c r="G490" s="1954"/>
      <c r="H490" s="1954"/>
      <c r="I490" s="1954"/>
      <c r="J490" s="1954"/>
      <c r="K490" s="1954"/>
    </row>
    <row r="491" spans="1:11" ht="15.75" customHeight="1">
      <c r="A491" s="1954"/>
      <c r="B491" s="1954"/>
      <c r="C491" s="1954"/>
      <c r="D491" s="1954"/>
      <c r="E491" s="1954"/>
      <c r="F491" s="1954"/>
      <c r="G491" s="1954"/>
      <c r="H491" s="1954"/>
      <c r="I491" s="1954"/>
      <c r="J491" s="1954"/>
      <c r="K491" s="1954"/>
    </row>
    <row r="492" spans="1:11" ht="15.75" customHeight="1">
      <c r="A492" s="1954"/>
      <c r="B492" s="1954"/>
      <c r="C492" s="1954"/>
      <c r="D492" s="1954"/>
      <c r="E492" s="1954"/>
      <c r="F492" s="1954"/>
      <c r="G492" s="1954"/>
      <c r="H492" s="1954"/>
      <c r="I492" s="1954"/>
      <c r="J492" s="1954"/>
      <c r="K492" s="1954"/>
    </row>
    <row r="493" spans="1:11" ht="15.75" customHeight="1">
      <c r="A493" s="1954"/>
      <c r="B493" s="1954"/>
      <c r="C493" s="1954"/>
      <c r="D493" s="1954"/>
      <c r="E493" s="1954"/>
      <c r="F493" s="1954"/>
      <c r="G493" s="1954"/>
      <c r="H493" s="1954"/>
      <c r="I493" s="1954"/>
      <c r="J493" s="1954"/>
      <c r="K493" s="1954"/>
    </row>
    <row r="494" spans="1:11" ht="15.75" customHeight="1">
      <c r="A494" s="1954"/>
      <c r="B494" s="1954"/>
      <c r="C494" s="1954"/>
      <c r="D494" s="1954"/>
      <c r="E494" s="1954"/>
      <c r="F494" s="1954"/>
      <c r="G494" s="1954"/>
      <c r="H494" s="1954"/>
      <c r="I494" s="1954"/>
      <c r="J494" s="1954"/>
      <c r="K494" s="1954"/>
    </row>
    <row r="495" spans="1:11" ht="15.75" customHeight="1">
      <c r="A495" s="1954"/>
      <c r="B495" s="1954"/>
      <c r="C495" s="1954"/>
      <c r="D495" s="1954"/>
      <c r="E495" s="1954"/>
      <c r="F495" s="1954"/>
      <c r="G495" s="1954"/>
      <c r="H495" s="1954"/>
      <c r="I495" s="1954"/>
      <c r="J495" s="1954"/>
      <c r="K495" s="1954"/>
    </row>
    <row r="496" spans="1:11" ht="15.75" customHeight="1">
      <c r="A496" s="1954"/>
      <c r="B496" s="1954"/>
      <c r="C496" s="1954"/>
      <c r="D496" s="1954"/>
      <c r="E496" s="1954"/>
      <c r="F496" s="1954"/>
      <c r="G496" s="1954"/>
      <c r="H496" s="1954"/>
      <c r="I496" s="1954"/>
      <c r="J496" s="1954"/>
      <c r="K496" s="1954"/>
    </row>
    <row r="497" spans="1:11" ht="15.75" customHeight="1">
      <c r="A497" s="1954"/>
      <c r="B497" s="1954"/>
      <c r="C497" s="1954"/>
      <c r="D497" s="1954"/>
      <c r="E497" s="1954"/>
      <c r="F497" s="1954"/>
      <c r="G497" s="1954"/>
      <c r="H497" s="1954"/>
      <c r="I497" s="1954"/>
      <c r="J497" s="1954"/>
      <c r="K497" s="1954"/>
    </row>
    <row r="498" spans="1:11" ht="15.75" customHeight="1">
      <c r="A498" s="1954"/>
      <c r="B498" s="1954"/>
      <c r="C498" s="1954"/>
      <c r="D498" s="1954"/>
      <c r="E498" s="1954"/>
      <c r="F498" s="1954"/>
      <c r="G498" s="1954"/>
      <c r="H498" s="1954"/>
      <c r="I498" s="1954"/>
      <c r="J498" s="1954"/>
      <c r="K498" s="1954"/>
    </row>
    <row r="499" spans="1:11" ht="15.75" customHeight="1">
      <c r="A499" s="1954"/>
      <c r="B499" s="1954"/>
      <c r="C499" s="1954"/>
      <c r="D499" s="1954"/>
      <c r="E499" s="1954"/>
      <c r="F499" s="1954"/>
      <c r="G499" s="1954"/>
      <c r="H499" s="1954"/>
      <c r="I499" s="1954"/>
      <c r="J499" s="1954"/>
      <c r="K499" s="1954"/>
    </row>
    <row r="500" spans="1:11" ht="15.75" customHeight="1">
      <c r="A500" s="1954"/>
      <c r="B500" s="1954"/>
      <c r="C500" s="1954"/>
      <c r="D500" s="1954"/>
      <c r="E500" s="1954"/>
      <c r="F500" s="1954"/>
      <c r="G500" s="1954"/>
      <c r="H500" s="1954"/>
      <c r="I500" s="1954"/>
      <c r="J500" s="1954"/>
      <c r="K500" s="1954"/>
    </row>
    <row r="501" spans="1:11" ht="15.75" customHeight="1">
      <c r="A501" s="1954"/>
      <c r="B501" s="1954"/>
      <c r="C501" s="1954"/>
      <c r="D501" s="1954"/>
      <c r="E501" s="1954"/>
      <c r="F501" s="1954"/>
      <c r="G501" s="1954"/>
      <c r="H501" s="1954"/>
      <c r="I501" s="1954"/>
      <c r="J501" s="1954"/>
      <c r="K501" s="1954"/>
    </row>
    <row r="502" spans="1:11" ht="15.75" customHeight="1">
      <c r="A502" s="1954"/>
      <c r="B502" s="1954"/>
      <c r="C502" s="1954"/>
      <c r="D502" s="1954"/>
      <c r="E502" s="1954"/>
      <c r="F502" s="1954"/>
      <c r="G502" s="1954"/>
      <c r="H502" s="1954"/>
      <c r="I502" s="1954"/>
      <c r="J502" s="1954"/>
      <c r="K502" s="1954"/>
    </row>
    <row r="503" spans="1:11" ht="15.75" customHeight="1">
      <c r="A503" s="1954"/>
      <c r="B503" s="1954"/>
      <c r="C503" s="1954"/>
      <c r="D503" s="1954"/>
      <c r="E503" s="1954"/>
      <c r="F503" s="1954"/>
      <c r="G503" s="1954"/>
      <c r="H503" s="1954"/>
      <c r="I503" s="1954"/>
      <c r="J503" s="1954"/>
      <c r="K503" s="1954"/>
    </row>
    <row r="504" spans="1:11" ht="15.75" customHeight="1">
      <c r="A504" s="1954"/>
      <c r="B504" s="1954"/>
      <c r="C504" s="1954"/>
      <c r="D504" s="1954"/>
      <c r="E504" s="1954"/>
      <c r="F504" s="1954"/>
      <c r="G504" s="1954"/>
      <c r="H504" s="1954"/>
      <c r="I504" s="1954"/>
      <c r="J504" s="1954"/>
      <c r="K504" s="1954"/>
    </row>
    <row r="505" spans="1:11" ht="15.75" customHeight="1">
      <c r="A505" s="1954"/>
      <c r="B505" s="1954"/>
      <c r="C505" s="1954"/>
      <c r="D505" s="1954"/>
      <c r="E505" s="1954"/>
      <c r="F505" s="1954"/>
      <c r="G505" s="1954"/>
      <c r="H505" s="1954"/>
      <c r="I505" s="1954"/>
      <c r="J505" s="1954"/>
      <c r="K505" s="1954"/>
    </row>
    <row r="506" spans="1:11" ht="15.75" customHeight="1">
      <c r="A506" s="1954"/>
      <c r="B506" s="1954"/>
      <c r="C506" s="1954"/>
      <c r="D506" s="1954"/>
      <c r="E506" s="1954"/>
      <c r="F506" s="1954"/>
      <c r="G506" s="1954"/>
      <c r="H506" s="1954"/>
      <c r="I506" s="1954"/>
      <c r="J506" s="1954"/>
      <c r="K506" s="1954"/>
    </row>
    <row r="507" spans="1:11" ht="15.75" customHeight="1">
      <c r="A507" s="1954"/>
      <c r="B507" s="1954"/>
      <c r="C507" s="1954"/>
      <c r="D507" s="1954"/>
      <c r="E507" s="1954"/>
      <c r="F507" s="1954"/>
      <c r="G507" s="1954"/>
      <c r="H507" s="1954"/>
      <c r="I507" s="1954"/>
      <c r="J507" s="1954"/>
      <c r="K507" s="1954"/>
    </row>
    <row r="508" spans="1:11" ht="15.75" customHeight="1">
      <c r="A508" s="1954"/>
      <c r="B508" s="1954"/>
      <c r="C508" s="1954"/>
      <c r="D508" s="1954"/>
      <c r="E508" s="1954"/>
      <c r="F508" s="1954"/>
      <c r="G508" s="1954"/>
      <c r="H508" s="1954"/>
      <c r="I508" s="1954"/>
      <c r="J508" s="1954"/>
      <c r="K508" s="1954"/>
    </row>
    <row r="509" spans="1:11" ht="15.75" customHeight="1">
      <c r="A509" s="1954"/>
      <c r="B509" s="1954"/>
      <c r="C509" s="1954"/>
      <c r="D509" s="1954"/>
      <c r="E509" s="1954"/>
      <c r="F509" s="1954"/>
      <c r="G509" s="1954"/>
      <c r="H509" s="1954"/>
      <c r="I509" s="1954"/>
      <c r="J509" s="1954"/>
      <c r="K509" s="1954"/>
    </row>
    <row r="510" spans="1:11" ht="15.75" customHeight="1">
      <c r="A510" s="1954"/>
      <c r="B510" s="1954"/>
      <c r="C510" s="1954"/>
      <c r="D510" s="1954"/>
      <c r="E510" s="1954"/>
      <c r="F510" s="1954"/>
      <c r="G510" s="1954"/>
      <c r="H510" s="1954"/>
      <c r="I510" s="1954"/>
      <c r="J510" s="1954"/>
      <c r="K510" s="1954"/>
    </row>
    <row r="511" spans="1:11" ht="15.75" customHeight="1">
      <c r="A511" s="1954"/>
      <c r="B511" s="1954"/>
      <c r="C511" s="1954"/>
      <c r="D511" s="1954"/>
      <c r="E511" s="1954"/>
      <c r="F511" s="1954"/>
      <c r="G511" s="1954"/>
      <c r="H511" s="1954"/>
      <c r="I511" s="1954"/>
      <c r="J511" s="1954"/>
      <c r="K511" s="1954"/>
    </row>
    <row r="512" spans="1:11" ht="15.75" customHeight="1">
      <c r="A512" s="1954"/>
      <c r="B512" s="1954"/>
      <c r="C512" s="1954"/>
      <c r="D512" s="1954"/>
      <c r="E512" s="1954"/>
      <c r="F512" s="1954"/>
      <c r="G512" s="1954"/>
      <c r="H512" s="1954"/>
      <c r="I512" s="1954"/>
      <c r="J512" s="1954"/>
      <c r="K512" s="1954"/>
    </row>
    <row r="513" spans="1:11" ht="15.75" customHeight="1">
      <c r="A513" s="1954"/>
      <c r="B513" s="1954"/>
      <c r="C513" s="1954"/>
      <c r="D513" s="1954"/>
      <c r="E513" s="1954"/>
      <c r="F513" s="1954"/>
      <c r="G513" s="1954"/>
      <c r="H513" s="1954"/>
      <c r="I513" s="1954"/>
      <c r="J513" s="1954"/>
      <c r="K513" s="1954"/>
    </row>
    <row r="514" spans="1:11" ht="15.75" customHeight="1">
      <c r="A514" s="1954"/>
      <c r="B514" s="1954"/>
      <c r="C514" s="1954"/>
      <c r="D514" s="1954"/>
      <c r="E514" s="1954"/>
      <c r="F514" s="1954"/>
      <c r="G514" s="1954"/>
      <c r="H514" s="1954"/>
      <c r="I514" s="1954"/>
      <c r="J514" s="1954"/>
      <c r="K514" s="1954"/>
    </row>
    <row r="515" spans="1:11" ht="15.75" customHeight="1">
      <c r="A515" s="1954"/>
      <c r="B515" s="1954"/>
      <c r="C515" s="1954"/>
      <c r="D515" s="1954"/>
      <c r="E515" s="1954"/>
      <c r="F515" s="1954"/>
      <c r="G515" s="1954"/>
      <c r="H515" s="1954"/>
      <c r="I515" s="1954"/>
      <c r="J515" s="1954"/>
      <c r="K515" s="1954"/>
    </row>
    <row r="516" spans="1:11" ht="15.75" customHeight="1">
      <c r="A516" s="1954"/>
      <c r="B516" s="1954"/>
      <c r="C516" s="1954"/>
      <c r="D516" s="1954"/>
      <c r="E516" s="1954"/>
      <c r="F516" s="1954"/>
      <c r="G516" s="1954"/>
      <c r="H516" s="1954"/>
      <c r="I516" s="1954"/>
      <c r="J516" s="1954"/>
      <c r="K516" s="1954"/>
    </row>
    <row r="517" spans="1:11" ht="15.75" customHeight="1">
      <c r="A517" s="1954"/>
      <c r="B517" s="1954"/>
      <c r="C517" s="1954"/>
      <c r="D517" s="1954"/>
      <c r="E517" s="1954"/>
      <c r="F517" s="1954"/>
      <c r="G517" s="1954"/>
      <c r="H517" s="1954"/>
      <c r="I517" s="1954"/>
      <c r="J517" s="1954"/>
      <c r="K517" s="1954"/>
    </row>
    <row r="518" spans="1:11" ht="15.75" customHeight="1">
      <c r="A518" s="1954"/>
      <c r="B518" s="1954"/>
      <c r="C518" s="1954"/>
      <c r="D518" s="1954"/>
      <c r="E518" s="1954"/>
      <c r="F518" s="1954"/>
      <c r="G518" s="1954"/>
      <c r="H518" s="1954"/>
      <c r="I518" s="1954"/>
      <c r="J518" s="1954"/>
      <c r="K518" s="1954"/>
    </row>
    <row r="519" spans="1:11" ht="15.75" customHeight="1">
      <c r="A519" s="1954"/>
      <c r="B519" s="1954"/>
      <c r="C519" s="1954"/>
      <c r="D519" s="1954"/>
      <c r="E519" s="1954"/>
      <c r="F519" s="1954"/>
      <c r="G519" s="1954"/>
      <c r="H519" s="1954"/>
      <c r="I519" s="1954"/>
      <c r="J519" s="1954"/>
      <c r="K519" s="1954"/>
    </row>
    <row r="520" spans="1:11" ht="15.75" customHeight="1">
      <c r="A520" s="1954"/>
      <c r="B520" s="1954"/>
      <c r="C520" s="1954"/>
      <c r="D520" s="1954"/>
      <c r="E520" s="1954"/>
      <c r="F520" s="1954"/>
      <c r="G520" s="1954"/>
      <c r="H520" s="1954"/>
      <c r="I520" s="1954"/>
      <c r="J520" s="1954"/>
      <c r="K520" s="1954"/>
    </row>
    <row r="521" spans="1:11" ht="15.75" customHeight="1">
      <c r="A521" s="1954"/>
      <c r="B521" s="1954"/>
      <c r="C521" s="1954"/>
      <c r="D521" s="1954"/>
      <c r="E521" s="1954"/>
      <c r="F521" s="1954"/>
      <c r="G521" s="1954"/>
      <c r="H521" s="1954"/>
      <c r="I521" s="1954"/>
      <c r="J521" s="1954"/>
      <c r="K521" s="1954"/>
    </row>
    <row r="522" spans="1:11" ht="15.75" customHeight="1">
      <c r="A522" s="1954"/>
      <c r="B522" s="1954"/>
      <c r="C522" s="1954"/>
      <c r="D522" s="1954"/>
      <c r="E522" s="1954"/>
      <c r="F522" s="1954"/>
      <c r="G522" s="1954"/>
      <c r="H522" s="1954"/>
      <c r="I522" s="1954"/>
      <c r="J522" s="1954"/>
      <c r="K522" s="1954"/>
    </row>
    <row r="523" spans="1:11" ht="15.75" customHeight="1">
      <c r="A523" s="1954"/>
      <c r="B523" s="1954"/>
      <c r="C523" s="1954"/>
      <c r="D523" s="1954"/>
      <c r="E523" s="1954"/>
      <c r="F523" s="1954"/>
      <c r="G523" s="1954"/>
      <c r="H523" s="1954"/>
      <c r="I523" s="1954"/>
      <c r="J523" s="1954"/>
      <c r="K523" s="1954"/>
    </row>
    <row r="524" spans="1:11" ht="15.75" customHeight="1">
      <c r="A524" s="1954"/>
      <c r="B524" s="1954"/>
      <c r="C524" s="1954"/>
      <c r="D524" s="1954"/>
      <c r="E524" s="1954"/>
      <c r="F524" s="1954"/>
      <c r="G524" s="1954"/>
      <c r="H524" s="1954"/>
      <c r="I524" s="1954"/>
      <c r="J524" s="1954"/>
      <c r="K524" s="1954"/>
    </row>
    <row r="525" spans="1:11" ht="15.75" customHeight="1">
      <c r="A525" s="1954"/>
      <c r="B525" s="1954"/>
      <c r="C525" s="1954"/>
      <c r="D525" s="1954"/>
      <c r="E525" s="1954"/>
      <c r="F525" s="1954"/>
      <c r="G525" s="1954"/>
      <c r="H525" s="1954"/>
      <c r="I525" s="1954"/>
      <c r="J525" s="1954"/>
      <c r="K525" s="1954"/>
    </row>
    <row r="526" spans="1:11" ht="15.75" customHeight="1">
      <c r="A526" s="1954"/>
      <c r="B526" s="1954"/>
      <c r="C526" s="1954"/>
      <c r="D526" s="1954"/>
      <c r="E526" s="1954"/>
      <c r="F526" s="1954"/>
      <c r="G526" s="1954"/>
      <c r="H526" s="1954"/>
      <c r="I526" s="1954"/>
      <c r="J526" s="1954"/>
      <c r="K526" s="1954"/>
    </row>
    <row r="527" spans="1:11" ht="15.75" customHeight="1">
      <c r="A527" s="1954"/>
      <c r="B527" s="1954"/>
      <c r="C527" s="1954"/>
      <c r="D527" s="1954"/>
      <c r="E527" s="1954"/>
      <c r="F527" s="1954"/>
      <c r="G527" s="1954"/>
      <c r="H527" s="1954"/>
      <c r="I527" s="1954"/>
      <c r="J527" s="1954"/>
      <c r="K527" s="1954"/>
    </row>
    <row r="528" spans="1:11" ht="15.75" customHeight="1">
      <c r="A528" s="1954"/>
      <c r="B528" s="1954"/>
      <c r="C528" s="1954"/>
      <c r="D528" s="1954"/>
      <c r="E528" s="1954"/>
      <c r="F528" s="1954"/>
      <c r="G528" s="1954"/>
      <c r="H528" s="1954"/>
      <c r="I528" s="1954"/>
      <c r="J528" s="1954"/>
      <c r="K528" s="1954"/>
    </row>
    <row r="529" spans="1:11" ht="15.75" customHeight="1">
      <c r="A529" s="1954"/>
      <c r="B529" s="1954"/>
      <c r="C529" s="1954"/>
      <c r="D529" s="1954"/>
      <c r="E529" s="1954"/>
      <c r="F529" s="1954"/>
      <c r="G529" s="1954"/>
      <c r="H529" s="1954"/>
      <c r="I529" s="1954"/>
      <c r="J529" s="1954"/>
      <c r="K529" s="1954"/>
    </row>
    <row r="530" spans="1:11" ht="15.75" customHeight="1">
      <c r="A530" s="1954"/>
      <c r="B530" s="1954"/>
      <c r="C530" s="1954"/>
      <c r="D530" s="1954"/>
      <c r="E530" s="1954"/>
      <c r="F530" s="1954"/>
      <c r="G530" s="1954"/>
      <c r="H530" s="1954"/>
      <c r="I530" s="1954"/>
      <c r="J530" s="1954"/>
      <c r="K530" s="1954"/>
    </row>
    <row r="531" spans="1:11" ht="15.75" customHeight="1">
      <c r="A531" s="1954"/>
      <c r="B531" s="1954"/>
      <c r="C531" s="1954"/>
      <c r="D531" s="1954"/>
      <c r="E531" s="1954"/>
      <c r="F531" s="1954"/>
      <c r="G531" s="1954"/>
      <c r="H531" s="1954"/>
      <c r="I531" s="1954"/>
      <c r="J531" s="1954"/>
      <c r="K531" s="1954"/>
    </row>
    <row r="532" spans="1:11" ht="15.75" customHeight="1">
      <c r="A532" s="1954"/>
      <c r="B532" s="1954"/>
      <c r="C532" s="1954"/>
      <c r="D532" s="1954"/>
      <c r="E532" s="1954"/>
      <c r="F532" s="1954"/>
      <c r="G532" s="1954"/>
      <c r="H532" s="1954"/>
      <c r="I532" s="1954"/>
      <c r="J532" s="1954"/>
      <c r="K532" s="1954"/>
    </row>
    <row r="533" spans="1:11" ht="15.75" customHeight="1">
      <c r="A533" s="1954"/>
      <c r="B533" s="1954"/>
      <c r="C533" s="1954"/>
      <c r="D533" s="1954"/>
      <c r="E533" s="1954"/>
      <c r="F533" s="1954"/>
      <c r="G533" s="1954"/>
      <c r="H533" s="1954"/>
      <c r="I533" s="1954"/>
      <c r="J533" s="1954"/>
      <c r="K533" s="1954"/>
    </row>
    <row r="534" spans="1:11" ht="15.75" customHeight="1">
      <c r="A534" s="1954"/>
      <c r="B534" s="1954"/>
      <c r="C534" s="1954"/>
      <c r="D534" s="1954"/>
      <c r="E534" s="1954"/>
      <c r="F534" s="1954"/>
      <c r="G534" s="1954"/>
      <c r="H534" s="1954"/>
      <c r="I534" s="1954"/>
      <c r="J534" s="1954"/>
      <c r="K534" s="1954"/>
    </row>
    <row r="535" spans="1:11" ht="15.75" customHeight="1">
      <c r="A535" s="1954"/>
      <c r="B535" s="1954"/>
      <c r="C535" s="1954"/>
      <c r="D535" s="1954"/>
      <c r="E535" s="1954"/>
      <c r="F535" s="1954"/>
      <c r="G535" s="1954"/>
      <c r="H535" s="1954"/>
      <c r="I535" s="1954"/>
      <c r="J535" s="1954"/>
      <c r="K535" s="1954"/>
    </row>
    <row r="536" spans="1:11" ht="15.75" customHeight="1">
      <c r="A536" s="1954"/>
      <c r="B536" s="1954"/>
      <c r="C536" s="1954"/>
      <c r="D536" s="1954"/>
      <c r="E536" s="1954"/>
      <c r="F536" s="1954"/>
      <c r="G536" s="1954"/>
      <c r="H536" s="1954"/>
      <c r="I536" s="1954"/>
      <c r="J536" s="1954"/>
      <c r="K536" s="1954"/>
    </row>
    <row r="537" spans="1:11" ht="15.75" customHeight="1">
      <c r="A537" s="1954"/>
      <c r="B537" s="1954"/>
      <c r="C537" s="1954"/>
      <c r="D537" s="1954"/>
      <c r="E537" s="1954"/>
      <c r="F537" s="1954"/>
      <c r="G537" s="1954"/>
      <c r="H537" s="1954"/>
      <c r="I537" s="1954"/>
      <c r="J537" s="1954"/>
      <c r="K537" s="1954"/>
    </row>
    <row r="538" spans="1:11" ht="15.75" customHeight="1">
      <c r="A538" s="1954"/>
      <c r="B538" s="1954"/>
      <c r="C538" s="1954"/>
      <c r="D538" s="1954"/>
      <c r="E538" s="1954"/>
      <c r="F538" s="1954"/>
      <c r="G538" s="1954"/>
      <c r="H538" s="1954"/>
      <c r="I538" s="1954"/>
      <c r="J538" s="1954"/>
      <c r="K538" s="1954"/>
    </row>
    <row r="539" spans="1:11" ht="15.75" customHeight="1">
      <c r="A539" s="1954"/>
      <c r="B539" s="1954"/>
      <c r="C539" s="1954"/>
      <c r="D539" s="1954"/>
      <c r="E539" s="1954"/>
      <c r="F539" s="1954"/>
      <c r="G539" s="1954"/>
      <c r="H539" s="1954"/>
      <c r="I539" s="1954"/>
      <c r="J539" s="1954"/>
      <c r="K539" s="1954"/>
    </row>
    <row r="540" spans="1:11" ht="15.75" customHeight="1">
      <c r="A540" s="1954"/>
      <c r="B540" s="1954"/>
      <c r="C540" s="1954"/>
      <c r="D540" s="1954"/>
      <c r="E540" s="1954"/>
      <c r="F540" s="1954"/>
      <c r="G540" s="1954"/>
      <c r="H540" s="1954"/>
      <c r="I540" s="1954"/>
      <c r="J540" s="1954"/>
      <c r="K540" s="1954"/>
    </row>
    <row r="541" spans="1:11" ht="15.75" customHeight="1">
      <c r="A541" s="1954"/>
      <c r="B541" s="1954"/>
      <c r="C541" s="1954"/>
      <c r="D541" s="1954"/>
      <c r="E541" s="1954"/>
      <c r="F541" s="1954"/>
      <c r="G541" s="1954"/>
      <c r="H541" s="1954"/>
      <c r="I541" s="1954"/>
      <c r="J541" s="1954"/>
      <c r="K541" s="1954"/>
    </row>
    <row r="542" spans="1:11" ht="15.75" customHeight="1">
      <c r="A542" s="1954"/>
      <c r="B542" s="1954"/>
      <c r="C542" s="1954"/>
      <c r="D542" s="1954"/>
      <c r="E542" s="1954"/>
      <c r="F542" s="1954"/>
      <c r="G542" s="1954"/>
      <c r="H542" s="1954"/>
      <c r="I542" s="1954"/>
      <c r="J542" s="1954"/>
      <c r="K542" s="1954"/>
    </row>
    <row r="543" spans="1:11" ht="15.75" customHeight="1">
      <c r="A543" s="1954"/>
      <c r="B543" s="1954"/>
      <c r="C543" s="1954"/>
      <c r="D543" s="1954"/>
      <c r="E543" s="1954"/>
      <c r="F543" s="1954"/>
      <c r="G543" s="1954"/>
      <c r="H543" s="1954"/>
      <c r="I543" s="1954"/>
      <c r="J543" s="1954"/>
      <c r="K543" s="1954"/>
    </row>
    <row r="544" spans="1:11" ht="15.75" customHeight="1">
      <c r="A544" s="1954"/>
      <c r="B544" s="1954"/>
      <c r="C544" s="1954"/>
      <c r="D544" s="1954"/>
      <c r="E544" s="1954"/>
      <c r="F544" s="1954"/>
      <c r="G544" s="1954"/>
      <c r="H544" s="1954"/>
      <c r="I544" s="1954"/>
      <c r="J544" s="1954"/>
      <c r="K544" s="1954"/>
    </row>
    <row r="545" spans="1:11" ht="15.75" customHeight="1">
      <c r="A545" s="1954"/>
      <c r="B545" s="1954"/>
      <c r="C545" s="1954"/>
      <c r="D545" s="1954"/>
      <c r="E545" s="1954"/>
      <c r="F545" s="1954"/>
      <c r="G545" s="1954"/>
      <c r="H545" s="1954"/>
      <c r="I545" s="1954"/>
      <c r="J545" s="1954"/>
      <c r="K545" s="1954"/>
    </row>
    <row r="546" spans="1:11" ht="15.75" customHeight="1">
      <c r="A546" s="1954"/>
      <c r="B546" s="1954"/>
      <c r="C546" s="1954"/>
      <c r="D546" s="1954"/>
      <c r="E546" s="1954"/>
      <c r="F546" s="1954"/>
      <c r="G546" s="1954"/>
      <c r="H546" s="1954"/>
      <c r="I546" s="1954"/>
      <c r="J546" s="1954"/>
      <c r="K546" s="1954"/>
    </row>
    <row r="547" spans="1:11" ht="15.75" customHeight="1">
      <c r="A547" s="1954"/>
      <c r="B547" s="1954"/>
      <c r="C547" s="1954"/>
      <c r="D547" s="1954"/>
      <c r="E547" s="1954"/>
      <c r="F547" s="1954"/>
      <c r="G547" s="1954"/>
      <c r="H547" s="1954"/>
      <c r="I547" s="1954"/>
      <c r="J547" s="1954"/>
      <c r="K547" s="1954"/>
    </row>
    <row r="548" spans="1:11" ht="15.75" customHeight="1">
      <c r="A548" s="1954"/>
      <c r="B548" s="1954"/>
      <c r="C548" s="1954"/>
      <c r="D548" s="1954"/>
      <c r="E548" s="1954"/>
      <c r="F548" s="1954"/>
      <c r="G548" s="1954"/>
      <c r="H548" s="1954"/>
      <c r="I548" s="1954"/>
      <c r="J548" s="1954"/>
      <c r="K548" s="1954"/>
    </row>
    <row r="549" spans="1:11" ht="15.75" customHeight="1">
      <c r="A549" s="1954"/>
      <c r="B549" s="1954"/>
      <c r="C549" s="1954"/>
      <c r="D549" s="1954"/>
      <c r="E549" s="1954"/>
      <c r="F549" s="1954"/>
      <c r="G549" s="1954"/>
      <c r="H549" s="1954"/>
      <c r="I549" s="1954"/>
      <c r="J549" s="1954"/>
      <c r="K549" s="1954"/>
    </row>
    <row r="550" spans="1:11" ht="15.75" customHeight="1">
      <c r="A550" s="1954"/>
      <c r="B550" s="1954"/>
      <c r="C550" s="1954"/>
      <c r="D550" s="1954"/>
      <c r="E550" s="1954"/>
      <c r="F550" s="1954"/>
      <c r="G550" s="1954"/>
      <c r="H550" s="1954"/>
      <c r="I550" s="1954"/>
      <c r="J550" s="1954"/>
      <c r="K550" s="1954"/>
    </row>
    <row r="551" spans="1:11" ht="15.75" customHeight="1">
      <c r="A551" s="1954"/>
      <c r="B551" s="1954"/>
      <c r="C551" s="1954"/>
      <c r="D551" s="1954"/>
      <c r="E551" s="1954"/>
      <c r="F551" s="1954"/>
      <c r="G551" s="1954"/>
      <c r="H551" s="1954"/>
      <c r="I551" s="1954"/>
      <c r="J551" s="1954"/>
      <c r="K551" s="1954"/>
    </row>
    <row r="552" spans="1:11" ht="15.75" customHeight="1">
      <c r="A552" s="1954"/>
      <c r="B552" s="1954"/>
      <c r="C552" s="1954"/>
      <c r="D552" s="1954"/>
      <c r="E552" s="1954"/>
      <c r="F552" s="1954"/>
      <c r="G552" s="1954"/>
      <c r="H552" s="1954"/>
      <c r="I552" s="1954"/>
      <c r="J552" s="1954"/>
      <c r="K552" s="1954"/>
    </row>
    <row r="553" spans="1:11" ht="15.75" customHeight="1">
      <c r="A553" s="1954"/>
      <c r="B553" s="1954"/>
      <c r="C553" s="1954"/>
      <c r="D553" s="1954"/>
      <c r="E553" s="1954"/>
      <c r="F553" s="1954"/>
      <c r="G553" s="1954"/>
      <c r="H553" s="1954"/>
      <c r="I553" s="1954"/>
      <c r="J553" s="1954"/>
      <c r="K553" s="1954"/>
    </row>
    <row r="554" spans="1:11" ht="15.75" customHeight="1">
      <c r="A554" s="1954"/>
      <c r="B554" s="1954"/>
      <c r="C554" s="1954"/>
      <c r="D554" s="1954"/>
      <c r="E554" s="1954"/>
      <c r="F554" s="1954"/>
      <c r="G554" s="1954"/>
      <c r="H554" s="1954"/>
      <c r="I554" s="1954"/>
      <c r="J554" s="1954"/>
      <c r="K554" s="1954"/>
    </row>
    <row r="555" spans="1:11" ht="15.75" customHeight="1">
      <c r="A555" s="1954"/>
      <c r="B555" s="1954"/>
      <c r="C555" s="1954"/>
      <c r="D555" s="1954"/>
      <c r="E555" s="1954"/>
      <c r="F555" s="1954"/>
      <c r="G555" s="1954"/>
      <c r="H555" s="1954"/>
      <c r="I555" s="1954"/>
      <c r="J555" s="1954"/>
      <c r="K555" s="1954"/>
    </row>
    <row r="556" spans="1:11" ht="15.75" customHeight="1">
      <c r="A556" s="1954"/>
      <c r="B556" s="1954"/>
      <c r="C556" s="1954"/>
      <c r="D556" s="1954"/>
      <c r="E556" s="1954"/>
      <c r="F556" s="1954"/>
      <c r="G556" s="1954"/>
      <c r="H556" s="1954"/>
      <c r="I556" s="1954"/>
      <c r="J556" s="1954"/>
      <c r="K556" s="1954"/>
    </row>
    <row r="557" spans="1:11" ht="15.75" customHeight="1">
      <c r="A557" s="1954"/>
      <c r="B557" s="1954"/>
      <c r="C557" s="1954"/>
      <c r="D557" s="1954"/>
      <c r="E557" s="1954"/>
      <c r="F557" s="1954"/>
      <c r="G557" s="1954"/>
      <c r="H557" s="1954"/>
      <c r="I557" s="1954"/>
      <c r="J557" s="1954"/>
      <c r="K557" s="1954"/>
    </row>
    <row r="558" spans="1:11" ht="15.75" customHeight="1">
      <c r="A558" s="1954"/>
      <c r="B558" s="1954"/>
      <c r="C558" s="1954"/>
      <c r="D558" s="1954"/>
      <c r="E558" s="1954"/>
      <c r="F558" s="1954"/>
      <c r="G558" s="1954"/>
      <c r="H558" s="1954"/>
      <c r="I558" s="1954"/>
      <c r="J558" s="1954"/>
      <c r="K558" s="1954"/>
    </row>
    <row r="559" spans="1:11" ht="15.75" customHeight="1">
      <c r="A559" s="1954"/>
      <c r="B559" s="1954"/>
      <c r="C559" s="1954"/>
      <c r="D559" s="1954"/>
      <c r="E559" s="1954"/>
      <c r="F559" s="1954"/>
      <c r="G559" s="1954"/>
      <c r="H559" s="1954"/>
      <c r="I559" s="1954"/>
      <c r="J559" s="1954"/>
      <c r="K559" s="1954"/>
    </row>
    <row r="560" spans="1:11" ht="15.75" customHeight="1">
      <c r="A560" s="1954"/>
      <c r="B560" s="1954"/>
      <c r="C560" s="1954"/>
      <c r="D560" s="1954"/>
      <c r="E560" s="1954"/>
      <c r="F560" s="1954"/>
      <c r="G560" s="1954"/>
      <c r="H560" s="1954"/>
      <c r="I560" s="1954"/>
      <c r="J560" s="1954"/>
      <c r="K560" s="1954"/>
    </row>
    <row r="561" spans="1:11" ht="15.75" customHeight="1">
      <c r="A561" s="1954"/>
      <c r="B561" s="1954"/>
      <c r="C561" s="1954"/>
      <c r="D561" s="1954"/>
      <c r="E561" s="1954"/>
      <c r="F561" s="1954"/>
      <c r="G561" s="1954"/>
      <c r="H561" s="1954"/>
      <c r="I561" s="1954"/>
      <c r="J561" s="1954"/>
      <c r="K561" s="1954"/>
    </row>
    <row r="562" spans="1:11" ht="15.75" customHeight="1">
      <c r="A562" s="1954"/>
      <c r="B562" s="1954"/>
      <c r="C562" s="1954"/>
      <c r="D562" s="1954"/>
      <c r="E562" s="1954"/>
      <c r="F562" s="1954"/>
      <c r="G562" s="1954"/>
      <c r="H562" s="1954"/>
      <c r="I562" s="1954"/>
      <c r="J562" s="1954"/>
      <c r="K562" s="1954"/>
    </row>
    <row r="563" spans="1:11" ht="15.75" customHeight="1">
      <c r="A563" s="1954"/>
      <c r="B563" s="1954"/>
      <c r="C563" s="1954"/>
      <c r="D563" s="1954"/>
      <c r="E563" s="1954"/>
      <c r="F563" s="1954"/>
      <c r="G563" s="1954"/>
      <c r="H563" s="1954"/>
      <c r="I563" s="1954"/>
      <c r="J563" s="1954"/>
      <c r="K563" s="1954"/>
    </row>
    <row r="564" spans="1:11" ht="15.75" customHeight="1">
      <c r="A564" s="1954"/>
      <c r="B564" s="1954"/>
      <c r="C564" s="1954"/>
      <c r="D564" s="1954"/>
      <c r="E564" s="1954"/>
      <c r="F564" s="1954"/>
      <c r="G564" s="1954"/>
      <c r="H564" s="1954"/>
      <c r="I564" s="1954"/>
      <c r="J564" s="1954"/>
      <c r="K564" s="1954"/>
    </row>
    <row r="565" spans="1:11" ht="15.75" customHeight="1">
      <c r="A565" s="1954"/>
      <c r="B565" s="1954"/>
      <c r="C565" s="1954"/>
      <c r="D565" s="1954"/>
      <c r="E565" s="1954"/>
      <c r="F565" s="1954"/>
      <c r="G565" s="1954"/>
      <c r="H565" s="1954"/>
      <c r="I565" s="1954"/>
      <c r="J565" s="1954"/>
      <c r="K565" s="1954"/>
    </row>
    <row r="566" spans="1:11" ht="15.75" customHeight="1">
      <c r="A566" s="1954"/>
      <c r="B566" s="1954"/>
      <c r="C566" s="1954"/>
      <c r="D566" s="1954"/>
      <c r="E566" s="1954"/>
      <c r="F566" s="1954"/>
      <c r="G566" s="1954"/>
      <c r="H566" s="1954"/>
      <c r="I566" s="1954"/>
      <c r="J566" s="1954"/>
      <c r="K566" s="1954"/>
    </row>
    <row r="567" spans="1:11" ht="15.75" customHeight="1">
      <c r="A567" s="1954"/>
      <c r="B567" s="1954"/>
      <c r="C567" s="1954"/>
      <c r="D567" s="1954"/>
      <c r="E567" s="1954"/>
      <c r="F567" s="1954"/>
      <c r="G567" s="1954"/>
      <c r="H567" s="1954"/>
      <c r="I567" s="1954"/>
      <c r="J567" s="1954"/>
      <c r="K567" s="1954"/>
    </row>
    <row r="568" spans="1:11" ht="15.75" customHeight="1">
      <c r="A568" s="1954"/>
      <c r="B568" s="1954"/>
      <c r="C568" s="1954"/>
      <c r="D568" s="1954"/>
      <c r="E568" s="1954"/>
      <c r="F568" s="1954"/>
      <c r="G568" s="1954"/>
      <c r="H568" s="1954"/>
      <c r="I568" s="1954"/>
      <c r="J568" s="1954"/>
      <c r="K568" s="1954"/>
    </row>
    <row r="569" spans="1:11" ht="15.75" customHeight="1">
      <c r="A569" s="1954"/>
      <c r="B569" s="1954"/>
      <c r="C569" s="1954"/>
      <c r="D569" s="1954"/>
      <c r="E569" s="1954"/>
      <c r="F569" s="1954"/>
      <c r="G569" s="1954"/>
      <c r="H569" s="1954"/>
      <c r="I569" s="1954"/>
      <c r="J569" s="1954"/>
      <c r="K569" s="1954"/>
    </row>
    <row r="570" spans="1:11" ht="15.75" customHeight="1">
      <c r="A570" s="1954"/>
      <c r="B570" s="1954"/>
      <c r="C570" s="1954"/>
      <c r="D570" s="1954"/>
      <c r="E570" s="1954"/>
      <c r="F570" s="1954"/>
      <c r="G570" s="1954"/>
      <c r="H570" s="1954"/>
      <c r="I570" s="1954"/>
      <c r="J570" s="1954"/>
      <c r="K570" s="1954"/>
    </row>
    <row r="571" spans="1:11" ht="15.75" customHeight="1">
      <c r="A571" s="1954"/>
      <c r="B571" s="1954"/>
      <c r="C571" s="1954"/>
      <c r="D571" s="1954"/>
      <c r="E571" s="1954"/>
      <c r="F571" s="1954"/>
      <c r="G571" s="1954"/>
      <c r="H571" s="1954"/>
      <c r="I571" s="1954"/>
      <c r="J571" s="1954"/>
      <c r="K571" s="1954"/>
    </row>
    <row r="572" spans="1:11" ht="15.75" customHeight="1">
      <c r="A572" s="1954"/>
      <c r="B572" s="1954"/>
      <c r="C572" s="1954"/>
      <c r="D572" s="1954"/>
      <c r="E572" s="1954"/>
      <c r="F572" s="1954"/>
      <c r="G572" s="1954"/>
      <c r="H572" s="1954"/>
      <c r="I572" s="1954"/>
      <c r="J572" s="1954"/>
      <c r="K572" s="1954"/>
    </row>
    <row r="573" spans="1:11" ht="15.75" customHeight="1">
      <c r="A573" s="1954"/>
      <c r="B573" s="1954"/>
      <c r="C573" s="1954"/>
      <c r="D573" s="1954"/>
      <c r="E573" s="1954"/>
      <c r="F573" s="1954"/>
      <c r="G573" s="1954"/>
      <c r="H573" s="1954"/>
      <c r="I573" s="1954"/>
      <c r="J573" s="1954"/>
      <c r="K573" s="1954"/>
    </row>
    <row r="574" spans="1:11" ht="15.75" customHeight="1">
      <c r="A574" s="1954"/>
      <c r="B574" s="1954"/>
      <c r="C574" s="1954"/>
      <c r="D574" s="1954"/>
      <c r="E574" s="1954"/>
      <c r="F574" s="1954"/>
      <c r="G574" s="1954"/>
      <c r="H574" s="1954"/>
      <c r="I574" s="1954"/>
      <c r="J574" s="1954"/>
      <c r="K574" s="1954"/>
    </row>
    <row r="575" spans="1:11" ht="15.75" customHeight="1">
      <c r="A575" s="1954"/>
      <c r="B575" s="1954"/>
      <c r="C575" s="1954"/>
      <c r="D575" s="1954"/>
      <c r="E575" s="1954"/>
      <c r="F575" s="1954"/>
      <c r="G575" s="1954"/>
      <c r="H575" s="1954"/>
      <c r="I575" s="1954"/>
      <c r="J575" s="1954"/>
      <c r="K575" s="1954"/>
    </row>
    <row r="576" spans="1:11" ht="15.75" customHeight="1">
      <c r="A576" s="1954"/>
      <c r="B576" s="1954"/>
      <c r="C576" s="1954"/>
      <c r="D576" s="1954"/>
      <c r="E576" s="1954"/>
      <c r="F576" s="1954"/>
      <c r="G576" s="1954"/>
      <c r="H576" s="1954"/>
      <c r="I576" s="1954"/>
      <c r="J576" s="1954"/>
      <c r="K576" s="1954"/>
    </row>
    <row r="577" spans="1:11" ht="15.75" customHeight="1">
      <c r="A577" s="1954"/>
      <c r="B577" s="1954"/>
      <c r="C577" s="1954"/>
      <c r="D577" s="1954"/>
      <c r="E577" s="1954"/>
      <c r="F577" s="1954"/>
      <c r="G577" s="1954"/>
      <c r="H577" s="1954"/>
      <c r="I577" s="1954"/>
      <c r="J577" s="1954"/>
      <c r="K577" s="1954"/>
    </row>
    <row r="578" spans="1:11" ht="15.75" customHeight="1">
      <c r="A578" s="1954"/>
      <c r="B578" s="1954"/>
      <c r="C578" s="1954"/>
      <c r="D578" s="1954"/>
      <c r="E578" s="1954"/>
      <c r="F578" s="1954"/>
      <c r="G578" s="1954"/>
      <c r="H578" s="1954"/>
      <c r="I578" s="1954"/>
      <c r="J578" s="1954"/>
      <c r="K578" s="1954"/>
    </row>
    <row r="579" spans="1:11" ht="15.75" customHeight="1">
      <c r="A579" s="1954"/>
      <c r="B579" s="1954"/>
      <c r="C579" s="1954"/>
      <c r="D579" s="1954"/>
      <c r="E579" s="1954"/>
      <c r="F579" s="1954"/>
      <c r="G579" s="1954"/>
      <c r="H579" s="1954"/>
      <c r="I579" s="1954"/>
      <c r="J579" s="1954"/>
      <c r="K579" s="1954"/>
    </row>
    <row r="580" spans="1:11" ht="15.75" customHeight="1">
      <c r="A580" s="1954"/>
      <c r="B580" s="1954"/>
      <c r="C580" s="1954"/>
      <c r="D580" s="1954"/>
      <c r="E580" s="1954"/>
      <c r="F580" s="1954"/>
      <c r="G580" s="1954"/>
      <c r="H580" s="1954"/>
      <c r="I580" s="1954"/>
      <c r="J580" s="1954"/>
      <c r="K580" s="1954"/>
    </row>
    <row r="581" spans="1:11" ht="15.75" customHeight="1">
      <c r="A581" s="1954"/>
      <c r="B581" s="1954"/>
      <c r="C581" s="1954"/>
      <c r="D581" s="1954"/>
      <c r="E581" s="1954"/>
      <c r="F581" s="1954"/>
      <c r="G581" s="1954"/>
      <c r="H581" s="1954"/>
      <c r="I581" s="1954"/>
      <c r="J581" s="1954"/>
      <c r="K581" s="1954"/>
    </row>
    <row r="582" spans="1:11" ht="15.75" customHeight="1">
      <c r="A582" s="1954"/>
      <c r="B582" s="1954"/>
      <c r="C582" s="1954"/>
      <c r="D582" s="1954"/>
      <c r="E582" s="1954"/>
      <c r="F582" s="1954"/>
      <c r="G582" s="1954"/>
      <c r="H582" s="1954"/>
      <c r="I582" s="1954"/>
      <c r="J582" s="1954"/>
      <c r="K582" s="1954"/>
    </row>
    <row r="583" spans="1:11" ht="15.75" customHeight="1">
      <c r="A583" s="1954"/>
      <c r="B583" s="1954"/>
      <c r="C583" s="1954"/>
      <c r="D583" s="1954"/>
      <c r="E583" s="1954"/>
      <c r="F583" s="1954"/>
      <c r="G583" s="1954"/>
      <c r="H583" s="1954"/>
      <c r="I583" s="1954"/>
      <c r="J583" s="1954"/>
      <c r="K583" s="1954"/>
    </row>
    <row r="584" spans="1:11" ht="15.75" customHeight="1">
      <c r="A584" s="1954"/>
      <c r="B584" s="1954"/>
      <c r="C584" s="1954"/>
      <c r="D584" s="1954"/>
      <c r="E584" s="1954"/>
      <c r="F584" s="1954"/>
      <c r="G584" s="1954"/>
      <c r="H584" s="1954"/>
      <c r="I584" s="1954"/>
      <c r="J584" s="1954"/>
      <c r="K584" s="1954"/>
    </row>
    <row r="585" spans="1:11" ht="15.75" customHeight="1">
      <c r="A585" s="1954"/>
      <c r="B585" s="1954"/>
      <c r="C585" s="1954"/>
      <c r="D585" s="1954"/>
      <c r="E585" s="1954"/>
      <c r="F585" s="1954"/>
      <c r="G585" s="1954"/>
      <c r="H585" s="1954"/>
      <c r="I585" s="1954"/>
      <c r="J585" s="1954"/>
      <c r="K585" s="1954"/>
    </row>
    <row r="586" spans="1:11" ht="15.75" customHeight="1">
      <c r="A586" s="1954"/>
      <c r="B586" s="1954"/>
      <c r="C586" s="1954"/>
      <c r="D586" s="1954"/>
      <c r="E586" s="1954"/>
      <c r="F586" s="1954"/>
      <c r="G586" s="1954"/>
      <c r="H586" s="1954"/>
      <c r="I586" s="1954"/>
      <c r="J586" s="1954"/>
      <c r="K586" s="1954"/>
    </row>
    <row r="587" spans="1:11" ht="15.75" customHeight="1">
      <c r="A587" s="1954"/>
      <c r="B587" s="1954"/>
      <c r="C587" s="1954"/>
      <c r="D587" s="1954"/>
      <c r="E587" s="1954"/>
      <c r="F587" s="1954"/>
      <c r="G587" s="1954"/>
      <c r="H587" s="1954"/>
      <c r="I587" s="1954"/>
      <c r="J587" s="1954"/>
      <c r="K587" s="1954"/>
    </row>
    <row r="588" spans="1:11" ht="15.75" customHeight="1">
      <c r="A588" s="1954"/>
      <c r="B588" s="1954"/>
      <c r="C588" s="1954"/>
      <c r="D588" s="1954"/>
      <c r="E588" s="1954"/>
      <c r="F588" s="1954"/>
      <c r="G588" s="1954"/>
      <c r="H588" s="1954"/>
      <c r="I588" s="1954"/>
      <c r="J588" s="1954"/>
      <c r="K588" s="1954"/>
    </row>
    <row r="589" spans="1:11" ht="15.75" customHeight="1">
      <c r="A589" s="1954"/>
      <c r="B589" s="1954"/>
      <c r="C589" s="1954"/>
      <c r="D589" s="1954"/>
      <c r="E589" s="1954"/>
      <c r="F589" s="1954"/>
      <c r="G589" s="1954"/>
      <c r="H589" s="1954"/>
      <c r="I589" s="1954"/>
      <c r="J589" s="1954"/>
      <c r="K589" s="1954"/>
    </row>
    <row r="590" spans="1:11" ht="15.75" customHeight="1">
      <c r="A590" s="1954"/>
      <c r="B590" s="1954"/>
      <c r="C590" s="1954"/>
      <c r="D590" s="1954"/>
      <c r="E590" s="1954"/>
      <c r="F590" s="1954"/>
      <c r="G590" s="1954"/>
      <c r="H590" s="1954"/>
      <c r="I590" s="1954"/>
      <c r="J590" s="1954"/>
      <c r="K590" s="1954"/>
    </row>
    <row r="591" spans="1:11" ht="15.75" customHeight="1">
      <c r="A591" s="1954"/>
      <c r="B591" s="1954"/>
      <c r="C591" s="1954"/>
      <c r="D591" s="1954"/>
      <c r="E591" s="1954"/>
      <c r="F591" s="1954"/>
      <c r="G591" s="1954"/>
      <c r="H591" s="1954"/>
      <c r="I591" s="1954"/>
      <c r="J591" s="1954"/>
      <c r="K591" s="1954"/>
    </row>
    <row r="592" spans="1:11" ht="15.75" customHeight="1">
      <c r="A592" s="1954"/>
      <c r="B592" s="1954"/>
      <c r="C592" s="1954"/>
      <c r="D592" s="1954"/>
      <c r="E592" s="1954"/>
      <c r="F592" s="1954"/>
      <c r="G592" s="1954"/>
      <c r="H592" s="1954"/>
      <c r="I592" s="1954"/>
      <c r="J592" s="1954"/>
      <c r="K592" s="1954"/>
    </row>
    <row r="593" spans="1:11" ht="15.75" customHeight="1">
      <c r="A593" s="1954"/>
      <c r="B593" s="1954"/>
      <c r="C593" s="1954"/>
      <c r="D593" s="1954"/>
      <c r="E593" s="1954"/>
      <c r="F593" s="1954"/>
      <c r="G593" s="1954"/>
      <c r="H593" s="1954"/>
      <c r="I593" s="1954"/>
      <c r="J593" s="1954"/>
      <c r="K593" s="1954"/>
    </row>
    <row r="594" spans="1:11" ht="15.75" customHeight="1">
      <c r="A594" s="1954"/>
      <c r="B594" s="1954"/>
      <c r="C594" s="1954"/>
      <c r="D594" s="1954"/>
      <c r="E594" s="1954"/>
      <c r="F594" s="1954"/>
      <c r="G594" s="1954"/>
      <c r="H594" s="1954"/>
      <c r="I594" s="1954"/>
      <c r="J594" s="1954"/>
      <c r="K594" s="1954"/>
    </row>
    <row r="595" spans="1:11" ht="15.75" customHeight="1">
      <c r="A595" s="1954"/>
      <c r="B595" s="1954"/>
      <c r="C595" s="1954"/>
      <c r="D595" s="1954"/>
      <c r="E595" s="1954"/>
      <c r="F595" s="1954"/>
      <c r="G595" s="1954"/>
      <c r="H595" s="1954"/>
      <c r="I595" s="1954"/>
      <c r="J595" s="1954"/>
      <c r="K595" s="1954"/>
    </row>
    <row r="596" spans="1:11" ht="15.75" customHeight="1">
      <c r="A596" s="1954"/>
      <c r="B596" s="1954"/>
      <c r="C596" s="1954"/>
      <c r="D596" s="1954"/>
      <c r="E596" s="1954"/>
      <c r="F596" s="1954"/>
      <c r="G596" s="1954"/>
      <c r="H596" s="1954"/>
      <c r="I596" s="1954"/>
      <c r="J596" s="1954"/>
      <c r="K596" s="1954"/>
    </row>
    <row r="597" spans="1:11" ht="15.75" customHeight="1">
      <c r="A597" s="1954"/>
      <c r="B597" s="1954"/>
      <c r="C597" s="1954"/>
      <c r="D597" s="1954"/>
      <c r="E597" s="1954"/>
      <c r="F597" s="1954"/>
      <c r="G597" s="1954"/>
      <c r="H597" s="1954"/>
      <c r="I597" s="1954"/>
      <c r="J597" s="1954"/>
      <c r="K597" s="1954"/>
    </row>
    <row r="598" spans="1:11" ht="15.75" customHeight="1">
      <c r="A598" s="1954"/>
      <c r="B598" s="1954"/>
      <c r="C598" s="1954"/>
      <c r="D598" s="1954"/>
      <c r="E598" s="1954"/>
      <c r="F598" s="1954"/>
      <c r="G598" s="1954"/>
      <c r="H598" s="1954"/>
      <c r="I598" s="1954"/>
      <c r="J598" s="1954"/>
      <c r="K598" s="1954"/>
    </row>
    <row r="599" spans="1:11" ht="15.75" customHeight="1">
      <c r="A599" s="1954"/>
      <c r="B599" s="1954"/>
      <c r="C599" s="1954"/>
      <c r="D599" s="1954"/>
      <c r="E599" s="1954"/>
      <c r="F599" s="1954"/>
      <c r="G599" s="1954"/>
      <c r="H599" s="1954"/>
      <c r="I599" s="1954"/>
      <c r="J599" s="1954"/>
      <c r="K599" s="1954"/>
    </row>
    <row r="600" spans="1:11" ht="15.75" customHeight="1">
      <c r="A600" s="1954"/>
      <c r="B600" s="1954"/>
      <c r="C600" s="1954"/>
      <c r="D600" s="1954"/>
      <c r="E600" s="1954"/>
      <c r="F600" s="1954"/>
      <c r="G600" s="1954"/>
      <c r="H600" s="1954"/>
      <c r="I600" s="1954"/>
      <c r="J600" s="1954"/>
      <c r="K600" s="1954"/>
    </row>
    <row r="601" spans="1:11" ht="15.75" customHeight="1">
      <c r="A601" s="1954"/>
      <c r="B601" s="1954"/>
      <c r="C601" s="1954"/>
      <c r="D601" s="1954"/>
      <c r="E601" s="1954"/>
      <c r="F601" s="1954"/>
      <c r="G601" s="1954"/>
      <c r="H601" s="1954"/>
      <c r="I601" s="1954"/>
      <c r="J601" s="1954"/>
      <c r="K601" s="1954"/>
    </row>
    <row r="602" spans="1:11" ht="15.75" customHeight="1">
      <c r="A602" s="1954"/>
      <c r="B602" s="1954"/>
      <c r="C602" s="1954"/>
      <c r="D602" s="1954"/>
      <c r="E602" s="1954"/>
      <c r="F602" s="1954"/>
      <c r="G602" s="1954"/>
      <c r="H602" s="1954"/>
      <c r="I602" s="1954"/>
      <c r="J602" s="1954"/>
      <c r="K602" s="1954"/>
    </row>
    <row r="603" spans="1:11" ht="15.75" customHeight="1">
      <c r="A603" s="1954"/>
      <c r="B603" s="1954"/>
      <c r="C603" s="1954"/>
      <c r="D603" s="1954"/>
      <c r="E603" s="1954"/>
      <c r="F603" s="1954"/>
      <c r="G603" s="1954"/>
      <c r="H603" s="1954"/>
      <c r="I603" s="1954"/>
      <c r="J603" s="1954"/>
      <c r="K603" s="1954"/>
    </row>
    <row r="604" spans="1:11" ht="15.75" customHeight="1">
      <c r="A604" s="1954"/>
      <c r="B604" s="1954"/>
      <c r="C604" s="1954"/>
      <c r="D604" s="1954"/>
      <c r="E604" s="1954"/>
      <c r="F604" s="1954"/>
      <c r="G604" s="1954"/>
      <c r="H604" s="1954"/>
      <c r="I604" s="1954"/>
      <c r="J604" s="1954"/>
      <c r="K604" s="1954"/>
    </row>
    <row r="605" spans="1:11" ht="15.75" customHeight="1">
      <c r="A605" s="1954"/>
      <c r="B605" s="1954"/>
      <c r="C605" s="1954"/>
      <c r="D605" s="1954"/>
      <c r="E605" s="1954"/>
      <c r="F605" s="1954"/>
      <c r="G605" s="1954"/>
      <c r="H605" s="1954"/>
      <c r="I605" s="1954"/>
      <c r="J605" s="1954"/>
      <c r="K605" s="1954"/>
    </row>
    <row r="606" spans="1:11" ht="15.75" customHeight="1">
      <c r="A606" s="1954"/>
      <c r="B606" s="1954"/>
      <c r="C606" s="1954"/>
      <c r="D606" s="1954"/>
      <c r="E606" s="1954"/>
      <c r="F606" s="1954"/>
      <c r="G606" s="1954"/>
      <c r="H606" s="1954"/>
      <c r="I606" s="1954"/>
      <c r="J606" s="1954"/>
      <c r="K606" s="1954"/>
    </row>
    <row r="607" spans="1:11" ht="15.75" customHeight="1">
      <c r="A607" s="1954"/>
      <c r="B607" s="1954"/>
      <c r="C607" s="1954"/>
      <c r="D607" s="1954"/>
      <c r="E607" s="1954"/>
      <c r="F607" s="1954"/>
      <c r="G607" s="1954"/>
      <c r="H607" s="1954"/>
      <c r="I607" s="1954"/>
      <c r="J607" s="1954"/>
      <c r="K607" s="1954"/>
    </row>
    <row r="608" spans="1:11" ht="15.75" customHeight="1">
      <c r="A608" s="1954"/>
      <c r="B608" s="1954"/>
      <c r="C608" s="1954"/>
      <c r="D608" s="1954"/>
      <c r="E608" s="1954"/>
      <c r="F608" s="1954"/>
      <c r="G608" s="1954"/>
      <c r="H608" s="1954"/>
      <c r="I608" s="1954"/>
      <c r="J608" s="1954"/>
      <c r="K608" s="1954"/>
    </row>
    <row r="609" spans="1:11" ht="15.75" customHeight="1">
      <c r="A609" s="1954"/>
      <c r="B609" s="1954"/>
      <c r="C609" s="1954"/>
      <c r="D609" s="1954"/>
      <c r="E609" s="1954"/>
      <c r="F609" s="1954"/>
      <c r="G609" s="1954"/>
      <c r="H609" s="1954"/>
      <c r="I609" s="1954"/>
      <c r="J609" s="1954"/>
      <c r="K609" s="1954"/>
    </row>
    <row r="610" spans="1:11" ht="15.75" customHeight="1">
      <c r="A610" s="1954"/>
      <c r="B610" s="1954"/>
      <c r="C610" s="1954"/>
      <c r="D610" s="1954"/>
      <c r="E610" s="1954"/>
      <c r="F610" s="1954"/>
      <c r="G610" s="1954"/>
      <c r="H610" s="1954"/>
      <c r="I610" s="1954"/>
      <c r="J610" s="1954"/>
      <c r="K610" s="1954"/>
    </row>
    <row r="611" spans="1:11" ht="15.75" customHeight="1">
      <c r="A611" s="1954"/>
      <c r="B611" s="1954"/>
      <c r="C611" s="1954"/>
      <c r="D611" s="1954"/>
      <c r="E611" s="1954"/>
      <c r="F611" s="1954"/>
      <c r="G611" s="1954"/>
      <c r="H611" s="1954"/>
      <c r="I611" s="1954"/>
      <c r="J611" s="1954"/>
      <c r="K611" s="1954"/>
    </row>
    <row r="612" spans="1:11" ht="15.75" customHeight="1">
      <c r="A612" s="1954"/>
      <c r="B612" s="1954"/>
      <c r="C612" s="1954"/>
      <c r="D612" s="1954"/>
      <c r="E612" s="1954"/>
      <c r="F612" s="1954"/>
      <c r="G612" s="1954"/>
      <c r="H612" s="1954"/>
      <c r="I612" s="1954"/>
      <c r="J612" s="1954"/>
      <c r="K612" s="1954"/>
    </row>
    <row r="613" spans="1:11" ht="15.75" customHeight="1">
      <c r="A613" s="1954"/>
      <c r="B613" s="1954"/>
      <c r="C613" s="1954"/>
      <c r="D613" s="1954"/>
      <c r="E613" s="1954"/>
      <c r="F613" s="1954"/>
      <c r="G613" s="1954"/>
      <c r="H613" s="1954"/>
      <c r="I613" s="1954"/>
      <c r="J613" s="1954"/>
      <c r="K613" s="1954"/>
    </row>
    <row r="614" spans="1:11" ht="15.75" customHeight="1">
      <c r="A614" s="1954"/>
      <c r="B614" s="1954"/>
      <c r="C614" s="1954"/>
      <c r="D614" s="1954"/>
      <c r="E614" s="1954"/>
      <c r="F614" s="1954"/>
      <c r="G614" s="1954"/>
      <c r="H614" s="1954"/>
      <c r="I614" s="1954"/>
      <c r="J614" s="1954"/>
      <c r="K614" s="1954"/>
    </row>
    <row r="615" spans="1:11" ht="15.75" customHeight="1">
      <c r="A615" s="1954"/>
      <c r="B615" s="1954"/>
      <c r="C615" s="1954"/>
      <c r="D615" s="1954"/>
      <c r="E615" s="1954"/>
      <c r="F615" s="1954"/>
      <c r="G615" s="1954"/>
      <c r="H615" s="1954"/>
      <c r="I615" s="1954"/>
      <c r="J615" s="1954"/>
      <c r="K615" s="1954"/>
    </row>
    <row r="616" spans="1:11" ht="15.75" customHeight="1">
      <c r="A616" s="1954"/>
      <c r="B616" s="1954"/>
      <c r="C616" s="1954"/>
      <c r="D616" s="1954"/>
      <c r="E616" s="1954"/>
      <c r="F616" s="1954"/>
      <c r="G616" s="1954"/>
      <c r="H616" s="1954"/>
      <c r="I616" s="1954"/>
      <c r="J616" s="1954"/>
      <c r="K616" s="1954"/>
    </row>
    <row r="617" spans="1:11" ht="15.75" customHeight="1">
      <c r="A617" s="1954"/>
      <c r="B617" s="1954"/>
      <c r="C617" s="1954"/>
      <c r="D617" s="1954"/>
      <c r="E617" s="1954"/>
      <c r="F617" s="1954"/>
      <c r="G617" s="1954"/>
      <c r="H617" s="1954"/>
      <c r="I617" s="1954"/>
      <c r="J617" s="1954"/>
      <c r="K617" s="1954"/>
    </row>
    <row r="618" spans="1:11" ht="15.75" customHeight="1">
      <c r="A618" s="1954"/>
      <c r="B618" s="1954"/>
      <c r="C618" s="1954"/>
      <c r="D618" s="1954"/>
      <c r="E618" s="1954"/>
      <c r="F618" s="1954"/>
      <c r="G618" s="1954"/>
      <c r="H618" s="1954"/>
      <c r="I618" s="1954"/>
      <c r="J618" s="1954"/>
      <c r="K618" s="1954"/>
    </row>
    <row r="619" spans="1:11" ht="15.75" customHeight="1">
      <c r="A619" s="1954"/>
      <c r="B619" s="1954"/>
      <c r="C619" s="1954"/>
      <c r="D619" s="1954"/>
      <c r="E619" s="1954"/>
      <c r="F619" s="1954"/>
      <c r="G619" s="1954"/>
      <c r="H619" s="1954"/>
      <c r="I619" s="1954"/>
      <c r="J619" s="1954"/>
      <c r="K619" s="1954"/>
    </row>
    <row r="620" spans="1:11" ht="15.75" customHeight="1">
      <c r="A620" s="1954"/>
      <c r="B620" s="1954"/>
      <c r="C620" s="1954"/>
      <c r="D620" s="1954"/>
      <c r="E620" s="1954"/>
      <c r="F620" s="1954"/>
      <c r="G620" s="1954"/>
      <c r="H620" s="1954"/>
      <c r="I620" s="1954"/>
      <c r="J620" s="1954"/>
      <c r="K620" s="1954"/>
    </row>
    <row r="621" spans="1:11" ht="15.75" customHeight="1">
      <c r="A621" s="1954"/>
      <c r="B621" s="1954"/>
      <c r="C621" s="1954"/>
      <c r="D621" s="1954"/>
      <c r="E621" s="1954"/>
      <c r="F621" s="1954"/>
      <c r="G621" s="1954"/>
      <c r="H621" s="1954"/>
      <c r="I621" s="1954"/>
      <c r="J621" s="1954"/>
      <c r="K621" s="1954"/>
    </row>
    <row r="622" spans="1:11" ht="15.75" customHeight="1">
      <c r="A622" s="1954"/>
      <c r="B622" s="1954"/>
      <c r="C622" s="1954"/>
      <c r="D622" s="1954"/>
      <c r="E622" s="1954"/>
      <c r="F622" s="1954"/>
      <c r="G622" s="1954"/>
      <c r="H622" s="1954"/>
      <c r="I622" s="1954"/>
      <c r="J622" s="1954"/>
      <c r="K622" s="1954"/>
    </row>
    <row r="623" spans="1:11" ht="15.75" customHeight="1">
      <c r="A623" s="1954"/>
      <c r="B623" s="1954"/>
      <c r="C623" s="1954"/>
      <c r="D623" s="1954"/>
      <c r="E623" s="1954"/>
      <c r="F623" s="1954"/>
      <c r="G623" s="1954"/>
      <c r="H623" s="1954"/>
      <c r="I623" s="1954"/>
      <c r="J623" s="1954"/>
      <c r="K623" s="1954"/>
    </row>
    <row r="624" spans="1:11" ht="15.75" customHeight="1">
      <c r="A624" s="1954"/>
      <c r="B624" s="1954"/>
      <c r="C624" s="1954"/>
      <c r="D624" s="1954"/>
      <c r="E624" s="1954"/>
      <c r="F624" s="1954"/>
      <c r="G624" s="1954"/>
      <c r="H624" s="1954"/>
      <c r="I624" s="1954"/>
      <c r="J624" s="1954"/>
      <c r="K624" s="1954"/>
    </row>
    <row r="625" spans="1:11" ht="15.75" customHeight="1">
      <c r="A625" s="1954"/>
      <c r="B625" s="1954"/>
      <c r="C625" s="1954"/>
      <c r="D625" s="1954"/>
      <c r="E625" s="1954"/>
      <c r="F625" s="1954"/>
      <c r="G625" s="1954"/>
      <c r="H625" s="1954"/>
      <c r="I625" s="1954"/>
      <c r="J625" s="1954"/>
      <c r="K625" s="1954"/>
    </row>
    <row r="626" spans="1:11" ht="15.75" customHeight="1">
      <c r="A626" s="1954"/>
      <c r="B626" s="1954"/>
      <c r="C626" s="1954"/>
      <c r="D626" s="1954"/>
      <c r="E626" s="1954"/>
      <c r="F626" s="1954"/>
      <c r="G626" s="1954"/>
      <c r="H626" s="1954"/>
      <c r="I626" s="1954"/>
      <c r="J626" s="1954"/>
      <c r="K626" s="1954"/>
    </row>
    <row r="627" spans="1:11" ht="15.75" customHeight="1">
      <c r="A627" s="1954"/>
      <c r="B627" s="1954"/>
      <c r="C627" s="1954"/>
      <c r="D627" s="1954"/>
      <c r="E627" s="1954"/>
      <c r="F627" s="1954"/>
      <c r="G627" s="1954"/>
      <c r="H627" s="1954"/>
      <c r="I627" s="1954"/>
      <c r="J627" s="1954"/>
      <c r="K627" s="1954"/>
    </row>
    <row r="628" spans="1:11" ht="15.75" customHeight="1">
      <c r="A628" s="1954"/>
      <c r="B628" s="1954"/>
      <c r="C628" s="1954"/>
      <c r="D628" s="1954"/>
      <c r="E628" s="1954"/>
      <c r="F628" s="1954"/>
      <c r="G628" s="1954"/>
      <c r="H628" s="1954"/>
      <c r="I628" s="1954"/>
      <c r="J628" s="1954"/>
      <c r="K628" s="1954"/>
    </row>
    <row r="629" spans="1:11" ht="15.75" customHeight="1">
      <c r="A629" s="1954"/>
      <c r="B629" s="1954"/>
      <c r="C629" s="1954"/>
      <c r="D629" s="1954"/>
      <c r="E629" s="1954"/>
      <c r="F629" s="1954"/>
      <c r="G629" s="1954"/>
      <c r="H629" s="1954"/>
      <c r="I629" s="1954"/>
      <c r="J629" s="1954"/>
      <c r="K629" s="1954"/>
    </row>
    <row r="630" spans="1:11" ht="15.75" customHeight="1">
      <c r="A630" s="1954"/>
      <c r="B630" s="1954"/>
      <c r="C630" s="1954"/>
      <c r="D630" s="1954"/>
      <c r="E630" s="1954"/>
      <c r="F630" s="1954"/>
      <c r="G630" s="1954"/>
      <c r="H630" s="1954"/>
      <c r="I630" s="1954"/>
      <c r="J630" s="1954"/>
      <c r="K630" s="1954"/>
    </row>
    <row r="631" spans="1:11" ht="15.75" customHeight="1">
      <c r="A631" s="1954"/>
      <c r="B631" s="1954"/>
      <c r="C631" s="1954"/>
      <c r="D631" s="1954"/>
      <c r="E631" s="1954"/>
      <c r="F631" s="1954"/>
      <c r="G631" s="1954"/>
      <c r="H631" s="1954"/>
      <c r="I631" s="1954"/>
      <c r="J631" s="1954"/>
      <c r="K631" s="1954"/>
    </row>
    <row r="632" spans="1:11" ht="15.75" customHeight="1">
      <c r="A632" s="1954"/>
      <c r="B632" s="1954"/>
      <c r="C632" s="1954"/>
      <c r="D632" s="1954"/>
      <c r="E632" s="1954"/>
      <c r="F632" s="1954"/>
      <c r="G632" s="1954"/>
      <c r="H632" s="1954"/>
      <c r="I632" s="1954"/>
      <c r="J632" s="1954"/>
      <c r="K632" s="1954"/>
    </row>
    <row r="633" spans="1:11" ht="15.75" customHeight="1">
      <c r="A633" s="1954"/>
      <c r="B633" s="1954"/>
      <c r="C633" s="1954"/>
      <c r="D633" s="1954"/>
      <c r="E633" s="1954"/>
      <c r="F633" s="1954"/>
      <c r="G633" s="1954"/>
      <c r="H633" s="1954"/>
      <c r="I633" s="1954"/>
      <c r="J633" s="1954"/>
      <c r="K633" s="1954"/>
    </row>
    <row r="634" spans="1:11" ht="15.75" customHeight="1">
      <c r="A634" s="1954"/>
      <c r="B634" s="1954"/>
      <c r="C634" s="1954"/>
      <c r="D634" s="1954"/>
      <c r="E634" s="1954"/>
      <c r="F634" s="1954"/>
      <c r="G634" s="1954"/>
      <c r="H634" s="1954"/>
      <c r="I634" s="1954"/>
      <c r="J634" s="1954"/>
      <c r="K634" s="1954"/>
    </row>
    <row r="635" spans="1:11" ht="15.75" customHeight="1">
      <c r="A635" s="1954"/>
      <c r="B635" s="1954"/>
      <c r="C635" s="1954"/>
      <c r="D635" s="1954"/>
      <c r="E635" s="1954"/>
      <c r="F635" s="1954"/>
      <c r="G635" s="1954"/>
      <c r="H635" s="1954"/>
      <c r="I635" s="1954"/>
      <c r="J635" s="1954"/>
      <c r="K635" s="1954"/>
    </row>
    <row r="636" spans="1:11" ht="15.75" customHeight="1">
      <c r="A636" s="1954"/>
      <c r="B636" s="1954"/>
      <c r="C636" s="1954"/>
      <c r="D636" s="1954"/>
      <c r="E636" s="1954"/>
      <c r="F636" s="1954"/>
      <c r="G636" s="1954"/>
      <c r="H636" s="1954"/>
      <c r="I636" s="1954"/>
      <c r="J636" s="1954"/>
      <c r="K636" s="1954"/>
    </row>
    <row r="637" spans="1:11" ht="15.75" customHeight="1">
      <c r="A637" s="1954"/>
      <c r="B637" s="1954"/>
      <c r="C637" s="1954"/>
      <c r="D637" s="1954"/>
      <c r="E637" s="1954"/>
      <c r="F637" s="1954"/>
      <c r="G637" s="1954"/>
      <c r="H637" s="1954"/>
      <c r="I637" s="1954"/>
      <c r="J637" s="1954"/>
      <c r="K637" s="1954"/>
    </row>
    <row r="638" spans="1:11" ht="15.75" customHeight="1">
      <c r="A638" s="1954"/>
      <c r="B638" s="1954"/>
      <c r="C638" s="1954"/>
      <c r="D638" s="1954"/>
      <c r="E638" s="1954"/>
      <c r="F638" s="1954"/>
      <c r="G638" s="1954"/>
      <c r="H638" s="1954"/>
      <c r="I638" s="1954"/>
      <c r="J638" s="1954"/>
      <c r="K638" s="1954"/>
    </row>
    <row r="639" spans="1:11" ht="15.75" customHeight="1">
      <c r="A639" s="1954"/>
      <c r="B639" s="1954"/>
      <c r="C639" s="1954"/>
      <c r="D639" s="1954"/>
      <c r="E639" s="1954"/>
      <c r="F639" s="1954"/>
      <c r="G639" s="1954"/>
      <c r="H639" s="1954"/>
      <c r="I639" s="1954"/>
      <c r="J639" s="1954"/>
      <c r="K639" s="1954"/>
    </row>
    <row r="640" spans="1:11" ht="15.75" customHeight="1">
      <c r="A640" s="1954"/>
      <c r="B640" s="1954"/>
      <c r="C640" s="1954"/>
      <c r="D640" s="1954"/>
      <c r="E640" s="1954"/>
      <c r="F640" s="1954"/>
      <c r="G640" s="1954"/>
      <c r="H640" s="1954"/>
      <c r="I640" s="1954"/>
      <c r="J640" s="1954"/>
      <c r="K640" s="1954"/>
    </row>
    <row r="641" spans="1:11" ht="15.75" customHeight="1">
      <c r="A641" s="1954"/>
      <c r="B641" s="1954"/>
      <c r="C641" s="1954"/>
      <c r="D641" s="1954"/>
      <c r="E641" s="1954"/>
      <c r="F641" s="1954"/>
      <c r="G641" s="1954"/>
      <c r="H641" s="1954"/>
      <c r="I641" s="1954"/>
      <c r="J641" s="1954"/>
      <c r="K641" s="1954"/>
    </row>
    <row r="642" spans="1:11" ht="15.75" customHeight="1">
      <c r="A642" s="1954"/>
      <c r="B642" s="1954"/>
      <c r="C642" s="1954"/>
      <c r="D642" s="1954"/>
      <c r="E642" s="1954"/>
      <c r="F642" s="1954"/>
      <c r="G642" s="1954"/>
      <c r="H642" s="1954"/>
      <c r="I642" s="1954"/>
      <c r="J642" s="1954"/>
      <c r="K642" s="1954"/>
    </row>
    <row r="643" spans="1:11" ht="15.75" customHeight="1">
      <c r="A643" s="1954"/>
      <c r="B643" s="1954"/>
      <c r="C643" s="1954"/>
      <c r="D643" s="1954"/>
      <c r="E643" s="1954"/>
      <c r="F643" s="1954"/>
      <c r="G643" s="1954"/>
      <c r="H643" s="1954"/>
      <c r="I643" s="1954"/>
      <c r="J643" s="1954"/>
      <c r="K643" s="1954"/>
    </row>
    <row r="644" spans="1:11" ht="15.75" customHeight="1">
      <c r="A644" s="1954"/>
      <c r="B644" s="1954"/>
      <c r="C644" s="1954"/>
      <c r="D644" s="1954"/>
      <c r="E644" s="1954"/>
      <c r="F644" s="1954"/>
      <c r="G644" s="1954"/>
      <c r="H644" s="1954"/>
      <c r="I644" s="1954"/>
      <c r="J644" s="1954"/>
      <c r="K644" s="1954"/>
    </row>
    <row r="645" spans="1:11" ht="15.75" customHeight="1">
      <c r="A645" s="1954"/>
      <c r="B645" s="1954"/>
      <c r="C645" s="1954"/>
      <c r="D645" s="1954"/>
      <c r="E645" s="1954"/>
      <c r="F645" s="1954"/>
      <c r="G645" s="1954"/>
      <c r="H645" s="1954"/>
      <c r="I645" s="1954"/>
      <c r="J645" s="1954"/>
      <c r="K645" s="1954"/>
    </row>
    <row r="646" spans="1:11" ht="15.75" customHeight="1">
      <c r="A646" s="1954"/>
      <c r="B646" s="1954"/>
      <c r="C646" s="1954"/>
      <c r="D646" s="1954"/>
      <c r="E646" s="1954"/>
      <c r="F646" s="1954"/>
      <c r="G646" s="1954"/>
      <c r="H646" s="1954"/>
      <c r="I646" s="1954"/>
      <c r="J646" s="1954"/>
      <c r="K646" s="1954"/>
    </row>
    <row r="647" spans="1:11" ht="15.75" customHeight="1">
      <c r="A647" s="1954"/>
      <c r="B647" s="1954"/>
      <c r="C647" s="1954"/>
      <c r="D647" s="1954"/>
      <c r="E647" s="1954"/>
      <c r="F647" s="1954"/>
      <c r="G647" s="1954"/>
      <c r="H647" s="1954"/>
      <c r="I647" s="1954"/>
      <c r="J647" s="1954"/>
      <c r="K647" s="1954"/>
    </row>
    <row r="648" spans="1:11" ht="15.75" customHeight="1">
      <c r="A648" s="1954"/>
      <c r="B648" s="1954"/>
      <c r="C648" s="1954"/>
      <c r="D648" s="1954"/>
      <c r="E648" s="1954"/>
      <c r="F648" s="1954"/>
      <c r="G648" s="1954"/>
      <c r="H648" s="1954"/>
      <c r="I648" s="1954"/>
      <c r="J648" s="1954"/>
      <c r="K648" s="1954"/>
    </row>
    <row r="649" spans="1:11" ht="15.75" customHeight="1">
      <c r="A649" s="1954"/>
      <c r="B649" s="1954"/>
      <c r="C649" s="1954"/>
      <c r="D649" s="1954"/>
      <c r="E649" s="1954"/>
      <c r="F649" s="1954"/>
      <c r="G649" s="1954"/>
      <c r="H649" s="1954"/>
      <c r="I649" s="1954"/>
      <c r="J649" s="1954"/>
      <c r="K649" s="1954"/>
    </row>
    <row r="650" spans="1:11" ht="15.75" customHeight="1">
      <c r="A650" s="1954"/>
      <c r="B650" s="1954"/>
      <c r="C650" s="1954"/>
      <c r="D650" s="1954"/>
      <c r="E650" s="1954"/>
      <c r="F650" s="1954"/>
      <c r="G650" s="1954"/>
      <c r="H650" s="1954"/>
      <c r="I650" s="1954"/>
      <c r="J650" s="1954"/>
      <c r="K650" s="1954"/>
    </row>
    <row r="651" spans="1:11" ht="15.75" customHeight="1">
      <c r="A651" s="1954"/>
      <c r="B651" s="1954"/>
      <c r="C651" s="1954"/>
      <c r="D651" s="1954"/>
      <c r="E651" s="1954"/>
      <c r="F651" s="1954"/>
      <c r="G651" s="1954"/>
      <c r="H651" s="1954"/>
      <c r="I651" s="1954"/>
      <c r="J651" s="1954"/>
      <c r="K651" s="1954"/>
    </row>
    <row r="652" spans="1:11" ht="15.75" customHeight="1">
      <c r="A652" s="1954"/>
      <c r="B652" s="1954"/>
      <c r="C652" s="1954"/>
      <c r="D652" s="1954"/>
      <c r="E652" s="1954"/>
      <c r="F652" s="1954"/>
      <c r="G652" s="1954"/>
      <c r="H652" s="1954"/>
      <c r="I652" s="1954"/>
      <c r="J652" s="1954"/>
      <c r="K652" s="1954"/>
    </row>
    <row r="653" spans="1:11" ht="15.75" customHeight="1">
      <c r="A653" s="1954"/>
      <c r="B653" s="1954"/>
      <c r="C653" s="1954"/>
      <c r="D653" s="1954"/>
      <c r="E653" s="1954"/>
      <c r="F653" s="1954"/>
      <c r="G653" s="1954"/>
      <c r="H653" s="1954"/>
      <c r="I653" s="1954"/>
      <c r="J653" s="1954"/>
      <c r="K653" s="1954"/>
    </row>
    <row r="654" spans="1:11" ht="15.75" customHeight="1">
      <c r="A654" s="1954"/>
      <c r="B654" s="1954"/>
      <c r="C654" s="1954"/>
      <c r="D654" s="1954"/>
      <c r="E654" s="1954"/>
      <c r="F654" s="1954"/>
      <c r="G654" s="1954"/>
      <c r="H654" s="1954"/>
      <c r="I654" s="1954"/>
      <c r="J654" s="1954"/>
      <c r="K654" s="1954"/>
    </row>
    <row r="655" spans="1:11" ht="15.75" customHeight="1">
      <c r="A655" s="1954"/>
      <c r="B655" s="1954"/>
      <c r="C655" s="1954"/>
      <c r="D655" s="1954"/>
      <c r="E655" s="1954"/>
      <c r="F655" s="1954"/>
      <c r="G655" s="1954"/>
      <c r="H655" s="1954"/>
      <c r="I655" s="1954"/>
      <c r="J655" s="1954"/>
      <c r="K655" s="1954"/>
    </row>
    <row r="656" spans="1:11" ht="15.75" customHeight="1">
      <c r="A656" s="1954"/>
      <c r="B656" s="1954"/>
      <c r="C656" s="1954"/>
      <c r="D656" s="1954"/>
      <c r="E656" s="1954"/>
      <c r="F656" s="1954"/>
      <c r="G656" s="1954"/>
      <c r="H656" s="1954"/>
      <c r="I656" s="1954"/>
      <c r="J656" s="1954"/>
      <c r="K656" s="1954"/>
    </row>
    <row r="657" spans="1:11" ht="15.75" customHeight="1">
      <c r="A657" s="1954"/>
      <c r="B657" s="1954"/>
      <c r="C657" s="1954"/>
      <c r="D657" s="1954"/>
      <c r="E657" s="1954"/>
      <c r="F657" s="1954"/>
      <c r="G657" s="1954"/>
      <c r="H657" s="1954"/>
      <c r="I657" s="1954"/>
      <c r="J657" s="1954"/>
      <c r="K657" s="1954"/>
    </row>
    <row r="658" spans="1:11" ht="15.75" customHeight="1">
      <c r="A658" s="1954"/>
      <c r="B658" s="1954"/>
      <c r="C658" s="1954"/>
      <c r="D658" s="1954"/>
      <c r="E658" s="1954"/>
      <c r="F658" s="1954"/>
      <c r="G658" s="1954"/>
      <c r="H658" s="1954"/>
      <c r="I658" s="1954"/>
      <c r="J658" s="1954"/>
      <c r="K658" s="1954"/>
    </row>
    <row r="659" spans="1:11" ht="15.75" customHeight="1">
      <c r="A659" s="1954"/>
      <c r="B659" s="1954"/>
      <c r="C659" s="1954"/>
      <c r="D659" s="1954"/>
      <c r="E659" s="1954"/>
      <c r="F659" s="1954"/>
      <c r="G659" s="1954"/>
      <c r="H659" s="1954"/>
      <c r="I659" s="1954"/>
      <c r="J659" s="1954"/>
      <c r="K659" s="1954"/>
    </row>
    <row r="660" spans="1:11" ht="15.75" customHeight="1">
      <c r="A660" s="1954"/>
      <c r="B660" s="1954"/>
      <c r="C660" s="1954"/>
      <c r="D660" s="1954"/>
      <c r="E660" s="1954"/>
      <c r="F660" s="1954"/>
      <c r="G660" s="1954"/>
      <c r="H660" s="1954"/>
      <c r="I660" s="1954"/>
      <c r="J660" s="1954"/>
      <c r="K660" s="1954"/>
    </row>
    <row r="661" spans="1:11" ht="15.75" customHeight="1">
      <c r="A661" s="1954"/>
      <c r="B661" s="1954"/>
      <c r="C661" s="1954"/>
      <c r="D661" s="1954"/>
      <c r="E661" s="1954"/>
      <c r="F661" s="1954"/>
      <c r="G661" s="1954"/>
      <c r="H661" s="1954"/>
      <c r="I661" s="1954"/>
      <c r="J661" s="1954"/>
      <c r="K661" s="1954"/>
    </row>
    <row r="662" spans="1:11" ht="15.75" customHeight="1">
      <c r="A662" s="1954"/>
      <c r="B662" s="1954"/>
      <c r="C662" s="1954"/>
      <c r="D662" s="1954"/>
      <c r="E662" s="1954"/>
      <c r="F662" s="1954"/>
      <c r="G662" s="1954"/>
      <c r="H662" s="1954"/>
      <c r="I662" s="1954"/>
      <c r="J662" s="1954"/>
      <c r="K662" s="1954"/>
    </row>
    <row r="663" spans="1:11" ht="15.75" customHeight="1">
      <c r="A663" s="1954"/>
      <c r="B663" s="1954"/>
      <c r="C663" s="1954"/>
      <c r="D663" s="1954"/>
      <c r="E663" s="1954"/>
      <c r="F663" s="1954"/>
      <c r="G663" s="1954"/>
      <c r="H663" s="1954"/>
      <c r="I663" s="1954"/>
      <c r="J663" s="1954"/>
      <c r="K663" s="1954"/>
    </row>
    <row r="664" spans="1:11" ht="15.75" customHeight="1">
      <c r="A664" s="1954"/>
      <c r="B664" s="1954"/>
      <c r="C664" s="1954"/>
      <c r="D664" s="1954"/>
      <c r="E664" s="1954"/>
      <c r="F664" s="1954"/>
      <c r="G664" s="1954"/>
      <c r="H664" s="1954"/>
      <c r="I664" s="1954"/>
      <c r="J664" s="1954"/>
      <c r="K664" s="1954"/>
    </row>
    <row r="665" spans="1:11" ht="15.75" customHeight="1">
      <c r="A665" s="1954"/>
      <c r="B665" s="1954"/>
      <c r="C665" s="1954"/>
      <c r="D665" s="1954"/>
      <c r="E665" s="1954"/>
      <c r="F665" s="1954"/>
      <c r="G665" s="1954"/>
      <c r="H665" s="1954"/>
      <c r="I665" s="1954"/>
      <c r="J665" s="1954"/>
      <c r="K665" s="1954"/>
    </row>
    <row r="666" spans="1:11" ht="15.75" customHeight="1">
      <c r="A666" s="1954"/>
      <c r="B666" s="1954"/>
      <c r="C666" s="1954"/>
      <c r="D666" s="1954"/>
      <c r="E666" s="1954"/>
      <c r="F666" s="1954"/>
      <c r="G666" s="1954"/>
      <c r="H666" s="1954"/>
      <c r="I666" s="1954"/>
      <c r="J666" s="1954"/>
      <c r="K666" s="1954"/>
    </row>
    <row r="667" spans="1:11" ht="15.75" customHeight="1">
      <c r="A667" s="1954"/>
      <c r="B667" s="1954"/>
      <c r="C667" s="1954"/>
      <c r="D667" s="1954"/>
      <c r="E667" s="1954"/>
      <c r="F667" s="1954"/>
      <c r="G667" s="1954"/>
      <c r="H667" s="1954"/>
      <c r="I667" s="1954"/>
      <c r="J667" s="1954"/>
      <c r="K667" s="1954"/>
    </row>
    <row r="668" spans="1:11" ht="15.75" customHeight="1">
      <c r="A668" s="1954"/>
      <c r="B668" s="1954"/>
      <c r="C668" s="1954"/>
      <c r="D668" s="1954"/>
      <c r="E668" s="1954"/>
      <c r="F668" s="1954"/>
      <c r="G668" s="1954"/>
      <c r="H668" s="1954"/>
      <c r="I668" s="1954"/>
      <c r="J668" s="1954"/>
      <c r="K668" s="1954"/>
    </row>
    <row r="669" spans="1:11" ht="15.75" customHeight="1">
      <c r="A669" s="1954"/>
      <c r="B669" s="1954"/>
      <c r="C669" s="1954"/>
      <c r="D669" s="1954"/>
      <c r="E669" s="1954"/>
      <c r="F669" s="1954"/>
      <c r="G669" s="1954"/>
      <c r="H669" s="1954"/>
      <c r="I669" s="1954"/>
      <c r="J669" s="1954"/>
      <c r="K669" s="1954"/>
    </row>
    <row r="670" spans="1:11" ht="15.75" customHeight="1">
      <c r="A670" s="1954"/>
      <c r="B670" s="1954"/>
      <c r="C670" s="1954"/>
      <c r="D670" s="1954"/>
      <c r="E670" s="1954"/>
      <c r="F670" s="1954"/>
      <c r="G670" s="1954"/>
      <c r="H670" s="1954"/>
      <c r="I670" s="1954"/>
      <c r="J670" s="1954"/>
      <c r="K670" s="1954"/>
    </row>
    <row r="671" spans="1:11" ht="15.75" customHeight="1">
      <c r="A671" s="1954"/>
      <c r="B671" s="1954"/>
      <c r="C671" s="1954"/>
      <c r="D671" s="1954"/>
      <c r="E671" s="1954"/>
      <c r="F671" s="1954"/>
      <c r="G671" s="1954"/>
      <c r="H671" s="1954"/>
      <c r="I671" s="1954"/>
      <c r="J671" s="1954"/>
      <c r="K671" s="1954"/>
    </row>
    <row r="672" spans="1:11" ht="15.75" customHeight="1">
      <c r="A672" s="1954"/>
      <c r="B672" s="1954"/>
      <c r="C672" s="1954"/>
      <c r="D672" s="1954"/>
      <c r="E672" s="1954"/>
      <c r="F672" s="1954"/>
      <c r="G672" s="1954"/>
      <c r="H672" s="1954"/>
      <c r="I672" s="1954"/>
      <c r="J672" s="1954"/>
      <c r="K672" s="1954"/>
    </row>
    <row r="673" spans="1:11" ht="15.75" customHeight="1">
      <c r="A673" s="1954"/>
      <c r="B673" s="1954"/>
      <c r="C673" s="1954"/>
      <c r="D673" s="1954"/>
      <c r="E673" s="1954"/>
      <c r="F673" s="1954"/>
      <c r="G673" s="1954"/>
      <c r="H673" s="1954"/>
      <c r="I673" s="1954"/>
      <c r="J673" s="1954"/>
      <c r="K673" s="1954"/>
    </row>
    <row r="674" spans="1:11" ht="15.75" customHeight="1">
      <c r="A674" s="1954"/>
      <c r="B674" s="1954"/>
      <c r="C674" s="1954"/>
      <c r="D674" s="1954"/>
      <c r="E674" s="1954"/>
      <c r="F674" s="1954"/>
      <c r="G674" s="1954"/>
      <c r="H674" s="1954"/>
      <c r="I674" s="1954"/>
      <c r="J674" s="1954"/>
      <c r="K674" s="1954"/>
    </row>
    <row r="675" spans="1:11" ht="15.75" customHeight="1">
      <c r="A675" s="1954"/>
      <c r="B675" s="1954"/>
      <c r="C675" s="1954"/>
      <c r="D675" s="1954"/>
      <c r="E675" s="1954"/>
      <c r="F675" s="1954"/>
      <c r="G675" s="1954"/>
      <c r="H675" s="1954"/>
      <c r="I675" s="1954"/>
      <c r="J675" s="1954"/>
      <c r="K675" s="1954"/>
    </row>
    <row r="676" spans="1:11" ht="15.75" customHeight="1">
      <c r="A676" s="1954"/>
      <c r="B676" s="1954"/>
      <c r="C676" s="1954"/>
      <c r="D676" s="1954"/>
      <c r="E676" s="1954"/>
      <c r="F676" s="1954"/>
      <c r="G676" s="1954"/>
      <c r="H676" s="1954"/>
      <c r="I676" s="1954"/>
      <c r="J676" s="1954"/>
      <c r="K676" s="1954"/>
    </row>
    <row r="677" spans="1:11" ht="15.75" customHeight="1">
      <c r="A677" s="1954"/>
      <c r="B677" s="1954"/>
      <c r="C677" s="1954"/>
      <c r="D677" s="1954"/>
      <c r="E677" s="1954"/>
      <c r="F677" s="1954"/>
      <c r="G677" s="1954"/>
      <c r="H677" s="1954"/>
      <c r="I677" s="1954"/>
      <c r="J677" s="1954"/>
      <c r="K677" s="1954"/>
    </row>
    <row r="678" spans="1:11" ht="15.75" customHeight="1">
      <c r="A678" s="1954"/>
      <c r="B678" s="1954"/>
      <c r="C678" s="1954"/>
      <c r="D678" s="1954"/>
      <c r="E678" s="1954"/>
      <c r="F678" s="1954"/>
      <c r="G678" s="1954"/>
      <c r="H678" s="1954"/>
      <c r="I678" s="1954"/>
      <c r="J678" s="1954"/>
      <c r="K678" s="1954"/>
    </row>
    <row r="679" spans="1:11" ht="15.75" customHeight="1">
      <c r="A679" s="1954"/>
      <c r="B679" s="1954"/>
      <c r="C679" s="1954"/>
      <c r="D679" s="1954"/>
      <c r="E679" s="1954"/>
      <c r="F679" s="1954"/>
      <c r="G679" s="1954"/>
      <c r="H679" s="1954"/>
      <c r="I679" s="1954"/>
      <c r="J679" s="1954"/>
      <c r="K679" s="1954"/>
    </row>
    <row r="680" spans="1:11" ht="15.75" customHeight="1">
      <c r="A680" s="1954"/>
      <c r="B680" s="1954"/>
      <c r="C680" s="1954"/>
      <c r="D680" s="1954"/>
      <c r="E680" s="1954"/>
      <c r="F680" s="1954"/>
      <c r="G680" s="1954"/>
      <c r="H680" s="1954"/>
      <c r="I680" s="1954"/>
      <c r="J680" s="1954"/>
      <c r="K680" s="1954"/>
    </row>
    <row r="681" spans="1:11" ht="15.75" customHeight="1">
      <c r="A681" s="1954"/>
      <c r="B681" s="1954"/>
      <c r="C681" s="1954"/>
      <c r="D681" s="1954"/>
      <c r="E681" s="1954"/>
      <c r="F681" s="1954"/>
      <c r="G681" s="1954"/>
      <c r="H681" s="1954"/>
      <c r="I681" s="1954"/>
      <c r="J681" s="1954"/>
      <c r="K681" s="1954"/>
    </row>
    <row r="682" spans="1:11" ht="15.75" customHeight="1">
      <c r="A682" s="1954"/>
      <c r="B682" s="1954"/>
      <c r="C682" s="1954"/>
      <c r="D682" s="1954"/>
      <c r="E682" s="1954"/>
      <c r="F682" s="1954"/>
      <c r="G682" s="1954"/>
      <c r="H682" s="1954"/>
      <c r="I682" s="1954"/>
      <c r="J682" s="1954"/>
      <c r="K682" s="1954"/>
    </row>
    <row r="683" spans="1:11" ht="15.75" customHeight="1">
      <c r="A683" s="1954"/>
      <c r="B683" s="1954"/>
      <c r="C683" s="1954"/>
      <c r="D683" s="1954"/>
      <c r="E683" s="1954"/>
      <c r="F683" s="1954"/>
      <c r="G683" s="1954"/>
      <c r="H683" s="1954"/>
      <c r="I683" s="1954"/>
      <c r="J683" s="1954"/>
      <c r="K683" s="1954"/>
    </row>
    <row r="684" spans="1:11" ht="15.75" customHeight="1">
      <c r="A684" s="1954"/>
      <c r="B684" s="1954"/>
      <c r="C684" s="1954"/>
      <c r="D684" s="1954"/>
      <c r="E684" s="1954"/>
      <c r="F684" s="1954"/>
      <c r="G684" s="1954"/>
      <c r="H684" s="1954"/>
      <c r="I684" s="1954"/>
      <c r="J684" s="1954"/>
      <c r="K684" s="1954"/>
    </row>
    <row r="685" spans="1:11" ht="15.75" customHeight="1">
      <c r="A685" s="1954"/>
      <c r="B685" s="1954"/>
      <c r="C685" s="1954"/>
      <c r="D685" s="1954"/>
      <c r="E685" s="1954"/>
      <c r="F685" s="1954"/>
      <c r="G685" s="1954"/>
      <c r="H685" s="1954"/>
      <c r="I685" s="1954"/>
      <c r="J685" s="1954"/>
      <c r="K685" s="1954"/>
    </row>
    <row r="686" spans="1:11" ht="15.75" customHeight="1">
      <c r="A686" s="1954"/>
      <c r="B686" s="1954"/>
      <c r="C686" s="1954"/>
      <c r="D686" s="1954"/>
      <c r="E686" s="1954"/>
      <c r="F686" s="1954"/>
      <c r="G686" s="1954"/>
      <c r="H686" s="1954"/>
      <c r="I686" s="1954"/>
      <c r="J686" s="1954"/>
      <c r="K686" s="1954"/>
    </row>
    <row r="687" spans="1:11" ht="15.75" customHeight="1">
      <c r="A687" s="1954"/>
      <c r="B687" s="1954"/>
      <c r="C687" s="1954"/>
      <c r="D687" s="1954"/>
      <c r="E687" s="1954"/>
      <c r="F687" s="1954"/>
      <c r="G687" s="1954"/>
      <c r="H687" s="1954"/>
      <c r="I687" s="1954"/>
      <c r="J687" s="1954"/>
      <c r="K687" s="1954"/>
    </row>
    <row r="688" spans="1:11" ht="15.75" customHeight="1">
      <c r="A688" s="1954"/>
      <c r="B688" s="1954"/>
      <c r="C688" s="1954"/>
      <c r="D688" s="1954"/>
      <c r="E688" s="1954"/>
      <c r="F688" s="1954"/>
      <c r="G688" s="1954"/>
      <c r="H688" s="1954"/>
      <c r="I688" s="1954"/>
      <c r="J688" s="1954"/>
      <c r="K688" s="1954"/>
    </row>
    <row r="689" spans="1:11" ht="15.75" customHeight="1">
      <c r="A689" s="1954"/>
      <c r="B689" s="1954"/>
      <c r="C689" s="1954"/>
      <c r="D689" s="1954"/>
      <c r="E689" s="1954"/>
      <c r="F689" s="1954"/>
      <c r="G689" s="1954"/>
      <c r="H689" s="1954"/>
      <c r="I689" s="1954"/>
      <c r="J689" s="1954"/>
      <c r="K689" s="1954"/>
    </row>
    <row r="690" spans="1:11" ht="15.75" customHeight="1">
      <c r="A690" s="1954"/>
      <c r="B690" s="1954"/>
      <c r="C690" s="1954"/>
      <c r="D690" s="1954"/>
      <c r="E690" s="1954"/>
      <c r="F690" s="1954"/>
      <c r="G690" s="1954"/>
      <c r="H690" s="1954"/>
      <c r="I690" s="1954"/>
      <c r="J690" s="1954"/>
      <c r="K690" s="1954"/>
    </row>
    <row r="691" spans="1:11" ht="15.75" customHeight="1">
      <c r="A691" s="1954"/>
      <c r="B691" s="1954"/>
      <c r="C691" s="1954"/>
      <c r="D691" s="1954"/>
      <c r="E691" s="1954"/>
      <c r="F691" s="1954"/>
      <c r="G691" s="1954"/>
      <c r="H691" s="1954"/>
      <c r="I691" s="1954"/>
      <c r="J691" s="1954"/>
      <c r="K691" s="1954"/>
    </row>
    <row r="692" spans="1:11" ht="15.75" customHeight="1">
      <c r="A692" s="1954"/>
      <c r="B692" s="1954"/>
      <c r="C692" s="1954"/>
      <c r="D692" s="1954"/>
      <c r="E692" s="1954"/>
      <c r="F692" s="1954"/>
      <c r="G692" s="1954"/>
      <c r="H692" s="1954"/>
      <c r="I692" s="1954"/>
      <c r="J692" s="1954"/>
      <c r="K692" s="1954"/>
    </row>
    <row r="693" spans="1:11" ht="15.75" customHeight="1">
      <c r="A693" s="1954"/>
      <c r="B693" s="1954"/>
      <c r="C693" s="1954"/>
      <c r="D693" s="1954"/>
      <c r="E693" s="1954"/>
      <c r="F693" s="1954"/>
      <c r="G693" s="1954"/>
      <c r="H693" s="1954"/>
      <c r="I693" s="1954"/>
      <c r="J693" s="1954"/>
      <c r="K693" s="1954"/>
    </row>
    <row r="694" spans="1:11" ht="15.75" customHeight="1">
      <c r="A694" s="1954"/>
      <c r="B694" s="1954"/>
      <c r="C694" s="1954"/>
      <c r="D694" s="1954"/>
      <c r="E694" s="1954"/>
      <c r="F694" s="1954"/>
      <c r="G694" s="1954"/>
      <c r="H694" s="1954"/>
      <c r="I694" s="1954"/>
      <c r="J694" s="1954"/>
      <c r="K694" s="1954"/>
    </row>
    <row r="695" spans="1:11" ht="15.75" customHeight="1">
      <c r="A695" s="1954"/>
      <c r="B695" s="1954"/>
      <c r="C695" s="1954"/>
      <c r="D695" s="1954"/>
      <c r="E695" s="1954"/>
      <c r="F695" s="1954"/>
      <c r="G695" s="1954"/>
      <c r="H695" s="1954"/>
      <c r="I695" s="1954"/>
      <c r="J695" s="1954"/>
      <c r="K695" s="1954"/>
    </row>
    <row r="696" spans="1:11" ht="15.75" customHeight="1">
      <c r="A696" s="1954"/>
      <c r="B696" s="1954"/>
      <c r="C696" s="1954"/>
      <c r="D696" s="1954"/>
      <c r="E696" s="1954"/>
      <c r="F696" s="1954"/>
      <c r="G696" s="1954"/>
      <c r="H696" s="1954"/>
      <c r="I696" s="1954"/>
      <c r="J696" s="1954"/>
      <c r="K696" s="1954"/>
    </row>
    <row r="697" spans="1:11" ht="15.75" customHeight="1">
      <c r="A697" s="1954"/>
      <c r="B697" s="1954"/>
      <c r="C697" s="1954"/>
      <c r="D697" s="1954"/>
      <c r="E697" s="1954"/>
      <c r="F697" s="1954"/>
      <c r="G697" s="1954"/>
      <c r="H697" s="1954"/>
      <c r="I697" s="1954"/>
      <c r="J697" s="1954"/>
      <c r="K697" s="1954"/>
    </row>
    <row r="698" spans="1:11" ht="15.75" customHeight="1">
      <c r="A698" s="1954"/>
      <c r="B698" s="1954"/>
      <c r="C698" s="1954"/>
      <c r="D698" s="1954"/>
      <c r="E698" s="1954"/>
      <c r="F698" s="1954"/>
      <c r="G698" s="1954"/>
      <c r="H698" s="1954"/>
      <c r="I698" s="1954"/>
      <c r="J698" s="1954"/>
      <c r="K698" s="1954"/>
    </row>
    <row r="699" spans="1:11" ht="15.75" customHeight="1">
      <c r="A699" s="1954"/>
      <c r="B699" s="1954"/>
      <c r="C699" s="1954"/>
      <c r="D699" s="1954"/>
      <c r="E699" s="1954"/>
      <c r="F699" s="1954"/>
      <c r="G699" s="1954"/>
      <c r="H699" s="1954"/>
      <c r="I699" s="1954"/>
      <c r="J699" s="1954"/>
      <c r="K699" s="1954"/>
    </row>
    <row r="700" spans="1:11" ht="15.75" customHeight="1">
      <c r="A700" s="1954"/>
      <c r="B700" s="1954"/>
      <c r="C700" s="1954"/>
      <c r="D700" s="1954"/>
      <c r="E700" s="1954"/>
      <c r="F700" s="1954"/>
      <c r="G700" s="1954"/>
      <c r="H700" s="1954"/>
      <c r="I700" s="1954"/>
      <c r="J700" s="1954"/>
      <c r="K700" s="1954"/>
    </row>
    <row r="701" spans="1:11" ht="15.75" customHeight="1">
      <c r="A701" s="1954"/>
      <c r="B701" s="1954"/>
      <c r="C701" s="1954"/>
      <c r="D701" s="1954"/>
      <c r="E701" s="1954"/>
      <c r="F701" s="1954"/>
      <c r="G701" s="1954"/>
      <c r="H701" s="1954"/>
      <c r="I701" s="1954"/>
      <c r="J701" s="1954"/>
      <c r="K701" s="1954"/>
    </row>
    <row r="702" spans="1:11" ht="15.75" customHeight="1">
      <c r="A702" s="1954"/>
      <c r="B702" s="1954"/>
      <c r="C702" s="1954"/>
      <c r="D702" s="1954"/>
      <c r="E702" s="1954"/>
      <c r="F702" s="1954"/>
      <c r="G702" s="1954"/>
      <c r="H702" s="1954"/>
      <c r="I702" s="1954"/>
      <c r="J702" s="1954"/>
      <c r="K702" s="1954"/>
    </row>
    <row r="703" spans="1:11" ht="15.75" customHeight="1">
      <c r="A703" s="1954"/>
      <c r="B703" s="1954"/>
      <c r="C703" s="1954"/>
      <c r="D703" s="1954"/>
      <c r="E703" s="1954"/>
      <c r="F703" s="1954"/>
      <c r="G703" s="1954"/>
      <c r="H703" s="1954"/>
      <c r="I703" s="1954"/>
      <c r="J703" s="1954"/>
      <c r="K703" s="1954"/>
    </row>
    <row r="704" spans="1:11" ht="15.75" customHeight="1">
      <c r="A704" s="1954"/>
      <c r="B704" s="1954"/>
      <c r="C704" s="1954"/>
      <c r="D704" s="1954"/>
      <c r="E704" s="1954"/>
      <c r="F704" s="1954"/>
      <c r="G704" s="1954"/>
      <c r="H704" s="1954"/>
      <c r="I704" s="1954"/>
      <c r="J704" s="1954"/>
      <c r="K704" s="1954"/>
    </row>
    <row r="705" spans="1:11" ht="15.75" customHeight="1">
      <c r="A705" s="1954"/>
      <c r="B705" s="1954"/>
      <c r="C705" s="1954"/>
      <c r="D705" s="1954"/>
      <c r="E705" s="1954"/>
      <c r="F705" s="1954"/>
      <c r="G705" s="1954"/>
      <c r="H705" s="1954"/>
      <c r="I705" s="1954"/>
      <c r="J705" s="1954"/>
      <c r="K705" s="1954"/>
    </row>
    <row r="706" spans="1:11" ht="15.75" customHeight="1">
      <c r="A706" s="1954"/>
      <c r="B706" s="1954"/>
      <c r="C706" s="1954"/>
      <c r="D706" s="1954"/>
      <c r="E706" s="1954"/>
      <c r="F706" s="1954"/>
      <c r="G706" s="1954"/>
      <c r="H706" s="1954"/>
      <c r="I706" s="1954"/>
      <c r="J706" s="1954"/>
      <c r="K706" s="1954"/>
    </row>
    <row r="707" spans="1:11" ht="15.75" customHeight="1">
      <c r="A707" s="1954"/>
      <c r="B707" s="1954"/>
      <c r="C707" s="1954"/>
      <c r="D707" s="1954"/>
      <c r="E707" s="1954"/>
      <c r="F707" s="1954"/>
      <c r="G707" s="1954"/>
      <c r="H707" s="1954"/>
      <c r="I707" s="1954"/>
      <c r="J707" s="1954"/>
      <c r="K707" s="1954"/>
    </row>
    <row r="708" spans="1:11" ht="15.75" customHeight="1">
      <c r="A708" s="1954"/>
      <c r="B708" s="1954"/>
      <c r="C708" s="1954"/>
      <c r="D708" s="1954"/>
      <c r="E708" s="1954"/>
      <c r="F708" s="1954"/>
      <c r="G708" s="1954"/>
      <c r="H708" s="1954"/>
      <c r="I708" s="1954"/>
      <c r="J708" s="1954"/>
      <c r="K708" s="1954"/>
    </row>
    <row r="709" spans="1:11" ht="15.75" customHeight="1">
      <c r="A709" s="1954"/>
      <c r="B709" s="1954"/>
      <c r="C709" s="1954"/>
      <c r="D709" s="1954"/>
      <c r="E709" s="1954"/>
      <c r="F709" s="1954"/>
      <c r="G709" s="1954"/>
      <c r="H709" s="1954"/>
      <c r="I709" s="1954"/>
      <c r="J709" s="1954"/>
      <c r="K709" s="1954"/>
    </row>
    <row r="710" spans="1:11" ht="15.75" customHeight="1">
      <c r="A710" s="1954"/>
      <c r="B710" s="1954"/>
      <c r="C710" s="1954"/>
      <c r="D710" s="1954"/>
      <c r="E710" s="1954"/>
      <c r="F710" s="1954"/>
      <c r="G710" s="1954"/>
      <c r="H710" s="1954"/>
      <c r="I710" s="1954"/>
      <c r="J710" s="1954"/>
      <c r="K710" s="1954"/>
    </row>
    <row r="711" spans="1:11" ht="15.75" customHeight="1">
      <c r="A711" s="1954"/>
      <c r="B711" s="1954"/>
      <c r="C711" s="1954"/>
      <c r="D711" s="1954"/>
      <c r="E711" s="1954"/>
      <c r="F711" s="1954"/>
      <c r="G711" s="1954"/>
      <c r="H711" s="1954"/>
      <c r="I711" s="1954"/>
      <c r="J711" s="1954"/>
      <c r="K711" s="1954"/>
    </row>
    <row r="712" spans="1:11" ht="15.75" customHeight="1">
      <c r="A712" s="1954"/>
      <c r="B712" s="1954"/>
      <c r="C712" s="1954"/>
      <c r="D712" s="1954"/>
      <c r="E712" s="1954"/>
      <c r="F712" s="1954"/>
      <c r="G712" s="1954"/>
      <c r="H712" s="1954"/>
      <c r="I712" s="1954"/>
      <c r="J712" s="1954"/>
      <c r="K712" s="1954"/>
    </row>
    <row r="713" spans="1:11" ht="15.75" customHeight="1">
      <c r="A713" s="1954"/>
      <c r="B713" s="1954"/>
      <c r="C713" s="1954"/>
      <c r="D713" s="1954"/>
      <c r="E713" s="1954"/>
      <c r="F713" s="1954"/>
      <c r="G713" s="1954"/>
      <c r="H713" s="1954"/>
      <c r="I713" s="1954"/>
      <c r="J713" s="1954"/>
      <c r="K713" s="1954"/>
    </row>
    <row r="714" spans="1:11" ht="15.75" customHeight="1">
      <c r="A714" s="1954"/>
      <c r="B714" s="1954"/>
      <c r="C714" s="1954"/>
      <c r="D714" s="1954"/>
      <c r="E714" s="1954"/>
      <c r="F714" s="1954"/>
      <c r="G714" s="1954"/>
      <c r="H714" s="1954"/>
      <c r="I714" s="1954"/>
      <c r="J714" s="1954"/>
      <c r="K714" s="1954"/>
    </row>
    <row r="715" spans="1:11" ht="15.75" customHeight="1">
      <c r="A715" s="1954"/>
      <c r="B715" s="1954"/>
      <c r="C715" s="1954"/>
      <c r="D715" s="1954"/>
      <c r="E715" s="1954"/>
      <c r="F715" s="1954"/>
      <c r="G715" s="1954"/>
      <c r="H715" s="1954"/>
      <c r="I715" s="1954"/>
      <c r="J715" s="1954"/>
      <c r="K715" s="1954"/>
    </row>
    <row r="716" spans="1:11" ht="15.75" customHeight="1">
      <c r="A716" s="1954"/>
      <c r="B716" s="1954"/>
      <c r="C716" s="1954"/>
      <c r="D716" s="1954"/>
      <c r="E716" s="1954"/>
      <c r="F716" s="1954"/>
      <c r="G716" s="1954"/>
      <c r="H716" s="1954"/>
      <c r="I716" s="1954"/>
      <c r="J716" s="1954"/>
      <c r="K716" s="1954"/>
    </row>
    <row r="717" spans="1:11" ht="15.75" customHeight="1">
      <c r="A717" s="1954"/>
      <c r="B717" s="1954"/>
      <c r="C717" s="1954"/>
      <c r="D717" s="1954"/>
      <c r="E717" s="1954"/>
      <c r="F717" s="1954"/>
      <c r="G717" s="1954"/>
      <c r="H717" s="1954"/>
      <c r="I717" s="1954"/>
      <c r="J717" s="1954"/>
      <c r="K717" s="1954"/>
    </row>
    <row r="718" spans="1:11" ht="15.75" customHeight="1">
      <c r="A718" s="1954"/>
      <c r="B718" s="1954"/>
      <c r="C718" s="1954"/>
      <c r="D718" s="1954"/>
      <c r="E718" s="1954"/>
      <c r="F718" s="1954"/>
      <c r="G718" s="1954"/>
      <c r="H718" s="1954"/>
      <c r="I718" s="1954"/>
      <c r="J718" s="1954"/>
      <c r="K718" s="1954"/>
    </row>
    <row r="719" spans="1:11" ht="15.75" customHeight="1">
      <c r="A719" s="1954"/>
      <c r="B719" s="1954"/>
      <c r="C719" s="1954"/>
      <c r="D719" s="1954"/>
      <c r="E719" s="1954"/>
      <c r="F719" s="1954"/>
      <c r="G719" s="1954"/>
      <c r="H719" s="1954"/>
      <c r="I719" s="1954"/>
      <c r="J719" s="1954"/>
      <c r="K719" s="1954"/>
    </row>
    <row r="720" spans="1:11" ht="15.75" customHeight="1">
      <c r="A720" s="1954"/>
      <c r="B720" s="1954"/>
      <c r="C720" s="1954"/>
      <c r="D720" s="1954"/>
      <c r="E720" s="1954"/>
      <c r="F720" s="1954"/>
      <c r="G720" s="1954"/>
      <c r="H720" s="1954"/>
      <c r="I720" s="1954"/>
      <c r="J720" s="1954"/>
      <c r="K720" s="1954"/>
    </row>
    <row r="721" spans="1:11" ht="15.75" customHeight="1">
      <c r="A721" s="1954"/>
      <c r="B721" s="1954"/>
      <c r="C721" s="1954"/>
      <c r="D721" s="1954"/>
      <c r="E721" s="1954"/>
      <c r="F721" s="1954"/>
      <c r="G721" s="1954"/>
      <c r="H721" s="1954"/>
      <c r="I721" s="1954"/>
      <c r="J721" s="1954"/>
      <c r="K721" s="1954"/>
    </row>
    <row r="722" spans="1:11" ht="15.75" customHeight="1">
      <c r="A722" s="1954"/>
      <c r="B722" s="1954"/>
      <c r="C722" s="1954"/>
      <c r="D722" s="1954"/>
      <c r="E722" s="1954"/>
      <c r="F722" s="1954"/>
      <c r="G722" s="1954"/>
      <c r="H722" s="1954"/>
      <c r="I722" s="1954"/>
      <c r="J722" s="1954"/>
      <c r="K722" s="1954"/>
    </row>
    <row r="723" spans="1:11" ht="15.75" customHeight="1">
      <c r="A723" s="1954"/>
      <c r="B723" s="1954"/>
      <c r="C723" s="1954"/>
      <c r="D723" s="1954"/>
      <c r="E723" s="1954"/>
      <c r="F723" s="1954"/>
      <c r="G723" s="1954"/>
      <c r="H723" s="1954"/>
      <c r="I723" s="1954"/>
      <c r="J723" s="1954"/>
      <c r="K723" s="1954"/>
    </row>
    <row r="724" spans="1:11" ht="15.75" customHeight="1">
      <c r="A724" s="1954"/>
      <c r="B724" s="1954"/>
      <c r="C724" s="1954"/>
      <c r="D724" s="1954"/>
      <c r="E724" s="1954"/>
      <c r="F724" s="1954"/>
      <c r="G724" s="1954"/>
      <c r="H724" s="1954"/>
      <c r="I724" s="1954"/>
      <c r="J724" s="1954"/>
      <c r="K724" s="1954"/>
    </row>
    <row r="725" spans="1:11" ht="15.75" customHeight="1">
      <c r="A725" s="1954"/>
      <c r="B725" s="1954"/>
      <c r="C725" s="1954"/>
      <c r="D725" s="1954"/>
      <c r="E725" s="1954"/>
      <c r="F725" s="1954"/>
      <c r="G725" s="1954"/>
      <c r="H725" s="1954"/>
      <c r="I725" s="1954"/>
      <c r="J725" s="1954"/>
      <c r="K725" s="1954"/>
    </row>
    <row r="726" spans="1:11" ht="15.75" customHeight="1">
      <c r="A726" s="1954"/>
      <c r="B726" s="1954"/>
      <c r="C726" s="1954"/>
      <c r="D726" s="1954"/>
      <c r="E726" s="1954"/>
      <c r="F726" s="1954"/>
      <c r="G726" s="1954"/>
      <c r="H726" s="1954"/>
      <c r="I726" s="1954"/>
      <c r="J726" s="1954"/>
      <c r="K726" s="1954"/>
    </row>
    <row r="727" spans="1:11" ht="15.75" customHeight="1">
      <c r="A727" s="1954"/>
      <c r="B727" s="1954"/>
      <c r="C727" s="1954"/>
      <c r="D727" s="1954"/>
      <c r="E727" s="1954"/>
      <c r="F727" s="1954"/>
      <c r="G727" s="1954"/>
      <c r="H727" s="1954"/>
      <c r="I727" s="1954"/>
      <c r="J727" s="1954"/>
      <c r="K727" s="1954"/>
    </row>
    <row r="728" spans="1:11" ht="15.75" customHeight="1">
      <c r="A728" s="1954"/>
      <c r="B728" s="1954"/>
      <c r="C728" s="1954"/>
      <c r="D728" s="1954"/>
      <c r="E728" s="1954"/>
      <c r="F728" s="1954"/>
      <c r="G728" s="1954"/>
      <c r="H728" s="1954"/>
      <c r="I728" s="1954"/>
      <c r="J728" s="1954"/>
      <c r="K728" s="1954"/>
    </row>
    <row r="729" spans="1:11" ht="15.75" customHeight="1">
      <c r="A729" s="1954"/>
      <c r="B729" s="1954"/>
      <c r="C729" s="1954"/>
      <c r="D729" s="1954"/>
      <c r="E729" s="1954"/>
      <c r="F729" s="1954"/>
      <c r="G729" s="1954"/>
      <c r="H729" s="1954"/>
      <c r="I729" s="1954"/>
      <c r="J729" s="1954"/>
      <c r="K729" s="1954"/>
    </row>
    <row r="730" spans="1:11" ht="15.75" customHeight="1">
      <c r="A730" s="1954"/>
      <c r="B730" s="1954"/>
      <c r="C730" s="1954"/>
      <c r="D730" s="1954"/>
      <c r="E730" s="1954"/>
      <c r="F730" s="1954"/>
      <c r="G730" s="1954"/>
      <c r="H730" s="1954"/>
      <c r="I730" s="1954"/>
      <c r="J730" s="1954"/>
      <c r="K730" s="1954"/>
    </row>
    <row r="731" spans="1:11" ht="15.75" customHeight="1">
      <c r="A731" s="1954"/>
      <c r="B731" s="1954"/>
      <c r="C731" s="1954"/>
      <c r="D731" s="1954"/>
      <c r="E731" s="1954"/>
      <c r="F731" s="1954"/>
      <c r="G731" s="1954"/>
      <c r="H731" s="1954"/>
      <c r="I731" s="1954"/>
      <c r="J731" s="1954"/>
      <c r="K731" s="1954"/>
    </row>
    <row r="732" spans="1:11" ht="15.75" customHeight="1">
      <c r="A732" s="1954"/>
      <c r="B732" s="1954"/>
      <c r="C732" s="1954"/>
      <c r="D732" s="1954"/>
      <c r="E732" s="1954"/>
      <c r="F732" s="1954"/>
      <c r="G732" s="1954"/>
      <c r="H732" s="1954"/>
      <c r="I732" s="1954"/>
      <c r="J732" s="1954"/>
      <c r="K732" s="1954"/>
    </row>
    <row r="733" spans="1:11" ht="15.75" customHeight="1">
      <c r="A733" s="1954"/>
      <c r="B733" s="1954"/>
      <c r="C733" s="1954"/>
      <c r="D733" s="1954"/>
      <c r="E733" s="1954"/>
      <c r="F733" s="1954"/>
      <c r="G733" s="1954"/>
      <c r="H733" s="1954"/>
      <c r="I733" s="1954"/>
      <c r="J733" s="1954"/>
      <c r="K733" s="1954"/>
    </row>
    <row r="734" spans="1:11" ht="15.75" customHeight="1">
      <c r="A734" s="1954"/>
      <c r="B734" s="1954"/>
      <c r="C734" s="1954"/>
      <c r="D734" s="1954"/>
      <c r="E734" s="1954"/>
      <c r="F734" s="1954"/>
      <c r="G734" s="1954"/>
      <c r="H734" s="1954"/>
      <c r="I734" s="1954"/>
      <c r="J734" s="1954"/>
      <c r="K734" s="1954"/>
    </row>
    <row r="735" spans="1:11" ht="15.75" customHeight="1">
      <c r="A735" s="1954"/>
      <c r="B735" s="1954"/>
      <c r="C735" s="1954"/>
      <c r="D735" s="1954"/>
      <c r="E735" s="1954"/>
      <c r="F735" s="1954"/>
      <c r="G735" s="1954"/>
      <c r="H735" s="1954"/>
      <c r="I735" s="1954"/>
      <c r="J735" s="1954"/>
      <c r="K735" s="1954"/>
    </row>
    <row r="736" spans="1:11" ht="15.75" customHeight="1">
      <c r="A736" s="1954"/>
      <c r="B736" s="1954"/>
      <c r="C736" s="1954"/>
      <c r="D736" s="1954"/>
      <c r="E736" s="1954"/>
      <c r="F736" s="1954"/>
      <c r="G736" s="1954"/>
      <c r="H736" s="1954"/>
      <c r="I736" s="1954"/>
      <c r="J736" s="1954"/>
      <c r="K736" s="1954"/>
    </row>
    <row r="737" spans="1:11" ht="15.75" customHeight="1">
      <c r="A737" s="1954"/>
      <c r="B737" s="1954"/>
      <c r="C737" s="1954"/>
      <c r="D737" s="1954"/>
      <c r="E737" s="1954"/>
      <c r="F737" s="1954"/>
      <c r="G737" s="1954"/>
      <c r="H737" s="1954"/>
      <c r="I737" s="1954"/>
      <c r="J737" s="1954"/>
      <c r="K737" s="1954"/>
    </row>
    <row r="738" spans="1:11" ht="15.75" customHeight="1">
      <c r="A738" s="1954"/>
      <c r="B738" s="1954"/>
      <c r="C738" s="1954"/>
      <c r="D738" s="1954"/>
      <c r="E738" s="1954"/>
      <c r="F738" s="1954"/>
      <c r="G738" s="1954"/>
      <c r="H738" s="1954"/>
      <c r="I738" s="1954"/>
      <c r="J738" s="1954"/>
      <c r="K738" s="1954"/>
    </row>
    <row r="739" spans="1:11" ht="15.75" customHeight="1">
      <c r="A739" s="1954"/>
      <c r="B739" s="1954"/>
      <c r="C739" s="1954"/>
      <c r="D739" s="1954"/>
      <c r="E739" s="1954"/>
      <c r="F739" s="1954"/>
      <c r="G739" s="1954"/>
      <c r="H739" s="1954"/>
      <c r="I739" s="1954"/>
      <c r="J739" s="1954"/>
      <c r="K739" s="1954"/>
    </row>
    <row r="740" spans="1:11" ht="15.75" customHeight="1">
      <c r="A740" s="1954"/>
      <c r="B740" s="1954"/>
      <c r="C740" s="1954"/>
      <c r="D740" s="1954"/>
      <c r="E740" s="1954"/>
      <c r="F740" s="1954"/>
      <c r="G740" s="1954"/>
      <c r="H740" s="1954"/>
      <c r="I740" s="1954"/>
      <c r="J740" s="1954"/>
      <c r="K740" s="1954"/>
    </row>
    <row r="741" spans="1:11" ht="15.75" customHeight="1">
      <c r="A741" s="1954"/>
      <c r="B741" s="1954"/>
      <c r="C741" s="1954"/>
      <c r="D741" s="1954"/>
      <c r="E741" s="1954"/>
      <c r="F741" s="1954"/>
      <c r="G741" s="1954"/>
      <c r="H741" s="1954"/>
      <c r="I741" s="1954"/>
      <c r="J741" s="1954"/>
      <c r="K741" s="1954"/>
    </row>
    <row r="742" spans="1:11" ht="15.75" customHeight="1">
      <c r="A742" s="1954"/>
      <c r="B742" s="1954"/>
      <c r="C742" s="1954"/>
      <c r="D742" s="1954"/>
      <c r="E742" s="1954"/>
      <c r="F742" s="1954"/>
      <c r="G742" s="1954"/>
      <c r="H742" s="1954"/>
      <c r="I742" s="1954"/>
      <c r="J742" s="1954"/>
      <c r="K742" s="1954"/>
    </row>
    <row r="743" spans="1:11" ht="15.75" customHeight="1">
      <c r="A743" s="1954"/>
      <c r="B743" s="1954"/>
      <c r="C743" s="1954"/>
      <c r="D743" s="1954"/>
      <c r="E743" s="1954"/>
      <c r="F743" s="1954"/>
      <c r="G743" s="1954"/>
      <c r="H743" s="1954"/>
      <c r="I743" s="1954"/>
      <c r="J743" s="1954"/>
      <c r="K743" s="1954"/>
    </row>
    <row r="744" spans="1:11" ht="15.75" customHeight="1">
      <c r="A744" s="1954"/>
      <c r="B744" s="1954"/>
      <c r="C744" s="1954"/>
      <c r="D744" s="1954"/>
      <c r="E744" s="1954"/>
      <c r="F744" s="1954"/>
      <c r="G744" s="1954"/>
      <c r="H744" s="1954"/>
      <c r="I744" s="1954"/>
      <c r="J744" s="1954"/>
      <c r="K744" s="1954"/>
    </row>
    <row r="745" spans="1:11" ht="15.75" customHeight="1">
      <c r="A745" s="1954"/>
      <c r="B745" s="1954"/>
      <c r="C745" s="1954"/>
      <c r="D745" s="1954"/>
      <c r="E745" s="1954"/>
      <c r="F745" s="1954"/>
      <c r="G745" s="1954"/>
      <c r="H745" s="1954"/>
      <c r="I745" s="1954"/>
      <c r="J745" s="1954"/>
      <c r="K745" s="1954"/>
    </row>
    <row r="746" spans="1:11" ht="15.75" customHeight="1">
      <c r="A746" s="1954"/>
      <c r="B746" s="1954"/>
      <c r="C746" s="1954"/>
      <c r="D746" s="1954"/>
      <c r="E746" s="1954"/>
      <c r="F746" s="1954"/>
      <c r="G746" s="1954"/>
      <c r="H746" s="1954"/>
      <c r="I746" s="1954"/>
      <c r="J746" s="1954"/>
      <c r="K746" s="1954"/>
    </row>
    <row r="747" spans="1:11" ht="15.75" customHeight="1">
      <c r="A747" s="1954"/>
      <c r="B747" s="1954"/>
      <c r="C747" s="1954"/>
      <c r="D747" s="1954"/>
      <c r="E747" s="1954"/>
      <c r="F747" s="1954"/>
      <c r="G747" s="1954"/>
      <c r="H747" s="1954"/>
      <c r="I747" s="1954"/>
      <c r="J747" s="1954"/>
      <c r="K747" s="1954"/>
    </row>
    <row r="748" spans="1:11" ht="15.75" customHeight="1">
      <c r="A748" s="1954"/>
      <c r="B748" s="1954"/>
      <c r="C748" s="1954"/>
      <c r="D748" s="1954"/>
      <c r="E748" s="1954"/>
      <c r="F748" s="1954"/>
      <c r="G748" s="1954"/>
      <c r="H748" s="1954"/>
      <c r="I748" s="1954"/>
      <c r="J748" s="1954"/>
      <c r="K748" s="1954"/>
    </row>
    <row r="749" spans="1:11" ht="15.75" customHeight="1">
      <c r="A749" s="1954"/>
      <c r="B749" s="1954"/>
      <c r="C749" s="1954"/>
      <c r="D749" s="1954"/>
      <c r="E749" s="1954"/>
      <c r="F749" s="1954"/>
      <c r="G749" s="1954"/>
      <c r="H749" s="1954"/>
      <c r="I749" s="1954"/>
      <c r="J749" s="1954"/>
      <c r="K749" s="1954"/>
    </row>
    <row r="750" spans="1:11" ht="15.75" customHeight="1">
      <c r="A750" s="1954"/>
      <c r="B750" s="1954"/>
      <c r="C750" s="1954"/>
      <c r="D750" s="1954"/>
      <c r="E750" s="1954"/>
      <c r="F750" s="1954"/>
      <c r="G750" s="1954"/>
      <c r="H750" s="1954"/>
      <c r="I750" s="1954"/>
      <c r="J750" s="1954"/>
      <c r="K750" s="1954"/>
    </row>
    <row r="751" spans="1:11" ht="15.75" customHeight="1">
      <c r="A751" s="1954"/>
      <c r="B751" s="1954"/>
      <c r="C751" s="1954"/>
      <c r="D751" s="1954"/>
      <c r="E751" s="1954"/>
      <c r="F751" s="1954"/>
      <c r="G751" s="1954"/>
      <c r="H751" s="1954"/>
      <c r="I751" s="1954"/>
      <c r="J751" s="1954"/>
      <c r="K751" s="1954"/>
    </row>
    <row r="752" spans="1:11" ht="15.75" customHeight="1">
      <c r="A752" s="1954"/>
      <c r="B752" s="1954"/>
      <c r="C752" s="1954"/>
      <c r="D752" s="1954"/>
      <c r="E752" s="1954"/>
      <c r="F752" s="1954"/>
      <c r="G752" s="1954"/>
      <c r="H752" s="1954"/>
      <c r="I752" s="1954"/>
      <c r="J752" s="1954"/>
      <c r="K752" s="1954"/>
    </row>
    <row r="753" spans="1:11" ht="15.75" customHeight="1">
      <c r="A753" s="1954"/>
      <c r="B753" s="1954"/>
      <c r="C753" s="1954"/>
      <c r="D753" s="1954"/>
      <c r="E753" s="1954"/>
      <c r="F753" s="1954"/>
      <c r="G753" s="1954"/>
      <c r="H753" s="1954"/>
      <c r="I753" s="1954"/>
      <c r="J753" s="1954"/>
      <c r="K753" s="1954"/>
    </row>
    <row r="754" spans="1:11" ht="15.75" customHeight="1">
      <c r="A754" s="1954"/>
      <c r="B754" s="1954"/>
      <c r="C754" s="1954"/>
      <c r="D754" s="1954"/>
      <c r="E754" s="1954"/>
      <c r="F754" s="1954"/>
      <c r="G754" s="1954"/>
      <c r="H754" s="1954"/>
      <c r="I754" s="1954"/>
      <c r="J754" s="1954"/>
      <c r="K754" s="1954"/>
    </row>
    <row r="755" spans="1:11" ht="15.75" customHeight="1">
      <c r="A755" s="1954"/>
      <c r="B755" s="1954"/>
      <c r="C755" s="1954"/>
      <c r="D755" s="1954"/>
      <c r="E755" s="1954"/>
      <c r="F755" s="1954"/>
      <c r="G755" s="1954"/>
      <c r="H755" s="1954"/>
      <c r="I755" s="1954"/>
      <c r="J755" s="1954"/>
      <c r="K755" s="1954"/>
    </row>
    <row r="756" spans="1:11" ht="15.75" customHeight="1">
      <c r="A756" s="1954"/>
      <c r="B756" s="1954"/>
      <c r="C756" s="1954"/>
      <c r="D756" s="1954"/>
      <c r="E756" s="1954"/>
      <c r="F756" s="1954"/>
      <c r="G756" s="1954"/>
      <c r="H756" s="1954"/>
      <c r="I756" s="1954"/>
      <c r="J756" s="1954"/>
      <c r="K756" s="1954"/>
    </row>
    <row r="757" spans="1:11" ht="15.75" customHeight="1">
      <c r="A757" s="1954"/>
      <c r="B757" s="1954"/>
      <c r="C757" s="1954"/>
      <c r="D757" s="1954"/>
      <c r="E757" s="1954"/>
      <c r="F757" s="1954"/>
      <c r="G757" s="1954"/>
      <c r="H757" s="1954"/>
      <c r="I757" s="1954"/>
      <c r="J757" s="1954"/>
      <c r="K757" s="1954"/>
    </row>
    <row r="758" spans="1:11" ht="15.75" customHeight="1">
      <c r="A758" s="1954"/>
      <c r="B758" s="1954"/>
      <c r="C758" s="1954"/>
      <c r="D758" s="1954"/>
      <c r="E758" s="1954"/>
      <c r="F758" s="1954"/>
      <c r="G758" s="1954"/>
      <c r="H758" s="1954"/>
      <c r="I758" s="1954"/>
      <c r="J758" s="1954"/>
      <c r="K758" s="1954"/>
    </row>
    <row r="759" spans="1:11" ht="15.75" customHeight="1">
      <c r="A759" s="1954"/>
      <c r="B759" s="1954"/>
      <c r="C759" s="1954"/>
      <c r="D759" s="1954"/>
      <c r="E759" s="1954"/>
      <c r="F759" s="1954"/>
      <c r="G759" s="1954"/>
      <c r="H759" s="1954"/>
      <c r="I759" s="1954"/>
      <c r="J759" s="1954"/>
      <c r="K759" s="1954"/>
    </row>
    <row r="760" spans="1:11" ht="15.75" customHeight="1">
      <c r="A760" s="1954"/>
      <c r="B760" s="1954"/>
      <c r="C760" s="1954"/>
      <c r="D760" s="1954"/>
      <c r="E760" s="1954"/>
      <c r="F760" s="1954"/>
      <c r="G760" s="1954"/>
      <c r="H760" s="1954"/>
      <c r="I760" s="1954"/>
      <c r="J760" s="1954"/>
      <c r="K760" s="1954"/>
    </row>
    <row r="761" spans="1:11" ht="15.75" customHeight="1">
      <c r="A761" s="1954"/>
      <c r="B761" s="1954"/>
      <c r="C761" s="1954"/>
      <c r="D761" s="1954"/>
      <c r="E761" s="1954"/>
      <c r="F761" s="1954"/>
      <c r="G761" s="1954"/>
      <c r="H761" s="1954"/>
      <c r="I761" s="1954"/>
      <c r="J761" s="1954"/>
      <c r="K761" s="1954"/>
    </row>
    <row r="762" spans="1:11" ht="15.75" customHeight="1">
      <c r="A762" s="1954"/>
      <c r="B762" s="1954"/>
      <c r="C762" s="1954"/>
      <c r="D762" s="1954"/>
      <c r="E762" s="1954"/>
      <c r="F762" s="1954"/>
      <c r="G762" s="1954"/>
      <c r="H762" s="1954"/>
      <c r="I762" s="1954"/>
      <c r="J762" s="1954"/>
      <c r="K762" s="1954"/>
    </row>
    <row r="763" spans="1:11" ht="15.75" customHeight="1">
      <c r="A763" s="1954"/>
      <c r="B763" s="1954"/>
      <c r="C763" s="1954"/>
      <c r="D763" s="1954"/>
      <c r="E763" s="1954"/>
      <c r="F763" s="1954"/>
      <c r="G763" s="1954"/>
      <c r="H763" s="1954"/>
      <c r="I763" s="1954"/>
      <c r="J763" s="1954"/>
      <c r="K763" s="1954"/>
    </row>
    <row r="764" spans="1:11" ht="15.75" customHeight="1">
      <c r="A764" s="1954"/>
      <c r="B764" s="1954"/>
      <c r="C764" s="1954"/>
      <c r="D764" s="1954"/>
      <c r="E764" s="1954"/>
      <c r="F764" s="1954"/>
      <c r="G764" s="1954"/>
      <c r="H764" s="1954"/>
      <c r="I764" s="1954"/>
      <c r="J764" s="1954"/>
      <c r="K764" s="1954"/>
    </row>
    <row r="765" spans="1:11" ht="15.75" customHeight="1">
      <c r="A765" s="1954"/>
      <c r="B765" s="1954"/>
      <c r="C765" s="1954"/>
      <c r="D765" s="1954"/>
      <c r="E765" s="1954"/>
      <c r="F765" s="1954"/>
      <c r="G765" s="1954"/>
      <c r="H765" s="1954"/>
      <c r="I765" s="1954"/>
      <c r="J765" s="1954"/>
      <c r="K765" s="1954"/>
    </row>
    <row r="766" spans="1:11" ht="15.75" customHeight="1">
      <c r="A766" s="1954"/>
      <c r="B766" s="1954"/>
      <c r="C766" s="1954"/>
      <c r="D766" s="1954"/>
      <c r="E766" s="1954"/>
      <c r="F766" s="1954"/>
      <c r="G766" s="1954"/>
      <c r="H766" s="1954"/>
      <c r="I766" s="1954"/>
      <c r="J766" s="1954"/>
      <c r="K766" s="1954"/>
    </row>
    <row r="767" spans="1:11" ht="15.75" customHeight="1">
      <c r="A767" s="1954"/>
      <c r="B767" s="1954"/>
      <c r="C767" s="1954"/>
      <c r="D767" s="1954"/>
      <c r="E767" s="1954"/>
      <c r="F767" s="1954"/>
      <c r="G767" s="1954"/>
      <c r="H767" s="1954"/>
      <c r="I767" s="1954"/>
      <c r="J767" s="1954"/>
      <c r="K767" s="1954"/>
    </row>
    <row r="768" spans="1:11" ht="15.75" customHeight="1">
      <c r="A768" s="1954"/>
      <c r="B768" s="1954"/>
      <c r="C768" s="1954"/>
      <c r="D768" s="1954"/>
      <c r="E768" s="1954"/>
      <c r="F768" s="1954"/>
      <c r="G768" s="1954"/>
      <c r="H768" s="1954"/>
      <c r="I768" s="1954"/>
      <c r="J768" s="1954"/>
      <c r="K768" s="1954"/>
    </row>
    <row r="769" spans="1:11" ht="15.75" customHeight="1">
      <c r="A769" s="1954"/>
      <c r="B769" s="1954"/>
      <c r="C769" s="1954"/>
      <c r="D769" s="1954"/>
      <c r="E769" s="1954"/>
      <c r="F769" s="1954"/>
      <c r="G769" s="1954"/>
      <c r="H769" s="1954"/>
      <c r="I769" s="1954"/>
      <c r="J769" s="1954"/>
      <c r="K769" s="1954"/>
    </row>
    <row r="770" spans="1:11" ht="15.75" customHeight="1">
      <c r="A770" s="1954"/>
      <c r="B770" s="1954"/>
      <c r="C770" s="1954"/>
      <c r="D770" s="1954"/>
      <c r="E770" s="1954"/>
      <c r="F770" s="1954"/>
      <c r="G770" s="1954"/>
      <c r="H770" s="1954"/>
      <c r="I770" s="1954"/>
      <c r="J770" s="1954"/>
      <c r="K770" s="1954"/>
    </row>
    <row r="771" spans="1:11" ht="15.75" customHeight="1">
      <c r="A771" s="1954"/>
      <c r="B771" s="1954"/>
      <c r="C771" s="1954"/>
      <c r="D771" s="1954"/>
      <c r="E771" s="1954"/>
      <c r="F771" s="1954"/>
      <c r="G771" s="1954"/>
      <c r="H771" s="1954"/>
      <c r="I771" s="1954"/>
      <c r="J771" s="1954"/>
      <c r="K771" s="1954"/>
    </row>
    <row r="772" spans="1:11" ht="15.75" customHeight="1">
      <c r="A772" s="1954"/>
      <c r="B772" s="1954"/>
      <c r="C772" s="1954"/>
      <c r="D772" s="1954"/>
      <c r="E772" s="1954"/>
      <c r="F772" s="1954"/>
      <c r="G772" s="1954"/>
      <c r="H772" s="1954"/>
      <c r="I772" s="1954"/>
      <c r="J772" s="1954"/>
      <c r="K772" s="1954"/>
    </row>
    <row r="773" spans="1:11" ht="15.75" customHeight="1">
      <c r="A773" s="1954"/>
      <c r="B773" s="1954"/>
      <c r="C773" s="1954"/>
      <c r="D773" s="1954"/>
      <c r="E773" s="1954"/>
      <c r="F773" s="1954"/>
      <c r="G773" s="1954"/>
      <c r="H773" s="1954"/>
      <c r="I773" s="1954"/>
      <c r="J773" s="1954"/>
      <c r="K773" s="1954"/>
    </row>
    <row r="774" spans="1:11" ht="15.75" customHeight="1">
      <c r="A774" s="1954"/>
      <c r="B774" s="1954"/>
      <c r="C774" s="1954"/>
      <c r="D774" s="1954"/>
      <c r="E774" s="1954"/>
      <c r="F774" s="1954"/>
      <c r="G774" s="1954"/>
      <c r="H774" s="1954"/>
      <c r="I774" s="1954"/>
      <c r="J774" s="1954"/>
      <c r="K774" s="1954"/>
    </row>
    <row r="775" spans="1:11" ht="15.75" customHeight="1">
      <c r="A775" s="1954"/>
      <c r="B775" s="1954"/>
      <c r="C775" s="1954"/>
      <c r="D775" s="1954"/>
      <c r="E775" s="1954"/>
      <c r="F775" s="1954"/>
      <c r="G775" s="1954"/>
      <c r="H775" s="1954"/>
      <c r="I775" s="1954"/>
      <c r="J775" s="1954"/>
      <c r="K775" s="1954"/>
    </row>
    <row r="776" spans="1:11" ht="15.75" customHeight="1">
      <c r="A776" s="1954"/>
      <c r="B776" s="1954"/>
      <c r="C776" s="1954"/>
      <c r="D776" s="1954"/>
      <c r="E776" s="1954"/>
      <c r="F776" s="1954"/>
      <c r="G776" s="1954"/>
      <c r="H776" s="1954"/>
      <c r="I776" s="1954"/>
      <c r="J776" s="1954"/>
      <c r="K776" s="1954"/>
    </row>
    <row r="777" spans="1:11" ht="15.75" customHeight="1">
      <c r="A777" s="1954"/>
      <c r="B777" s="1954"/>
      <c r="C777" s="1954"/>
      <c r="D777" s="1954"/>
      <c r="E777" s="1954"/>
      <c r="F777" s="1954"/>
      <c r="G777" s="1954"/>
      <c r="H777" s="1954"/>
      <c r="I777" s="1954"/>
      <c r="J777" s="1954"/>
      <c r="K777" s="1954"/>
    </row>
    <row r="778" spans="1:11" ht="15.75" customHeight="1">
      <c r="A778" s="1954"/>
      <c r="B778" s="1954"/>
      <c r="C778" s="1954"/>
      <c r="D778" s="1954"/>
      <c r="E778" s="1954"/>
      <c r="F778" s="1954"/>
      <c r="G778" s="1954"/>
      <c r="H778" s="1954"/>
      <c r="I778" s="1954"/>
      <c r="J778" s="1954"/>
      <c r="K778" s="1954"/>
    </row>
    <row r="779" spans="1:11" ht="15.75" customHeight="1">
      <c r="A779" s="1954"/>
      <c r="B779" s="1954"/>
      <c r="C779" s="1954"/>
      <c r="D779" s="1954"/>
      <c r="E779" s="1954"/>
      <c r="F779" s="1954"/>
      <c r="G779" s="1954"/>
      <c r="H779" s="1954"/>
      <c r="I779" s="1954"/>
      <c r="J779" s="1954"/>
      <c r="K779" s="1954"/>
    </row>
    <row r="780" spans="1:11" ht="15.75" customHeight="1">
      <c r="A780" s="1954"/>
      <c r="B780" s="1954"/>
      <c r="C780" s="1954"/>
      <c r="D780" s="1954"/>
      <c r="E780" s="1954"/>
      <c r="F780" s="1954"/>
      <c r="G780" s="1954"/>
      <c r="H780" s="1954"/>
      <c r="I780" s="1954"/>
      <c r="J780" s="1954"/>
      <c r="K780" s="1954"/>
    </row>
    <row r="781" spans="1:11" ht="15.75" customHeight="1">
      <c r="A781" s="1954"/>
      <c r="B781" s="1954"/>
      <c r="C781" s="1954"/>
      <c r="D781" s="1954"/>
      <c r="E781" s="1954"/>
      <c r="F781" s="1954"/>
      <c r="G781" s="1954"/>
      <c r="H781" s="1954"/>
      <c r="I781" s="1954"/>
      <c r="J781" s="1954"/>
      <c r="K781" s="1954"/>
    </row>
    <row r="782" spans="1:11" ht="15.75" customHeight="1">
      <c r="A782" s="1954"/>
      <c r="B782" s="1954"/>
      <c r="C782" s="1954"/>
      <c r="D782" s="1954"/>
      <c r="E782" s="1954"/>
      <c r="F782" s="1954"/>
      <c r="G782" s="1954"/>
      <c r="H782" s="1954"/>
      <c r="I782" s="1954"/>
      <c r="J782" s="1954"/>
      <c r="K782" s="1954"/>
    </row>
    <row r="783" spans="1:11" ht="15.75" customHeight="1">
      <c r="A783" s="1954"/>
      <c r="B783" s="1954"/>
      <c r="C783" s="1954"/>
      <c r="D783" s="1954"/>
      <c r="E783" s="1954"/>
      <c r="F783" s="1954"/>
      <c r="G783" s="1954"/>
      <c r="H783" s="1954"/>
      <c r="I783" s="1954"/>
      <c r="J783" s="1954"/>
      <c r="K783" s="1954"/>
    </row>
    <row r="784" spans="1:11" ht="15.75" customHeight="1">
      <c r="A784" s="1954"/>
      <c r="B784" s="1954"/>
      <c r="C784" s="1954"/>
      <c r="D784" s="1954"/>
      <c r="E784" s="1954"/>
      <c r="F784" s="1954"/>
      <c r="G784" s="1954"/>
      <c r="H784" s="1954"/>
      <c r="I784" s="1954"/>
      <c r="J784" s="1954"/>
      <c r="K784" s="1954"/>
    </row>
    <row r="785" spans="1:11" ht="15.75" customHeight="1">
      <c r="A785" s="1954"/>
      <c r="B785" s="1954"/>
      <c r="C785" s="1954"/>
      <c r="D785" s="1954"/>
      <c r="E785" s="1954"/>
      <c r="F785" s="1954"/>
      <c r="G785" s="1954"/>
      <c r="H785" s="1954"/>
      <c r="I785" s="1954"/>
      <c r="J785" s="1954"/>
      <c r="K785" s="1954"/>
    </row>
    <row r="786" spans="1:11" ht="15.75" customHeight="1">
      <c r="A786" s="1954"/>
      <c r="B786" s="1954"/>
      <c r="C786" s="1954"/>
      <c r="D786" s="1954"/>
      <c r="E786" s="1954"/>
      <c r="F786" s="1954"/>
      <c r="G786" s="1954"/>
      <c r="H786" s="1954"/>
      <c r="I786" s="1954"/>
      <c r="J786" s="1954"/>
      <c r="K786" s="1954"/>
    </row>
    <row r="787" spans="1:11" ht="15.75" customHeight="1">
      <c r="A787" s="1954"/>
      <c r="B787" s="1954"/>
      <c r="C787" s="1954"/>
      <c r="D787" s="1954"/>
      <c r="E787" s="1954"/>
      <c r="F787" s="1954"/>
      <c r="G787" s="1954"/>
      <c r="H787" s="1954"/>
      <c r="I787" s="1954"/>
      <c r="J787" s="1954"/>
      <c r="K787" s="1954"/>
    </row>
    <row r="788" spans="1:11" ht="15.75" customHeight="1">
      <c r="A788" s="1954"/>
      <c r="B788" s="1954"/>
      <c r="C788" s="1954"/>
      <c r="D788" s="1954"/>
      <c r="E788" s="1954"/>
      <c r="F788" s="1954"/>
      <c r="G788" s="1954"/>
      <c r="H788" s="1954"/>
      <c r="I788" s="1954"/>
      <c r="J788" s="1954"/>
      <c r="K788" s="1954"/>
    </row>
    <row r="789" spans="1:11" ht="15.75" customHeight="1">
      <c r="A789" s="1954"/>
      <c r="B789" s="1954"/>
      <c r="C789" s="1954"/>
      <c r="D789" s="1954"/>
      <c r="E789" s="1954"/>
      <c r="F789" s="1954"/>
      <c r="G789" s="1954"/>
      <c r="H789" s="1954"/>
      <c r="I789" s="1954"/>
      <c r="J789" s="1954"/>
      <c r="K789" s="1954"/>
    </row>
    <row r="790" spans="1:11" ht="15.75" customHeight="1">
      <c r="A790" s="1954"/>
      <c r="B790" s="1954"/>
      <c r="C790" s="1954"/>
      <c r="D790" s="1954"/>
      <c r="E790" s="1954"/>
      <c r="F790" s="1954"/>
      <c r="G790" s="1954"/>
      <c r="H790" s="1954"/>
      <c r="I790" s="1954"/>
      <c r="J790" s="1954"/>
      <c r="K790" s="1954"/>
    </row>
    <row r="791" spans="1:11" ht="15.75" customHeight="1">
      <c r="A791" s="1954"/>
      <c r="B791" s="1954"/>
      <c r="C791" s="1954"/>
      <c r="D791" s="1954"/>
      <c r="E791" s="1954"/>
      <c r="F791" s="1954"/>
      <c r="G791" s="1954"/>
      <c r="H791" s="1954"/>
      <c r="I791" s="1954"/>
      <c r="J791" s="1954"/>
      <c r="K791" s="1954"/>
    </row>
    <row r="792" spans="1:11" ht="15.75" customHeight="1">
      <c r="A792" s="1954"/>
      <c r="B792" s="1954"/>
      <c r="C792" s="1954"/>
      <c r="D792" s="1954"/>
      <c r="E792" s="1954"/>
      <c r="F792" s="1954"/>
      <c r="G792" s="1954"/>
      <c r="H792" s="1954"/>
      <c r="I792" s="1954"/>
      <c r="J792" s="1954"/>
      <c r="K792" s="1954"/>
    </row>
    <row r="793" spans="1:11" ht="15.75" customHeight="1">
      <c r="A793" s="1954"/>
      <c r="B793" s="1954"/>
      <c r="C793" s="1954"/>
      <c r="D793" s="1954"/>
      <c r="E793" s="1954"/>
      <c r="F793" s="1954"/>
      <c r="G793" s="1954"/>
      <c r="H793" s="1954"/>
      <c r="I793" s="1954"/>
      <c r="J793" s="1954"/>
      <c r="K793" s="1954"/>
    </row>
    <row r="794" spans="1:11" ht="15.75" customHeight="1">
      <c r="A794" s="1954"/>
      <c r="B794" s="1954"/>
      <c r="C794" s="1954"/>
      <c r="D794" s="1954"/>
      <c r="E794" s="1954"/>
      <c r="F794" s="1954"/>
      <c r="G794" s="1954"/>
      <c r="H794" s="1954"/>
      <c r="I794" s="1954"/>
      <c r="J794" s="1954"/>
      <c r="K794" s="1954"/>
    </row>
    <row r="795" spans="1:11" ht="15.75" customHeight="1">
      <c r="A795" s="1954"/>
      <c r="B795" s="1954"/>
      <c r="C795" s="1954"/>
      <c r="D795" s="1954"/>
      <c r="E795" s="1954"/>
      <c r="F795" s="1954"/>
      <c r="G795" s="1954"/>
      <c r="H795" s="1954"/>
      <c r="I795" s="1954"/>
      <c r="J795" s="1954"/>
      <c r="K795" s="1954"/>
    </row>
    <row r="796" spans="1:11" ht="15.75" customHeight="1">
      <c r="A796" s="1954"/>
      <c r="B796" s="1954"/>
      <c r="C796" s="1954"/>
      <c r="D796" s="1954"/>
      <c r="E796" s="1954"/>
      <c r="F796" s="1954"/>
      <c r="G796" s="1954"/>
      <c r="H796" s="1954"/>
      <c r="I796" s="1954"/>
      <c r="J796" s="1954"/>
      <c r="K796" s="1954"/>
    </row>
    <row r="797" spans="1:11" ht="15.75" customHeight="1">
      <c r="A797" s="1954"/>
      <c r="B797" s="1954"/>
      <c r="C797" s="1954"/>
      <c r="D797" s="1954"/>
      <c r="E797" s="1954"/>
      <c r="F797" s="1954"/>
      <c r="G797" s="1954"/>
      <c r="H797" s="1954"/>
      <c r="I797" s="1954"/>
      <c r="J797" s="1954"/>
      <c r="K797" s="1954"/>
    </row>
    <row r="798" spans="1:11" ht="15.75" customHeight="1">
      <c r="A798" s="1954"/>
      <c r="B798" s="1954"/>
      <c r="C798" s="1954"/>
      <c r="D798" s="1954"/>
      <c r="E798" s="1954"/>
      <c r="F798" s="1954"/>
      <c r="G798" s="1954"/>
      <c r="H798" s="1954"/>
      <c r="I798" s="1954"/>
      <c r="J798" s="1954"/>
      <c r="K798" s="1954"/>
    </row>
    <row r="799" spans="1:11" ht="15.75" customHeight="1">
      <c r="A799" s="1954"/>
      <c r="B799" s="1954"/>
      <c r="C799" s="1954"/>
      <c r="D799" s="1954"/>
      <c r="E799" s="1954"/>
      <c r="F799" s="1954"/>
      <c r="G799" s="1954"/>
      <c r="H799" s="1954"/>
      <c r="I799" s="1954"/>
      <c r="J799" s="1954"/>
      <c r="K799" s="1954"/>
    </row>
    <row r="800" spans="1:11" ht="15.75" customHeight="1">
      <c r="A800" s="1954"/>
      <c r="B800" s="1954"/>
      <c r="C800" s="1954"/>
      <c r="D800" s="1954"/>
      <c r="E800" s="1954"/>
      <c r="F800" s="1954"/>
      <c r="G800" s="1954"/>
      <c r="H800" s="1954"/>
      <c r="I800" s="1954"/>
      <c r="J800" s="1954"/>
      <c r="K800" s="1954"/>
    </row>
    <row r="801" spans="1:11" ht="15.75" customHeight="1">
      <c r="A801" s="1954"/>
      <c r="B801" s="1954"/>
      <c r="C801" s="1954"/>
      <c r="D801" s="1954"/>
      <c r="E801" s="1954"/>
      <c r="F801" s="1954"/>
      <c r="G801" s="1954"/>
      <c r="H801" s="1954"/>
      <c r="I801" s="1954"/>
      <c r="J801" s="1954"/>
      <c r="K801" s="1954"/>
    </row>
    <row r="802" spans="1:11" ht="15.75" customHeight="1">
      <c r="A802" s="1954"/>
      <c r="B802" s="1954"/>
      <c r="C802" s="1954"/>
      <c r="D802" s="1954"/>
      <c r="E802" s="1954"/>
      <c r="F802" s="1954"/>
      <c r="G802" s="1954"/>
      <c r="H802" s="1954"/>
      <c r="I802" s="1954"/>
      <c r="J802" s="1954"/>
      <c r="K802" s="1954"/>
    </row>
    <row r="803" spans="1:11" ht="15.75" customHeight="1">
      <c r="A803" s="1954"/>
      <c r="B803" s="1954"/>
      <c r="C803" s="1954"/>
      <c r="D803" s="1954"/>
      <c r="E803" s="1954"/>
      <c r="F803" s="1954"/>
      <c r="G803" s="1954"/>
      <c r="H803" s="1954"/>
      <c r="I803" s="1954"/>
      <c r="J803" s="1954"/>
      <c r="K803" s="1954"/>
    </row>
    <row r="804" spans="1:11" ht="15.75" customHeight="1">
      <c r="A804" s="1954"/>
      <c r="B804" s="1954"/>
      <c r="C804" s="1954"/>
      <c r="D804" s="1954"/>
      <c r="E804" s="1954"/>
      <c r="F804" s="1954"/>
      <c r="G804" s="1954"/>
      <c r="H804" s="1954"/>
      <c r="I804" s="1954"/>
      <c r="J804" s="1954"/>
      <c r="K804" s="1954"/>
    </row>
    <row r="805" spans="1:11" ht="15.75" customHeight="1">
      <c r="A805" s="1954"/>
      <c r="B805" s="1954"/>
      <c r="C805" s="1954"/>
      <c r="D805" s="1954"/>
      <c r="E805" s="1954"/>
      <c r="F805" s="1954"/>
      <c r="G805" s="1954"/>
      <c r="H805" s="1954"/>
      <c r="I805" s="1954"/>
      <c r="J805" s="1954"/>
      <c r="K805" s="1954"/>
    </row>
    <row r="806" spans="1:11" ht="15.75" customHeight="1">
      <c r="A806" s="1954"/>
      <c r="B806" s="1954"/>
      <c r="C806" s="1954"/>
      <c r="D806" s="1954"/>
      <c r="E806" s="1954"/>
      <c r="F806" s="1954"/>
      <c r="G806" s="1954"/>
      <c r="H806" s="1954"/>
      <c r="I806" s="1954"/>
      <c r="J806" s="1954"/>
      <c r="K806" s="1954"/>
    </row>
    <row r="807" spans="1:11" ht="15.75" customHeight="1">
      <c r="A807" s="1954"/>
      <c r="B807" s="1954"/>
      <c r="C807" s="1954"/>
      <c r="D807" s="1954"/>
      <c r="E807" s="1954"/>
      <c r="F807" s="1954"/>
      <c r="G807" s="1954"/>
      <c r="H807" s="1954"/>
      <c r="I807" s="1954"/>
      <c r="J807" s="1954"/>
      <c r="K807" s="1954"/>
    </row>
    <row r="808" spans="1:11" ht="15.75" customHeight="1">
      <c r="A808" s="1954"/>
      <c r="B808" s="1954"/>
      <c r="C808" s="1954"/>
      <c r="D808" s="1954"/>
      <c r="E808" s="1954"/>
      <c r="F808" s="1954"/>
      <c r="G808" s="1954"/>
      <c r="H808" s="1954"/>
      <c r="I808" s="1954"/>
      <c r="J808" s="1954"/>
      <c r="K808" s="1954"/>
    </row>
    <row r="809" spans="1:11" ht="15.75" customHeight="1">
      <c r="A809" s="1954"/>
      <c r="B809" s="1954"/>
      <c r="C809" s="1954"/>
      <c r="D809" s="1954"/>
      <c r="E809" s="1954"/>
      <c r="F809" s="1954"/>
      <c r="G809" s="1954"/>
      <c r="H809" s="1954"/>
      <c r="I809" s="1954"/>
      <c r="J809" s="1954"/>
      <c r="K809" s="1954"/>
    </row>
    <row r="810" spans="1:11" ht="15.75" customHeight="1">
      <c r="A810" s="1954"/>
      <c r="B810" s="1954"/>
      <c r="C810" s="1954"/>
      <c r="D810" s="1954"/>
      <c r="E810" s="1954"/>
      <c r="F810" s="1954"/>
      <c r="G810" s="1954"/>
      <c r="H810" s="1954"/>
      <c r="I810" s="1954"/>
      <c r="J810" s="1954"/>
      <c r="K810" s="1954"/>
    </row>
    <row r="811" spans="1:11" ht="15.75" customHeight="1">
      <c r="A811" s="1954"/>
      <c r="B811" s="1954"/>
      <c r="C811" s="1954"/>
      <c r="D811" s="1954"/>
      <c r="E811" s="1954"/>
      <c r="F811" s="1954"/>
      <c r="G811" s="1954"/>
      <c r="H811" s="1954"/>
      <c r="I811" s="1954"/>
      <c r="J811" s="1954"/>
      <c r="K811" s="1954"/>
    </row>
    <row r="812" spans="1:11" ht="15.75" customHeight="1">
      <c r="A812" s="1954"/>
      <c r="B812" s="1954"/>
      <c r="C812" s="1954"/>
      <c r="D812" s="1954"/>
      <c r="E812" s="1954"/>
      <c r="F812" s="1954"/>
      <c r="G812" s="1954"/>
      <c r="H812" s="1954"/>
      <c r="I812" s="1954"/>
      <c r="J812" s="1954"/>
      <c r="K812" s="1954"/>
    </row>
    <row r="813" spans="1:11" ht="15.75" customHeight="1">
      <c r="A813" s="1954"/>
      <c r="B813" s="1954"/>
      <c r="C813" s="1954"/>
      <c r="D813" s="1954"/>
      <c r="E813" s="1954"/>
      <c r="F813" s="1954"/>
      <c r="G813" s="1954"/>
      <c r="H813" s="1954"/>
      <c r="I813" s="1954"/>
      <c r="J813" s="1954"/>
      <c r="K813" s="1954"/>
    </row>
    <row r="814" spans="1:11" ht="15.75" customHeight="1">
      <c r="A814" s="1954"/>
      <c r="B814" s="1954"/>
      <c r="C814" s="1954"/>
      <c r="D814" s="1954"/>
      <c r="E814" s="1954"/>
      <c r="F814" s="1954"/>
      <c r="G814" s="1954"/>
      <c r="H814" s="1954"/>
      <c r="I814" s="1954"/>
      <c r="J814" s="1954"/>
      <c r="K814" s="1954"/>
    </row>
    <row r="815" spans="1:11" ht="15.75" customHeight="1">
      <c r="A815" s="1954"/>
      <c r="B815" s="1954"/>
      <c r="C815" s="1954"/>
      <c r="D815" s="1954"/>
      <c r="E815" s="1954"/>
      <c r="F815" s="1954"/>
      <c r="G815" s="1954"/>
      <c r="H815" s="1954"/>
      <c r="I815" s="1954"/>
      <c r="J815" s="1954"/>
      <c r="K815" s="1954"/>
    </row>
    <row r="816" spans="1:11" ht="15.75" customHeight="1">
      <c r="A816" s="1954"/>
      <c r="B816" s="1954"/>
      <c r="C816" s="1954"/>
      <c r="D816" s="1954"/>
      <c r="E816" s="1954"/>
      <c r="F816" s="1954"/>
      <c r="G816" s="1954"/>
      <c r="H816" s="1954"/>
      <c r="I816" s="1954"/>
      <c r="J816" s="1954"/>
      <c r="K816" s="1954"/>
    </row>
    <row r="817" spans="1:11" ht="15.75" customHeight="1">
      <c r="A817" s="1954"/>
      <c r="B817" s="1954"/>
      <c r="C817" s="1954"/>
      <c r="D817" s="1954"/>
      <c r="E817" s="1954"/>
      <c r="F817" s="1954"/>
      <c r="G817" s="1954"/>
      <c r="H817" s="1954"/>
      <c r="I817" s="1954"/>
      <c r="J817" s="1954"/>
      <c r="K817" s="1954"/>
    </row>
    <row r="818" spans="1:11" ht="15.75" customHeight="1">
      <c r="A818" s="1954"/>
      <c r="B818" s="1954"/>
      <c r="C818" s="1954"/>
      <c r="D818" s="1954"/>
      <c r="E818" s="1954"/>
      <c r="F818" s="1954"/>
      <c r="G818" s="1954"/>
      <c r="H818" s="1954"/>
      <c r="I818" s="1954"/>
      <c r="J818" s="1954"/>
      <c r="K818" s="1954"/>
    </row>
    <row r="819" spans="1:11" ht="15.75" customHeight="1">
      <c r="A819" s="1954"/>
      <c r="B819" s="1954"/>
      <c r="C819" s="1954"/>
      <c r="D819" s="1954"/>
      <c r="E819" s="1954"/>
      <c r="F819" s="1954"/>
      <c r="G819" s="1954"/>
      <c r="H819" s="1954"/>
      <c r="I819" s="1954"/>
      <c r="J819" s="1954"/>
      <c r="K819" s="1954"/>
    </row>
    <row r="820" spans="1:11" ht="15.75" customHeight="1">
      <c r="A820" s="1954"/>
      <c r="B820" s="1954"/>
      <c r="C820" s="1954"/>
      <c r="D820" s="1954"/>
      <c r="E820" s="1954"/>
      <c r="F820" s="1954"/>
      <c r="G820" s="1954"/>
      <c r="H820" s="1954"/>
      <c r="I820" s="1954"/>
      <c r="J820" s="1954"/>
      <c r="K820" s="1954"/>
    </row>
    <row r="821" spans="1:11" ht="15.75" customHeight="1">
      <c r="A821" s="1954"/>
      <c r="B821" s="1954"/>
      <c r="C821" s="1954"/>
      <c r="D821" s="1954"/>
      <c r="E821" s="1954"/>
      <c r="F821" s="1954"/>
      <c r="G821" s="1954"/>
      <c r="H821" s="1954"/>
      <c r="I821" s="1954"/>
      <c r="J821" s="1954"/>
      <c r="K821" s="1954"/>
    </row>
    <row r="822" spans="1:11" ht="15.75" customHeight="1">
      <c r="A822" s="1954"/>
      <c r="B822" s="1954"/>
      <c r="C822" s="1954"/>
      <c r="D822" s="1954"/>
      <c r="E822" s="1954"/>
      <c r="F822" s="1954"/>
      <c r="G822" s="1954"/>
      <c r="H822" s="1954"/>
      <c r="I822" s="1954"/>
      <c r="J822" s="1954"/>
      <c r="K822" s="1954"/>
    </row>
    <row r="823" spans="1:11" ht="15.75" customHeight="1">
      <c r="A823" s="1954"/>
      <c r="B823" s="1954"/>
      <c r="C823" s="1954"/>
      <c r="D823" s="1954"/>
      <c r="E823" s="1954"/>
      <c r="F823" s="1954"/>
      <c r="G823" s="1954"/>
      <c r="H823" s="1954"/>
      <c r="I823" s="1954"/>
      <c r="J823" s="1954"/>
      <c r="K823" s="1954"/>
    </row>
    <row r="824" spans="1:11" ht="15.75" customHeight="1">
      <c r="A824" s="1954"/>
      <c r="B824" s="1954"/>
      <c r="C824" s="1954"/>
      <c r="D824" s="1954"/>
      <c r="E824" s="1954"/>
      <c r="F824" s="1954"/>
      <c r="G824" s="1954"/>
      <c r="H824" s="1954"/>
      <c r="I824" s="1954"/>
      <c r="J824" s="1954"/>
      <c r="K824" s="1954"/>
    </row>
    <row r="825" spans="1:11" ht="15.75" customHeight="1">
      <c r="A825" s="1954"/>
      <c r="B825" s="1954"/>
      <c r="C825" s="1954"/>
      <c r="D825" s="1954"/>
      <c r="E825" s="1954"/>
      <c r="F825" s="1954"/>
      <c r="G825" s="1954"/>
      <c r="H825" s="1954"/>
      <c r="I825" s="1954"/>
      <c r="J825" s="1954"/>
      <c r="K825" s="1954"/>
    </row>
    <row r="826" spans="1:11" ht="15.75" customHeight="1">
      <c r="A826" s="1954"/>
      <c r="B826" s="1954"/>
      <c r="C826" s="1954"/>
      <c r="D826" s="1954"/>
      <c r="E826" s="1954"/>
      <c r="F826" s="1954"/>
      <c r="G826" s="1954"/>
      <c r="H826" s="1954"/>
      <c r="I826" s="1954"/>
      <c r="J826" s="1954"/>
      <c r="K826" s="1954"/>
    </row>
    <row r="827" spans="1:11" ht="15.75" customHeight="1">
      <c r="A827" s="1954"/>
      <c r="B827" s="1954"/>
      <c r="C827" s="1954"/>
      <c r="D827" s="1954"/>
      <c r="E827" s="1954"/>
      <c r="F827" s="1954"/>
      <c r="G827" s="1954"/>
      <c r="H827" s="1954"/>
      <c r="I827" s="1954"/>
      <c r="J827" s="1954"/>
      <c r="K827" s="1954"/>
    </row>
    <row r="828" spans="1:11" ht="15.75" customHeight="1">
      <c r="A828" s="1954"/>
      <c r="B828" s="1954"/>
      <c r="C828" s="1954"/>
      <c r="D828" s="1954"/>
      <c r="E828" s="1954"/>
      <c r="F828" s="1954"/>
      <c r="G828" s="1954"/>
      <c r="H828" s="1954"/>
      <c r="I828" s="1954"/>
      <c r="J828" s="1954"/>
      <c r="K828" s="1954"/>
    </row>
    <row r="829" spans="1:11" ht="15.75" customHeight="1">
      <c r="A829" s="1954"/>
      <c r="B829" s="1954"/>
      <c r="C829" s="1954"/>
      <c r="D829" s="1954"/>
      <c r="E829" s="1954"/>
      <c r="F829" s="1954"/>
      <c r="G829" s="1954"/>
      <c r="H829" s="1954"/>
      <c r="I829" s="1954"/>
      <c r="J829" s="1954"/>
      <c r="K829" s="1954"/>
    </row>
    <row r="830" spans="1:11" ht="15.75" customHeight="1">
      <c r="A830" s="1954"/>
      <c r="B830" s="1954"/>
      <c r="C830" s="1954"/>
      <c r="D830" s="1954"/>
      <c r="E830" s="1954"/>
      <c r="F830" s="1954"/>
      <c r="G830" s="1954"/>
      <c r="H830" s="1954"/>
      <c r="I830" s="1954"/>
      <c r="J830" s="1954"/>
      <c r="K830" s="1954"/>
    </row>
    <row r="831" spans="1:11" ht="15.75" customHeight="1">
      <c r="A831" s="1954"/>
      <c r="B831" s="1954"/>
      <c r="C831" s="1954"/>
      <c r="D831" s="1954"/>
      <c r="E831" s="1954"/>
      <c r="F831" s="1954"/>
      <c r="G831" s="1954"/>
      <c r="H831" s="1954"/>
      <c r="I831" s="1954"/>
      <c r="J831" s="1954"/>
      <c r="K831" s="1954"/>
    </row>
    <row r="832" spans="1:11" ht="15.75" customHeight="1">
      <c r="A832" s="1954"/>
      <c r="B832" s="1954"/>
      <c r="C832" s="1954"/>
      <c r="D832" s="1954"/>
      <c r="E832" s="1954"/>
      <c r="F832" s="1954"/>
      <c r="G832" s="1954"/>
      <c r="H832" s="1954"/>
      <c r="I832" s="1954"/>
      <c r="J832" s="1954"/>
      <c r="K832" s="1954"/>
    </row>
    <row r="833" spans="1:11" ht="15.75" customHeight="1">
      <c r="A833" s="1954"/>
      <c r="B833" s="1954"/>
      <c r="C833" s="1954"/>
      <c r="D833" s="1954"/>
      <c r="E833" s="1954"/>
      <c r="F833" s="1954"/>
      <c r="G833" s="1954"/>
      <c r="H833" s="1954"/>
      <c r="I833" s="1954"/>
      <c r="J833" s="1954"/>
      <c r="K833" s="1954"/>
    </row>
    <row r="834" spans="1:11" ht="15.75" customHeight="1">
      <c r="A834" s="1954"/>
      <c r="B834" s="1954"/>
      <c r="C834" s="1954"/>
      <c r="D834" s="1954"/>
      <c r="E834" s="1954"/>
      <c r="F834" s="1954"/>
      <c r="G834" s="1954"/>
      <c r="H834" s="1954"/>
      <c r="I834" s="1954"/>
      <c r="J834" s="1954"/>
      <c r="K834" s="1954"/>
    </row>
    <row r="835" spans="1:11" ht="15.75" customHeight="1">
      <c r="A835" s="1954"/>
      <c r="B835" s="1954"/>
      <c r="C835" s="1954"/>
      <c r="D835" s="1954"/>
      <c r="E835" s="1954"/>
      <c r="F835" s="1954"/>
      <c r="G835" s="1954"/>
      <c r="H835" s="1954"/>
      <c r="I835" s="1954"/>
      <c r="J835" s="1954"/>
      <c r="K835" s="1954"/>
    </row>
    <row r="836" spans="1:11" ht="15.75" customHeight="1">
      <c r="A836" s="1954"/>
      <c r="B836" s="1954"/>
      <c r="C836" s="1954"/>
      <c r="D836" s="1954"/>
      <c r="E836" s="1954"/>
      <c r="F836" s="1954"/>
      <c r="G836" s="1954"/>
      <c r="H836" s="1954"/>
      <c r="I836" s="1954"/>
      <c r="J836" s="1954"/>
      <c r="K836" s="1954"/>
    </row>
    <row r="837" spans="1:11" ht="15.75" customHeight="1">
      <c r="A837" s="1954"/>
      <c r="B837" s="1954"/>
      <c r="C837" s="1954"/>
      <c r="D837" s="1954"/>
      <c r="E837" s="1954"/>
      <c r="F837" s="1954"/>
      <c r="G837" s="1954"/>
      <c r="H837" s="1954"/>
      <c r="I837" s="1954"/>
      <c r="J837" s="1954"/>
      <c r="K837" s="1954"/>
    </row>
    <row r="838" spans="1:11" ht="15.75" customHeight="1">
      <c r="A838" s="1954"/>
      <c r="B838" s="1954"/>
      <c r="C838" s="1954"/>
      <c r="D838" s="1954"/>
      <c r="E838" s="1954"/>
      <c r="F838" s="1954"/>
      <c r="G838" s="1954"/>
      <c r="H838" s="1954"/>
      <c r="I838" s="1954"/>
      <c r="J838" s="1954"/>
      <c r="K838" s="1954"/>
    </row>
    <row r="839" spans="1:11" ht="15.75" customHeight="1">
      <c r="A839" s="1954"/>
      <c r="B839" s="1954"/>
      <c r="C839" s="1954"/>
      <c r="D839" s="1954"/>
      <c r="E839" s="1954"/>
      <c r="F839" s="1954"/>
      <c r="G839" s="1954"/>
      <c r="H839" s="1954"/>
      <c r="I839" s="1954"/>
      <c r="J839" s="1954"/>
      <c r="K839" s="1954"/>
    </row>
    <row r="840" spans="1:11" ht="15.75" customHeight="1">
      <c r="A840" s="1954"/>
      <c r="B840" s="1954"/>
      <c r="C840" s="1954"/>
      <c r="D840" s="1954"/>
      <c r="E840" s="1954"/>
      <c r="F840" s="1954"/>
      <c r="G840" s="1954"/>
      <c r="H840" s="1954"/>
      <c r="I840" s="1954"/>
      <c r="J840" s="1954"/>
      <c r="K840" s="1954"/>
    </row>
    <row r="841" spans="1:11" ht="15.75" customHeight="1">
      <c r="A841" s="1954"/>
      <c r="B841" s="1954"/>
      <c r="C841" s="1954"/>
      <c r="D841" s="1954"/>
      <c r="E841" s="1954"/>
      <c r="F841" s="1954"/>
      <c r="G841" s="1954"/>
      <c r="H841" s="1954"/>
      <c r="I841" s="1954"/>
      <c r="J841" s="1954"/>
      <c r="K841" s="1954"/>
    </row>
    <row r="842" spans="1:11" ht="15.75" customHeight="1">
      <c r="A842" s="1954"/>
      <c r="B842" s="1954"/>
      <c r="C842" s="1954"/>
      <c r="D842" s="1954"/>
      <c r="E842" s="1954"/>
      <c r="F842" s="1954"/>
      <c r="G842" s="1954"/>
      <c r="H842" s="1954"/>
      <c r="I842" s="1954"/>
      <c r="J842" s="1954"/>
      <c r="K842" s="1954"/>
    </row>
    <row r="843" spans="1:11" ht="15.75" customHeight="1">
      <c r="A843" s="1954"/>
      <c r="B843" s="1954"/>
      <c r="C843" s="1954"/>
      <c r="D843" s="1954"/>
      <c r="E843" s="1954"/>
      <c r="F843" s="1954"/>
      <c r="G843" s="1954"/>
      <c r="H843" s="1954"/>
      <c r="I843" s="1954"/>
      <c r="J843" s="1954"/>
      <c r="K843" s="1954"/>
    </row>
    <row r="844" spans="1:11" ht="15.75" customHeight="1">
      <c r="A844" s="1954"/>
      <c r="B844" s="1954"/>
      <c r="C844" s="1954"/>
      <c r="D844" s="1954"/>
      <c r="E844" s="1954"/>
      <c r="F844" s="1954"/>
      <c r="G844" s="1954"/>
      <c r="H844" s="1954"/>
      <c r="I844" s="1954"/>
      <c r="J844" s="1954"/>
      <c r="K844" s="1954"/>
    </row>
    <row r="845" spans="1:11" ht="15.75" customHeight="1">
      <c r="A845" s="1954"/>
      <c r="B845" s="1954"/>
      <c r="C845" s="1954"/>
      <c r="D845" s="1954"/>
      <c r="E845" s="1954"/>
      <c r="F845" s="1954"/>
      <c r="G845" s="1954"/>
      <c r="H845" s="1954"/>
      <c r="I845" s="1954"/>
      <c r="J845" s="1954"/>
      <c r="K845" s="1954"/>
    </row>
    <row r="846" spans="1:11" ht="15.75" customHeight="1">
      <c r="A846" s="1954"/>
      <c r="B846" s="1954"/>
      <c r="C846" s="1954"/>
      <c r="D846" s="1954"/>
      <c r="E846" s="1954"/>
      <c r="F846" s="1954"/>
      <c r="G846" s="1954"/>
      <c r="H846" s="1954"/>
      <c r="I846" s="1954"/>
      <c r="J846" s="1954"/>
      <c r="K846" s="1954"/>
    </row>
    <row r="847" spans="1:11" ht="15.75" customHeight="1">
      <c r="A847" s="1954"/>
      <c r="B847" s="1954"/>
      <c r="C847" s="1954"/>
      <c r="D847" s="1954"/>
      <c r="E847" s="1954"/>
      <c r="F847" s="1954"/>
      <c r="G847" s="1954"/>
      <c r="H847" s="1954"/>
      <c r="I847" s="1954"/>
      <c r="J847" s="1954"/>
      <c r="K847" s="1954"/>
    </row>
    <row r="848" spans="1:11" ht="15.75" customHeight="1">
      <c r="A848" s="1954"/>
      <c r="B848" s="1954"/>
      <c r="C848" s="1954"/>
      <c r="D848" s="1954"/>
      <c r="E848" s="1954"/>
      <c r="F848" s="1954"/>
      <c r="G848" s="1954"/>
      <c r="H848" s="1954"/>
      <c r="I848" s="1954"/>
      <c r="J848" s="1954"/>
      <c r="K848" s="1954"/>
    </row>
    <row r="849" spans="1:11" ht="15.75" customHeight="1">
      <c r="A849" s="1954"/>
      <c r="B849" s="1954"/>
      <c r="C849" s="1954"/>
      <c r="D849" s="1954"/>
      <c r="E849" s="1954"/>
      <c r="F849" s="1954"/>
      <c r="G849" s="1954"/>
      <c r="H849" s="1954"/>
      <c r="I849" s="1954"/>
      <c r="J849" s="1954"/>
      <c r="K849" s="1954"/>
    </row>
    <row r="850" spans="1:11" ht="15.75" customHeight="1">
      <c r="A850" s="1954"/>
      <c r="B850" s="1954"/>
      <c r="C850" s="1954"/>
      <c r="D850" s="1954"/>
      <c r="E850" s="1954"/>
      <c r="F850" s="1954"/>
      <c r="G850" s="1954"/>
      <c r="H850" s="1954"/>
      <c r="I850" s="1954"/>
      <c r="J850" s="1954"/>
      <c r="K850" s="1954"/>
    </row>
    <row r="851" spans="1:11" ht="15.75" customHeight="1">
      <c r="A851" s="1954"/>
      <c r="B851" s="1954"/>
      <c r="C851" s="1954"/>
      <c r="D851" s="1954"/>
      <c r="E851" s="1954"/>
      <c r="F851" s="1954"/>
      <c r="G851" s="1954"/>
      <c r="H851" s="1954"/>
      <c r="I851" s="1954"/>
      <c r="J851" s="1954"/>
      <c r="K851" s="1954"/>
    </row>
    <row r="852" spans="1:11" ht="15.75" customHeight="1">
      <c r="A852" s="1954"/>
      <c r="B852" s="1954"/>
      <c r="C852" s="1954"/>
      <c r="D852" s="1954"/>
      <c r="E852" s="1954"/>
      <c r="F852" s="1954"/>
      <c r="G852" s="1954"/>
      <c r="H852" s="1954"/>
      <c r="I852" s="1954"/>
      <c r="J852" s="1954"/>
      <c r="K852" s="1954"/>
    </row>
    <row r="853" spans="1:11" ht="15.75" customHeight="1">
      <c r="A853" s="1954"/>
      <c r="B853" s="1954"/>
      <c r="C853" s="1954"/>
      <c r="D853" s="1954"/>
      <c r="E853" s="1954"/>
      <c r="F853" s="1954"/>
      <c r="G853" s="1954"/>
      <c r="H853" s="1954"/>
      <c r="I853" s="1954"/>
      <c r="J853" s="1954"/>
      <c r="K853" s="1954"/>
    </row>
    <row r="854" spans="1:11" ht="15.75" customHeight="1">
      <c r="A854" s="1954"/>
      <c r="B854" s="1954"/>
      <c r="C854" s="1954"/>
      <c r="D854" s="1954"/>
      <c r="E854" s="1954"/>
      <c r="F854" s="1954"/>
      <c r="G854" s="1954"/>
      <c r="H854" s="1954"/>
      <c r="I854" s="1954"/>
      <c r="J854" s="1954"/>
      <c r="K854" s="1954"/>
    </row>
    <row r="855" spans="1:11" ht="15.75" customHeight="1">
      <c r="A855" s="1954"/>
      <c r="B855" s="1954"/>
      <c r="C855" s="1954"/>
      <c r="D855" s="1954"/>
      <c r="E855" s="1954"/>
      <c r="F855" s="1954"/>
      <c r="G855" s="1954"/>
      <c r="H855" s="1954"/>
      <c r="I855" s="1954"/>
      <c r="J855" s="1954"/>
      <c r="K855" s="1954"/>
    </row>
    <row r="856" spans="1:11" ht="15.75" customHeight="1">
      <c r="A856" s="1954"/>
      <c r="B856" s="1954"/>
      <c r="C856" s="1954"/>
      <c r="D856" s="1954"/>
      <c r="E856" s="1954"/>
      <c r="F856" s="1954"/>
      <c r="G856" s="1954"/>
      <c r="H856" s="1954"/>
      <c r="I856" s="1954"/>
      <c r="J856" s="1954"/>
      <c r="K856" s="1954"/>
    </row>
    <row r="857" spans="1:11" ht="15.75" customHeight="1">
      <c r="A857" s="1954"/>
      <c r="B857" s="1954"/>
      <c r="C857" s="1954"/>
      <c r="D857" s="1954"/>
      <c r="E857" s="1954"/>
      <c r="F857" s="1954"/>
      <c r="G857" s="1954"/>
      <c r="H857" s="1954"/>
      <c r="I857" s="1954"/>
      <c r="J857" s="1954"/>
      <c r="K857" s="1954"/>
    </row>
    <row r="858" spans="1:11" ht="15.75" customHeight="1">
      <c r="A858" s="1954"/>
      <c r="B858" s="1954"/>
      <c r="C858" s="1954"/>
      <c r="D858" s="1954"/>
      <c r="E858" s="1954"/>
      <c r="F858" s="1954"/>
      <c r="G858" s="1954"/>
      <c r="H858" s="1954"/>
      <c r="I858" s="1954"/>
      <c r="J858" s="1954"/>
      <c r="K858" s="1954"/>
    </row>
    <row r="859" spans="1:11" ht="15.75" customHeight="1">
      <c r="A859" s="1954"/>
      <c r="B859" s="1954"/>
      <c r="C859" s="1954"/>
      <c r="D859" s="1954"/>
      <c r="E859" s="1954"/>
      <c r="F859" s="1954"/>
      <c r="G859" s="1954"/>
      <c r="H859" s="1954"/>
      <c r="I859" s="1954"/>
      <c r="J859" s="1954"/>
      <c r="K859" s="1954"/>
    </row>
    <row r="860" spans="1:11" ht="15.75" customHeight="1">
      <c r="A860" s="1954"/>
      <c r="B860" s="1954"/>
      <c r="C860" s="1954"/>
      <c r="D860" s="1954"/>
      <c r="E860" s="1954"/>
      <c r="F860" s="1954"/>
      <c r="G860" s="1954"/>
      <c r="H860" s="1954"/>
      <c r="I860" s="1954"/>
      <c r="J860" s="1954"/>
      <c r="K860" s="1954"/>
    </row>
    <row r="861" spans="1:11" ht="15.75" customHeight="1">
      <c r="A861" s="1954"/>
      <c r="B861" s="1954"/>
      <c r="C861" s="1954"/>
      <c r="D861" s="1954"/>
      <c r="E861" s="1954"/>
      <c r="F861" s="1954"/>
      <c r="G861" s="1954"/>
      <c r="H861" s="1954"/>
      <c r="I861" s="1954"/>
      <c r="J861" s="1954"/>
      <c r="K861" s="1954"/>
    </row>
    <row r="862" spans="1:11" ht="15.75" customHeight="1">
      <c r="A862" s="1954"/>
      <c r="B862" s="1954"/>
      <c r="C862" s="1954"/>
      <c r="D862" s="1954"/>
      <c r="E862" s="1954"/>
      <c r="F862" s="1954"/>
      <c r="G862" s="1954"/>
      <c r="H862" s="1954"/>
      <c r="I862" s="1954"/>
      <c r="J862" s="1954"/>
      <c r="K862" s="1954"/>
    </row>
    <row r="863" spans="1:11" ht="15.75" customHeight="1">
      <c r="A863" s="1954"/>
      <c r="B863" s="1954"/>
      <c r="C863" s="1954"/>
      <c r="D863" s="1954"/>
      <c r="E863" s="1954"/>
      <c r="F863" s="1954"/>
      <c r="G863" s="1954"/>
      <c r="H863" s="1954"/>
      <c r="I863" s="1954"/>
      <c r="J863" s="1954"/>
      <c r="K863" s="1954"/>
    </row>
    <row r="864" spans="1:11" ht="15.75" customHeight="1">
      <c r="A864" s="1954"/>
      <c r="B864" s="1954"/>
      <c r="C864" s="1954"/>
      <c r="D864" s="1954"/>
      <c r="E864" s="1954"/>
      <c r="F864" s="1954"/>
      <c r="G864" s="1954"/>
      <c r="H864" s="1954"/>
      <c r="I864" s="1954"/>
      <c r="J864" s="1954"/>
      <c r="K864" s="1954"/>
    </row>
    <row r="865" spans="1:11" ht="15.75" customHeight="1">
      <c r="A865" s="1954"/>
      <c r="B865" s="1954"/>
      <c r="C865" s="1954"/>
      <c r="D865" s="1954"/>
      <c r="E865" s="1954"/>
      <c r="F865" s="1954"/>
      <c r="G865" s="1954"/>
      <c r="H865" s="1954"/>
      <c r="I865" s="1954"/>
      <c r="J865" s="1954"/>
      <c r="K865" s="1954"/>
    </row>
    <row r="866" spans="1:11" ht="15.75" customHeight="1">
      <c r="A866" s="1954"/>
      <c r="B866" s="1954"/>
      <c r="C866" s="1954"/>
      <c r="D866" s="1954"/>
      <c r="E866" s="1954"/>
      <c r="F866" s="1954"/>
      <c r="G866" s="1954"/>
      <c r="H866" s="1954"/>
      <c r="I866" s="1954"/>
      <c r="J866" s="1954"/>
      <c r="K866" s="1954"/>
    </row>
    <row r="867" spans="1:11" ht="15.75" customHeight="1">
      <c r="A867" s="1954"/>
      <c r="B867" s="1954"/>
      <c r="C867" s="1954"/>
      <c r="D867" s="1954"/>
      <c r="E867" s="1954"/>
      <c r="F867" s="1954"/>
      <c r="G867" s="1954"/>
      <c r="H867" s="1954"/>
      <c r="I867" s="1954"/>
      <c r="J867" s="1954"/>
      <c r="K867" s="1954"/>
    </row>
    <row r="868" spans="1:11" ht="15.75" customHeight="1">
      <c r="A868" s="1954"/>
      <c r="B868" s="1954"/>
      <c r="C868" s="1954"/>
      <c r="D868" s="1954"/>
      <c r="E868" s="1954"/>
      <c r="F868" s="1954"/>
      <c r="G868" s="1954"/>
      <c r="H868" s="1954"/>
      <c r="I868" s="1954"/>
      <c r="J868" s="1954"/>
      <c r="K868" s="1954"/>
    </row>
    <row r="869" spans="1:11" ht="15.75" customHeight="1">
      <c r="A869" s="1954"/>
      <c r="B869" s="1954"/>
      <c r="C869" s="1954"/>
      <c r="D869" s="1954"/>
      <c r="E869" s="1954"/>
      <c r="F869" s="1954"/>
      <c r="G869" s="1954"/>
      <c r="H869" s="1954"/>
      <c r="I869" s="1954"/>
      <c r="J869" s="1954"/>
      <c r="K869" s="1954"/>
    </row>
    <row r="870" spans="1:11" ht="15.75" customHeight="1">
      <c r="A870" s="1954"/>
      <c r="B870" s="1954"/>
      <c r="C870" s="1954"/>
      <c r="D870" s="1954"/>
      <c r="E870" s="1954"/>
      <c r="F870" s="1954"/>
      <c r="G870" s="1954"/>
      <c r="H870" s="1954"/>
      <c r="I870" s="1954"/>
      <c r="J870" s="1954"/>
      <c r="K870" s="1954"/>
    </row>
    <row r="871" spans="1:11" ht="15.75" customHeight="1">
      <c r="A871" s="1954"/>
      <c r="B871" s="1954"/>
      <c r="C871" s="1954"/>
      <c r="D871" s="1954"/>
      <c r="E871" s="1954"/>
      <c r="F871" s="1954"/>
      <c r="G871" s="1954"/>
      <c r="H871" s="1954"/>
      <c r="I871" s="1954"/>
      <c r="J871" s="1954"/>
      <c r="K871" s="1954"/>
    </row>
    <row r="872" spans="1:11" ht="15.75" customHeight="1">
      <c r="A872" s="1954"/>
      <c r="B872" s="1954"/>
      <c r="C872" s="1954"/>
      <c r="D872" s="1954"/>
      <c r="E872" s="1954"/>
      <c r="F872" s="1954"/>
      <c r="G872" s="1954"/>
      <c r="H872" s="1954"/>
      <c r="I872" s="1954"/>
      <c r="J872" s="1954"/>
      <c r="K872" s="1954"/>
    </row>
    <row r="873" spans="1:11" ht="15.75" customHeight="1">
      <c r="A873" s="1954"/>
      <c r="B873" s="1954"/>
      <c r="C873" s="1954"/>
      <c r="D873" s="1954"/>
      <c r="E873" s="1954"/>
      <c r="F873" s="1954"/>
      <c r="G873" s="1954"/>
      <c r="H873" s="1954"/>
      <c r="I873" s="1954"/>
      <c r="J873" s="1954"/>
      <c r="K873" s="1954"/>
    </row>
    <row r="874" spans="1:11" ht="15.75" customHeight="1">
      <c r="A874" s="1954"/>
      <c r="B874" s="1954"/>
      <c r="C874" s="1954"/>
      <c r="D874" s="1954"/>
      <c r="E874" s="1954"/>
      <c r="F874" s="1954"/>
      <c r="G874" s="1954"/>
      <c r="H874" s="1954"/>
      <c r="I874" s="1954"/>
      <c r="J874" s="1954"/>
      <c r="K874" s="1954"/>
    </row>
    <row r="875" spans="1:11" ht="15.75" customHeight="1">
      <c r="A875" s="1954"/>
      <c r="B875" s="1954"/>
      <c r="C875" s="1954"/>
      <c r="D875" s="1954"/>
      <c r="E875" s="1954"/>
      <c r="F875" s="1954"/>
      <c r="G875" s="1954"/>
      <c r="H875" s="1954"/>
      <c r="I875" s="1954"/>
      <c r="J875" s="1954"/>
      <c r="K875" s="1954"/>
    </row>
    <row r="876" spans="1:11" ht="15.75" customHeight="1">
      <c r="A876" s="1954"/>
      <c r="B876" s="1954"/>
      <c r="C876" s="1954"/>
      <c r="D876" s="1954"/>
      <c r="E876" s="1954"/>
      <c r="F876" s="1954"/>
      <c r="G876" s="1954"/>
      <c r="H876" s="1954"/>
      <c r="I876" s="1954"/>
      <c r="J876" s="1954"/>
      <c r="K876" s="1954"/>
    </row>
    <row r="877" spans="1:11" ht="15.75" customHeight="1">
      <c r="A877" s="1954"/>
      <c r="B877" s="1954"/>
      <c r="C877" s="1954"/>
      <c r="D877" s="1954"/>
      <c r="E877" s="1954"/>
      <c r="F877" s="1954"/>
      <c r="G877" s="1954"/>
      <c r="H877" s="1954"/>
      <c r="I877" s="1954"/>
      <c r="J877" s="1954"/>
      <c r="K877" s="1954"/>
    </row>
    <row r="878" spans="1:11" ht="15.75" customHeight="1">
      <c r="A878" s="1954"/>
      <c r="B878" s="1954"/>
      <c r="C878" s="1954"/>
      <c r="D878" s="1954"/>
      <c r="E878" s="1954"/>
      <c r="F878" s="1954"/>
      <c r="G878" s="1954"/>
      <c r="H878" s="1954"/>
      <c r="I878" s="1954"/>
      <c r="J878" s="1954"/>
      <c r="K878" s="1954"/>
    </row>
    <row r="879" spans="1:11" ht="15.75" customHeight="1">
      <c r="A879" s="1954"/>
      <c r="B879" s="1954"/>
      <c r="C879" s="1954"/>
      <c r="D879" s="1954"/>
      <c r="E879" s="1954"/>
      <c r="F879" s="1954"/>
      <c r="G879" s="1954"/>
      <c r="H879" s="1954"/>
      <c r="I879" s="1954"/>
      <c r="J879" s="1954"/>
      <c r="K879" s="1954"/>
    </row>
    <row r="880" spans="1:11" ht="15.75" customHeight="1">
      <c r="A880" s="1954"/>
      <c r="B880" s="1954"/>
      <c r="C880" s="1954"/>
      <c r="D880" s="1954"/>
      <c r="E880" s="1954"/>
      <c r="F880" s="1954"/>
      <c r="G880" s="1954"/>
      <c r="H880" s="1954"/>
      <c r="I880" s="1954"/>
      <c r="J880" s="1954"/>
      <c r="K880" s="1954"/>
    </row>
    <row r="881" spans="1:11" ht="15.75" customHeight="1">
      <c r="A881" s="1954"/>
      <c r="B881" s="1954"/>
      <c r="C881" s="1954"/>
      <c r="D881" s="1954"/>
      <c r="E881" s="1954"/>
      <c r="F881" s="1954"/>
      <c r="G881" s="1954"/>
      <c r="H881" s="1954"/>
      <c r="I881" s="1954"/>
      <c r="J881" s="1954"/>
      <c r="K881" s="1954"/>
    </row>
    <row r="882" spans="1:11" ht="15.75" customHeight="1">
      <c r="A882" s="1954"/>
      <c r="B882" s="1954"/>
      <c r="C882" s="1954"/>
      <c r="D882" s="1954"/>
      <c r="E882" s="1954"/>
      <c r="F882" s="1954"/>
      <c r="G882" s="1954"/>
      <c r="H882" s="1954"/>
      <c r="I882" s="1954"/>
      <c r="J882" s="1954"/>
      <c r="K882" s="1954"/>
    </row>
    <row r="883" spans="1:11" ht="15.75" customHeight="1">
      <c r="A883" s="1954"/>
      <c r="B883" s="1954"/>
      <c r="C883" s="1954"/>
      <c r="D883" s="1954"/>
      <c r="E883" s="1954"/>
      <c r="F883" s="1954"/>
      <c r="G883" s="1954"/>
      <c r="H883" s="1954"/>
      <c r="I883" s="1954"/>
      <c r="J883" s="1954"/>
      <c r="K883" s="1954"/>
    </row>
    <row r="884" spans="1:11" ht="15.75" customHeight="1">
      <c r="A884" s="1954"/>
      <c r="B884" s="1954"/>
      <c r="C884" s="1954"/>
      <c r="D884" s="1954"/>
      <c r="E884" s="1954"/>
      <c r="F884" s="1954"/>
      <c r="G884" s="1954"/>
      <c r="H884" s="1954"/>
      <c r="I884" s="1954"/>
      <c r="J884" s="1954"/>
      <c r="K884" s="1954"/>
    </row>
    <row r="885" spans="1:11" ht="15.75" customHeight="1">
      <c r="A885" s="1954"/>
      <c r="B885" s="1954"/>
      <c r="C885" s="1954"/>
      <c r="D885" s="1954"/>
      <c r="E885" s="1954"/>
      <c r="F885" s="1954"/>
      <c r="G885" s="1954"/>
      <c r="H885" s="1954"/>
      <c r="I885" s="1954"/>
      <c r="J885" s="1954"/>
      <c r="K885" s="1954"/>
    </row>
    <row r="886" spans="1:11" ht="15.75" customHeight="1">
      <c r="A886" s="1954"/>
      <c r="B886" s="1954"/>
      <c r="C886" s="1954"/>
      <c r="D886" s="1954"/>
      <c r="E886" s="1954"/>
      <c r="F886" s="1954"/>
      <c r="G886" s="1954"/>
      <c r="H886" s="1954"/>
      <c r="I886" s="1954"/>
      <c r="J886" s="1954"/>
      <c r="K886" s="1954"/>
    </row>
    <row r="887" spans="1:11" ht="15.75" customHeight="1">
      <c r="A887" s="1954"/>
      <c r="B887" s="1954"/>
      <c r="C887" s="1954"/>
      <c r="D887" s="1954"/>
      <c r="E887" s="1954"/>
      <c r="F887" s="1954"/>
      <c r="G887" s="1954"/>
      <c r="H887" s="1954"/>
      <c r="I887" s="1954"/>
      <c r="J887" s="1954"/>
      <c r="K887" s="1954"/>
    </row>
    <row r="888" spans="1:11" ht="15.75" customHeight="1">
      <c r="A888" s="1954"/>
      <c r="B888" s="1954"/>
      <c r="C888" s="1954"/>
      <c r="D888" s="1954"/>
      <c r="E888" s="1954"/>
      <c r="F888" s="1954"/>
      <c r="G888" s="1954"/>
      <c r="H888" s="1954"/>
      <c r="I888" s="1954"/>
      <c r="J888" s="1954"/>
      <c r="K888" s="1954"/>
    </row>
    <row r="889" spans="1:11" ht="15.75" customHeight="1">
      <c r="A889" s="1954"/>
      <c r="B889" s="1954"/>
      <c r="C889" s="1954"/>
      <c r="D889" s="1954"/>
      <c r="E889" s="1954"/>
      <c r="F889" s="1954"/>
      <c r="G889" s="1954"/>
      <c r="H889" s="1954"/>
      <c r="I889" s="1954"/>
      <c r="J889" s="1954"/>
      <c r="K889" s="1954"/>
    </row>
    <row r="890" spans="1:11" ht="15.75" customHeight="1">
      <c r="A890" s="1954"/>
      <c r="B890" s="1954"/>
      <c r="C890" s="1954"/>
      <c r="D890" s="1954"/>
      <c r="E890" s="1954"/>
      <c r="F890" s="1954"/>
      <c r="G890" s="1954"/>
      <c r="H890" s="1954"/>
      <c r="I890" s="1954"/>
      <c r="J890" s="1954"/>
      <c r="K890" s="1954"/>
    </row>
    <row r="891" spans="1:11" ht="15.75" customHeight="1">
      <c r="A891" s="1954"/>
      <c r="B891" s="1954"/>
      <c r="C891" s="1954"/>
      <c r="D891" s="1954"/>
      <c r="E891" s="1954"/>
      <c r="F891" s="1954"/>
      <c r="G891" s="1954"/>
      <c r="H891" s="1954"/>
      <c r="I891" s="1954"/>
      <c r="J891" s="1954"/>
      <c r="K891" s="1954"/>
    </row>
    <row r="892" spans="1:11" ht="15.75" customHeight="1">
      <c r="A892" s="1954"/>
      <c r="B892" s="1954"/>
      <c r="C892" s="1954"/>
      <c r="D892" s="1954"/>
      <c r="E892" s="1954"/>
      <c r="F892" s="1954"/>
      <c r="G892" s="1954"/>
      <c r="H892" s="1954"/>
      <c r="I892" s="1954"/>
      <c r="J892" s="1954"/>
      <c r="K892" s="1954"/>
    </row>
    <row r="893" spans="1:11" ht="15.75" customHeight="1">
      <c r="A893" s="1954"/>
      <c r="B893" s="1954"/>
      <c r="C893" s="1954"/>
      <c r="D893" s="1954"/>
      <c r="E893" s="1954"/>
      <c r="F893" s="1954"/>
      <c r="G893" s="1954"/>
      <c r="H893" s="1954"/>
      <c r="I893" s="1954"/>
      <c r="J893" s="1954"/>
      <c r="K893" s="1954"/>
    </row>
    <row r="894" spans="1:11" ht="15.75" customHeight="1">
      <c r="A894" s="1954"/>
      <c r="B894" s="1954"/>
      <c r="C894" s="1954"/>
      <c r="D894" s="1954"/>
      <c r="E894" s="1954"/>
      <c r="F894" s="1954"/>
      <c r="G894" s="1954"/>
      <c r="H894" s="1954"/>
      <c r="I894" s="1954"/>
      <c r="J894" s="1954"/>
      <c r="K894" s="1954"/>
    </row>
    <row r="895" spans="1:11" ht="15.75" customHeight="1">
      <c r="A895" s="1954"/>
      <c r="B895" s="1954"/>
      <c r="C895" s="1954"/>
      <c r="D895" s="1954"/>
      <c r="E895" s="1954"/>
      <c r="F895" s="1954"/>
      <c r="G895" s="1954"/>
      <c r="H895" s="1954"/>
      <c r="I895" s="1954"/>
      <c r="J895" s="1954"/>
      <c r="K895" s="1954"/>
    </row>
    <row r="896" spans="1:11" ht="15.75" customHeight="1">
      <c r="A896" s="1954"/>
      <c r="B896" s="1954"/>
      <c r="C896" s="1954"/>
      <c r="D896" s="1954"/>
      <c r="E896" s="1954"/>
      <c r="F896" s="1954"/>
      <c r="G896" s="1954"/>
      <c r="H896" s="1954"/>
      <c r="I896" s="1954"/>
      <c r="J896" s="1954"/>
      <c r="K896" s="1954"/>
    </row>
    <row r="897" spans="1:11" ht="15.75" customHeight="1">
      <c r="A897" s="1954"/>
      <c r="B897" s="1954"/>
      <c r="C897" s="1954"/>
      <c r="D897" s="1954"/>
      <c r="E897" s="1954"/>
      <c r="F897" s="1954"/>
      <c r="G897" s="1954"/>
      <c r="H897" s="1954"/>
      <c r="I897" s="1954"/>
      <c r="J897" s="1954"/>
      <c r="K897" s="1954"/>
    </row>
    <row r="898" spans="1:11" ht="15.75" customHeight="1">
      <c r="A898" s="1954"/>
      <c r="B898" s="1954"/>
      <c r="C898" s="1954"/>
      <c r="D898" s="1954"/>
      <c r="E898" s="1954"/>
      <c r="F898" s="1954"/>
      <c r="G898" s="1954"/>
      <c r="H898" s="1954"/>
      <c r="I898" s="1954"/>
      <c r="J898" s="1954"/>
      <c r="K898" s="1954"/>
    </row>
    <row r="899" spans="1:11" ht="15.75" customHeight="1">
      <c r="A899" s="1954"/>
      <c r="B899" s="1954"/>
      <c r="C899" s="1954"/>
      <c r="D899" s="1954"/>
      <c r="E899" s="1954"/>
      <c r="F899" s="1954"/>
      <c r="G899" s="1954"/>
      <c r="H899" s="1954"/>
      <c r="I899" s="1954"/>
      <c r="J899" s="1954"/>
      <c r="K899" s="1954"/>
    </row>
    <row r="900" spans="1:11" ht="15.75" customHeight="1">
      <c r="A900" s="1954"/>
      <c r="B900" s="1954"/>
      <c r="C900" s="1954"/>
      <c r="D900" s="1954"/>
      <c r="E900" s="1954"/>
      <c r="F900" s="1954"/>
      <c r="G900" s="1954"/>
      <c r="H900" s="1954"/>
      <c r="I900" s="1954"/>
      <c r="J900" s="1954"/>
      <c r="K900" s="1954"/>
    </row>
    <row r="901" spans="1:11" ht="15.75" customHeight="1">
      <c r="A901" s="1954"/>
      <c r="B901" s="1954"/>
      <c r="C901" s="1954"/>
      <c r="D901" s="1954"/>
      <c r="E901" s="1954"/>
      <c r="F901" s="1954"/>
      <c r="G901" s="1954"/>
      <c r="H901" s="1954"/>
      <c r="I901" s="1954"/>
      <c r="J901" s="1954"/>
      <c r="K901" s="1954"/>
    </row>
    <row r="902" spans="1:11" ht="15.75" customHeight="1">
      <c r="A902" s="1954"/>
      <c r="B902" s="1954"/>
      <c r="C902" s="1954"/>
      <c r="D902" s="1954"/>
      <c r="E902" s="1954"/>
      <c r="F902" s="1954"/>
      <c r="G902" s="1954"/>
      <c r="H902" s="1954"/>
      <c r="I902" s="1954"/>
      <c r="J902" s="1954"/>
      <c r="K902" s="1954"/>
    </row>
    <row r="903" spans="1:11" ht="15.75" customHeight="1">
      <c r="A903" s="1954"/>
      <c r="B903" s="1954"/>
      <c r="C903" s="1954"/>
      <c r="D903" s="1954"/>
      <c r="E903" s="1954"/>
      <c r="F903" s="1954"/>
      <c r="G903" s="1954"/>
      <c r="H903" s="1954"/>
      <c r="I903" s="1954"/>
      <c r="J903" s="1954"/>
      <c r="K903" s="1954"/>
    </row>
    <row r="904" spans="1:11" ht="15.75" customHeight="1">
      <c r="A904" s="1954"/>
      <c r="B904" s="1954"/>
      <c r="C904" s="1954"/>
      <c r="D904" s="1954"/>
      <c r="E904" s="1954"/>
      <c r="F904" s="1954"/>
      <c r="G904" s="1954"/>
      <c r="H904" s="1954"/>
      <c r="I904" s="1954"/>
      <c r="J904" s="1954"/>
      <c r="K904" s="1954"/>
    </row>
    <row r="905" spans="1:11" ht="15.75" customHeight="1">
      <c r="A905" s="1954"/>
      <c r="B905" s="1954"/>
      <c r="C905" s="1954"/>
      <c r="D905" s="1954"/>
      <c r="E905" s="1954"/>
      <c r="F905" s="1954"/>
      <c r="G905" s="1954"/>
      <c r="H905" s="1954"/>
      <c r="I905" s="1954"/>
      <c r="J905" s="1954"/>
      <c r="K905" s="1954"/>
    </row>
    <row r="906" spans="1:11" ht="15.75" customHeight="1">
      <c r="A906" s="1954"/>
      <c r="B906" s="1954"/>
      <c r="C906" s="1954"/>
      <c r="D906" s="1954"/>
      <c r="E906" s="1954"/>
      <c r="F906" s="1954"/>
      <c r="G906" s="1954"/>
      <c r="H906" s="1954"/>
      <c r="I906" s="1954"/>
      <c r="J906" s="1954"/>
      <c r="K906" s="1954"/>
    </row>
    <row r="907" spans="1:11" ht="15.75" customHeight="1">
      <c r="A907" s="1954"/>
      <c r="B907" s="1954"/>
      <c r="C907" s="1954"/>
      <c r="D907" s="1954"/>
      <c r="E907" s="1954"/>
      <c r="F907" s="1954"/>
      <c r="G907" s="1954"/>
      <c r="H907" s="1954"/>
      <c r="I907" s="1954"/>
      <c r="J907" s="1954"/>
      <c r="K907" s="1954"/>
    </row>
    <row r="908" spans="1:11" ht="15.75" customHeight="1">
      <c r="A908" s="1954"/>
      <c r="B908" s="1954"/>
      <c r="C908" s="1954"/>
      <c r="D908" s="1954"/>
      <c r="E908" s="1954"/>
      <c r="F908" s="1954"/>
      <c r="G908" s="1954"/>
      <c r="H908" s="1954"/>
      <c r="I908" s="1954"/>
      <c r="J908" s="1954"/>
      <c r="K908" s="1954"/>
    </row>
    <row r="909" spans="1:11" ht="15.75" customHeight="1">
      <c r="A909" s="1954"/>
      <c r="B909" s="1954"/>
      <c r="C909" s="1954"/>
      <c r="D909" s="1954"/>
      <c r="E909" s="1954"/>
      <c r="F909" s="1954"/>
      <c r="G909" s="1954"/>
      <c r="H909" s="1954"/>
      <c r="I909" s="1954"/>
      <c r="J909" s="1954"/>
      <c r="K909" s="1954"/>
    </row>
    <row r="910" spans="1:11" ht="15.75" customHeight="1">
      <c r="A910" s="1954"/>
      <c r="B910" s="1954"/>
      <c r="C910" s="1954"/>
      <c r="D910" s="1954"/>
      <c r="E910" s="1954"/>
      <c r="F910" s="1954"/>
      <c r="G910" s="1954"/>
      <c r="H910" s="1954"/>
      <c r="I910" s="1954"/>
      <c r="J910" s="1954"/>
      <c r="K910" s="1954"/>
    </row>
    <row r="911" spans="1:11" ht="15.75" customHeight="1">
      <c r="A911" s="1954"/>
      <c r="B911" s="1954"/>
      <c r="C911" s="1954"/>
      <c r="D911" s="1954"/>
      <c r="E911" s="1954"/>
      <c r="F911" s="1954"/>
      <c r="G911" s="1954"/>
      <c r="H911" s="1954"/>
      <c r="I911" s="1954"/>
      <c r="J911" s="1954"/>
      <c r="K911" s="1954"/>
    </row>
    <row r="912" spans="1:11" ht="15.75" customHeight="1">
      <c r="A912" s="1954"/>
      <c r="B912" s="1954"/>
      <c r="C912" s="1954"/>
      <c r="D912" s="1954"/>
      <c r="E912" s="1954"/>
      <c r="F912" s="1954"/>
      <c r="G912" s="1954"/>
      <c r="H912" s="1954"/>
      <c r="I912" s="1954"/>
      <c r="J912" s="1954"/>
      <c r="K912" s="1954"/>
    </row>
    <row r="913" spans="1:11" ht="15.75" customHeight="1">
      <c r="A913" s="1954"/>
      <c r="B913" s="1954"/>
      <c r="C913" s="1954"/>
      <c r="D913" s="1954"/>
      <c r="E913" s="1954"/>
      <c r="F913" s="1954"/>
      <c r="G913" s="1954"/>
      <c r="H913" s="1954"/>
      <c r="I913" s="1954"/>
      <c r="J913" s="1954"/>
      <c r="K913" s="1954"/>
    </row>
    <row r="914" spans="1:11" ht="15.75" customHeight="1">
      <c r="A914" s="1954"/>
      <c r="B914" s="1954"/>
      <c r="C914" s="1954"/>
      <c r="D914" s="1954"/>
      <c r="E914" s="1954"/>
      <c r="F914" s="1954"/>
      <c r="G914" s="1954"/>
      <c r="H914" s="1954"/>
      <c r="I914" s="1954"/>
      <c r="J914" s="1954"/>
      <c r="K914" s="1954"/>
    </row>
    <row r="915" spans="1:11" ht="15.75" customHeight="1">
      <c r="A915" s="1954"/>
      <c r="B915" s="1954"/>
      <c r="C915" s="1954"/>
      <c r="D915" s="1954"/>
      <c r="E915" s="1954"/>
      <c r="F915" s="1954"/>
      <c r="G915" s="1954"/>
      <c r="H915" s="1954"/>
      <c r="I915" s="1954"/>
      <c r="J915" s="1954"/>
      <c r="K915" s="1954"/>
    </row>
    <row r="916" spans="1:11" ht="15.75" customHeight="1">
      <c r="A916" s="1954"/>
      <c r="B916" s="1954"/>
      <c r="C916" s="1954"/>
      <c r="D916" s="1954"/>
      <c r="E916" s="1954"/>
      <c r="F916" s="1954"/>
      <c r="G916" s="1954"/>
      <c r="H916" s="1954"/>
      <c r="I916" s="1954"/>
      <c r="J916" s="1954"/>
      <c r="K916" s="1954"/>
    </row>
    <row r="917" spans="1:11" ht="15.75" customHeight="1">
      <c r="A917" s="1954"/>
      <c r="B917" s="1954"/>
      <c r="C917" s="1954"/>
      <c r="D917" s="1954"/>
      <c r="E917" s="1954"/>
      <c r="F917" s="1954"/>
      <c r="G917" s="1954"/>
      <c r="H917" s="1954"/>
      <c r="I917" s="1954"/>
      <c r="J917" s="1954"/>
      <c r="K917" s="1954"/>
    </row>
    <row r="918" spans="1:11" ht="15.75" customHeight="1">
      <c r="A918" s="1954"/>
      <c r="B918" s="1954"/>
      <c r="C918" s="1954"/>
      <c r="D918" s="1954"/>
      <c r="E918" s="1954"/>
      <c r="F918" s="1954"/>
      <c r="G918" s="1954"/>
      <c r="H918" s="1954"/>
      <c r="I918" s="1954"/>
      <c r="J918" s="1954"/>
      <c r="K918" s="1954"/>
    </row>
    <row r="919" spans="1:11" ht="15.75" customHeight="1">
      <c r="A919" s="1954"/>
      <c r="B919" s="1954"/>
      <c r="C919" s="1954"/>
      <c r="D919" s="1954"/>
      <c r="E919" s="1954"/>
      <c r="F919" s="1954"/>
      <c r="G919" s="1954"/>
      <c r="H919" s="1954"/>
      <c r="I919" s="1954"/>
      <c r="J919" s="1954"/>
      <c r="K919" s="1954"/>
    </row>
    <row r="920" spans="1:11" ht="15.75" customHeight="1">
      <c r="A920" s="1954"/>
      <c r="B920" s="1954"/>
      <c r="C920" s="1954"/>
      <c r="D920" s="1954"/>
      <c r="E920" s="1954"/>
      <c r="F920" s="1954"/>
      <c r="G920" s="1954"/>
      <c r="H920" s="1954"/>
      <c r="I920" s="1954"/>
      <c r="J920" s="1954"/>
      <c r="K920" s="1954"/>
    </row>
    <row r="921" spans="1:11" ht="15.75" customHeight="1">
      <c r="A921" s="1954"/>
      <c r="B921" s="1954"/>
      <c r="C921" s="1954"/>
      <c r="D921" s="1954"/>
      <c r="E921" s="1954"/>
      <c r="F921" s="1954"/>
      <c r="G921" s="1954"/>
      <c r="H921" s="1954"/>
      <c r="I921" s="1954"/>
      <c r="J921" s="1954"/>
      <c r="K921" s="1954"/>
    </row>
    <row r="922" spans="1:11" ht="15.75" customHeight="1">
      <c r="A922" s="1954"/>
      <c r="B922" s="1954"/>
      <c r="C922" s="1954"/>
      <c r="D922" s="1954"/>
      <c r="E922" s="1954"/>
      <c r="F922" s="1954"/>
      <c r="G922" s="1954"/>
      <c r="H922" s="1954"/>
      <c r="I922" s="1954"/>
      <c r="J922" s="1954"/>
      <c r="K922" s="1954"/>
    </row>
    <row r="923" spans="1:11" ht="15.75" customHeight="1">
      <c r="A923" s="1954"/>
      <c r="B923" s="1954"/>
      <c r="C923" s="1954"/>
      <c r="D923" s="1954"/>
      <c r="E923" s="1954"/>
      <c r="F923" s="1954"/>
      <c r="G923" s="1954"/>
      <c r="H923" s="1954"/>
      <c r="I923" s="1954"/>
      <c r="J923" s="1954"/>
      <c r="K923" s="1954"/>
    </row>
    <row r="924" spans="1:11" ht="15.75" customHeight="1">
      <c r="A924" s="1954"/>
      <c r="B924" s="1954"/>
      <c r="C924" s="1954"/>
      <c r="D924" s="1954"/>
      <c r="E924" s="1954"/>
      <c r="F924" s="1954"/>
      <c r="G924" s="1954"/>
      <c r="H924" s="1954"/>
      <c r="I924" s="1954"/>
      <c r="J924" s="1954"/>
      <c r="K924" s="1954"/>
    </row>
    <row r="925" spans="1:11" ht="15.75" customHeight="1">
      <c r="A925" s="1954"/>
      <c r="B925" s="1954"/>
      <c r="C925" s="1954"/>
      <c r="D925" s="1954"/>
      <c r="E925" s="1954"/>
      <c r="F925" s="1954"/>
      <c r="G925" s="1954"/>
      <c r="H925" s="1954"/>
      <c r="I925" s="1954"/>
      <c r="J925" s="1954"/>
      <c r="K925" s="1954"/>
    </row>
    <row r="926" spans="1:11" ht="15.75" customHeight="1">
      <c r="A926" s="1954"/>
      <c r="B926" s="1954"/>
      <c r="C926" s="1954"/>
      <c r="D926" s="1954"/>
      <c r="E926" s="1954"/>
      <c r="F926" s="1954"/>
      <c r="G926" s="1954"/>
      <c r="H926" s="1954"/>
      <c r="I926" s="1954"/>
      <c r="J926" s="1954"/>
      <c r="K926" s="1954"/>
    </row>
    <row r="927" spans="1:11" ht="15.75" customHeight="1">
      <c r="A927" s="1954"/>
      <c r="B927" s="1954"/>
      <c r="C927" s="1954"/>
      <c r="D927" s="1954"/>
      <c r="E927" s="1954"/>
      <c r="F927" s="1954"/>
      <c r="G927" s="1954"/>
      <c r="H927" s="1954"/>
      <c r="I927" s="1954"/>
      <c r="J927" s="1954"/>
      <c r="K927" s="1954"/>
    </row>
    <row r="928" spans="1:11" ht="15.75" customHeight="1">
      <c r="A928" s="1954"/>
      <c r="B928" s="1954"/>
      <c r="C928" s="1954"/>
      <c r="D928" s="1954"/>
      <c r="E928" s="1954"/>
      <c r="F928" s="1954"/>
      <c r="G928" s="1954"/>
      <c r="H928" s="1954"/>
      <c r="I928" s="1954"/>
      <c r="J928" s="1954"/>
      <c r="K928" s="1954"/>
    </row>
    <row r="929" spans="1:11" ht="15.75" customHeight="1">
      <c r="A929" s="1954"/>
      <c r="B929" s="1954"/>
      <c r="C929" s="1954"/>
      <c r="D929" s="1954"/>
      <c r="E929" s="1954"/>
      <c r="F929" s="1954"/>
      <c r="G929" s="1954"/>
      <c r="H929" s="1954"/>
      <c r="I929" s="1954"/>
      <c r="J929" s="1954"/>
      <c r="K929" s="1954"/>
    </row>
    <row r="930" spans="1:11" ht="15.75" customHeight="1">
      <c r="A930" s="1954"/>
      <c r="B930" s="1954"/>
      <c r="C930" s="1954"/>
      <c r="D930" s="1954"/>
      <c r="E930" s="1954"/>
      <c r="F930" s="1954"/>
      <c r="G930" s="1954"/>
      <c r="H930" s="1954"/>
      <c r="I930" s="1954"/>
      <c r="J930" s="1954"/>
      <c r="K930" s="1954"/>
    </row>
    <row r="931" spans="1:11" ht="15.75" customHeight="1">
      <c r="A931" s="1954"/>
      <c r="B931" s="1954"/>
      <c r="C931" s="1954"/>
      <c r="D931" s="1954"/>
      <c r="E931" s="1954"/>
      <c r="F931" s="1954"/>
      <c r="G931" s="1954"/>
      <c r="H931" s="1954"/>
      <c r="I931" s="1954"/>
      <c r="J931" s="1954"/>
      <c r="K931" s="1954"/>
    </row>
    <row r="932" spans="1:11" ht="15.75" customHeight="1">
      <c r="A932" s="1954"/>
      <c r="B932" s="1954"/>
      <c r="C932" s="1954"/>
      <c r="D932" s="1954"/>
      <c r="E932" s="1954"/>
      <c r="F932" s="1954"/>
      <c r="G932" s="1954"/>
      <c r="H932" s="1954"/>
      <c r="I932" s="1954"/>
      <c r="J932" s="1954"/>
      <c r="K932" s="1954"/>
    </row>
    <row r="933" spans="1:11" ht="15.75" customHeight="1">
      <c r="A933" s="1954"/>
      <c r="B933" s="1954"/>
      <c r="C933" s="1954"/>
      <c r="D933" s="1954"/>
      <c r="E933" s="1954"/>
      <c r="F933" s="1954"/>
      <c r="G933" s="1954"/>
      <c r="H933" s="1954"/>
      <c r="I933" s="1954"/>
      <c r="J933" s="1954"/>
      <c r="K933" s="1954"/>
    </row>
    <row r="934" spans="1:11" ht="15.75" customHeight="1">
      <c r="A934" s="1954"/>
      <c r="B934" s="1954"/>
      <c r="C934" s="1954"/>
      <c r="D934" s="1954"/>
      <c r="E934" s="1954"/>
      <c r="F934" s="1954"/>
      <c r="G934" s="1954"/>
      <c r="H934" s="1954"/>
      <c r="I934" s="1954"/>
      <c r="J934" s="1954"/>
      <c r="K934" s="1954"/>
    </row>
    <row r="935" spans="1:11" ht="15.75" customHeight="1">
      <c r="A935" s="1954"/>
      <c r="B935" s="1954"/>
      <c r="C935" s="1954"/>
      <c r="D935" s="1954"/>
      <c r="E935" s="1954"/>
      <c r="F935" s="1954"/>
      <c r="G935" s="1954"/>
      <c r="H935" s="1954"/>
      <c r="I935" s="1954"/>
      <c r="J935" s="1954"/>
      <c r="K935" s="1954"/>
    </row>
    <row r="936" spans="1:11" ht="15.75" customHeight="1">
      <c r="A936" s="1954"/>
      <c r="B936" s="1954"/>
      <c r="C936" s="1954"/>
      <c r="D936" s="1954"/>
      <c r="E936" s="1954"/>
      <c r="F936" s="1954"/>
      <c r="G936" s="1954"/>
      <c r="H936" s="1954"/>
      <c r="I936" s="1954"/>
      <c r="J936" s="1954"/>
      <c r="K936" s="1954"/>
    </row>
    <row r="937" spans="1:11" ht="15.75" customHeight="1">
      <c r="A937" s="1954"/>
      <c r="B937" s="1954"/>
      <c r="C937" s="1954"/>
      <c r="D937" s="1954"/>
      <c r="E937" s="1954"/>
      <c r="F937" s="1954"/>
      <c r="G937" s="1954"/>
      <c r="H937" s="1954"/>
      <c r="I937" s="1954"/>
      <c r="J937" s="1954"/>
      <c r="K937" s="1954"/>
    </row>
    <row r="938" spans="1:11" ht="15.75" customHeight="1">
      <c r="A938" s="1954"/>
      <c r="B938" s="1954"/>
      <c r="C938" s="1954"/>
      <c r="D938" s="1954"/>
      <c r="E938" s="1954"/>
      <c r="F938" s="1954"/>
      <c r="G938" s="1954"/>
      <c r="H938" s="1954"/>
      <c r="I938" s="1954"/>
      <c r="J938" s="1954"/>
      <c r="K938" s="1954"/>
    </row>
    <row r="939" spans="1:11" ht="15.75" customHeight="1">
      <c r="A939" s="1954"/>
      <c r="B939" s="1954"/>
      <c r="C939" s="1954"/>
      <c r="D939" s="1954"/>
      <c r="E939" s="1954"/>
      <c r="F939" s="1954"/>
      <c r="G939" s="1954"/>
      <c r="H939" s="1954"/>
      <c r="I939" s="1954"/>
      <c r="J939" s="1954"/>
      <c r="K939" s="1954"/>
    </row>
    <row r="940" spans="1:11" ht="15.75" customHeight="1">
      <c r="A940" s="1954"/>
      <c r="B940" s="1954"/>
      <c r="C940" s="1954"/>
      <c r="D940" s="1954"/>
      <c r="E940" s="1954"/>
      <c r="F940" s="1954"/>
      <c r="G940" s="1954"/>
      <c r="H940" s="1954"/>
      <c r="I940" s="1954"/>
      <c r="J940" s="1954"/>
      <c r="K940" s="1954"/>
    </row>
    <row r="941" spans="1:11" ht="15.75" customHeight="1">
      <c r="A941" s="1954"/>
      <c r="B941" s="1954"/>
      <c r="C941" s="1954"/>
      <c r="D941" s="1954"/>
      <c r="E941" s="1954"/>
      <c r="F941" s="1954"/>
      <c r="G941" s="1954"/>
      <c r="H941" s="1954"/>
      <c r="I941" s="1954"/>
      <c r="J941" s="1954"/>
      <c r="K941" s="1954"/>
    </row>
    <row r="942" spans="1:11" ht="15.75" customHeight="1">
      <c r="A942" s="1954"/>
      <c r="B942" s="1954"/>
      <c r="C942" s="1954"/>
      <c r="D942" s="1954"/>
      <c r="E942" s="1954"/>
      <c r="F942" s="1954"/>
      <c r="G942" s="1954"/>
      <c r="H942" s="1954"/>
      <c r="I942" s="1954"/>
      <c r="J942" s="1954"/>
      <c r="K942" s="1954"/>
    </row>
    <row r="943" spans="1:11" ht="15.75" customHeight="1">
      <c r="A943" s="1954"/>
      <c r="B943" s="1954"/>
      <c r="C943" s="1954"/>
      <c r="D943" s="1954"/>
      <c r="E943" s="1954"/>
      <c r="F943" s="1954"/>
      <c r="G943" s="1954"/>
      <c r="H943" s="1954"/>
      <c r="I943" s="1954"/>
      <c r="J943" s="1954"/>
      <c r="K943" s="1954"/>
    </row>
    <row r="944" spans="1:11" ht="15.75" customHeight="1">
      <c r="A944" s="1954"/>
      <c r="B944" s="1954"/>
      <c r="C944" s="1954"/>
      <c r="D944" s="1954"/>
      <c r="E944" s="1954"/>
      <c r="F944" s="1954"/>
      <c r="G944" s="1954"/>
      <c r="H944" s="1954"/>
      <c r="I944" s="1954"/>
      <c r="J944" s="1954"/>
      <c r="K944" s="1954"/>
    </row>
    <row r="945" spans="1:11" ht="15.75" customHeight="1">
      <c r="A945" s="1954"/>
      <c r="B945" s="1954"/>
      <c r="C945" s="1954"/>
      <c r="D945" s="1954"/>
      <c r="E945" s="1954"/>
      <c r="F945" s="1954"/>
      <c r="G945" s="1954"/>
      <c r="H945" s="1954"/>
      <c r="I945" s="1954"/>
      <c r="J945" s="1954"/>
      <c r="K945" s="1954"/>
    </row>
    <row r="946" spans="1:11" ht="15.75" customHeight="1">
      <c r="A946" s="1954"/>
      <c r="B946" s="1954"/>
      <c r="C946" s="1954"/>
      <c r="D946" s="1954"/>
      <c r="E946" s="1954"/>
      <c r="F946" s="1954"/>
      <c r="G946" s="1954"/>
      <c r="H946" s="1954"/>
      <c r="I946" s="1954"/>
      <c r="J946" s="1954"/>
      <c r="K946" s="1954"/>
    </row>
    <row r="947" spans="1:11" ht="15.75" customHeight="1">
      <c r="A947" s="1954"/>
      <c r="B947" s="1954"/>
      <c r="C947" s="1954"/>
      <c r="D947" s="1954"/>
      <c r="E947" s="1954"/>
      <c r="F947" s="1954"/>
      <c r="G947" s="1954"/>
      <c r="H947" s="1954"/>
      <c r="I947" s="1954"/>
      <c r="J947" s="1954"/>
      <c r="K947" s="1954"/>
    </row>
    <row r="948" spans="1:11" ht="15.75" customHeight="1">
      <c r="A948" s="1954"/>
      <c r="B948" s="1954"/>
      <c r="C948" s="1954"/>
      <c r="D948" s="1954"/>
      <c r="E948" s="1954"/>
      <c r="F948" s="1954"/>
      <c r="G948" s="1954"/>
      <c r="H948" s="1954"/>
      <c r="I948" s="1954"/>
      <c r="J948" s="1954"/>
      <c r="K948" s="1954"/>
    </row>
    <row r="949" spans="1:11" ht="15.75" customHeight="1">
      <c r="A949" s="1954"/>
      <c r="B949" s="1954"/>
      <c r="C949" s="1954"/>
      <c r="D949" s="1954"/>
      <c r="E949" s="1954"/>
      <c r="F949" s="1954"/>
      <c r="G949" s="1954"/>
      <c r="H949" s="1954"/>
      <c r="I949" s="1954"/>
      <c r="J949" s="1954"/>
      <c r="K949" s="1954"/>
    </row>
    <row r="950" spans="1:11" ht="15.75" customHeight="1">
      <c r="A950" s="1954"/>
      <c r="B950" s="1954"/>
      <c r="C950" s="1954"/>
      <c r="D950" s="1954"/>
      <c r="E950" s="1954"/>
      <c r="F950" s="1954"/>
      <c r="G950" s="1954"/>
      <c r="H950" s="1954"/>
      <c r="I950" s="1954"/>
      <c r="J950" s="1954"/>
      <c r="K950" s="1954"/>
    </row>
    <row r="951" spans="1:11" ht="15.75" customHeight="1">
      <c r="A951" s="1954"/>
      <c r="B951" s="1954"/>
      <c r="C951" s="1954"/>
      <c r="D951" s="1954"/>
      <c r="E951" s="1954"/>
      <c r="F951" s="1954"/>
      <c r="G951" s="1954"/>
      <c r="H951" s="1954"/>
      <c r="I951" s="1954"/>
      <c r="J951" s="1954"/>
      <c r="K951" s="1954"/>
    </row>
    <row r="952" spans="1:11" ht="15.75" customHeight="1">
      <c r="A952" s="1954"/>
      <c r="B952" s="1954"/>
      <c r="C952" s="1954"/>
      <c r="D952" s="1954"/>
      <c r="E952" s="1954"/>
      <c r="F952" s="1954"/>
      <c r="G952" s="1954"/>
      <c r="H952" s="1954"/>
      <c r="I952" s="1954"/>
      <c r="J952" s="1954"/>
      <c r="K952" s="1954"/>
    </row>
    <row r="953" spans="1:11" ht="15.75" customHeight="1">
      <c r="A953" s="1954"/>
      <c r="B953" s="1954"/>
      <c r="C953" s="1954"/>
      <c r="D953" s="1954"/>
      <c r="E953" s="1954"/>
      <c r="F953" s="1954"/>
      <c r="G953" s="1954"/>
      <c r="H953" s="1954"/>
      <c r="I953" s="1954"/>
      <c r="J953" s="1954"/>
      <c r="K953" s="1954"/>
    </row>
    <row r="954" spans="1:11" ht="15.75" customHeight="1">
      <c r="A954" s="1954"/>
      <c r="B954" s="1954"/>
      <c r="C954" s="1954"/>
      <c r="D954" s="1954"/>
      <c r="E954" s="1954"/>
      <c r="F954" s="1954"/>
      <c r="G954" s="1954"/>
      <c r="H954" s="1954"/>
      <c r="I954" s="1954"/>
      <c r="J954" s="1954"/>
      <c r="K954" s="1954"/>
    </row>
    <row r="955" spans="1:11" ht="15.75" customHeight="1">
      <c r="A955" s="1954"/>
      <c r="B955" s="1954"/>
      <c r="C955" s="1954"/>
      <c r="D955" s="1954"/>
      <c r="E955" s="1954"/>
      <c r="F955" s="1954"/>
      <c r="G955" s="1954"/>
      <c r="H955" s="1954"/>
      <c r="I955" s="1954"/>
      <c r="J955" s="1954"/>
      <c r="K955" s="1954"/>
    </row>
    <row r="956" spans="1:11" ht="15.75" customHeight="1">
      <c r="A956" s="1954"/>
      <c r="B956" s="1954"/>
      <c r="C956" s="1954"/>
      <c r="D956" s="1954"/>
      <c r="E956" s="1954"/>
      <c r="F956" s="1954"/>
      <c r="G956" s="1954"/>
      <c r="H956" s="1954"/>
      <c r="I956" s="1954"/>
      <c r="J956" s="1954"/>
      <c r="K956" s="1954"/>
    </row>
    <row r="957" spans="1:11" ht="15.75" customHeight="1">
      <c r="A957" s="1954"/>
      <c r="B957" s="1954"/>
      <c r="C957" s="1954"/>
      <c r="D957" s="1954"/>
      <c r="E957" s="1954"/>
      <c r="F957" s="1954"/>
      <c r="G957" s="1954"/>
      <c r="H957" s="1954"/>
      <c r="I957" s="1954"/>
      <c r="J957" s="1954"/>
      <c r="K957" s="1954"/>
    </row>
    <row r="958" spans="1:11" ht="15.75" customHeight="1">
      <c r="A958" s="1954"/>
      <c r="B958" s="1954"/>
      <c r="C958" s="1954"/>
      <c r="D958" s="1954"/>
      <c r="E958" s="1954"/>
      <c r="F958" s="1954"/>
      <c r="G958" s="1954"/>
      <c r="H958" s="1954"/>
      <c r="I958" s="1954"/>
      <c r="J958" s="1954"/>
      <c r="K958" s="1954"/>
    </row>
    <row r="959" spans="1:11" ht="15.75" customHeight="1">
      <c r="A959" s="1954"/>
      <c r="B959" s="1954"/>
      <c r="C959" s="1954"/>
      <c r="D959" s="1954"/>
      <c r="E959" s="1954"/>
      <c r="F959" s="1954"/>
      <c r="G959" s="1954"/>
      <c r="H959" s="1954"/>
      <c r="I959" s="1954"/>
      <c r="J959" s="1954"/>
      <c r="K959" s="1954"/>
    </row>
    <row r="960" spans="1:11" ht="15.75" customHeight="1">
      <c r="A960" s="1954"/>
      <c r="B960" s="1954"/>
      <c r="C960" s="1954"/>
      <c r="D960" s="1954"/>
      <c r="E960" s="1954"/>
      <c r="F960" s="1954"/>
      <c r="G960" s="1954"/>
      <c r="H960" s="1954"/>
      <c r="I960" s="1954"/>
      <c r="J960" s="1954"/>
      <c r="K960" s="1954"/>
    </row>
    <row r="961" spans="1:11" ht="15.75" customHeight="1">
      <c r="A961" s="1954"/>
      <c r="B961" s="1954"/>
      <c r="C961" s="1954"/>
      <c r="D961" s="1954"/>
      <c r="E961" s="1954"/>
      <c r="F961" s="1954"/>
      <c r="G961" s="1954"/>
      <c r="H961" s="1954"/>
      <c r="I961" s="1954"/>
      <c r="J961" s="1954"/>
      <c r="K961" s="1954"/>
    </row>
    <row r="962" spans="1:11" ht="15.75" customHeight="1">
      <c r="A962" s="1954"/>
      <c r="B962" s="1954"/>
      <c r="C962" s="1954"/>
      <c r="D962" s="1954"/>
      <c r="E962" s="1954"/>
      <c r="F962" s="1954"/>
      <c r="G962" s="1954"/>
      <c r="H962" s="1954"/>
      <c r="I962" s="1954"/>
      <c r="J962" s="1954"/>
      <c r="K962" s="1954"/>
    </row>
    <row r="963" spans="1:11" ht="15.75" customHeight="1">
      <c r="A963" s="1954"/>
      <c r="B963" s="1954"/>
      <c r="C963" s="1954"/>
      <c r="D963" s="1954"/>
      <c r="E963" s="1954"/>
      <c r="F963" s="1954"/>
      <c r="G963" s="1954"/>
      <c r="H963" s="1954"/>
      <c r="I963" s="1954"/>
      <c r="J963" s="1954"/>
      <c r="K963" s="1954"/>
    </row>
    <row r="964" spans="1:11" ht="15.75" customHeight="1">
      <c r="A964" s="1954"/>
      <c r="B964" s="1954"/>
      <c r="C964" s="1954"/>
      <c r="D964" s="1954"/>
      <c r="E964" s="1954"/>
      <c r="F964" s="1954"/>
      <c r="G964" s="1954"/>
      <c r="H964" s="1954"/>
      <c r="I964" s="1954"/>
      <c r="J964" s="1954"/>
      <c r="K964" s="1954"/>
    </row>
    <row r="965" spans="1:11" ht="15.75" customHeight="1">
      <c r="A965" s="1954"/>
      <c r="B965" s="1954"/>
      <c r="C965" s="1954"/>
      <c r="D965" s="1954"/>
      <c r="E965" s="1954"/>
      <c r="F965" s="1954"/>
      <c r="G965" s="1954"/>
      <c r="H965" s="1954"/>
      <c r="I965" s="1954"/>
      <c r="J965" s="1954"/>
      <c r="K965" s="1954"/>
    </row>
    <row r="966" spans="1:11" ht="15.75" customHeight="1">
      <c r="A966" s="1954"/>
      <c r="B966" s="1954"/>
      <c r="C966" s="1954"/>
      <c r="D966" s="1954"/>
      <c r="E966" s="1954"/>
      <c r="F966" s="1954"/>
      <c r="G966" s="1954"/>
      <c r="H966" s="1954"/>
      <c r="I966" s="1954"/>
      <c r="J966" s="1954"/>
      <c r="K966" s="1954"/>
    </row>
    <row r="967" spans="1:11" ht="15.75" customHeight="1">
      <c r="A967" s="1954"/>
      <c r="B967" s="1954"/>
      <c r="C967" s="1954"/>
      <c r="D967" s="1954"/>
      <c r="E967" s="1954"/>
      <c r="F967" s="1954"/>
      <c r="G967" s="1954"/>
      <c r="H967" s="1954"/>
      <c r="I967" s="1954"/>
      <c r="J967" s="1954"/>
      <c r="K967" s="1954"/>
    </row>
    <row r="968" spans="1:11" ht="15.75" customHeight="1">
      <c r="A968" s="1954"/>
      <c r="B968" s="1954"/>
      <c r="C968" s="1954"/>
      <c r="D968" s="1954"/>
      <c r="E968" s="1954"/>
      <c r="F968" s="1954"/>
      <c r="G968" s="1954"/>
      <c r="H968" s="1954"/>
      <c r="I968" s="1954"/>
      <c r="J968" s="1954"/>
      <c r="K968" s="1954"/>
    </row>
    <row r="969" spans="1:11" ht="15.75" customHeight="1">
      <c r="A969" s="1954"/>
      <c r="B969" s="1954"/>
      <c r="C969" s="1954"/>
      <c r="D969" s="1954"/>
      <c r="E969" s="1954"/>
      <c r="F969" s="1954"/>
      <c r="G969" s="1954"/>
      <c r="H969" s="1954"/>
      <c r="I969" s="1954"/>
      <c r="J969" s="1954"/>
      <c r="K969" s="1954"/>
    </row>
    <row r="970" spans="1:11" ht="15.75" customHeight="1">
      <c r="A970" s="1954"/>
      <c r="B970" s="1954"/>
      <c r="C970" s="1954"/>
      <c r="D970" s="1954"/>
      <c r="E970" s="1954"/>
      <c r="F970" s="1954"/>
      <c r="G970" s="1954"/>
      <c r="H970" s="1954"/>
      <c r="I970" s="1954"/>
      <c r="J970" s="1954"/>
      <c r="K970" s="1954"/>
    </row>
    <row r="971" spans="1:11" ht="15.75" customHeight="1">
      <c r="A971" s="1954"/>
      <c r="B971" s="1954"/>
      <c r="C971" s="1954"/>
      <c r="D971" s="1954"/>
      <c r="E971" s="1954"/>
      <c r="F971" s="1954"/>
      <c r="G971" s="1954"/>
      <c r="H971" s="1954"/>
      <c r="I971" s="1954"/>
      <c r="J971" s="1954"/>
      <c r="K971" s="1954"/>
    </row>
    <row r="972" spans="1:11" ht="15.75" customHeight="1">
      <c r="A972" s="1954"/>
      <c r="B972" s="1954"/>
      <c r="C972" s="1954"/>
      <c r="D972" s="1954"/>
      <c r="E972" s="1954"/>
      <c r="F972" s="1954"/>
      <c r="G972" s="1954"/>
      <c r="H972" s="1954"/>
      <c r="I972" s="1954"/>
      <c r="J972" s="1954"/>
      <c r="K972" s="1954"/>
    </row>
    <row r="973" spans="1:11" ht="15.75" customHeight="1">
      <c r="A973" s="1954"/>
      <c r="B973" s="1954"/>
      <c r="C973" s="1954"/>
      <c r="D973" s="1954"/>
      <c r="E973" s="1954"/>
      <c r="F973" s="1954"/>
      <c r="G973" s="1954"/>
      <c r="H973" s="1954"/>
      <c r="I973" s="1954"/>
      <c r="J973" s="1954"/>
      <c r="K973" s="1954"/>
    </row>
    <row r="974" spans="1:11" ht="15.75" customHeight="1">
      <c r="A974" s="1954"/>
      <c r="B974" s="1954"/>
      <c r="C974" s="1954"/>
      <c r="D974" s="1954"/>
      <c r="E974" s="1954"/>
      <c r="F974" s="1954"/>
      <c r="G974" s="1954"/>
      <c r="H974" s="1954"/>
      <c r="I974" s="1954"/>
      <c r="J974" s="1954"/>
      <c r="K974" s="1954"/>
    </row>
    <row r="975" spans="1:11" ht="15.75" customHeight="1">
      <c r="A975" s="1954"/>
      <c r="B975" s="1954"/>
      <c r="C975" s="1954"/>
      <c r="D975" s="1954"/>
      <c r="E975" s="1954"/>
      <c r="F975" s="1954"/>
      <c r="G975" s="1954"/>
      <c r="H975" s="1954"/>
      <c r="I975" s="1954"/>
      <c r="J975" s="1954"/>
      <c r="K975" s="1954"/>
    </row>
    <row r="976" spans="1:11" ht="15.75" customHeight="1">
      <c r="A976" s="1954"/>
      <c r="B976" s="1954"/>
      <c r="C976" s="1954"/>
      <c r="D976" s="1954"/>
      <c r="E976" s="1954"/>
      <c r="F976" s="1954"/>
      <c r="G976" s="1954"/>
      <c r="H976" s="1954"/>
      <c r="I976" s="1954"/>
      <c r="J976" s="1954"/>
      <c r="K976" s="1954"/>
    </row>
    <row r="977" spans="1:11" ht="15.75" customHeight="1">
      <c r="A977" s="1954"/>
      <c r="B977" s="1954"/>
      <c r="C977" s="1954"/>
      <c r="D977" s="1954"/>
      <c r="E977" s="1954"/>
      <c r="F977" s="1954"/>
      <c r="G977" s="1954"/>
      <c r="H977" s="1954"/>
      <c r="I977" s="1954"/>
      <c r="J977" s="1954"/>
      <c r="K977" s="1954"/>
    </row>
    <row r="978" spans="1:11" ht="15.75" customHeight="1">
      <c r="A978" s="1954"/>
      <c r="B978" s="1954"/>
      <c r="C978" s="1954"/>
      <c r="D978" s="1954"/>
      <c r="E978" s="1954"/>
      <c r="F978" s="1954"/>
      <c r="G978" s="1954"/>
      <c r="H978" s="1954"/>
      <c r="I978" s="1954"/>
      <c r="J978" s="1954"/>
      <c r="K978" s="1954"/>
    </row>
    <row r="979" spans="1:11" ht="15.75" customHeight="1">
      <c r="A979" s="1954"/>
      <c r="B979" s="1954"/>
      <c r="C979" s="1954"/>
      <c r="D979" s="1954"/>
      <c r="E979" s="1954"/>
      <c r="F979" s="1954"/>
      <c r="G979" s="1954"/>
      <c r="H979" s="1954"/>
      <c r="I979" s="1954"/>
      <c r="J979" s="1954"/>
      <c r="K979" s="1954"/>
    </row>
    <row r="980" spans="1:11" ht="15.75" customHeight="1">
      <c r="A980" s="1954"/>
      <c r="B980" s="1954"/>
      <c r="C980" s="1954"/>
      <c r="D980" s="1954"/>
      <c r="E980" s="1954"/>
      <c r="F980" s="1954"/>
      <c r="G980" s="1954"/>
      <c r="H980" s="1954"/>
      <c r="I980" s="1954"/>
      <c r="J980" s="1954"/>
      <c r="K980" s="1954"/>
    </row>
    <row r="981" spans="1:11" ht="15.75" customHeight="1">
      <c r="A981" s="1954"/>
      <c r="B981" s="1954"/>
      <c r="C981" s="1954"/>
      <c r="D981" s="1954"/>
      <c r="E981" s="1954"/>
      <c r="F981" s="1954"/>
      <c r="G981" s="1954"/>
      <c r="H981" s="1954"/>
      <c r="I981" s="1954"/>
      <c r="J981" s="1954"/>
      <c r="K981" s="1954"/>
    </row>
    <row r="982" spans="1:11" ht="15.75" customHeight="1">
      <c r="A982" s="1954"/>
      <c r="B982" s="1954"/>
      <c r="C982" s="1954"/>
      <c r="D982" s="1954"/>
      <c r="E982" s="1954"/>
      <c r="F982" s="1954"/>
      <c r="G982" s="1954"/>
      <c r="H982" s="1954"/>
      <c r="I982" s="1954"/>
      <c r="J982" s="1954"/>
      <c r="K982" s="1954"/>
    </row>
    <row r="983" spans="1:11" ht="15.75" customHeight="1">
      <c r="A983" s="1954"/>
      <c r="B983" s="1954"/>
      <c r="C983" s="1954"/>
      <c r="D983" s="1954"/>
      <c r="E983" s="1954"/>
      <c r="F983" s="1954"/>
      <c r="G983" s="1954"/>
      <c r="H983" s="1954"/>
      <c r="I983" s="1954"/>
      <c r="J983" s="1954"/>
      <c r="K983" s="1954"/>
    </row>
    <row r="984" spans="1:11" ht="15.75" customHeight="1">
      <c r="A984" s="1954"/>
      <c r="B984" s="1954"/>
      <c r="C984" s="1954"/>
      <c r="D984" s="1954"/>
      <c r="E984" s="1954"/>
      <c r="F984" s="1954"/>
      <c r="G984" s="1954"/>
      <c r="H984" s="1954"/>
      <c r="I984" s="1954"/>
      <c r="J984" s="1954"/>
      <c r="K984" s="1954"/>
    </row>
    <row r="985" spans="1:11" ht="15.75" customHeight="1">
      <c r="A985" s="1954"/>
      <c r="B985" s="1954"/>
      <c r="C985" s="1954"/>
      <c r="D985" s="1954"/>
      <c r="E985" s="1954"/>
      <c r="F985" s="1954"/>
      <c r="G985" s="1954"/>
      <c r="H985" s="1954"/>
      <c r="I985" s="1954"/>
      <c r="J985" s="1954"/>
      <c r="K985" s="1954"/>
    </row>
    <row r="986" spans="1:11" ht="15.75" customHeight="1">
      <c r="A986" s="1954"/>
      <c r="B986" s="1954"/>
      <c r="C986" s="1954"/>
      <c r="D986" s="1954"/>
      <c r="E986" s="1954"/>
      <c r="F986" s="1954"/>
      <c r="G986" s="1954"/>
      <c r="H986" s="1954"/>
      <c r="I986" s="1954"/>
      <c r="J986" s="1954"/>
      <c r="K986" s="1954"/>
    </row>
    <row r="987" spans="1:11" ht="15.75" customHeight="1">
      <c r="A987" s="1954"/>
      <c r="B987" s="1954"/>
      <c r="C987" s="1954"/>
      <c r="D987" s="1954"/>
      <c r="E987" s="1954"/>
      <c r="F987" s="1954"/>
      <c r="G987" s="1954"/>
      <c r="H987" s="1954"/>
      <c r="I987" s="1954"/>
      <c r="J987" s="1954"/>
      <c r="K987" s="1954"/>
    </row>
    <row r="988" spans="1:11" ht="15.75" customHeight="1">
      <c r="A988" s="1954"/>
      <c r="B988" s="1954"/>
      <c r="C988" s="1954"/>
      <c r="D988" s="1954"/>
      <c r="E988" s="1954"/>
      <c r="F988" s="1954"/>
      <c r="G988" s="1954"/>
      <c r="H988" s="1954"/>
      <c r="I988" s="1954"/>
      <c r="J988" s="1954"/>
      <c r="K988" s="1954"/>
    </row>
    <row r="989" spans="1:11" ht="15.75" customHeight="1">
      <c r="A989" s="1954"/>
      <c r="B989" s="1954"/>
      <c r="C989" s="1954"/>
      <c r="D989" s="1954"/>
      <c r="E989" s="1954"/>
      <c r="F989" s="1954"/>
      <c r="G989" s="1954"/>
      <c r="H989" s="1954"/>
      <c r="I989" s="1954"/>
      <c r="J989" s="1954"/>
      <c r="K989" s="1954"/>
    </row>
    <row r="990" spans="1:11" ht="15.75" customHeight="1">
      <c r="A990" s="1954"/>
      <c r="B990" s="1954"/>
      <c r="C990" s="1954"/>
      <c r="D990" s="1954"/>
      <c r="E990" s="1954"/>
      <c r="F990" s="1954"/>
      <c r="G990" s="1954"/>
      <c r="H990" s="1954"/>
      <c r="I990" s="1954"/>
      <c r="J990" s="1954"/>
      <c r="K990" s="1954"/>
    </row>
    <row r="991" spans="1:11" ht="15.75" customHeight="1">
      <c r="A991" s="1954"/>
      <c r="B991" s="1954"/>
      <c r="C991" s="1954"/>
      <c r="D991" s="1954"/>
      <c r="E991" s="1954"/>
      <c r="F991" s="1954"/>
      <c r="G991" s="1954"/>
      <c r="H991" s="1954"/>
      <c r="I991" s="1954"/>
      <c r="J991" s="1954"/>
      <c r="K991" s="1954"/>
    </row>
    <row r="992" spans="1:11" ht="15.75" customHeight="1">
      <c r="A992" s="1954"/>
      <c r="B992" s="1954"/>
      <c r="C992" s="1954"/>
      <c r="D992" s="1954"/>
      <c r="E992" s="1954"/>
      <c r="F992" s="1954"/>
      <c r="G992" s="1954"/>
      <c r="H992" s="1954"/>
      <c r="I992" s="1954"/>
      <c r="J992" s="1954"/>
      <c r="K992" s="1954"/>
    </row>
    <row r="993" spans="1:11" ht="15.75" customHeight="1">
      <c r="A993" s="1954"/>
      <c r="B993" s="1954"/>
      <c r="C993" s="1954"/>
      <c r="D993" s="1954"/>
      <c r="E993" s="1954"/>
      <c r="F993" s="1954"/>
      <c r="G993" s="1954"/>
      <c r="H993" s="1954"/>
      <c r="I993" s="1954"/>
      <c r="J993" s="1954"/>
      <c r="K993" s="1954"/>
    </row>
    <row r="994" spans="1:11" ht="15.75" customHeight="1">
      <c r="A994" s="1954"/>
      <c r="B994" s="1954"/>
      <c r="C994" s="1954"/>
      <c r="D994" s="1954"/>
      <c r="E994" s="1954"/>
      <c r="F994" s="1954"/>
      <c r="G994" s="1954"/>
      <c r="H994" s="1954"/>
      <c r="I994" s="1954"/>
      <c r="J994" s="1954"/>
      <c r="K994" s="1954"/>
    </row>
    <row r="995" spans="1:11" ht="15.75" customHeight="1">
      <c r="A995" s="1954"/>
      <c r="B995" s="1954"/>
      <c r="C995" s="1954"/>
      <c r="D995" s="1954"/>
      <c r="E995" s="1954"/>
      <c r="F995" s="1954"/>
      <c r="G995" s="1954"/>
      <c r="H995" s="1954"/>
      <c r="I995" s="1954"/>
      <c r="J995" s="1954"/>
      <c r="K995" s="1954"/>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heetViews>
  <sheetFormatPr defaultColWidth="9.109375" defaultRowHeight="15" customHeight="1"/>
  <cols>
    <col min="1" max="1" width="6.44140625" style="1952" customWidth="1"/>
    <col min="2" max="2" width="14.6640625" style="1952" customWidth="1"/>
    <col min="3" max="6" width="9.33203125" style="1952" hidden="1" customWidth="1"/>
    <col min="7" max="7" width="12.44140625" style="1952" hidden="1" customWidth="1"/>
    <col min="8" max="16" width="13.33203125" style="1952" customWidth="1"/>
    <col min="17" max="17" width="13" style="1952" customWidth="1"/>
    <col min="18" max="18" width="12.33203125" style="1952" customWidth="1"/>
    <col min="19" max="20" width="13" style="1952" customWidth="1"/>
    <col min="21" max="21" width="14.44140625" style="1952" customWidth="1"/>
    <col min="22" max="22" width="13.109375" style="1952" bestFit="1" customWidth="1"/>
    <col min="23" max="23" width="11.88671875" style="1952" bestFit="1" customWidth="1"/>
    <col min="24" max="24" width="9.33203125" style="1952" bestFit="1" customWidth="1"/>
    <col min="25" max="27" width="8.44140625" style="1952" customWidth="1"/>
    <col min="28" max="16384" width="9.109375" style="1952"/>
  </cols>
  <sheetData>
    <row r="1" spans="1:35" ht="21" customHeight="1">
      <c r="A1" s="1955"/>
      <c r="B1" s="3129" t="s">
        <v>1688</v>
      </c>
      <c r="C1" s="3129"/>
      <c r="D1" s="3129"/>
      <c r="E1" s="3129"/>
      <c r="F1" s="3129"/>
      <c r="G1" s="3129"/>
      <c r="H1" s="3129"/>
      <c r="I1" s="3129"/>
      <c r="J1" s="3129"/>
      <c r="K1" s="3129"/>
      <c r="L1" s="3129"/>
      <c r="M1" s="3129"/>
      <c r="N1" s="3129"/>
      <c r="O1" s="3129"/>
      <c r="P1" s="3129"/>
      <c r="Q1" s="3129"/>
      <c r="R1" s="3129"/>
      <c r="S1" s="3129"/>
      <c r="T1" s="1955"/>
      <c r="U1" s="1955"/>
      <c r="V1" s="1955"/>
      <c r="W1" s="1955"/>
      <c r="X1" s="1955"/>
      <c r="Y1" s="1955"/>
      <c r="Z1" s="1955"/>
      <c r="AA1" s="1955"/>
    </row>
    <row r="2" spans="1:35" ht="21" customHeight="1">
      <c r="A2" s="1955"/>
      <c r="B2" s="3129" t="s">
        <v>1687</v>
      </c>
      <c r="C2" s="3129"/>
      <c r="D2" s="3129"/>
      <c r="E2" s="3129"/>
      <c r="F2" s="3129"/>
      <c r="G2" s="3129"/>
      <c r="H2" s="3129"/>
      <c r="I2" s="3129"/>
      <c r="J2" s="3129"/>
      <c r="K2" s="3129"/>
      <c r="L2" s="3129"/>
      <c r="M2" s="3129"/>
      <c r="N2" s="3129"/>
      <c r="O2" s="3129"/>
      <c r="P2" s="3129"/>
      <c r="Q2" s="3129"/>
      <c r="R2" s="3129"/>
      <c r="S2" s="3129"/>
      <c r="T2" s="1955"/>
      <c r="U2" s="1955"/>
      <c r="V2" s="1955"/>
      <c r="W2" s="1955"/>
      <c r="X2" s="1955"/>
      <c r="Y2" s="1955"/>
      <c r="Z2" s="1955"/>
      <c r="AA2" s="1955"/>
    </row>
    <row r="3" spans="1:35" ht="21" customHeight="1">
      <c r="A3" s="1955"/>
      <c r="B3" s="2245"/>
      <c r="C3" s="2245"/>
      <c r="D3" s="2245"/>
      <c r="E3" s="2245"/>
      <c r="F3" s="2245"/>
      <c r="G3" s="2245"/>
      <c r="H3" s="2245"/>
      <c r="I3" s="2245"/>
      <c r="J3" s="2245"/>
      <c r="K3" s="2245"/>
      <c r="L3" s="2245"/>
      <c r="M3" s="2245"/>
      <c r="N3" s="2245"/>
      <c r="O3" s="2245"/>
      <c r="P3" s="1955"/>
      <c r="Q3" s="1955"/>
      <c r="R3" s="1955"/>
      <c r="S3" s="1955"/>
      <c r="T3" s="1955"/>
      <c r="U3" s="1955"/>
      <c r="V3" s="1955"/>
      <c r="W3" s="1955"/>
      <c r="X3" s="1955"/>
      <c r="Y3" s="1955"/>
      <c r="Z3" s="1955"/>
      <c r="AA3" s="1955"/>
    </row>
    <row r="4" spans="1:35" ht="15.75" customHeight="1" thickBot="1">
      <c r="A4" s="1955"/>
      <c r="B4" s="3131" t="s">
        <v>123</v>
      </c>
      <c r="C4" s="3131"/>
      <c r="D4" s="3131"/>
      <c r="E4" s="3131"/>
      <c r="F4" s="3131"/>
      <c r="G4" s="3131"/>
      <c r="H4" s="3131"/>
      <c r="I4" s="3131"/>
      <c r="J4" s="3131"/>
      <c r="K4" s="3131"/>
      <c r="L4" s="3131"/>
      <c r="M4" s="3131"/>
      <c r="N4" s="3131"/>
      <c r="O4" s="3131"/>
      <c r="P4" s="3131"/>
      <c r="Q4" s="3131"/>
      <c r="R4" s="3131"/>
      <c r="S4" s="3131"/>
      <c r="T4" s="1955"/>
      <c r="U4" s="1955"/>
      <c r="V4" s="1955"/>
      <c r="W4" s="1955"/>
      <c r="X4" s="1955"/>
      <c r="Y4" s="1955"/>
      <c r="Z4" s="1955"/>
      <c r="AA4" s="1955"/>
    </row>
    <row r="5" spans="1:35" ht="29.25" customHeight="1" thickTop="1">
      <c r="A5" s="1955"/>
      <c r="B5" s="2244" t="s">
        <v>140</v>
      </c>
      <c r="C5" s="2243" t="s">
        <v>243</v>
      </c>
      <c r="D5" s="2243" t="s">
        <v>241</v>
      </c>
      <c r="E5" s="2243" t="s">
        <v>239</v>
      </c>
      <c r="F5" s="2243" t="s">
        <v>237</v>
      </c>
      <c r="G5" s="2242" t="s">
        <v>235</v>
      </c>
      <c r="H5" s="2242" t="s">
        <v>233</v>
      </c>
      <c r="I5" s="2242" t="s">
        <v>231</v>
      </c>
      <c r="J5" s="2241" t="s">
        <v>229</v>
      </c>
      <c r="K5" s="2241" t="s">
        <v>227</v>
      </c>
      <c r="L5" s="2241" t="s">
        <v>67</v>
      </c>
      <c r="M5" s="2240" t="s">
        <v>68</v>
      </c>
      <c r="N5" s="2240" t="s">
        <v>69</v>
      </c>
      <c r="O5" s="2240" t="s">
        <v>70</v>
      </c>
      <c r="P5" s="2240" t="s">
        <v>71</v>
      </c>
      <c r="Q5" s="2240" t="s">
        <v>72</v>
      </c>
      <c r="R5" s="2240" t="s">
        <v>1686</v>
      </c>
      <c r="S5" s="2239" t="s">
        <v>1451</v>
      </c>
      <c r="T5" s="2239" t="s">
        <v>460</v>
      </c>
      <c r="U5" s="1955"/>
      <c r="V5" s="1955"/>
      <c r="W5" s="1955"/>
      <c r="X5" s="1955"/>
      <c r="Y5" s="1955"/>
      <c r="Z5" s="1955"/>
      <c r="AA5" s="1955"/>
    </row>
    <row r="6" spans="1:35" ht="29.25" customHeight="1">
      <c r="A6" s="1955"/>
      <c r="B6" s="2238" t="s">
        <v>1044</v>
      </c>
      <c r="C6" s="2236">
        <v>957.5</v>
      </c>
      <c r="D6" s="2237" t="s">
        <v>501</v>
      </c>
      <c r="E6" s="2236">
        <v>3417.43</v>
      </c>
      <c r="F6" s="2236">
        <v>3939.5</v>
      </c>
      <c r="G6" s="2236">
        <v>2628.6460000000002</v>
      </c>
      <c r="H6" s="2236">
        <v>3023.9850000000006</v>
      </c>
      <c r="I6" s="2236">
        <v>3350.8</v>
      </c>
      <c r="J6" s="2236">
        <v>5513.3755829999982</v>
      </c>
      <c r="K6" s="2236">
        <v>6551.1244999999999</v>
      </c>
      <c r="L6" s="2236">
        <v>9220.5297679999985</v>
      </c>
      <c r="M6" s="2236">
        <v>6774.6354419999998</v>
      </c>
      <c r="N6" s="2236">
        <v>10222.84742041</v>
      </c>
      <c r="O6" s="2236">
        <v>15961.640973000001</v>
      </c>
      <c r="P6" s="2235">
        <v>14150.708143</v>
      </c>
      <c r="Q6" s="2235">
        <v>9264.1880171004887</v>
      </c>
      <c r="R6" s="2235">
        <v>18858.22994655</v>
      </c>
      <c r="S6" s="2234">
        <v>13372.13045597</v>
      </c>
      <c r="T6" s="2234">
        <v>17299.417383689997</v>
      </c>
      <c r="U6" s="2202"/>
      <c r="V6" s="2202"/>
      <c r="W6" s="2202"/>
      <c r="X6" s="2202"/>
      <c r="Y6" s="2202"/>
      <c r="Z6" s="1955"/>
      <c r="AA6" s="2202"/>
      <c r="AB6" s="2202"/>
      <c r="AC6" s="2202"/>
      <c r="AD6" s="2202"/>
      <c r="AE6" s="2202"/>
      <c r="AF6" s="2202"/>
      <c r="AG6" s="2202"/>
      <c r="AH6" s="2202"/>
      <c r="AI6" s="2202"/>
    </row>
    <row r="7" spans="1:35" ht="29.25" customHeight="1">
      <c r="A7" s="1955"/>
      <c r="B7" s="2231" t="s">
        <v>1685</v>
      </c>
      <c r="C7" s="2230">
        <v>1207.954</v>
      </c>
      <c r="D7" s="2230">
        <v>1655.2090000000001</v>
      </c>
      <c r="E7" s="2230">
        <v>2820.1</v>
      </c>
      <c r="F7" s="2230">
        <v>4235.2</v>
      </c>
      <c r="G7" s="2230">
        <v>4914.0360000000001</v>
      </c>
      <c r="H7" s="2230">
        <v>5135.26</v>
      </c>
      <c r="I7" s="2230">
        <v>3193.1</v>
      </c>
      <c r="J7" s="2230">
        <v>6800.9159080000009</v>
      </c>
      <c r="K7" s="2230">
        <v>6873.778996</v>
      </c>
      <c r="L7" s="2230">
        <v>2674.8709549999999</v>
      </c>
      <c r="M7" s="2230">
        <v>7496.8306839999987</v>
      </c>
      <c r="N7" s="2230">
        <v>10897.021828150004</v>
      </c>
      <c r="O7" s="2230">
        <v>13388.809525999997</v>
      </c>
      <c r="P7" s="2233">
        <v>11499.361484999999</v>
      </c>
      <c r="Q7" s="2233">
        <v>12184.013974</v>
      </c>
      <c r="R7" s="2233">
        <v>17407.179884919999</v>
      </c>
      <c r="S7" s="2234">
        <v>12858.129334790001</v>
      </c>
      <c r="T7" s="2234">
        <v>14842.013580610001</v>
      </c>
      <c r="U7" s="1955"/>
      <c r="V7" s="2202"/>
      <c r="W7" s="2202"/>
      <c r="X7" s="2202"/>
      <c r="Y7" s="2202"/>
      <c r="Z7" s="1955"/>
      <c r="AA7" s="2202"/>
      <c r="AB7" s="2202"/>
      <c r="AC7" s="2202"/>
      <c r="AD7" s="2202"/>
      <c r="AE7" s="2202"/>
      <c r="AF7" s="2202"/>
      <c r="AG7" s="2202"/>
      <c r="AH7" s="2202"/>
    </row>
    <row r="8" spans="1:35" ht="29.25" customHeight="1">
      <c r="A8" s="1955"/>
      <c r="B8" s="2231" t="s">
        <v>1042</v>
      </c>
      <c r="C8" s="2230">
        <v>865.71900000000005</v>
      </c>
      <c r="D8" s="2230">
        <v>2411.6</v>
      </c>
      <c r="E8" s="2230">
        <v>1543.5170000000001</v>
      </c>
      <c r="F8" s="2230">
        <v>4145.5</v>
      </c>
      <c r="G8" s="2230">
        <v>4589.3469999999998</v>
      </c>
      <c r="H8" s="2230">
        <v>3823.28</v>
      </c>
      <c r="I8" s="2230">
        <v>2878.5835040000002</v>
      </c>
      <c r="J8" s="2230">
        <v>5499.6267330000001</v>
      </c>
      <c r="K8" s="2230">
        <v>4687.5600000000004</v>
      </c>
      <c r="L8" s="2230">
        <v>1943.2883870000001</v>
      </c>
      <c r="M8" s="2230">
        <v>5574.7615070000002</v>
      </c>
      <c r="N8" s="2230">
        <v>11232.899983620002</v>
      </c>
      <c r="O8" s="2230">
        <v>16730.626994999999</v>
      </c>
      <c r="P8" s="2233">
        <v>10080.376043</v>
      </c>
      <c r="Q8" s="2233">
        <v>12475.614233</v>
      </c>
      <c r="R8" s="2233">
        <v>17904.056726639999</v>
      </c>
      <c r="S8" s="2234">
        <v>8359.8327403200001</v>
      </c>
      <c r="T8" s="2234"/>
      <c r="U8" s="2202"/>
      <c r="V8" s="2202"/>
      <c r="W8" s="2202"/>
      <c r="X8" s="2202"/>
      <c r="Y8" s="2202"/>
      <c r="Z8" s="1955"/>
      <c r="AA8" s="2202"/>
      <c r="AB8" s="2202"/>
      <c r="AC8" s="2202"/>
      <c r="AD8" s="2202"/>
      <c r="AE8" s="2202"/>
      <c r="AF8" s="2202"/>
      <c r="AG8" s="2202"/>
      <c r="AH8" s="2202"/>
    </row>
    <row r="9" spans="1:35" ht="29.25" customHeight="1">
      <c r="A9" s="1955"/>
      <c r="B9" s="2231" t="s">
        <v>1041</v>
      </c>
      <c r="C9" s="2230">
        <v>1188.259</v>
      </c>
      <c r="D9" s="2230">
        <v>2065.6999999999998</v>
      </c>
      <c r="E9" s="2230">
        <v>1571.367</v>
      </c>
      <c r="F9" s="2230">
        <v>3894.8</v>
      </c>
      <c r="G9" s="2230">
        <v>2064.913</v>
      </c>
      <c r="H9" s="2230">
        <v>3673.03</v>
      </c>
      <c r="I9" s="2230">
        <v>4227.3</v>
      </c>
      <c r="J9" s="2230">
        <v>4878.9203680000001</v>
      </c>
      <c r="K9" s="2230">
        <v>6661.43</v>
      </c>
      <c r="L9" s="2230">
        <v>1729.7318549999995</v>
      </c>
      <c r="M9" s="2230">
        <v>7059.7193449999995</v>
      </c>
      <c r="N9" s="2230">
        <v>10915.065040760002</v>
      </c>
      <c r="O9" s="2230">
        <v>12548.618104999996</v>
      </c>
      <c r="P9" s="2233">
        <v>10066.474215</v>
      </c>
      <c r="Q9" s="2233">
        <v>10332.102783</v>
      </c>
      <c r="R9" s="2233">
        <v>17229.088230259997</v>
      </c>
      <c r="S9" s="2227">
        <v>8097.1702051699976</v>
      </c>
      <c r="T9" s="2227"/>
      <c r="U9" s="1955"/>
      <c r="V9" s="2202" t="s">
        <v>1684</v>
      </c>
      <c r="W9" s="2202"/>
      <c r="X9" s="2202"/>
      <c r="Y9" s="2202"/>
      <c r="Z9" s="1955"/>
      <c r="AA9" s="2202"/>
      <c r="AB9" s="2202"/>
      <c r="AC9" s="2202"/>
      <c r="AD9" s="2202"/>
      <c r="AE9" s="2202"/>
      <c r="AF9" s="2202"/>
      <c r="AG9" s="2202"/>
      <c r="AH9" s="2202"/>
    </row>
    <row r="10" spans="1:35" ht="29.25" customHeight="1">
      <c r="A10" s="1955"/>
      <c r="B10" s="2231" t="s">
        <v>1040</v>
      </c>
      <c r="C10" s="2230">
        <v>1661.3610000000001</v>
      </c>
      <c r="D10" s="2230">
        <v>2859.9</v>
      </c>
      <c r="E10" s="2230">
        <v>2301.56</v>
      </c>
      <c r="F10" s="2230">
        <v>4767.3999999999996</v>
      </c>
      <c r="G10" s="2230">
        <v>3784.9839999999999</v>
      </c>
      <c r="H10" s="2230">
        <v>5468.7659999999996</v>
      </c>
      <c r="I10" s="2230">
        <v>3117</v>
      </c>
      <c r="J10" s="2230">
        <v>6215.8037160000003</v>
      </c>
      <c r="K10" s="2230">
        <v>6053</v>
      </c>
      <c r="L10" s="2230">
        <v>6048.7550779999992</v>
      </c>
      <c r="M10" s="2230">
        <v>6728.4490170000017</v>
      </c>
      <c r="N10" s="2230">
        <v>10634.355269159991</v>
      </c>
      <c r="O10" s="2230">
        <v>14508.155257999999</v>
      </c>
      <c r="P10" s="2233">
        <v>13362.637471</v>
      </c>
      <c r="Q10" s="2233">
        <v>17550.468602000001</v>
      </c>
      <c r="R10" s="2233">
        <v>20943.49528431</v>
      </c>
      <c r="S10" s="2227">
        <v>7508.0858103700002</v>
      </c>
      <c r="T10" s="2227"/>
      <c r="U10" s="1955"/>
      <c r="V10" s="2202"/>
      <c r="W10" s="2202"/>
      <c r="X10" s="2202"/>
      <c r="Y10" s="2202"/>
      <c r="Z10" s="1955"/>
      <c r="AA10" s="2202"/>
      <c r="AB10" s="2202"/>
      <c r="AC10" s="2202"/>
      <c r="AD10" s="2202"/>
      <c r="AE10" s="2202"/>
      <c r="AF10" s="2202"/>
      <c r="AG10" s="2202"/>
      <c r="AH10" s="2202"/>
    </row>
    <row r="11" spans="1:35" ht="29.25" customHeight="1">
      <c r="A11" s="1955"/>
      <c r="B11" s="2231" t="s">
        <v>1039</v>
      </c>
      <c r="C11" s="2230">
        <v>1643.9849999999999</v>
      </c>
      <c r="D11" s="2230">
        <v>3805.5</v>
      </c>
      <c r="E11" s="2230">
        <v>2016.8240000000001</v>
      </c>
      <c r="F11" s="2230">
        <v>4917.8</v>
      </c>
      <c r="G11" s="2230">
        <v>4026.84</v>
      </c>
      <c r="H11" s="2230">
        <v>5113.1090000000004</v>
      </c>
      <c r="I11" s="2230">
        <v>3147.6299930000009</v>
      </c>
      <c r="J11" s="2230">
        <v>7250.6900829999995</v>
      </c>
      <c r="K11" s="2230">
        <v>6521.12</v>
      </c>
      <c r="L11" s="2230">
        <v>5194.9025220000003</v>
      </c>
      <c r="M11" s="2230">
        <v>6554.5328209999998</v>
      </c>
      <c r="N11" s="2230">
        <v>9930.5714264500002</v>
      </c>
      <c r="O11" s="2230">
        <v>15977.455362000001</v>
      </c>
      <c r="P11" s="2233">
        <v>14151.708198</v>
      </c>
      <c r="Q11" s="2233">
        <v>21200.208146000001</v>
      </c>
      <c r="R11" s="2233">
        <v>18563.928331919997</v>
      </c>
      <c r="S11" s="2227">
        <v>10361.584719030001</v>
      </c>
      <c r="T11" s="2227"/>
      <c r="U11" s="2202"/>
      <c r="V11" s="2202"/>
      <c r="W11" s="2202"/>
      <c r="X11" s="2202"/>
      <c r="Y11" s="2202"/>
      <c r="Z11" s="1955"/>
      <c r="AA11" s="2202"/>
      <c r="AB11" s="2202"/>
      <c r="AC11" s="2202"/>
      <c r="AD11" s="2202"/>
      <c r="AE11" s="2202"/>
      <c r="AF11" s="2202"/>
      <c r="AG11" s="2202"/>
      <c r="AH11" s="2202"/>
    </row>
    <row r="12" spans="1:35" ht="29.25" customHeight="1">
      <c r="A12" s="1955"/>
      <c r="B12" s="2231" t="s">
        <v>1038</v>
      </c>
      <c r="C12" s="2230">
        <v>716.98099999999999</v>
      </c>
      <c r="D12" s="2230">
        <v>2962.1</v>
      </c>
      <c r="E12" s="2230">
        <v>2007.5</v>
      </c>
      <c r="F12" s="2230">
        <v>5107.5</v>
      </c>
      <c r="G12" s="2230">
        <v>5404.0780000000004</v>
      </c>
      <c r="H12" s="2230">
        <v>5923.4</v>
      </c>
      <c r="I12" s="2230">
        <v>3693.2007319999998</v>
      </c>
      <c r="J12" s="2229">
        <v>7103.7186680000004</v>
      </c>
      <c r="K12" s="2229">
        <v>5399.75</v>
      </c>
      <c r="L12" s="2229">
        <v>5664.3699710000001</v>
      </c>
      <c r="M12" s="2229">
        <v>9021.8687930000015</v>
      </c>
      <c r="N12" s="2229">
        <v>10744.747126419987</v>
      </c>
      <c r="O12" s="2229">
        <v>14058.7</v>
      </c>
      <c r="P12" s="2228">
        <v>14351.673253000001</v>
      </c>
      <c r="Q12" s="2228">
        <v>21127.620878999998</v>
      </c>
      <c r="R12" s="2228">
        <v>17265.4445772</v>
      </c>
      <c r="S12" s="2227">
        <v>11227.62359067</v>
      </c>
      <c r="T12" s="2227"/>
      <c r="U12" s="2202"/>
      <c r="V12" s="2202"/>
      <c r="W12" s="2202"/>
      <c r="X12" s="2202"/>
      <c r="Y12" s="2202"/>
      <c r="Z12" s="1955"/>
      <c r="AA12" s="2202"/>
      <c r="AB12" s="2202"/>
      <c r="AC12" s="2202"/>
      <c r="AD12" s="2202"/>
      <c r="AE12" s="2202"/>
      <c r="AF12" s="2202"/>
      <c r="AG12" s="2202"/>
      <c r="AH12" s="2202"/>
    </row>
    <row r="13" spans="1:35" ht="29.25" customHeight="1">
      <c r="A13" s="1955"/>
      <c r="B13" s="2231" t="s">
        <v>1037</v>
      </c>
      <c r="C13" s="2230">
        <v>1428.479</v>
      </c>
      <c r="D13" s="2230">
        <v>1963.1</v>
      </c>
      <c r="E13" s="2230">
        <v>2480.0949999999998</v>
      </c>
      <c r="F13" s="2230">
        <v>3755.8</v>
      </c>
      <c r="G13" s="2230">
        <v>4548.1769999999997</v>
      </c>
      <c r="H13" s="2230">
        <v>5524.5529999999999</v>
      </c>
      <c r="I13" s="2230">
        <v>2894.6</v>
      </c>
      <c r="J13" s="2229">
        <v>6370.2816669999984</v>
      </c>
      <c r="K13" s="2229">
        <v>7039.43</v>
      </c>
      <c r="L13" s="2229">
        <v>7382.366038000001</v>
      </c>
      <c r="M13" s="2229">
        <v>7526.0486350000019</v>
      </c>
      <c r="N13" s="2229">
        <v>14545.606895260007</v>
      </c>
      <c r="O13" s="2229">
        <v>12063.57144</v>
      </c>
      <c r="P13" s="2228">
        <v>14823.957399000001</v>
      </c>
      <c r="Q13" s="2228">
        <v>17229.759377999999</v>
      </c>
      <c r="R13" s="2228">
        <v>18860.804115319999</v>
      </c>
      <c r="S13" s="2227">
        <v>13333.109410370002</v>
      </c>
      <c r="T13" s="2227"/>
      <c r="U13" s="2202"/>
      <c r="V13" s="2202"/>
      <c r="W13" s="2202"/>
      <c r="X13" s="2202"/>
      <c r="Y13" s="2202"/>
      <c r="Z13" s="1955"/>
      <c r="AA13" s="2202"/>
      <c r="AB13" s="2202"/>
      <c r="AC13" s="2202"/>
      <c r="AD13" s="2202"/>
      <c r="AE13" s="2202"/>
      <c r="AF13" s="2202"/>
      <c r="AG13" s="2202"/>
      <c r="AH13" s="2202"/>
    </row>
    <row r="14" spans="1:35" ht="29.25" customHeight="1">
      <c r="A14" s="1955"/>
      <c r="B14" s="2231" t="s">
        <v>1036</v>
      </c>
      <c r="C14" s="2230">
        <v>2052.8530000000001</v>
      </c>
      <c r="D14" s="2230">
        <v>3442.1</v>
      </c>
      <c r="E14" s="2230">
        <v>3768.18</v>
      </c>
      <c r="F14" s="2230">
        <v>4382.1000000000004</v>
      </c>
      <c r="G14" s="2230">
        <v>4505.9769999999999</v>
      </c>
      <c r="H14" s="2230">
        <v>4638.701</v>
      </c>
      <c r="I14" s="2230">
        <v>3614.0764290000002</v>
      </c>
      <c r="J14" s="2229">
        <v>7574.0239679999995</v>
      </c>
      <c r="K14" s="2229">
        <v>6503.97</v>
      </c>
      <c r="L14" s="2229">
        <v>6771.428519000001</v>
      </c>
      <c r="M14" s="2229">
        <v>9922.8314289999998</v>
      </c>
      <c r="N14" s="2229">
        <v>15617.396315309961</v>
      </c>
      <c r="O14" s="2229">
        <v>13564.03491</v>
      </c>
      <c r="P14" s="2228">
        <v>6442.289812</v>
      </c>
      <c r="Q14" s="2228">
        <v>17913.921123</v>
      </c>
      <c r="R14" s="2228">
        <v>20492.961564009998</v>
      </c>
      <c r="S14" s="2227">
        <v>16552.148745620001</v>
      </c>
      <c r="T14" s="2227"/>
      <c r="U14" s="2202"/>
      <c r="V14" s="2202"/>
      <c r="W14" s="2202"/>
      <c r="X14" s="2202"/>
      <c r="Y14" s="2202"/>
      <c r="Z14" s="1955"/>
      <c r="AA14" s="2202"/>
      <c r="AB14" s="2202"/>
      <c r="AC14" s="2202"/>
      <c r="AD14" s="2202"/>
      <c r="AE14" s="2202"/>
      <c r="AF14" s="2202"/>
      <c r="AG14" s="2202"/>
      <c r="AH14" s="2202"/>
    </row>
    <row r="15" spans="1:35" ht="29.25" customHeight="1">
      <c r="A15" s="1955"/>
      <c r="B15" s="2231" t="s">
        <v>1035</v>
      </c>
      <c r="C15" s="2230">
        <v>2714.8429999999998</v>
      </c>
      <c r="D15" s="2230">
        <v>3420.2</v>
      </c>
      <c r="E15" s="2230">
        <v>3495.0349999999999</v>
      </c>
      <c r="F15" s="2230">
        <v>3427.2</v>
      </c>
      <c r="G15" s="2230">
        <v>3263.9209999999998</v>
      </c>
      <c r="H15" s="2230">
        <v>5139.5680000000002</v>
      </c>
      <c r="I15" s="2230">
        <v>3358.2392350000009</v>
      </c>
      <c r="J15" s="2229">
        <v>5302.3272899999984</v>
      </c>
      <c r="K15" s="2229">
        <v>4403.9783417999997</v>
      </c>
      <c r="L15" s="2229">
        <v>5899.4462929999991</v>
      </c>
      <c r="M15" s="2229">
        <v>8227.5991320000012</v>
      </c>
      <c r="N15" s="2229">
        <v>15113.348652860001</v>
      </c>
      <c r="O15" s="2229">
        <v>13444.679898</v>
      </c>
      <c r="P15" s="2228">
        <v>2588.987114</v>
      </c>
      <c r="Q15" s="2228">
        <v>15807.049102999999</v>
      </c>
      <c r="R15" s="2228">
        <v>16414.491136149998</v>
      </c>
      <c r="S15" s="2227">
        <v>17926.094411990001</v>
      </c>
      <c r="T15" s="2227"/>
      <c r="U15" s="2202"/>
      <c r="V15" s="2202"/>
      <c r="W15" s="2202"/>
      <c r="X15" s="2202"/>
      <c r="Y15" s="2202"/>
      <c r="Z15" s="1955"/>
      <c r="AA15" s="2202"/>
      <c r="AB15" s="2202"/>
      <c r="AC15" s="2202"/>
      <c r="AD15" s="2202"/>
      <c r="AE15" s="2202"/>
      <c r="AF15" s="2202"/>
      <c r="AG15" s="2202"/>
      <c r="AH15" s="2202"/>
    </row>
    <row r="16" spans="1:35" ht="29.25" customHeight="1">
      <c r="A16" s="1955"/>
      <c r="B16" s="2231" t="s">
        <v>1034</v>
      </c>
      <c r="C16" s="2230">
        <v>1711.2</v>
      </c>
      <c r="D16" s="2230">
        <v>2205.73</v>
      </c>
      <c r="E16" s="2230">
        <v>3452.1</v>
      </c>
      <c r="F16" s="2230">
        <v>3016.2</v>
      </c>
      <c r="G16" s="2230">
        <v>4066.7150000000001</v>
      </c>
      <c r="H16" s="2230">
        <v>5497.3729999999996</v>
      </c>
      <c r="I16" s="2230">
        <v>3799.3208210000007</v>
      </c>
      <c r="J16" s="2229">
        <v>5892.2001649999993</v>
      </c>
      <c r="K16" s="2229">
        <v>7150.5194390000006</v>
      </c>
      <c r="L16" s="2229">
        <v>7405.3902679999992</v>
      </c>
      <c r="M16" s="2229">
        <v>11514.789676</v>
      </c>
      <c r="N16" s="2229">
        <v>16104.892137779936</v>
      </c>
      <c r="O16" s="2229">
        <v>15458.06367</v>
      </c>
      <c r="P16" s="2228">
        <v>8608.621024</v>
      </c>
      <c r="Q16" s="2228">
        <v>18172.572454000001</v>
      </c>
      <c r="R16" s="2228">
        <v>16938.78459662</v>
      </c>
      <c r="S16" s="2227">
        <v>18875.160294759997</v>
      </c>
      <c r="T16" s="2227"/>
      <c r="U16" s="2232"/>
      <c r="V16" s="2202"/>
      <c r="W16" s="2202"/>
      <c r="X16" s="2202"/>
      <c r="Y16" s="2202"/>
      <c r="Z16" s="1955"/>
      <c r="AA16" s="2202"/>
      <c r="AB16" s="2202"/>
      <c r="AC16" s="2202"/>
      <c r="AD16" s="2202"/>
      <c r="AE16" s="2202"/>
      <c r="AF16" s="2202"/>
      <c r="AG16" s="2202"/>
      <c r="AH16" s="2202"/>
    </row>
    <row r="17" spans="1:34" ht="29.25" customHeight="1">
      <c r="A17" s="1955"/>
      <c r="B17" s="2231" t="s">
        <v>1033</v>
      </c>
      <c r="C17" s="2230">
        <v>1571.796</v>
      </c>
      <c r="D17" s="2230">
        <v>3091.4349999999999</v>
      </c>
      <c r="E17" s="2230">
        <v>4253.0950000000003</v>
      </c>
      <c r="F17" s="2230">
        <v>2113.92</v>
      </c>
      <c r="G17" s="2230">
        <v>3970.4189999999999</v>
      </c>
      <c r="H17" s="2230">
        <v>7717.93</v>
      </c>
      <c r="I17" s="2230">
        <v>4485.5208590000002</v>
      </c>
      <c r="J17" s="2229">
        <v>6628.0436819999995</v>
      </c>
      <c r="K17" s="2229">
        <v>10623.366395999999</v>
      </c>
      <c r="L17" s="2229">
        <v>10266.200000000001</v>
      </c>
      <c r="M17" s="2229">
        <v>8599.8682250000002</v>
      </c>
      <c r="N17" s="2229">
        <v>15974.142931410008</v>
      </c>
      <c r="O17" s="2229">
        <v>14519.526403</v>
      </c>
      <c r="P17" s="2228">
        <v>12862.926868</v>
      </c>
      <c r="Q17" s="2228">
        <v>17284.582073000001</v>
      </c>
      <c r="R17" s="2228">
        <v>12653.541154389999</v>
      </c>
      <c r="S17" s="2227">
        <v>15948.768668799981</v>
      </c>
      <c r="T17" s="2227"/>
      <c r="U17" s="1955"/>
      <c r="V17" s="2202"/>
      <c r="W17" s="2202"/>
      <c r="X17" s="2202"/>
      <c r="Y17" s="2202"/>
      <c r="Z17" s="1955"/>
      <c r="AA17" s="2202"/>
      <c r="AB17" s="2202"/>
      <c r="AC17" s="2202"/>
      <c r="AD17" s="2202"/>
      <c r="AE17" s="2202"/>
      <c r="AF17" s="2202"/>
      <c r="AG17" s="2202"/>
      <c r="AH17" s="2202"/>
    </row>
    <row r="18" spans="1:34" ht="29.25" customHeight="1" thickBot="1">
      <c r="A18" s="1955"/>
      <c r="B18" s="2226" t="s">
        <v>308</v>
      </c>
      <c r="C18" s="2225">
        <v>17720.93</v>
      </c>
      <c r="D18" s="2225">
        <v>32016.374</v>
      </c>
      <c r="E18" s="2225">
        <v>33126.803</v>
      </c>
      <c r="F18" s="2225">
        <v>47702.92</v>
      </c>
      <c r="G18" s="2225">
        <v>47768.053000000007</v>
      </c>
      <c r="H18" s="2225">
        <v>60678.955000000002</v>
      </c>
      <c r="I18" s="2225">
        <v>41759.371572999997</v>
      </c>
      <c r="J18" s="2225">
        <v>75029.927830999994</v>
      </c>
      <c r="K18" s="2225">
        <v>78469.027672800003</v>
      </c>
      <c r="L18" s="2225">
        <v>70201.279653999998</v>
      </c>
      <c r="M18" s="2225">
        <v>95001.934706</v>
      </c>
      <c r="N18" s="2225">
        <v>151932.8950275899</v>
      </c>
      <c r="O18" s="2225">
        <v>172223.88253999999</v>
      </c>
      <c r="P18" s="2224">
        <v>132989.72102500001</v>
      </c>
      <c r="Q18" s="2224">
        <v>190542.10076510051</v>
      </c>
      <c r="R18" s="2224">
        <v>213532.00554829001</v>
      </c>
      <c r="S18" s="2223">
        <v>154419.83838785999</v>
      </c>
      <c r="T18" s="2223">
        <v>32141.430964299998</v>
      </c>
      <c r="U18" s="2202"/>
      <c r="V18" s="2202"/>
      <c r="W18" s="2202"/>
      <c r="X18" s="2202"/>
      <c r="Y18" s="2202"/>
      <c r="Z18" s="1955"/>
      <c r="AA18" s="2202"/>
      <c r="AB18" s="2202"/>
      <c r="AC18" s="2202"/>
      <c r="AD18" s="2202"/>
      <c r="AE18" s="2202"/>
      <c r="AF18" s="2202"/>
      <c r="AG18" s="2202"/>
      <c r="AH18" s="2202"/>
    </row>
    <row r="19" spans="1:34" ht="25.5" customHeight="1" thickTop="1">
      <c r="A19" s="1955"/>
      <c r="B19" s="3181" t="s">
        <v>1683</v>
      </c>
      <c r="C19" s="3148"/>
      <c r="D19" s="3148"/>
      <c r="E19" s="3148"/>
      <c r="F19" s="3148"/>
      <c r="G19" s="3148"/>
      <c r="H19" s="3148"/>
      <c r="I19" s="3148"/>
      <c r="J19" s="3148"/>
      <c r="K19" s="3148"/>
      <c r="L19" s="3148"/>
      <c r="M19" s="3148"/>
      <c r="N19" s="3148"/>
      <c r="O19" s="3148"/>
      <c r="P19" s="1955"/>
      <c r="Q19" s="1955"/>
      <c r="R19" s="1955"/>
      <c r="S19" s="1955"/>
      <c r="T19" s="1955"/>
      <c r="U19" s="1955"/>
      <c r="V19" s="2202"/>
      <c r="W19" s="2202"/>
      <c r="X19" s="2202"/>
      <c r="Y19" s="2202"/>
      <c r="Z19" s="1955"/>
      <c r="AA19" s="2202"/>
      <c r="AB19" s="2202"/>
      <c r="AC19" s="2202"/>
      <c r="AD19" s="2202"/>
      <c r="AE19" s="2202"/>
      <c r="AF19" s="2202"/>
      <c r="AG19" s="2202"/>
      <c r="AH19" s="2202"/>
    </row>
    <row r="20" spans="1:34" ht="21" customHeight="1">
      <c r="A20" s="1955"/>
      <c r="B20" s="3182" t="s">
        <v>1455</v>
      </c>
      <c r="C20" s="3130"/>
      <c r="D20" s="3130"/>
      <c r="E20" s="3130"/>
      <c r="F20" s="3130"/>
      <c r="G20" s="3130"/>
      <c r="H20" s="3130"/>
      <c r="I20" s="3130"/>
      <c r="J20" s="3130"/>
      <c r="K20" s="3130"/>
      <c r="L20" s="3130"/>
      <c r="M20" s="3130"/>
      <c r="N20" s="3130"/>
      <c r="O20" s="3130"/>
      <c r="P20" s="1955"/>
      <c r="Q20" s="2202"/>
      <c r="R20" s="2202"/>
      <c r="S20" s="1955"/>
      <c r="T20" s="1955"/>
      <c r="U20" s="1955"/>
      <c r="V20" s="2202"/>
      <c r="W20" s="2202"/>
      <c r="X20" s="2202"/>
      <c r="Y20" s="2202"/>
      <c r="Z20" s="1955"/>
      <c r="AA20" s="2202"/>
      <c r="AB20" s="2202"/>
      <c r="AC20" s="2202"/>
      <c r="AD20" s="2202"/>
      <c r="AE20" s="2202"/>
      <c r="AF20" s="2202"/>
      <c r="AG20" s="2202"/>
      <c r="AH20" s="2202"/>
    </row>
    <row r="21" spans="1:34" ht="21" customHeight="1">
      <c r="A21" s="1955"/>
      <c r="B21" s="1955"/>
      <c r="C21" s="1955"/>
      <c r="D21" s="1955"/>
      <c r="E21" s="1955"/>
      <c r="F21" s="1955"/>
      <c r="G21" s="1955"/>
      <c r="H21" s="1955"/>
      <c r="I21" s="1955"/>
      <c r="J21" s="1955"/>
      <c r="K21" s="1955"/>
      <c r="L21" s="1955"/>
      <c r="M21" s="1955"/>
      <c r="N21" s="1955"/>
      <c r="O21" s="1955"/>
      <c r="P21" s="1955"/>
      <c r="Q21" s="1955"/>
      <c r="R21" s="1955"/>
      <c r="S21" s="1955"/>
      <c r="T21" s="1955"/>
      <c r="U21" s="1955"/>
      <c r="V21" s="1955"/>
      <c r="W21" s="1955"/>
      <c r="X21" s="1955"/>
      <c r="Y21" s="1955"/>
      <c r="Z21" s="1955"/>
      <c r="AA21" s="1955"/>
    </row>
    <row r="22" spans="1:34" ht="21" customHeight="1">
      <c r="A22" s="1955"/>
      <c r="B22" s="1955"/>
      <c r="C22" s="1955"/>
      <c r="D22" s="1955"/>
      <c r="E22" s="1955"/>
      <c r="F22" s="1955"/>
      <c r="G22" s="1955"/>
      <c r="H22" s="1955"/>
      <c r="I22" s="1955"/>
      <c r="J22" s="1955"/>
      <c r="K22" s="1955"/>
      <c r="L22" s="1955"/>
      <c r="M22" s="1955"/>
      <c r="N22" s="1955"/>
      <c r="O22" s="1955"/>
      <c r="P22" s="2202"/>
      <c r="Q22" s="1955"/>
      <c r="R22" s="2202"/>
      <c r="S22" s="2202"/>
      <c r="T22" s="2202"/>
      <c r="U22" s="1955"/>
      <c r="V22" s="1955"/>
      <c r="W22" s="1955"/>
      <c r="X22" s="1955"/>
      <c r="Y22" s="1955"/>
      <c r="Z22" s="1955"/>
      <c r="AA22" s="1955"/>
    </row>
    <row r="23" spans="1:34" ht="21" customHeight="1">
      <c r="A23" s="1955"/>
      <c r="B23" s="1955"/>
      <c r="C23" s="1955"/>
      <c r="D23" s="1955"/>
      <c r="E23" s="1955"/>
      <c r="F23" s="1955"/>
      <c r="G23" s="1955"/>
      <c r="H23" s="1955"/>
      <c r="I23" s="1955"/>
      <c r="J23" s="1955"/>
      <c r="K23" s="1955"/>
      <c r="L23" s="1955"/>
      <c r="M23" s="1955"/>
      <c r="N23" s="1955"/>
      <c r="O23" s="1955"/>
      <c r="P23" s="1955"/>
      <c r="Q23" s="1955"/>
      <c r="R23" s="1955"/>
      <c r="S23" s="2202"/>
      <c r="T23" s="2202"/>
      <c r="U23" s="1955"/>
      <c r="V23" s="1955"/>
      <c r="W23" s="1955"/>
      <c r="X23" s="1955"/>
      <c r="Y23" s="1955"/>
      <c r="Z23" s="1955"/>
      <c r="AA23" s="1955"/>
    </row>
    <row r="24" spans="1:34" ht="21" customHeight="1">
      <c r="A24" s="1955"/>
      <c r="B24" s="1955"/>
      <c r="C24" s="1955"/>
      <c r="D24" s="1955"/>
      <c r="E24" s="1955"/>
      <c r="F24" s="1955"/>
      <c r="G24" s="1955"/>
      <c r="H24" s="1955"/>
      <c r="I24" s="1955"/>
      <c r="J24" s="1955"/>
      <c r="K24" s="1955"/>
      <c r="L24" s="1955"/>
      <c r="M24" s="1955"/>
      <c r="N24" s="1955"/>
      <c r="O24" s="1955"/>
      <c r="P24" s="2202"/>
      <c r="Q24" s="1955"/>
      <c r="R24" s="2202"/>
      <c r="S24" s="2202"/>
      <c r="T24" s="2202"/>
      <c r="U24" s="1955"/>
      <c r="V24" s="1955"/>
      <c r="W24" s="1955"/>
      <c r="X24" s="1955"/>
      <c r="Y24" s="1955"/>
      <c r="Z24" s="1955"/>
      <c r="AA24" s="1955"/>
    </row>
    <row r="25" spans="1:34" ht="21" customHeight="1">
      <c r="A25" s="1955"/>
      <c r="B25" s="1955"/>
      <c r="C25" s="1955"/>
      <c r="D25" s="1955"/>
      <c r="E25" s="1955"/>
      <c r="F25" s="1955"/>
      <c r="G25" s="1955"/>
      <c r="H25" s="1955"/>
      <c r="I25" s="1955"/>
      <c r="J25" s="1955"/>
      <c r="K25" s="1955"/>
      <c r="L25" s="1955"/>
      <c r="M25" s="1955"/>
      <c r="N25" s="1955"/>
      <c r="O25" s="1955"/>
      <c r="P25" s="2202"/>
      <c r="Q25" s="2202"/>
      <c r="R25" s="1955"/>
      <c r="S25" s="2202"/>
      <c r="T25" s="2202"/>
      <c r="U25" s="1955"/>
      <c r="V25" s="1955"/>
      <c r="W25" s="1955"/>
      <c r="X25" s="1955"/>
      <c r="Y25" s="1955"/>
      <c r="Z25" s="1955"/>
      <c r="AA25" s="1955"/>
    </row>
    <row r="26" spans="1:34" ht="21" customHeight="1">
      <c r="A26" s="1955"/>
      <c r="B26" s="1955"/>
      <c r="C26" s="1955"/>
      <c r="D26" s="1955"/>
      <c r="E26" s="1955"/>
      <c r="F26" s="1955"/>
      <c r="G26" s="1955"/>
      <c r="H26" s="1955"/>
      <c r="I26" s="1955"/>
      <c r="J26" s="1955"/>
      <c r="K26" s="1955"/>
      <c r="L26" s="1955"/>
      <c r="M26" s="1955"/>
      <c r="N26" s="1955"/>
      <c r="O26" s="1955"/>
      <c r="P26" s="1955"/>
      <c r="Q26" s="1955"/>
      <c r="R26" s="1955"/>
      <c r="S26" s="1955"/>
      <c r="T26" s="1955"/>
      <c r="U26" s="1955"/>
      <c r="V26" s="1955"/>
      <c r="W26" s="1955"/>
      <c r="X26" s="1955"/>
      <c r="Y26" s="1955"/>
      <c r="Z26" s="1955"/>
      <c r="AA26" s="1955"/>
    </row>
    <row r="27" spans="1:34" ht="21" customHeight="1">
      <c r="A27" s="1955"/>
      <c r="B27" s="1955"/>
      <c r="C27" s="1955"/>
      <c r="D27" s="1955"/>
      <c r="E27" s="1955"/>
      <c r="F27" s="1955"/>
      <c r="G27" s="1955"/>
      <c r="H27" s="1955"/>
      <c r="I27" s="1955"/>
      <c r="J27" s="1955"/>
      <c r="K27" s="1955"/>
      <c r="L27" s="1955"/>
      <c r="M27" s="1955"/>
      <c r="N27" s="1955"/>
      <c r="O27" s="1955"/>
      <c r="P27" s="1955"/>
      <c r="Q27" s="1955"/>
      <c r="R27" s="1955"/>
      <c r="S27" s="1955"/>
      <c r="T27" s="1955"/>
      <c r="U27" s="1955"/>
      <c r="V27" s="1955"/>
      <c r="W27" s="1955"/>
      <c r="X27" s="1955"/>
      <c r="Y27" s="1955"/>
      <c r="Z27" s="1955"/>
      <c r="AA27" s="1955"/>
    </row>
    <row r="28" spans="1:34" ht="21" customHeight="1">
      <c r="A28" s="1955"/>
      <c r="B28" s="1955"/>
      <c r="C28" s="1955"/>
      <c r="D28" s="1955"/>
      <c r="E28" s="1955"/>
      <c r="F28" s="1955"/>
      <c r="G28" s="1955"/>
      <c r="H28" s="1955"/>
      <c r="I28" s="1955"/>
      <c r="J28" s="1955"/>
      <c r="K28" s="1955"/>
      <c r="L28" s="1955"/>
      <c r="M28" s="1955"/>
      <c r="N28" s="1955"/>
      <c r="O28" s="1955"/>
      <c r="P28" s="1955"/>
      <c r="Q28" s="1955"/>
      <c r="R28" s="1955"/>
      <c r="S28" s="1955"/>
      <c r="T28" s="1955"/>
      <c r="U28" s="1955"/>
      <c r="V28" s="1955"/>
      <c r="W28" s="1955"/>
      <c r="X28" s="1955"/>
      <c r="Y28" s="1955"/>
      <c r="Z28" s="1955"/>
      <c r="AA28" s="1955"/>
    </row>
    <row r="29" spans="1:34" ht="21" customHeight="1">
      <c r="A29" s="1955"/>
      <c r="B29" s="1955"/>
      <c r="C29" s="1955"/>
      <c r="D29" s="1955"/>
      <c r="E29" s="1955"/>
      <c r="F29" s="1955"/>
      <c r="G29" s="1955"/>
      <c r="H29" s="1955"/>
      <c r="I29" s="1955"/>
      <c r="J29" s="1955"/>
      <c r="K29" s="1955"/>
      <c r="L29" s="1955"/>
      <c r="M29" s="1955"/>
      <c r="N29" s="1955"/>
      <c r="O29" s="1955"/>
      <c r="P29" s="1955"/>
      <c r="Q29" s="1955"/>
      <c r="R29" s="1955"/>
      <c r="S29" s="1955"/>
      <c r="T29" s="1955"/>
      <c r="U29" s="1955"/>
      <c r="V29" s="1955"/>
      <c r="W29" s="1955"/>
      <c r="X29" s="1955"/>
      <c r="Y29" s="1955"/>
      <c r="Z29" s="1955"/>
      <c r="AA29" s="1955"/>
    </row>
    <row r="30" spans="1:34" ht="21" customHeight="1">
      <c r="A30" s="1955"/>
      <c r="B30" s="1955"/>
      <c r="C30" s="1955"/>
      <c r="D30" s="1955"/>
      <c r="E30" s="1955"/>
      <c r="F30" s="1955"/>
      <c r="G30" s="1955"/>
      <c r="H30" s="1955"/>
      <c r="I30" s="1955"/>
      <c r="J30" s="1955"/>
      <c r="K30" s="1955"/>
      <c r="L30" s="1955"/>
      <c r="M30" s="1955"/>
      <c r="N30" s="1955"/>
      <c r="O30" s="1955"/>
      <c r="P30" s="1955"/>
      <c r="Q30" s="1955"/>
      <c r="R30" s="1955"/>
      <c r="S30" s="1955"/>
      <c r="T30" s="1955"/>
      <c r="U30" s="1955"/>
      <c r="V30" s="1955"/>
      <c r="W30" s="1955"/>
      <c r="X30" s="1955"/>
      <c r="Y30" s="1955"/>
      <c r="Z30" s="1955"/>
      <c r="AA30" s="1955"/>
    </row>
    <row r="31" spans="1:34" ht="21" customHeight="1">
      <c r="A31" s="1955"/>
      <c r="B31" s="1955"/>
      <c r="C31" s="1955"/>
      <c r="D31" s="1955"/>
      <c r="E31" s="1955"/>
      <c r="F31" s="1955"/>
      <c r="G31" s="1955"/>
      <c r="H31" s="1955"/>
      <c r="I31" s="1955"/>
      <c r="J31" s="1955"/>
      <c r="K31" s="1955"/>
      <c r="L31" s="1955"/>
      <c r="M31" s="1955"/>
      <c r="N31" s="1955"/>
      <c r="O31" s="1955"/>
      <c r="P31" s="1955"/>
      <c r="Q31" s="1955"/>
      <c r="R31" s="1955"/>
      <c r="S31" s="1955"/>
      <c r="T31" s="1955"/>
      <c r="U31" s="1955"/>
      <c r="V31" s="1955"/>
      <c r="W31" s="1955"/>
      <c r="X31" s="1955"/>
      <c r="Y31" s="1955"/>
      <c r="Z31" s="1955"/>
      <c r="AA31" s="1955"/>
    </row>
    <row r="32" spans="1:34" ht="21" customHeight="1">
      <c r="A32" s="1955"/>
      <c r="B32" s="1955"/>
      <c r="C32" s="1955"/>
      <c r="D32" s="1955"/>
      <c r="E32" s="1955"/>
      <c r="F32" s="1955"/>
      <c r="G32" s="1955"/>
      <c r="H32" s="1955"/>
      <c r="I32" s="1955"/>
      <c r="J32" s="1955"/>
      <c r="K32" s="1955"/>
      <c r="L32" s="1955"/>
      <c r="M32" s="1955"/>
      <c r="N32" s="1955"/>
      <c r="O32" s="1955"/>
      <c r="P32" s="1955"/>
      <c r="Q32" s="1955"/>
      <c r="R32" s="1955"/>
      <c r="S32" s="1955"/>
      <c r="T32" s="1955"/>
      <c r="U32" s="1955"/>
      <c r="V32" s="1955"/>
      <c r="W32" s="1955"/>
      <c r="X32" s="1955"/>
      <c r="Y32" s="1955"/>
      <c r="Z32" s="1955"/>
      <c r="AA32" s="1955"/>
    </row>
    <row r="33" spans="1:27" ht="21" customHeight="1">
      <c r="A33" s="1955"/>
      <c r="B33" s="1955"/>
      <c r="C33" s="1955"/>
      <c r="D33" s="1955"/>
      <c r="E33" s="1955"/>
      <c r="F33" s="1955"/>
      <c r="G33" s="1955"/>
      <c r="H33" s="1955"/>
      <c r="I33" s="1955"/>
      <c r="J33" s="1955"/>
      <c r="K33" s="1955"/>
      <c r="L33" s="1955"/>
      <c r="M33" s="1955"/>
      <c r="N33" s="1955"/>
      <c r="O33" s="1955"/>
      <c r="P33" s="1955"/>
      <c r="Q33" s="1955"/>
      <c r="R33" s="1955"/>
      <c r="S33" s="1955"/>
      <c r="T33" s="1955"/>
      <c r="U33" s="1955"/>
      <c r="V33" s="1955"/>
      <c r="W33" s="1955"/>
      <c r="X33" s="1955"/>
      <c r="Y33" s="1955"/>
      <c r="Z33" s="1955"/>
      <c r="AA33" s="1955"/>
    </row>
    <row r="34" spans="1:27" ht="21" customHeight="1">
      <c r="A34" s="1955"/>
      <c r="B34" s="1955"/>
      <c r="C34" s="1955"/>
      <c r="D34" s="1955"/>
      <c r="E34" s="1955"/>
      <c r="F34" s="1955"/>
      <c r="G34" s="1955"/>
      <c r="H34" s="1955"/>
      <c r="I34" s="1955"/>
      <c r="J34" s="1955"/>
      <c r="K34" s="1955"/>
      <c r="L34" s="1955"/>
      <c r="M34" s="1955"/>
      <c r="N34" s="1955"/>
      <c r="O34" s="1955"/>
      <c r="P34" s="1955"/>
      <c r="Q34" s="1955"/>
      <c r="R34" s="1955"/>
      <c r="S34" s="1955"/>
      <c r="T34" s="1955"/>
      <c r="U34" s="1955"/>
      <c r="V34" s="1955"/>
      <c r="W34" s="1955"/>
      <c r="X34" s="1955"/>
      <c r="Y34" s="1955"/>
      <c r="Z34" s="1955"/>
      <c r="AA34" s="1955"/>
    </row>
    <row r="35" spans="1:27" ht="21" customHeight="1">
      <c r="A35" s="1955"/>
      <c r="B35" s="1955"/>
      <c r="C35" s="1955"/>
      <c r="D35" s="1955"/>
      <c r="E35" s="1955"/>
      <c r="F35" s="1955"/>
      <c r="G35" s="1955"/>
      <c r="H35" s="1955"/>
      <c r="I35" s="1955"/>
      <c r="J35" s="1955"/>
      <c r="K35" s="1955"/>
      <c r="L35" s="1955"/>
      <c r="M35" s="1955"/>
      <c r="N35" s="1955"/>
      <c r="O35" s="1955"/>
      <c r="P35" s="1955"/>
      <c r="Q35" s="1955"/>
      <c r="R35" s="1955"/>
      <c r="S35" s="1955"/>
      <c r="T35" s="1955"/>
      <c r="U35" s="1955"/>
      <c r="V35" s="1955"/>
      <c r="W35" s="1955"/>
      <c r="X35" s="1955"/>
      <c r="Y35" s="1955"/>
      <c r="Z35" s="1955"/>
      <c r="AA35" s="1955"/>
    </row>
    <row r="36" spans="1:27" ht="21" customHeight="1">
      <c r="A36" s="1955"/>
      <c r="B36" s="1955"/>
      <c r="C36" s="1955"/>
      <c r="D36" s="1955"/>
      <c r="E36" s="1955"/>
      <c r="F36" s="1955"/>
      <c r="G36" s="1955"/>
      <c r="H36" s="1955"/>
      <c r="I36" s="1955"/>
      <c r="J36" s="1955"/>
      <c r="K36" s="1955"/>
      <c r="L36" s="1955"/>
      <c r="M36" s="1955"/>
      <c r="N36" s="1955"/>
      <c r="O36" s="1955"/>
      <c r="P36" s="1955"/>
      <c r="Q36" s="1955"/>
      <c r="R36" s="1955"/>
      <c r="S36" s="1955"/>
      <c r="T36" s="1955"/>
      <c r="U36" s="1955"/>
      <c r="V36" s="1955"/>
      <c r="W36" s="1955"/>
      <c r="X36" s="1955"/>
      <c r="Y36" s="1955"/>
      <c r="Z36" s="1955"/>
      <c r="AA36" s="1955"/>
    </row>
    <row r="37" spans="1:27" ht="21" customHeight="1">
      <c r="A37" s="1955"/>
      <c r="B37" s="1955"/>
      <c r="C37" s="1955"/>
      <c r="D37" s="1955"/>
      <c r="E37" s="1955"/>
      <c r="F37" s="1955"/>
      <c r="G37" s="1955"/>
      <c r="H37" s="1955"/>
      <c r="I37" s="1955"/>
      <c r="J37" s="1955"/>
      <c r="K37" s="1955"/>
      <c r="L37" s="1955"/>
      <c r="M37" s="1955"/>
      <c r="N37" s="1955"/>
      <c r="O37" s="1955"/>
      <c r="P37" s="1955"/>
      <c r="Q37" s="1955"/>
      <c r="R37" s="1955"/>
      <c r="S37" s="1955"/>
      <c r="T37" s="1955"/>
      <c r="U37" s="1955"/>
      <c r="V37" s="1955"/>
      <c r="W37" s="1955"/>
      <c r="X37" s="1955"/>
      <c r="Y37" s="1955"/>
      <c r="Z37" s="1955"/>
      <c r="AA37" s="1955"/>
    </row>
    <row r="38" spans="1:27" ht="21" customHeight="1">
      <c r="A38" s="1955"/>
      <c r="B38" s="1955"/>
      <c r="C38" s="1955"/>
      <c r="D38" s="1955"/>
      <c r="E38" s="1955"/>
      <c r="F38" s="1955"/>
      <c r="G38" s="1955"/>
      <c r="H38" s="1955"/>
      <c r="I38" s="1955"/>
      <c r="J38" s="1955"/>
      <c r="K38" s="1955"/>
      <c r="L38" s="1955"/>
      <c r="M38" s="1955"/>
      <c r="N38" s="1955"/>
      <c r="O38" s="1955"/>
      <c r="P38" s="1955"/>
      <c r="Q38" s="1955"/>
      <c r="R38" s="1955"/>
      <c r="S38" s="1955"/>
      <c r="T38" s="1955"/>
      <c r="U38" s="1955"/>
      <c r="V38" s="1955"/>
      <c r="W38" s="1955"/>
      <c r="X38" s="1955"/>
      <c r="Y38" s="1955"/>
      <c r="Z38" s="1955"/>
      <c r="AA38" s="1955"/>
    </row>
    <row r="39" spans="1:27" ht="21" customHeight="1">
      <c r="A39" s="1955"/>
      <c r="B39" s="1955"/>
      <c r="C39" s="1955"/>
      <c r="D39" s="1955"/>
      <c r="E39" s="1955"/>
      <c r="F39" s="1955"/>
      <c r="G39" s="1955"/>
      <c r="H39" s="1955"/>
      <c r="I39" s="1955"/>
      <c r="J39" s="1955"/>
      <c r="K39" s="1955"/>
      <c r="L39" s="1955"/>
      <c r="M39" s="1955"/>
      <c r="N39" s="1955"/>
      <c r="O39" s="1955"/>
      <c r="P39" s="1955"/>
      <c r="Q39" s="1955"/>
      <c r="R39" s="1955"/>
      <c r="S39" s="1955"/>
      <c r="T39" s="1955"/>
      <c r="U39" s="1955"/>
      <c r="V39" s="1955"/>
      <c r="W39" s="1955"/>
      <c r="X39" s="1955"/>
      <c r="Y39" s="1955"/>
      <c r="Z39" s="1955"/>
      <c r="AA39" s="1955"/>
    </row>
    <row r="40" spans="1:27" ht="21" customHeight="1">
      <c r="A40" s="1955"/>
      <c r="B40" s="1955"/>
      <c r="C40" s="1955"/>
      <c r="D40" s="1955"/>
      <c r="E40" s="1955"/>
      <c r="F40" s="1955"/>
      <c r="G40" s="1955"/>
      <c r="H40" s="1955"/>
      <c r="I40" s="1955"/>
      <c r="J40" s="1955"/>
      <c r="K40" s="1955"/>
      <c r="L40" s="1955"/>
      <c r="M40" s="1955"/>
      <c r="N40" s="1955"/>
      <c r="O40" s="1955"/>
      <c r="P40" s="1955"/>
      <c r="Q40" s="1955"/>
      <c r="R40" s="1955"/>
      <c r="S40" s="1955"/>
      <c r="T40" s="1955"/>
      <c r="U40" s="1955"/>
      <c r="V40" s="1955"/>
      <c r="W40" s="1955"/>
      <c r="X40" s="1955"/>
      <c r="Y40" s="1955"/>
      <c r="Z40" s="1955"/>
      <c r="AA40" s="1955"/>
    </row>
    <row r="41" spans="1:27" ht="21" customHeight="1">
      <c r="A41" s="1955"/>
      <c r="B41" s="1955"/>
      <c r="C41" s="1955"/>
      <c r="D41" s="1955"/>
      <c r="E41" s="1955"/>
      <c r="F41" s="1955"/>
      <c r="G41" s="1955"/>
      <c r="H41" s="1955"/>
      <c r="I41" s="1955"/>
      <c r="J41" s="1955"/>
      <c r="K41" s="1955"/>
      <c r="L41" s="1955"/>
      <c r="M41" s="1955"/>
      <c r="N41" s="1955"/>
      <c r="O41" s="1955"/>
      <c r="P41" s="1955"/>
      <c r="Q41" s="1955"/>
      <c r="R41" s="1955"/>
      <c r="S41" s="1955"/>
      <c r="T41" s="1955"/>
      <c r="U41" s="1955"/>
      <c r="V41" s="1955"/>
      <c r="W41" s="1955"/>
      <c r="X41" s="1955"/>
      <c r="Y41" s="1955"/>
      <c r="Z41" s="1955"/>
      <c r="AA41" s="1955"/>
    </row>
    <row r="42" spans="1:27" ht="21" customHeight="1">
      <c r="A42" s="1955"/>
      <c r="B42" s="1955"/>
      <c r="C42" s="1955"/>
      <c r="D42" s="1955"/>
      <c r="E42" s="1955"/>
      <c r="F42" s="1955"/>
      <c r="G42" s="1955"/>
      <c r="H42" s="1955"/>
      <c r="I42" s="1955"/>
      <c r="J42" s="1955"/>
      <c r="K42" s="1955"/>
      <c r="L42" s="1955"/>
      <c r="M42" s="1955"/>
      <c r="N42" s="1955"/>
      <c r="O42" s="1955"/>
      <c r="P42" s="1955"/>
      <c r="Q42" s="1955"/>
      <c r="R42" s="1955"/>
      <c r="S42" s="1955"/>
      <c r="T42" s="1955"/>
      <c r="U42" s="1955"/>
      <c r="V42" s="1955"/>
      <c r="W42" s="1955"/>
      <c r="X42" s="1955"/>
      <c r="Y42" s="1955"/>
      <c r="Z42" s="1955"/>
      <c r="AA42" s="1955"/>
    </row>
    <row r="43" spans="1:27" ht="21" customHeight="1">
      <c r="A43" s="1955"/>
      <c r="B43" s="1955"/>
      <c r="C43" s="1955"/>
      <c r="D43" s="1955"/>
      <c r="E43" s="1955"/>
      <c r="F43" s="1955"/>
      <c r="G43" s="1955"/>
      <c r="H43" s="1955"/>
      <c r="I43" s="1955"/>
      <c r="J43" s="1955"/>
      <c r="K43" s="1955"/>
      <c r="L43" s="1955"/>
      <c r="M43" s="1955"/>
      <c r="N43" s="1955"/>
      <c r="O43" s="1955"/>
      <c r="P43" s="1955"/>
      <c r="Q43" s="1955"/>
      <c r="R43" s="1955"/>
      <c r="S43" s="1955"/>
      <c r="T43" s="1955"/>
      <c r="U43" s="1955"/>
      <c r="V43" s="1955"/>
      <c r="W43" s="1955"/>
      <c r="X43" s="1955"/>
      <c r="Y43" s="1955"/>
      <c r="Z43" s="1955"/>
      <c r="AA43" s="1955"/>
    </row>
    <row r="44" spans="1:27" ht="21" customHeight="1">
      <c r="A44" s="1955"/>
      <c r="B44" s="1955"/>
      <c r="C44" s="1955"/>
      <c r="D44" s="1955"/>
      <c r="E44" s="1955"/>
      <c r="F44" s="1955"/>
      <c r="G44" s="1955"/>
      <c r="H44" s="1955"/>
      <c r="I44" s="1955"/>
      <c r="J44" s="1955"/>
      <c r="K44" s="1955"/>
      <c r="L44" s="1955"/>
      <c r="M44" s="1955"/>
      <c r="N44" s="1955"/>
      <c r="O44" s="1955"/>
      <c r="P44" s="1955"/>
      <c r="Q44" s="1955"/>
      <c r="R44" s="1955"/>
      <c r="S44" s="1955"/>
      <c r="T44" s="1955"/>
      <c r="U44" s="1955"/>
      <c r="V44" s="1955"/>
      <c r="W44" s="1955"/>
      <c r="X44" s="1955"/>
      <c r="Y44" s="1955"/>
      <c r="Z44" s="1955"/>
      <c r="AA44" s="1955"/>
    </row>
    <row r="45" spans="1:27" ht="21" customHeight="1">
      <c r="A45" s="1955"/>
      <c r="B45" s="1955"/>
      <c r="C45" s="1955"/>
      <c r="D45" s="1955"/>
      <c r="E45" s="1955"/>
      <c r="F45" s="1955"/>
      <c r="G45" s="1955"/>
      <c r="H45" s="1955"/>
      <c r="I45" s="1955"/>
      <c r="J45" s="1955"/>
      <c r="K45" s="1955"/>
      <c r="L45" s="1955"/>
      <c r="M45" s="1955"/>
      <c r="N45" s="1955"/>
      <c r="O45" s="1955"/>
      <c r="P45" s="1955"/>
      <c r="Q45" s="1955"/>
      <c r="R45" s="1955"/>
      <c r="S45" s="1955"/>
      <c r="T45" s="1955"/>
      <c r="U45" s="1955"/>
      <c r="V45" s="1955"/>
      <c r="W45" s="1955"/>
      <c r="X45" s="1955"/>
      <c r="Y45" s="1955"/>
      <c r="Z45" s="1955"/>
      <c r="AA45" s="1955"/>
    </row>
    <row r="46" spans="1:27" ht="21" customHeight="1">
      <c r="A46" s="1955"/>
      <c r="B46" s="1955"/>
      <c r="C46" s="1955"/>
      <c r="D46" s="1955"/>
      <c r="E46" s="1955"/>
      <c r="F46" s="1955"/>
      <c r="G46" s="1955"/>
      <c r="H46" s="1955"/>
      <c r="I46" s="1955"/>
      <c r="J46" s="1955"/>
      <c r="K46" s="1955"/>
      <c r="L46" s="1955"/>
      <c r="M46" s="1955"/>
      <c r="N46" s="1955"/>
      <c r="O46" s="1955"/>
      <c r="P46" s="1955"/>
      <c r="Q46" s="1955"/>
      <c r="R46" s="1955"/>
      <c r="S46" s="1955"/>
      <c r="T46" s="1955"/>
      <c r="U46" s="1955"/>
      <c r="V46" s="1955"/>
      <c r="W46" s="1955"/>
      <c r="X46" s="1955"/>
      <c r="Y46" s="1955"/>
      <c r="Z46" s="1955"/>
      <c r="AA46" s="1955"/>
    </row>
    <row r="47" spans="1:27" ht="21" customHeight="1">
      <c r="A47" s="1955"/>
      <c r="B47" s="1955"/>
      <c r="C47" s="1955"/>
      <c r="D47" s="1955"/>
      <c r="E47" s="1955"/>
      <c r="F47" s="1955"/>
      <c r="G47" s="1955"/>
      <c r="H47" s="1955"/>
      <c r="I47" s="1955"/>
      <c r="J47" s="1955"/>
      <c r="K47" s="1955"/>
      <c r="L47" s="1955"/>
      <c r="M47" s="1955"/>
      <c r="N47" s="1955"/>
      <c r="O47" s="1955"/>
      <c r="P47" s="1955"/>
      <c r="Q47" s="1955"/>
      <c r="R47" s="1955"/>
      <c r="S47" s="1955"/>
      <c r="T47" s="1955"/>
      <c r="U47" s="1955"/>
      <c r="V47" s="1955"/>
      <c r="W47" s="1955"/>
      <c r="X47" s="1955"/>
      <c r="Y47" s="1955"/>
      <c r="Z47" s="1955"/>
      <c r="AA47" s="1955"/>
    </row>
    <row r="48" spans="1:27" ht="21" customHeight="1">
      <c r="A48" s="1955"/>
      <c r="B48" s="1955"/>
      <c r="C48" s="1955"/>
      <c r="D48" s="1955"/>
      <c r="E48" s="1955"/>
      <c r="F48" s="1955"/>
      <c r="G48" s="1955"/>
      <c r="H48" s="1955"/>
      <c r="I48" s="1955"/>
      <c r="J48" s="1955"/>
      <c r="K48" s="1955"/>
      <c r="L48" s="1955"/>
      <c r="M48" s="1955"/>
      <c r="N48" s="1955"/>
      <c r="O48" s="1955"/>
      <c r="P48" s="1955"/>
      <c r="Q48" s="1955"/>
      <c r="R48" s="1955"/>
      <c r="S48" s="1955"/>
      <c r="T48" s="1955"/>
      <c r="U48" s="1955"/>
      <c r="V48" s="1955"/>
      <c r="W48" s="1955"/>
      <c r="X48" s="1955"/>
      <c r="Y48" s="1955"/>
      <c r="Z48" s="1955"/>
      <c r="AA48" s="1955"/>
    </row>
    <row r="49" spans="1:27" ht="21" customHeight="1">
      <c r="A49" s="1955"/>
      <c r="B49" s="1955"/>
      <c r="C49" s="1955"/>
      <c r="D49" s="1955"/>
      <c r="E49" s="1955"/>
      <c r="F49" s="1955"/>
      <c r="G49" s="1955"/>
      <c r="H49" s="1955"/>
      <c r="I49" s="1955"/>
      <c r="J49" s="1955"/>
      <c r="K49" s="1955"/>
      <c r="L49" s="1955"/>
      <c r="M49" s="1955"/>
      <c r="N49" s="1955"/>
      <c r="O49" s="1955"/>
      <c r="P49" s="1955"/>
      <c r="Q49" s="1955"/>
      <c r="R49" s="1955"/>
      <c r="S49" s="1955"/>
      <c r="T49" s="1955"/>
      <c r="U49" s="1955"/>
      <c r="V49" s="1955"/>
      <c r="W49" s="1955"/>
      <c r="X49" s="1955"/>
      <c r="Y49" s="1955"/>
      <c r="Z49" s="1955"/>
      <c r="AA49" s="1955"/>
    </row>
    <row r="50" spans="1:27" ht="21" customHeight="1">
      <c r="A50" s="1955"/>
      <c r="B50" s="1955"/>
      <c r="C50" s="1955"/>
      <c r="D50" s="1955"/>
      <c r="E50" s="1955"/>
      <c r="F50" s="1955"/>
      <c r="G50" s="1955"/>
      <c r="H50" s="1955"/>
      <c r="I50" s="1955"/>
      <c r="J50" s="1955"/>
      <c r="K50" s="1955"/>
      <c r="L50" s="1955"/>
      <c r="M50" s="1955"/>
      <c r="N50" s="1955"/>
      <c r="O50" s="1955"/>
      <c r="P50" s="1955"/>
      <c r="Q50" s="1955"/>
      <c r="R50" s="1955"/>
      <c r="S50" s="1955"/>
      <c r="T50" s="1955"/>
      <c r="U50" s="1955"/>
      <c r="V50" s="1955"/>
      <c r="W50" s="1955"/>
      <c r="X50" s="1955"/>
      <c r="Y50" s="1955"/>
      <c r="Z50" s="1955"/>
      <c r="AA50" s="1955"/>
    </row>
    <row r="51" spans="1:27" ht="21" customHeight="1">
      <c r="A51" s="1955"/>
      <c r="B51" s="1955"/>
      <c r="C51" s="1955"/>
      <c r="D51" s="1955"/>
      <c r="E51" s="1955"/>
      <c r="F51" s="1955"/>
      <c r="G51" s="1955"/>
      <c r="H51" s="1955"/>
      <c r="I51" s="1955"/>
      <c r="J51" s="1955"/>
      <c r="K51" s="1955"/>
      <c r="L51" s="1955"/>
      <c r="M51" s="1955"/>
      <c r="N51" s="1955"/>
      <c r="O51" s="1955"/>
      <c r="P51" s="1955"/>
      <c r="Q51" s="1955"/>
      <c r="R51" s="1955"/>
      <c r="S51" s="1955"/>
      <c r="T51" s="1955"/>
      <c r="U51" s="1955"/>
      <c r="V51" s="1955"/>
      <c r="W51" s="1955"/>
      <c r="X51" s="1955"/>
      <c r="Y51" s="1955"/>
      <c r="Z51" s="1955"/>
      <c r="AA51" s="1955"/>
    </row>
    <row r="52" spans="1:27" ht="21" customHeight="1">
      <c r="A52" s="1955"/>
      <c r="B52" s="1955"/>
      <c r="C52" s="1955"/>
      <c r="D52" s="1955"/>
      <c r="E52" s="1955"/>
      <c r="F52" s="1955"/>
      <c r="G52" s="1955"/>
      <c r="H52" s="1955"/>
      <c r="I52" s="1955"/>
      <c r="J52" s="1955"/>
      <c r="K52" s="1955"/>
      <c r="L52" s="1955"/>
      <c r="M52" s="1955"/>
      <c r="N52" s="1955"/>
      <c r="O52" s="1955"/>
      <c r="P52" s="1955"/>
      <c r="Q52" s="1955"/>
      <c r="R52" s="1955"/>
      <c r="S52" s="1955"/>
      <c r="T52" s="1955"/>
      <c r="U52" s="1955"/>
      <c r="V52" s="1955"/>
      <c r="W52" s="1955"/>
      <c r="X52" s="1955"/>
      <c r="Y52" s="1955"/>
      <c r="Z52" s="1955"/>
      <c r="AA52" s="1955"/>
    </row>
    <row r="53" spans="1:27" ht="21" customHeight="1">
      <c r="A53" s="1955"/>
      <c r="B53" s="1955"/>
      <c r="C53" s="1955"/>
      <c r="D53" s="1955"/>
      <c r="E53" s="1955"/>
      <c r="F53" s="1955"/>
      <c r="G53" s="1955"/>
      <c r="H53" s="1955"/>
      <c r="I53" s="1955"/>
      <c r="J53" s="1955"/>
      <c r="K53" s="1955"/>
      <c r="L53" s="1955"/>
      <c r="M53" s="1955"/>
      <c r="N53" s="1955"/>
      <c r="O53" s="1955"/>
      <c r="P53" s="1955"/>
      <c r="Q53" s="1955"/>
      <c r="R53" s="1955"/>
      <c r="S53" s="1955"/>
      <c r="T53" s="1955"/>
      <c r="U53" s="1955"/>
      <c r="V53" s="1955"/>
      <c r="W53" s="1955"/>
      <c r="X53" s="1955"/>
      <c r="Y53" s="1955"/>
      <c r="Z53" s="1955"/>
      <c r="AA53" s="1955"/>
    </row>
    <row r="54" spans="1:27" ht="21" customHeight="1">
      <c r="A54" s="1955"/>
      <c r="B54" s="1955"/>
      <c r="C54" s="1955"/>
      <c r="D54" s="1955"/>
      <c r="E54" s="1955"/>
      <c r="F54" s="1955"/>
      <c r="G54" s="1955"/>
      <c r="H54" s="1955"/>
      <c r="I54" s="1955"/>
      <c r="J54" s="1955"/>
      <c r="K54" s="1955"/>
      <c r="L54" s="1955"/>
      <c r="M54" s="1955"/>
      <c r="N54" s="1955"/>
      <c r="O54" s="1955"/>
      <c r="P54" s="1955"/>
      <c r="Q54" s="1955"/>
      <c r="R54" s="1955"/>
      <c r="S54" s="1955"/>
      <c r="T54" s="1955"/>
      <c r="U54" s="1955"/>
      <c r="V54" s="1955"/>
      <c r="W54" s="1955"/>
      <c r="X54" s="1955"/>
      <c r="Y54" s="1955"/>
      <c r="Z54" s="1955"/>
      <c r="AA54" s="1955"/>
    </row>
    <row r="55" spans="1:27" ht="21" customHeight="1">
      <c r="A55" s="1955"/>
      <c r="B55" s="1955"/>
      <c r="C55" s="1955"/>
      <c r="D55" s="1955"/>
      <c r="E55" s="1955"/>
      <c r="F55" s="1955"/>
      <c r="G55" s="1955"/>
      <c r="H55" s="1955"/>
      <c r="I55" s="1955"/>
      <c r="J55" s="1955"/>
      <c r="K55" s="1955"/>
      <c r="L55" s="1955"/>
      <c r="M55" s="1955"/>
      <c r="N55" s="1955"/>
      <c r="O55" s="1955"/>
      <c r="P55" s="1955"/>
      <c r="Q55" s="1955"/>
      <c r="R55" s="1955"/>
      <c r="S55" s="1955"/>
      <c r="T55" s="1955"/>
      <c r="U55" s="1955"/>
      <c r="V55" s="1955"/>
      <c r="W55" s="1955"/>
      <c r="X55" s="1955"/>
      <c r="Y55" s="1955"/>
      <c r="Z55" s="1955"/>
      <c r="AA55" s="1955"/>
    </row>
    <row r="56" spans="1:27" ht="21" customHeight="1">
      <c r="A56" s="1955"/>
      <c r="B56" s="1955"/>
      <c r="C56" s="1955"/>
      <c r="D56" s="1955"/>
      <c r="E56" s="1955"/>
      <c r="F56" s="1955"/>
      <c r="G56" s="1955"/>
      <c r="H56" s="1955"/>
      <c r="I56" s="1955"/>
      <c r="J56" s="1955"/>
      <c r="K56" s="1955"/>
      <c r="L56" s="1955"/>
      <c r="M56" s="1955"/>
      <c r="N56" s="1955"/>
      <c r="O56" s="1955"/>
      <c r="P56" s="1955"/>
      <c r="Q56" s="1955"/>
      <c r="R56" s="1955"/>
      <c r="S56" s="1955"/>
      <c r="T56" s="1955"/>
      <c r="U56" s="1955"/>
      <c r="V56" s="1955"/>
      <c r="W56" s="1955"/>
      <c r="X56" s="1955"/>
      <c r="Y56" s="1955"/>
      <c r="Z56" s="1955"/>
      <c r="AA56" s="1955"/>
    </row>
    <row r="57" spans="1:27" ht="21" customHeight="1">
      <c r="A57" s="1955"/>
      <c r="B57" s="1955"/>
      <c r="C57" s="1955"/>
      <c r="D57" s="1955"/>
      <c r="E57" s="1955"/>
      <c r="F57" s="1955"/>
      <c r="G57" s="1955"/>
      <c r="H57" s="1955"/>
      <c r="I57" s="1955"/>
      <c r="J57" s="1955"/>
      <c r="K57" s="1955"/>
      <c r="L57" s="1955"/>
      <c r="M57" s="1955"/>
      <c r="N57" s="1955"/>
      <c r="O57" s="1955"/>
      <c r="P57" s="1955"/>
      <c r="Q57" s="1955"/>
      <c r="R57" s="1955"/>
      <c r="S57" s="1955"/>
      <c r="T57" s="1955"/>
      <c r="U57" s="1955"/>
      <c r="V57" s="1955"/>
      <c r="W57" s="1955"/>
      <c r="X57" s="1955"/>
      <c r="Y57" s="1955"/>
      <c r="Z57" s="1955"/>
      <c r="AA57" s="1955"/>
    </row>
    <row r="58" spans="1:27" ht="21" customHeight="1">
      <c r="A58" s="1955"/>
      <c r="B58" s="1955"/>
      <c r="C58" s="1955"/>
      <c r="D58" s="1955"/>
      <c r="E58" s="1955"/>
      <c r="F58" s="1955"/>
      <c r="G58" s="1955"/>
      <c r="H58" s="1955"/>
      <c r="I58" s="1955"/>
      <c r="J58" s="1955"/>
      <c r="K58" s="1955"/>
      <c r="L58" s="1955"/>
      <c r="M58" s="1955"/>
      <c r="N58" s="1955"/>
      <c r="O58" s="1955"/>
      <c r="P58" s="1955"/>
      <c r="Q58" s="1955"/>
      <c r="R58" s="1955"/>
      <c r="S58" s="1955"/>
      <c r="T58" s="1955"/>
      <c r="U58" s="1955"/>
      <c r="V58" s="1955"/>
      <c r="W58" s="1955"/>
      <c r="X58" s="1955"/>
      <c r="Y58" s="1955"/>
      <c r="Z58" s="1955"/>
      <c r="AA58" s="1955"/>
    </row>
    <row r="59" spans="1:27" ht="21" customHeight="1">
      <c r="A59" s="1955"/>
      <c r="B59" s="1955"/>
      <c r="C59" s="1955"/>
      <c r="D59" s="1955"/>
      <c r="E59" s="1955"/>
      <c r="F59" s="1955"/>
      <c r="G59" s="1955"/>
      <c r="H59" s="1955"/>
      <c r="I59" s="1955"/>
      <c r="J59" s="1955"/>
      <c r="K59" s="1955"/>
      <c r="L59" s="1955"/>
      <c r="M59" s="1955"/>
      <c r="N59" s="1955"/>
      <c r="O59" s="1955"/>
      <c r="P59" s="1955"/>
      <c r="Q59" s="1955"/>
      <c r="R59" s="1955"/>
      <c r="S59" s="1955"/>
      <c r="T59" s="1955"/>
      <c r="U59" s="1955"/>
      <c r="V59" s="1955"/>
      <c r="W59" s="1955"/>
      <c r="X59" s="1955"/>
      <c r="Y59" s="1955"/>
      <c r="Z59" s="1955"/>
      <c r="AA59" s="1955"/>
    </row>
    <row r="60" spans="1:27" ht="21" customHeight="1">
      <c r="A60" s="1955"/>
      <c r="B60" s="1955"/>
      <c r="C60" s="1955"/>
      <c r="D60" s="1955"/>
      <c r="E60" s="1955"/>
      <c r="F60" s="1955"/>
      <c r="G60" s="1955"/>
      <c r="H60" s="1955"/>
      <c r="I60" s="1955"/>
      <c r="J60" s="1955"/>
      <c r="K60" s="1955"/>
      <c r="L60" s="1955"/>
      <c r="M60" s="1955"/>
      <c r="N60" s="1955"/>
      <c r="O60" s="1955"/>
      <c r="P60" s="1955"/>
      <c r="Q60" s="1955"/>
      <c r="R60" s="1955"/>
      <c r="S60" s="1955"/>
      <c r="T60" s="1955"/>
      <c r="U60" s="1955"/>
      <c r="V60" s="1955"/>
      <c r="W60" s="1955"/>
      <c r="X60" s="1955"/>
      <c r="Y60" s="1955"/>
      <c r="Z60" s="1955"/>
      <c r="AA60" s="1955"/>
    </row>
    <row r="61" spans="1:27" ht="21" customHeight="1">
      <c r="A61" s="1955"/>
      <c r="B61" s="1955"/>
      <c r="C61" s="1955"/>
      <c r="D61" s="1955"/>
      <c r="E61" s="1955"/>
      <c r="F61" s="1955"/>
      <c r="G61" s="1955"/>
      <c r="H61" s="1955"/>
      <c r="I61" s="1955"/>
      <c r="J61" s="1955"/>
      <c r="K61" s="1955"/>
      <c r="L61" s="1955"/>
      <c r="M61" s="1955"/>
      <c r="N61" s="1955"/>
      <c r="O61" s="1955"/>
      <c r="P61" s="1955"/>
      <c r="Q61" s="1955"/>
      <c r="R61" s="1955"/>
      <c r="S61" s="1955"/>
      <c r="T61" s="1955"/>
      <c r="U61" s="1955"/>
      <c r="V61" s="1955"/>
      <c r="W61" s="1955"/>
      <c r="X61" s="1955"/>
      <c r="Y61" s="1955"/>
      <c r="Z61" s="1955"/>
      <c r="AA61" s="1955"/>
    </row>
    <row r="62" spans="1:27" ht="21" customHeight="1">
      <c r="A62" s="1955"/>
      <c r="B62" s="1955"/>
      <c r="C62" s="1955"/>
      <c r="D62" s="1955"/>
      <c r="E62" s="1955"/>
      <c r="F62" s="1955"/>
      <c r="G62" s="1955"/>
      <c r="H62" s="1955"/>
      <c r="I62" s="1955"/>
      <c r="J62" s="1955"/>
      <c r="K62" s="1955"/>
      <c r="L62" s="1955"/>
      <c r="M62" s="1955"/>
      <c r="N62" s="1955"/>
      <c r="O62" s="1955"/>
      <c r="P62" s="1955"/>
      <c r="Q62" s="1955"/>
      <c r="R62" s="1955"/>
      <c r="S62" s="1955"/>
      <c r="T62" s="1955"/>
      <c r="U62" s="1955"/>
      <c r="V62" s="1955"/>
      <c r="W62" s="1955"/>
      <c r="X62" s="1955"/>
      <c r="Y62" s="1955"/>
      <c r="Z62" s="1955"/>
      <c r="AA62" s="1955"/>
    </row>
    <row r="63" spans="1:27" ht="21" customHeight="1">
      <c r="A63" s="1955"/>
      <c r="B63" s="1955"/>
      <c r="C63" s="1955"/>
      <c r="D63" s="1955"/>
      <c r="E63" s="1955"/>
      <c r="F63" s="1955"/>
      <c r="G63" s="1955"/>
      <c r="H63" s="1955"/>
      <c r="I63" s="1955"/>
      <c r="J63" s="1955"/>
      <c r="K63" s="1955"/>
      <c r="L63" s="1955"/>
      <c r="M63" s="1955"/>
      <c r="N63" s="1955"/>
      <c r="O63" s="1955"/>
      <c r="P63" s="1955"/>
      <c r="Q63" s="1955"/>
      <c r="R63" s="1955"/>
      <c r="S63" s="1955"/>
      <c r="T63" s="1955"/>
      <c r="U63" s="1955"/>
      <c r="V63" s="1955"/>
      <c r="W63" s="1955"/>
      <c r="X63" s="1955"/>
      <c r="Y63" s="1955"/>
      <c r="Z63" s="1955"/>
      <c r="AA63" s="1955"/>
    </row>
    <row r="64" spans="1:27" ht="21" customHeight="1">
      <c r="A64" s="1955"/>
      <c r="B64" s="1955"/>
      <c r="C64" s="1955"/>
      <c r="D64" s="1955"/>
      <c r="E64" s="1955"/>
      <c r="F64" s="1955"/>
      <c r="G64" s="1955"/>
      <c r="H64" s="1955"/>
      <c r="I64" s="1955"/>
      <c r="J64" s="1955"/>
      <c r="K64" s="1955"/>
      <c r="L64" s="1955"/>
      <c r="M64" s="1955"/>
      <c r="N64" s="1955"/>
      <c r="O64" s="1955"/>
      <c r="P64" s="1955"/>
      <c r="Q64" s="1955"/>
      <c r="R64" s="1955"/>
      <c r="S64" s="1955"/>
      <c r="T64" s="1955"/>
      <c r="U64" s="1955"/>
      <c r="V64" s="1955"/>
      <c r="W64" s="1955"/>
      <c r="X64" s="1955"/>
      <c r="Y64" s="1955"/>
      <c r="Z64" s="1955"/>
      <c r="AA64" s="1955"/>
    </row>
    <row r="65" spans="1:27" ht="21" customHeight="1">
      <c r="A65" s="1955"/>
      <c r="B65" s="1955"/>
      <c r="C65" s="1955"/>
      <c r="D65" s="1955"/>
      <c r="E65" s="1955"/>
      <c r="F65" s="1955"/>
      <c r="G65" s="1955"/>
      <c r="H65" s="1955"/>
      <c r="I65" s="1955"/>
      <c r="J65" s="1955"/>
      <c r="K65" s="1955"/>
      <c r="L65" s="1955"/>
      <c r="M65" s="1955"/>
      <c r="N65" s="1955"/>
      <c r="O65" s="1955"/>
      <c r="P65" s="1955"/>
      <c r="Q65" s="1955"/>
      <c r="R65" s="1955"/>
      <c r="S65" s="1955"/>
      <c r="T65" s="1955"/>
      <c r="U65" s="1955"/>
      <c r="V65" s="1955"/>
      <c r="W65" s="1955"/>
      <c r="X65" s="1955"/>
      <c r="Y65" s="1955"/>
      <c r="Z65" s="1955"/>
      <c r="AA65" s="1955"/>
    </row>
    <row r="66" spans="1:27" ht="21" customHeight="1">
      <c r="A66" s="1955"/>
      <c r="B66" s="1955"/>
      <c r="C66" s="1955"/>
      <c r="D66" s="1955"/>
      <c r="E66" s="1955"/>
      <c r="F66" s="1955"/>
      <c r="G66" s="1955"/>
      <c r="H66" s="1955"/>
      <c r="I66" s="1955"/>
      <c r="J66" s="1955"/>
      <c r="K66" s="1955"/>
      <c r="L66" s="1955"/>
      <c r="M66" s="1955"/>
      <c r="N66" s="1955"/>
      <c r="O66" s="1955"/>
      <c r="P66" s="1955"/>
      <c r="Q66" s="1955"/>
      <c r="R66" s="1955"/>
      <c r="S66" s="1955"/>
      <c r="T66" s="1955"/>
      <c r="U66" s="1955"/>
      <c r="V66" s="1955"/>
      <c r="W66" s="1955"/>
      <c r="X66" s="1955"/>
      <c r="Y66" s="1955"/>
      <c r="Z66" s="1955"/>
      <c r="AA66" s="1955"/>
    </row>
    <row r="67" spans="1:27" ht="21" customHeight="1">
      <c r="A67" s="1955"/>
      <c r="B67" s="1955"/>
      <c r="C67" s="1955"/>
      <c r="D67" s="1955"/>
      <c r="E67" s="1955"/>
      <c r="F67" s="1955"/>
      <c r="G67" s="1955"/>
      <c r="H67" s="1955"/>
      <c r="I67" s="1955"/>
      <c r="J67" s="1955"/>
      <c r="K67" s="1955"/>
      <c r="L67" s="1955"/>
      <c r="M67" s="1955"/>
      <c r="N67" s="1955"/>
      <c r="O67" s="1955"/>
      <c r="P67" s="1955"/>
      <c r="Q67" s="1955"/>
      <c r="R67" s="1955"/>
      <c r="S67" s="1955"/>
      <c r="T67" s="1955"/>
      <c r="U67" s="1955"/>
      <c r="V67" s="1955"/>
      <c r="W67" s="1955"/>
      <c r="X67" s="1955"/>
      <c r="Y67" s="1955"/>
      <c r="Z67" s="1955"/>
      <c r="AA67" s="1955"/>
    </row>
    <row r="68" spans="1:27" ht="21" customHeight="1">
      <c r="A68" s="1955"/>
      <c r="B68" s="1955"/>
      <c r="C68" s="1955"/>
      <c r="D68" s="1955"/>
      <c r="E68" s="1955"/>
      <c r="F68" s="1955"/>
      <c r="G68" s="1955"/>
      <c r="H68" s="1955"/>
      <c r="I68" s="1955"/>
      <c r="J68" s="1955"/>
      <c r="K68" s="1955"/>
      <c r="L68" s="1955"/>
      <c r="M68" s="1955"/>
      <c r="N68" s="1955"/>
      <c r="O68" s="1955"/>
      <c r="P68" s="1955"/>
      <c r="Q68" s="1955"/>
      <c r="R68" s="1955"/>
      <c r="S68" s="1955"/>
      <c r="T68" s="1955"/>
      <c r="U68" s="1955"/>
      <c r="V68" s="1955"/>
      <c r="W68" s="1955"/>
      <c r="X68" s="1955"/>
      <c r="Y68" s="1955"/>
      <c r="Z68" s="1955"/>
      <c r="AA68" s="1955"/>
    </row>
    <row r="69" spans="1:27" ht="21" customHeight="1">
      <c r="A69" s="1955"/>
      <c r="B69" s="1955"/>
      <c r="C69" s="1955"/>
      <c r="D69" s="1955"/>
      <c r="E69" s="1955"/>
      <c r="F69" s="1955"/>
      <c r="G69" s="1955"/>
      <c r="H69" s="1955"/>
      <c r="I69" s="1955"/>
      <c r="J69" s="1955"/>
      <c r="K69" s="1955"/>
      <c r="L69" s="1955"/>
      <c r="M69" s="1955"/>
      <c r="N69" s="1955"/>
      <c r="O69" s="1955"/>
      <c r="P69" s="1955"/>
      <c r="Q69" s="1955"/>
      <c r="R69" s="1955"/>
      <c r="S69" s="1955"/>
      <c r="T69" s="1955"/>
      <c r="U69" s="1955"/>
      <c r="V69" s="1955"/>
      <c r="W69" s="1955"/>
      <c r="X69" s="1955"/>
      <c r="Y69" s="1955"/>
      <c r="Z69" s="1955"/>
      <c r="AA69" s="1955"/>
    </row>
    <row r="70" spans="1:27" ht="21" customHeight="1">
      <c r="A70" s="1955"/>
      <c r="B70" s="1955"/>
      <c r="C70" s="1955"/>
      <c r="D70" s="1955"/>
      <c r="E70" s="1955"/>
      <c r="F70" s="1955"/>
      <c r="G70" s="1955"/>
      <c r="H70" s="1955"/>
      <c r="I70" s="1955"/>
      <c r="J70" s="1955"/>
      <c r="K70" s="1955"/>
      <c r="L70" s="1955"/>
      <c r="M70" s="1955"/>
      <c r="N70" s="1955"/>
      <c r="O70" s="1955"/>
      <c r="P70" s="1955"/>
      <c r="Q70" s="1955"/>
      <c r="R70" s="1955"/>
      <c r="S70" s="1955"/>
      <c r="T70" s="1955"/>
      <c r="U70" s="1955"/>
      <c r="V70" s="1955"/>
      <c r="W70" s="1955"/>
      <c r="X70" s="1955"/>
      <c r="Y70" s="1955"/>
      <c r="Z70" s="1955"/>
      <c r="AA70" s="1955"/>
    </row>
    <row r="71" spans="1:27" ht="21" customHeight="1">
      <c r="A71" s="1955"/>
      <c r="B71" s="1955"/>
      <c r="C71" s="1955"/>
      <c r="D71" s="1955"/>
      <c r="E71" s="1955"/>
      <c r="F71" s="1955"/>
      <c r="G71" s="1955"/>
      <c r="H71" s="1955"/>
      <c r="I71" s="1955"/>
      <c r="J71" s="1955"/>
      <c r="K71" s="1955"/>
      <c r="L71" s="1955"/>
      <c r="M71" s="1955"/>
      <c r="N71" s="1955"/>
      <c r="O71" s="1955"/>
      <c r="P71" s="1955"/>
      <c r="Q71" s="1955"/>
      <c r="R71" s="1955"/>
      <c r="S71" s="1955"/>
      <c r="T71" s="1955"/>
      <c r="U71" s="1955"/>
      <c r="V71" s="1955"/>
      <c r="W71" s="1955"/>
      <c r="X71" s="1955"/>
      <c r="Y71" s="1955"/>
      <c r="Z71" s="1955"/>
      <c r="AA71" s="1955"/>
    </row>
    <row r="72" spans="1:27" ht="21" customHeight="1">
      <c r="A72" s="1955"/>
      <c r="B72" s="1955"/>
      <c r="C72" s="1955"/>
      <c r="D72" s="1955"/>
      <c r="E72" s="1955"/>
      <c r="F72" s="1955"/>
      <c r="G72" s="1955"/>
      <c r="H72" s="1955"/>
      <c r="I72" s="1955"/>
      <c r="J72" s="1955"/>
      <c r="K72" s="1955"/>
      <c r="L72" s="1955"/>
      <c r="M72" s="1955"/>
      <c r="N72" s="1955"/>
      <c r="O72" s="1955"/>
      <c r="P72" s="1955"/>
      <c r="Q72" s="1955"/>
      <c r="R72" s="1955"/>
      <c r="S72" s="1955"/>
      <c r="T72" s="1955"/>
      <c r="U72" s="1955"/>
      <c r="V72" s="1955"/>
      <c r="W72" s="1955"/>
      <c r="X72" s="1955"/>
      <c r="Y72" s="1955"/>
      <c r="Z72" s="1955"/>
      <c r="AA72" s="1955"/>
    </row>
    <row r="73" spans="1:27" ht="21" customHeight="1">
      <c r="A73" s="1955"/>
      <c r="B73" s="1955"/>
      <c r="C73" s="1955"/>
      <c r="D73" s="1955"/>
      <c r="E73" s="1955"/>
      <c r="F73" s="1955"/>
      <c r="G73" s="1955"/>
      <c r="H73" s="1955"/>
      <c r="I73" s="1955"/>
      <c r="J73" s="1955"/>
      <c r="K73" s="1955"/>
      <c r="L73" s="1955"/>
      <c r="M73" s="1955"/>
      <c r="N73" s="1955"/>
      <c r="O73" s="1955"/>
      <c r="P73" s="1955"/>
      <c r="Q73" s="1955"/>
      <c r="R73" s="1955"/>
      <c r="S73" s="1955"/>
      <c r="T73" s="1955"/>
      <c r="U73" s="1955"/>
      <c r="V73" s="1955"/>
      <c r="W73" s="1955"/>
      <c r="X73" s="1955"/>
      <c r="Y73" s="1955"/>
      <c r="Z73" s="1955"/>
      <c r="AA73" s="1955"/>
    </row>
    <row r="74" spans="1:27" ht="21" customHeight="1">
      <c r="A74" s="1955"/>
      <c r="B74" s="1955"/>
      <c r="C74" s="1955"/>
      <c r="D74" s="1955"/>
      <c r="E74" s="1955"/>
      <c r="F74" s="1955"/>
      <c r="G74" s="1955"/>
      <c r="H74" s="1955"/>
      <c r="I74" s="1955"/>
      <c r="J74" s="1955"/>
      <c r="K74" s="1955"/>
      <c r="L74" s="1955"/>
      <c r="M74" s="1955"/>
      <c r="N74" s="1955"/>
      <c r="O74" s="1955"/>
      <c r="P74" s="1955"/>
      <c r="Q74" s="1955"/>
      <c r="R74" s="1955"/>
      <c r="S74" s="1955"/>
      <c r="T74" s="1955"/>
      <c r="U74" s="1955"/>
      <c r="V74" s="1955"/>
      <c r="W74" s="1955"/>
      <c r="X74" s="1955"/>
      <c r="Y74" s="1955"/>
      <c r="Z74" s="1955"/>
      <c r="AA74" s="1955"/>
    </row>
    <row r="75" spans="1:27" ht="21" customHeight="1">
      <c r="A75" s="1955"/>
      <c r="B75" s="1955"/>
      <c r="C75" s="1955"/>
      <c r="D75" s="1955"/>
      <c r="E75" s="1955"/>
      <c r="F75" s="1955"/>
      <c r="G75" s="1955"/>
      <c r="H75" s="1955"/>
      <c r="I75" s="1955"/>
      <c r="J75" s="1955"/>
      <c r="K75" s="1955"/>
      <c r="L75" s="1955"/>
      <c r="M75" s="1955"/>
      <c r="N75" s="1955"/>
      <c r="O75" s="1955"/>
      <c r="P75" s="1955"/>
      <c r="Q75" s="1955"/>
      <c r="R75" s="1955"/>
      <c r="S75" s="1955"/>
      <c r="T75" s="1955"/>
      <c r="U75" s="1955"/>
      <c r="V75" s="1955"/>
      <c r="W75" s="1955"/>
      <c r="X75" s="1955"/>
      <c r="Y75" s="1955"/>
      <c r="Z75" s="1955"/>
      <c r="AA75" s="1955"/>
    </row>
    <row r="76" spans="1:27" ht="21" customHeight="1">
      <c r="A76" s="1955"/>
      <c r="B76" s="1955"/>
      <c r="C76" s="1955"/>
      <c r="D76" s="1955"/>
      <c r="E76" s="1955"/>
      <c r="F76" s="1955"/>
      <c r="G76" s="1955"/>
      <c r="H76" s="1955"/>
      <c r="I76" s="1955"/>
      <c r="J76" s="1955"/>
      <c r="K76" s="1955"/>
      <c r="L76" s="1955"/>
      <c r="M76" s="1955"/>
      <c r="N76" s="1955"/>
      <c r="O76" s="1955"/>
      <c r="P76" s="1955"/>
      <c r="Q76" s="1955"/>
      <c r="R76" s="1955"/>
      <c r="S76" s="1955"/>
      <c r="T76" s="1955"/>
      <c r="U76" s="1955"/>
      <c r="V76" s="1955"/>
      <c r="W76" s="1955"/>
      <c r="X76" s="1955"/>
      <c r="Y76" s="1955"/>
      <c r="Z76" s="1955"/>
      <c r="AA76" s="1955"/>
    </row>
    <row r="77" spans="1:27" ht="21" customHeight="1">
      <c r="A77" s="1955"/>
      <c r="B77" s="1955"/>
      <c r="C77" s="1955"/>
      <c r="D77" s="1955"/>
      <c r="E77" s="1955"/>
      <c r="F77" s="1955"/>
      <c r="G77" s="1955"/>
      <c r="H77" s="1955"/>
      <c r="I77" s="1955"/>
      <c r="J77" s="1955"/>
      <c r="K77" s="1955"/>
      <c r="L77" s="1955"/>
      <c r="M77" s="1955"/>
      <c r="N77" s="1955"/>
      <c r="O77" s="1955"/>
      <c r="P77" s="1955"/>
      <c r="Q77" s="1955"/>
      <c r="R77" s="1955"/>
      <c r="S77" s="1955"/>
      <c r="T77" s="1955"/>
      <c r="U77" s="1955"/>
      <c r="V77" s="1955"/>
      <c r="W77" s="1955"/>
      <c r="X77" s="1955"/>
      <c r="Y77" s="1955"/>
      <c r="Z77" s="1955"/>
      <c r="AA77" s="1955"/>
    </row>
    <row r="78" spans="1:27" ht="21" customHeight="1">
      <c r="A78" s="1955"/>
      <c r="B78" s="1955"/>
      <c r="C78" s="1955"/>
      <c r="D78" s="1955"/>
      <c r="E78" s="1955"/>
      <c r="F78" s="1955"/>
      <c r="G78" s="1955"/>
      <c r="H78" s="1955"/>
      <c r="I78" s="1955"/>
      <c r="J78" s="1955"/>
      <c r="K78" s="1955"/>
      <c r="L78" s="1955"/>
      <c r="M78" s="1955"/>
      <c r="N78" s="1955"/>
      <c r="O78" s="1955"/>
      <c r="P78" s="1955"/>
      <c r="Q78" s="1955"/>
      <c r="R78" s="1955"/>
      <c r="S78" s="1955"/>
      <c r="T78" s="1955"/>
      <c r="U78" s="1955"/>
      <c r="V78" s="1955"/>
      <c r="W78" s="1955"/>
      <c r="X78" s="1955"/>
      <c r="Y78" s="1955"/>
      <c r="Z78" s="1955"/>
      <c r="AA78" s="1955"/>
    </row>
    <row r="79" spans="1:27" ht="21" customHeight="1">
      <c r="A79" s="1955"/>
      <c r="B79" s="1955"/>
      <c r="C79" s="1955"/>
      <c r="D79" s="1955"/>
      <c r="E79" s="1955"/>
      <c r="F79" s="1955"/>
      <c r="G79" s="1955"/>
      <c r="H79" s="1955"/>
      <c r="I79" s="1955"/>
      <c r="J79" s="1955"/>
      <c r="K79" s="1955"/>
      <c r="L79" s="1955"/>
      <c r="M79" s="1955"/>
      <c r="N79" s="1955"/>
      <c r="O79" s="1955"/>
      <c r="P79" s="1955"/>
      <c r="Q79" s="1955"/>
      <c r="R79" s="1955"/>
      <c r="S79" s="1955"/>
      <c r="T79" s="1955"/>
      <c r="U79" s="1955"/>
      <c r="V79" s="1955"/>
      <c r="W79" s="1955"/>
      <c r="X79" s="1955"/>
      <c r="Y79" s="1955"/>
      <c r="Z79" s="1955"/>
      <c r="AA79" s="1955"/>
    </row>
    <row r="80" spans="1:27" ht="21" customHeight="1">
      <c r="A80" s="1955"/>
      <c r="B80" s="1955"/>
      <c r="C80" s="1955"/>
      <c r="D80" s="1955"/>
      <c r="E80" s="1955"/>
      <c r="F80" s="1955"/>
      <c r="G80" s="1955"/>
      <c r="H80" s="1955"/>
      <c r="I80" s="1955"/>
      <c r="J80" s="1955"/>
      <c r="K80" s="1955"/>
      <c r="L80" s="1955"/>
      <c r="M80" s="1955"/>
      <c r="N80" s="1955"/>
      <c r="O80" s="1955"/>
      <c r="P80" s="1955"/>
      <c r="Q80" s="1955"/>
      <c r="R80" s="1955"/>
      <c r="S80" s="1955"/>
      <c r="T80" s="1955"/>
      <c r="U80" s="1955"/>
      <c r="V80" s="1955"/>
      <c r="W80" s="1955"/>
      <c r="X80" s="1955"/>
      <c r="Y80" s="1955"/>
      <c r="Z80" s="1955"/>
      <c r="AA80" s="1955"/>
    </row>
    <row r="81" spans="1:27" ht="21" customHeight="1">
      <c r="A81" s="1955"/>
      <c r="B81" s="1955"/>
      <c r="C81" s="1955"/>
      <c r="D81" s="1955"/>
      <c r="E81" s="1955"/>
      <c r="F81" s="1955"/>
      <c r="G81" s="1955"/>
      <c r="H81" s="1955"/>
      <c r="I81" s="1955"/>
      <c r="J81" s="1955"/>
      <c r="K81" s="1955"/>
      <c r="L81" s="1955"/>
      <c r="M81" s="1955"/>
      <c r="N81" s="1955"/>
      <c r="O81" s="1955"/>
      <c r="P81" s="1955"/>
      <c r="Q81" s="1955"/>
      <c r="R81" s="1955"/>
      <c r="S81" s="1955"/>
      <c r="T81" s="1955"/>
      <c r="U81" s="1955"/>
      <c r="V81" s="1955"/>
      <c r="W81" s="1955"/>
      <c r="X81" s="1955"/>
      <c r="Y81" s="1955"/>
      <c r="Z81" s="1955"/>
      <c r="AA81" s="1955"/>
    </row>
    <row r="82" spans="1:27" ht="21" customHeight="1">
      <c r="A82" s="1955"/>
      <c r="B82" s="1955"/>
      <c r="C82" s="1955"/>
      <c r="D82" s="1955"/>
      <c r="E82" s="1955"/>
      <c r="F82" s="1955"/>
      <c r="G82" s="1955"/>
      <c r="H82" s="1955"/>
      <c r="I82" s="1955"/>
      <c r="J82" s="1955"/>
      <c r="K82" s="1955"/>
      <c r="L82" s="1955"/>
      <c r="M82" s="1955"/>
      <c r="N82" s="1955"/>
      <c r="O82" s="1955"/>
      <c r="P82" s="1955"/>
      <c r="Q82" s="1955"/>
      <c r="R82" s="1955"/>
      <c r="S82" s="1955"/>
      <c r="T82" s="1955"/>
      <c r="U82" s="1955"/>
      <c r="V82" s="1955"/>
      <c r="W82" s="1955"/>
      <c r="X82" s="1955"/>
      <c r="Y82" s="1955"/>
      <c r="Z82" s="1955"/>
      <c r="AA82" s="1955"/>
    </row>
    <row r="83" spans="1:27" ht="21" customHeight="1">
      <c r="A83" s="1955"/>
      <c r="B83" s="1955"/>
      <c r="C83" s="1955"/>
      <c r="D83" s="1955"/>
      <c r="E83" s="1955"/>
      <c r="F83" s="1955"/>
      <c r="G83" s="1955"/>
      <c r="H83" s="1955"/>
      <c r="I83" s="1955"/>
      <c r="J83" s="1955"/>
      <c r="K83" s="1955"/>
      <c r="L83" s="1955"/>
      <c r="M83" s="1955"/>
      <c r="N83" s="1955"/>
      <c r="O83" s="1955"/>
      <c r="P83" s="1955"/>
      <c r="Q83" s="1955"/>
      <c r="R83" s="1955"/>
      <c r="S83" s="1955"/>
      <c r="T83" s="1955"/>
      <c r="U83" s="1955"/>
      <c r="V83" s="1955"/>
      <c r="W83" s="1955"/>
      <c r="X83" s="1955"/>
      <c r="Y83" s="1955"/>
      <c r="Z83" s="1955"/>
      <c r="AA83" s="1955"/>
    </row>
    <row r="84" spans="1:27" ht="21" customHeight="1">
      <c r="A84" s="1955"/>
      <c r="B84" s="1955"/>
      <c r="C84" s="1955"/>
      <c r="D84" s="1955"/>
      <c r="E84" s="1955"/>
      <c r="F84" s="1955"/>
      <c r="G84" s="1955"/>
      <c r="H84" s="1955"/>
      <c r="I84" s="1955"/>
      <c r="J84" s="1955"/>
      <c r="K84" s="1955"/>
      <c r="L84" s="1955"/>
      <c r="M84" s="1955"/>
      <c r="N84" s="1955"/>
      <c r="O84" s="1955"/>
      <c r="P84" s="1955"/>
      <c r="Q84" s="1955"/>
      <c r="R84" s="1955"/>
      <c r="S84" s="1955"/>
      <c r="T84" s="1955"/>
      <c r="U84" s="1955"/>
      <c r="V84" s="1955"/>
      <c r="W84" s="1955"/>
      <c r="X84" s="1955"/>
      <c r="Y84" s="1955"/>
      <c r="Z84" s="1955"/>
      <c r="AA84" s="1955"/>
    </row>
    <row r="85" spans="1:27" ht="21" customHeight="1">
      <c r="A85" s="1955"/>
      <c r="B85" s="1955"/>
      <c r="C85" s="1955"/>
      <c r="D85" s="1955"/>
      <c r="E85" s="1955"/>
      <c r="F85" s="1955"/>
      <c r="G85" s="1955"/>
      <c r="H85" s="1955"/>
      <c r="I85" s="1955"/>
      <c r="J85" s="1955"/>
      <c r="K85" s="1955"/>
      <c r="L85" s="1955"/>
      <c r="M85" s="1955"/>
      <c r="N85" s="1955"/>
      <c r="O85" s="1955"/>
      <c r="P85" s="1955"/>
      <c r="Q85" s="1955"/>
      <c r="R85" s="1955"/>
      <c r="S85" s="1955"/>
      <c r="T85" s="1955"/>
      <c r="U85" s="1955"/>
      <c r="V85" s="1955"/>
      <c r="W85" s="1955"/>
      <c r="X85" s="1955"/>
      <c r="Y85" s="1955"/>
      <c r="Z85" s="1955"/>
      <c r="AA85" s="1955"/>
    </row>
    <row r="86" spans="1:27" ht="21" customHeight="1">
      <c r="A86" s="1955"/>
      <c r="B86" s="1955"/>
      <c r="C86" s="1955"/>
      <c r="D86" s="1955"/>
      <c r="E86" s="1955"/>
      <c r="F86" s="1955"/>
      <c r="G86" s="1955"/>
      <c r="H86" s="1955"/>
      <c r="I86" s="1955"/>
      <c r="J86" s="1955"/>
      <c r="K86" s="1955"/>
      <c r="L86" s="1955"/>
      <c r="M86" s="1955"/>
      <c r="N86" s="1955"/>
      <c r="O86" s="1955"/>
      <c r="P86" s="1955"/>
      <c r="Q86" s="1955"/>
      <c r="R86" s="1955"/>
      <c r="S86" s="1955"/>
      <c r="T86" s="1955"/>
      <c r="U86" s="1955"/>
      <c r="V86" s="1955"/>
      <c r="W86" s="1955"/>
      <c r="X86" s="1955"/>
      <c r="Y86" s="1955"/>
      <c r="Z86" s="1955"/>
      <c r="AA86" s="1955"/>
    </row>
    <row r="87" spans="1:27" ht="21" customHeight="1">
      <c r="A87" s="1955"/>
      <c r="B87" s="1955"/>
      <c r="C87" s="1955"/>
      <c r="D87" s="1955"/>
      <c r="E87" s="1955"/>
      <c r="F87" s="1955"/>
      <c r="G87" s="1955"/>
      <c r="H87" s="1955"/>
      <c r="I87" s="1955"/>
      <c r="J87" s="1955"/>
      <c r="K87" s="1955"/>
      <c r="L87" s="1955"/>
      <c r="M87" s="1955"/>
      <c r="N87" s="1955"/>
      <c r="O87" s="1955"/>
      <c r="P87" s="1955"/>
      <c r="Q87" s="1955"/>
      <c r="R87" s="1955"/>
      <c r="S87" s="1955"/>
      <c r="T87" s="1955"/>
      <c r="U87" s="1955"/>
      <c r="V87" s="1955"/>
      <c r="W87" s="1955"/>
      <c r="X87" s="1955"/>
      <c r="Y87" s="1955"/>
      <c r="Z87" s="1955"/>
      <c r="AA87" s="1955"/>
    </row>
    <row r="88" spans="1:27" ht="21" customHeight="1">
      <c r="A88" s="1955"/>
      <c r="B88" s="1955"/>
      <c r="C88" s="1955"/>
      <c r="D88" s="1955"/>
      <c r="E88" s="1955"/>
      <c r="F88" s="1955"/>
      <c r="G88" s="1955"/>
      <c r="H88" s="1955"/>
      <c r="I88" s="1955"/>
      <c r="J88" s="1955"/>
      <c r="K88" s="1955"/>
      <c r="L88" s="1955"/>
      <c r="M88" s="1955"/>
      <c r="N88" s="1955"/>
      <c r="O88" s="1955"/>
      <c r="P88" s="1955"/>
      <c r="Q88" s="1955"/>
      <c r="R88" s="1955"/>
      <c r="S88" s="1955"/>
      <c r="T88" s="1955"/>
      <c r="U88" s="1955"/>
      <c r="V88" s="1955"/>
      <c r="W88" s="1955"/>
      <c r="X88" s="1955"/>
      <c r="Y88" s="1955"/>
      <c r="Z88" s="1955"/>
      <c r="AA88" s="1955"/>
    </row>
    <row r="89" spans="1:27" ht="21" customHeight="1">
      <c r="A89" s="1955"/>
      <c r="B89" s="1955"/>
      <c r="C89" s="1955"/>
      <c r="D89" s="1955"/>
      <c r="E89" s="1955"/>
      <c r="F89" s="1955"/>
      <c r="G89" s="1955"/>
      <c r="H89" s="1955"/>
      <c r="I89" s="1955"/>
      <c r="J89" s="1955"/>
      <c r="K89" s="1955"/>
      <c r="L89" s="1955"/>
      <c r="M89" s="1955"/>
      <c r="N89" s="1955"/>
      <c r="O89" s="1955"/>
      <c r="P89" s="1955"/>
      <c r="Q89" s="1955"/>
      <c r="R89" s="1955"/>
      <c r="S89" s="1955"/>
      <c r="T89" s="1955"/>
      <c r="U89" s="1955"/>
      <c r="V89" s="1955"/>
      <c r="W89" s="1955"/>
      <c r="X89" s="1955"/>
      <c r="Y89" s="1955"/>
      <c r="Z89" s="1955"/>
      <c r="AA89" s="1955"/>
    </row>
    <row r="90" spans="1:27" ht="21" customHeight="1">
      <c r="A90" s="1955"/>
      <c r="B90" s="1955"/>
      <c r="C90" s="1955"/>
      <c r="D90" s="1955"/>
      <c r="E90" s="1955"/>
      <c r="F90" s="1955"/>
      <c r="G90" s="1955"/>
      <c r="H90" s="1955"/>
      <c r="I90" s="1955"/>
      <c r="J90" s="1955"/>
      <c r="K90" s="1955"/>
      <c r="L90" s="1955"/>
      <c r="M90" s="1955"/>
      <c r="N90" s="1955"/>
      <c r="O90" s="1955"/>
      <c r="P90" s="1955"/>
      <c r="Q90" s="1955"/>
      <c r="R90" s="1955"/>
      <c r="S90" s="1955"/>
      <c r="T90" s="1955"/>
      <c r="U90" s="1955"/>
      <c r="V90" s="1955"/>
      <c r="W90" s="1955"/>
      <c r="X90" s="1955"/>
      <c r="Y90" s="1955"/>
      <c r="Z90" s="1955"/>
      <c r="AA90" s="1955"/>
    </row>
    <row r="91" spans="1:27" ht="21" customHeight="1">
      <c r="A91" s="1955"/>
      <c r="B91" s="1955"/>
      <c r="C91" s="1955"/>
      <c r="D91" s="1955"/>
      <c r="E91" s="1955"/>
      <c r="F91" s="1955"/>
      <c r="G91" s="1955"/>
      <c r="H91" s="1955"/>
      <c r="I91" s="1955"/>
      <c r="J91" s="1955"/>
      <c r="K91" s="1955"/>
      <c r="L91" s="1955"/>
      <c r="M91" s="1955"/>
      <c r="N91" s="1955"/>
      <c r="O91" s="1955"/>
      <c r="P91" s="1955"/>
      <c r="Q91" s="1955"/>
      <c r="R91" s="1955"/>
      <c r="S91" s="1955"/>
      <c r="T91" s="1955"/>
      <c r="U91" s="1955"/>
      <c r="V91" s="1955"/>
      <c r="W91" s="1955"/>
      <c r="X91" s="1955"/>
      <c r="Y91" s="1955"/>
      <c r="Z91" s="1955"/>
      <c r="AA91" s="1955"/>
    </row>
    <row r="92" spans="1:27" ht="21" customHeight="1">
      <c r="A92" s="1955"/>
      <c r="B92" s="1955"/>
      <c r="C92" s="1955"/>
      <c r="D92" s="1955"/>
      <c r="E92" s="1955"/>
      <c r="F92" s="1955"/>
      <c r="G92" s="1955"/>
      <c r="H92" s="1955"/>
      <c r="I92" s="1955"/>
      <c r="J92" s="1955"/>
      <c r="K92" s="1955"/>
      <c r="L92" s="1955"/>
      <c r="M92" s="1955"/>
      <c r="N92" s="1955"/>
      <c r="O92" s="1955"/>
      <c r="P92" s="1955"/>
      <c r="Q92" s="1955"/>
      <c r="R92" s="1955"/>
      <c r="S92" s="1955"/>
      <c r="T92" s="1955"/>
      <c r="U92" s="1955"/>
      <c r="V92" s="1955"/>
      <c r="W92" s="1955"/>
      <c r="X92" s="1955"/>
      <c r="Y92" s="1955"/>
      <c r="Z92" s="1955"/>
      <c r="AA92" s="1955"/>
    </row>
    <row r="93" spans="1:27" ht="21" customHeight="1">
      <c r="A93" s="1955"/>
      <c r="B93" s="1955"/>
      <c r="C93" s="1955"/>
      <c r="D93" s="1955"/>
      <c r="E93" s="1955"/>
      <c r="F93" s="1955"/>
      <c r="G93" s="1955"/>
      <c r="H93" s="1955"/>
      <c r="I93" s="1955"/>
      <c r="J93" s="1955"/>
      <c r="K93" s="1955"/>
      <c r="L93" s="1955"/>
      <c r="M93" s="1955"/>
      <c r="N93" s="1955"/>
      <c r="O93" s="1955"/>
      <c r="P93" s="1955"/>
      <c r="Q93" s="1955"/>
      <c r="R93" s="1955"/>
      <c r="S93" s="1955"/>
      <c r="T93" s="1955"/>
      <c r="U93" s="1955"/>
      <c r="V93" s="1955"/>
      <c r="W93" s="1955"/>
      <c r="X93" s="1955"/>
      <c r="Y93" s="1955"/>
      <c r="Z93" s="1955"/>
      <c r="AA93" s="1955"/>
    </row>
    <row r="94" spans="1:27" ht="21" customHeight="1">
      <c r="A94" s="1955"/>
      <c r="B94" s="1955"/>
      <c r="C94" s="1955"/>
      <c r="D94" s="1955"/>
      <c r="E94" s="1955"/>
      <c r="F94" s="1955"/>
      <c r="G94" s="1955"/>
      <c r="H94" s="1955"/>
      <c r="I94" s="1955"/>
      <c r="J94" s="1955"/>
      <c r="K94" s="1955"/>
      <c r="L94" s="1955"/>
      <c r="M94" s="1955"/>
      <c r="N94" s="1955"/>
      <c r="O94" s="1955"/>
      <c r="P94" s="1955"/>
      <c r="Q94" s="1955"/>
      <c r="R94" s="1955"/>
      <c r="S94" s="1955"/>
      <c r="T94" s="1955"/>
      <c r="U94" s="1955"/>
      <c r="V94" s="1955"/>
      <c r="W94" s="1955"/>
      <c r="X94" s="1955"/>
      <c r="Y94" s="1955"/>
      <c r="Z94" s="1955"/>
      <c r="AA94" s="1955"/>
    </row>
    <row r="95" spans="1:27" ht="21" customHeight="1">
      <c r="A95" s="1955"/>
      <c r="B95" s="1955"/>
      <c r="C95" s="1955"/>
      <c r="D95" s="1955"/>
      <c r="E95" s="1955"/>
      <c r="F95" s="1955"/>
      <c r="G95" s="1955"/>
      <c r="H95" s="1955"/>
      <c r="I95" s="1955"/>
      <c r="J95" s="1955"/>
      <c r="K95" s="1955"/>
      <c r="L95" s="1955"/>
      <c r="M95" s="1955"/>
      <c r="N95" s="1955"/>
      <c r="O95" s="1955"/>
      <c r="P95" s="1955"/>
      <c r="Q95" s="1955"/>
      <c r="R95" s="1955"/>
      <c r="S95" s="1955"/>
      <c r="T95" s="1955"/>
      <c r="U95" s="1955"/>
      <c r="V95" s="1955"/>
      <c r="W95" s="1955"/>
      <c r="X95" s="1955"/>
      <c r="Y95" s="1955"/>
      <c r="Z95" s="1955"/>
      <c r="AA95" s="1955"/>
    </row>
    <row r="96" spans="1:27" ht="21" customHeight="1">
      <c r="A96" s="1955"/>
      <c r="B96" s="1955"/>
      <c r="C96" s="1955"/>
      <c r="D96" s="1955"/>
      <c r="E96" s="1955"/>
      <c r="F96" s="1955"/>
      <c r="G96" s="1955"/>
      <c r="H96" s="1955"/>
      <c r="I96" s="1955"/>
      <c r="J96" s="1955"/>
      <c r="K96" s="1955"/>
      <c r="L96" s="1955"/>
      <c r="M96" s="1955"/>
      <c r="N96" s="1955"/>
      <c r="O96" s="1955"/>
      <c r="P96" s="1955"/>
      <c r="Q96" s="1955"/>
      <c r="R96" s="1955"/>
      <c r="S96" s="1955"/>
      <c r="T96" s="1955"/>
      <c r="U96" s="1955"/>
      <c r="V96" s="1955"/>
      <c r="W96" s="1955"/>
      <c r="X96" s="1955"/>
      <c r="Y96" s="1955"/>
      <c r="Z96" s="1955"/>
      <c r="AA96" s="1955"/>
    </row>
    <row r="97" spans="1:27" ht="21" customHeight="1">
      <c r="A97" s="1955"/>
      <c r="B97" s="1955"/>
      <c r="C97" s="1955"/>
      <c r="D97" s="1955"/>
      <c r="E97" s="1955"/>
      <c r="F97" s="1955"/>
      <c r="G97" s="1955"/>
      <c r="H97" s="1955"/>
      <c r="I97" s="1955"/>
      <c r="J97" s="1955"/>
      <c r="K97" s="1955"/>
      <c r="L97" s="1955"/>
      <c r="M97" s="1955"/>
      <c r="N97" s="1955"/>
      <c r="O97" s="1955"/>
      <c r="P97" s="1955"/>
      <c r="Q97" s="1955"/>
      <c r="R97" s="1955"/>
      <c r="S97" s="1955"/>
      <c r="T97" s="1955"/>
      <c r="U97" s="1955"/>
      <c r="V97" s="1955"/>
      <c r="W97" s="1955"/>
      <c r="X97" s="1955"/>
      <c r="Y97" s="1955"/>
      <c r="Z97" s="1955"/>
      <c r="AA97" s="1955"/>
    </row>
    <row r="98" spans="1:27" ht="21" customHeight="1">
      <c r="A98" s="1955"/>
      <c r="B98" s="1955"/>
      <c r="C98" s="1955"/>
      <c r="D98" s="1955"/>
      <c r="E98" s="1955"/>
      <c r="F98" s="1955"/>
      <c r="G98" s="1955"/>
      <c r="H98" s="1955"/>
      <c r="I98" s="1955"/>
      <c r="J98" s="1955"/>
      <c r="K98" s="1955"/>
      <c r="L98" s="1955"/>
      <c r="M98" s="1955"/>
      <c r="N98" s="1955"/>
      <c r="O98" s="1955"/>
      <c r="P98" s="1955"/>
      <c r="Q98" s="1955"/>
      <c r="R98" s="1955"/>
      <c r="S98" s="1955"/>
      <c r="T98" s="1955"/>
      <c r="U98" s="1955"/>
      <c r="V98" s="1955"/>
      <c r="W98" s="1955"/>
      <c r="X98" s="1955"/>
      <c r="Y98" s="1955"/>
      <c r="Z98" s="1955"/>
      <c r="AA98" s="1955"/>
    </row>
    <row r="99" spans="1:27" ht="21" customHeight="1">
      <c r="A99" s="1955"/>
      <c r="B99" s="1955"/>
      <c r="C99" s="1955"/>
      <c r="D99" s="1955"/>
      <c r="E99" s="1955"/>
      <c r="F99" s="1955"/>
      <c r="G99" s="1955"/>
      <c r="H99" s="1955"/>
      <c r="I99" s="1955"/>
      <c r="J99" s="1955"/>
      <c r="K99" s="1955"/>
      <c r="L99" s="1955"/>
      <c r="M99" s="1955"/>
      <c r="N99" s="1955"/>
      <c r="O99" s="1955"/>
      <c r="P99" s="1955"/>
      <c r="Q99" s="1955"/>
      <c r="R99" s="1955"/>
      <c r="S99" s="1955"/>
      <c r="T99" s="1955"/>
      <c r="U99" s="1955"/>
      <c r="V99" s="1955"/>
      <c r="W99" s="1955"/>
      <c r="X99" s="1955"/>
      <c r="Y99" s="1955"/>
      <c r="Z99" s="1955"/>
      <c r="AA99" s="1955"/>
    </row>
    <row r="100" spans="1:27" ht="21" customHeight="1">
      <c r="A100" s="1955"/>
      <c r="B100" s="1955"/>
      <c r="C100" s="1955"/>
      <c r="D100" s="1955"/>
      <c r="E100" s="1955"/>
      <c r="F100" s="1955"/>
      <c r="G100" s="1955"/>
      <c r="H100" s="1955"/>
      <c r="I100" s="1955"/>
      <c r="J100" s="1955"/>
      <c r="K100" s="1955"/>
      <c r="L100" s="1955"/>
      <c r="M100" s="1955"/>
      <c r="N100" s="1955"/>
      <c r="O100" s="1955"/>
      <c r="P100" s="1955"/>
      <c r="Q100" s="1955"/>
      <c r="R100" s="1955"/>
      <c r="S100" s="1955"/>
      <c r="T100" s="1955"/>
      <c r="U100" s="1955"/>
      <c r="V100" s="1955"/>
      <c r="W100" s="1955"/>
      <c r="X100" s="1955"/>
      <c r="Y100" s="1955"/>
      <c r="Z100" s="1955"/>
      <c r="AA100" s="1955"/>
    </row>
    <row r="101" spans="1:27" ht="21" customHeight="1">
      <c r="A101" s="1955"/>
      <c r="B101" s="1955"/>
      <c r="C101" s="1955"/>
      <c r="D101" s="1955"/>
      <c r="E101" s="1955"/>
      <c r="F101" s="1955"/>
      <c r="G101" s="1955"/>
      <c r="H101" s="1955"/>
      <c r="I101" s="1955"/>
      <c r="J101" s="1955"/>
      <c r="K101" s="1955"/>
      <c r="L101" s="1955"/>
      <c r="M101" s="1955"/>
      <c r="N101" s="1955"/>
      <c r="O101" s="1955"/>
      <c r="P101" s="1955"/>
      <c r="Q101" s="1955"/>
      <c r="R101" s="1955"/>
      <c r="S101" s="1955"/>
      <c r="T101" s="1955"/>
      <c r="U101" s="1955"/>
      <c r="V101" s="1955"/>
      <c r="W101" s="1955"/>
      <c r="X101" s="1955"/>
      <c r="Y101" s="1955"/>
      <c r="Z101" s="1955"/>
      <c r="AA101" s="1955"/>
    </row>
    <row r="102" spans="1:27" ht="21" customHeight="1">
      <c r="A102" s="1955"/>
      <c r="B102" s="1955"/>
      <c r="C102" s="1955"/>
      <c r="D102" s="1955"/>
      <c r="E102" s="1955"/>
      <c r="F102" s="1955"/>
      <c r="G102" s="1955"/>
      <c r="H102" s="1955"/>
      <c r="I102" s="1955"/>
      <c r="J102" s="1955"/>
      <c r="K102" s="1955"/>
      <c r="L102" s="1955"/>
      <c r="M102" s="1955"/>
      <c r="N102" s="1955"/>
      <c r="O102" s="1955"/>
      <c r="P102" s="1955"/>
      <c r="Q102" s="1955"/>
      <c r="R102" s="1955"/>
      <c r="S102" s="1955"/>
      <c r="T102" s="1955"/>
      <c r="U102" s="1955"/>
      <c r="V102" s="1955"/>
      <c r="W102" s="1955"/>
      <c r="X102" s="1955"/>
      <c r="Y102" s="1955"/>
      <c r="Z102" s="1955"/>
      <c r="AA102" s="1955"/>
    </row>
    <row r="103" spans="1:27" ht="21" customHeight="1">
      <c r="A103" s="1955"/>
      <c r="B103" s="1955"/>
      <c r="C103" s="1955"/>
      <c r="D103" s="1955"/>
      <c r="E103" s="1955"/>
      <c r="F103" s="1955"/>
      <c r="G103" s="1955"/>
      <c r="H103" s="1955"/>
      <c r="I103" s="1955"/>
      <c r="J103" s="1955"/>
      <c r="K103" s="1955"/>
      <c r="L103" s="1955"/>
      <c r="M103" s="1955"/>
      <c r="N103" s="1955"/>
      <c r="O103" s="1955"/>
      <c r="P103" s="1955"/>
      <c r="Q103" s="1955"/>
      <c r="R103" s="1955"/>
      <c r="S103" s="1955"/>
      <c r="T103" s="1955"/>
      <c r="U103" s="1955"/>
      <c r="V103" s="1955"/>
      <c r="W103" s="1955"/>
      <c r="X103" s="1955"/>
      <c r="Y103" s="1955"/>
      <c r="Z103" s="1955"/>
      <c r="AA103" s="1955"/>
    </row>
    <row r="104" spans="1:27" ht="21" customHeight="1">
      <c r="A104" s="1955"/>
      <c r="B104" s="1955"/>
      <c r="C104" s="1955"/>
      <c r="D104" s="1955"/>
      <c r="E104" s="1955"/>
      <c r="F104" s="1955"/>
      <c r="G104" s="1955"/>
      <c r="H104" s="1955"/>
      <c r="I104" s="1955"/>
      <c r="J104" s="1955"/>
      <c r="K104" s="1955"/>
      <c r="L104" s="1955"/>
      <c r="M104" s="1955"/>
      <c r="N104" s="1955"/>
      <c r="O104" s="1955"/>
      <c r="P104" s="1955"/>
      <c r="Q104" s="1955"/>
      <c r="R104" s="1955"/>
      <c r="S104" s="1955"/>
      <c r="T104" s="1955"/>
      <c r="U104" s="1955"/>
      <c r="V104" s="1955"/>
      <c r="W104" s="1955"/>
      <c r="X104" s="1955"/>
      <c r="Y104" s="1955"/>
      <c r="Z104" s="1955"/>
      <c r="AA104" s="1955"/>
    </row>
    <row r="105" spans="1:27" ht="21" customHeight="1">
      <c r="A105" s="1955"/>
      <c r="B105" s="1955"/>
      <c r="C105" s="1955"/>
      <c r="D105" s="1955"/>
      <c r="E105" s="1955"/>
      <c r="F105" s="1955"/>
      <c r="G105" s="1955"/>
      <c r="H105" s="1955"/>
      <c r="I105" s="1955"/>
      <c r="J105" s="1955"/>
      <c r="K105" s="1955"/>
      <c r="L105" s="1955"/>
      <c r="M105" s="1955"/>
      <c r="N105" s="1955"/>
      <c r="O105" s="1955"/>
      <c r="P105" s="1955"/>
      <c r="Q105" s="1955"/>
      <c r="R105" s="1955"/>
      <c r="S105" s="1955"/>
      <c r="T105" s="1955"/>
      <c r="U105" s="1955"/>
      <c r="V105" s="1955"/>
      <c r="W105" s="1955"/>
      <c r="X105" s="1955"/>
      <c r="Y105" s="1955"/>
      <c r="Z105" s="1955"/>
      <c r="AA105" s="1955"/>
    </row>
    <row r="106" spans="1:27" ht="21" customHeight="1">
      <c r="A106" s="1955"/>
      <c r="B106" s="1955"/>
      <c r="C106" s="1955"/>
      <c r="D106" s="1955"/>
      <c r="E106" s="1955"/>
      <c r="F106" s="1955"/>
      <c r="G106" s="1955"/>
      <c r="H106" s="1955"/>
      <c r="I106" s="1955"/>
      <c r="J106" s="1955"/>
      <c r="K106" s="1955"/>
      <c r="L106" s="1955"/>
      <c r="M106" s="1955"/>
      <c r="N106" s="1955"/>
      <c r="O106" s="1955"/>
      <c r="P106" s="1955"/>
      <c r="Q106" s="1955"/>
      <c r="R106" s="1955"/>
      <c r="S106" s="1955"/>
      <c r="T106" s="1955"/>
      <c r="U106" s="1955"/>
      <c r="V106" s="1955"/>
      <c r="W106" s="1955"/>
      <c r="X106" s="1955"/>
      <c r="Y106" s="1955"/>
      <c r="Z106" s="1955"/>
      <c r="AA106" s="1955"/>
    </row>
    <row r="107" spans="1:27" ht="21" customHeight="1">
      <c r="A107" s="1955"/>
      <c r="B107" s="1955"/>
      <c r="C107" s="1955"/>
      <c r="D107" s="1955"/>
      <c r="E107" s="1955"/>
      <c r="F107" s="1955"/>
      <c r="G107" s="1955"/>
      <c r="H107" s="1955"/>
      <c r="I107" s="1955"/>
      <c r="J107" s="1955"/>
      <c r="K107" s="1955"/>
      <c r="L107" s="1955"/>
      <c r="M107" s="1955"/>
      <c r="N107" s="1955"/>
      <c r="O107" s="1955"/>
      <c r="P107" s="1955"/>
      <c r="Q107" s="1955"/>
      <c r="R107" s="1955"/>
      <c r="S107" s="1955"/>
      <c r="T107" s="1955"/>
      <c r="U107" s="1955"/>
      <c r="V107" s="1955"/>
      <c r="W107" s="1955"/>
      <c r="X107" s="1955"/>
      <c r="Y107" s="1955"/>
      <c r="Z107" s="1955"/>
      <c r="AA107" s="1955"/>
    </row>
    <row r="108" spans="1:27" ht="21" customHeight="1">
      <c r="A108" s="1955"/>
      <c r="B108" s="1955"/>
      <c r="C108" s="1955"/>
      <c r="D108" s="1955"/>
      <c r="E108" s="1955"/>
      <c r="F108" s="1955"/>
      <c r="G108" s="1955"/>
      <c r="H108" s="1955"/>
      <c r="I108" s="1955"/>
      <c r="J108" s="1955"/>
      <c r="K108" s="1955"/>
      <c r="L108" s="1955"/>
      <c r="M108" s="1955"/>
      <c r="N108" s="1955"/>
      <c r="O108" s="1955"/>
      <c r="P108" s="1955"/>
      <c r="Q108" s="1955"/>
      <c r="R108" s="1955"/>
      <c r="S108" s="1955"/>
      <c r="T108" s="1955"/>
      <c r="U108" s="1955"/>
      <c r="V108" s="1955"/>
      <c r="W108" s="1955"/>
      <c r="X108" s="1955"/>
      <c r="Y108" s="1955"/>
      <c r="Z108" s="1955"/>
      <c r="AA108" s="1955"/>
    </row>
    <row r="109" spans="1:27" ht="21" customHeight="1">
      <c r="A109" s="1955"/>
      <c r="B109" s="1955"/>
      <c r="C109" s="1955"/>
      <c r="D109" s="1955"/>
      <c r="E109" s="1955"/>
      <c r="F109" s="1955"/>
      <c r="G109" s="1955"/>
      <c r="H109" s="1955"/>
      <c r="I109" s="1955"/>
      <c r="J109" s="1955"/>
      <c r="K109" s="1955"/>
      <c r="L109" s="1955"/>
      <c r="M109" s="1955"/>
      <c r="N109" s="1955"/>
      <c r="O109" s="1955"/>
      <c r="P109" s="1955"/>
      <c r="Q109" s="1955"/>
      <c r="R109" s="1955"/>
      <c r="S109" s="1955"/>
      <c r="T109" s="1955"/>
      <c r="U109" s="1955"/>
      <c r="V109" s="1955"/>
      <c r="W109" s="1955"/>
      <c r="X109" s="1955"/>
      <c r="Y109" s="1955"/>
      <c r="Z109" s="1955"/>
      <c r="AA109" s="1955"/>
    </row>
    <row r="110" spans="1:27" ht="21" customHeight="1">
      <c r="A110" s="1955"/>
      <c r="B110" s="1955"/>
      <c r="C110" s="1955"/>
      <c r="D110" s="1955"/>
      <c r="E110" s="1955"/>
      <c r="F110" s="1955"/>
      <c r="G110" s="1955"/>
      <c r="H110" s="1955"/>
      <c r="I110" s="1955"/>
      <c r="J110" s="1955"/>
      <c r="K110" s="1955"/>
      <c r="L110" s="1955"/>
      <c r="M110" s="1955"/>
      <c r="N110" s="1955"/>
      <c r="O110" s="1955"/>
      <c r="P110" s="1955"/>
      <c r="Q110" s="1955"/>
      <c r="R110" s="1955"/>
      <c r="S110" s="1955"/>
      <c r="T110" s="1955"/>
      <c r="U110" s="1955"/>
      <c r="V110" s="1955"/>
      <c r="W110" s="1955"/>
      <c r="X110" s="1955"/>
      <c r="Y110" s="1955"/>
      <c r="Z110" s="1955"/>
      <c r="AA110" s="1955"/>
    </row>
    <row r="111" spans="1:27" ht="21" customHeight="1">
      <c r="A111" s="1955"/>
      <c r="B111" s="1955"/>
      <c r="C111" s="1955"/>
      <c r="D111" s="1955"/>
      <c r="E111" s="1955"/>
      <c r="F111" s="1955"/>
      <c r="G111" s="1955"/>
      <c r="H111" s="1955"/>
      <c r="I111" s="1955"/>
      <c r="J111" s="1955"/>
      <c r="K111" s="1955"/>
      <c r="L111" s="1955"/>
      <c r="M111" s="1955"/>
      <c r="N111" s="1955"/>
      <c r="O111" s="1955"/>
      <c r="P111" s="1955"/>
      <c r="Q111" s="1955"/>
      <c r="R111" s="1955"/>
      <c r="S111" s="1955"/>
      <c r="T111" s="1955"/>
      <c r="U111" s="1955"/>
      <c r="V111" s="1955"/>
      <c r="W111" s="1955"/>
      <c r="X111" s="1955"/>
      <c r="Y111" s="1955"/>
      <c r="Z111" s="1955"/>
      <c r="AA111" s="1955"/>
    </row>
    <row r="112" spans="1:27" ht="21" customHeight="1">
      <c r="A112" s="1955"/>
      <c r="B112" s="1955"/>
      <c r="C112" s="1955"/>
      <c r="D112" s="1955"/>
      <c r="E112" s="1955"/>
      <c r="F112" s="1955"/>
      <c r="G112" s="1955"/>
      <c r="H112" s="1955"/>
      <c r="I112" s="1955"/>
      <c r="J112" s="1955"/>
      <c r="K112" s="1955"/>
      <c r="L112" s="1955"/>
      <c r="M112" s="1955"/>
      <c r="N112" s="1955"/>
      <c r="O112" s="1955"/>
      <c r="P112" s="1955"/>
      <c r="Q112" s="1955"/>
      <c r="R112" s="1955"/>
      <c r="S112" s="1955"/>
      <c r="T112" s="1955"/>
      <c r="U112" s="1955"/>
      <c r="V112" s="1955"/>
      <c r="W112" s="1955"/>
      <c r="X112" s="1955"/>
      <c r="Y112" s="1955"/>
      <c r="Z112" s="1955"/>
      <c r="AA112" s="1955"/>
    </row>
    <row r="113" spans="1:27" ht="21" customHeight="1">
      <c r="A113" s="1955"/>
      <c r="B113" s="1955"/>
      <c r="C113" s="1955"/>
      <c r="D113" s="1955"/>
      <c r="E113" s="1955"/>
      <c r="F113" s="1955"/>
      <c r="G113" s="1955"/>
      <c r="H113" s="1955"/>
      <c r="I113" s="1955"/>
      <c r="J113" s="1955"/>
      <c r="K113" s="1955"/>
      <c r="L113" s="1955"/>
      <c r="M113" s="1955"/>
      <c r="N113" s="1955"/>
      <c r="O113" s="1955"/>
      <c r="P113" s="1955"/>
      <c r="Q113" s="1955"/>
      <c r="R113" s="1955"/>
      <c r="S113" s="1955"/>
      <c r="T113" s="1955"/>
      <c r="U113" s="1955"/>
      <c r="V113" s="1955"/>
      <c r="W113" s="1955"/>
      <c r="X113" s="1955"/>
      <c r="Y113" s="1955"/>
      <c r="Z113" s="1955"/>
      <c r="AA113" s="1955"/>
    </row>
    <row r="114" spans="1:27" ht="21" customHeight="1">
      <c r="A114" s="1955"/>
      <c r="B114" s="1955"/>
      <c r="C114" s="1955"/>
      <c r="D114" s="1955"/>
      <c r="E114" s="1955"/>
      <c r="F114" s="1955"/>
      <c r="G114" s="1955"/>
      <c r="H114" s="1955"/>
      <c r="I114" s="1955"/>
      <c r="J114" s="1955"/>
      <c r="K114" s="1955"/>
      <c r="L114" s="1955"/>
      <c r="M114" s="1955"/>
      <c r="N114" s="1955"/>
      <c r="O114" s="1955"/>
      <c r="P114" s="1955"/>
      <c r="Q114" s="1955"/>
      <c r="R114" s="1955"/>
      <c r="S114" s="1955"/>
      <c r="T114" s="1955"/>
      <c r="U114" s="1955"/>
      <c r="V114" s="1955"/>
      <c r="W114" s="1955"/>
      <c r="X114" s="1955"/>
      <c r="Y114" s="1955"/>
      <c r="Z114" s="1955"/>
      <c r="AA114" s="1955"/>
    </row>
    <row r="115" spans="1:27" ht="21" customHeight="1">
      <c r="A115" s="1955"/>
      <c r="B115" s="1955"/>
      <c r="C115" s="1955"/>
      <c r="D115" s="1955"/>
      <c r="E115" s="1955"/>
      <c r="F115" s="1955"/>
      <c r="G115" s="1955"/>
      <c r="H115" s="1955"/>
      <c r="I115" s="1955"/>
      <c r="J115" s="1955"/>
      <c r="K115" s="1955"/>
      <c r="L115" s="1955"/>
      <c r="M115" s="1955"/>
      <c r="N115" s="1955"/>
      <c r="O115" s="1955"/>
      <c r="P115" s="1955"/>
      <c r="Q115" s="1955"/>
      <c r="R115" s="1955"/>
      <c r="S115" s="1955"/>
      <c r="T115" s="1955"/>
      <c r="U115" s="1955"/>
      <c r="V115" s="1955"/>
      <c r="W115" s="1955"/>
      <c r="X115" s="1955"/>
      <c r="Y115" s="1955"/>
      <c r="Z115" s="1955"/>
      <c r="AA115" s="1955"/>
    </row>
    <row r="116" spans="1:27" ht="21" customHeight="1">
      <c r="A116" s="1955"/>
      <c r="B116" s="1955"/>
      <c r="C116" s="1955"/>
      <c r="D116" s="1955"/>
      <c r="E116" s="1955"/>
      <c r="F116" s="1955"/>
      <c r="G116" s="1955"/>
      <c r="H116" s="1955"/>
      <c r="I116" s="1955"/>
      <c r="J116" s="1955"/>
      <c r="K116" s="1955"/>
      <c r="L116" s="1955"/>
      <c r="M116" s="1955"/>
      <c r="N116" s="1955"/>
      <c r="O116" s="1955"/>
      <c r="P116" s="1955"/>
      <c r="Q116" s="1955"/>
      <c r="R116" s="1955"/>
      <c r="S116" s="1955"/>
      <c r="T116" s="1955"/>
      <c r="U116" s="1955"/>
      <c r="V116" s="1955"/>
      <c r="W116" s="1955"/>
      <c r="X116" s="1955"/>
      <c r="Y116" s="1955"/>
      <c r="Z116" s="1955"/>
      <c r="AA116" s="1955"/>
    </row>
    <row r="117" spans="1:27" ht="21" customHeight="1">
      <c r="A117" s="1955"/>
      <c r="B117" s="1955"/>
      <c r="C117" s="1955"/>
      <c r="D117" s="1955"/>
      <c r="E117" s="1955"/>
      <c r="F117" s="1955"/>
      <c r="G117" s="1955"/>
      <c r="H117" s="1955"/>
      <c r="I117" s="1955"/>
      <c r="J117" s="1955"/>
      <c r="K117" s="1955"/>
      <c r="L117" s="1955"/>
      <c r="M117" s="1955"/>
      <c r="N117" s="1955"/>
      <c r="O117" s="1955"/>
      <c r="P117" s="1955"/>
      <c r="Q117" s="1955"/>
      <c r="R117" s="1955"/>
      <c r="S117" s="1955"/>
      <c r="T117" s="1955"/>
      <c r="U117" s="1955"/>
      <c r="V117" s="1955"/>
      <c r="W117" s="1955"/>
      <c r="X117" s="1955"/>
      <c r="Y117" s="1955"/>
      <c r="Z117" s="1955"/>
      <c r="AA117" s="1955"/>
    </row>
    <row r="118" spans="1:27" ht="21" customHeight="1">
      <c r="A118" s="1955"/>
      <c r="B118" s="1955"/>
      <c r="C118" s="1955"/>
      <c r="D118" s="1955"/>
      <c r="E118" s="1955"/>
      <c r="F118" s="1955"/>
      <c r="G118" s="1955"/>
      <c r="H118" s="1955"/>
      <c r="I118" s="1955"/>
      <c r="J118" s="1955"/>
      <c r="K118" s="1955"/>
      <c r="L118" s="1955"/>
      <c r="M118" s="1955"/>
      <c r="N118" s="1955"/>
      <c r="O118" s="1955"/>
      <c r="P118" s="1955"/>
      <c r="Q118" s="1955"/>
      <c r="R118" s="1955"/>
      <c r="S118" s="1955"/>
      <c r="T118" s="1955"/>
      <c r="U118" s="1955"/>
      <c r="V118" s="1955"/>
      <c r="W118" s="1955"/>
      <c r="X118" s="1955"/>
      <c r="Y118" s="1955"/>
      <c r="Z118" s="1955"/>
      <c r="AA118" s="1955"/>
    </row>
    <row r="119" spans="1:27" ht="21" customHeight="1">
      <c r="A119" s="1955"/>
      <c r="B119" s="1955"/>
      <c r="C119" s="1955"/>
      <c r="D119" s="1955"/>
      <c r="E119" s="1955"/>
      <c r="F119" s="1955"/>
      <c r="G119" s="1955"/>
      <c r="H119" s="1955"/>
      <c r="I119" s="1955"/>
      <c r="J119" s="1955"/>
      <c r="K119" s="1955"/>
      <c r="L119" s="1955"/>
      <c r="M119" s="1955"/>
      <c r="N119" s="1955"/>
      <c r="O119" s="1955"/>
      <c r="P119" s="1955"/>
      <c r="Q119" s="1955"/>
      <c r="R119" s="1955"/>
      <c r="S119" s="1955"/>
      <c r="T119" s="1955"/>
      <c r="U119" s="1955"/>
      <c r="V119" s="1955"/>
      <c r="W119" s="1955"/>
      <c r="X119" s="1955"/>
      <c r="Y119" s="1955"/>
      <c r="Z119" s="1955"/>
      <c r="AA119" s="1955"/>
    </row>
    <row r="120" spans="1:27" ht="21" customHeight="1">
      <c r="A120" s="1955"/>
      <c r="B120" s="1955"/>
      <c r="C120" s="1955"/>
      <c r="D120" s="1955"/>
      <c r="E120" s="1955"/>
      <c r="F120" s="1955"/>
      <c r="G120" s="1955"/>
      <c r="H120" s="1955"/>
      <c r="I120" s="1955"/>
      <c r="J120" s="1955"/>
      <c r="K120" s="1955"/>
      <c r="L120" s="1955"/>
      <c r="M120" s="1955"/>
      <c r="N120" s="1955"/>
      <c r="O120" s="1955"/>
      <c r="P120" s="1955"/>
      <c r="Q120" s="1955"/>
      <c r="R120" s="1955"/>
      <c r="S120" s="1955"/>
      <c r="T120" s="1955"/>
      <c r="U120" s="1955"/>
      <c r="V120" s="1955"/>
      <c r="W120" s="1955"/>
      <c r="X120" s="1955"/>
      <c r="Y120" s="1955"/>
      <c r="Z120" s="1955"/>
      <c r="AA120" s="1955"/>
    </row>
    <row r="121" spans="1:27" ht="21" customHeight="1">
      <c r="A121" s="1955"/>
      <c r="B121" s="1955"/>
      <c r="C121" s="1955"/>
      <c r="D121" s="1955"/>
      <c r="E121" s="1955"/>
      <c r="F121" s="1955"/>
      <c r="G121" s="1955"/>
      <c r="H121" s="1955"/>
      <c r="I121" s="1955"/>
      <c r="J121" s="1955"/>
      <c r="K121" s="1955"/>
      <c r="L121" s="1955"/>
      <c r="M121" s="1955"/>
      <c r="N121" s="1955"/>
      <c r="O121" s="1955"/>
      <c r="P121" s="1955"/>
      <c r="Q121" s="1955"/>
      <c r="R121" s="1955"/>
      <c r="S121" s="1955"/>
      <c r="T121" s="1955"/>
      <c r="U121" s="1955"/>
      <c r="V121" s="1955"/>
      <c r="W121" s="1955"/>
      <c r="X121" s="1955"/>
      <c r="Y121" s="1955"/>
      <c r="Z121" s="1955"/>
      <c r="AA121" s="1955"/>
    </row>
    <row r="122" spans="1:27" ht="21" customHeight="1">
      <c r="A122" s="1955"/>
      <c r="B122" s="1955"/>
      <c r="C122" s="1955"/>
      <c r="D122" s="1955"/>
      <c r="E122" s="1955"/>
      <c r="F122" s="1955"/>
      <c r="G122" s="1955"/>
      <c r="H122" s="1955"/>
      <c r="I122" s="1955"/>
      <c r="J122" s="1955"/>
      <c r="K122" s="1955"/>
      <c r="L122" s="1955"/>
      <c r="M122" s="1955"/>
      <c r="N122" s="1955"/>
      <c r="O122" s="1955"/>
      <c r="P122" s="1955"/>
      <c r="Q122" s="1955"/>
      <c r="R122" s="1955"/>
      <c r="S122" s="1955"/>
      <c r="T122" s="1955"/>
      <c r="U122" s="1955"/>
      <c r="V122" s="1955"/>
      <c r="W122" s="1955"/>
      <c r="X122" s="1955"/>
      <c r="Y122" s="1955"/>
      <c r="Z122" s="1955"/>
      <c r="AA122" s="1955"/>
    </row>
    <row r="123" spans="1:27" ht="21" customHeight="1">
      <c r="A123" s="1955"/>
      <c r="B123" s="1955"/>
      <c r="C123" s="1955"/>
      <c r="D123" s="1955"/>
      <c r="E123" s="1955"/>
      <c r="F123" s="1955"/>
      <c r="G123" s="1955"/>
      <c r="H123" s="1955"/>
      <c r="I123" s="1955"/>
      <c r="J123" s="1955"/>
      <c r="K123" s="1955"/>
      <c r="L123" s="1955"/>
      <c r="M123" s="1955"/>
      <c r="N123" s="1955"/>
      <c r="O123" s="1955"/>
      <c r="P123" s="1955"/>
      <c r="Q123" s="1955"/>
      <c r="R123" s="1955"/>
      <c r="S123" s="1955"/>
      <c r="T123" s="1955"/>
      <c r="U123" s="1955"/>
      <c r="V123" s="1955"/>
      <c r="W123" s="1955"/>
      <c r="X123" s="1955"/>
      <c r="Y123" s="1955"/>
      <c r="Z123" s="1955"/>
      <c r="AA123" s="1955"/>
    </row>
    <row r="124" spans="1:27" ht="21" customHeight="1">
      <c r="A124" s="1955"/>
      <c r="B124" s="1955"/>
      <c r="C124" s="1955"/>
      <c r="D124" s="1955"/>
      <c r="E124" s="1955"/>
      <c r="F124" s="1955"/>
      <c r="G124" s="1955"/>
      <c r="H124" s="1955"/>
      <c r="I124" s="1955"/>
      <c r="J124" s="1955"/>
      <c r="K124" s="1955"/>
      <c r="L124" s="1955"/>
      <c r="M124" s="1955"/>
      <c r="N124" s="1955"/>
      <c r="O124" s="1955"/>
      <c r="P124" s="1955"/>
      <c r="Q124" s="1955"/>
      <c r="R124" s="1955"/>
      <c r="S124" s="1955"/>
      <c r="T124" s="1955"/>
      <c r="U124" s="1955"/>
      <c r="V124" s="1955"/>
      <c r="W124" s="1955"/>
      <c r="X124" s="1955"/>
      <c r="Y124" s="1955"/>
      <c r="Z124" s="1955"/>
      <c r="AA124" s="1955"/>
    </row>
    <row r="125" spans="1:27" ht="21" customHeight="1">
      <c r="A125" s="1955"/>
      <c r="B125" s="1955"/>
      <c r="C125" s="1955"/>
      <c r="D125" s="1955"/>
      <c r="E125" s="1955"/>
      <c r="F125" s="1955"/>
      <c r="G125" s="1955"/>
      <c r="H125" s="1955"/>
      <c r="I125" s="1955"/>
      <c r="J125" s="1955"/>
      <c r="K125" s="1955"/>
      <c r="L125" s="1955"/>
      <c r="M125" s="1955"/>
      <c r="N125" s="1955"/>
      <c r="O125" s="1955"/>
      <c r="P125" s="1955"/>
      <c r="Q125" s="1955"/>
      <c r="R125" s="1955"/>
      <c r="S125" s="1955"/>
      <c r="T125" s="1955"/>
      <c r="U125" s="1955"/>
      <c r="V125" s="1955"/>
      <c r="W125" s="1955"/>
      <c r="X125" s="1955"/>
      <c r="Y125" s="1955"/>
      <c r="Z125" s="1955"/>
      <c r="AA125" s="1955"/>
    </row>
    <row r="126" spans="1:27" ht="21" customHeight="1">
      <c r="A126" s="1955"/>
      <c r="B126" s="1955"/>
      <c r="C126" s="1955"/>
      <c r="D126" s="1955"/>
      <c r="E126" s="1955"/>
      <c r="F126" s="1955"/>
      <c r="G126" s="1955"/>
      <c r="H126" s="1955"/>
      <c r="I126" s="1955"/>
      <c r="J126" s="1955"/>
      <c r="K126" s="1955"/>
      <c r="L126" s="1955"/>
      <c r="M126" s="1955"/>
      <c r="N126" s="1955"/>
      <c r="O126" s="1955"/>
      <c r="P126" s="1955"/>
      <c r="Q126" s="1955"/>
      <c r="R126" s="1955"/>
      <c r="S126" s="1955"/>
      <c r="T126" s="1955"/>
      <c r="U126" s="1955"/>
      <c r="V126" s="1955"/>
      <c r="W126" s="1955"/>
      <c r="X126" s="1955"/>
      <c r="Y126" s="1955"/>
      <c r="Z126" s="1955"/>
      <c r="AA126" s="1955"/>
    </row>
    <row r="127" spans="1:27" ht="21" customHeight="1">
      <c r="A127" s="1955"/>
      <c r="B127" s="1955"/>
      <c r="C127" s="1955"/>
      <c r="D127" s="1955"/>
      <c r="E127" s="1955"/>
      <c r="F127" s="1955"/>
      <c r="G127" s="1955"/>
      <c r="H127" s="1955"/>
      <c r="I127" s="1955"/>
      <c r="J127" s="1955"/>
      <c r="K127" s="1955"/>
      <c r="L127" s="1955"/>
      <c r="M127" s="1955"/>
      <c r="N127" s="1955"/>
      <c r="O127" s="1955"/>
      <c r="P127" s="1955"/>
      <c r="Q127" s="1955"/>
      <c r="R127" s="1955"/>
      <c r="S127" s="1955"/>
      <c r="T127" s="1955"/>
      <c r="U127" s="1955"/>
      <c r="V127" s="1955"/>
      <c r="W127" s="1955"/>
      <c r="X127" s="1955"/>
      <c r="Y127" s="1955"/>
      <c r="Z127" s="1955"/>
      <c r="AA127" s="1955"/>
    </row>
    <row r="128" spans="1:27" ht="21" customHeight="1">
      <c r="A128" s="1955"/>
      <c r="B128" s="1955"/>
      <c r="C128" s="1955"/>
      <c r="D128" s="1955"/>
      <c r="E128" s="1955"/>
      <c r="F128" s="1955"/>
      <c r="G128" s="1955"/>
      <c r="H128" s="1955"/>
      <c r="I128" s="1955"/>
      <c r="J128" s="1955"/>
      <c r="K128" s="1955"/>
      <c r="L128" s="1955"/>
      <c r="M128" s="1955"/>
      <c r="N128" s="1955"/>
      <c r="O128" s="1955"/>
      <c r="P128" s="1955"/>
      <c r="Q128" s="1955"/>
      <c r="R128" s="1955"/>
      <c r="S128" s="1955"/>
      <c r="T128" s="1955"/>
      <c r="U128" s="1955"/>
      <c r="V128" s="1955"/>
      <c r="W128" s="1955"/>
      <c r="X128" s="1955"/>
      <c r="Y128" s="1955"/>
      <c r="Z128" s="1955"/>
      <c r="AA128" s="1955"/>
    </row>
    <row r="129" spans="1:27" ht="21" customHeight="1">
      <c r="A129" s="1955"/>
      <c r="B129" s="1955"/>
      <c r="C129" s="1955"/>
      <c r="D129" s="1955"/>
      <c r="E129" s="1955"/>
      <c r="F129" s="1955"/>
      <c r="G129" s="1955"/>
      <c r="H129" s="1955"/>
      <c r="I129" s="1955"/>
      <c r="J129" s="1955"/>
      <c r="K129" s="1955"/>
      <c r="L129" s="1955"/>
      <c r="M129" s="1955"/>
      <c r="N129" s="1955"/>
      <c r="O129" s="1955"/>
      <c r="P129" s="1955"/>
      <c r="Q129" s="1955"/>
      <c r="R129" s="1955"/>
      <c r="S129" s="1955"/>
      <c r="T129" s="1955"/>
      <c r="U129" s="1955"/>
      <c r="V129" s="1955"/>
      <c r="W129" s="1955"/>
      <c r="X129" s="1955"/>
      <c r="Y129" s="1955"/>
      <c r="Z129" s="1955"/>
      <c r="AA129" s="1955"/>
    </row>
    <row r="130" spans="1:27" ht="21" customHeight="1">
      <c r="A130" s="1955"/>
      <c r="B130" s="1955"/>
      <c r="C130" s="1955"/>
      <c r="D130" s="1955"/>
      <c r="E130" s="1955"/>
      <c r="F130" s="1955"/>
      <c r="G130" s="1955"/>
      <c r="H130" s="1955"/>
      <c r="I130" s="1955"/>
      <c r="J130" s="1955"/>
      <c r="K130" s="1955"/>
      <c r="L130" s="1955"/>
      <c r="M130" s="1955"/>
      <c r="N130" s="1955"/>
      <c r="O130" s="1955"/>
      <c r="P130" s="1955"/>
      <c r="Q130" s="1955"/>
      <c r="R130" s="1955"/>
      <c r="S130" s="1955"/>
      <c r="T130" s="1955"/>
      <c r="U130" s="1955"/>
      <c r="V130" s="1955"/>
      <c r="W130" s="1955"/>
      <c r="X130" s="1955"/>
      <c r="Y130" s="1955"/>
      <c r="Z130" s="1955"/>
      <c r="AA130" s="1955"/>
    </row>
    <row r="131" spans="1:27" ht="21" customHeight="1">
      <c r="A131" s="1955"/>
      <c r="B131" s="1955"/>
      <c r="C131" s="1955"/>
      <c r="D131" s="1955"/>
      <c r="E131" s="1955"/>
      <c r="F131" s="1955"/>
      <c r="G131" s="1955"/>
      <c r="H131" s="1955"/>
      <c r="I131" s="1955"/>
      <c r="J131" s="1955"/>
      <c r="K131" s="1955"/>
      <c r="L131" s="1955"/>
      <c r="M131" s="1955"/>
      <c r="N131" s="1955"/>
      <c r="O131" s="1955"/>
      <c r="P131" s="1955"/>
      <c r="Q131" s="1955"/>
      <c r="R131" s="1955"/>
      <c r="S131" s="1955"/>
      <c r="T131" s="1955"/>
      <c r="U131" s="1955"/>
      <c r="V131" s="1955"/>
      <c r="W131" s="1955"/>
      <c r="X131" s="1955"/>
      <c r="Y131" s="1955"/>
      <c r="Z131" s="1955"/>
      <c r="AA131" s="1955"/>
    </row>
    <row r="132" spans="1:27" ht="21" customHeight="1">
      <c r="A132" s="1955"/>
      <c r="B132" s="1955"/>
      <c r="C132" s="1955"/>
      <c r="D132" s="1955"/>
      <c r="E132" s="1955"/>
      <c r="F132" s="1955"/>
      <c r="G132" s="1955"/>
      <c r="H132" s="1955"/>
      <c r="I132" s="1955"/>
      <c r="J132" s="1955"/>
      <c r="K132" s="1955"/>
      <c r="L132" s="1955"/>
      <c r="M132" s="1955"/>
      <c r="N132" s="1955"/>
      <c r="O132" s="1955"/>
      <c r="P132" s="1955"/>
      <c r="Q132" s="1955"/>
      <c r="R132" s="1955"/>
      <c r="S132" s="1955"/>
      <c r="T132" s="1955"/>
      <c r="U132" s="1955"/>
      <c r="V132" s="1955"/>
      <c r="W132" s="1955"/>
      <c r="X132" s="1955"/>
      <c r="Y132" s="1955"/>
      <c r="Z132" s="1955"/>
      <c r="AA132" s="1955"/>
    </row>
    <row r="133" spans="1:27" ht="21" customHeight="1">
      <c r="A133" s="1955"/>
      <c r="B133" s="1955"/>
      <c r="C133" s="1955"/>
      <c r="D133" s="1955"/>
      <c r="E133" s="1955"/>
      <c r="F133" s="1955"/>
      <c r="G133" s="1955"/>
      <c r="H133" s="1955"/>
      <c r="I133" s="1955"/>
      <c r="J133" s="1955"/>
      <c r="K133" s="1955"/>
      <c r="L133" s="1955"/>
      <c r="M133" s="1955"/>
      <c r="N133" s="1955"/>
      <c r="O133" s="1955"/>
      <c r="P133" s="1955"/>
      <c r="Q133" s="1955"/>
      <c r="R133" s="1955"/>
      <c r="S133" s="1955"/>
      <c r="T133" s="1955"/>
      <c r="U133" s="1955"/>
      <c r="V133" s="1955"/>
      <c r="W133" s="1955"/>
      <c r="X133" s="1955"/>
      <c r="Y133" s="1955"/>
      <c r="Z133" s="1955"/>
      <c r="AA133" s="1955"/>
    </row>
    <row r="134" spans="1:27" ht="21" customHeight="1">
      <c r="A134" s="1955"/>
      <c r="B134" s="1955"/>
      <c r="C134" s="1955"/>
      <c r="D134" s="1955"/>
      <c r="E134" s="1955"/>
      <c r="F134" s="1955"/>
      <c r="G134" s="1955"/>
      <c r="H134" s="1955"/>
      <c r="I134" s="1955"/>
      <c r="J134" s="1955"/>
      <c r="K134" s="1955"/>
      <c r="L134" s="1955"/>
      <c r="M134" s="1955"/>
      <c r="N134" s="1955"/>
      <c r="O134" s="1955"/>
      <c r="P134" s="1955"/>
      <c r="Q134" s="1955"/>
      <c r="R134" s="1955"/>
      <c r="S134" s="1955"/>
      <c r="T134" s="1955"/>
      <c r="U134" s="1955"/>
      <c r="V134" s="1955"/>
      <c r="W134" s="1955"/>
      <c r="X134" s="1955"/>
      <c r="Y134" s="1955"/>
      <c r="Z134" s="1955"/>
      <c r="AA134" s="1955"/>
    </row>
    <row r="135" spans="1:27" ht="21" customHeight="1">
      <c r="A135" s="1955"/>
      <c r="B135" s="1955"/>
      <c r="C135" s="1955"/>
      <c r="D135" s="1955"/>
      <c r="E135" s="1955"/>
      <c r="F135" s="1955"/>
      <c r="G135" s="1955"/>
      <c r="H135" s="1955"/>
      <c r="I135" s="1955"/>
      <c r="J135" s="1955"/>
      <c r="K135" s="1955"/>
      <c r="L135" s="1955"/>
      <c r="M135" s="1955"/>
      <c r="N135" s="1955"/>
      <c r="O135" s="1955"/>
      <c r="P135" s="1955"/>
      <c r="Q135" s="1955"/>
      <c r="R135" s="1955"/>
      <c r="S135" s="1955"/>
      <c r="T135" s="1955"/>
      <c r="U135" s="1955"/>
      <c r="V135" s="1955"/>
      <c r="W135" s="1955"/>
      <c r="X135" s="1955"/>
      <c r="Y135" s="1955"/>
      <c r="Z135" s="1955"/>
      <c r="AA135" s="1955"/>
    </row>
    <row r="136" spans="1:27" ht="21" customHeight="1">
      <c r="A136" s="1955"/>
      <c r="B136" s="1955"/>
      <c r="C136" s="1955"/>
      <c r="D136" s="1955"/>
      <c r="E136" s="1955"/>
      <c r="F136" s="1955"/>
      <c r="G136" s="1955"/>
      <c r="H136" s="1955"/>
      <c r="I136" s="1955"/>
      <c r="J136" s="1955"/>
      <c r="K136" s="1955"/>
      <c r="L136" s="1955"/>
      <c r="M136" s="1955"/>
      <c r="N136" s="1955"/>
      <c r="O136" s="1955"/>
      <c r="P136" s="1955"/>
      <c r="Q136" s="1955"/>
      <c r="R136" s="1955"/>
      <c r="S136" s="1955"/>
      <c r="T136" s="1955"/>
      <c r="U136" s="1955"/>
      <c r="V136" s="1955"/>
      <c r="W136" s="1955"/>
      <c r="X136" s="1955"/>
      <c r="Y136" s="1955"/>
      <c r="Z136" s="1955"/>
      <c r="AA136" s="1955"/>
    </row>
    <row r="137" spans="1:27" ht="21" customHeight="1">
      <c r="A137" s="1955"/>
      <c r="B137" s="1955"/>
      <c r="C137" s="1955"/>
      <c r="D137" s="1955"/>
      <c r="E137" s="1955"/>
      <c r="F137" s="1955"/>
      <c r="G137" s="1955"/>
      <c r="H137" s="1955"/>
      <c r="I137" s="1955"/>
      <c r="J137" s="1955"/>
      <c r="K137" s="1955"/>
      <c r="L137" s="1955"/>
      <c r="M137" s="1955"/>
      <c r="N137" s="1955"/>
      <c r="O137" s="1955"/>
      <c r="P137" s="1955"/>
      <c r="Q137" s="1955"/>
      <c r="R137" s="1955"/>
      <c r="S137" s="1955"/>
      <c r="T137" s="1955"/>
      <c r="U137" s="1955"/>
      <c r="V137" s="1955"/>
      <c r="W137" s="1955"/>
      <c r="X137" s="1955"/>
      <c r="Y137" s="1955"/>
      <c r="Z137" s="1955"/>
      <c r="AA137" s="1955"/>
    </row>
    <row r="138" spans="1:27" ht="21" customHeight="1">
      <c r="A138" s="1955"/>
      <c r="B138" s="1955"/>
      <c r="C138" s="1955"/>
      <c r="D138" s="1955"/>
      <c r="E138" s="1955"/>
      <c r="F138" s="1955"/>
      <c r="G138" s="1955"/>
      <c r="H138" s="1955"/>
      <c r="I138" s="1955"/>
      <c r="J138" s="1955"/>
      <c r="K138" s="1955"/>
      <c r="L138" s="1955"/>
      <c r="M138" s="1955"/>
      <c r="N138" s="1955"/>
      <c r="O138" s="1955"/>
      <c r="P138" s="1955"/>
      <c r="Q138" s="1955"/>
      <c r="R138" s="1955"/>
      <c r="S138" s="1955"/>
      <c r="T138" s="1955"/>
      <c r="U138" s="1955"/>
      <c r="V138" s="1955"/>
      <c r="W138" s="1955"/>
      <c r="X138" s="1955"/>
      <c r="Y138" s="1955"/>
      <c r="Z138" s="1955"/>
      <c r="AA138" s="1955"/>
    </row>
    <row r="139" spans="1:27" ht="21" customHeight="1">
      <c r="A139" s="1955"/>
      <c r="B139" s="1955"/>
      <c r="C139" s="1955"/>
      <c r="D139" s="1955"/>
      <c r="E139" s="1955"/>
      <c r="F139" s="1955"/>
      <c r="G139" s="1955"/>
      <c r="H139" s="1955"/>
      <c r="I139" s="1955"/>
      <c r="J139" s="1955"/>
      <c r="K139" s="1955"/>
      <c r="L139" s="1955"/>
      <c r="M139" s="1955"/>
      <c r="N139" s="1955"/>
      <c r="O139" s="1955"/>
      <c r="P139" s="1955"/>
      <c r="Q139" s="1955"/>
      <c r="R139" s="1955"/>
      <c r="S139" s="1955"/>
      <c r="T139" s="1955"/>
      <c r="U139" s="1955"/>
      <c r="V139" s="1955"/>
      <c r="W139" s="1955"/>
      <c r="X139" s="1955"/>
      <c r="Y139" s="1955"/>
      <c r="Z139" s="1955"/>
      <c r="AA139" s="1955"/>
    </row>
    <row r="140" spans="1:27" ht="21" customHeight="1">
      <c r="A140" s="1955"/>
      <c r="B140" s="1955"/>
      <c r="C140" s="1955"/>
      <c r="D140" s="1955"/>
      <c r="E140" s="1955"/>
      <c r="F140" s="1955"/>
      <c r="G140" s="1955"/>
      <c r="H140" s="1955"/>
      <c r="I140" s="1955"/>
      <c r="J140" s="1955"/>
      <c r="K140" s="1955"/>
      <c r="L140" s="1955"/>
      <c r="M140" s="1955"/>
      <c r="N140" s="1955"/>
      <c r="O140" s="1955"/>
      <c r="P140" s="1955"/>
      <c r="Q140" s="1955"/>
      <c r="R140" s="1955"/>
      <c r="S140" s="1955"/>
      <c r="T140" s="1955"/>
      <c r="U140" s="1955"/>
      <c r="V140" s="1955"/>
      <c r="W140" s="1955"/>
      <c r="X140" s="1955"/>
      <c r="Y140" s="1955"/>
      <c r="Z140" s="1955"/>
      <c r="AA140" s="1955"/>
    </row>
    <row r="141" spans="1:27" ht="21" customHeight="1">
      <c r="A141" s="1955"/>
      <c r="B141" s="1955"/>
      <c r="C141" s="1955"/>
      <c r="D141" s="1955"/>
      <c r="E141" s="1955"/>
      <c r="F141" s="1955"/>
      <c r="G141" s="1955"/>
      <c r="H141" s="1955"/>
      <c r="I141" s="1955"/>
      <c r="J141" s="1955"/>
      <c r="K141" s="1955"/>
      <c r="L141" s="1955"/>
      <c r="M141" s="1955"/>
      <c r="N141" s="1955"/>
      <c r="O141" s="1955"/>
      <c r="P141" s="1955"/>
      <c r="Q141" s="1955"/>
      <c r="R141" s="1955"/>
      <c r="S141" s="1955"/>
      <c r="T141" s="1955"/>
      <c r="U141" s="1955"/>
      <c r="V141" s="1955"/>
      <c r="W141" s="1955"/>
      <c r="X141" s="1955"/>
      <c r="Y141" s="1955"/>
      <c r="Z141" s="1955"/>
      <c r="AA141" s="1955"/>
    </row>
    <row r="142" spans="1:27" ht="21" customHeight="1">
      <c r="A142" s="1955"/>
      <c r="B142" s="1955"/>
      <c r="C142" s="1955"/>
      <c r="D142" s="1955"/>
      <c r="E142" s="1955"/>
      <c r="F142" s="1955"/>
      <c r="G142" s="1955"/>
      <c r="H142" s="1955"/>
      <c r="I142" s="1955"/>
      <c r="J142" s="1955"/>
      <c r="K142" s="1955"/>
      <c r="L142" s="1955"/>
      <c r="M142" s="1955"/>
      <c r="N142" s="1955"/>
      <c r="O142" s="1955"/>
      <c r="P142" s="1955"/>
      <c r="Q142" s="1955"/>
      <c r="R142" s="1955"/>
      <c r="S142" s="1955"/>
      <c r="T142" s="1955"/>
      <c r="U142" s="1955"/>
      <c r="V142" s="1955"/>
      <c r="W142" s="1955"/>
      <c r="X142" s="1955"/>
      <c r="Y142" s="1955"/>
      <c r="Z142" s="1955"/>
      <c r="AA142" s="1955"/>
    </row>
    <row r="143" spans="1:27" ht="21" customHeight="1">
      <c r="A143" s="1955"/>
      <c r="B143" s="1955"/>
      <c r="C143" s="1955"/>
      <c r="D143" s="1955"/>
      <c r="E143" s="1955"/>
      <c r="F143" s="1955"/>
      <c r="G143" s="1955"/>
      <c r="H143" s="1955"/>
      <c r="I143" s="1955"/>
      <c r="J143" s="1955"/>
      <c r="K143" s="1955"/>
      <c r="L143" s="1955"/>
      <c r="M143" s="1955"/>
      <c r="N143" s="1955"/>
      <c r="O143" s="1955"/>
      <c r="P143" s="1955"/>
      <c r="Q143" s="1955"/>
      <c r="R143" s="1955"/>
      <c r="S143" s="1955"/>
      <c r="T143" s="1955"/>
      <c r="U143" s="1955"/>
      <c r="V143" s="1955"/>
      <c r="W143" s="1955"/>
      <c r="X143" s="1955"/>
      <c r="Y143" s="1955"/>
      <c r="Z143" s="1955"/>
      <c r="AA143" s="1955"/>
    </row>
    <row r="144" spans="1:27" ht="21" customHeight="1">
      <c r="A144" s="1955"/>
      <c r="B144" s="1955"/>
      <c r="C144" s="1955"/>
      <c r="D144" s="1955"/>
      <c r="E144" s="1955"/>
      <c r="F144" s="1955"/>
      <c r="G144" s="1955"/>
      <c r="H144" s="1955"/>
      <c r="I144" s="1955"/>
      <c r="J144" s="1955"/>
      <c r="K144" s="1955"/>
      <c r="L144" s="1955"/>
      <c r="M144" s="1955"/>
      <c r="N144" s="1955"/>
      <c r="O144" s="1955"/>
      <c r="P144" s="1955"/>
      <c r="Q144" s="1955"/>
      <c r="R144" s="1955"/>
      <c r="S144" s="1955"/>
      <c r="T144" s="1955"/>
      <c r="U144" s="1955"/>
      <c r="V144" s="1955"/>
      <c r="W144" s="1955"/>
      <c r="X144" s="1955"/>
      <c r="Y144" s="1955"/>
      <c r="Z144" s="1955"/>
      <c r="AA144" s="1955"/>
    </row>
    <row r="145" spans="1:27" ht="21" customHeight="1">
      <c r="A145" s="1955"/>
      <c r="B145" s="1955"/>
      <c r="C145" s="1955"/>
      <c r="D145" s="1955"/>
      <c r="E145" s="1955"/>
      <c r="F145" s="1955"/>
      <c r="G145" s="1955"/>
      <c r="H145" s="1955"/>
      <c r="I145" s="1955"/>
      <c r="J145" s="1955"/>
      <c r="K145" s="1955"/>
      <c r="L145" s="1955"/>
      <c r="M145" s="1955"/>
      <c r="N145" s="1955"/>
      <c r="O145" s="1955"/>
      <c r="P145" s="1955"/>
      <c r="Q145" s="1955"/>
      <c r="R145" s="1955"/>
      <c r="S145" s="1955"/>
      <c r="T145" s="1955"/>
      <c r="U145" s="1955"/>
      <c r="V145" s="1955"/>
      <c r="W145" s="1955"/>
      <c r="X145" s="1955"/>
      <c r="Y145" s="1955"/>
      <c r="Z145" s="1955"/>
      <c r="AA145" s="1955"/>
    </row>
    <row r="146" spans="1:27" ht="21" customHeight="1">
      <c r="A146" s="1955"/>
      <c r="B146" s="1955"/>
      <c r="C146" s="1955"/>
      <c r="D146" s="1955"/>
      <c r="E146" s="1955"/>
      <c r="F146" s="1955"/>
      <c r="G146" s="1955"/>
      <c r="H146" s="1955"/>
      <c r="I146" s="1955"/>
      <c r="J146" s="1955"/>
      <c r="K146" s="1955"/>
      <c r="L146" s="1955"/>
      <c r="M146" s="1955"/>
      <c r="N146" s="1955"/>
      <c r="O146" s="1955"/>
      <c r="P146" s="1955"/>
      <c r="Q146" s="1955"/>
      <c r="R146" s="1955"/>
      <c r="S146" s="1955"/>
      <c r="T146" s="1955"/>
      <c r="U146" s="1955"/>
      <c r="V146" s="1955"/>
      <c r="W146" s="1955"/>
      <c r="X146" s="1955"/>
      <c r="Y146" s="1955"/>
      <c r="Z146" s="1955"/>
      <c r="AA146" s="1955"/>
    </row>
    <row r="147" spans="1:27" ht="21" customHeight="1">
      <c r="A147" s="1955"/>
      <c r="B147" s="1955"/>
      <c r="C147" s="1955"/>
      <c r="D147" s="1955"/>
      <c r="E147" s="1955"/>
      <c r="F147" s="1955"/>
      <c r="G147" s="1955"/>
      <c r="H147" s="1955"/>
      <c r="I147" s="1955"/>
      <c r="J147" s="1955"/>
      <c r="K147" s="1955"/>
      <c r="L147" s="1955"/>
      <c r="M147" s="1955"/>
      <c r="N147" s="1955"/>
      <c r="O147" s="1955"/>
      <c r="P147" s="1955"/>
      <c r="Q147" s="1955"/>
      <c r="R147" s="1955"/>
      <c r="S147" s="1955"/>
      <c r="T147" s="1955"/>
      <c r="U147" s="1955"/>
      <c r="V147" s="1955"/>
      <c r="W147" s="1955"/>
      <c r="X147" s="1955"/>
      <c r="Y147" s="1955"/>
      <c r="Z147" s="1955"/>
      <c r="AA147" s="1955"/>
    </row>
    <row r="148" spans="1:27" ht="21" customHeight="1">
      <c r="A148" s="1955"/>
      <c r="B148" s="1955"/>
      <c r="C148" s="1955"/>
      <c r="D148" s="1955"/>
      <c r="E148" s="1955"/>
      <c r="F148" s="1955"/>
      <c r="G148" s="1955"/>
      <c r="H148" s="1955"/>
      <c r="I148" s="1955"/>
      <c r="J148" s="1955"/>
      <c r="K148" s="1955"/>
      <c r="L148" s="1955"/>
      <c r="M148" s="1955"/>
      <c r="N148" s="1955"/>
      <c r="O148" s="1955"/>
      <c r="P148" s="1955"/>
      <c r="Q148" s="1955"/>
      <c r="R148" s="1955"/>
      <c r="S148" s="1955"/>
      <c r="T148" s="1955"/>
      <c r="U148" s="1955"/>
      <c r="V148" s="1955"/>
      <c r="W148" s="1955"/>
      <c r="X148" s="1955"/>
      <c r="Y148" s="1955"/>
      <c r="Z148" s="1955"/>
      <c r="AA148" s="1955"/>
    </row>
    <row r="149" spans="1:27" ht="21" customHeight="1">
      <c r="A149" s="1955"/>
      <c r="B149" s="1955"/>
      <c r="C149" s="1955"/>
      <c r="D149" s="1955"/>
      <c r="E149" s="1955"/>
      <c r="F149" s="1955"/>
      <c r="G149" s="1955"/>
      <c r="H149" s="1955"/>
      <c r="I149" s="1955"/>
      <c r="J149" s="1955"/>
      <c r="K149" s="1955"/>
      <c r="L149" s="1955"/>
      <c r="M149" s="1955"/>
      <c r="N149" s="1955"/>
      <c r="O149" s="1955"/>
      <c r="P149" s="1955"/>
      <c r="Q149" s="1955"/>
      <c r="R149" s="1955"/>
      <c r="S149" s="1955"/>
      <c r="T149" s="1955"/>
      <c r="U149" s="1955"/>
      <c r="V149" s="1955"/>
      <c r="W149" s="1955"/>
      <c r="X149" s="1955"/>
      <c r="Y149" s="1955"/>
      <c r="Z149" s="1955"/>
      <c r="AA149" s="1955"/>
    </row>
    <row r="150" spans="1:27" ht="21" customHeight="1">
      <c r="A150" s="1955"/>
      <c r="B150" s="1955"/>
      <c r="C150" s="1955"/>
      <c r="D150" s="1955"/>
      <c r="E150" s="1955"/>
      <c r="F150" s="1955"/>
      <c r="G150" s="1955"/>
      <c r="H150" s="1955"/>
      <c r="I150" s="1955"/>
      <c r="J150" s="1955"/>
      <c r="K150" s="1955"/>
      <c r="L150" s="1955"/>
      <c r="M150" s="1955"/>
      <c r="N150" s="1955"/>
      <c r="O150" s="1955"/>
      <c r="P150" s="1955"/>
      <c r="Q150" s="1955"/>
      <c r="R150" s="1955"/>
      <c r="S150" s="1955"/>
      <c r="T150" s="1955"/>
      <c r="U150" s="1955"/>
      <c r="V150" s="1955"/>
      <c r="W150" s="1955"/>
      <c r="X150" s="1955"/>
      <c r="Y150" s="1955"/>
      <c r="Z150" s="1955"/>
      <c r="AA150" s="1955"/>
    </row>
    <row r="151" spans="1:27" ht="21" customHeight="1">
      <c r="A151" s="1955"/>
      <c r="B151" s="1955"/>
      <c r="C151" s="1955"/>
      <c r="D151" s="1955"/>
      <c r="E151" s="1955"/>
      <c r="F151" s="1955"/>
      <c r="G151" s="1955"/>
      <c r="H151" s="1955"/>
      <c r="I151" s="1955"/>
      <c r="J151" s="1955"/>
      <c r="K151" s="1955"/>
      <c r="L151" s="1955"/>
      <c r="M151" s="1955"/>
      <c r="N151" s="1955"/>
      <c r="O151" s="1955"/>
      <c r="P151" s="1955"/>
      <c r="Q151" s="1955"/>
      <c r="R151" s="1955"/>
      <c r="S151" s="1955"/>
      <c r="T151" s="1955"/>
      <c r="U151" s="1955"/>
      <c r="V151" s="1955"/>
      <c r="W151" s="1955"/>
      <c r="X151" s="1955"/>
      <c r="Y151" s="1955"/>
      <c r="Z151" s="1955"/>
      <c r="AA151" s="1955"/>
    </row>
    <row r="152" spans="1:27" ht="21" customHeight="1">
      <c r="A152" s="1955"/>
      <c r="B152" s="1955"/>
      <c r="C152" s="1955"/>
      <c r="D152" s="1955"/>
      <c r="E152" s="1955"/>
      <c r="F152" s="1955"/>
      <c r="G152" s="1955"/>
      <c r="H152" s="1955"/>
      <c r="I152" s="1955"/>
      <c r="J152" s="1955"/>
      <c r="K152" s="1955"/>
      <c r="L152" s="1955"/>
      <c r="M152" s="1955"/>
      <c r="N152" s="1955"/>
      <c r="O152" s="1955"/>
      <c r="P152" s="1955"/>
      <c r="Q152" s="1955"/>
      <c r="R152" s="1955"/>
      <c r="S152" s="1955"/>
      <c r="T152" s="1955"/>
      <c r="U152" s="1955"/>
      <c r="V152" s="1955"/>
      <c r="W152" s="1955"/>
      <c r="X152" s="1955"/>
      <c r="Y152" s="1955"/>
      <c r="Z152" s="1955"/>
      <c r="AA152" s="1955"/>
    </row>
    <row r="153" spans="1:27" ht="21" customHeight="1">
      <c r="A153" s="1955"/>
      <c r="B153" s="1955"/>
      <c r="C153" s="1955"/>
      <c r="D153" s="1955"/>
      <c r="E153" s="1955"/>
      <c r="F153" s="1955"/>
      <c r="G153" s="1955"/>
      <c r="H153" s="1955"/>
      <c r="I153" s="1955"/>
      <c r="J153" s="1955"/>
      <c r="K153" s="1955"/>
      <c r="L153" s="1955"/>
      <c r="M153" s="1955"/>
      <c r="N153" s="1955"/>
      <c r="O153" s="1955"/>
      <c r="P153" s="1955"/>
      <c r="Q153" s="1955"/>
      <c r="R153" s="1955"/>
      <c r="S153" s="1955"/>
      <c r="T153" s="1955"/>
      <c r="U153" s="1955"/>
      <c r="V153" s="1955"/>
      <c r="W153" s="1955"/>
      <c r="X153" s="1955"/>
      <c r="Y153" s="1955"/>
      <c r="Z153" s="1955"/>
      <c r="AA153" s="1955"/>
    </row>
    <row r="154" spans="1:27" ht="21" customHeight="1">
      <c r="A154" s="1955"/>
      <c r="B154" s="1955"/>
      <c r="C154" s="1955"/>
      <c r="D154" s="1955"/>
      <c r="E154" s="1955"/>
      <c r="F154" s="1955"/>
      <c r="G154" s="1955"/>
      <c r="H154" s="1955"/>
      <c r="I154" s="1955"/>
      <c r="J154" s="1955"/>
      <c r="K154" s="1955"/>
      <c r="L154" s="1955"/>
      <c r="M154" s="1955"/>
      <c r="N154" s="1955"/>
      <c r="O154" s="1955"/>
      <c r="P154" s="1955"/>
      <c r="Q154" s="1955"/>
      <c r="R154" s="1955"/>
      <c r="S154" s="1955"/>
      <c r="T154" s="1955"/>
      <c r="U154" s="1955"/>
      <c r="V154" s="1955"/>
      <c r="W154" s="1955"/>
      <c r="X154" s="1955"/>
      <c r="Y154" s="1955"/>
      <c r="Z154" s="1955"/>
      <c r="AA154" s="1955"/>
    </row>
    <row r="155" spans="1:27" ht="21" customHeight="1">
      <c r="A155" s="1955"/>
      <c r="B155" s="1955"/>
      <c r="C155" s="1955"/>
      <c r="D155" s="1955"/>
      <c r="E155" s="1955"/>
      <c r="F155" s="1955"/>
      <c r="G155" s="1955"/>
      <c r="H155" s="1955"/>
      <c r="I155" s="1955"/>
      <c r="J155" s="1955"/>
      <c r="K155" s="1955"/>
      <c r="L155" s="1955"/>
      <c r="M155" s="1955"/>
      <c r="N155" s="1955"/>
      <c r="O155" s="1955"/>
      <c r="P155" s="1955"/>
      <c r="Q155" s="1955"/>
      <c r="R155" s="1955"/>
      <c r="S155" s="1955"/>
      <c r="T155" s="1955"/>
      <c r="U155" s="1955"/>
      <c r="V155" s="1955"/>
      <c r="W155" s="1955"/>
      <c r="X155" s="1955"/>
      <c r="Y155" s="1955"/>
      <c r="Z155" s="1955"/>
      <c r="AA155" s="1955"/>
    </row>
    <row r="156" spans="1:27" ht="21" customHeight="1">
      <c r="A156" s="1955"/>
      <c r="B156" s="1955"/>
      <c r="C156" s="1955"/>
      <c r="D156" s="1955"/>
      <c r="E156" s="1955"/>
      <c r="F156" s="1955"/>
      <c r="G156" s="1955"/>
      <c r="H156" s="1955"/>
      <c r="I156" s="1955"/>
      <c r="J156" s="1955"/>
      <c r="K156" s="1955"/>
      <c r="L156" s="1955"/>
      <c r="M156" s="1955"/>
      <c r="N156" s="1955"/>
      <c r="O156" s="1955"/>
      <c r="P156" s="1955"/>
      <c r="Q156" s="1955"/>
      <c r="R156" s="1955"/>
      <c r="S156" s="1955"/>
      <c r="T156" s="1955"/>
      <c r="U156" s="1955"/>
      <c r="V156" s="1955"/>
      <c r="W156" s="1955"/>
      <c r="X156" s="1955"/>
      <c r="Y156" s="1955"/>
      <c r="Z156" s="1955"/>
      <c r="AA156" s="1955"/>
    </row>
    <row r="157" spans="1:27" ht="21" customHeight="1">
      <c r="A157" s="1955"/>
      <c r="B157" s="1955"/>
      <c r="C157" s="1955"/>
      <c r="D157" s="1955"/>
      <c r="E157" s="1955"/>
      <c r="F157" s="1955"/>
      <c r="G157" s="1955"/>
      <c r="H157" s="1955"/>
      <c r="I157" s="1955"/>
      <c r="J157" s="1955"/>
      <c r="K157" s="1955"/>
      <c r="L157" s="1955"/>
      <c r="M157" s="1955"/>
      <c r="N157" s="1955"/>
      <c r="O157" s="1955"/>
      <c r="P157" s="1955"/>
      <c r="Q157" s="1955"/>
      <c r="R157" s="1955"/>
      <c r="S157" s="1955"/>
      <c r="T157" s="1955"/>
      <c r="U157" s="1955"/>
      <c r="V157" s="1955"/>
      <c r="W157" s="1955"/>
      <c r="X157" s="1955"/>
      <c r="Y157" s="1955"/>
      <c r="Z157" s="1955"/>
      <c r="AA157" s="1955"/>
    </row>
    <row r="158" spans="1:27" ht="21" customHeight="1">
      <c r="A158" s="1955"/>
      <c r="B158" s="1955"/>
      <c r="C158" s="1955"/>
      <c r="D158" s="1955"/>
      <c r="E158" s="1955"/>
      <c r="F158" s="1955"/>
      <c r="G158" s="1955"/>
      <c r="H158" s="1955"/>
      <c r="I158" s="1955"/>
      <c r="J158" s="1955"/>
      <c r="K158" s="1955"/>
      <c r="L158" s="1955"/>
      <c r="M158" s="1955"/>
      <c r="N158" s="1955"/>
      <c r="O158" s="1955"/>
      <c r="P158" s="1955"/>
      <c r="Q158" s="1955"/>
      <c r="R158" s="1955"/>
      <c r="S158" s="1955"/>
      <c r="T158" s="1955"/>
      <c r="U158" s="1955"/>
      <c r="V158" s="1955"/>
      <c r="W158" s="1955"/>
      <c r="X158" s="1955"/>
      <c r="Y158" s="1955"/>
      <c r="Z158" s="1955"/>
      <c r="AA158" s="1955"/>
    </row>
    <row r="159" spans="1:27" ht="21" customHeight="1">
      <c r="A159" s="1955"/>
      <c r="B159" s="1955"/>
      <c r="C159" s="1955"/>
      <c r="D159" s="1955"/>
      <c r="E159" s="1955"/>
      <c r="F159" s="1955"/>
      <c r="G159" s="1955"/>
      <c r="H159" s="1955"/>
      <c r="I159" s="1955"/>
      <c r="J159" s="1955"/>
      <c r="K159" s="1955"/>
      <c r="L159" s="1955"/>
      <c r="M159" s="1955"/>
      <c r="N159" s="1955"/>
      <c r="O159" s="1955"/>
      <c r="P159" s="1955"/>
      <c r="Q159" s="1955"/>
      <c r="R159" s="1955"/>
      <c r="S159" s="1955"/>
      <c r="T159" s="1955"/>
      <c r="U159" s="1955"/>
      <c r="V159" s="1955"/>
      <c r="W159" s="1955"/>
      <c r="X159" s="1955"/>
      <c r="Y159" s="1955"/>
      <c r="Z159" s="1955"/>
      <c r="AA159" s="1955"/>
    </row>
    <row r="160" spans="1:27" ht="21" customHeight="1">
      <c r="A160" s="1955"/>
      <c r="B160" s="1955"/>
      <c r="C160" s="1955"/>
      <c r="D160" s="1955"/>
      <c r="E160" s="1955"/>
      <c r="F160" s="1955"/>
      <c r="G160" s="1955"/>
      <c r="H160" s="1955"/>
      <c r="I160" s="1955"/>
      <c r="J160" s="1955"/>
      <c r="K160" s="1955"/>
      <c r="L160" s="1955"/>
      <c r="M160" s="1955"/>
      <c r="N160" s="1955"/>
      <c r="O160" s="1955"/>
      <c r="P160" s="1955"/>
      <c r="Q160" s="1955"/>
      <c r="R160" s="1955"/>
      <c r="S160" s="1955"/>
      <c r="T160" s="1955"/>
      <c r="U160" s="1955"/>
      <c r="V160" s="1955"/>
      <c r="W160" s="1955"/>
      <c r="X160" s="1955"/>
      <c r="Y160" s="1955"/>
      <c r="Z160" s="1955"/>
      <c r="AA160" s="1955"/>
    </row>
    <row r="161" spans="1:27" ht="21" customHeight="1">
      <c r="A161" s="1955"/>
      <c r="B161" s="1955"/>
      <c r="C161" s="1955"/>
      <c r="D161" s="1955"/>
      <c r="E161" s="1955"/>
      <c r="F161" s="1955"/>
      <c r="G161" s="1955"/>
      <c r="H161" s="1955"/>
      <c r="I161" s="1955"/>
      <c r="J161" s="1955"/>
      <c r="K161" s="1955"/>
      <c r="L161" s="1955"/>
      <c r="M161" s="1955"/>
      <c r="N161" s="1955"/>
      <c r="O161" s="1955"/>
      <c r="P161" s="1955"/>
      <c r="Q161" s="1955"/>
      <c r="R161" s="1955"/>
      <c r="S161" s="1955"/>
      <c r="T161" s="1955"/>
      <c r="U161" s="1955"/>
      <c r="V161" s="1955"/>
      <c r="W161" s="1955"/>
      <c r="X161" s="1955"/>
      <c r="Y161" s="1955"/>
      <c r="Z161" s="1955"/>
      <c r="AA161" s="1955"/>
    </row>
    <row r="162" spans="1:27" ht="21" customHeight="1">
      <c r="A162" s="1955"/>
      <c r="B162" s="1955"/>
      <c r="C162" s="1955"/>
      <c r="D162" s="1955"/>
      <c r="E162" s="1955"/>
      <c r="F162" s="1955"/>
      <c r="G162" s="1955"/>
      <c r="H162" s="1955"/>
      <c r="I162" s="1955"/>
      <c r="J162" s="1955"/>
      <c r="K162" s="1955"/>
      <c r="L162" s="1955"/>
      <c r="M162" s="1955"/>
      <c r="N162" s="1955"/>
      <c r="O162" s="1955"/>
      <c r="P162" s="1955"/>
      <c r="Q162" s="1955"/>
      <c r="R162" s="1955"/>
      <c r="S162" s="1955"/>
      <c r="T162" s="1955"/>
      <c r="U162" s="1955"/>
      <c r="V162" s="1955"/>
      <c r="W162" s="1955"/>
      <c r="X162" s="1955"/>
      <c r="Y162" s="1955"/>
      <c r="Z162" s="1955"/>
      <c r="AA162" s="1955"/>
    </row>
    <row r="163" spans="1:27" ht="21" customHeight="1">
      <c r="A163" s="1955"/>
      <c r="B163" s="1955"/>
      <c r="C163" s="1955"/>
      <c r="D163" s="1955"/>
      <c r="E163" s="1955"/>
      <c r="F163" s="1955"/>
      <c r="G163" s="1955"/>
      <c r="H163" s="1955"/>
      <c r="I163" s="1955"/>
      <c r="J163" s="1955"/>
      <c r="K163" s="1955"/>
      <c r="L163" s="1955"/>
      <c r="M163" s="1955"/>
      <c r="N163" s="1955"/>
      <c r="O163" s="1955"/>
      <c r="P163" s="1955"/>
      <c r="Q163" s="1955"/>
      <c r="R163" s="1955"/>
      <c r="S163" s="1955"/>
      <c r="T163" s="1955"/>
      <c r="U163" s="1955"/>
      <c r="V163" s="1955"/>
      <c r="W163" s="1955"/>
      <c r="X163" s="1955"/>
      <c r="Y163" s="1955"/>
      <c r="Z163" s="1955"/>
      <c r="AA163" s="1955"/>
    </row>
    <row r="164" spans="1:27" ht="21" customHeight="1">
      <c r="A164" s="1955"/>
      <c r="B164" s="1955"/>
      <c r="C164" s="1955"/>
      <c r="D164" s="1955"/>
      <c r="E164" s="1955"/>
      <c r="F164" s="1955"/>
      <c r="G164" s="1955"/>
      <c r="H164" s="1955"/>
      <c r="I164" s="1955"/>
      <c r="J164" s="1955"/>
      <c r="K164" s="1955"/>
      <c r="L164" s="1955"/>
      <c r="M164" s="1955"/>
      <c r="N164" s="1955"/>
      <c r="O164" s="1955"/>
      <c r="P164" s="1955"/>
      <c r="Q164" s="1955"/>
      <c r="R164" s="1955"/>
      <c r="S164" s="1955"/>
      <c r="T164" s="1955"/>
      <c r="U164" s="1955"/>
      <c r="V164" s="1955"/>
      <c r="W164" s="1955"/>
      <c r="X164" s="1955"/>
      <c r="Y164" s="1955"/>
      <c r="Z164" s="1955"/>
      <c r="AA164" s="1955"/>
    </row>
    <row r="165" spans="1:27" ht="21" customHeight="1">
      <c r="A165" s="1955"/>
      <c r="B165" s="1955"/>
      <c r="C165" s="1955"/>
      <c r="D165" s="1955"/>
      <c r="E165" s="1955"/>
      <c r="F165" s="1955"/>
      <c r="G165" s="1955"/>
      <c r="H165" s="1955"/>
      <c r="I165" s="1955"/>
      <c r="J165" s="1955"/>
      <c r="K165" s="1955"/>
      <c r="L165" s="1955"/>
      <c r="M165" s="1955"/>
      <c r="N165" s="1955"/>
      <c r="O165" s="1955"/>
      <c r="P165" s="1955"/>
      <c r="Q165" s="1955"/>
      <c r="R165" s="1955"/>
      <c r="S165" s="1955"/>
      <c r="T165" s="1955"/>
      <c r="U165" s="1955"/>
      <c r="V165" s="1955"/>
      <c r="W165" s="1955"/>
      <c r="X165" s="1955"/>
      <c r="Y165" s="1955"/>
      <c r="Z165" s="1955"/>
      <c r="AA165" s="1955"/>
    </row>
    <row r="166" spans="1:27" ht="21" customHeight="1">
      <c r="A166" s="1955"/>
      <c r="B166" s="1955"/>
      <c r="C166" s="1955"/>
      <c r="D166" s="1955"/>
      <c r="E166" s="1955"/>
      <c r="F166" s="1955"/>
      <c r="G166" s="1955"/>
      <c r="H166" s="1955"/>
      <c r="I166" s="1955"/>
      <c r="J166" s="1955"/>
      <c r="K166" s="1955"/>
      <c r="L166" s="1955"/>
      <c r="M166" s="1955"/>
      <c r="N166" s="1955"/>
      <c r="O166" s="1955"/>
      <c r="P166" s="1955"/>
      <c r="Q166" s="1955"/>
      <c r="R166" s="1955"/>
      <c r="S166" s="1955"/>
      <c r="T166" s="1955"/>
      <c r="U166" s="1955"/>
      <c r="V166" s="1955"/>
      <c r="W166" s="1955"/>
      <c r="X166" s="1955"/>
      <c r="Y166" s="1955"/>
      <c r="Z166" s="1955"/>
      <c r="AA166" s="1955"/>
    </row>
    <row r="167" spans="1:27" ht="21" customHeight="1">
      <c r="A167" s="1955"/>
      <c r="B167" s="1955"/>
      <c r="C167" s="1955"/>
      <c r="D167" s="1955"/>
      <c r="E167" s="1955"/>
      <c r="F167" s="1955"/>
      <c r="G167" s="1955"/>
      <c r="H167" s="1955"/>
      <c r="I167" s="1955"/>
      <c r="J167" s="1955"/>
      <c r="K167" s="1955"/>
      <c r="L167" s="1955"/>
      <c r="M167" s="1955"/>
      <c r="N167" s="1955"/>
      <c r="O167" s="1955"/>
      <c r="P167" s="1955"/>
      <c r="Q167" s="1955"/>
      <c r="R167" s="1955"/>
      <c r="S167" s="1955"/>
      <c r="T167" s="1955"/>
      <c r="U167" s="1955"/>
      <c r="V167" s="1955"/>
      <c r="W167" s="1955"/>
      <c r="X167" s="1955"/>
      <c r="Y167" s="1955"/>
      <c r="Z167" s="1955"/>
      <c r="AA167" s="1955"/>
    </row>
    <row r="168" spans="1:27" ht="21" customHeight="1">
      <c r="A168" s="1955"/>
      <c r="B168" s="1955"/>
      <c r="C168" s="1955"/>
      <c r="D168" s="1955"/>
      <c r="E168" s="1955"/>
      <c r="F168" s="1955"/>
      <c r="G168" s="1955"/>
      <c r="H168" s="1955"/>
      <c r="I168" s="1955"/>
      <c r="J168" s="1955"/>
      <c r="K168" s="1955"/>
      <c r="L168" s="1955"/>
      <c r="M168" s="1955"/>
      <c r="N168" s="1955"/>
      <c r="O168" s="1955"/>
      <c r="P168" s="1955"/>
      <c r="Q168" s="1955"/>
      <c r="R168" s="1955"/>
      <c r="S168" s="1955"/>
      <c r="T168" s="1955"/>
      <c r="U168" s="1955"/>
      <c r="V168" s="1955"/>
      <c r="W168" s="1955"/>
      <c r="X168" s="1955"/>
      <c r="Y168" s="1955"/>
      <c r="Z168" s="1955"/>
      <c r="AA168" s="1955"/>
    </row>
    <row r="169" spans="1:27" ht="21" customHeight="1">
      <c r="A169" s="1955"/>
      <c r="B169" s="1955"/>
      <c r="C169" s="1955"/>
      <c r="D169" s="1955"/>
      <c r="E169" s="1955"/>
      <c r="F169" s="1955"/>
      <c r="G169" s="1955"/>
      <c r="H169" s="1955"/>
      <c r="I169" s="1955"/>
      <c r="J169" s="1955"/>
      <c r="K169" s="1955"/>
      <c r="L169" s="1955"/>
      <c r="M169" s="1955"/>
      <c r="N169" s="1955"/>
      <c r="O169" s="1955"/>
      <c r="P169" s="1955"/>
      <c r="Q169" s="1955"/>
      <c r="R169" s="1955"/>
      <c r="S169" s="1955"/>
      <c r="T169" s="1955"/>
      <c r="U169" s="1955"/>
      <c r="V169" s="1955"/>
      <c r="W169" s="1955"/>
      <c r="X169" s="1955"/>
      <c r="Y169" s="1955"/>
      <c r="Z169" s="1955"/>
      <c r="AA169" s="1955"/>
    </row>
    <row r="170" spans="1:27" ht="21" customHeight="1">
      <c r="A170" s="1955"/>
      <c r="B170" s="1955"/>
      <c r="C170" s="1955"/>
      <c r="D170" s="1955"/>
      <c r="E170" s="1955"/>
      <c r="F170" s="1955"/>
      <c r="G170" s="1955"/>
      <c r="H170" s="1955"/>
      <c r="I170" s="1955"/>
      <c r="J170" s="1955"/>
      <c r="K170" s="1955"/>
      <c r="L170" s="1955"/>
      <c r="M170" s="1955"/>
      <c r="N170" s="1955"/>
      <c r="O170" s="1955"/>
      <c r="P170" s="1955"/>
      <c r="Q170" s="1955"/>
      <c r="R170" s="1955"/>
      <c r="S170" s="1955"/>
      <c r="T170" s="1955"/>
      <c r="U170" s="1955"/>
      <c r="V170" s="1955"/>
      <c r="W170" s="1955"/>
      <c r="X170" s="1955"/>
      <c r="Y170" s="1955"/>
      <c r="Z170" s="1955"/>
      <c r="AA170" s="1955"/>
    </row>
    <row r="171" spans="1:27" ht="21" customHeight="1">
      <c r="A171" s="1955"/>
      <c r="B171" s="1955"/>
      <c r="C171" s="1955"/>
      <c r="D171" s="1955"/>
      <c r="E171" s="1955"/>
      <c r="F171" s="1955"/>
      <c r="G171" s="1955"/>
      <c r="H171" s="1955"/>
      <c r="I171" s="1955"/>
      <c r="J171" s="1955"/>
      <c r="K171" s="1955"/>
      <c r="L171" s="1955"/>
      <c r="M171" s="1955"/>
      <c r="N171" s="1955"/>
      <c r="O171" s="1955"/>
      <c r="P171" s="1955"/>
      <c r="Q171" s="1955"/>
      <c r="R171" s="1955"/>
      <c r="S171" s="1955"/>
      <c r="T171" s="1955"/>
      <c r="U171" s="1955"/>
      <c r="V171" s="1955"/>
      <c r="W171" s="1955"/>
      <c r="X171" s="1955"/>
      <c r="Y171" s="1955"/>
      <c r="Z171" s="1955"/>
      <c r="AA171" s="1955"/>
    </row>
    <row r="172" spans="1:27" ht="21" customHeight="1">
      <c r="A172" s="1955"/>
      <c r="B172" s="1955"/>
      <c r="C172" s="1955"/>
      <c r="D172" s="1955"/>
      <c r="E172" s="1955"/>
      <c r="F172" s="1955"/>
      <c r="G172" s="1955"/>
      <c r="H172" s="1955"/>
      <c r="I172" s="1955"/>
      <c r="J172" s="1955"/>
      <c r="K172" s="1955"/>
      <c r="L172" s="1955"/>
      <c r="M172" s="1955"/>
      <c r="N172" s="1955"/>
      <c r="O172" s="1955"/>
      <c r="P172" s="1955"/>
      <c r="Q172" s="1955"/>
      <c r="R172" s="1955"/>
      <c r="S172" s="1955"/>
      <c r="T172" s="1955"/>
      <c r="U172" s="1955"/>
      <c r="V172" s="1955"/>
      <c r="W172" s="1955"/>
      <c r="X172" s="1955"/>
      <c r="Y172" s="1955"/>
      <c r="Z172" s="1955"/>
      <c r="AA172" s="1955"/>
    </row>
    <row r="173" spans="1:27" ht="21" customHeight="1">
      <c r="A173" s="1955"/>
      <c r="B173" s="1955"/>
      <c r="C173" s="1955"/>
      <c r="D173" s="1955"/>
      <c r="E173" s="1955"/>
      <c r="F173" s="1955"/>
      <c r="G173" s="1955"/>
      <c r="H173" s="1955"/>
      <c r="I173" s="1955"/>
      <c r="J173" s="1955"/>
      <c r="K173" s="1955"/>
      <c r="L173" s="1955"/>
      <c r="M173" s="1955"/>
      <c r="N173" s="1955"/>
      <c r="O173" s="1955"/>
      <c r="P173" s="1955"/>
      <c r="Q173" s="1955"/>
      <c r="R173" s="1955"/>
      <c r="S173" s="1955"/>
      <c r="T173" s="1955"/>
      <c r="U173" s="1955"/>
      <c r="V173" s="1955"/>
      <c r="W173" s="1955"/>
      <c r="X173" s="1955"/>
      <c r="Y173" s="1955"/>
      <c r="Z173" s="1955"/>
      <c r="AA173" s="1955"/>
    </row>
    <row r="174" spans="1:27" ht="21" customHeight="1">
      <c r="A174" s="1955"/>
      <c r="B174" s="1955"/>
      <c r="C174" s="1955"/>
      <c r="D174" s="1955"/>
      <c r="E174" s="1955"/>
      <c r="F174" s="1955"/>
      <c r="G174" s="1955"/>
      <c r="H174" s="1955"/>
      <c r="I174" s="1955"/>
      <c r="J174" s="1955"/>
      <c r="K174" s="1955"/>
      <c r="L174" s="1955"/>
      <c r="M174" s="1955"/>
      <c r="N174" s="1955"/>
      <c r="O174" s="1955"/>
      <c r="P174" s="1955"/>
      <c r="Q174" s="1955"/>
      <c r="R174" s="1955"/>
      <c r="S174" s="1955"/>
      <c r="T174" s="1955"/>
      <c r="U174" s="1955"/>
      <c r="V174" s="1955"/>
      <c r="W174" s="1955"/>
      <c r="X174" s="1955"/>
      <c r="Y174" s="1955"/>
      <c r="Z174" s="1955"/>
      <c r="AA174" s="1955"/>
    </row>
    <row r="175" spans="1:27" ht="21" customHeight="1">
      <c r="A175" s="1955"/>
      <c r="B175" s="1955"/>
      <c r="C175" s="1955"/>
      <c r="D175" s="1955"/>
      <c r="E175" s="1955"/>
      <c r="F175" s="1955"/>
      <c r="G175" s="1955"/>
      <c r="H175" s="1955"/>
      <c r="I175" s="1955"/>
      <c r="J175" s="1955"/>
      <c r="K175" s="1955"/>
      <c r="L175" s="1955"/>
      <c r="M175" s="1955"/>
      <c r="N175" s="1955"/>
      <c r="O175" s="1955"/>
      <c r="P175" s="1955"/>
      <c r="Q175" s="1955"/>
      <c r="R175" s="1955"/>
      <c r="S175" s="1955"/>
      <c r="T175" s="1955"/>
      <c r="U175" s="1955"/>
      <c r="V175" s="1955"/>
      <c r="W175" s="1955"/>
      <c r="X175" s="1955"/>
      <c r="Y175" s="1955"/>
      <c r="Z175" s="1955"/>
      <c r="AA175" s="1955"/>
    </row>
    <row r="176" spans="1:27" ht="21" customHeight="1">
      <c r="A176" s="1955"/>
      <c r="B176" s="1955"/>
      <c r="C176" s="1955"/>
      <c r="D176" s="1955"/>
      <c r="E176" s="1955"/>
      <c r="F176" s="1955"/>
      <c r="G176" s="1955"/>
      <c r="H176" s="1955"/>
      <c r="I176" s="1955"/>
      <c r="J176" s="1955"/>
      <c r="K176" s="1955"/>
      <c r="L176" s="1955"/>
      <c r="M176" s="1955"/>
      <c r="N176" s="1955"/>
      <c r="O176" s="1955"/>
      <c r="P176" s="1955"/>
      <c r="Q176" s="1955"/>
      <c r="R176" s="1955"/>
      <c r="S176" s="1955"/>
      <c r="T176" s="1955"/>
      <c r="U176" s="1955"/>
      <c r="V176" s="1955"/>
      <c r="W176" s="1955"/>
      <c r="X176" s="1955"/>
      <c r="Y176" s="1955"/>
      <c r="Z176" s="1955"/>
      <c r="AA176" s="1955"/>
    </row>
    <row r="177" spans="1:27" ht="21" customHeight="1">
      <c r="A177" s="1955"/>
      <c r="B177" s="1955"/>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row>
    <row r="178" spans="1:27" ht="21" customHeight="1">
      <c r="A178" s="1955"/>
      <c r="B178" s="1955"/>
      <c r="C178" s="1955"/>
      <c r="D178" s="1955"/>
      <c r="E178" s="1955"/>
      <c r="F178" s="1955"/>
      <c r="G178" s="1955"/>
      <c r="H178" s="1955"/>
      <c r="I178" s="1955"/>
      <c r="J178" s="1955"/>
      <c r="K178" s="1955"/>
      <c r="L178" s="1955"/>
      <c r="M178" s="1955"/>
      <c r="N178" s="1955"/>
      <c r="O178" s="1955"/>
      <c r="P178" s="1955"/>
      <c r="Q178" s="1955"/>
      <c r="R178" s="1955"/>
      <c r="S178" s="1955"/>
      <c r="T178" s="1955"/>
      <c r="U178" s="1955"/>
      <c r="V178" s="1955"/>
      <c r="W178" s="1955"/>
      <c r="X178" s="1955"/>
      <c r="Y178" s="1955"/>
      <c r="Z178" s="1955"/>
      <c r="AA178" s="1955"/>
    </row>
    <row r="179" spans="1:27" ht="21" customHeight="1">
      <c r="A179" s="1955"/>
      <c r="B179" s="1955"/>
      <c r="C179" s="1955"/>
      <c r="D179" s="1955"/>
      <c r="E179" s="1955"/>
      <c r="F179" s="1955"/>
      <c r="G179" s="1955"/>
      <c r="H179" s="1955"/>
      <c r="I179" s="1955"/>
      <c r="J179" s="1955"/>
      <c r="K179" s="1955"/>
      <c r="L179" s="1955"/>
      <c r="M179" s="1955"/>
      <c r="N179" s="1955"/>
      <c r="O179" s="1955"/>
      <c r="P179" s="1955"/>
      <c r="Q179" s="1955"/>
      <c r="R179" s="1955"/>
      <c r="S179" s="1955"/>
      <c r="T179" s="1955"/>
      <c r="U179" s="1955"/>
      <c r="V179" s="1955"/>
      <c r="W179" s="1955"/>
      <c r="X179" s="1955"/>
      <c r="Y179" s="1955"/>
      <c r="Z179" s="1955"/>
      <c r="AA179" s="1955"/>
    </row>
    <row r="180" spans="1:27" ht="21" customHeight="1">
      <c r="A180" s="1955"/>
      <c r="B180" s="1955"/>
      <c r="C180" s="1955"/>
      <c r="D180" s="1955"/>
      <c r="E180" s="1955"/>
      <c r="F180" s="1955"/>
      <c r="G180" s="1955"/>
      <c r="H180" s="1955"/>
      <c r="I180" s="1955"/>
      <c r="J180" s="1955"/>
      <c r="K180" s="1955"/>
      <c r="L180" s="1955"/>
      <c r="M180" s="1955"/>
      <c r="N180" s="1955"/>
      <c r="O180" s="1955"/>
      <c r="P180" s="1955"/>
      <c r="Q180" s="1955"/>
      <c r="R180" s="1955"/>
      <c r="S180" s="1955"/>
      <c r="T180" s="1955"/>
      <c r="U180" s="1955"/>
      <c r="V180" s="1955"/>
      <c r="W180" s="1955"/>
      <c r="X180" s="1955"/>
      <c r="Y180" s="1955"/>
      <c r="Z180" s="1955"/>
      <c r="AA180" s="1955"/>
    </row>
    <row r="181" spans="1:27" ht="21" customHeight="1">
      <c r="A181" s="1955"/>
      <c r="B181" s="1955"/>
      <c r="C181" s="1955"/>
      <c r="D181" s="1955"/>
      <c r="E181" s="1955"/>
      <c r="F181" s="1955"/>
      <c r="G181" s="1955"/>
      <c r="H181" s="1955"/>
      <c r="I181" s="1955"/>
      <c r="J181" s="1955"/>
      <c r="K181" s="1955"/>
      <c r="L181" s="1955"/>
      <c r="M181" s="1955"/>
      <c r="N181" s="1955"/>
      <c r="O181" s="1955"/>
      <c r="P181" s="1955"/>
      <c r="Q181" s="1955"/>
      <c r="R181" s="1955"/>
      <c r="S181" s="1955"/>
      <c r="T181" s="1955"/>
      <c r="U181" s="1955"/>
      <c r="V181" s="1955"/>
      <c r="W181" s="1955"/>
      <c r="X181" s="1955"/>
      <c r="Y181" s="1955"/>
      <c r="Z181" s="1955"/>
      <c r="AA181" s="1955"/>
    </row>
    <row r="182" spans="1:27" ht="21" customHeight="1">
      <c r="A182" s="1955"/>
      <c r="B182" s="1955"/>
      <c r="C182" s="1955"/>
      <c r="D182" s="1955"/>
      <c r="E182" s="1955"/>
      <c r="F182" s="1955"/>
      <c r="G182" s="1955"/>
      <c r="H182" s="1955"/>
      <c r="I182" s="1955"/>
      <c r="J182" s="1955"/>
      <c r="K182" s="1955"/>
      <c r="L182" s="1955"/>
      <c r="M182" s="1955"/>
      <c r="N182" s="1955"/>
      <c r="O182" s="1955"/>
      <c r="P182" s="1955"/>
      <c r="Q182" s="1955"/>
      <c r="R182" s="1955"/>
      <c r="S182" s="1955"/>
      <c r="T182" s="1955"/>
      <c r="U182" s="1955"/>
      <c r="V182" s="1955"/>
      <c r="W182" s="1955"/>
      <c r="X182" s="1955"/>
      <c r="Y182" s="1955"/>
      <c r="Z182" s="1955"/>
      <c r="AA182" s="1955"/>
    </row>
    <row r="183" spans="1:27" ht="21" customHeight="1">
      <c r="A183" s="1955"/>
      <c r="B183" s="1955"/>
      <c r="C183" s="1955"/>
      <c r="D183" s="1955"/>
      <c r="E183" s="1955"/>
      <c r="F183" s="1955"/>
      <c r="G183" s="1955"/>
      <c r="H183" s="1955"/>
      <c r="I183" s="1955"/>
      <c r="J183" s="1955"/>
      <c r="K183" s="1955"/>
      <c r="L183" s="1955"/>
      <c r="M183" s="1955"/>
      <c r="N183" s="1955"/>
      <c r="O183" s="1955"/>
      <c r="P183" s="1955"/>
      <c r="Q183" s="1955"/>
      <c r="R183" s="1955"/>
      <c r="S183" s="1955"/>
      <c r="T183" s="1955"/>
      <c r="U183" s="1955"/>
      <c r="V183" s="1955"/>
      <c r="W183" s="1955"/>
      <c r="X183" s="1955"/>
      <c r="Y183" s="1955"/>
      <c r="Z183" s="1955"/>
      <c r="AA183" s="1955"/>
    </row>
    <row r="184" spans="1:27" ht="21" customHeight="1">
      <c r="A184" s="1955"/>
      <c r="B184" s="1955"/>
      <c r="C184" s="1955"/>
      <c r="D184" s="1955"/>
      <c r="E184" s="1955"/>
      <c r="F184" s="1955"/>
      <c r="G184" s="1955"/>
      <c r="H184" s="1955"/>
      <c r="I184" s="1955"/>
      <c r="J184" s="1955"/>
      <c r="K184" s="1955"/>
      <c r="L184" s="1955"/>
      <c r="M184" s="1955"/>
      <c r="N184" s="1955"/>
      <c r="O184" s="1955"/>
      <c r="P184" s="1955"/>
      <c r="Q184" s="1955"/>
      <c r="R184" s="1955"/>
      <c r="S184" s="1955"/>
      <c r="T184" s="1955"/>
      <c r="U184" s="1955"/>
      <c r="V184" s="1955"/>
      <c r="W184" s="1955"/>
      <c r="X184" s="1955"/>
      <c r="Y184" s="1955"/>
      <c r="Z184" s="1955"/>
      <c r="AA184" s="1955"/>
    </row>
    <row r="185" spans="1:27" ht="21" customHeight="1">
      <c r="A185" s="1955"/>
      <c r="B185" s="1955"/>
      <c r="C185" s="1955"/>
      <c r="D185" s="1955"/>
      <c r="E185" s="1955"/>
      <c r="F185" s="1955"/>
      <c r="G185" s="1955"/>
      <c r="H185" s="1955"/>
      <c r="I185" s="1955"/>
      <c r="J185" s="1955"/>
      <c r="K185" s="1955"/>
      <c r="L185" s="1955"/>
      <c r="M185" s="1955"/>
      <c r="N185" s="1955"/>
      <c r="O185" s="1955"/>
      <c r="P185" s="1955"/>
      <c r="Q185" s="1955"/>
      <c r="R185" s="1955"/>
      <c r="S185" s="1955"/>
      <c r="T185" s="1955"/>
      <c r="U185" s="1955"/>
      <c r="V185" s="1955"/>
      <c r="W185" s="1955"/>
      <c r="X185" s="1955"/>
      <c r="Y185" s="1955"/>
      <c r="Z185" s="1955"/>
      <c r="AA185" s="1955"/>
    </row>
    <row r="186" spans="1:27" ht="21" customHeight="1">
      <c r="A186" s="1955"/>
      <c r="B186" s="1955"/>
      <c r="C186" s="1955"/>
      <c r="D186" s="1955"/>
      <c r="E186" s="1955"/>
      <c r="F186" s="1955"/>
      <c r="G186" s="1955"/>
      <c r="H186" s="1955"/>
      <c r="I186" s="1955"/>
      <c r="J186" s="1955"/>
      <c r="K186" s="1955"/>
      <c r="L186" s="1955"/>
      <c r="M186" s="1955"/>
      <c r="N186" s="1955"/>
      <c r="O186" s="1955"/>
      <c r="P186" s="1955"/>
      <c r="Q186" s="1955"/>
      <c r="R186" s="1955"/>
      <c r="S186" s="1955"/>
      <c r="T186" s="1955"/>
      <c r="U186" s="1955"/>
      <c r="V186" s="1955"/>
      <c r="W186" s="1955"/>
      <c r="X186" s="1955"/>
      <c r="Y186" s="1955"/>
      <c r="Z186" s="1955"/>
      <c r="AA186" s="1955"/>
    </row>
    <row r="187" spans="1:27" ht="21" customHeight="1">
      <c r="A187" s="1955"/>
      <c r="B187" s="1955"/>
      <c r="C187" s="1955"/>
      <c r="D187" s="1955"/>
      <c r="E187" s="1955"/>
      <c r="F187" s="1955"/>
      <c r="G187" s="1955"/>
      <c r="H187" s="1955"/>
      <c r="I187" s="1955"/>
      <c r="J187" s="1955"/>
      <c r="K187" s="1955"/>
      <c r="L187" s="1955"/>
      <c r="M187" s="1955"/>
      <c r="N187" s="1955"/>
      <c r="O187" s="1955"/>
      <c r="P187" s="1955"/>
      <c r="Q187" s="1955"/>
      <c r="R187" s="1955"/>
      <c r="S187" s="1955"/>
      <c r="T187" s="1955"/>
      <c r="U187" s="1955"/>
      <c r="V187" s="1955"/>
      <c r="W187" s="1955"/>
      <c r="X187" s="1955"/>
      <c r="Y187" s="1955"/>
      <c r="Z187" s="1955"/>
      <c r="AA187" s="1955"/>
    </row>
    <row r="188" spans="1:27" ht="21" customHeight="1">
      <c r="A188" s="1955"/>
      <c r="B188" s="1955"/>
      <c r="C188" s="1955"/>
      <c r="D188" s="1955"/>
      <c r="E188" s="1955"/>
      <c r="F188" s="1955"/>
      <c r="G188" s="1955"/>
      <c r="H188" s="1955"/>
      <c r="I188" s="1955"/>
      <c r="J188" s="1955"/>
      <c r="K188" s="1955"/>
      <c r="L188" s="1955"/>
      <c r="M188" s="1955"/>
      <c r="N188" s="1955"/>
      <c r="O188" s="1955"/>
      <c r="P188" s="1955"/>
      <c r="Q188" s="1955"/>
      <c r="R188" s="1955"/>
      <c r="S188" s="1955"/>
      <c r="T188" s="1955"/>
      <c r="U188" s="1955"/>
      <c r="V188" s="1955"/>
      <c r="W188" s="1955"/>
      <c r="X188" s="1955"/>
      <c r="Y188" s="1955"/>
      <c r="Z188" s="1955"/>
      <c r="AA188" s="1955"/>
    </row>
    <row r="189" spans="1:27" ht="21" customHeight="1">
      <c r="A189" s="1955"/>
      <c r="B189" s="1955"/>
      <c r="C189" s="1955"/>
      <c r="D189" s="1955"/>
      <c r="E189" s="1955"/>
      <c r="F189" s="1955"/>
      <c r="G189" s="1955"/>
      <c r="H189" s="1955"/>
      <c r="I189" s="1955"/>
      <c r="J189" s="1955"/>
      <c r="K189" s="1955"/>
      <c r="L189" s="1955"/>
      <c r="M189" s="1955"/>
      <c r="N189" s="1955"/>
      <c r="O189" s="1955"/>
      <c r="P189" s="1955"/>
      <c r="Q189" s="1955"/>
      <c r="R189" s="1955"/>
      <c r="S189" s="1955"/>
      <c r="T189" s="1955"/>
      <c r="U189" s="1955"/>
      <c r="V189" s="1955"/>
      <c r="W189" s="1955"/>
      <c r="X189" s="1955"/>
      <c r="Y189" s="1955"/>
      <c r="Z189" s="1955"/>
      <c r="AA189" s="1955"/>
    </row>
    <row r="190" spans="1:27" ht="21" customHeight="1">
      <c r="A190" s="1955"/>
      <c r="B190" s="1955"/>
      <c r="C190" s="1955"/>
      <c r="D190" s="1955"/>
      <c r="E190" s="1955"/>
      <c r="F190" s="1955"/>
      <c r="G190" s="1955"/>
      <c r="H190" s="1955"/>
      <c r="I190" s="1955"/>
      <c r="J190" s="1955"/>
      <c r="K190" s="1955"/>
      <c r="L190" s="1955"/>
      <c r="M190" s="1955"/>
      <c r="N190" s="1955"/>
      <c r="O190" s="1955"/>
      <c r="P190" s="1955"/>
      <c r="Q190" s="1955"/>
      <c r="R190" s="1955"/>
      <c r="S190" s="1955"/>
      <c r="T190" s="1955"/>
      <c r="U190" s="1955"/>
      <c r="V190" s="1955"/>
      <c r="W190" s="1955"/>
      <c r="X190" s="1955"/>
      <c r="Y190" s="1955"/>
      <c r="Z190" s="1955"/>
      <c r="AA190" s="1955"/>
    </row>
    <row r="191" spans="1:27" ht="21" customHeight="1">
      <c r="A191" s="1955"/>
      <c r="B191" s="1955"/>
      <c r="C191" s="1955"/>
      <c r="D191" s="1955"/>
      <c r="E191" s="1955"/>
      <c r="F191" s="1955"/>
      <c r="G191" s="1955"/>
      <c r="H191" s="1955"/>
      <c r="I191" s="1955"/>
      <c r="J191" s="1955"/>
      <c r="K191" s="1955"/>
      <c r="L191" s="1955"/>
      <c r="M191" s="1955"/>
      <c r="N191" s="1955"/>
      <c r="O191" s="1955"/>
      <c r="P191" s="1955"/>
      <c r="Q191" s="1955"/>
      <c r="R191" s="1955"/>
      <c r="S191" s="1955"/>
      <c r="T191" s="1955"/>
      <c r="U191" s="1955"/>
      <c r="V191" s="1955"/>
      <c r="W191" s="1955"/>
      <c r="X191" s="1955"/>
      <c r="Y191" s="1955"/>
      <c r="Z191" s="1955"/>
      <c r="AA191" s="1955"/>
    </row>
    <row r="192" spans="1:27" ht="21" customHeight="1">
      <c r="A192" s="1955"/>
      <c r="B192" s="1955"/>
      <c r="C192" s="1955"/>
      <c r="D192" s="1955"/>
      <c r="E192" s="1955"/>
      <c r="F192" s="1955"/>
      <c r="G192" s="1955"/>
      <c r="H192" s="1955"/>
      <c r="I192" s="1955"/>
      <c r="J192" s="1955"/>
      <c r="K192" s="1955"/>
      <c r="L192" s="1955"/>
      <c r="M192" s="1955"/>
      <c r="N192" s="1955"/>
      <c r="O192" s="1955"/>
      <c r="P192" s="1955"/>
      <c r="Q192" s="1955"/>
      <c r="R192" s="1955"/>
      <c r="S192" s="1955"/>
      <c r="T192" s="1955"/>
      <c r="U192" s="1955"/>
      <c r="V192" s="1955"/>
      <c r="W192" s="1955"/>
      <c r="X192" s="1955"/>
      <c r="Y192" s="1955"/>
      <c r="Z192" s="1955"/>
      <c r="AA192" s="1955"/>
    </row>
    <row r="193" spans="1:27" ht="21" customHeight="1">
      <c r="A193" s="1955"/>
      <c r="B193" s="1955"/>
      <c r="C193" s="1955"/>
      <c r="D193" s="1955"/>
      <c r="E193" s="1955"/>
      <c r="F193" s="1955"/>
      <c r="G193" s="1955"/>
      <c r="H193" s="1955"/>
      <c r="I193" s="1955"/>
      <c r="J193" s="1955"/>
      <c r="K193" s="1955"/>
      <c r="L193" s="1955"/>
      <c r="M193" s="1955"/>
      <c r="N193" s="1955"/>
      <c r="O193" s="1955"/>
      <c r="P193" s="1955"/>
      <c r="Q193" s="1955"/>
      <c r="R193" s="1955"/>
      <c r="S193" s="1955"/>
      <c r="T193" s="1955"/>
      <c r="U193" s="1955"/>
      <c r="V193" s="1955"/>
      <c r="W193" s="1955"/>
      <c r="X193" s="1955"/>
      <c r="Y193" s="1955"/>
      <c r="Z193" s="1955"/>
      <c r="AA193" s="1955"/>
    </row>
    <row r="194" spans="1:27" ht="21" customHeight="1">
      <c r="A194" s="1955"/>
      <c r="B194" s="1955"/>
      <c r="C194" s="1955"/>
      <c r="D194" s="1955"/>
      <c r="E194" s="1955"/>
      <c r="F194" s="1955"/>
      <c r="G194" s="1955"/>
      <c r="H194" s="1955"/>
      <c r="I194" s="1955"/>
      <c r="J194" s="1955"/>
      <c r="K194" s="1955"/>
      <c r="L194" s="1955"/>
      <c r="M194" s="1955"/>
      <c r="N194" s="1955"/>
      <c r="O194" s="1955"/>
      <c r="P194" s="1955"/>
      <c r="Q194" s="1955"/>
      <c r="R194" s="1955"/>
      <c r="S194" s="1955"/>
      <c r="T194" s="1955"/>
      <c r="U194" s="1955"/>
      <c r="V194" s="1955"/>
      <c r="W194" s="1955"/>
      <c r="X194" s="1955"/>
      <c r="Y194" s="1955"/>
      <c r="Z194" s="1955"/>
      <c r="AA194" s="1955"/>
    </row>
    <row r="195" spans="1:27" ht="21" customHeight="1">
      <c r="A195" s="1955"/>
      <c r="B195" s="1955"/>
      <c r="C195" s="1955"/>
      <c r="D195" s="1955"/>
      <c r="E195" s="1955"/>
      <c r="F195" s="1955"/>
      <c r="G195" s="1955"/>
      <c r="H195" s="1955"/>
      <c r="I195" s="1955"/>
      <c r="J195" s="1955"/>
      <c r="K195" s="1955"/>
      <c r="L195" s="1955"/>
      <c r="M195" s="1955"/>
      <c r="N195" s="1955"/>
      <c r="O195" s="1955"/>
      <c r="P195" s="1955"/>
      <c r="Q195" s="1955"/>
      <c r="R195" s="1955"/>
      <c r="S195" s="1955"/>
      <c r="T195" s="1955"/>
      <c r="U195" s="1955"/>
      <c r="V195" s="1955"/>
      <c r="W195" s="1955"/>
      <c r="X195" s="1955"/>
      <c r="Y195" s="1955"/>
      <c r="Z195" s="1955"/>
      <c r="AA195" s="1955"/>
    </row>
    <row r="196" spans="1:27" ht="21" customHeight="1">
      <c r="A196" s="1955"/>
      <c r="B196" s="1955"/>
      <c r="C196" s="1955"/>
      <c r="D196" s="1955"/>
      <c r="E196" s="1955"/>
      <c r="F196" s="1955"/>
      <c r="G196" s="1955"/>
      <c r="H196" s="1955"/>
      <c r="I196" s="1955"/>
      <c r="J196" s="1955"/>
      <c r="K196" s="1955"/>
      <c r="L196" s="1955"/>
      <c r="M196" s="1955"/>
      <c r="N196" s="1955"/>
      <c r="O196" s="1955"/>
      <c r="P196" s="1955"/>
      <c r="Q196" s="1955"/>
      <c r="R196" s="1955"/>
      <c r="S196" s="1955"/>
      <c r="T196" s="1955"/>
      <c r="U196" s="1955"/>
      <c r="V196" s="1955"/>
      <c r="W196" s="1955"/>
      <c r="X196" s="1955"/>
      <c r="Y196" s="1955"/>
      <c r="Z196" s="1955"/>
      <c r="AA196" s="1955"/>
    </row>
    <row r="197" spans="1:27" ht="21" customHeight="1">
      <c r="A197" s="1955"/>
      <c r="B197" s="1955"/>
      <c r="C197" s="1955"/>
      <c r="D197" s="1955"/>
      <c r="E197" s="1955"/>
      <c r="F197" s="1955"/>
      <c r="G197" s="1955"/>
      <c r="H197" s="1955"/>
      <c r="I197" s="1955"/>
      <c r="J197" s="1955"/>
      <c r="K197" s="1955"/>
      <c r="L197" s="1955"/>
      <c r="M197" s="1955"/>
      <c r="N197" s="1955"/>
      <c r="O197" s="1955"/>
      <c r="P197" s="1955"/>
      <c r="Q197" s="1955"/>
      <c r="R197" s="1955"/>
      <c r="S197" s="1955"/>
      <c r="T197" s="1955"/>
      <c r="U197" s="1955"/>
      <c r="V197" s="1955"/>
      <c r="W197" s="1955"/>
      <c r="X197" s="1955"/>
      <c r="Y197" s="1955"/>
      <c r="Z197" s="1955"/>
      <c r="AA197" s="1955"/>
    </row>
    <row r="198" spans="1:27" ht="21" customHeight="1">
      <c r="A198" s="1955"/>
      <c r="B198" s="1955"/>
      <c r="C198" s="1955"/>
      <c r="D198" s="1955"/>
      <c r="E198" s="1955"/>
      <c r="F198" s="1955"/>
      <c r="G198" s="1955"/>
      <c r="H198" s="1955"/>
      <c r="I198" s="1955"/>
      <c r="J198" s="1955"/>
      <c r="K198" s="1955"/>
      <c r="L198" s="1955"/>
      <c r="M198" s="1955"/>
      <c r="N198" s="1955"/>
      <c r="O198" s="1955"/>
      <c r="P198" s="1955"/>
      <c r="Q198" s="1955"/>
      <c r="R198" s="1955"/>
      <c r="S198" s="1955"/>
      <c r="T198" s="1955"/>
      <c r="U198" s="1955"/>
      <c r="V198" s="1955"/>
      <c r="W198" s="1955"/>
      <c r="X198" s="1955"/>
      <c r="Y198" s="1955"/>
      <c r="Z198" s="1955"/>
      <c r="AA198" s="1955"/>
    </row>
    <row r="199" spans="1:27" ht="21" customHeight="1">
      <c r="A199" s="1955"/>
      <c r="B199" s="1955"/>
      <c r="C199" s="1955"/>
      <c r="D199" s="1955"/>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row>
    <row r="200" spans="1:27" ht="21" customHeight="1">
      <c r="A200" s="1955"/>
      <c r="B200" s="1955"/>
      <c r="C200" s="1955"/>
      <c r="D200" s="1955"/>
      <c r="E200" s="1955"/>
      <c r="F200" s="1955"/>
      <c r="G200" s="1955"/>
      <c r="H200" s="1955"/>
      <c r="I200" s="1955"/>
      <c r="J200" s="1955"/>
      <c r="K200" s="1955"/>
      <c r="L200" s="1955"/>
      <c r="M200" s="1955"/>
      <c r="N200" s="1955"/>
      <c r="O200" s="1955"/>
      <c r="P200" s="1955"/>
      <c r="Q200" s="1955"/>
      <c r="R200" s="1955"/>
      <c r="S200" s="1955"/>
      <c r="T200" s="1955"/>
      <c r="U200" s="1955"/>
      <c r="V200" s="1955"/>
      <c r="W200" s="1955"/>
      <c r="X200" s="1955"/>
      <c r="Y200" s="1955"/>
      <c r="Z200" s="1955"/>
      <c r="AA200" s="1955"/>
    </row>
    <row r="201" spans="1:27" ht="21" customHeight="1">
      <c r="A201" s="1955"/>
      <c r="B201" s="1955"/>
      <c r="C201" s="1955"/>
      <c r="D201" s="1955"/>
      <c r="E201" s="1955"/>
      <c r="F201" s="1955"/>
      <c r="G201" s="1955"/>
      <c r="H201" s="1955"/>
      <c r="I201" s="1955"/>
      <c r="J201" s="1955"/>
      <c r="K201" s="1955"/>
      <c r="L201" s="1955"/>
      <c r="M201" s="1955"/>
      <c r="N201" s="1955"/>
      <c r="O201" s="1955"/>
      <c r="P201" s="1955"/>
      <c r="Q201" s="1955"/>
      <c r="R201" s="1955"/>
      <c r="S201" s="1955"/>
      <c r="T201" s="1955"/>
      <c r="U201" s="1955"/>
      <c r="V201" s="1955"/>
      <c r="W201" s="1955"/>
      <c r="X201" s="1955"/>
      <c r="Y201" s="1955"/>
      <c r="Z201" s="1955"/>
      <c r="AA201" s="1955"/>
    </row>
    <row r="202" spans="1:27" ht="21" customHeight="1">
      <c r="A202" s="1955"/>
      <c r="B202" s="1955"/>
      <c r="C202" s="1955"/>
      <c r="D202" s="1955"/>
      <c r="E202" s="1955"/>
      <c r="F202" s="1955"/>
      <c r="G202" s="1955"/>
      <c r="H202" s="1955"/>
      <c r="I202" s="1955"/>
      <c r="J202" s="1955"/>
      <c r="K202" s="1955"/>
      <c r="L202" s="1955"/>
      <c r="M202" s="1955"/>
      <c r="N202" s="1955"/>
      <c r="O202" s="1955"/>
      <c r="P202" s="1955"/>
      <c r="Q202" s="1955"/>
      <c r="R202" s="1955"/>
      <c r="S202" s="1955"/>
      <c r="T202" s="1955"/>
      <c r="U202" s="1955"/>
      <c r="V202" s="1955"/>
      <c r="W202" s="1955"/>
      <c r="X202" s="1955"/>
      <c r="Y202" s="1955"/>
      <c r="Z202" s="1955"/>
      <c r="AA202" s="1955"/>
    </row>
    <row r="203" spans="1:27" ht="21" customHeight="1">
      <c r="A203" s="1955"/>
      <c r="B203" s="1955"/>
      <c r="C203" s="1955"/>
      <c r="D203" s="1955"/>
      <c r="E203" s="1955"/>
      <c r="F203" s="1955"/>
      <c r="G203" s="1955"/>
      <c r="H203" s="1955"/>
      <c r="I203" s="1955"/>
      <c r="J203" s="1955"/>
      <c r="K203" s="1955"/>
      <c r="L203" s="1955"/>
      <c r="M203" s="1955"/>
      <c r="N203" s="1955"/>
      <c r="O203" s="1955"/>
      <c r="P203" s="1955"/>
      <c r="Q203" s="1955"/>
      <c r="R203" s="1955"/>
      <c r="S203" s="1955"/>
      <c r="T203" s="1955"/>
      <c r="U203" s="1955"/>
      <c r="V203" s="1955"/>
      <c r="W203" s="1955"/>
      <c r="X203" s="1955"/>
      <c r="Y203" s="1955"/>
      <c r="Z203" s="1955"/>
      <c r="AA203" s="1955"/>
    </row>
    <row r="204" spans="1:27" ht="21" customHeight="1">
      <c r="A204" s="1955"/>
      <c r="B204" s="1955"/>
      <c r="C204" s="1955"/>
      <c r="D204" s="1955"/>
      <c r="E204" s="1955"/>
      <c r="F204" s="1955"/>
      <c r="G204" s="1955"/>
      <c r="H204" s="1955"/>
      <c r="I204" s="1955"/>
      <c r="J204" s="1955"/>
      <c r="K204" s="1955"/>
      <c r="L204" s="1955"/>
      <c r="M204" s="1955"/>
      <c r="N204" s="1955"/>
      <c r="O204" s="1955"/>
      <c r="P204" s="1955"/>
      <c r="Q204" s="1955"/>
      <c r="R204" s="1955"/>
      <c r="S204" s="1955"/>
      <c r="T204" s="1955"/>
      <c r="U204" s="1955"/>
      <c r="V204" s="1955"/>
      <c r="W204" s="1955"/>
      <c r="X204" s="1955"/>
      <c r="Y204" s="1955"/>
      <c r="Z204" s="1955"/>
      <c r="AA204" s="1955"/>
    </row>
    <row r="205" spans="1:27" ht="21" customHeight="1">
      <c r="A205" s="1955"/>
      <c r="B205" s="1955"/>
      <c r="C205" s="1955"/>
      <c r="D205" s="1955"/>
      <c r="E205" s="1955"/>
      <c r="F205" s="1955"/>
      <c r="G205" s="1955"/>
      <c r="H205" s="1955"/>
      <c r="I205" s="1955"/>
      <c r="J205" s="1955"/>
      <c r="K205" s="1955"/>
      <c r="L205" s="1955"/>
      <c r="M205" s="1955"/>
      <c r="N205" s="1955"/>
      <c r="O205" s="1955"/>
      <c r="P205" s="1955"/>
      <c r="Q205" s="1955"/>
      <c r="R205" s="1955"/>
      <c r="S205" s="1955"/>
      <c r="T205" s="1955"/>
      <c r="U205" s="1955"/>
      <c r="V205" s="1955"/>
      <c r="W205" s="1955"/>
      <c r="X205" s="1955"/>
      <c r="Y205" s="1955"/>
      <c r="Z205" s="1955"/>
      <c r="AA205" s="1955"/>
    </row>
    <row r="206" spans="1:27" ht="21" customHeight="1">
      <c r="A206" s="1955"/>
      <c r="B206" s="1955"/>
      <c r="C206" s="1955"/>
      <c r="D206" s="1955"/>
      <c r="E206" s="1955"/>
      <c r="F206" s="1955"/>
      <c r="G206" s="1955"/>
      <c r="H206" s="1955"/>
      <c r="I206" s="1955"/>
      <c r="J206" s="1955"/>
      <c r="K206" s="1955"/>
      <c r="L206" s="1955"/>
      <c r="M206" s="1955"/>
      <c r="N206" s="1955"/>
      <c r="O206" s="1955"/>
      <c r="P206" s="1955"/>
      <c r="Q206" s="1955"/>
      <c r="R206" s="1955"/>
      <c r="S206" s="1955"/>
      <c r="T206" s="1955"/>
      <c r="U206" s="1955"/>
      <c r="V206" s="1955"/>
      <c r="W206" s="1955"/>
      <c r="X206" s="1955"/>
      <c r="Y206" s="1955"/>
      <c r="Z206" s="1955"/>
      <c r="AA206" s="1955"/>
    </row>
    <row r="207" spans="1:27" ht="21" customHeight="1">
      <c r="A207" s="1955"/>
      <c r="B207" s="1955"/>
      <c r="C207" s="1955"/>
      <c r="D207" s="1955"/>
      <c r="E207" s="1955"/>
      <c r="F207" s="1955"/>
      <c r="G207" s="1955"/>
      <c r="H207" s="1955"/>
      <c r="I207" s="1955"/>
      <c r="J207" s="1955"/>
      <c r="K207" s="1955"/>
      <c r="L207" s="1955"/>
      <c r="M207" s="1955"/>
      <c r="N207" s="1955"/>
      <c r="O207" s="1955"/>
      <c r="P207" s="1955"/>
      <c r="Q207" s="1955"/>
      <c r="R207" s="1955"/>
      <c r="S207" s="1955"/>
      <c r="T207" s="1955"/>
      <c r="U207" s="1955"/>
      <c r="V207" s="1955"/>
      <c r="W207" s="1955"/>
      <c r="X207" s="1955"/>
      <c r="Y207" s="1955"/>
      <c r="Z207" s="1955"/>
      <c r="AA207" s="1955"/>
    </row>
    <row r="208" spans="1:27" ht="21" customHeight="1">
      <c r="A208" s="1955"/>
      <c r="B208" s="1955"/>
      <c r="C208" s="1955"/>
      <c r="D208" s="1955"/>
      <c r="E208" s="1955"/>
      <c r="F208" s="1955"/>
      <c r="G208" s="1955"/>
      <c r="H208" s="1955"/>
      <c r="I208" s="1955"/>
      <c r="J208" s="1955"/>
      <c r="K208" s="1955"/>
      <c r="L208" s="1955"/>
      <c r="M208" s="1955"/>
      <c r="N208" s="1955"/>
      <c r="O208" s="1955"/>
      <c r="P208" s="1955"/>
      <c r="Q208" s="1955"/>
      <c r="R208" s="1955"/>
      <c r="S208" s="1955"/>
      <c r="T208" s="1955"/>
      <c r="U208" s="1955"/>
      <c r="V208" s="1955"/>
      <c r="W208" s="1955"/>
      <c r="X208" s="1955"/>
      <c r="Y208" s="1955"/>
      <c r="Z208" s="1955"/>
      <c r="AA208" s="1955"/>
    </row>
    <row r="209" spans="1:27" ht="21" customHeight="1">
      <c r="A209" s="1955"/>
      <c r="B209" s="1955"/>
      <c r="C209" s="1955"/>
      <c r="D209" s="1955"/>
      <c r="E209" s="1955"/>
      <c r="F209" s="1955"/>
      <c r="G209" s="1955"/>
      <c r="H209" s="1955"/>
      <c r="I209" s="1955"/>
      <c r="J209" s="1955"/>
      <c r="K209" s="1955"/>
      <c r="L209" s="1955"/>
      <c r="M209" s="1955"/>
      <c r="N209" s="1955"/>
      <c r="O209" s="1955"/>
      <c r="P209" s="1955"/>
      <c r="Q209" s="1955"/>
      <c r="R209" s="1955"/>
      <c r="S209" s="1955"/>
      <c r="T209" s="1955"/>
      <c r="U209" s="1955"/>
      <c r="V209" s="1955"/>
      <c r="W209" s="1955"/>
      <c r="X209" s="1955"/>
      <c r="Y209" s="1955"/>
      <c r="Z209" s="1955"/>
      <c r="AA209" s="1955"/>
    </row>
    <row r="210" spans="1:27" ht="21" customHeight="1">
      <c r="A210" s="1955"/>
      <c r="B210" s="1955"/>
      <c r="C210" s="1955"/>
      <c r="D210" s="1955"/>
      <c r="E210" s="1955"/>
      <c r="F210" s="1955"/>
      <c r="G210" s="1955"/>
      <c r="H210" s="1955"/>
      <c r="I210" s="1955"/>
      <c r="J210" s="1955"/>
      <c r="K210" s="1955"/>
      <c r="L210" s="1955"/>
      <c r="M210" s="1955"/>
      <c r="N210" s="1955"/>
      <c r="O210" s="1955"/>
      <c r="P210" s="1955"/>
      <c r="Q210" s="1955"/>
      <c r="R210" s="1955"/>
      <c r="S210" s="1955"/>
      <c r="T210" s="1955"/>
      <c r="U210" s="1955"/>
      <c r="V210" s="1955"/>
      <c r="W210" s="1955"/>
      <c r="X210" s="1955"/>
      <c r="Y210" s="1955"/>
      <c r="Z210" s="1955"/>
      <c r="AA210" s="1955"/>
    </row>
    <row r="211" spans="1:27" ht="21" customHeight="1">
      <c r="A211" s="1955"/>
      <c r="B211" s="1955"/>
      <c r="C211" s="1955"/>
      <c r="D211" s="1955"/>
      <c r="E211" s="1955"/>
      <c r="F211" s="1955"/>
      <c r="G211" s="1955"/>
      <c r="H211" s="1955"/>
      <c r="I211" s="1955"/>
      <c r="J211" s="1955"/>
      <c r="K211" s="1955"/>
      <c r="L211" s="1955"/>
      <c r="M211" s="1955"/>
      <c r="N211" s="1955"/>
      <c r="O211" s="1955"/>
      <c r="P211" s="1955"/>
      <c r="Q211" s="1955"/>
      <c r="R211" s="1955"/>
      <c r="S211" s="1955"/>
      <c r="T211" s="1955"/>
      <c r="U211" s="1955"/>
      <c r="V211" s="1955"/>
      <c r="W211" s="1955"/>
      <c r="X211" s="1955"/>
      <c r="Y211" s="1955"/>
      <c r="Z211" s="1955"/>
      <c r="AA211" s="1955"/>
    </row>
    <row r="212" spans="1:27" ht="21" customHeight="1">
      <c r="A212" s="1955"/>
      <c r="B212" s="1955"/>
      <c r="C212" s="1955"/>
      <c r="D212" s="1955"/>
      <c r="E212" s="1955"/>
      <c r="F212" s="1955"/>
      <c r="G212" s="1955"/>
      <c r="H212" s="1955"/>
      <c r="I212" s="1955"/>
      <c r="J212" s="1955"/>
      <c r="K212" s="1955"/>
      <c r="L212" s="1955"/>
      <c r="M212" s="1955"/>
      <c r="N212" s="1955"/>
      <c r="O212" s="1955"/>
      <c r="P212" s="1955"/>
      <c r="Q212" s="1955"/>
      <c r="R212" s="1955"/>
      <c r="S212" s="1955"/>
      <c r="T212" s="1955"/>
      <c r="U212" s="1955"/>
      <c r="V212" s="1955"/>
      <c r="W212" s="1955"/>
      <c r="X212" s="1955"/>
      <c r="Y212" s="1955"/>
      <c r="Z212" s="1955"/>
      <c r="AA212" s="1955"/>
    </row>
    <row r="213" spans="1:27" ht="21" customHeight="1">
      <c r="A213" s="1955"/>
      <c r="B213" s="1955"/>
      <c r="C213" s="1955"/>
      <c r="D213" s="1955"/>
      <c r="E213" s="1955"/>
      <c r="F213" s="1955"/>
      <c r="G213" s="1955"/>
      <c r="H213" s="1955"/>
      <c r="I213" s="1955"/>
      <c r="J213" s="1955"/>
      <c r="K213" s="1955"/>
      <c r="L213" s="1955"/>
      <c r="M213" s="1955"/>
      <c r="N213" s="1955"/>
      <c r="O213" s="1955"/>
      <c r="P213" s="1955"/>
      <c r="Q213" s="1955"/>
      <c r="R213" s="1955"/>
      <c r="S213" s="1955"/>
      <c r="T213" s="1955"/>
      <c r="U213" s="1955"/>
      <c r="V213" s="1955"/>
      <c r="W213" s="1955"/>
      <c r="X213" s="1955"/>
      <c r="Y213" s="1955"/>
      <c r="Z213" s="1955"/>
      <c r="AA213" s="1955"/>
    </row>
    <row r="214" spans="1:27" ht="21" customHeight="1">
      <c r="A214" s="1955"/>
      <c r="B214" s="1955"/>
      <c r="C214" s="1955"/>
      <c r="D214" s="1955"/>
      <c r="E214" s="1955"/>
      <c r="F214" s="1955"/>
      <c r="G214" s="1955"/>
      <c r="H214" s="1955"/>
      <c r="I214" s="1955"/>
      <c r="J214" s="1955"/>
      <c r="K214" s="1955"/>
      <c r="L214" s="1955"/>
      <c r="M214" s="1955"/>
      <c r="N214" s="1955"/>
      <c r="O214" s="1955"/>
      <c r="P214" s="1955"/>
      <c r="Q214" s="1955"/>
      <c r="R214" s="1955"/>
      <c r="S214" s="1955"/>
      <c r="T214" s="1955"/>
      <c r="U214" s="1955"/>
      <c r="V214" s="1955"/>
      <c r="W214" s="1955"/>
      <c r="X214" s="1955"/>
      <c r="Y214" s="1955"/>
      <c r="Z214" s="1955"/>
      <c r="AA214" s="1955"/>
    </row>
    <row r="215" spans="1:27" ht="21" customHeight="1">
      <c r="A215" s="1955"/>
      <c r="B215" s="1955"/>
      <c r="C215" s="1955"/>
      <c r="D215" s="1955"/>
      <c r="E215" s="1955"/>
      <c r="F215" s="1955"/>
      <c r="G215" s="1955"/>
      <c r="H215" s="1955"/>
      <c r="I215" s="1955"/>
      <c r="J215" s="1955"/>
      <c r="K215" s="1955"/>
      <c r="L215" s="1955"/>
      <c r="M215" s="1955"/>
      <c r="N215" s="1955"/>
      <c r="O215" s="1955"/>
      <c r="P215" s="1955"/>
      <c r="Q215" s="1955"/>
      <c r="R215" s="1955"/>
      <c r="S215" s="1955"/>
      <c r="T215" s="1955"/>
      <c r="U215" s="1955"/>
      <c r="V215" s="1955"/>
      <c r="W215" s="1955"/>
      <c r="X215" s="1955"/>
      <c r="Y215" s="1955"/>
      <c r="Z215" s="1955"/>
      <c r="AA215" s="1955"/>
    </row>
    <row r="216" spans="1:27" ht="21" customHeight="1">
      <c r="A216" s="1955"/>
      <c r="B216" s="1955"/>
      <c r="C216" s="1955"/>
      <c r="D216" s="1955"/>
      <c r="E216" s="1955"/>
      <c r="F216" s="1955"/>
      <c r="G216" s="1955"/>
      <c r="H216" s="1955"/>
      <c r="I216" s="1955"/>
      <c r="J216" s="1955"/>
      <c r="K216" s="1955"/>
      <c r="L216" s="1955"/>
      <c r="M216" s="1955"/>
      <c r="N216" s="1955"/>
      <c r="O216" s="1955"/>
      <c r="P216" s="1955"/>
      <c r="Q216" s="1955"/>
      <c r="R216" s="1955"/>
      <c r="S216" s="1955"/>
      <c r="T216" s="1955"/>
      <c r="U216" s="1955"/>
      <c r="V216" s="1955"/>
      <c r="W216" s="1955"/>
      <c r="X216" s="1955"/>
      <c r="Y216" s="1955"/>
      <c r="Z216" s="1955"/>
      <c r="AA216" s="1955"/>
    </row>
    <row r="217" spans="1:27" ht="21" customHeight="1">
      <c r="A217" s="1955"/>
      <c r="B217" s="1955"/>
      <c r="C217" s="1955"/>
      <c r="D217" s="1955"/>
      <c r="E217" s="1955"/>
      <c r="F217" s="1955"/>
      <c r="G217" s="1955"/>
      <c r="H217" s="1955"/>
      <c r="I217" s="1955"/>
      <c r="J217" s="1955"/>
      <c r="K217" s="1955"/>
      <c r="L217" s="1955"/>
      <c r="M217" s="1955"/>
      <c r="N217" s="1955"/>
      <c r="O217" s="1955"/>
      <c r="P217" s="1955"/>
      <c r="Q217" s="1955"/>
      <c r="R217" s="1955"/>
      <c r="S217" s="1955"/>
      <c r="T217" s="1955"/>
      <c r="U217" s="1955"/>
      <c r="V217" s="1955"/>
      <c r="W217" s="1955"/>
      <c r="X217" s="1955"/>
      <c r="Y217" s="1955"/>
      <c r="Z217" s="1955"/>
      <c r="AA217" s="1955"/>
    </row>
    <row r="218" spans="1:27" ht="21" customHeight="1">
      <c r="A218" s="1955"/>
      <c r="B218" s="1955"/>
      <c r="C218" s="1955"/>
      <c r="D218" s="1955"/>
      <c r="E218" s="1955"/>
      <c r="F218" s="1955"/>
      <c r="G218" s="1955"/>
      <c r="H218" s="1955"/>
      <c r="I218" s="1955"/>
      <c r="J218" s="1955"/>
      <c r="K218" s="1955"/>
      <c r="L218" s="1955"/>
      <c r="M218" s="1955"/>
      <c r="N218" s="1955"/>
      <c r="O218" s="1955"/>
      <c r="P218" s="1955"/>
      <c r="Q218" s="1955"/>
      <c r="R218" s="1955"/>
      <c r="S218" s="1955"/>
      <c r="T218" s="1955"/>
      <c r="U218" s="1955"/>
      <c r="V218" s="1955"/>
      <c r="W218" s="1955"/>
      <c r="X218" s="1955"/>
      <c r="Y218" s="1955"/>
      <c r="Z218" s="1955"/>
      <c r="AA218" s="1955"/>
    </row>
    <row r="219" spans="1:27" ht="21" customHeight="1">
      <c r="A219" s="1955"/>
      <c r="B219" s="1955"/>
      <c r="C219" s="1955"/>
      <c r="D219" s="1955"/>
      <c r="E219" s="1955"/>
      <c r="F219" s="1955"/>
      <c r="G219" s="1955"/>
      <c r="H219" s="1955"/>
      <c r="I219" s="1955"/>
      <c r="J219" s="1955"/>
      <c r="K219" s="1955"/>
      <c r="L219" s="1955"/>
      <c r="M219" s="1955"/>
      <c r="N219" s="1955"/>
      <c r="O219" s="1955"/>
      <c r="P219" s="1955"/>
      <c r="Q219" s="1955"/>
      <c r="R219" s="1955"/>
      <c r="S219" s="1955"/>
      <c r="T219" s="1955"/>
      <c r="U219" s="1955"/>
      <c r="V219" s="1955"/>
      <c r="W219" s="1955"/>
      <c r="X219" s="1955"/>
      <c r="Y219" s="1955"/>
      <c r="Z219" s="1955"/>
      <c r="AA219" s="1955"/>
    </row>
    <row r="220" spans="1:27" ht="21" customHeight="1">
      <c r="A220" s="1955"/>
      <c r="B220" s="1955"/>
      <c r="C220" s="1955"/>
      <c r="D220" s="1955"/>
      <c r="E220" s="1955"/>
      <c r="F220" s="1955"/>
      <c r="G220" s="1955"/>
      <c r="H220" s="1955"/>
      <c r="I220" s="1955"/>
      <c r="J220" s="1955"/>
      <c r="K220" s="1955"/>
      <c r="L220" s="1955"/>
      <c r="M220" s="1955"/>
      <c r="N220" s="1955"/>
      <c r="O220" s="1955"/>
      <c r="P220" s="1955"/>
      <c r="Q220" s="1955"/>
      <c r="R220" s="1955"/>
      <c r="S220" s="1955"/>
      <c r="T220" s="1955"/>
      <c r="U220" s="1955"/>
      <c r="V220" s="1955"/>
      <c r="W220" s="1955"/>
      <c r="X220" s="1955"/>
      <c r="Y220" s="1955"/>
      <c r="Z220" s="1955"/>
      <c r="AA220" s="1955"/>
    </row>
    <row r="221" spans="1:27" ht="15.75" customHeight="1">
      <c r="A221" s="1954"/>
      <c r="B221" s="1954"/>
      <c r="C221" s="1954"/>
      <c r="D221" s="1954"/>
      <c r="E221" s="1954"/>
      <c r="F221" s="1954"/>
      <c r="G221" s="1954"/>
      <c r="H221" s="1954"/>
      <c r="I221" s="1954"/>
      <c r="J221" s="1954"/>
      <c r="K221" s="1954"/>
      <c r="L221" s="1954"/>
      <c r="M221" s="1954"/>
      <c r="N221" s="1954"/>
      <c r="O221" s="1954"/>
      <c r="P221" s="1954"/>
      <c r="Q221" s="1954"/>
      <c r="R221" s="1954"/>
      <c r="S221" s="1954"/>
      <c r="T221" s="1954"/>
      <c r="U221" s="1954"/>
      <c r="V221" s="1954"/>
      <c r="W221" s="1954"/>
      <c r="X221" s="1954"/>
      <c r="Y221" s="1954"/>
      <c r="Z221" s="1954"/>
      <c r="AA221" s="1954"/>
    </row>
    <row r="222" spans="1:27" ht="15.75" customHeight="1">
      <c r="A222" s="1954"/>
      <c r="B222" s="1954"/>
      <c r="C222" s="1954"/>
      <c r="D222" s="1954"/>
      <c r="E222" s="1954"/>
      <c r="F222" s="1954"/>
      <c r="G222" s="1954"/>
      <c r="H222" s="1954"/>
      <c r="I222" s="1954"/>
      <c r="J222" s="1954"/>
      <c r="K222" s="1954"/>
      <c r="L222" s="1954"/>
      <c r="M222" s="1954"/>
      <c r="N222" s="1954"/>
      <c r="O222" s="1954"/>
      <c r="P222" s="1954"/>
      <c r="Q222" s="1954"/>
      <c r="R222" s="1954"/>
      <c r="S222" s="1954"/>
      <c r="T222" s="1954"/>
      <c r="U222" s="1954"/>
      <c r="V222" s="1954"/>
      <c r="W222" s="1954"/>
      <c r="X222" s="1954"/>
      <c r="Y222" s="1954"/>
      <c r="Z222" s="1954"/>
      <c r="AA222" s="1954"/>
    </row>
    <row r="223" spans="1:27" ht="15.75" customHeight="1">
      <c r="A223" s="1954"/>
      <c r="B223" s="1954"/>
      <c r="C223" s="1954"/>
      <c r="D223" s="1954"/>
      <c r="E223" s="1954"/>
      <c r="F223" s="1954"/>
      <c r="G223" s="1954"/>
      <c r="H223" s="1954"/>
      <c r="I223" s="1954"/>
      <c r="J223" s="1954"/>
      <c r="K223" s="1954"/>
      <c r="L223" s="1954"/>
      <c r="M223" s="1954"/>
      <c r="N223" s="1954"/>
      <c r="O223" s="1954"/>
      <c r="P223" s="1954"/>
      <c r="Q223" s="1954"/>
      <c r="R223" s="1954"/>
      <c r="S223" s="1954"/>
      <c r="T223" s="1954"/>
      <c r="U223" s="1954"/>
      <c r="V223" s="1954"/>
      <c r="W223" s="1954"/>
      <c r="X223" s="1954"/>
      <c r="Y223" s="1954"/>
      <c r="Z223" s="1954"/>
      <c r="AA223" s="1954"/>
    </row>
    <row r="224" spans="1:27" ht="15.75" customHeight="1">
      <c r="A224" s="1954"/>
      <c r="B224" s="1954"/>
      <c r="C224" s="1954"/>
      <c r="D224" s="1954"/>
      <c r="E224" s="1954"/>
      <c r="F224" s="1954"/>
      <c r="G224" s="1954"/>
      <c r="H224" s="1954"/>
      <c r="I224" s="1954"/>
      <c r="J224" s="1954"/>
      <c r="K224" s="1954"/>
      <c r="L224" s="1954"/>
      <c r="M224" s="1954"/>
      <c r="N224" s="1954"/>
      <c r="O224" s="1954"/>
      <c r="P224" s="1954"/>
      <c r="Q224" s="1954"/>
      <c r="R224" s="1954"/>
      <c r="S224" s="1954"/>
      <c r="T224" s="1954"/>
      <c r="U224" s="1954"/>
      <c r="V224" s="1954"/>
      <c r="W224" s="1954"/>
      <c r="X224" s="1954"/>
      <c r="Y224" s="1954"/>
      <c r="Z224" s="1954"/>
      <c r="AA224" s="1954"/>
    </row>
    <row r="225" spans="1:27" ht="15.75" customHeight="1">
      <c r="A225" s="1954"/>
      <c r="B225" s="1954"/>
      <c r="C225" s="1954"/>
      <c r="D225" s="1954"/>
      <c r="E225" s="1954"/>
      <c r="F225" s="1954"/>
      <c r="G225" s="1954"/>
      <c r="H225" s="1954"/>
      <c r="I225" s="1954"/>
      <c r="J225" s="1954"/>
      <c r="K225" s="1954"/>
      <c r="L225" s="1954"/>
      <c r="M225" s="1954"/>
      <c r="N225" s="1954"/>
      <c r="O225" s="1954"/>
      <c r="P225" s="1954"/>
      <c r="Q225" s="1954"/>
      <c r="R225" s="1954"/>
      <c r="S225" s="1954"/>
      <c r="T225" s="1954"/>
      <c r="U225" s="1954"/>
      <c r="V225" s="1954"/>
      <c r="W225" s="1954"/>
      <c r="X225" s="1954"/>
      <c r="Y225" s="1954"/>
      <c r="Z225" s="1954"/>
      <c r="AA225" s="1954"/>
    </row>
    <row r="226" spans="1:27" ht="15.75" customHeight="1">
      <c r="A226" s="1954"/>
      <c r="B226" s="1954"/>
      <c r="C226" s="1954"/>
      <c r="D226" s="1954"/>
      <c r="E226" s="1954"/>
      <c r="F226" s="1954"/>
      <c r="G226" s="1954"/>
      <c r="H226" s="1954"/>
      <c r="I226" s="1954"/>
      <c r="J226" s="1954"/>
      <c r="K226" s="1954"/>
      <c r="L226" s="1954"/>
      <c r="M226" s="1954"/>
      <c r="N226" s="1954"/>
      <c r="O226" s="1954"/>
      <c r="P226" s="1954"/>
      <c r="Q226" s="1954"/>
      <c r="R226" s="1954"/>
      <c r="S226" s="1954"/>
      <c r="T226" s="1954"/>
      <c r="U226" s="1954"/>
      <c r="V226" s="1954"/>
      <c r="W226" s="1954"/>
      <c r="X226" s="1954"/>
      <c r="Y226" s="1954"/>
      <c r="Z226" s="1954"/>
      <c r="AA226" s="1954"/>
    </row>
    <row r="227" spans="1:27" ht="15.75" customHeight="1">
      <c r="A227" s="1954"/>
      <c r="B227" s="1954"/>
      <c r="C227" s="1954"/>
      <c r="D227" s="1954"/>
      <c r="E227" s="1954"/>
      <c r="F227" s="1954"/>
      <c r="G227" s="1954"/>
      <c r="H227" s="1954"/>
      <c r="I227" s="1954"/>
      <c r="J227" s="1954"/>
      <c r="K227" s="1954"/>
      <c r="L227" s="1954"/>
      <c r="M227" s="1954"/>
      <c r="N227" s="1954"/>
      <c r="O227" s="1954"/>
      <c r="P227" s="1954"/>
      <c r="Q227" s="1954"/>
      <c r="R227" s="1954"/>
      <c r="S227" s="1954"/>
      <c r="T227" s="1954"/>
      <c r="U227" s="1954"/>
      <c r="V227" s="1954"/>
      <c r="W227" s="1954"/>
      <c r="X227" s="1954"/>
      <c r="Y227" s="1954"/>
      <c r="Z227" s="1954"/>
      <c r="AA227" s="1954"/>
    </row>
    <row r="228" spans="1:27" ht="15.75" customHeight="1">
      <c r="A228" s="1954"/>
      <c r="B228" s="1954"/>
      <c r="C228" s="1954"/>
      <c r="D228" s="1954"/>
      <c r="E228" s="1954"/>
      <c r="F228" s="1954"/>
      <c r="G228" s="1954"/>
      <c r="H228" s="1954"/>
      <c r="I228" s="1954"/>
      <c r="J228" s="1954"/>
      <c r="K228" s="1954"/>
      <c r="L228" s="1954"/>
      <c r="M228" s="1954"/>
      <c r="N228" s="1954"/>
      <c r="O228" s="1954"/>
      <c r="P228" s="1954"/>
      <c r="Q228" s="1954"/>
      <c r="R228" s="1954"/>
      <c r="S228" s="1954"/>
      <c r="T228" s="1954"/>
      <c r="U228" s="1954"/>
      <c r="V228" s="1954"/>
      <c r="W228" s="1954"/>
      <c r="X228" s="1954"/>
      <c r="Y228" s="1954"/>
      <c r="Z228" s="1954"/>
      <c r="AA228" s="1954"/>
    </row>
    <row r="229" spans="1:27" ht="15.75" customHeight="1">
      <c r="A229" s="1954"/>
      <c r="B229" s="1954"/>
      <c r="C229" s="1954"/>
      <c r="D229" s="1954"/>
      <c r="E229" s="1954"/>
      <c r="F229" s="1954"/>
      <c r="G229" s="1954"/>
      <c r="H229" s="1954"/>
      <c r="I229" s="1954"/>
      <c r="J229" s="1954"/>
      <c r="K229" s="1954"/>
      <c r="L229" s="1954"/>
      <c r="M229" s="1954"/>
      <c r="N229" s="1954"/>
      <c r="O229" s="1954"/>
      <c r="P229" s="1954"/>
      <c r="Q229" s="1954"/>
      <c r="R229" s="1954"/>
      <c r="S229" s="1954"/>
      <c r="T229" s="1954"/>
      <c r="U229" s="1954"/>
      <c r="V229" s="1954"/>
      <c r="W229" s="1954"/>
      <c r="X229" s="1954"/>
      <c r="Y229" s="1954"/>
      <c r="Z229" s="1954"/>
      <c r="AA229" s="1954"/>
    </row>
    <row r="230" spans="1:27" ht="15.75" customHeight="1">
      <c r="A230" s="1954"/>
      <c r="B230" s="1954"/>
      <c r="C230" s="1954"/>
      <c r="D230" s="1954"/>
      <c r="E230" s="1954"/>
      <c r="F230" s="1954"/>
      <c r="G230" s="1954"/>
      <c r="H230" s="1954"/>
      <c r="I230" s="1954"/>
      <c r="J230" s="1954"/>
      <c r="K230" s="1954"/>
      <c r="L230" s="1954"/>
      <c r="M230" s="1954"/>
      <c r="N230" s="1954"/>
      <c r="O230" s="1954"/>
      <c r="P230" s="1954"/>
      <c r="Q230" s="1954"/>
      <c r="R230" s="1954"/>
      <c r="S230" s="1954"/>
      <c r="T230" s="1954"/>
      <c r="U230" s="1954"/>
      <c r="V230" s="1954"/>
      <c r="W230" s="1954"/>
      <c r="X230" s="1954"/>
      <c r="Y230" s="1954"/>
      <c r="Z230" s="1954"/>
      <c r="AA230" s="1954"/>
    </row>
    <row r="231" spans="1:27" ht="15.75" customHeight="1">
      <c r="A231" s="1954"/>
      <c r="B231" s="1954"/>
      <c r="C231" s="1954"/>
      <c r="D231" s="1954"/>
      <c r="E231" s="1954"/>
      <c r="F231" s="1954"/>
      <c r="G231" s="1954"/>
      <c r="H231" s="1954"/>
      <c r="I231" s="1954"/>
      <c r="J231" s="1954"/>
      <c r="K231" s="1954"/>
      <c r="L231" s="1954"/>
      <c r="M231" s="1954"/>
      <c r="N231" s="1954"/>
      <c r="O231" s="1954"/>
      <c r="P231" s="1954"/>
      <c r="Q231" s="1954"/>
      <c r="R231" s="1954"/>
      <c r="S231" s="1954"/>
      <c r="T231" s="1954"/>
      <c r="U231" s="1954"/>
      <c r="V231" s="1954"/>
      <c r="W231" s="1954"/>
      <c r="X231" s="1954"/>
      <c r="Y231" s="1954"/>
      <c r="Z231" s="1954"/>
      <c r="AA231" s="1954"/>
    </row>
    <row r="232" spans="1:27" ht="15.75" customHeight="1">
      <c r="A232" s="1954"/>
      <c r="B232" s="1954"/>
      <c r="C232" s="1954"/>
      <c r="D232" s="1954"/>
      <c r="E232" s="1954"/>
      <c r="F232" s="1954"/>
      <c r="G232" s="1954"/>
      <c r="H232" s="1954"/>
      <c r="I232" s="1954"/>
      <c r="J232" s="1954"/>
      <c r="K232" s="1954"/>
      <c r="L232" s="1954"/>
      <c r="M232" s="1954"/>
      <c r="N232" s="1954"/>
      <c r="O232" s="1954"/>
      <c r="P232" s="1954"/>
      <c r="Q232" s="1954"/>
      <c r="R232" s="1954"/>
      <c r="S232" s="1954"/>
      <c r="T232" s="1954"/>
      <c r="U232" s="1954"/>
      <c r="V232" s="1954"/>
      <c r="W232" s="1954"/>
      <c r="X232" s="1954"/>
      <c r="Y232" s="1954"/>
      <c r="Z232" s="1954"/>
      <c r="AA232" s="1954"/>
    </row>
    <row r="233" spans="1:27" ht="15.75" customHeight="1">
      <c r="A233" s="1954"/>
      <c r="B233" s="1954"/>
      <c r="C233" s="1954"/>
      <c r="D233" s="1954"/>
      <c r="E233" s="1954"/>
      <c r="F233" s="1954"/>
      <c r="G233" s="1954"/>
      <c r="H233" s="1954"/>
      <c r="I233" s="1954"/>
      <c r="J233" s="1954"/>
      <c r="K233" s="1954"/>
      <c r="L233" s="1954"/>
      <c r="M233" s="1954"/>
      <c r="N233" s="1954"/>
      <c r="O233" s="1954"/>
      <c r="P233" s="1954"/>
      <c r="Q233" s="1954"/>
      <c r="R233" s="1954"/>
      <c r="S233" s="1954"/>
      <c r="T233" s="1954"/>
      <c r="U233" s="1954"/>
      <c r="V233" s="1954"/>
      <c r="W233" s="1954"/>
      <c r="X233" s="1954"/>
      <c r="Y233" s="1954"/>
      <c r="Z233" s="1954"/>
      <c r="AA233" s="1954"/>
    </row>
    <row r="234" spans="1:27" ht="15.75" customHeight="1">
      <c r="A234" s="1954"/>
      <c r="B234" s="1954"/>
      <c r="C234" s="1954"/>
      <c r="D234" s="1954"/>
      <c r="E234" s="1954"/>
      <c r="F234" s="1954"/>
      <c r="G234" s="1954"/>
      <c r="H234" s="1954"/>
      <c r="I234" s="1954"/>
      <c r="J234" s="1954"/>
      <c r="K234" s="1954"/>
      <c r="L234" s="1954"/>
      <c r="M234" s="1954"/>
      <c r="N234" s="1954"/>
      <c r="O234" s="1954"/>
      <c r="P234" s="1954"/>
      <c r="Q234" s="1954"/>
      <c r="R234" s="1954"/>
      <c r="S234" s="1954"/>
      <c r="T234" s="1954"/>
      <c r="U234" s="1954"/>
      <c r="V234" s="1954"/>
      <c r="W234" s="1954"/>
      <c r="X234" s="1954"/>
      <c r="Y234" s="1954"/>
      <c r="Z234" s="1954"/>
      <c r="AA234" s="1954"/>
    </row>
    <row r="235" spans="1:27" ht="15.75" customHeight="1">
      <c r="A235" s="1954"/>
      <c r="B235" s="1954"/>
      <c r="C235" s="1954"/>
      <c r="D235" s="1954"/>
      <c r="E235" s="1954"/>
      <c r="F235" s="1954"/>
      <c r="G235" s="1954"/>
      <c r="H235" s="1954"/>
      <c r="I235" s="1954"/>
      <c r="J235" s="1954"/>
      <c r="K235" s="1954"/>
      <c r="L235" s="1954"/>
      <c r="M235" s="1954"/>
      <c r="N235" s="1954"/>
      <c r="O235" s="1954"/>
      <c r="P235" s="1954"/>
      <c r="Q235" s="1954"/>
      <c r="R235" s="1954"/>
      <c r="S235" s="1954"/>
      <c r="T235" s="1954"/>
      <c r="U235" s="1954"/>
      <c r="V235" s="1954"/>
      <c r="W235" s="1954"/>
      <c r="X235" s="1954"/>
      <c r="Y235" s="1954"/>
      <c r="Z235" s="1954"/>
      <c r="AA235" s="1954"/>
    </row>
    <row r="236" spans="1:27" ht="15.75" customHeight="1">
      <c r="A236" s="1954"/>
      <c r="B236" s="1954"/>
      <c r="C236" s="1954"/>
      <c r="D236" s="1954"/>
      <c r="E236" s="1954"/>
      <c r="F236" s="1954"/>
      <c r="G236" s="1954"/>
      <c r="H236" s="1954"/>
      <c r="I236" s="1954"/>
      <c r="J236" s="1954"/>
      <c r="K236" s="1954"/>
      <c r="L236" s="1954"/>
      <c r="M236" s="1954"/>
      <c r="N236" s="1954"/>
      <c r="O236" s="1954"/>
      <c r="P236" s="1954"/>
      <c r="Q236" s="1954"/>
      <c r="R236" s="1954"/>
      <c r="S236" s="1954"/>
      <c r="T236" s="1954"/>
      <c r="U236" s="1954"/>
      <c r="V236" s="1954"/>
      <c r="W236" s="1954"/>
      <c r="X236" s="1954"/>
      <c r="Y236" s="1954"/>
      <c r="Z236" s="1954"/>
      <c r="AA236" s="1954"/>
    </row>
    <row r="237" spans="1:27" ht="15.75" customHeight="1">
      <c r="A237" s="1954"/>
      <c r="B237" s="1954"/>
      <c r="C237" s="1954"/>
      <c r="D237" s="1954"/>
      <c r="E237" s="1954"/>
      <c r="F237" s="1954"/>
      <c r="G237" s="1954"/>
      <c r="H237" s="1954"/>
      <c r="I237" s="1954"/>
      <c r="J237" s="1954"/>
      <c r="K237" s="1954"/>
      <c r="L237" s="1954"/>
      <c r="M237" s="1954"/>
      <c r="N237" s="1954"/>
      <c r="O237" s="1954"/>
      <c r="P237" s="1954"/>
      <c r="Q237" s="1954"/>
      <c r="R237" s="1954"/>
      <c r="S237" s="1954"/>
      <c r="T237" s="1954"/>
      <c r="U237" s="1954"/>
      <c r="V237" s="1954"/>
      <c r="W237" s="1954"/>
      <c r="X237" s="1954"/>
      <c r="Y237" s="1954"/>
      <c r="Z237" s="1954"/>
      <c r="AA237" s="1954"/>
    </row>
    <row r="238" spans="1:27" ht="15.75" customHeight="1">
      <c r="A238" s="1954"/>
      <c r="B238" s="1954"/>
      <c r="C238" s="1954"/>
      <c r="D238" s="1954"/>
      <c r="E238" s="1954"/>
      <c r="F238" s="1954"/>
      <c r="G238" s="1954"/>
      <c r="H238" s="1954"/>
      <c r="I238" s="1954"/>
      <c r="J238" s="1954"/>
      <c r="K238" s="1954"/>
      <c r="L238" s="1954"/>
      <c r="M238" s="1954"/>
      <c r="N238" s="1954"/>
      <c r="O238" s="1954"/>
      <c r="P238" s="1954"/>
      <c r="Q238" s="1954"/>
      <c r="R238" s="1954"/>
      <c r="S238" s="1954"/>
      <c r="T238" s="1954"/>
      <c r="U238" s="1954"/>
      <c r="V238" s="1954"/>
      <c r="W238" s="1954"/>
      <c r="X238" s="1954"/>
      <c r="Y238" s="1954"/>
      <c r="Z238" s="1954"/>
      <c r="AA238" s="1954"/>
    </row>
    <row r="239" spans="1:27" ht="15.75" customHeight="1">
      <c r="A239" s="1954"/>
      <c r="B239" s="1954"/>
      <c r="C239" s="1954"/>
      <c r="D239" s="1954"/>
      <c r="E239" s="1954"/>
      <c r="F239" s="1954"/>
      <c r="G239" s="1954"/>
      <c r="H239" s="1954"/>
      <c r="I239" s="1954"/>
      <c r="J239" s="1954"/>
      <c r="K239" s="1954"/>
      <c r="L239" s="1954"/>
      <c r="M239" s="1954"/>
      <c r="N239" s="1954"/>
      <c r="O239" s="1954"/>
      <c r="P239" s="1954"/>
      <c r="Q239" s="1954"/>
      <c r="R239" s="1954"/>
      <c r="S239" s="1954"/>
      <c r="T239" s="1954"/>
      <c r="U239" s="1954"/>
      <c r="V239" s="1954"/>
      <c r="W239" s="1954"/>
      <c r="X239" s="1954"/>
      <c r="Y239" s="1954"/>
      <c r="Z239" s="1954"/>
      <c r="AA239" s="1954"/>
    </row>
    <row r="240" spans="1:27" ht="15.75" customHeight="1">
      <c r="A240" s="1954"/>
      <c r="B240" s="1954"/>
      <c r="C240" s="1954"/>
      <c r="D240" s="1954"/>
      <c r="E240" s="1954"/>
      <c r="F240" s="1954"/>
      <c r="G240" s="1954"/>
      <c r="H240" s="1954"/>
      <c r="I240" s="1954"/>
      <c r="J240" s="1954"/>
      <c r="K240" s="1954"/>
      <c r="L240" s="1954"/>
      <c r="M240" s="1954"/>
      <c r="N240" s="1954"/>
      <c r="O240" s="1954"/>
      <c r="P240" s="1954"/>
      <c r="Q240" s="1954"/>
      <c r="R240" s="1954"/>
      <c r="S240" s="1954"/>
      <c r="T240" s="1954"/>
      <c r="U240" s="1954"/>
      <c r="V240" s="1954"/>
      <c r="W240" s="1954"/>
      <c r="X240" s="1954"/>
      <c r="Y240" s="1954"/>
      <c r="Z240" s="1954"/>
      <c r="AA240" s="1954"/>
    </row>
    <row r="241" spans="1:27" ht="15.75" customHeight="1">
      <c r="A241" s="1954"/>
      <c r="B241" s="1954"/>
      <c r="C241" s="1954"/>
      <c r="D241" s="1954"/>
      <c r="E241" s="1954"/>
      <c r="F241" s="1954"/>
      <c r="G241" s="1954"/>
      <c r="H241" s="1954"/>
      <c r="I241" s="1954"/>
      <c r="J241" s="1954"/>
      <c r="K241" s="1954"/>
      <c r="L241" s="1954"/>
      <c r="M241" s="1954"/>
      <c r="N241" s="1954"/>
      <c r="O241" s="1954"/>
      <c r="P241" s="1954"/>
      <c r="Q241" s="1954"/>
      <c r="R241" s="1954"/>
      <c r="S241" s="1954"/>
      <c r="T241" s="1954"/>
      <c r="U241" s="1954"/>
      <c r="V241" s="1954"/>
      <c r="W241" s="1954"/>
      <c r="X241" s="1954"/>
      <c r="Y241" s="1954"/>
      <c r="Z241" s="1954"/>
      <c r="AA241" s="1954"/>
    </row>
    <row r="242" spans="1:27" ht="15.75" customHeight="1">
      <c r="A242" s="1954"/>
      <c r="B242" s="1954"/>
      <c r="C242" s="1954"/>
      <c r="D242" s="1954"/>
      <c r="E242" s="1954"/>
      <c r="F242" s="1954"/>
      <c r="G242" s="1954"/>
      <c r="H242" s="1954"/>
      <c r="I242" s="1954"/>
      <c r="J242" s="1954"/>
      <c r="K242" s="1954"/>
      <c r="L242" s="1954"/>
      <c r="M242" s="1954"/>
      <c r="N242" s="1954"/>
      <c r="O242" s="1954"/>
      <c r="P242" s="1954"/>
      <c r="Q242" s="1954"/>
      <c r="R242" s="1954"/>
      <c r="S242" s="1954"/>
      <c r="T242" s="1954"/>
      <c r="U242" s="1954"/>
      <c r="V242" s="1954"/>
      <c r="W242" s="1954"/>
      <c r="X242" s="1954"/>
      <c r="Y242" s="1954"/>
      <c r="Z242" s="1954"/>
      <c r="AA242" s="1954"/>
    </row>
    <row r="243" spans="1:27" ht="15.75" customHeight="1">
      <c r="A243" s="1954"/>
      <c r="B243" s="1954"/>
      <c r="C243" s="1954"/>
      <c r="D243" s="1954"/>
      <c r="E243" s="1954"/>
      <c r="F243" s="1954"/>
      <c r="G243" s="1954"/>
      <c r="H243" s="1954"/>
      <c r="I243" s="1954"/>
      <c r="J243" s="1954"/>
      <c r="K243" s="1954"/>
      <c r="L243" s="1954"/>
      <c r="M243" s="1954"/>
      <c r="N243" s="1954"/>
      <c r="O243" s="1954"/>
      <c r="P243" s="1954"/>
      <c r="Q243" s="1954"/>
      <c r="R243" s="1954"/>
      <c r="S243" s="1954"/>
      <c r="T243" s="1954"/>
      <c r="U243" s="1954"/>
      <c r="V243" s="1954"/>
      <c r="W243" s="1954"/>
      <c r="X243" s="1954"/>
      <c r="Y243" s="1954"/>
      <c r="Z243" s="1954"/>
      <c r="AA243" s="1954"/>
    </row>
    <row r="244" spans="1:27" ht="15.75" customHeight="1">
      <c r="A244" s="1954"/>
      <c r="B244" s="1954"/>
      <c r="C244" s="1954"/>
      <c r="D244" s="1954"/>
      <c r="E244" s="1954"/>
      <c r="F244" s="1954"/>
      <c r="G244" s="1954"/>
      <c r="H244" s="1954"/>
      <c r="I244" s="1954"/>
      <c r="J244" s="1954"/>
      <c r="K244" s="1954"/>
      <c r="L244" s="1954"/>
      <c r="M244" s="1954"/>
      <c r="N244" s="1954"/>
      <c r="O244" s="1954"/>
      <c r="P244" s="1954"/>
      <c r="Q244" s="1954"/>
      <c r="R244" s="1954"/>
      <c r="S244" s="1954"/>
      <c r="T244" s="1954"/>
      <c r="U244" s="1954"/>
      <c r="V244" s="1954"/>
      <c r="W244" s="1954"/>
      <c r="X244" s="1954"/>
      <c r="Y244" s="1954"/>
      <c r="Z244" s="1954"/>
      <c r="AA244" s="1954"/>
    </row>
    <row r="245" spans="1:27" ht="15.75" customHeight="1">
      <c r="A245" s="1954"/>
      <c r="B245" s="1954"/>
      <c r="C245" s="1954"/>
      <c r="D245" s="1954"/>
      <c r="E245" s="1954"/>
      <c r="F245" s="1954"/>
      <c r="G245" s="1954"/>
      <c r="H245" s="1954"/>
      <c r="I245" s="1954"/>
      <c r="J245" s="1954"/>
      <c r="K245" s="1954"/>
      <c r="L245" s="1954"/>
      <c r="M245" s="1954"/>
      <c r="N245" s="1954"/>
      <c r="O245" s="1954"/>
      <c r="P245" s="1954"/>
      <c r="Q245" s="1954"/>
      <c r="R245" s="1954"/>
      <c r="S245" s="1954"/>
      <c r="T245" s="1954"/>
      <c r="U245" s="1954"/>
      <c r="V245" s="1954"/>
      <c r="W245" s="1954"/>
      <c r="X245" s="1954"/>
      <c r="Y245" s="1954"/>
      <c r="Z245" s="1954"/>
      <c r="AA245" s="1954"/>
    </row>
    <row r="246" spans="1:27" ht="15.75" customHeight="1">
      <c r="A246" s="1954"/>
      <c r="B246" s="1954"/>
      <c r="C246" s="1954"/>
      <c r="D246" s="1954"/>
      <c r="E246" s="1954"/>
      <c r="F246" s="1954"/>
      <c r="G246" s="1954"/>
      <c r="H246" s="1954"/>
      <c r="I246" s="1954"/>
      <c r="J246" s="1954"/>
      <c r="K246" s="1954"/>
      <c r="L246" s="1954"/>
      <c r="M246" s="1954"/>
      <c r="N246" s="1954"/>
      <c r="O246" s="1954"/>
      <c r="P246" s="1954"/>
      <c r="Q246" s="1954"/>
      <c r="R246" s="1954"/>
      <c r="S246" s="1954"/>
      <c r="T246" s="1954"/>
      <c r="U246" s="1954"/>
      <c r="V246" s="1954"/>
      <c r="W246" s="1954"/>
      <c r="X246" s="1954"/>
      <c r="Y246" s="1954"/>
      <c r="Z246" s="1954"/>
      <c r="AA246" s="1954"/>
    </row>
    <row r="247" spans="1:27" ht="15.75" customHeight="1">
      <c r="A247" s="1954"/>
      <c r="B247" s="1954"/>
      <c r="C247" s="1954"/>
      <c r="D247" s="1954"/>
      <c r="E247" s="1954"/>
      <c r="F247" s="1954"/>
      <c r="G247" s="1954"/>
      <c r="H247" s="1954"/>
      <c r="I247" s="1954"/>
      <c r="J247" s="1954"/>
      <c r="K247" s="1954"/>
      <c r="L247" s="1954"/>
      <c r="M247" s="1954"/>
      <c r="N247" s="1954"/>
      <c r="O247" s="1954"/>
      <c r="P247" s="1954"/>
      <c r="Q247" s="1954"/>
      <c r="R247" s="1954"/>
      <c r="S247" s="1954"/>
      <c r="T247" s="1954"/>
      <c r="U247" s="1954"/>
      <c r="V247" s="1954"/>
      <c r="W247" s="1954"/>
      <c r="X247" s="1954"/>
      <c r="Y247" s="1954"/>
      <c r="Z247" s="1954"/>
      <c r="AA247" s="1954"/>
    </row>
    <row r="248" spans="1:27" ht="15.75" customHeight="1">
      <c r="A248" s="1954"/>
      <c r="B248" s="1954"/>
      <c r="C248" s="1954"/>
      <c r="D248" s="1954"/>
      <c r="E248" s="1954"/>
      <c r="F248" s="1954"/>
      <c r="G248" s="1954"/>
      <c r="H248" s="1954"/>
      <c r="I248" s="1954"/>
      <c r="J248" s="1954"/>
      <c r="K248" s="1954"/>
      <c r="L248" s="1954"/>
      <c r="M248" s="1954"/>
      <c r="N248" s="1954"/>
      <c r="O248" s="1954"/>
      <c r="P248" s="1954"/>
      <c r="Q248" s="1954"/>
      <c r="R248" s="1954"/>
      <c r="S248" s="1954"/>
      <c r="T248" s="1954"/>
      <c r="U248" s="1954"/>
      <c r="V248" s="1954"/>
      <c r="W248" s="1954"/>
      <c r="X248" s="1954"/>
      <c r="Y248" s="1954"/>
      <c r="Z248" s="1954"/>
      <c r="AA248" s="1954"/>
    </row>
    <row r="249" spans="1:27" ht="15.75" customHeight="1">
      <c r="A249" s="1954"/>
      <c r="B249" s="1954"/>
      <c r="C249" s="1954"/>
      <c r="D249" s="1954"/>
      <c r="E249" s="1954"/>
      <c r="F249" s="1954"/>
      <c r="G249" s="1954"/>
      <c r="H249" s="1954"/>
      <c r="I249" s="1954"/>
      <c r="J249" s="1954"/>
      <c r="K249" s="1954"/>
      <c r="L249" s="1954"/>
      <c r="M249" s="1954"/>
      <c r="N249" s="1954"/>
      <c r="O249" s="1954"/>
      <c r="P249" s="1954"/>
      <c r="Q249" s="1954"/>
      <c r="R249" s="1954"/>
      <c r="S249" s="1954"/>
      <c r="T249" s="1954"/>
      <c r="U249" s="1954"/>
      <c r="V249" s="1954"/>
      <c r="W249" s="1954"/>
      <c r="X249" s="1954"/>
      <c r="Y249" s="1954"/>
      <c r="Z249" s="1954"/>
      <c r="AA249" s="1954"/>
    </row>
    <row r="250" spans="1:27" ht="15.75" customHeight="1">
      <c r="A250" s="1954"/>
      <c r="B250" s="1954"/>
      <c r="C250" s="1954"/>
      <c r="D250" s="1954"/>
      <c r="E250" s="1954"/>
      <c r="F250" s="1954"/>
      <c r="G250" s="1954"/>
      <c r="H250" s="1954"/>
      <c r="I250" s="1954"/>
      <c r="J250" s="1954"/>
      <c r="K250" s="1954"/>
      <c r="L250" s="1954"/>
      <c r="M250" s="1954"/>
      <c r="N250" s="1954"/>
      <c r="O250" s="1954"/>
      <c r="P250" s="1954"/>
      <c r="Q250" s="1954"/>
      <c r="R250" s="1954"/>
      <c r="S250" s="1954"/>
      <c r="T250" s="1954"/>
      <c r="U250" s="1954"/>
      <c r="V250" s="1954"/>
      <c r="W250" s="1954"/>
      <c r="X250" s="1954"/>
      <c r="Y250" s="1954"/>
      <c r="Z250" s="1954"/>
      <c r="AA250" s="1954"/>
    </row>
    <row r="251" spans="1:27" ht="15.75" customHeight="1">
      <c r="A251" s="1954"/>
      <c r="B251" s="1954"/>
      <c r="C251" s="1954"/>
      <c r="D251" s="1954"/>
      <c r="E251" s="1954"/>
      <c r="F251" s="1954"/>
      <c r="G251" s="1954"/>
      <c r="H251" s="1954"/>
      <c r="I251" s="1954"/>
      <c r="J251" s="1954"/>
      <c r="K251" s="1954"/>
      <c r="L251" s="1954"/>
      <c r="M251" s="1954"/>
      <c r="N251" s="1954"/>
      <c r="O251" s="1954"/>
      <c r="P251" s="1954"/>
      <c r="Q251" s="1954"/>
      <c r="R251" s="1954"/>
      <c r="S251" s="1954"/>
      <c r="T251" s="1954"/>
      <c r="U251" s="1954"/>
      <c r="V251" s="1954"/>
      <c r="W251" s="1954"/>
      <c r="X251" s="1954"/>
      <c r="Y251" s="1954"/>
      <c r="Z251" s="1954"/>
      <c r="AA251" s="1954"/>
    </row>
    <row r="252" spans="1:27" ht="15.75" customHeight="1">
      <c r="A252" s="1954"/>
      <c r="B252" s="1954"/>
      <c r="C252" s="1954"/>
      <c r="D252" s="1954"/>
      <c r="E252" s="1954"/>
      <c r="F252" s="1954"/>
      <c r="G252" s="1954"/>
      <c r="H252" s="1954"/>
      <c r="I252" s="1954"/>
      <c r="J252" s="1954"/>
      <c r="K252" s="1954"/>
      <c r="L252" s="1954"/>
      <c r="M252" s="1954"/>
      <c r="N252" s="1954"/>
      <c r="O252" s="1954"/>
      <c r="P252" s="1954"/>
      <c r="Q252" s="1954"/>
      <c r="R252" s="1954"/>
      <c r="S252" s="1954"/>
      <c r="T252" s="1954"/>
      <c r="U252" s="1954"/>
      <c r="V252" s="1954"/>
      <c r="W252" s="1954"/>
      <c r="X252" s="1954"/>
      <c r="Y252" s="1954"/>
      <c r="Z252" s="1954"/>
      <c r="AA252" s="1954"/>
    </row>
    <row r="253" spans="1:27" ht="15.75" customHeight="1">
      <c r="A253" s="1954"/>
      <c r="B253" s="1954"/>
      <c r="C253" s="1954"/>
      <c r="D253" s="1954"/>
      <c r="E253" s="1954"/>
      <c r="F253" s="1954"/>
      <c r="G253" s="1954"/>
      <c r="H253" s="1954"/>
      <c r="I253" s="1954"/>
      <c r="J253" s="1954"/>
      <c r="K253" s="1954"/>
      <c r="L253" s="1954"/>
      <c r="M253" s="1954"/>
      <c r="N253" s="1954"/>
      <c r="O253" s="1954"/>
      <c r="P253" s="1954"/>
      <c r="Q253" s="1954"/>
      <c r="R253" s="1954"/>
      <c r="S253" s="1954"/>
      <c r="T253" s="1954"/>
      <c r="U253" s="1954"/>
      <c r="V253" s="1954"/>
      <c r="W253" s="1954"/>
      <c r="X253" s="1954"/>
      <c r="Y253" s="1954"/>
      <c r="Z253" s="1954"/>
      <c r="AA253" s="1954"/>
    </row>
    <row r="254" spans="1:27" ht="15.75" customHeight="1">
      <c r="A254" s="1954"/>
      <c r="B254" s="1954"/>
      <c r="C254" s="1954"/>
      <c r="D254" s="1954"/>
      <c r="E254" s="1954"/>
      <c r="F254" s="1954"/>
      <c r="G254" s="1954"/>
      <c r="H254" s="1954"/>
      <c r="I254" s="1954"/>
      <c r="J254" s="1954"/>
      <c r="K254" s="1954"/>
      <c r="L254" s="1954"/>
      <c r="M254" s="1954"/>
      <c r="N254" s="1954"/>
      <c r="O254" s="1954"/>
      <c r="P254" s="1954"/>
      <c r="Q254" s="1954"/>
      <c r="R254" s="1954"/>
      <c r="S254" s="1954"/>
      <c r="T254" s="1954"/>
      <c r="U254" s="1954"/>
      <c r="V254" s="1954"/>
      <c r="W254" s="1954"/>
      <c r="X254" s="1954"/>
      <c r="Y254" s="1954"/>
      <c r="Z254" s="1954"/>
      <c r="AA254" s="1954"/>
    </row>
    <row r="255" spans="1:27" ht="15.75" customHeight="1">
      <c r="A255" s="1954"/>
      <c r="B255" s="1954"/>
      <c r="C255" s="1954"/>
      <c r="D255" s="1954"/>
      <c r="E255" s="1954"/>
      <c r="F255" s="1954"/>
      <c r="G255" s="1954"/>
      <c r="H255" s="1954"/>
      <c r="I255" s="1954"/>
      <c r="J255" s="1954"/>
      <c r="K255" s="1954"/>
      <c r="L255" s="1954"/>
      <c r="M255" s="1954"/>
      <c r="N255" s="1954"/>
      <c r="O255" s="1954"/>
      <c r="P255" s="1954"/>
      <c r="Q255" s="1954"/>
      <c r="R255" s="1954"/>
      <c r="S255" s="1954"/>
      <c r="T255" s="1954"/>
      <c r="U255" s="1954"/>
      <c r="V255" s="1954"/>
      <c r="W255" s="1954"/>
      <c r="X255" s="1954"/>
      <c r="Y255" s="1954"/>
      <c r="Z255" s="1954"/>
      <c r="AA255" s="1954"/>
    </row>
    <row r="256" spans="1:27" ht="15.75" customHeight="1">
      <c r="A256" s="1954"/>
      <c r="B256" s="1954"/>
      <c r="C256" s="1954"/>
      <c r="D256" s="1954"/>
      <c r="E256" s="1954"/>
      <c r="F256" s="1954"/>
      <c r="G256" s="1954"/>
      <c r="H256" s="1954"/>
      <c r="I256" s="1954"/>
      <c r="J256" s="1954"/>
      <c r="K256" s="1954"/>
      <c r="L256" s="1954"/>
      <c r="M256" s="1954"/>
      <c r="N256" s="1954"/>
      <c r="O256" s="1954"/>
      <c r="P256" s="1954"/>
      <c r="Q256" s="1954"/>
      <c r="R256" s="1954"/>
      <c r="S256" s="1954"/>
      <c r="T256" s="1954"/>
      <c r="U256" s="1954"/>
      <c r="V256" s="1954"/>
      <c r="W256" s="1954"/>
      <c r="X256" s="1954"/>
      <c r="Y256" s="1954"/>
      <c r="Z256" s="1954"/>
      <c r="AA256" s="1954"/>
    </row>
    <row r="257" spans="1:27" ht="15.75" customHeight="1">
      <c r="A257" s="1954"/>
      <c r="B257" s="1954"/>
      <c r="C257" s="1954"/>
      <c r="D257" s="1954"/>
      <c r="E257" s="1954"/>
      <c r="F257" s="1954"/>
      <c r="G257" s="1954"/>
      <c r="H257" s="1954"/>
      <c r="I257" s="1954"/>
      <c r="J257" s="1954"/>
      <c r="K257" s="1954"/>
      <c r="L257" s="1954"/>
      <c r="M257" s="1954"/>
      <c r="N257" s="1954"/>
      <c r="O257" s="1954"/>
      <c r="P257" s="1954"/>
      <c r="Q257" s="1954"/>
      <c r="R257" s="1954"/>
      <c r="S257" s="1954"/>
      <c r="T257" s="1954"/>
      <c r="U257" s="1954"/>
      <c r="V257" s="1954"/>
      <c r="W257" s="1954"/>
      <c r="X257" s="1954"/>
      <c r="Y257" s="1954"/>
      <c r="Z257" s="1954"/>
      <c r="AA257" s="1954"/>
    </row>
    <row r="258" spans="1:27" ht="15.75" customHeight="1">
      <c r="A258" s="1954"/>
      <c r="B258" s="1954"/>
      <c r="C258" s="1954"/>
      <c r="D258" s="1954"/>
      <c r="E258" s="1954"/>
      <c r="F258" s="1954"/>
      <c r="G258" s="1954"/>
      <c r="H258" s="1954"/>
      <c r="I258" s="1954"/>
      <c r="J258" s="1954"/>
      <c r="K258" s="1954"/>
      <c r="L258" s="1954"/>
      <c r="M258" s="1954"/>
      <c r="N258" s="1954"/>
      <c r="O258" s="1954"/>
      <c r="P258" s="1954"/>
      <c r="Q258" s="1954"/>
      <c r="R258" s="1954"/>
      <c r="S258" s="1954"/>
      <c r="T258" s="1954"/>
      <c r="U258" s="1954"/>
      <c r="V258" s="1954"/>
      <c r="W258" s="1954"/>
      <c r="X258" s="1954"/>
      <c r="Y258" s="1954"/>
      <c r="Z258" s="1954"/>
      <c r="AA258" s="1954"/>
    </row>
    <row r="259" spans="1:27" ht="15.75" customHeight="1">
      <c r="A259" s="1954"/>
      <c r="B259" s="1954"/>
      <c r="C259" s="1954"/>
      <c r="D259" s="1954"/>
      <c r="E259" s="1954"/>
      <c r="F259" s="1954"/>
      <c r="G259" s="1954"/>
      <c r="H259" s="1954"/>
      <c r="I259" s="1954"/>
      <c r="J259" s="1954"/>
      <c r="K259" s="1954"/>
      <c r="L259" s="1954"/>
      <c r="M259" s="1954"/>
      <c r="N259" s="1954"/>
      <c r="O259" s="1954"/>
      <c r="P259" s="1954"/>
      <c r="Q259" s="1954"/>
      <c r="R259" s="1954"/>
      <c r="S259" s="1954"/>
      <c r="T259" s="1954"/>
      <c r="U259" s="1954"/>
      <c r="V259" s="1954"/>
      <c r="W259" s="1954"/>
      <c r="X259" s="1954"/>
      <c r="Y259" s="1954"/>
      <c r="Z259" s="1954"/>
      <c r="AA259" s="1954"/>
    </row>
    <row r="260" spans="1:27" ht="15.75" customHeight="1">
      <c r="A260" s="1954"/>
      <c r="B260" s="1954"/>
      <c r="C260" s="1954"/>
      <c r="D260" s="1954"/>
      <c r="E260" s="1954"/>
      <c r="F260" s="1954"/>
      <c r="G260" s="1954"/>
      <c r="H260" s="1954"/>
      <c r="I260" s="1954"/>
      <c r="J260" s="1954"/>
      <c r="K260" s="1954"/>
      <c r="L260" s="1954"/>
      <c r="M260" s="1954"/>
      <c r="N260" s="1954"/>
      <c r="O260" s="1954"/>
      <c r="P260" s="1954"/>
      <c r="Q260" s="1954"/>
      <c r="R260" s="1954"/>
      <c r="S260" s="1954"/>
      <c r="T260" s="1954"/>
      <c r="U260" s="1954"/>
      <c r="V260" s="1954"/>
      <c r="W260" s="1954"/>
      <c r="X260" s="1954"/>
      <c r="Y260" s="1954"/>
      <c r="Z260" s="1954"/>
      <c r="AA260" s="1954"/>
    </row>
    <row r="261" spans="1:27" ht="15.75" customHeight="1">
      <c r="A261" s="1954"/>
      <c r="B261" s="1954"/>
      <c r="C261" s="1954"/>
      <c r="D261" s="1954"/>
      <c r="E261" s="1954"/>
      <c r="F261" s="1954"/>
      <c r="G261" s="1954"/>
      <c r="H261" s="1954"/>
      <c r="I261" s="1954"/>
      <c r="J261" s="1954"/>
      <c r="K261" s="1954"/>
      <c r="L261" s="1954"/>
      <c r="M261" s="1954"/>
      <c r="N261" s="1954"/>
      <c r="O261" s="1954"/>
      <c r="P261" s="1954"/>
      <c r="Q261" s="1954"/>
      <c r="R261" s="1954"/>
      <c r="S261" s="1954"/>
      <c r="T261" s="1954"/>
      <c r="U261" s="1954"/>
      <c r="V261" s="1954"/>
      <c r="W261" s="1954"/>
      <c r="X261" s="1954"/>
      <c r="Y261" s="1954"/>
      <c r="Z261" s="1954"/>
      <c r="AA261" s="1954"/>
    </row>
    <row r="262" spans="1:27" ht="15.75" customHeight="1">
      <c r="A262" s="1954"/>
      <c r="B262" s="1954"/>
      <c r="C262" s="1954"/>
      <c r="D262" s="1954"/>
      <c r="E262" s="1954"/>
      <c r="F262" s="1954"/>
      <c r="G262" s="1954"/>
      <c r="H262" s="1954"/>
      <c r="I262" s="1954"/>
      <c r="J262" s="1954"/>
      <c r="K262" s="1954"/>
      <c r="L262" s="1954"/>
      <c r="M262" s="1954"/>
      <c r="N262" s="1954"/>
      <c r="O262" s="1954"/>
      <c r="P262" s="1954"/>
      <c r="Q262" s="1954"/>
      <c r="R262" s="1954"/>
      <c r="S262" s="1954"/>
      <c r="T262" s="1954"/>
      <c r="U262" s="1954"/>
      <c r="V262" s="1954"/>
      <c r="W262" s="1954"/>
      <c r="X262" s="1954"/>
      <c r="Y262" s="1954"/>
      <c r="Z262" s="1954"/>
      <c r="AA262" s="1954"/>
    </row>
    <row r="263" spans="1:27" ht="15.75" customHeight="1">
      <c r="A263" s="1954"/>
      <c r="B263" s="1954"/>
      <c r="C263" s="1954"/>
      <c r="D263" s="1954"/>
      <c r="E263" s="1954"/>
      <c r="F263" s="1954"/>
      <c r="G263" s="1954"/>
      <c r="H263" s="1954"/>
      <c r="I263" s="1954"/>
      <c r="J263" s="1954"/>
      <c r="K263" s="1954"/>
      <c r="L263" s="1954"/>
      <c r="M263" s="1954"/>
      <c r="N263" s="1954"/>
      <c r="O263" s="1954"/>
      <c r="P263" s="1954"/>
      <c r="Q263" s="1954"/>
      <c r="R263" s="1954"/>
      <c r="S263" s="1954"/>
      <c r="T263" s="1954"/>
      <c r="U263" s="1954"/>
      <c r="V263" s="1954"/>
      <c r="W263" s="1954"/>
      <c r="X263" s="1954"/>
      <c r="Y263" s="1954"/>
      <c r="Z263" s="1954"/>
      <c r="AA263" s="1954"/>
    </row>
    <row r="264" spans="1:27" ht="15.75" customHeight="1">
      <c r="A264" s="1954"/>
      <c r="B264" s="1954"/>
      <c r="C264" s="1954"/>
      <c r="D264" s="1954"/>
      <c r="E264" s="1954"/>
      <c r="F264" s="1954"/>
      <c r="G264" s="1954"/>
      <c r="H264" s="1954"/>
      <c r="I264" s="1954"/>
      <c r="J264" s="1954"/>
      <c r="K264" s="1954"/>
      <c r="L264" s="1954"/>
      <c r="M264" s="1954"/>
      <c r="N264" s="1954"/>
      <c r="O264" s="1954"/>
      <c r="P264" s="1954"/>
      <c r="Q264" s="1954"/>
      <c r="R264" s="1954"/>
      <c r="S264" s="1954"/>
      <c r="T264" s="1954"/>
      <c r="U264" s="1954"/>
      <c r="V264" s="1954"/>
      <c r="W264" s="1954"/>
      <c r="X264" s="1954"/>
      <c r="Y264" s="1954"/>
      <c r="Z264" s="1954"/>
      <c r="AA264" s="1954"/>
    </row>
    <row r="265" spans="1:27" ht="15.75" customHeight="1">
      <c r="A265" s="1954"/>
      <c r="B265" s="1954"/>
      <c r="C265" s="1954"/>
      <c r="D265" s="1954"/>
      <c r="E265" s="1954"/>
      <c r="F265" s="1954"/>
      <c r="G265" s="1954"/>
      <c r="H265" s="1954"/>
      <c r="I265" s="1954"/>
      <c r="J265" s="1954"/>
      <c r="K265" s="1954"/>
      <c r="L265" s="1954"/>
      <c r="M265" s="1954"/>
      <c r="N265" s="1954"/>
      <c r="O265" s="1954"/>
      <c r="P265" s="1954"/>
      <c r="Q265" s="1954"/>
      <c r="R265" s="1954"/>
      <c r="S265" s="1954"/>
      <c r="T265" s="1954"/>
      <c r="U265" s="1954"/>
      <c r="V265" s="1954"/>
      <c r="W265" s="1954"/>
      <c r="X265" s="1954"/>
      <c r="Y265" s="1954"/>
      <c r="Z265" s="1954"/>
      <c r="AA265" s="1954"/>
    </row>
    <row r="266" spans="1:27" ht="15.75" customHeight="1">
      <c r="A266" s="1954"/>
      <c r="B266" s="1954"/>
      <c r="C266" s="1954"/>
      <c r="D266" s="1954"/>
      <c r="E266" s="1954"/>
      <c r="F266" s="1954"/>
      <c r="G266" s="1954"/>
      <c r="H266" s="1954"/>
      <c r="I266" s="1954"/>
      <c r="J266" s="1954"/>
      <c r="K266" s="1954"/>
      <c r="L266" s="1954"/>
      <c r="M266" s="1954"/>
      <c r="N266" s="1954"/>
      <c r="O266" s="1954"/>
      <c r="P266" s="1954"/>
      <c r="Q266" s="1954"/>
      <c r="R266" s="1954"/>
      <c r="S266" s="1954"/>
      <c r="T266" s="1954"/>
      <c r="U266" s="1954"/>
      <c r="V266" s="1954"/>
      <c r="W266" s="1954"/>
      <c r="X266" s="1954"/>
      <c r="Y266" s="1954"/>
      <c r="Z266" s="1954"/>
      <c r="AA266" s="1954"/>
    </row>
    <row r="267" spans="1:27" ht="15.75" customHeight="1">
      <c r="A267" s="1954"/>
      <c r="B267" s="1954"/>
      <c r="C267" s="1954"/>
      <c r="D267" s="1954"/>
      <c r="E267" s="1954"/>
      <c r="F267" s="1954"/>
      <c r="G267" s="1954"/>
      <c r="H267" s="1954"/>
      <c r="I267" s="1954"/>
      <c r="J267" s="1954"/>
      <c r="K267" s="1954"/>
      <c r="L267" s="1954"/>
      <c r="M267" s="1954"/>
      <c r="N267" s="1954"/>
      <c r="O267" s="1954"/>
      <c r="P267" s="1954"/>
      <c r="Q267" s="1954"/>
      <c r="R267" s="1954"/>
      <c r="S267" s="1954"/>
      <c r="T267" s="1954"/>
      <c r="U267" s="1954"/>
      <c r="V267" s="1954"/>
      <c r="W267" s="1954"/>
      <c r="X267" s="1954"/>
      <c r="Y267" s="1954"/>
      <c r="Z267" s="1954"/>
      <c r="AA267" s="1954"/>
    </row>
    <row r="268" spans="1:27" ht="15.75" customHeight="1">
      <c r="A268" s="1954"/>
      <c r="B268" s="1954"/>
      <c r="C268" s="1954"/>
      <c r="D268" s="1954"/>
      <c r="E268" s="1954"/>
      <c r="F268" s="1954"/>
      <c r="G268" s="1954"/>
      <c r="H268" s="1954"/>
      <c r="I268" s="1954"/>
      <c r="J268" s="1954"/>
      <c r="K268" s="1954"/>
      <c r="L268" s="1954"/>
      <c r="M268" s="1954"/>
      <c r="N268" s="1954"/>
      <c r="O268" s="1954"/>
      <c r="P268" s="1954"/>
      <c r="Q268" s="1954"/>
      <c r="R268" s="1954"/>
      <c r="S268" s="1954"/>
      <c r="T268" s="1954"/>
      <c r="U268" s="1954"/>
      <c r="V268" s="1954"/>
      <c r="W268" s="1954"/>
      <c r="X268" s="1954"/>
      <c r="Y268" s="1954"/>
      <c r="Z268" s="1954"/>
      <c r="AA268" s="1954"/>
    </row>
    <row r="269" spans="1:27" ht="15.75" customHeight="1">
      <c r="A269" s="1954"/>
      <c r="B269" s="1954"/>
      <c r="C269" s="1954"/>
      <c r="D269" s="1954"/>
      <c r="E269" s="1954"/>
      <c r="F269" s="1954"/>
      <c r="G269" s="1954"/>
      <c r="H269" s="1954"/>
      <c r="I269" s="1954"/>
      <c r="J269" s="1954"/>
      <c r="K269" s="1954"/>
      <c r="L269" s="1954"/>
      <c r="M269" s="1954"/>
      <c r="N269" s="1954"/>
      <c r="O269" s="1954"/>
      <c r="P269" s="1954"/>
      <c r="Q269" s="1954"/>
      <c r="R269" s="1954"/>
      <c r="S269" s="1954"/>
      <c r="T269" s="1954"/>
      <c r="U269" s="1954"/>
      <c r="V269" s="1954"/>
      <c r="W269" s="1954"/>
      <c r="X269" s="1954"/>
      <c r="Y269" s="1954"/>
      <c r="Z269" s="1954"/>
      <c r="AA269" s="1954"/>
    </row>
    <row r="270" spans="1:27" ht="15.75" customHeight="1">
      <c r="A270" s="1954"/>
      <c r="B270" s="1954"/>
      <c r="C270" s="1954"/>
      <c r="D270" s="1954"/>
      <c r="E270" s="1954"/>
      <c r="F270" s="1954"/>
      <c r="G270" s="1954"/>
      <c r="H270" s="1954"/>
      <c r="I270" s="1954"/>
      <c r="J270" s="1954"/>
      <c r="K270" s="1954"/>
      <c r="L270" s="1954"/>
      <c r="M270" s="1954"/>
      <c r="N270" s="1954"/>
      <c r="O270" s="1954"/>
      <c r="P270" s="1954"/>
      <c r="Q270" s="1954"/>
      <c r="R270" s="1954"/>
      <c r="S270" s="1954"/>
      <c r="T270" s="1954"/>
      <c r="U270" s="1954"/>
      <c r="V270" s="1954"/>
      <c r="W270" s="1954"/>
      <c r="X270" s="1954"/>
      <c r="Y270" s="1954"/>
      <c r="Z270" s="1954"/>
      <c r="AA270" s="1954"/>
    </row>
    <row r="271" spans="1:27" ht="15.75" customHeight="1">
      <c r="A271" s="1954"/>
      <c r="B271" s="1954"/>
      <c r="C271" s="1954"/>
      <c r="D271" s="1954"/>
      <c r="E271" s="1954"/>
      <c r="F271" s="1954"/>
      <c r="G271" s="1954"/>
      <c r="H271" s="1954"/>
      <c r="I271" s="1954"/>
      <c r="J271" s="1954"/>
      <c r="K271" s="1954"/>
      <c r="L271" s="1954"/>
      <c r="M271" s="1954"/>
      <c r="N271" s="1954"/>
      <c r="O271" s="1954"/>
      <c r="P271" s="1954"/>
      <c r="Q271" s="1954"/>
      <c r="R271" s="1954"/>
      <c r="S271" s="1954"/>
      <c r="T271" s="1954"/>
      <c r="U271" s="1954"/>
      <c r="V271" s="1954"/>
      <c r="W271" s="1954"/>
      <c r="X271" s="1954"/>
      <c r="Y271" s="1954"/>
      <c r="Z271" s="1954"/>
      <c r="AA271" s="1954"/>
    </row>
    <row r="272" spans="1:27" ht="15.75" customHeight="1">
      <c r="A272" s="1954"/>
      <c r="B272" s="1954"/>
      <c r="C272" s="1954"/>
      <c r="D272" s="1954"/>
      <c r="E272" s="1954"/>
      <c r="F272" s="1954"/>
      <c r="G272" s="1954"/>
      <c r="H272" s="1954"/>
      <c r="I272" s="1954"/>
      <c r="J272" s="1954"/>
      <c r="K272" s="1954"/>
      <c r="L272" s="1954"/>
      <c r="M272" s="1954"/>
      <c r="N272" s="1954"/>
      <c r="O272" s="1954"/>
      <c r="P272" s="1954"/>
      <c r="Q272" s="1954"/>
      <c r="R272" s="1954"/>
      <c r="S272" s="1954"/>
      <c r="T272" s="1954"/>
      <c r="U272" s="1954"/>
      <c r="V272" s="1954"/>
      <c r="W272" s="1954"/>
      <c r="X272" s="1954"/>
      <c r="Y272" s="1954"/>
      <c r="Z272" s="1954"/>
      <c r="AA272" s="1954"/>
    </row>
    <row r="273" spans="1:27" ht="15.75" customHeight="1">
      <c r="A273" s="1954"/>
      <c r="B273" s="1954"/>
      <c r="C273" s="1954"/>
      <c r="D273" s="1954"/>
      <c r="E273" s="1954"/>
      <c r="F273" s="1954"/>
      <c r="G273" s="1954"/>
      <c r="H273" s="1954"/>
      <c r="I273" s="1954"/>
      <c r="J273" s="1954"/>
      <c r="K273" s="1954"/>
      <c r="L273" s="1954"/>
      <c r="M273" s="1954"/>
      <c r="N273" s="1954"/>
      <c r="O273" s="1954"/>
      <c r="P273" s="1954"/>
      <c r="Q273" s="1954"/>
      <c r="R273" s="1954"/>
      <c r="S273" s="1954"/>
      <c r="T273" s="1954"/>
      <c r="U273" s="1954"/>
      <c r="V273" s="1954"/>
      <c r="W273" s="1954"/>
      <c r="X273" s="1954"/>
      <c r="Y273" s="1954"/>
      <c r="Z273" s="1954"/>
      <c r="AA273" s="1954"/>
    </row>
    <row r="274" spans="1:27" ht="15.75" customHeight="1">
      <c r="A274" s="1954"/>
      <c r="B274" s="1954"/>
      <c r="C274" s="1954"/>
      <c r="D274" s="1954"/>
      <c r="E274" s="1954"/>
      <c r="F274" s="1954"/>
      <c r="G274" s="1954"/>
      <c r="H274" s="1954"/>
      <c r="I274" s="1954"/>
      <c r="J274" s="1954"/>
      <c r="K274" s="1954"/>
      <c r="L274" s="1954"/>
      <c r="M274" s="1954"/>
      <c r="N274" s="1954"/>
      <c r="O274" s="1954"/>
      <c r="P274" s="1954"/>
      <c r="Q274" s="1954"/>
      <c r="R274" s="1954"/>
      <c r="S274" s="1954"/>
      <c r="T274" s="1954"/>
      <c r="U274" s="1954"/>
      <c r="V274" s="1954"/>
      <c r="W274" s="1954"/>
      <c r="X274" s="1954"/>
      <c r="Y274" s="1954"/>
      <c r="Z274" s="1954"/>
      <c r="AA274" s="1954"/>
    </row>
    <row r="275" spans="1:27" ht="15.75" customHeight="1">
      <c r="A275" s="1954"/>
      <c r="B275" s="1954"/>
      <c r="C275" s="1954"/>
      <c r="D275" s="1954"/>
      <c r="E275" s="1954"/>
      <c r="F275" s="1954"/>
      <c r="G275" s="1954"/>
      <c r="H275" s="1954"/>
      <c r="I275" s="1954"/>
      <c r="J275" s="1954"/>
      <c r="K275" s="1954"/>
      <c r="L275" s="1954"/>
      <c r="M275" s="1954"/>
      <c r="N275" s="1954"/>
      <c r="O275" s="1954"/>
      <c r="P275" s="1954"/>
      <c r="Q275" s="1954"/>
      <c r="R275" s="1954"/>
      <c r="S275" s="1954"/>
      <c r="T275" s="1954"/>
      <c r="U275" s="1954"/>
      <c r="V275" s="1954"/>
      <c r="W275" s="1954"/>
      <c r="X275" s="1954"/>
      <c r="Y275" s="1954"/>
      <c r="Z275" s="1954"/>
      <c r="AA275" s="1954"/>
    </row>
    <row r="276" spans="1:27" ht="15.75" customHeight="1">
      <c r="A276" s="1954"/>
      <c r="B276" s="1954"/>
      <c r="C276" s="1954"/>
      <c r="D276" s="1954"/>
      <c r="E276" s="1954"/>
      <c r="F276" s="1954"/>
      <c r="G276" s="1954"/>
      <c r="H276" s="1954"/>
      <c r="I276" s="1954"/>
      <c r="J276" s="1954"/>
      <c r="K276" s="1954"/>
      <c r="L276" s="1954"/>
      <c r="M276" s="1954"/>
      <c r="N276" s="1954"/>
      <c r="O276" s="1954"/>
      <c r="P276" s="1954"/>
      <c r="Q276" s="1954"/>
      <c r="R276" s="1954"/>
      <c r="S276" s="1954"/>
      <c r="T276" s="1954"/>
      <c r="U276" s="1954"/>
      <c r="V276" s="1954"/>
      <c r="W276" s="1954"/>
      <c r="X276" s="1954"/>
      <c r="Y276" s="1954"/>
      <c r="Z276" s="1954"/>
      <c r="AA276" s="1954"/>
    </row>
    <row r="277" spans="1:27" ht="15.75" customHeight="1">
      <c r="A277" s="1954"/>
      <c r="B277" s="1954"/>
      <c r="C277" s="1954"/>
      <c r="D277" s="1954"/>
      <c r="E277" s="1954"/>
      <c r="F277" s="1954"/>
      <c r="G277" s="1954"/>
      <c r="H277" s="1954"/>
      <c r="I277" s="1954"/>
      <c r="J277" s="1954"/>
      <c r="K277" s="1954"/>
      <c r="L277" s="1954"/>
      <c r="M277" s="1954"/>
      <c r="N277" s="1954"/>
      <c r="O277" s="1954"/>
      <c r="P277" s="1954"/>
      <c r="Q277" s="1954"/>
      <c r="R277" s="1954"/>
      <c r="S277" s="1954"/>
      <c r="T277" s="1954"/>
      <c r="U277" s="1954"/>
      <c r="V277" s="1954"/>
      <c r="W277" s="1954"/>
      <c r="X277" s="1954"/>
      <c r="Y277" s="1954"/>
      <c r="Z277" s="1954"/>
      <c r="AA277" s="1954"/>
    </row>
    <row r="278" spans="1:27" ht="15.75" customHeight="1">
      <c r="A278" s="1954"/>
      <c r="B278" s="1954"/>
      <c r="C278" s="1954"/>
      <c r="D278" s="1954"/>
      <c r="E278" s="1954"/>
      <c r="F278" s="1954"/>
      <c r="G278" s="1954"/>
      <c r="H278" s="1954"/>
      <c r="I278" s="1954"/>
      <c r="J278" s="1954"/>
      <c r="K278" s="1954"/>
      <c r="L278" s="1954"/>
      <c r="M278" s="1954"/>
      <c r="N278" s="1954"/>
      <c r="O278" s="1954"/>
      <c r="P278" s="1954"/>
      <c r="Q278" s="1954"/>
      <c r="R278" s="1954"/>
      <c r="S278" s="1954"/>
      <c r="T278" s="1954"/>
      <c r="U278" s="1954"/>
      <c r="V278" s="1954"/>
      <c r="W278" s="1954"/>
      <c r="X278" s="1954"/>
      <c r="Y278" s="1954"/>
      <c r="Z278" s="1954"/>
      <c r="AA278" s="1954"/>
    </row>
    <row r="279" spans="1:27" ht="15.75" customHeight="1">
      <c r="A279" s="1954"/>
      <c r="B279" s="1954"/>
      <c r="C279" s="1954"/>
      <c r="D279" s="1954"/>
      <c r="E279" s="1954"/>
      <c r="F279" s="1954"/>
      <c r="G279" s="1954"/>
      <c r="H279" s="1954"/>
      <c r="I279" s="1954"/>
      <c r="J279" s="1954"/>
      <c r="K279" s="1954"/>
      <c r="L279" s="1954"/>
      <c r="M279" s="1954"/>
      <c r="N279" s="1954"/>
      <c r="O279" s="1954"/>
      <c r="P279" s="1954"/>
      <c r="Q279" s="1954"/>
      <c r="R279" s="1954"/>
      <c r="S279" s="1954"/>
      <c r="T279" s="1954"/>
      <c r="U279" s="1954"/>
      <c r="V279" s="1954"/>
      <c r="W279" s="1954"/>
      <c r="X279" s="1954"/>
      <c r="Y279" s="1954"/>
      <c r="Z279" s="1954"/>
      <c r="AA279" s="1954"/>
    </row>
    <row r="280" spans="1:27" ht="15.75" customHeight="1">
      <c r="A280" s="1954"/>
      <c r="B280" s="1954"/>
      <c r="C280" s="1954"/>
      <c r="D280" s="1954"/>
      <c r="E280" s="1954"/>
      <c r="F280" s="1954"/>
      <c r="G280" s="1954"/>
      <c r="H280" s="1954"/>
      <c r="I280" s="1954"/>
      <c r="J280" s="1954"/>
      <c r="K280" s="1954"/>
      <c r="L280" s="1954"/>
      <c r="M280" s="1954"/>
      <c r="N280" s="1954"/>
      <c r="O280" s="1954"/>
      <c r="P280" s="1954"/>
      <c r="Q280" s="1954"/>
      <c r="R280" s="1954"/>
      <c r="S280" s="1954"/>
      <c r="T280" s="1954"/>
      <c r="U280" s="1954"/>
      <c r="V280" s="1954"/>
      <c r="W280" s="1954"/>
      <c r="X280" s="1954"/>
      <c r="Y280" s="1954"/>
      <c r="Z280" s="1954"/>
      <c r="AA280" s="1954"/>
    </row>
    <row r="281" spans="1:27" ht="15.75" customHeight="1">
      <c r="A281" s="1954"/>
      <c r="B281" s="1954"/>
      <c r="C281" s="1954"/>
      <c r="D281" s="1954"/>
      <c r="E281" s="1954"/>
      <c r="F281" s="1954"/>
      <c r="G281" s="1954"/>
      <c r="H281" s="1954"/>
      <c r="I281" s="1954"/>
      <c r="J281" s="1954"/>
      <c r="K281" s="1954"/>
      <c r="L281" s="1954"/>
      <c r="M281" s="1954"/>
      <c r="N281" s="1954"/>
      <c r="O281" s="1954"/>
      <c r="P281" s="1954"/>
      <c r="Q281" s="1954"/>
      <c r="R281" s="1954"/>
      <c r="S281" s="1954"/>
      <c r="T281" s="1954"/>
      <c r="U281" s="1954"/>
      <c r="V281" s="1954"/>
      <c r="W281" s="1954"/>
      <c r="X281" s="1954"/>
      <c r="Y281" s="1954"/>
      <c r="Z281" s="1954"/>
      <c r="AA281" s="1954"/>
    </row>
    <row r="282" spans="1:27" ht="15.75" customHeight="1">
      <c r="A282" s="1954"/>
      <c r="B282" s="1954"/>
      <c r="C282" s="1954"/>
      <c r="D282" s="1954"/>
      <c r="E282" s="1954"/>
      <c r="F282" s="1954"/>
      <c r="G282" s="1954"/>
      <c r="H282" s="1954"/>
      <c r="I282" s="1954"/>
      <c r="J282" s="1954"/>
      <c r="K282" s="1954"/>
      <c r="L282" s="1954"/>
      <c r="M282" s="1954"/>
      <c r="N282" s="1954"/>
      <c r="O282" s="1954"/>
      <c r="P282" s="1954"/>
      <c r="Q282" s="1954"/>
      <c r="R282" s="1954"/>
      <c r="S282" s="1954"/>
      <c r="T282" s="1954"/>
      <c r="U282" s="1954"/>
      <c r="V282" s="1954"/>
      <c r="W282" s="1954"/>
      <c r="X282" s="1954"/>
      <c r="Y282" s="1954"/>
      <c r="Z282" s="1954"/>
      <c r="AA282" s="1954"/>
    </row>
    <row r="283" spans="1:27" ht="15.75" customHeight="1">
      <c r="A283" s="1954"/>
      <c r="B283" s="1954"/>
      <c r="C283" s="1954"/>
      <c r="D283" s="1954"/>
      <c r="E283" s="1954"/>
      <c r="F283" s="1954"/>
      <c r="G283" s="1954"/>
      <c r="H283" s="1954"/>
      <c r="I283" s="1954"/>
      <c r="J283" s="1954"/>
      <c r="K283" s="1954"/>
      <c r="L283" s="1954"/>
      <c r="M283" s="1954"/>
      <c r="N283" s="1954"/>
      <c r="O283" s="1954"/>
      <c r="P283" s="1954"/>
      <c r="Q283" s="1954"/>
      <c r="R283" s="1954"/>
      <c r="S283" s="1954"/>
      <c r="T283" s="1954"/>
      <c r="U283" s="1954"/>
      <c r="V283" s="1954"/>
      <c r="W283" s="1954"/>
      <c r="X283" s="1954"/>
      <c r="Y283" s="1954"/>
      <c r="Z283" s="1954"/>
      <c r="AA283" s="1954"/>
    </row>
    <row r="284" spans="1:27" ht="15.75" customHeight="1">
      <c r="A284" s="1954"/>
      <c r="B284" s="1954"/>
      <c r="C284" s="1954"/>
      <c r="D284" s="1954"/>
      <c r="E284" s="1954"/>
      <c r="F284" s="1954"/>
      <c r="G284" s="1954"/>
      <c r="H284" s="1954"/>
      <c r="I284" s="1954"/>
      <c r="J284" s="1954"/>
      <c r="K284" s="1954"/>
      <c r="L284" s="1954"/>
      <c r="M284" s="1954"/>
      <c r="N284" s="1954"/>
      <c r="O284" s="1954"/>
      <c r="P284" s="1954"/>
      <c r="Q284" s="1954"/>
      <c r="R284" s="1954"/>
      <c r="S284" s="1954"/>
      <c r="T284" s="1954"/>
      <c r="U284" s="1954"/>
      <c r="V284" s="1954"/>
      <c r="W284" s="1954"/>
      <c r="X284" s="1954"/>
      <c r="Y284" s="1954"/>
      <c r="Z284" s="1954"/>
      <c r="AA284" s="1954"/>
    </row>
    <row r="285" spans="1:27" ht="15.75" customHeight="1">
      <c r="A285" s="1954"/>
      <c r="B285" s="1954"/>
      <c r="C285" s="1954"/>
      <c r="D285" s="1954"/>
      <c r="E285" s="1954"/>
      <c r="F285" s="1954"/>
      <c r="G285" s="1954"/>
      <c r="H285" s="1954"/>
      <c r="I285" s="1954"/>
      <c r="J285" s="1954"/>
      <c r="K285" s="1954"/>
      <c r="L285" s="1954"/>
      <c r="M285" s="1954"/>
      <c r="N285" s="1954"/>
      <c r="O285" s="1954"/>
      <c r="P285" s="1954"/>
      <c r="Q285" s="1954"/>
      <c r="R285" s="1954"/>
      <c r="S285" s="1954"/>
      <c r="T285" s="1954"/>
      <c r="U285" s="1954"/>
      <c r="V285" s="1954"/>
      <c r="W285" s="1954"/>
      <c r="X285" s="1954"/>
      <c r="Y285" s="1954"/>
      <c r="Z285" s="1954"/>
      <c r="AA285" s="1954"/>
    </row>
    <row r="286" spans="1:27" ht="15.75" customHeight="1">
      <c r="A286" s="1954"/>
      <c r="B286" s="1954"/>
      <c r="C286" s="1954"/>
      <c r="D286" s="1954"/>
      <c r="E286" s="1954"/>
      <c r="F286" s="1954"/>
      <c r="G286" s="1954"/>
      <c r="H286" s="1954"/>
      <c r="I286" s="1954"/>
      <c r="J286" s="1954"/>
      <c r="K286" s="1954"/>
      <c r="L286" s="1954"/>
      <c r="M286" s="1954"/>
      <c r="N286" s="1954"/>
      <c r="O286" s="1954"/>
      <c r="P286" s="1954"/>
      <c r="Q286" s="1954"/>
      <c r="R286" s="1954"/>
      <c r="S286" s="1954"/>
      <c r="T286" s="1954"/>
      <c r="U286" s="1954"/>
      <c r="V286" s="1954"/>
      <c r="W286" s="1954"/>
      <c r="X286" s="1954"/>
      <c r="Y286" s="1954"/>
      <c r="Z286" s="1954"/>
      <c r="AA286" s="1954"/>
    </row>
    <row r="287" spans="1:27" ht="15.75" customHeight="1">
      <c r="A287" s="1954"/>
      <c r="B287" s="1954"/>
      <c r="C287" s="1954"/>
      <c r="D287" s="1954"/>
      <c r="E287" s="1954"/>
      <c r="F287" s="1954"/>
      <c r="G287" s="1954"/>
      <c r="H287" s="1954"/>
      <c r="I287" s="1954"/>
      <c r="J287" s="1954"/>
      <c r="K287" s="1954"/>
      <c r="L287" s="1954"/>
      <c r="M287" s="1954"/>
      <c r="N287" s="1954"/>
      <c r="O287" s="1954"/>
      <c r="P287" s="1954"/>
      <c r="Q287" s="1954"/>
      <c r="R287" s="1954"/>
      <c r="S287" s="1954"/>
      <c r="T287" s="1954"/>
      <c r="U287" s="1954"/>
      <c r="V287" s="1954"/>
      <c r="W287" s="1954"/>
      <c r="X287" s="1954"/>
      <c r="Y287" s="1954"/>
      <c r="Z287" s="1954"/>
      <c r="AA287" s="1954"/>
    </row>
    <row r="288" spans="1:27" ht="15.75" customHeight="1">
      <c r="A288" s="1954"/>
      <c r="B288" s="1954"/>
      <c r="C288" s="1954"/>
      <c r="D288" s="1954"/>
      <c r="E288" s="1954"/>
      <c r="F288" s="1954"/>
      <c r="G288" s="1954"/>
      <c r="H288" s="1954"/>
      <c r="I288" s="1954"/>
      <c r="J288" s="1954"/>
      <c r="K288" s="1954"/>
      <c r="L288" s="1954"/>
      <c r="M288" s="1954"/>
      <c r="N288" s="1954"/>
      <c r="O288" s="1954"/>
      <c r="P288" s="1954"/>
      <c r="Q288" s="1954"/>
      <c r="R288" s="1954"/>
      <c r="S288" s="1954"/>
      <c r="T288" s="1954"/>
      <c r="U288" s="1954"/>
      <c r="V288" s="1954"/>
      <c r="W288" s="1954"/>
      <c r="X288" s="1954"/>
      <c r="Y288" s="1954"/>
      <c r="Z288" s="1954"/>
      <c r="AA288" s="1954"/>
    </row>
    <row r="289" spans="1:27" ht="15.75" customHeight="1">
      <c r="A289" s="1954"/>
      <c r="B289" s="1954"/>
      <c r="C289" s="1954"/>
      <c r="D289" s="1954"/>
      <c r="E289" s="1954"/>
      <c r="F289" s="1954"/>
      <c r="G289" s="1954"/>
      <c r="H289" s="1954"/>
      <c r="I289" s="1954"/>
      <c r="J289" s="1954"/>
      <c r="K289" s="1954"/>
      <c r="L289" s="1954"/>
      <c r="M289" s="1954"/>
      <c r="N289" s="1954"/>
      <c r="O289" s="1954"/>
      <c r="P289" s="1954"/>
      <c r="Q289" s="1954"/>
      <c r="R289" s="1954"/>
      <c r="S289" s="1954"/>
      <c r="T289" s="1954"/>
      <c r="U289" s="1954"/>
      <c r="V289" s="1954"/>
      <c r="W289" s="1954"/>
      <c r="X289" s="1954"/>
      <c r="Y289" s="1954"/>
      <c r="Z289" s="1954"/>
      <c r="AA289" s="1954"/>
    </row>
    <row r="290" spans="1:27" ht="15.75" customHeight="1">
      <c r="A290" s="1954"/>
      <c r="B290" s="1954"/>
      <c r="C290" s="1954"/>
      <c r="D290" s="1954"/>
      <c r="E290" s="1954"/>
      <c r="F290" s="1954"/>
      <c r="G290" s="1954"/>
      <c r="H290" s="1954"/>
      <c r="I290" s="1954"/>
      <c r="J290" s="1954"/>
      <c r="K290" s="1954"/>
      <c r="L290" s="1954"/>
      <c r="M290" s="1954"/>
      <c r="N290" s="1954"/>
      <c r="O290" s="1954"/>
      <c r="P290" s="1954"/>
      <c r="Q290" s="1954"/>
      <c r="R290" s="1954"/>
      <c r="S290" s="1954"/>
      <c r="T290" s="1954"/>
      <c r="U290" s="1954"/>
      <c r="V290" s="1954"/>
      <c r="W290" s="1954"/>
      <c r="X290" s="1954"/>
      <c r="Y290" s="1954"/>
      <c r="Z290" s="1954"/>
      <c r="AA290" s="1954"/>
    </row>
    <row r="291" spans="1:27" ht="15.75" customHeight="1">
      <c r="A291" s="1954"/>
      <c r="B291" s="1954"/>
      <c r="C291" s="1954"/>
      <c r="D291" s="1954"/>
      <c r="E291" s="1954"/>
      <c r="F291" s="1954"/>
      <c r="G291" s="1954"/>
      <c r="H291" s="1954"/>
      <c r="I291" s="1954"/>
      <c r="J291" s="1954"/>
      <c r="K291" s="1954"/>
      <c r="L291" s="1954"/>
      <c r="M291" s="1954"/>
      <c r="N291" s="1954"/>
      <c r="O291" s="1954"/>
      <c r="P291" s="1954"/>
      <c r="Q291" s="1954"/>
      <c r="R291" s="1954"/>
      <c r="S291" s="1954"/>
      <c r="T291" s="1954"/>
      <c r="U291" s="1954"/>
      <c r="V291" s="1954"/>
      <c r="W291" s="1954"/>
      <c r="X291" s="1954"/>
      <c r="Y291" s="1954"/>
      <c r="Z291" s="1954"/>
      <c r="AA291" s="1954"/>
    </row>
    <row r="292" spans="1:27" ht="15.75" customHeight="1">
      <c r="A292" s="1954"/>
      <c r="B292" s="1954"/>
      <c r="C292" s="1954"/>
      <c r="D292" s="1954"/>
      <c r="E292" s="1954"/>
      <c r="F292" s="1954"/>
      <c r="G292" s="1954"/>
      <c r="H292" s="1954"/>
      <c r="I292" s="1954"/>
      <c r="J292" s="1954"/>
      <c r="K292" s="1954"/>
      <c r="L292" s="1954"/>
      <c r="M292" s="1954"/>
      <c r="N292" s="1954"/>
      <c r="O292" s="1954"/>
      <c r="P292" s="1954"/>
      <c r="Q292" s="1954"/>
      <c r="R292" s="1954"/>
      <c r="S292" s="1954"/>
      <c r="T292" s="1954"/>
      <c r="U292" s="1954"/>
      <c r="V292" s="1954"/>
      <c r="W292" s="1954"/>
      <c r="X292" s="1954"/>
      <c r="Y292" s="1954"/>
      <c r="Z292" s="1954"/>
      <c r="AA292" s="1954"/>
    </row>
    <row r="293" spans="1:27" ht="15.75" customHeight="1">
      <c r="A293" s="1954"/>
      <c r="B293" s="1954"/>
      <c r="C293" s="1954"/>
      <c r="D293" s="1954"/>
      <c r="E293" s="1954"/>
      <c r="F293" s="1954"/>
      <c r="G293" s="1954"/>
      <c r="H293" s="1954"/>
      <c r="I293" s="1954"/>
      <c r="J293" s="1954"/>
      <c r="K293" s="1954"/>
      <c r="L293" s="1954"/>
      <c r="M293" s="1954"/>
      <c r="N293" s="1954"/>
      <c r="O293" s="1954"/>
      <c r="P293" s="1954"/>
      <c r="Q293" s="1954"/>
      <c r="R293" s="1954"/>
      <c r="S293" s="1954"/>
      <c r="T293" s="1954"/>
      <c r="U293" s="1954"/>
      <c r="V293" s="1954"/>
      <c r="W293" s="1954"/>
      <c r="X293" s="1954"/>
      <c r="Y293" s="1954"/>
      <c r="Z293" s="1954"/>
      <c r="AA293" s="1954"/>
    </row>
    <row r="294" spans="1:27" ht="15.75" customHeight="1">
      <c r="A294" s="1954"/>
      <c r="B294" s="1954"/>
      <c r="C294" s="1954"/>
      <c r="D294" s="1954"/>
      <c r="E294" s="1954"/>
      <c r="F294" s="1954"/>
      <c r="G294" s="1954"/>
      <c r="H294" s="1954"/>
      <c r="I294" s="1954"/>
      <c r="J294" s="1954"/>
      <c r="K294" s="1954"/>
      <c r="L294" s="1954"/>
      <c r="M294" s="1954"/>
      <c r="N294" s="1954"/>
      <c r="O294" s="1954"/>
      <c r="P294" s="1954"/>
      <c r="Q294" s="1954"/>
      <c r="R294" s="1954"/>
      <c r="S294" s="1954"/>
      <c r="T294" s="1954"/>
      <c r="U294" s="1954"/>
      <c r="V294" s="1954"/>
      <c r="W294" s="1954"/>
      <c r="X294" s="1954"/>
      <c r="Y294" s="1954"/>
      <c r="Z294" s="1954"/>
      <c r="AA294" s="1954"/>
    </row>
    <row r="295" spans="1:27" ht="15.75" customHeight="1">
      <c r="A295" s="1954"/>
      <c r="B295" s="1954"/>
      <c r="C295" s="1954"/>
      <c r="D295" s="1954"/>
      <c r="E295" s="1954"/>
      <c r="F295" s="1954"/>
      <c r="G295" s="1954"/>
      <c r="H295" s="1954"/>
      <c r="I295" s="1954"/>
      <c r="J295" s="1954"/>
      <c r="K295" s="1954"/>
      <c r="L295" s="1954"/>
      <c r="M295" s="1954"/>
      <c r="N295" s="1954"/>
      <c r="O295" s="1954"/>
      <c r="P295" s="1954"/>
      <c r="Q295" s="1954"/>
      <c r="R295" s="1954"/>
      <c r="S295" s="1954"/>
      <c r="T295" s="1954"/>
      <c r="U295" s="1954"/>
      <c r="V295" s="1954"/>
      <c r="W295" s="1954"/>
      <c r="X295" s="1954"/>
      <c r="Y295" s="1954"/>
      <c r="Z295" s="1954"/>
      <c r="AA295" s="1954"/>
    </row>
    <row r="296" spans="1:27" ht="15.75" customHeight="1">
      <c r="A296" s="1954"/>
      <c r="B296" s="1954"/>
      <c r="C296" s="1954"/>
      <c r="D296" s="1954"/>
      <c r="E296" s="1954"/>
      <c r="F296" s="1954"/>
      <c r="G296" s="1954"/>
      <c r="H296" s="1954"/>
      <c r="I296" s="1954"/>
      <c r="J296" s="1954"/>
      <c r="K296" s="1954"/>
      <c r="L296" s="1954"/>
      <c r="M296" s="1954"/>
      <c r="N296" s="1954"/>
      <c r="O296" s="1954"/>
      <c r="P296" s="1954"/>
      <c r="Q296" s="1954"/>
      <c r="R296" s="1954"/>
      <c r="S296" s="1954"/>
      <c r="T296" s="1954"/>
      <c r="U296" s="1954"/>
      <c r="V296" s="1954"/>
      <c r="W296" s="1954"/>
      <c r="X296" s="1954"/>
      <c r="Y296" s="1954"/>
      <c r="Z296" s="1954"/>
      <c r="AA296" s="1954"/>
    </row>
    <row r="297" spans="1:27" ht="15.75" customHeight="1">
      <c r="A297" s="1954"/>
      <c r="B297" s="1954"/>
      <c r="C297" s="1954"/>
      <c r="D297" s="1954"/>
      <c r="E297" s="1954"/>
      <c r="F297" s="1954"/>
      <c r="G297" s="1954"/>
      <c r="H297" s="1954"/>
      <c r="I297" s="1954"/>
      <c r="J297" s="1954"/>
      <c r="K297" s="1954"/>
      <c r="L297" s="1954"/>
      <c r="M297" s="1954"/>
      <c r="N297" s="1954"/>
      <c r="O297" s="1954"/>
      <c r="P297" s="1954"/>
      <c r="Q297" s="1954"/>
      <c r="R297" s="1954"/>
      <c r="S297" s="1954"/>
      <c r="T297" s="1954"/>
      <c r="U297" s="1954"/>
      <c r="V297" s="1954"/>
      <c r="W297" s="1954"/>
      <c r="X297" s="1954"/>
      <c r="Y297" s="1954"/>
      <c r="Z297" s="1954"/>
      <c r="AA297" s="1954"/>
    </row>
    <row r="298" spans="1:27" ht="15.75" customHeight="1">
      <c r="A298" s="1954"/>
      <c r="B298" s="1954"/>
      <c r="C298" s="1954"/>
      <c r="D298" s="1954"/>
      <c r="E298" s="1954"/>
      <c r="F298" s="1954"/>
      <c r="G298" s="1954"/>
      <c r="H298" s="1954"/>
      <c r="I298" s="1954"/>
      <c r="J298" s="1954"/>
      <c r="K298" s="1954"/>
      <c r="L298" s="1954"/>
      <c r="M298" s="1954"/>
      <c r="N298" s="1954"/>
      <c r="O298" s="1954"/>
      <c r="P298" s="1954"/>
      <c r="Q298" s="1954"/>
      <c r="R298" s="1954"/>
      <c r="S298" s="1954"/>
      <c r="T298" s="1954"/>
      <c r="U298" s="1954"/>
      <c r="V298" s="1954"/>
      <c r="W298" s="1954"/>
      <c r="X298" s="1954"/>
      <c r="Y298" s="1954"/>
      <c r="Z298" s="1954"/>
      <c r="AA298" s="1954"/>
    </row>
    <row r="299" spans="1:27" ht="15.75" customHeight="1">
      <c r="A299" s="1954"/>
      <c r="B299" s="1954"/>
      <c r="C299" s="1954"/>
      <c r="D299" s="1954"/>
      <c r="E299" s="1954"/>
      <c r="F299" s="1954"/>
      <c r="G299" s="1954"/>
      <c r="H299" s="1954"/>
      <c r="I299" s="1954"/>
      <c r="J299" s="1954"/>
      <c r="K299" s="1954"/>
      <c r="L299" s="1954"/>
      <c r="M299" s="1954"/>
      <c r="N299" s="1954"/>
      <c r="O299" s="1954"/>
      <c r="P299" s="1954"/>
      <c r="Q299" s="1954"/>
      <c r="R299" s="1954"/>
      <c r="S299" s="1954"/>
      <c r="T299" s="1954"/>
      <c r="U299" s="1954"/>
      <c r="V299" s="1954"/>
      <c r="W299" s="1954"/>
      <c r="X299" s="1954"/>
      <c r="Y299" s="1954"/>
      <c r="Z299" s="1954"/>
      <c r="AA299" s="1954"/>
    </row>
    <row r="300" spans="1:27" ht="15.75" customHeight="1">
      <c r="A300" s="1954"/>
      <c r="B300" s="1954"/>
      <c r="C300" s="1954"/>
      <c r="D300" s="1954"/>
      <c r="E300" s="1954"/>
      <c r="F300" s="1954"/>
      <c r="G300" s="1954"/>
      <c r="H300" s="1954"/>
      <c r="I300" s="1954"/>
      <c r="J300" s="1954"/>
      <c r="K300" s="1954"/>
      <c r="L300" s="1954"/>
      <c r="M300" s="1954"/>
      <c r="N300" s="1954"/>
      <c r="O300" s="1954"/>
      <c r="P300" s="1954"/>
      <c r="Q300" s="1954"/>
      <c r="R300" s="1954"/>
      <c r="S300" s="1954"/>
      <c r="T300" s="1954"/>
      <c r="U300" s="1954"/>
      <c r="V300" s="1954"/>
      <c r="W300" s="1954"/>
      <c r="X300" s="1954"/>
      <c r="Y300" s="1954"/>
      <c r="Z300" s="1954"/>
      <c r="AA300" s="1954"/>
    </row>
    <row r="301" spans="1:27" ht="15.75" customHeight="1">
      <c r="A301" s="1954"/>
      <c r="B301" s="1954"/>
      <c r="C301" s="1954"/>
      <c r="D301" s="1954"/>
      <c r="E301" s="1954"/>
      <c r="F301" s="1954"/>
      <c r="G301" s="1954"/>
      <c r="H301" s="1954"/>
      <c r="I301" s="1954"/>
      <c r="J301" s="1954"/>
      <c r="K301" s="1954"/>
      <c r="L301" s="1954"/>
      <c r="M301" s="1954"/>
      <c r="N301" s="1954"/>
      <c r="O301" s="1954"/>
      <c r="P301" s="1954"/>
      <c r="Q301" s="1954"/>
      <c r="R301" s="1954"/>
      <c r="S301" s="1954"/>
      <c r="T301" s="1954"/>
      <c r="U301" s="1954"/>
      <c r="V301" s="1954"/>
      <c r="W301" s="1954"/>
      <c r="X301" s="1954"/>
      <c r="Y301" s="1954"/>
      <c r="Z301" s="1954"/>
      <c r="AA301" s="1954"/>
    </row>
    <row r="302" spans="1:27" ht="15.75" customHeight="1">
      <c r="A302" s="1954"/>
      <c r="B302" s="1954"/>
      <c r="C302" s="1954"/>
      <c r="D302" s="1954"/>
      <c r="E302" s="1954"/>
      <c r="F302" s="1954"/>
      <c r="G302" s="1954"/>
      <c r="H302" s="1954"/>
      <c r="I302" s="1954"/>
      <c r="J302" s="1954"/>
      <c r="K302" s="1954"/>
      <c r="L302" s="1954"/>
      <c r="M302" s="1954"/>
      <c r="N302" s="1954"/>
      <c r="O302" s="1954"/>
      <c r="P302" s="1954"/>
      <c r="Q302" s="1954"/>
      <c r="R302" s="1954"/>
      <c r="S302" s="1954"/>
      <c r="T302" s="1954"/>
      <c r="U302" s="1954"/>
      <c r="V302" s="1954"/>
      <c r="W302" s="1954"/>
      <c r="X302" s="1954"/>
      <c r="Y302" s="1954"/>
      <c r="Z302" s="1954"/>
      <c r="AA302" s="1954"/>
    </row>
    <row r="303" spans="1:27" ht="15.75" customHeight="1">
      <c r="A303" s="1954"/>
      <c r="B303" s="1954"/>
      <c r="C303" s="1954"/>
      <c r="D303" s="1954"/>
      <c r="E303" s="1954"/>
      <c r="F303" s="1954"/>
      <c r="G303" s="1954"/>
      <c r="H303" s="1954"/>
      <c r="I303" s="1954"/>
      <c r="J303" s="1954"/>
      <c r="K303" s="1954"/>
      <c r="L303" s="1954"/>
      <c r="M303" s="1954"/>
      <c r="N303" s="1954"/>
      <c r="O303" s="1954"/>
      <c r="P303" s="1954"/>
      <c r="Q303" s="1954"/>
      <c r="R303" s="1954"/>
      <c r="S303" s="1954"/>
      <c r="T303" s="1954"/>
      <c r="U303" s="1954"/>
      <c r="V303" s="1954"/>
      <c r="W303" s="1954"/>
      <c r="X303" s="1954"/>
      <c r="Y303" s="1954"/>
      <c r="Z303" s="1954"/>
      <c r="AA303" s="1954"/>
    </row>
    <row r="304" spans="1:27" ht="15.75" customHeight="1">
      <c r="A304" s="1954"/>
      <c r="B304" s="1954"/>
      <c r="C304" s="1954"/>
      <c r="D304" s="1954"/>
      <c r="E304" s="1954"/>
      <c r="F304" s="1954"/>
      <c r="G304" s="1954"/>
      <c r="H304" s="1954"/>
      <c r="I304" s="1954"/>
      <c r="J304" s="1954"/>
      <c r="K304" s="1954"/>
      <c r="L304" s="1954"/>
      <c r="M304" s="1954"/>
      <c r="N304" s="1954"/>
      <c r="O304" s="1954"/>
      <c r="P304" s="1954"/>
      <c r="Q304" s="1954"/>
      <c r="R304" s="1954"/>
      <c r="S304" s="1954"/>
      <c r="T304" s="1954"/>
      <c r="U304" s="1954"/>
      <c r="V304" s="1954"/>
      <c r="W304" s="1954"/>
      <c r="X304" s="1954"/>
      <c r="Y304" s="1954"/>
      <c r="Z304" s="1954"/>
      <c r="AA304" s="1954"/>
    </row>
    <row r="305" spans="1:27" ht="15.75" customHeight="1">
      <c r="A305" s="1954"/>
      <c r="B305" s="1954"/>
      <c r="C305" s="1954"/>
      <c r="D305" s="1954"/>
      <c r="E305" s="1954"/>
      <c r="F305" s="1954"/>
      <c r="G305" s="1954"/>
      <c r="H305" s="1954"/>
      <c r="I305" s="1954"/>
      <c r="J305" s="1954"/>
      <c r="K305" s="1954"/>
      <c r="L305" s="1954"/>
      <c r="M305" s="1954"/>
      <c r="N305" s="1954"/>
      <c r="O305" s="1954"/>
      <c r="P305" s="1954"/>
      <c r="Q305" s="1954"/>
      <c r="R305" s="1954"/>
      <c r="S305" s="1954"/>
      <c r="T305" s="1954"/>
      <c r="U305" s="1954"/>
      <c r="V305" s="1954"/>
      <c r="W305" s="1954"/>
      <c r="X305" s="1954"/>
      <c r="Y305" s="1954"/>
      <c r="Z305" s="1954"/>
      <c r="AA305" s="1954"/>
    </row>
    <row r="306" spans="1:27" ht="15.75" customHeight="1">
      <c r="A306" s="1954"/>
      <c r="B306" s="1954"/>
      <c r="C306" s="1954"/>
      <c r="D306" s="1954"/>
      <c r="E306" s="1954"/>
      <c r="F306" s="1954"/>
      <c r="G306" s="1954"/>
      <c r="H306" s="1954"/>
      <c r="I306" s="1954"/>
      <c r="J306" s="1954"/>
      <c r="K306" s="1954"/>
      <c r="L306" s="1954"/>
      <c r="M306" s="1954"/>
      <c r="N306" s="1954"/>
      <c r="O306" s="1954"/>
      <c r="P306" s="1954"/>
      <c r="Q306" s="1954"/>
      <c r="R306" s="1954"/>
      <c r="S306" s="1954"/>
      <c r="T306" s="1954"/>
      <c r="U306" s="1954"/>
      <c r="V306" s="1954"/>
      <c r="W306" s="1954"/>
      <c r="X306" s="1954"/>
      <c r="Y306" s="1954"/>
      <c r="Z306" s="1954"/>
      <c r="AA306" s="1954"/>
    </row>
    <row r="307" spans="1:27" ht="15.75" customHeight="1">
      <c r="A307" s="1954"/>
      <c r="B307" s="1954"/>
      <c r="C307" s="1954"/>
      <c r="D307" s="1954"/>
      <c r="E307" s="1954"/>
      <c r="F307" s="1954"/>
      <c r="G307" s="1954"/>
      <c r="H307" s="1954"/>
      <c r="I307" s="1954"/>
      <c r="J307" s="1954"/>
      <c r="K307" s="1954"/>
      <c r="L307" s="1954"/>
      <c r="M307" s="1954"/>
      <c r="N307" s="1954"/>
      <c r="O307" s="1954"/>
      <c r="P307" s="1954"/>
      <c r="Q307" s="1954"/>
      <c r="R307" s="1954"/>
      <c r="S307" s="1954"/>
      <c r="T307" s="1954"/>
      <c r="U307" s="1954"/>
      <c r="V307" s="1954"/>
      <c r="W307" s="1954"/>
      <c r="X307" s="1954"/>
      <c r="Y307" s="1954"/>
      <c r="Z307" s="1954"/>
      <c r="AA307" s="1954"/>
    </row>
    <row r="308" spans="1:27" ht="15.75" customHeight="1">
      <c r="A308" s="1954"/>
      <c r="B308" s="1954"/>
      <c r="C308" s="1954"/>
      <c r="D308" s="1954"/>
      <c r="E308" s="1954"/>
      <c r="F308" s="1954"/>
      <c r="G308" s="1954"/>
      <c r="H308" s="1954"/>
      <c r="I308" s="1954"/>
      <c r="J308" s="1954"/>
      <c r="K308" s="1954"/>
      <c r="L308" s="1954"/>
      <c r="M308" s="1954"/>
      <c r="N308" s="1954"/>
      <c r="O308" s="1954"/>
      <c r="P308" s="1954"/>
      <c r="Q308" s="1954"/>
      <c r="R308" s="1954"/>
      <c r="S308" s="1954"/>
      <c r="T308" s="1954"/>
      <c r="U308" s="1954"/>
      <c r="V308" s="1954"/>
      <c r="W308" s="1954"/>
      <c r="X308" s="1954"/>
      <c r="Y308" s="1954"/>
      <c r="Z308" s="1954"/>
      <c r="AA308" s="1954"/>
    </row>
    <row r="309" spans="1:27" ht="15.75" customHeight="1">
      <c r="A309" s="1954"/>
      <c r="B309" s="1954"/>
      <c r="C309" s="1954"/>
      <c r="D309" s="1954"/>
      <c r="E309" s="1954"/>
      <c r="F309" s="1954"/>
      <c r="G309" s="1954"/>
      <c r="H309" s="1954"/>
      <c r="I309" s="1954"/>
      <c r="J309" s="1954"/>
      <c r="K309" s="1954"/>
      <c r="L309" s="1954"/>
      <c r="M309" s="1954"/>
      <c r="N309" s="1954"/>
      <c r="O309" s="1954"/>
      <c r="P309" s="1954"/>
      <c r="Q309" s="1954"/>
      <c r="R309" s="1954"/>
      <c r="S309" s="1954"/>
      <c r="T309" s="1954"/>
      <c r="U309" s="1954"/>
      <c r="V309" s="1954"/>
      <c r="W309" s="1954"/>
      <c r="X309" s="1954"/>
      <c r="Y309" s="1954"/>
      <c r="Z309" s="1954"/>
      <c r="AA309" s="1954"/>
    </row>
    <row r="310" spans="1:27" ht="15.75" customHeight="1">
      <c r="A310" s="1954"/>
      <c r="B310" s="1954"/>
      <c r="C310" s="1954"/>
      <c r="D310" s="1954"/>
      <c r="E310" s="1954"/>
      <c r="F310" s="1954"/>
      <c r="G310" s="1954"/>
      <c r="H310" s="1954"/>
      <c r="I310" s="1954"/>
      <c r="J310" s="1954"/>
      <c r="K310" s="1954"/>
      <c r="L310" s="1954"/>
      <c r="M310" s="1954"/>
      <c r="N310" s="1954"/>
      <c r="O310" s="1954"/>
      <c r="P310" s="1954"/>
      <c r="Q310" s="1954"/>
      <c r="R310" s="1954"/>
      <c r="S310" s="1954"/>
      <c r="T310" s="1954"/>
      <c r="U310" s="1954"/>
      <c r="V310" s="1954"/>
      <c r="W310" s="1954"/>
      <c r="X310" s="1954"/>
      <c r="Y310" s="1954"/>
      <c r="Z310" s="1954"/>
      <c r="AA310" s="1954"/>
    </row>
    <row r="311" spans="1:27" ht="15.75" customHeight="1">
      <c r="A311" s="1954"/>
      <c r="B311" s="1954"/>
      <c r="C311" s="1954"/>
      <c r="D311" s="1954"/>
      <c r="E311" s="1954"/>
      <c r="F311" s="1954"/>
      <c r="G311" s="1954"/>
      <c r="H311" s="1954"/>
      <c r="I311" s="1954"/>
      <c r="J311" s="1954"/>
      <c r="K311" s="1954"/>
      <c r="L311" s="1954"/>
      <c r="M311" s="1954"/>
      <c r="N311" s="1954"/>
      <c r="O311" s="1954"/>
      <c r="P311" s="1954"/>
      <c r="Q311" s="1954"/>
      <c r="R311" s="1954"/>
      <c r="S311" s="1954"/>
      <c r="T311" s="1954"/>
      <c r="U311" s="1954"/>
      <c r="V311" s="1954"/>
      <c r="W311" s="1954"/>
      <c r="X311" s="1954"/>
      <c r="Y311" s="1954"/>
      <c r="Z311" s="1954"/>
      <c r="AA311" s="1954"/>
    </row>
    <row r="312" spans="1:27" ht="15.75" customHeight="1">
      <c r="A312" s="1954"/>
      <c r="B312" s="1954"/>
      <c r="C312" s="1954"/>
      <c r="D312" s="1954"/>
      <c r="E312" s="1954"/>
      <c r="F312" s="1954"/>
      <c r="G312" s="1954"/>
      <c r="H312" s="1954"/>
      <c r="I312" s="1954"/>
      <c r="J312" s="1954"/>
      <c r="K312" s="1954"/>
      <c r="L312" s="1954"/>
      <c r="M312" s="1954"/>
      <c r="N312" s="1954"/>
      <c r="O312" s="1954"/>
      <c r="P312" s="1954"/>
      <c r="Q312" s="1954"/>
      <c r="R312" s="1954"/>
      <c r="S312" s="1954"/>
      <c r="T312" s="1954"/>
      <c r="U312" s="1954"/>
      <c r="V312" s="1954"/>
      <c r="W312" s="1954"/>
      <c r="X312" s="1954"/>
      <c r="Y312" s="1954"/>
      <c r="Z312" s="1954"/>
      <c r="AA312" s="1954"/>
    </row>
    <row r="313" spans="1:27" ht="15.75" customHeight="1">
      <c r="A313" s="1954"/>
      <c r="B313" s="1954"/>
      <c r="C313" s="1954"/>
      <c r="D313" s="1954"/>
      <c r="E313" s="1954"/>
      <c r="F313" s="1954"/>
      <c r="G313" s="1954"/>
      <c r="H313" s="1954"/>
      <c r="I313" s="1954"/>
      <c r="J313" s="1954"/>
      <c r="K313" s="1954"/>
      <c r="L313" s="1954"/>
      <c r="M313" s="1954"/>
      <c r="N313" s="1954"/>
      <c r="O313" s="1954"/>
      <c r="P313" s="1954"/>
      <c r="Q313" s="1954"/>
      <c r="R313" s="1954"/>
      <c r="S313" s="1954"/>
      <c r="T313" s="1954"/>
      <c r="U313" s="1954"/>
      <c r="V313" s="1954"/>
      <c r="W313" s="1954"/>
      <c r="X313" s="1954"/>
      <c r="Y313" s="1954"/>
      <c r="Z313" s="1954"/>
      <c r="AA313" s="1954"/>
    </row>
    <row r="314" spans="1:27" ht="15.75" customHeight="1">
      <c r="A314" s="1954"/>
      <c r="B314" s="1954"/>
      <c r="C314" s="1954"/>
      <c r="D314" s="1954"/>
      <c r="E314" s="1954"/>
      <c r="F314" s="1954"/>
      <c r="G314" s="1954"/>
      <c r="H314" s="1954"/>
      <c r="I314" s="1954"/>
      <c r="J314" s="1954"/>
      <c r="K314" s="1954"/>
      <c r="L314" s="1954"/>
      <c r="M314" s="1954"/>
      <c r="N314" s="1954"/>
      <c r="O314" s="1954"/>
      <c r="P314" s="1954"/>
      <c r="Q314" s="1954"/>
      <c r="R314" s="1954"/>
      <c r="S314" s="1954"/>
      <c r="T314" s="1954"/>
      <c r="U314" s="1954"/>
      <c r="V314" s="1954"/>
      <c r="W314" s="1954"/>
      <c r="X314" s="1954"/>
      <c r="Y314" s="1954"/>
      <c r="Z314" s="1954"/>
      <c r="AA314" s="1954"/>
    </row>
    <row r="315" spans="1:27" ht="15.75" customHeight="1">
      <c r="A315" s="1954"/>
      <c r="B315" s="1954"/>
      <c r="C315" s="1954"/>
      <c r="D315" s="1954"/>
      <c r="E315" s="1954"/>
      <c r="F315" s="1954"/>
      <c r="G315" s="1954"/>
      <c r="H315" s="1954"/>
      <c r="I315" s="1954"/>
      <c r="J315" s="1954"/>
      <c r="K315" s="1954"/>
      <c r="L315" s="1954"/>
      <c r="M315" s="1954"/>
      <c r="N315" s="1954"/>
      <c r="O315" s="1954"/>
      <c r="P315" s="1954"/>
      <c r="Q315" s="1954"/>
      <c r="R315" s="1954"/>
      <c r="S315" s="1954"/>
      <c r="T315" s="1954"/>
      <c r="U315" s="1954"/>
      <c r="V315" s="1954"/>
      <c r="W315" s="1954"/>
      <c r="X315" s="1954"/>
      <c r="Y315" s="1954"/>
      <c r="Z315" s="1954"/>
      <c r="AA315" s="1954"/>
    </row>
    <row r="316" spans="1:27" ht="15.75" customHeight="1">
      <c r="A316" s="1954"/>
      <c r="B316" s="1954"/>
      <c r="C316" s="1954"/>
      <c r="D316" s="1954"/>
      <c r="E316" s="1954"/>
      <c r="F316" s="1954"/>
      <c r="G316" s="1954"/>
      <c r="H316" s="1954"/>
      <c r="I316" s="1954"/>
      <c r="J316" s="1954"/>
      <c r="K316" s="1954"/>
      <c r="L316" s="1954"/>
      <c r="M316" s="1954"/>
      <c r="N316" s="1954"/>
      <c r="O316" s="1954"/>
      <c r="P316" s="1954"/>
      <c r="Q316" s="1954"/>
      <c r="R316" s="1954"/>
      <c r="S316" s="1954"/>
      <c r="T316" s="1954"/>
      <c r="U316" s="1954"/>
      <c r="V316" s="1954"/>
      <c r="W316" s="1954"/>
      <c r="X316" s="1954"/>
      <c r="Y316" s="1954"/>
      <c r="Z316" s="1954"/>
      <c r="AA316" s="1954"/>
    </row>
    <row r="317" spans="1:27" ht="15.75" customHeight="1">
      <c r="A317" s="1954"/>
      <c r="B317" s="1954"/>
      <c r="C317" s="1954"/>
      <c r="D317" s="1954"/>
      <c r="E317" s="1954"/>
      <c r="F317" s="1954"/>
      <c r="G317" s="1954"/>
      <c r="H317" s="1954"/>
      <c r="I317" s="1954"/>
      <c r="J317" s="1954"/>
      <c r="K317" s="1954"/>
      <c r="L317" s="1954"/>
      <c r="M317" s="1954"/>
      <c r="N317" s="1954"/>
      <c r="O317" s="1954"/>
      <c r="P317" s="1954"/>
      <c r="Q317" s="1954"/>
      <c r="R317" s="1954"/>
      <c r="S317" s="1954"/>
      <c r="T317" s="1954"/>
      <c r="U317" s="1954"/>
      <c r="V317" s="1954"/>
      <c r="W317" s="1954"/>
      <c r="X317" s="1954"/>
      <c r="Y317" s="1954"/>
      <c r="Z317" s="1954"/>
      <c r="AA317" s="1954"/>
    </row>
    <row r="318" spans="1:27" ht="15.75" customHeight="1">
      <c r="A318" s="1954"/>
      <c r="B318" s="1954"/>
      <c r="C318" s="1954"/>
      <c r="D318" s="1954"/>
      <c r="E318" s="1954"/>
      <c r="F318" s="1954"/>
      <c r="G318" s="1954"/>
      <c r="H318" s="1954"/>
      <c r="I318" s="1954"/>
      <c r="J318" s="1954"/>
      <c r="K318" s="1954"/>
      <c r="L318" s="1954"/>
      <c r="M318" s="1954"/>
      <c r="N318" s="1954"/>
      <c r="O318" s="1954"/>
      <c r="P318" s="1954"/>
      <c r="Q318" s="1954"/>
      <c r="R318" s="1954"/>
      <c r="S318" s="1954"/>
      <c r="T318" s="1954"/>
      <c r="U318" s="1954"/>
      <c r="V318" s="1954"/>
      <c r="W318" s="1954"/>
      <c r="X318" s="1954"/>
      <c r="Y318" s="1954"/>
      <c r="Z318" s="1954"/>
      <c r="AA318" s="1954"/>
    </row>
    <row r="319" spans="1:27" ht="15.75" customHeight="1">
      <c r="A319" s="1954"/>
      <c r="B319" s="1954"/>
      <c r="C319" s="1954"/>
      <c r="D319" s="1954"/>
      <c r="E319" s="1954"/>
      <c r="F319" s="1954"/>
      <c r="G319" s="1954"/>
      <c r="H319" s="1954"/>
      <c r="I319" s="1954"/>
      <c r="J319" s="1954"/>
      <c r="K319" s="1954"/>
      <c r="L319" s="1954"/>
      <c r="M319" s="1954"/>
      <c r="N319" s="1954"/>
      <c r="O319" s="1954"/>
      <c r="P319" s="1954"/>
      <c r="Q319" s="1954"/>
      <c r="R319" s="1954"/>
      <c r="S319" s="1954"/>
      <c r="T319" s="1954"/>
      <c r="U319" s="1954"/>
      <c r="V319" s="1954"/>
      <c r="W319" s="1954"/>
      <c r="X319" s="1954"/>
      <c r="Y319" s="1954"/>
      <c r="Z319" s="1954"/>
      <c r="AA319" s="1954"/>
    </row>
    <row r="320" spans="1:27" ht="15.75" customHeight="1">
      <c r="A320" s="1954"/>
      <c r="B320" s="1954"/>
      <c r="C320" s="1954"/>
      <c r="D320" s="1954"/>
      <c r="E320" s="1954"/>
      <c r="F320" s="1954"/>
      <c r="G320" s="1954"/>
      <c r="H320" s="1954"/>
      <c r="I320" s="1954"/>
      <c r="J320" s="1954"/>
      <c r="K320" s="1954"/>
      <c r="L320" s="1954"/>
      <c r="M320" s="1954"/>
      <c r="N320" s="1954"/>
      <c r="O320" s="1954"/>
      <c r="P320" s="1954"/>
      <c r="Q320" s="1954"/>
      <c r="R320" s="1954"/>
      <c r="S320" s="1954"/>
      <c r="T320" s="1954"/>
      <c r="U320" s="1954"/>
      <c r="V320" s="1954"/>
      <c r="W320" s="1954"/>
      <c r="X320" s="1954"/>
      <c r="Y320" s="1954"/>
      <c r="Z320" s="1954"/>
      <c r="AA320" s="1954"/>
    </row>
    <row r="321" spans="1:27" ht="15.75" customHeight="1">
      <c r="A321" s="1954"/>
      <c r="B321" s="1954"/>
      <c r="C321" s="1954"/>
      <c r="D321" s="1954"/>
      <c r="E321" s="1954"/>
      <c r="F321" s="1954"/>
      <c r="G321" s="1954"/>
      <c r="H321" s="1954"/>
      <c r="I321" s="1954"/>
      <c r="J321" s="1954"/>
      <c r="K321" s="1954"/>
      <c r="L321" s="1954"/>
      <c r="M321" s="1954"/>
      <c r="N321" s="1954"/>
      <c r="O321" s="1954"/>
      <c r="P321" s="1954"/>
      <c r="Q321" s="1954"/>
      <c r="R321" s="1954"/>
      <c r="S321" s="1954"/>
      <c r="T321" s="1954"/>
      <c r="U321" s="1954"/>
      <c r="V321" s="1954"/>
      <c r="W321" s="1954"/>
      <c r="X321" s="1954"/>
      <c r="Y321" s="1954"/>
      <c r="Z321" s="1954"/>
      <c r="AA321" s="1954"/>
    </row>
    <row r="322" spans="1:27" ht="15.75" customHeight="1">
      <c r="A322" s="1954"/>
      <c r="B322" s="1954"/>
      <c r="C322" s="1954"/>
      <c r="D322" s="1954"/>
      <c r="E322" s="1954"/>
      <c r="F322" s="1954"/>
      <c r="G322" s="1954"/>
      <c r="H322" s="1954"/>
      <c r="I322" s="1954"/>
      <c r="J322" s="1954"/>
      <c r="K322" s="1954"/>
      <c r="L322" s="1954"/>
      <c r="M322" s="1954"/>
      <c r="N322" s="1954"/>
      <c r="O322" s="1954"/>
      <c r="P322" s="1954"/>
      <c r="Q322" s="1954"/>
      <c r="R322" s="1954"/>
      <c r="S322" s="1954"/>
      <c r="T322" s="1954"/>
      <c r="U322" s="1954"/>
      <c r="V322" s="1954"/>
      <c r="W322" s="1954"/>
      <c r="X322" s="1954"/>
      <c r="Y322" s="1954"/>
      <c r="Z322" s="1954"/>
      <c r="AA322" s="1954"/>
    </row>
    <row r="323" spans="1:27" ht="15.75" customHeight="1">
      <c r="A323" s="1954"/>
      <c r="B323" s="1954"/>
      <c r="C323" s="1954"/>
      <c r="D323" s="1954"/>
      <c r="E323" s="1954"/>
      <c r="F323" s="1954"/>
      <c r="G323" s="1954"/>
      <c r="H323" s="1954"/>
      <c r="I323" s="1954"/>
      <c r="J323" s="1954"/>
      <c r="K323" s="1954"/>
      <c r="L323" s="1954"/>
      <c r="M323" s="1954"/>
      <c r="N323" s="1954"/>
      <c r="O323" s="1954"/>
      <c r="P323" s="1954"/>
      <c r="Q323" s="1954"/>
      <c r="R323" s="1954"/>
      <c r="S323" s="1954"/>
      <c r="T323" s="1954"/>
      <c r="U323" s="1954"/>
      <c r="V323" s="1954"/>
      <c r="W323" s="1954"/>
      <c r="X323" s="1954"/>
      <c r="Y323" s="1954"/>
      <c r="Z323" s="1954"/>
      <c r="AA323" s="1954"/>
    </row>
    <row r="324" spans="1:27" ht="15.75" customHeight="1">
      <c r="A324" s="1954"/>
      <c r="B324" s="1954"/>
      <c r="C324" s="1954"/>
      <c r="D324" s="1954"/>
      <c r="E324" s="1954"/>
      <c r="F324" s="1954"/>
      <c r="G324" s="1954"/>
      <c r="H324" s="1954"/>
      <c r="I324" s="1954"/>
      <c r="J324" s="1954"/>
      <c r="K324" s="1954"/>
      <c r="L324" s="1954"/>
      <c r="M324" s="1954"/>
      <c r="N324" s="1954"/>
      <c r="O324" s="1954"/>
      <c r="P324" s="1954"/>
      <c r="Q324" s="1954"/>
      <c r="R324" s="1954"/>
      <c r="S324" s="1954"/>
      <c r="T324" s="1954"/>
      <c r="U324" s="1954"/>
      <c r="V324" s="1954"/>
      <c r="W324" s="1954"/>
      <c r="X324" s="1954"/>
      <c r="Y324" s="1954"/>
      <c r="Z324" s="1954"/>
      <c r="AA324" s="1954"/>
    </row>
    <row r="325" spans="1:27" ht="15.75" customHeight="1">
      <c r="A325" s="1954"/>
      <c r="B325" s="1954"/>
      <c r="C325" s="1954"/>
      <c r="D325" s="1954"/>
      <c r="E325" s="1954"/>
      <c r="F325" s="1954"/>
      <c r="G325" s="1954"/>
      <c r="H325" s="1954"/>
      <c r="I325" s="1954"/>
      <c r="J325" s="1954"/>
      <c r="K325" s="1954"/>
      <c r="L325" s="1954"/>
      <c r="M325" s="1954"/>
      <c r="N325" s="1954"/>
      <c r="O325" s="1954"/>
      <c r="P325" s="1954"/>
      <c r="Q325" s="1954"/>
      <c r="R325" s="1954"/>
      <c r="S325" s="1954"/>
      <c r="T325" s="1954"/>
      <c r="U325" s="1954"/>
      <c r="V325" s="1954"/>
      <c r="W325" s="1954"/>
      <c r="X325" s="1954"/>
      <c r="Y325" s="1954"/>
      <c r="Z325" s="1954"/>
      <c r="AA325" s="1954"/>
    </row>
    <row r="326" spans="1:27" ht="15.75" customHeight="1">
      <c r="A326" s="1954"/>
      <c r="B326" s="1954"/>
      <c r="C326" s="1954"/>
      <c r="D326" s="1954"/>
      <c r="E326" s="1954"/>
      <c r="F326" s="1954"/>
      <c r="G326" s="1954"/>
      <c r="H326" s="1954"/>
      <c r="I326" s="1954"/>
      <c r="J326" s="1954"/>
      <c r="K326" s="1954"/>
      <c r="L326" s="1954"/>
      <c r="M326" s="1954"/>
      <c r="N326" s="1954"/>
      <c r="O326" s="1954"/>
      <c r="P326" s="1954"/>
      <c r="Q326" s="1954"/>
      <c r="R326" s="1954"/>
      <c r="S326" s="1954"/>
      <c r="T326" s="1954"/>
      <c r="U326" s="1954"/>
      <c r="V326" s="1954"/>
      <c r="W326" s="1954"/>
      <c r="X326" s="1954"/>
      <c r="Y326" s="1954"/>
      <c r="Z326" s="1954"/>
      <c r="AA326" s="1954"/>
    </row>
    <row r="327" spans="1:27" ht="15.75" customHeight="1">
      <c r="A327" s="1954"/>
      <c r="B327" s="1954"/>
      <c r="C327" s="1954"/>
      <c r="D327" s="1954"/>
      <c r="E327" s="1954"/>
      <c r="F327" s="1954"/>
      <c r="G327" s="1954"/>
      <c r="H327" s="1954"/>
      <c r="I327" s="1954"/>
      <c r="J327" s="1954"/>
      <c r="K327" s="1954"/>
      <c r="L327" s="1954"/>
      <c r="M327" s="1954"/>
      <c r="N327" s="1954"/>
      <c r="O327" s="1954"/>
      <c r="P327" s="1954"/>
      <c r="Q327" s="1954"/>
      <c r="R327" s="1954"/>
      <c r="S327" s="1954"/>
      <c r="T327" s="1954"/>
      <c r="U327" s="1954"/>
      <c r="V327" s="1954"/>
      <c r="W327" s="1954"/>
      <c r="X327" s="1954"/>
      <c r="Y327" s="1954"/>
      <c r="Z327" s="1954"/>
      <c r="AA327" s="1954"/>
    </row>
    <row r="328" spans="1:27" ht="15.75" customHeight="1">
      <c r="A328" s="1954"/>
      <c r="B328" s="1954"/>
      <c r="C328" s="1954"/>
      <c r="D328" s="1954"/>
      <c r="E328" s="1954"/>
      <c r="F328" s="1954"/>
      <c r="G328" s="1954"/>
      <c r="H328" s="1954"/>
      <c r="I328" s="1954"/>
      <c r="J328" s="1954"/>
      <c r="K328" s="1954"/>
      <c r="L328" s="1954"/>
      <c r="M328" s="1954"/>
      <c r="N328" s="1954"/>
      <c r="O328" s="1954"/>
      <c r="P328" s="1954"/>
      <c r="Q328" s="1954"/>
      <c r="R328" s="1954"/>
      <c r="S328" s="1954"/>
      <c r="T328" s="1954"/>
      <c r="U328" s="1954"/>
      <c r="V328" s="1954"/>
      <c r="W328" s="1954"/>
      <c r="X328" s="1954"/>
      <c r="Y328" s="1954"/>
      <c r="Z328" s="1954"/>
      <c r="AA328" s="1954"/>
    </row>
    <row r="329" spans="1:27" ht="15.75" customHeight="1">
      <c r="A329" s="1954"/>
      <c r="B329" s="1954"/>
      <c r="C329" s="1954"/>
      <c r="D329" s="1954"/>
      <c r="E329" s="1954"/>
      <c r="F329" s="1954"/>
      <c r="G329" s="1954"/>
      <c r="H329" s="1954"/>
      <c r="I329" s="1954"/>
      <c r="J329" s="1954"/>
      <c r="K329" s="1954"/>
      <c r="L329" s="1954"/>
      <c r="M329" s="1954"/>
      <c r="N329" s="1954"/>
      <c r="O329" s="1954"/>
      <c r="P329" s="1954"/>
      <c r="Q329" s="1954"/>
      <c r="R329" s="1954"/>
      <c r="S329" s="1954"/>
      <c r="T329" s="1954"/>
      <c r="U329" s="1954"/>
      <c r="V329" s="1954"/>
      <c r="W329" s="1954"/>
      <c r="X329" s="1954"/>
      <c r="Y329" s="1954"/>
      <c r="Z329" s="1954"/>
      <c r="AA329" s="1954"/>
    </row>
    <row r="330" spans="1:27" ht="15.75" customHeight="1">
      <c r="A330" s="1954"/>
      <c r="B330" s="1954"/>
      <c r="C330" s="1954"/>
      <c r="D330" s="1954"/>
      <c r="E330" s="1954"/>
      <c r="F330" s="1954"/>
      <c r="G330" s="1954"/>
      <c r="H330" s="1954"/>
      <c r="I330" s="1954"/>
      <c r="J330" s="1954"/>
      <c r="K330" s="1954"/>
      <c r="L330" s="1954"/>
      <c r="M330" s="1954"/>
      <c r="N330" s="1954"/>
      <c r="O330" s="1954"/>
      <c r="P330" s="1954"/>
      <c r="Q330" s="1954"/>
      <c r="R330" s="1954"/>
      <c r="S330" s="1954"/>
      <c r="T330" s="1954"/>
      <c r="U330" s="1954"/>
      <c r="V330" s="1954"/>
      <c r="W330" s="1954"/>
      <c r="X330" s="1954"/>
      <c r="Y330" s="1954"/>
      <c r="Z330" s="1954"/>
      <c r="AA330" s="1954"/>
    </row>
    <row r="331" spans="1:27" ht="15.75" customHeight="1">
      <c r="A331" s="1954"/>
      <c r="B331" s="1954"/>
      <c r="C331" s="1954"/>
      <c r="D331" s="1954"/>
      <c r="E331" s="1954"/>
      <c r="F331" s="1954"/>
      <c r="G331" s="1954"/>
      <c r="H331" s="1954"/>
      <c r="I331" s="1954"/>
      <c r="J331" s="1954"/>
      <c r="K331" s="1954"/>
      <c r="L331" s="1954"/>
      <c r="M331" s="1954"/>
      <c r="N331" s="1954"/>
      <c r="O331" s="1954"/>
      <c r="P331" s="1954"/>
      <c r="Q331" s="1954"/>
      <c r="R331" s="1954"/>
      <c r="S331" s="1954"/>
      <c r="T331" s="1954"/>
      <c r="U331" s="1954"/>
      <c r="V331" s="1954"/>
      <c r="W331" s="1954"/>
      <c r="X331" s="1954"/>
      <c r="Y331" s="1954"/>
      <c r="Z331" s="1954"/>
      <c r="AA331" s="1954"/>
    </row>
    <row r="332" spans="1:27" ht="15.75" customHeight="1">
      <c r="A332" s="1954"/>
      <c r="B332" s="1954"/>
      <c r="C332" s="1954"/>
      <c r="D332" s="1954"/>
      <c r="E332" s="1954"/>
      <c r="F332" s="1954"/>
      <c r="G332" s="1954"/>
      <c r="H332" s="1954"/>
      <c r="I332" s="1954"/>
      <c r="J332" s="1954"/>
      <c r="K332" s="1954"/>
      <c r="L332" s="1954"/>
      <c r="M332" s="1954"/>
      <c r="N332" s="1954"/>
      <c r="O332" s="1954"/>
      <c r="P332" s="1954"/>
      <c r="Q332" s="1954"/>
      <c r="R332" s="1954"/>
      <c r="S332" s="1954"/>
      <c r="T332" s="1954"/>
      <c r="U332" s="1954"/>
      <c r="V332" s="1954"/>
      <c r="W332" s="1954"/>
      <c r="X332" s="1954"/>
      <c r="Y332" s="1954"/>
      <c r="Z332" s="1954"/>
      <c r="AA332" s="1954"/>
    </row>
    <row r="333" spans="1:27" ht="15.75" customHeight="1">
      <c r="A333" s="1954"/>
      <c r="B333" s="1954"/>
      <c r="C333" s="1954"/>
      <c r="D333" s="1954"/>
      <c r="E333" s="1954"/>
      <c r="F333" s="1954"/>
      <c r="G333" s="1954"/>
      <c r="H333" s="1954"/>
      <c r="I333" s="1954"/>
      <c r="J333" s="1954"/>
      <c r="K333" s="1954"/>
      <c r="L333" s="1954"/>
      <c r="M333" s="1954"/>
      <c r="N333" s="1954"/>
      <c r="O333" s="1954"/>
      <c r="P333" s="1954"/>
      <c r="Q333" s="1954"/>
      <c r="R333" s="1954"/>
      <c r="S333" s="1954"/>
      <c r="T333" s="1954"/>
      <c r="U333" s="1954"/>
      <c r="V333" s="1954"/>
      <c r="W333" s="1954"/>
      <c r="X333" s="1954"/>
      <c r="Y333" s="1954"/>
      <c r="Z333" s="1954"/>
      <c r="AA333" s="1954"/>
    </row>
    <row r="334" spans="1:27" ht="15.75" customHeight="1">
      <c r="A334" s="1954"/>
      <c r="B334" s="1954"/>
      <c r="C334" s="1954"/>
      <c r="D334" s="1954"/>
      <c r="E334" s="1954"/>
      <c r="F334" s="1954"/>
      <c r="G334" s="1954"/>
      <c r="H334" s="1954"/>
      <c r="I334" s="1954"/>
      <c r="J334" s="1954"/>
      <c r="K334" s="1954"/>
      <c r="L334" s="1954"/>
      <c r="M334" s="1954"/>
      <c r="N334" s="1954"/>
      <c r="O334" s="1954"/>
      <c r="P334" s="1954"/>
      <c r="Q334" s="1954"/>
      <c r="R334" s="1954"/>
      <c r="S334" s="1954"/>
      <c r="T334" s="1954"/>
      <c r="U334" s="1954"/>
      <c r="V334" s="1954"/>
      <c r="W334" s="1954"/>
      <c r="X334" s="1954"/>
      <c r="Y334" s="1954"/>
      <c r="Z334" s="1954"/>
      <c r="AA334" s="1954"/>
    </row>
    <row r="335" spans="1:27" ht="15.75" customHeight="1">
      <c r="A335" s="1954"/>
      <c r="B335" s="1954"/>
      <c r="C335" s="1954"/>
      <c r="D335" s="1954"/>
      <c r="E335" s="1954"/>
      <c r="F335" s="1954"/>
      <c r="G335" s="1954"/>
      <c r="H335" s="1954"/>
      <c r="I335" s="1954"/>
      <c r="J335" s="1954"/>
      <c r="K335" s="1954"/>
      <c r="L335" s="1954"/>
      <c r="M335" s="1954"/>
      <c r="N335" s="1954"/>
      <c r="O335" s="1954"/>
      <c r="P335" s="1954"/>
      <c r="Q335" s="1954"/>
      <c r="R335" s="1954"/>
      <c r="S335" s="1954"/>
      <c r="T335" s="1954"/>
      <c r="U335" s="1954"/>
      <c r="V335" s="1954"/>
      <c r="W335" s="1954"/>
      <c r="X335" s="1954"/>
      <c r="Y335" s="1954"/>
      <c r="Z335" s="1954"/>
      <c r="AA335" s="1954"/>
    </row>
    <row r="336" spans="1:27" ht="15.75" customHeight="1">
      <c r="A336" s="1954"/>
      <c r="B336" s="1954"/>
      <c r="C336" s="1954"/>
      <c r="D336" s="1954"/>
      <c r="E336" s="1954"/>
      <c r="F336" s="1954"/>
      <c r="G336" s="1954"/>
      <c r="H336" s="1954"/>
      <c r="I336" s="1954"/>
      <c r="J336" s="1954"/>
      <c r="K336" s="1954"/>
      <c r="L336" s="1954"/>
      <c r="M336" s="1954"/>
      <c r="N336" s="1954"/>
      <c r="O336" s="1954"/>
      <c r="P336" s="1954"/>
      <c r="Q336" s="1954"/>
      <c r="R336" s="1954"/>
      <c r="S336" s="1954"/>
      <c r="T336" s="1954"/>
      <c r="U336" s="1954"/>
      <c r="V336" s="1954"/>
      <c r="W336" s="1954"/>
      <c r="X336" s="1954"/>
      <c r="Y336" s="1954"/>
      <c r="Z336" s="1954"/>
      <c r="AA336" s="1954"/>
    </row>
    <row r="337" spans="1:27" ht="15.75" customHeight="1">
      <c r="A337" s="1954"/>
      <c r="B337" s="1954"/>
      <c r="C337" s="1954"/>
      <c r="D337" s="1954"/>
      <c r="E337" s="1954"/>
      <c r="F337" s="1954"/>
      <c r="G337" s="1954"/>
      <c r="H337" s="1954"/>
      <c r="I337" s="1954"/>
      <c r="J337" s="1954"/>
      <c r="K337" s="1954"/>
      <c r="L337" s="1954"/>
      <c r="M337" s="1954"/>
      <c r="N337" s="1954"/>
      <c r="O337" s="1954"/>
      <c r="P337" s="1954"/>
      <c r="Q337" s="1954"/>
      <c r="R337" s="1954"/>
      <c r="S337" s="1954"/>
      <c r="T337" s="1954"/>
      <c r="U337" s="1954"/>
      <c r="V337" s="1954"/>
      <c r="W337" s="1954"/>
      <c r="X337" s="1954"/>
      <c r="Y337" s="1954"/>
      <c r="Z337" s="1954"/>
      <c r="AA337" s="1954"/>
    </row>
    <row r="338" spans="1:27" ht="15.75" customHeight="1">
      <c r="A338" s="1954"/>
      <c r="B338" s="1954"/>
      <c r="C338" s="1954"/>
      <c r="D338" s="1954"/>
      <c r="E338" s="1954"/>
      <c r="F338" s="1954"/>
      <c r="G338" s="1954"/>
      <c r="H338" s="1954"/>
      <c r="I338" s="1954"/>
      <c r="J338" s="1954"/>
      <c r="K338" s="1954"/>
      <c r="L338" s="1954"/>
      <c r="M338" s="1954"/>
      <c r="N338" s="1954"/>
      <c r="O338" s="1954"/>
      <c r="P338" s="1954"/>
      <c r="Q338" s="1954"/>
      <c r="R338" s="1954"/>
      <c r="S338" s="1954"/>
      <c r="T338" s="1954"/>
      <c r="U338" s="1954"/>
      <c r="V338" s="1954"/>
      <c r="W338" s="1954"/>
      <c r="X338" s="1954"/>
      <c r="Y338" s="1954"/>
      <c r="Z338" s="1954"/>
      <c r="AA338" s="1954"/>
    </row>
    <row r="339" spans="1:27" ht="15.75" customHeight="1">
      <c r="A339" s="1954"/>
      <c r="B339" s="1954"/>
      <c r="C339" s="1954"/>
      <c r="D339" s="1954"/>
      <c r="E339" s="1954"/>
      <c r="F339" s="1954"/>
      <c r="G339" s="1954"/>
      <c r="H339" s="1954"/>
      <c r="I339" s="1954"/>
      <c r="J339" s="1954"/>
      <c r="K339" s="1954"/>
      <c r="L339" s="1954"/>
      <c r="M339" s="1954"/>
      <c r="N339" s="1954"/>
      <c r="O339" s="1954"/>
      <c r="P339" s="1954"/>
      <c r="Q339" s="1954"/>
      <c r="R339" s="1954"/>
      <c r="S339" s="1954"/>
      <c r="T339" s="1954"/>
      <c r="U339" s="1954"/>
      <c r="V339" s="1954"/>
      <c r="W339" s="1954"/>
      <c r="X339" s="1954"/>
      <c r="Y339" s="1954"/>
      <c r="Z339" s="1954"/>
      <c r="AA339" s="1954"/>
    </row>
    <row r="340" spans="1:27" ht="15.75" customHeight="1">
      <c r="A340" s="1954"/>
      <c r="B340" s="1954"/>
      <c r="C340" s="1954"/>
      <c r="D340" s="1954"/>
      <c r="E340" s="1954"/>
      <c r="F340" s="1954"/>
      <c r="G340" s="1954"/>
      <c r="H340" s="1954"/>
      <c r="I340" s="1954"/>
      <c r="J340" s="1954"/>
      <c r="K340" s="1954"/>
      <c r="L340" s="1954"/>
      <c r="M340" s="1954"/>
      <c r="N340" s="1954"/>
      <c r="O340" s="1954"/>
      <c r="P340" s="1954"/>
      <c r="Q340" s="1954"/>
      <c r="R340" s="1954"/>
      <c r="S340" s="1954"/>
      <c r="T340" s="1954"/>
      <c r="U340" s="1954"/>
      <c r="V340" s="1954"/>
      <c r="W340" s="1954"/>
      <c r="X340" s="1954"/>
      <c r="Y340" s="1954"/>
      <c r="Z340" s="1954"/>
      <c r="AA340" s="1954"/>
    </row>
    <row r="341" spans="1:27" ht="15.75" customHeight="1">
      <c r="A341" s="1954"/>
      <c r="B341" s="1954"/>
      <c r="C341" s="1954"/>
      <c r="D341" s="1954"/>
      <c r="E341" s="1954"/>
      <c r="F341" s="1954"/>
      <c r="G341" s="1954"/>
      <c r="H341" s="1954"/>
      <c r="I341" s="1954"/>
      <c r="J341" s="1954"/>
      <c r="K341" s="1954"/>
      <c r="L341" s="1954"/>
      <c r="M341" s="1954"/>
      <c r="N341" s="1954"/>
      <c r="O341" s="1954"/>
      <c r="P341" s="1954"/>
      <c r="Q341" s="1954"/>
      <c r="R341" s="1954"/>
      <c r="S341" s="1954"/>
      <c r="T341" s="1954"/>
      <c r="U341" s="1954"/>
      <c r="V341" s="1954"/>
      <c r="W341" s="1954"/>
      <c r="X341" s="1954"/>
      <c r="Y341" s="1954"/>
      <c r="Z341" s="1954"/>
      <c r="AA341" s="1954"/>
    </row>
    <row r="342" spans="1:27" ht="15.75" customHeight="1">
      <c r="A342" s="1954"/>
      <c r="B342" s="1954"/>
      <c r="C342" s="1954"/>
      <c r="D342" s="1954"/>
      <c r="E342" s="1954"/>
      <c r="F342" s="1954"/>
      <c r="G342" s="1954"/>
      <c r="H342" s="1954"/>
      <c r="I342" s="1954"/>
      <c r="J342" s="1954"/>
      <c r="K342" s="1954"/>
      <c r="L342" s="1954"/>
      <c r="M342" s="1954"/>
      <c r="N342" s="1954"/>
      <c r="O342" s="1954"/>
      <c r="P342" s="1954"/>
      <c r="Q342" s="1954"/>
      <c r="R342" s="1954"/>
      <c r="S342" s="1954"/>
      <c r="T342" s="1954"/>
      <c r="U342" s="1954"/>
      <c r="V342" s="1954"/>
      <c r="W342" s="1954"/>
      <c r="X342" s="1954"/>
      <c r="Y342" s="1954"/>
      <c r="Z342" s="1954"/>
      <c r="AA342" s="1954"/>
    </row>
    <row r="343" spans="1:27" ht="15.75" customHeight="1">
      <c r="A343" s="1954"/>
      <c r="B343" s="1954"/>
      <c r="C343" s="1954"/>
      <c r="D343" s="1954"/>
      <c r="E343" s="1954"/>
      <c r="F343" s="1954"/>
      <c r="G343" s="1954"/>
      <c r="H343" s="1954"/>
      <c r="I343" s="1954"/>
      <c r="J343" s="1954"/>
      <c r="K343" s="1954"/>
      <c r="L343" s="1954"/>
      <c r="M343" s="1954"/>
      <c r="N343" s="1954"/>
      <c r="O343" s="1954"/>
      <c r="P343" s="1954"/>
      <c r="Q343" s="1954"/>
      <c r="R343" s="1954"/>
      <c r="S343" s="1954"/>
      <c r="T343" s="1954"/>
      <c r="U343" s="1954"/>
      <c r="V343" s="1954"/>
      <c r="W343" s="1954"/>
      <c r="X343" s="1954"/>
      <c r="Y343" s="1954"/>
      <c r="Z343" s="1954"/>
      <c r="AA343" s="1954"/>
    </row>
    <row r="344" spans="1:27" ht="15.75" customHeight="1">
      <c r="A344" s="1954"/>
      <c r="B344" s="1954"/>
      <c r="C344" s="1954"/>
      <c r="D344" s="1954"/>
      <c r="E344" s="1954"/>
      <c r="F344" s="1954"/>
      <c r="G344" s="1954"/>
      <c r="H344" s="1954"/>
      <c r="I344" s="1954"/>
      <c r="J344" s="1954"/>
      <c r="K344" s="1954"/>
      <c r="L344" s="1954"/>
      <c r="M344" s="1954"/>
      <c r="N344" s="1954"/>
      <c r="O344" s="1954"/>
      <c r="P344" s="1954"/>
      <c r="Q344" s="1954"/>
      <c r="R344" s="1954"/>
      <c r="S344" s="1954"/>
      <c r="T344" s="1954"/>
      <c r="U344" s="1954"/>
      <c r="V344" s="1954"/>
      <c r="W344" s="1954"/>
      <c r="X344" s="1954"/>
      <c r="Y344" s="1954"/>
      <c r="Z344" s="1954"/>
      <c r="AA344" s="1954"/>
    </row>
    <row r="345" spans="1:27" ht="15.75" customHeight="1">
      <c r="A345" s="1954"/>
      <c r="B345" s="1954"/>
      <c r="C345" s="1954"/>
      <c r="D345" s="1954"/>
      <c r="E345" s="1954"/>
      <c r="F345" s="1954"/>
      <c r="G345" s="1954"/>
      <c r="H345" s="1954"/>
      <c r="I345" s="1954"/>
      <c r="J345" s="1954"/>
      <c r="K345" s="1954"/>
      <c r="L345" s="1954"/>
      <c r="M345" s="1954"/>
      <c r="N345" s="1954"/>
      <c r="O345" s="1954"/>
      <c r="P345" s="1954"/>
      <c r="Q345" s="1954"/>
      <c r="R345" s="1954"/>
      <c r="S345" s="1954"/>
      <c r="T345" s="1954"/>
      <c r="U345" s="1954"/>
      <c r="V345" s="1954"/>
      <c r="W345" s="1954"/>
      <c r="X345" s="1954"/>
      <c r="Y345" s="1954"/>
      <c r="Z345" s="1954"/>
      <c r="AA345" s="1954"/>
    </row>
    <row r="346" spans="1:27" ht="15.75" customHeight="1">
      <c r="A346" s="1954"/>
      <c r="B346" s="1954"/>
      <c r="C346" s="1954"/>
      <c r="D346" s="1954"/>
      <c r="E346" s="1954"/>
      <c r="F346" s="1954"/>
      <c r="G346" s="1954"/>
      <c r="H346" s="1954"/>
      <c r="I346" s="1954"/>
      <c r="J346" s="1954"/>
      <c r="K346" s="1954"/>
      <c r="L346" s="1954"/>
      <c r="M346" s="1954"/>
      <c r="N346" s="1954"/>
      <c r="O346" s="1954"/>
      <c r="P346" s="1954"/>
      <c r="Q346" s="1954"/>
      <c r="R346" s="1954"/>
      <c r="S346" s="1954"/>
      <c r="T346" s="1954"/>
      <c r="U346" s="1954"/>
      <c r="V346" s="1954"/>
      <c r="W346" s="1954"/>
      <c r="X346" s="1954"/>
      <c r="Y346" s="1954"/>
      <c r="Z346" s="1954"/>
      <c r="AA346" s="1954"/>
    </row>
    <row r="347" spans="1:27" ht="15.75" customHeight="1">
      <c r="A347" s="1954"/>
      <c r="B347" s="1954"/>
      <c r="C347" s="1954"/>
      <c r="D347" s="1954"/>
      <c r="E347" s="1954"/>
      <c r="F347" s="1954"/>
      <c r="G347" s="1954"/>
      <c r="H347" s="1954"/>
      <c r="I347" s="1954"/>
      <c r="J347" s="1954"/>
      <c r="K347" s="1954"/>
      <c r="L347" s="1954"/>
      <c r="M347" s="1954"/>
      <c r="N347" s="1954"/>
      <c r="O347" s="1954"/>
      <c r="P347" s="1954"/>
      <c r="Q347" s="1954"/>
      <c r="R347" s="1954"/>
      <c r="S347" s="1954"/>
      <c r="T347" s="1954"/>
      <c r="U347" s="1954"/>
      <c r="V347" s="1954"/>
      <c r="W347" s="1954"/>
      <c r="X347" s="1954"/>
      <c r="Y347" s="1954"/>
      <c r="Z347" s="1954"/>
      <c r="AA347" s="1954"/>
    </row>
    <row r="348" spans="1:27" ht="15.75" customHeight="1">
      <c r="A348" s="1954"/>
      <c r="B348" s="1954"/>
      <c r="C348" s="1954"/>
      <c r="D348" s="1954"/>
      <c r="E348" s="1954"/>
      <c r="F348" s="1954"/>
      <c r="G348" s="1954"/>
      <c r="H348" s="1954"/>
      <c r="I348" s="1954"/>
      <c r="J348" s="1954"/>
      <c r="K348" s="1954"/>
      <c r="L348" s="1954"/>
      <c r="M348" s="1954"/>
      <c r="N348" s="1954"/>
      <c r="O348" s="1954"/>
      <c r="P348" s="1954"/>
      <c r="Q348" s="1954"/>
      <c r="R348" s="1954"/>
      <c r="S348" s="1954"/>
      <c r="T348" s="1954"/>
      <c r="U348" s="1954"/>
      <c r="V348" s="1954"/>
      <c r="W348" s="1954"/>
      <c r="X348" s="1954"/>
      <c r="Y348" s="1954"/>
      <c r="Z348" s="1954"/>
      <c r="AA348" s="1954"/>
    </row>
    <row r="349" spans="1:27" ht="15.75" customHeight="1">
      <c r="A349" s="1954"/>
      <c r="B349" s="1954"/>
      <c r="C349" s="1954"/>
      <c r="D349" s="1954"/>
      <c r="E349" s="1954"/>
      <c r="F349" s="1954"/>
      <c r="G349" s="1954"/>
      <c r="H349" s="1954"/>
      <c r="I349" s="1954"/>
      <c r="J349" s="1954"/>
      <c r="K349" s="1954"/>
      <c r="L349" s="1954"/>
      <c r="M349" s="1954"/>
      <c r="N349" s="1954"/>
      <c r="O349" s="1954"/>
      <c r="P349" s="1954"/>
      <c r="Q349" s="1954"/>
      <c r="R349" s="1954"/>
      <c r="S349" s="1954"/>
      <c r="T349" s="1954"/>
      <c r="U349" s="1954"/>
      <c r="V349" s="1954"/>
      <c r="W349" s="1954"/>
      <c r="X349" s="1954"/>
      <c r="Y349" s="1954"/>
      <c r="Z349" s="1954"/>
      <c r="AA349" s="1954"/>
    </row>
    <row r="350" spans="1:27" ht="15.75" customHeight="1">
      <c r="A350" s="1954"/>
      <c r="B350" s="1954"/>
      <c r="C350" s="1954"/>
      <c r="D350" s="1954"/>
      <c r="E350" s="1954"/>
      <c r="F350" s="1954"/>
      <c r="G350" s="1954"/>
      <c r="H350" s="1954"/>
      <c r="I350" s="1954"/>
      <c r="J350" s="1954"/>
      <c r="K350" s="1954"/>
      <c r="L350" s="1954"/>
      <c r="M350" s="1954"/>
      <c r="N350" s="1954"/>
      <c r="O350" s="1954"/>
      <c r="P350" s="1954"/>
      <c r="Q350" s="1954"/>
      <c r="R350" s="1954"/>
      <c r="S350" s="1954"/>
      <c r="T350" s="1954"/>
      <c r="U350" s="1954"/>
      <c r="V350" s="1954"/>
      <c r="W350" s="1954"/>
      <c r="X350" s="1954"/>
      <c r="Y350" s="1954"/>
      <c r="Z350" s="1954"/>
      <c r="AA350" s="1954"/>
    </row>
    <row r="351" spans="1:27" ht="15.75" customHeight="1">
      <c r="A351" s="1954"/>
      <c r="B351" s="1954"/>
      <c r="C351" s="1954"/>
      <c r="D351" s="1954"/>
      <c r="E351" s="1954"/>
      <c r="F351" s="1954"/>
      <c r="G351" s="1954"/>
      <c r="H351" s="1954"/>
      <c r="I351" s="1954"/>
      <c r="J351" s="1954"/>
      <c r="K351" s="1954"/>
      <c r="L351" s="1954"/>
      <c r="M351" s="1954"/>
      <c r="N351" s="1954"/>
      <c r="O351" s="1954"/>
      <c r="P351" s="1954"/>
      <c r="Q351" s="1954"/>
      <c r="R351" s="1954"/>
      <c r="S351" s="1954"/>
      <c r="T351" s="1954"/>
      <c r="U351" s="1954"/>
      <c r="V351" s="1954"/>
      <c r="W351" s="1954"/>
      <c r="X351" s="1954"/>
      <c r="Y351" s="1954"/>
      <c r="Z351" s="1954"/>
      <c r="AA351" s="1954"/>
    </row>
    <row r="352" spans="1:27" ht="15.75" customHeight="1">
      <c r="A352" s="1954"/>
      <c r="B352" s="1954"/>
      <c r="C352" s="1954"/>
      <c r="D352" s="1954"/>
      <c r="E352" s="1954"/>
      <c r="F352" s="1954"/>
      <c r="G352" s="1954"/>
      <c r="H352" s="1954"/>
      <c r="I352" s="1954"/>
      <c r="J352" s="1954"/>
      <c r="K352" s="1954"/>
      <c r="L352" s="1954"/>
      <c r="M352" s="1954"/>
      <c r="N352" s="1954"/>
      <c r="O352" s="1954"/>
      <c r="P352" s="1954"/>
      <c r="Q352" s="1954"/>
      <c r="R352" s="1954"/>
      <c r="S352" s="1954"/>
      <c r="T352" s="1954"/>
      <c r="U352" s="1954"/>
      <c r="V352" s="1954"/>
      <c r="W352" s="1954"/>
      <c r="X352" s="1954"/>
      <c r="Y352" s="1954"/>
      <c r="Z352" s="1954"/>
      <c r="AA352" s="1954"/>
    </row>
    <row r="353" spans="1:27" ht="15.75" customHeight="1">
      <c r="A353" s="1954"/>
      <c r="B353" s="1954"/>
      <c r="C353" s="1954"/>
      <c r="D353" s="1954"/>
      <c r="E353" s="1954"/>
      <c r="F353" s="1954"/>
      <c r="G353" s="1954"/>
      <c r="H353" s="1954"/>
      <c r="I353" s="1954"/>
      <c r="J353" s="1954"/>
      <c r="K353" s="1954"/>
      <c r="L353" s="1954"/>
      <c r="M353" s="1954"/>
      <c r="N353" s="1954"/>
      <c r="O353" s="1954"/>
      <c r="P353" s="1954"/>
      <c r="Q353" s="1954"/>
      <c r="R353" s="1954"/>
      <c r="S353" s="1954"/>
      <c r="T353" s="1954"/>
      <c r="U353" s="1954"/>
      <c r="V353" s="1954"/>
      <c r="W353" s="1954"/>
      <c r="X353" s="1954"/>
      <c r="Y353" s="1954"/>
      <c r="Z353" s="1954"/>
      <c r="AA353" s="1954"/>
    </row>
    <row r="354" spans="1:27" ht="15.75" customHeight="1">
      <c r="A354" s="1954"/>
      <c r="B354" s="1954"/>
      <c r="C354" s="1954"/>
      <c r="D354" s="1954"/>
      <c r="E354" s="1954"/>
      <c r="F354" s="1954"/>
      <c r="G354" s="1954"/>
      <c r="H354" s="1954"/>
      <c r="I354" s="1954"/>
      <c r="J354" s="1954"/>
      <c r="K354" s="1954"/>
      <c r="L354" s="1954"/>
      <c r="M354" s="1954"/>
      <c r="N354" s="1954"/>
      <c r="O354" s="1954"/>
      <c r="P354" s="1954"/>
      <c r="Q354" s="1954"/>
      <c r="R354" s="1954"/>
      <c r="S354" s="1954"/>
      <c r="T354" s="1954"/>
      <c r="U354" s="1954"/>
      <c r="V354" s="1954"/>
      <c r="W354" s="1954"/>
      <c r="X354" s="1954"/>
      <c r="Y354" s="1954"/>
      <c r="Z354" s="1954"/>
      <c r="AA354" s="1954"/>
    </row>
    <row r="355" spans="1:27" ht="15.75" customHeight="1">
      <c r="A355" s="1954"/>
      <c r="B355" s="1954"/>
      <c r="C355" s="1954"/>
      <c r="D355" s="1954"/>
      <c r="E355" s="1954"/>
      <c r="F355" s="1954"/>
      <c r="G355" s="1954"/>
      <c r="H355" s="1954"/>
      <c r="I355" s="1954"/>
      <c r="J355" s="1954"/>
      <c r="K355" s="1954"/>
      <c r="L355" s="1954"/>
      <c r="M355" s="1954"/>
      <c r="N355" s="1954"/>
      <c r="O355" s="1954"/>
      <c r="P355" s="1954"/>
      <c r="Q355" s="1954"/>
      <c r="R355" s="1954"/>
      <c r="S355" s="1954"/>
      <c r="T355" s="1954"/>
      <c r="U355" s="1954"/>
      <c r="V355" s="1954"/>
      <c r="W355" s="1954"/>
      <c r="X355" s="1954"/>
      <c r="Y355" s="1954"/>
      <c r="Z355" s="1954"/>
      <c r="AA355" s="1954"/>
    </row>
    <row r="356" spans="1:27" ht="15.75" customHeight="1">
      <c r="A356" s="1954"/>
      <c r="B356" s="1954"/>
      <c r="C356" s="1954"/>
      <c r="D356" s="1954"/>
      <c r="E356" s="1954"/>
      <c r="F356" s="1954"/>
      <c r="G356" s="1954"/>
      <c r="H356" s="1954"/>
      <c r="I356" s="1954"/>
      <c r="J356" s="1954"/>
      <c r="K356" s="1954"/>
      <c r="L356" s="1954"/>
      <c r="M356" s="1954"/>
      <c r="N356" s="1954"/>
      <c r="O356" s="1954"/>
      <c r="P356" s="1954"/>
      <c r="Q356" s="1954"/>
      <c r="R356" s="1954"/>
      <c r="S356" s="1954"/>
      <c r="T356" s="1954"/>
      <c r="U356" s="1954"/>
      <c r="V356" s="1954"/>
      <c r="W356" s="1954"/>
      <c r="X356" s="1954"/>
      <c r="Y356" s="1954"/>
      <c r="Z356" s="1954"/>
      <c r="AA356" s="1954"/>
    </row>
    <row r="357" spans="1:27" ht="15.75" customHeight="1">
      <c r="A357" s="1954"/>
      <c r="B357" s="1954"/>
      <c r="C357" s="1954"/>
      <c r="D357" s="1954"/>
      <c r="E357" s="1954"/>
      <c r="F357" s="1954"/>
      <c r="G357" s="1954"/>
      <c r="H357" s="1954"/>
      <c r="I357" s="1954"/>
      <c r="J357" s="1954"/>
      <c r="K357" s="1954"/>
      <c r="L357" s="1954"/>
      <c r="M357" s="1954"/>
      <c r="N357" s="1954"/>
      <c r="O357" s="1954"/>
      <c r="P357" s="1954"/>
      <c r="Q357" s="1954"/>
      <c r="R357" s="1954"/>
      <c r="S357" s="1954"/>
      <c r="T357" s="1954"/>
      <c r="U357" s="1954"/>
      <c r="V357" s="1954"/>
      <c r="W357" s="1954"/>
      <c r="X357" s="1954"/>
      <c r="Y357" s="1954"/>
      <c r="Z357" s="1954"/>
      <c r="AA357" s="1954"/>
    </row>
    <row r="358" spans="1:27" ht="15.75" customHeight="1">
      <c r="A358" s="1954"/>
      <c r="B358" s="1954"/>
      <c r="C358" s="1954"/>
      <c r="D358" s="1954"/>
      <c r="E358" s="1954"/>
      <c r="F358" s="1954"/>
      <c r="G358" s="1954"/>
      <c r="H358" s="1954"/>
      <c r="I358" s="1954"/>
      <c r="J358" s="1954"/>
      <c r="K358" s="1954"/>
      <c r="L358" s="1954"/>
      <c r="M358" s="1954"/>
      <c r="N358" s="1954"/>
      <c r="O358" s="1954"/>
      <c r="P358" s="1954"/>
      <c r="Q358" s="1954"/>
      <c r="R358" s="1954"/>
      <c r="S358" s="1954"/>
      <c r="T358" s="1954"/>
      <c r="U358" s="1954"/>
      <c r="V358" s="1954"/>
      <c r="W358" s="1954"/>
      <c r="X358" s="1954"/>
      <c r="Y358" s="1954"/>
      <c r="Z358" s="1954"/>
      <c r="AA358" s="1954"/>
    </row>
    <row r="359" spans="1:27" ht="15.75" customHeight="1">
      <c r="A359" s="1954"/>
      <c r="B359" s="1954"/>
      <c r="C359" s="1954"/>
      <c r="D359" s="1954"/>
      <c r="E359" s="1954"/>
      <c r="F359" s="1954"/>
      <c r="G359" s="1954"/>
      <c r="H359" s="1954"/>
      <c r="I359" s="1954"/>
      <c r="J359" s="1954"/>
      <c r="K359" s="1954"/>
      <c r="L359" s="1954"/>
      <c r="M359" s="1954"/>
      <c r="N359" s="1954"/>
      <c r="O359" s="1954"/>
      <c r="P359" s="1954"/>
      <c r="Q359" s="1954"/>
      <c r="R359" s="1954"/>
      <c r="S359" s="1954"/>
      <c r="T359" s="1954"/>
      <c r="U359" s="1954"/>
      <c r="V359" s="1954"/>
      <c r="W359" s="1954"/>
      <c r="X359" s="1954"/>
      <c r="Y359" s="1954"/>
      <c r="Z359" s="1954"/>
      <c r="AA359" s="1954"/>
    </row>
    <row r="360" spans="1:27" ht="15.75" customHeight="1">
      <c r="A360" s="1954"/>
      <c r="B360" s="1954"/>
      <c r="C360" s="1954"/>
      <c r="D360" s="1954"/>
      <c r="E360" s="1954"/>
      <c r="F360" s="1954"/>
      <c r="G360" s="1954"/>
      <c r="H360" s="1954"/>
      <c r="I360" s="1954"/>
      <c r="J360" s="1954"/>
      <c r="K360" s="1954"/>
      <c r="L360" s="1954"/>
      <c r="M360" s="1954"/>
      <c r="N360" s="1954"/>
      <c r="O360" s="1954"/>
      <c r="P360" s="1954"/>
      <c r="Q360" s="1954"/>
      <c r="R360" s="1954"/>
      <c r="S360" s="1954"/>
      <c r="T360" s="1954"/>
      <c r="U360" s="1954"/>
      <c r="V360" s="1954"/>
      <c r="W360" s="1954"/>
      <c r="X360" s="1954"/>
      <c r="Y360" s="1954"/>
      <c r="Z360" s="1954"/>
      <c r="AA360" s="1954"/>
    </row>
    <row r="361" spans="1:27" ht="15.75" customHeight="1">
      <c r="A361" s="1954"/>
      <c r="B361" s="1954"/>
      <c r="C361" s="1954"/>
      <c r="D361" s="1954"/>
      <c r="E361" s="1954"/>
      <c r="F361" s="1954"/>
      <c r="G361" s="1954"/>
      <c r="H361" s="1954"/>
      <c r="I361" s="1954"/>
      <c r="J361" s="1954"/>
      <c r="K361" s="1954"/>
      <c r="L361" s="1954"/>
      <c r="M361" s="1954"/>
      <c r="N361" s="1954"/>
      <c r="O361" s="1954"/>
      <c r="P361" s="1954"/>
      <c r="Q361" s="1954"/>
      <c r="R361" s="1954"/>
      <c r="S361" s="1954"/>
      <c r="T361" s="1954"/>
      <c r="U361" s="1954"/>
      <c r="V361" s="1954"/>
      <c r="W361" s="1954"/>
      <c r="X361" s="1954"/>
      <c r="Y361" s="1954"/>
      <c r="Z361" s="1954"/>
      <c r="AA361" s="1954"/>
    </row>
    <row r="362" spans="1:27" ht="15.75" customHeight="1">
      <c r="A362" s="1954"/>
      <c r="B362" s="1954"/>
      <c r="C362" s="1954"/>
      <c r="D362" s="1954"/>
      <c r="E362" s="1954"/>
      <c r="F362" s="1954"/>
      <c r="G362" s="1954"/>
      <c r="H362" s="1954"/>
      <c r="I362" s="1954"/>
      <c r="J362" s="1954"/>
      <c r="K362" s="1954"/>
      <c r="L362" s="1954"/>
      <c r="M362" s="1954"/>
      <c r="N362" s="1954"/>
      <c r="O362" s="1954"/>
      <c r="P362" s="1954"/>
      <c r="Q362" s="1954"/>
      <c r="R362" s="1954"/>
      <c r="S362" s="1954"/>
      <c r="T362" s="1954"/>
      <c r="U362" s="1954"/>
      <c r="V362" s="1954"/>
      <c r="W362" s="1954"/>
      <c r="X362" s="1954"/>
      <c r="Y362" s="1954"/>
      <c r="Z362" s="1954"/>
      <c r="AA362" s="1954"/>
    </row>
    <row r="363" spans="1:27" ht="15.75" customHeight="1">
      <c r="A363" s="1954"/>
      <c r="B363" s="1954"/>
      <c r="C363" s="1954"/>
      <c r="D363" s="1954"/>
      <c r="E363" s="1954"/>
      <c r="F363" s="1954"/>
      <c r="G363" s="1954"/>
      <c r="H363" s="1954"/>
      <c r="I363" s="1954"/>
      <c r="J363" s="1954"/>
      <c r="K363" s="1954"/>
      <c r="L363" s="1954"/>
      <c r="M363" s="1954"/>
      <c r="N363" s="1954"/>
      <c r="O363" s="1954"/>
      <c r="P363" s="1954"/>
      <c r="Q363" s="1954"/>
      <c r="R363" s="1954"/>
      <c r="S363" s="1954"/>
      <c r="T363" s="1954"/>
      <c r="U363" s="1954"/>
      <c r="V363" s="1954"/>
      <c r="W363" s="1954"/>
      <c r="X363" s="1954"/>
      <c r="Y363" s="1954"/>
      <c r="Z363" s="1954"/>
      <c r="AA363" s="1954"/>
    </row>
    <row r="364" spans="1:27" ht="15.75" customHeight="1">
      <c r="A364" s="1954"/>
      <c r="B364" s="1954"/>
      <c r="C364" s="1954"/>
      <c r="D364" s="1954"/>
      <c r="E364" s="1954"/>
      <c r="F364" s="1954"/>
      <c r="G364" s="1954"/>
      <c r="H364" s="1954"/>
      <c r="I364" s="1954"/>
      <c r="J364" s="1954"/>
      <c r="K364" s="1954"/>
      <c r="L364" s="1954"/>
      <c r="M364" s="1954"/>
      <c r="N364" s="1954"/>
      <c r="O364" s="1954"/>
      <c r="P364" s="1954"/>
      <c r="Q364" s="1954"/>
      <c r="R364" s="1954"/>
      <c r="S364" s="1954"/>
      <c r="T364" s="1954"/>
      <c r="U364" s="1954"/>
      <c r="V364" s="1954"/>
      <c r="W364" s="1954"/>
      <c r="X364" s="1954"/>
      <c r="Y364" s="1954"/>
      <c r="Z364" s="1954"/>
      <c r="AA364" s="1954"/>
    </row>
    <row r="365" spans="1:27" ht="15.75" customHeight="1">
      <c r="A365" s="1954"/>
      <c r="B365" s="1954"/>
      <c r="C365" s="1954"/>
      <c r="D365" s="1954"/>
      <c r="E365" s="1954"/>
      <c r="F365" s="1954"/>
      <c r="G365" s="1954"/>
      <c r="H365" s="1954"/>
      <c r="I365" s="1954"/>
      <c r="J365" s="1954"/>
      <c r="K365" s="1954"/>
      <c r="L365" s="1954"/>
      <c r="M365" s="1954"/>
      <c r="N365" s="1954"/>
      <c r="O365" s="1954"/>
      <c r="P365" s="1954"/>
      <c r="Q365" s="1954"/>
      <c r="R365" s="1954"/>
      <c r="S365" s="1954"/>
      <c r="T365" s="1954"/>
      <c r="U365" s="1954"/>
      <c r="V365" s="1954"/>
      <c r="W365" s="1954"/>
      <c r="X365" s="1954"/>
      <c r="Y365" s="1954"/>
      <c r="Z365" s="1954"/>
      <c r="AA365" s="1954"/>
    </row>
    <row r="366" spans="1:27" ht="15.75" customHeight="1">
      <c r="A366" s="1954"/>
      <c r="B366" s="1954"/>
      <c r="C366" s="1954"/>
      <c r="D366" s="1954"/>
      <c r="E366" s="1954"/>
      <c r="F366" s="1954"/>
      <c r="G366" s="1954"/>
      <c r="H366" s="1954"/>
      <c r="I366" s="1954"/>
      <c r="J366" s="1954"/>
      <c r="K366" s="1954"/>
      <c r="L366" s="1954"/>
      <c r="M366" s="1954"/>
      <c r="N366" s="1954"/>
      <c r="O366" s="1954"/>
      <c r="P366" s="1954"/>
      <c r="Q366" s="1954"/>
      <c r="R366" s="1954"/>
      <c r="S366" s="1954"/>
      <c r="T366" s="1954"/>
      <c r="U366" s="1954"/>
      <c r="V366" s="1954"/>
      <c r="W366" s="1954"/>
      <c r="X366" s="1954"/>
      <c r="Y366" s="1954"/>
      <c r="Z366" s="1954"/>
      <c r="AA366" s="1954"/>
    </row>
    <row r="367" spans="1:27" ht="15.75" customHeight="1">
      <c r="A367" s="1954"/>
      <c r="B367" s="1954"/>
      <c r="C367" s="1954"/>
      <c r="D367" s="1954"/>
      <c r="E367" s="1954"/>
      <c r="F367" s="1954"/>
      <c r="G367" s="1954"/>
      <c r="H367" s="1954"/>
      <c r="I367" s="1954"/>
      <c r="J367" s="1954"/>
      <c r="K367" s="1954"/>
      <c r="L367" s="1954"/>
      <c r="M367" s="1954"/>
      <c r="N367" s="1954"/>
      <c r="O367" s="1954"/>
      <c r="P367" s="1954"/>
      <c r="Q367" s="1954"/>
      <c r="R367" s="1954"/>
      <c r="S367" s="1954"/>
      <c r="T367" s="1954"/>
      <c r="U367" s="1954"/>
      <c r="V367" s="1954"/>
      <c r="W367" s="1954"/>
      <c r="X367" s="1954"/>
      <c r="Y367" s="1954"/>
      <c r="Z367" s="1954"/>
      <c r="AA367" s="1954"/>
    </row>
    <row r="368" spans="1:27" ht="15.75" customHeight="1">
      <c r="A368" s="1954"/>
      <c r="B368" s="1954"/>
      <c r="C368" s="1954"/>
      <c r="D368" s="1954"/>
      <c r="E368" s="1954"/>
      <c r="F368" s="1954"/>
      <c r="G368" s="1954"/>
      <c r="H368" s="1954"/>
      <c r="I368" s="1954"/>
      <c r="J368" s="1954"/>
      <c r="K368" s="1954"/>
      <c r="L368" s="1954"/>
      <c r="M368" s="1954"/>
      <c r="N368" s="1954"/>
      <c r="O368" s="1954"/>
      <c r="P368" s="1954"/>
      <c r="Q368" s="1954"/>
      <c r="R368" s="1954"/>
      <c r="S368" s="1954"/>
      <c r="T368" s="1954"/>
      <c r="U368" s="1954"/>
      <c r="V368" s="1954"/>
      <c r="W368" s="1954"/>
      <c r="X368" s="1954"/>
      <c r="Y368" s="1954"/>
      <c r="Z368" s="1954"/>
      <c r="AA368" s="1954"/>
    </row>
    <row r="369" spans="1:27" ht="15.75" customHeight="1">
      <c r="A369" s="1954"/>
      <c r="B369" s="1954"/>
      <c r="C369" s="1954"/>
      <c r="D369" s="1954"/>
      <c r="E369" s="1954"/>
      <c r="F369" s="1954"/>
      <c r="G369" s="1954"/>
      <c r="H369" s="1954"/>
      <c r="I369" s="1954"/>
      <c r="J369" s="1954"/>
      <c r="K369" s="1954"/>
      <c r="L369" s="1954"/>
      <c r="M369" s="1954"/>
      <c r="N369" s="1954"/>
      <c r="O369" s="1954"/>
      <c r="P369" s="1954"/>
      <c r="Q369" s="1954"/>
      <c r="R369" s="1954"/>
      <c r="S369" s="1954"/>
      <c r="T369" s="1954"/>
      <c r="U369" s="1954"/>
      <c r="V369" s="1954"/>
      <c r="W369" s="1954"/>
      <c r="X369" s="1954"/>
      <c r="Y369" s="1954"/>
      <c r="Z369" s="1954"/>
      <c r="AA369" s="1954"/>
    </row>
    <row r="370" spans="1:27" ht="15.75" customHeight="1">
      <c r="A370" s="1954"/>
      <c r="B370" s="1954"/>
      <c r="C370" s="1954"/>
      <c r="D370" s="1954"/>
      <c r="E370" s="1954"/>
      <c r="F370" s="1954"/>
      <c r="G370" s="1954"/>
      <c r="H370" s="1954"/>
      <c r="I370" s="1954"/>
      <c r="J370" s="1954"/>
      <c r="K370" s="1954"/>
      <c r="L370" s="1954"/>
      <c r="M370" s="1954"/>
      <c r="N370" s="1954"/>
      <c r="O370" s="1954"/>
      <c r="P370" s="1954"/>
      <c r="Q370" s="1954"/>
      <c r="R370" s="1954"/>
      <c r="S370" s="1954"/>
      <c r="T370" s="1954"/>
      <c r="U370" s="1954"/>
      <c r="V370" s="1954"/>
      <c r="W370" s="1954"/>
      <c r="X370" s="1954"/>
      <c r="Y370" s="1954"/>
      <c r="Z370" s="1954"/>
      <c r="AA370" s="1954"/>
    </row>
    <row r="371" spans="1:27" ht="15.75" customHeight="1">
      <c r="A371" s="1954"/>
      <c r="B371" s="1954"/>
      <c r="C371" s="1954"/>
      <c r="D371" s="1954"/>
      <c r="E371" s="1954"/>
      <c r="F371" s="1954"/>
      <c r="G371" s="1954"/>
      <c r="H371" s="1954"/>
      <c r="I371" s="1954"/>
      <c r="J371" s="1954"/>
      <c r="K371" s="1954"/>
      <c r="L371" s="1954"/>
      <c r="M371" s="1954"/>
      <c r="N371" s="1954"/>
      <c r="O371" s="1954"/>
      <c r="P371" s="1954"/>
      <c r="Q371" s="1954"/>
      <c r="R371" s="1954"/>
      <c r="S371" s="1954"/>
      <c r="T371" s="1954"/>
      <c r="U371" s="1954"/>
      <c r="V371" s="1954"/>
      <c r="W371" s="1954"/>
      <c r="X371" s="1954"/>
      <c r="Y371" s="1954"/>
      <c r="Z371" s="1954"/>
      <c r="AA371" s="1954"/>
    </row>
    <row r="372" spans="1:27" ht="15.75" customHeight="1">
      <c r="A372" s="1954"/>
      <c r="B372" s="1954"/>
      <c r="C372" s="1954"/>
      <c r="D372" s="1954"/>
      <c r="E372" s="1954"/>
      <c r="F372" s="1954"/>
      <c r="G372" s="1954"/>
      <c r="H372" s="1954"/>
      <c r="I372" s="1954"/>
      <c r="J372" s="1954"/>
      <c r="K372" s="1954"/>
      <c r="L372" s="1954"/>
      <c r="M372" s="1954"/>
      <c r="N372" s="1954"/>
      <c r="O372" s="1954"/>
      <c r="P372" s="1954"/>
      <c r="Q372" s="1954"/>
      <c r="R372" s="1954"/>
      <c r="S372" s="1954"/>
      <c r="T372" s="1954"/>
      <c r="U372" s="1954"/>
      <c r="V372" s="1954"/>
      <c r="W372" s="1954"/>
      <c r="X372" s="1954"/>
      <c r="Y372" s="1954"/>
      <c r="Z372" s="1954"/>
      <c r="AA372" s="1954"/>
    </row>
    <row r="373" spans="1:27" ht="15.75" customHeight="1">
      <c r="A373" s="1954"/>
      <c r="B373" s="1954"/>
      <c r="C373" s="1954"/>
      <c r="D373" s="1954"/>
      <c r="E373" s="1954"/>
      <c r="F373" s="1954"/>
      <c r="G373" s="1954"/>
      <c r="H373" s="1954"/>
      <c r="I373" s="1954"/>
      <c r="J373" s="1954"/>
      <c r="K373" s="1954"/>
      <c r="L373" s="1954"/>
      <c r="M373" s="1954"/>
      <c r="N373" s="1954"/>
      <c r="O373" s="1954"/>
      <c r="P373" s="1954"/>
      <c r="Q373" s="1954"/>
      <c r="R373" s="1954"/>
      <c r="S373" s="1954"/>
      <c r="T373" s="1954"/>
      <c r="U373" s="1954"/>
      <c r="V373" s="1954"/>
      <c r="W373" s="1954"/>
      <c r="X373" s="1954"/>
      <c r="Y373" s="1954"/>
      <c r="Z373" s="1954"/>
      <c r="AA373" s="1954"/>
    </row>
    <row r="374" spans="1:27" ht="15.75" customHeight="1">
      <c r="A374" s="1954"/>
      <c r="B374" s="1954"/>
      <c r="C374" s="1954"/>
      <c r="D374" s="1954"/>
      <c r="E374" s="1954"/>
      <c r="F374" s="1954"/>
      <c r="G374" s="1954"/>
      <c r="H374" s="1954"/>
      <c r="I374" s="1954"/>
      <c r="J374" s="1954"/>
      <c r="K374" s="1954"/>
      <c r="L374" s="1954"/>
      <c r="M374" s="1954"/>
      <c r="N374" s="1954"/>
      <c r="O374" s="1954"/>
      <c r="P374" s="1954"/>
      <c r="Q374" s="1954"/>
      <c r="R374" s="1954"/>
      <c r="S374" s="1954"/>
      <c r="T374" s="1954"/>
      <c r="U374" s="1954"/>
      <c r="V374" s="1954"/>
      <c r="W374" s="1954"/>
      <c r="X374" s="1954"/>
      <c r="Y374" s="1954"/>
      <c r="Z374" s="1954"/>
      <c r="AA374" s="1954"/>
    </row>
    <row r="375" spans="1:27" ht="15.75" customHeight="1">
      <c r="A375" s="1954"/>
      <c r="B375" s="1954"/>
      <c r="C375" s="1954"/>
      <c r="D375" s="1954"/>
      <c r="E375" s="1954"/>
      <c r="F375" s="1954"/>
      <c r="G375" s="1954"/>
      <c r="H375" s="1954"/>
      <c r="I375" s="1954"/>
      <c r="J375" s="1954"/>
      <c r="K375" s="1954"/>
      <c r="L375" s="1954"/>
      <c r="M375" s="1954"/>
      <c r="N375" s="1954"/>
      <c r="O375" s="1954"/>
      <c r="P375" s="1954"/>
      <c r="Q375" s="1954"/>
      <c r="R375" s="1954"/>
      <c r="S375" s="1954"/>
      <c r="T375" s="1954"/>
      <c r="U375" s="1954"/>
      <c r="V375" s="1954"/>
      <c r="W375" s="1954"/>
      <c r="X375" s="1954"/>
      <c r="Y375" s="1954"/>
      <c r="Z375" s="1954"/>
      <c r="AA375" s="1954"/>
    </row>
    <row r="376" spans="1:27" ht="15.75" customHeight="1">
      <c r="A376" s="1954"/>
      <c r="B376" s="1954"/>
      <c r="C376" s="1954"/>
      <c r="D376" s="1954"/>
      <c r="E376" s="1954"/>
      <c r="F376" s="1954"/>
      <c r="G376" s="1954"/>
      <c r="H376" s="1954"/>
      <c r="I376" s="1954"/>
      <c r="J376" s="1954"/>
      <c r="K376" s="1954"/>
      <c r="L376" s="1954"/>
      <c r="M376" s="1954"/>
      <c r="N376" s="1954"/>
      <c r="O376" s="1954"/>
      <c r="P376" s="1954"/>
      <c r="Q376" s="1954"/>
      <c r="R376" s="1954"/>
      <c r="S376" s="1954"/>
      <c r="T376" s="1954"/>
      <c r="U376" s="1954"/>
      <c r="V376" s="1954"/>
      <c r="W376" s="1954"/>
      <c r="X376" s="1954"/>
      <c r="Y376" s="1954"/>
      <c r="Z376" s="1954"/>
      <c r="AA376" s="1954"/>
    </row>
    <row r="377" spans="1:27" ht="15.75" customHeight="1">
      <c r="A377" s="1954"/>
      <c r="B377" s="1954"/>
      <c r="C377" s="1954"/>
      <c r="D377" s="1954"/>
      <c r="E377" s="1954"/>
      <c r="F377" s="1954"/>
      <c r="G377" s="1954"/>
      <c r="H377" s="1954"/>
      <c r="I377" s="1954"/>
      <c r="J377" s="1954"/>
      <c r="K377" s="1954"/>
      <c r="L377" s="1954"/>
      <c r="M377" s="1954"/>
      <c r="N377" s="1954"/>
      <c r="O377" s="1954"/>
      <c r="P377" s="1954"/>
      <c r="Q377" s="1954"/>
      <c r="R377" s="1954"/>
      <c r="S377" s="1954"/>
      <c r="T377" s="1954"/>
      <c r="U377" s="1954"/>
      <c r="V377" s="1954"/>
      <c r="W377" s="1954"/>
      <c r="X377" s="1954"/>
      <c r="Y377" s="1954"/>
      <c r="Z377" s="1954"/>
      <c r="AA377" s="1954"/>
    </row>
    <row r="378" spans="1:27" ht="15.75" customHeight="1">
      <c r="A378" s="1954"/>
      <c r="B378" s="1954"/>
      <c r="C378" s="1954"/>
      <c r="D378" s="1954"/>
      <c r="E378" s="1954"/>
      <c r="F378" s="1954"/>
      <c r="G378" s="1954"/>
      <c r="H378" s="1954"/>
      <c r="I378" s="1954"/>
      <c r="J378" s="1954"/>
      <c r="K378" s="1954"/>
      <c r="L378" s="1954"/>
      <c r="M378" s="1954"/>
      <c r="N378" s="1954"/>
      <c r="O378" s="1954"/>
      <c r="P378" s="1954"/>
      <c r="Q378" s="1954"/>
      <c r="R378" s="1954"/>
      <c r="S378" s="1954"/>
      <c r="T378" s="1954"/>
      <c r="U378" s="1954"/>
      <c r="V378" s="1954"/>
      <c r="W378" s="1954"/>
      <c r="X378" s="1954"/>
      <c r="Y378" s="1954"/>
      <c r="Z378" s="1954"/>
      <c r="AA378" s="1954"/>
    </row>
    <row r="379" spans="1:27" ht="15.75" customHeight="1">
      <c r="A379" s="1954"/>
      <c r="B379" s="1954"/>
      <c r="C379" s="1954"/>
      <c r="D379" s="1954"/>
      <c r="E379" s="1954"/>
      <c r="F379" s="1954"/>
      <c r="G379" s="1954"/>
      <c r="H379" s="1954"/>
      <c r="I379" s="1954"/>
      <c r="J379" s="1954"/>
      <c r="K379" s="1954"/>
      <c r="L379" s="1954"/>
      <c r="M379" s="1954"/>
      <c r="N379" s="1954"/>
      <c r="O379" s="1954"/>
      <c r="P379" s="1954"/>
      <c r="Q379" s="1954"/>
      <c r="R379" s="1954"/>
      <c r="S379" s="1954"/>
      <c r="T379" s="1954"/>
      <c r="U379" s="1954"/>
      <c r="V379" s="1954"/>
      <c r="W379" s="1954"/>
      <c r="X379" s="1954"/>
      <c r="Y379" s="1954"/>
      <c r="Z379" s="1954"/>
      <c r="AA379" s="1954"/>
    </row>
    <row r="380" spans="1:27" ht="15.75" customHeight="1">
      <c r="A380" s="1954"/>
      <c r="B380" s="1954"/>
      <c r="C380" s="1954"/>
      <c r="D380" s="1954"/>
      <c r="E380" s="1954"/>
      <c r="F380" s="1954"/>
      <c r="G380" s="1954"/>
      <c r="H380" s="1954"/>
      <c r="I380" s="1954"/>
      <c r="J380" s="1954"/>
      <c r="K380" s="1954"/>
      <c r="L380" s="1954"/>
      <c r="M380" s="1954"/>
      <c r="N380" s="1954"/>
      <c r="O380" s="1954"/>
      <c r="P380" s="1954"/>
      <c r="Q380" s="1954"/>
      <c r="R380" s="1954"/>
      <c r="S380" s="1954"/>
      <c r="T380" s="1954"/>
      <c r="U380" s="1954"/>
      <c r="V380" s="1954"/>
      <c r="W380" s="1954"/>
      <c r="X380" s="1954"/>
      <c r="Y380" s="1954"/>
      <c r="Z380" s="1954"/>
      <c r="AA380" s="1954"/>
    </row>
    <row r="381" spans="1:27" ht="15.75" customHeight="1">
      <c r="A381" s="1954"/>
      <c r="B381" s="1954"/>
      <c r="C381" s="1954"/>
      <c r="D381" s="1954"/>
      <c r="E381" s="1954"/>
      <c r="F381" s="1954"/>
      <c r="G381" s="1954"/>
      <c r="H381" s="1954"/>
      <c r="I381" s="1954"/>
      <c r="J381" s="1954"/>
      <c r="K381" s="1954"/>
      <c r="L381" s="1954"/>
      <c r="M381" s="1954"/>
      <c r="N381" s="1954"/>
      <c r="O381" s="1954"/>
      <c r="P381" s="1954"/>
      <c r="Q381" s="1954"/>
      <c r="R381" s="1954"/>
      <c r="S381" s="1954"/>
      <c r="T381" s="1954"/>
      <c r="U381" s="1954"/>
      <c r="V381" s="1954"/>
      <c r="W381" s="1954"/>
      <c r="X381" s="1954"/>
      <c r="Y381" s="1954"/>
      <c r="Z381" s="1954"/>
      <c r="AA381" s="1954"/>
    </row>
    <row r="382" spans="1:27" ht="15.75" customHeight="1">
      <c r="A382" s="1954"/>
      <c r="B382" s="1954"/>
      <c r="C382" s="1954"/>
      <c r="D382" s="1954"/>
      <c r="E382" s="1954"/>
      <c r="F382" s="1954"/>
      <c r="G382" s="1954"/>
      <c r="H382" s="1954"/>
      <c r="I382" s="1954"/>
      <c r="J382" s="1954"/>
      <c r="K382" s="1954"/>
      <c r="L382" s="1954"/>
      <c r="M382" s="1954"/>
      <c r="N382" s="1954"/>
      <c r="O382" s="1954"/>
      <c r="P382" s="1954"/>
      <c r="Q382" s="1954"/>
      <c r="R382" s="1954"/>
      <c r="S382" s="1954"/>
      <c r="T382" s="1954"/>
      <c r="U382" s="1954"/>
      <c r="V382" s="1954"/>
      <c r="W382" s="1954"/>
      <c r="X382" s="1954"/>
      <c r="Y382" s="1954"/>
      <c r="Z382" s="1954"/>
      <c r="AA382" s="1954"/>
    </row>
    <row r="383" spans="1:27" ht="15.75" customHeight="1">
      <c r="A383" s="1954"/>
      <c r="B383" s="1954"/>
      <c r="C383" s="1954"/>
      <c r="D383" s="1954"/>
      <c r="E383" s="1954"/>
      <c r="F383" s="1954"/>
      <c r="G383" s="1954"/>
      <c r="H383" s="1954"/>
      <c r="I383" s="1954"/>
      <c r="J383" s="1954"/>
      <c r="K383" s="1954"/>
      <c r="L383" s="1954"/>
      <c r="M383" s="1954"/>
      <c r="N383" s="1954"/>
      <c r="O383" s="1954"/>
      <c r="P383" s="1954"/>
      <c r="Q383" s="1954"/>
      <c r="R383" s="1954"/>
      <c r="S383" s="1954"/>
      <c r="T383" s="1954"/>
      <c r="U383" s="1954"/>
      <c r="V383" s="1954"/>
      <c r="W383" s="1954"/>
      <c r="X383" s="1954"/>
      <c r="Y383" s="1954"/>
      <c r="Z383" s="1954"/>
      <c r="AA383" s="1954"/>
    </row>
    <row r="384" spans="1:27" ht="15.75" customHeight="1">
      <c r="A384" s="1954"/>
      <c r="B384" s="1954"/>
      <c r="C384" s="1954"/>
      <c r="D384" s="1954"/>
      <c r="E384" s="1954"/>
      <c r="F384" s="1954"/>
      <c r="G384" s="1954"/>
      <c r="H384" s="1954"/>
      <c r="I384" s="1954"/>
      <c r="J384" s="1954"/>
      <c r="K384" s="1954"/>
      <c r="L384" s="1954"/>
      <c r="M384" s="1954"/>
      <c r="N384" s="1954"/>
      <c r="O384" s="1954"/>
      <c r="P384" s="1954"/>
      <c r="Q384" s="1954"/>
      <c r="R384" s="1954"/>
      <c r="S384" s="1954"/>
      <c r="T384" s="1954"/>
      <c r="U384" s="1954"/>
      <c r="V384" s="1954"/>
      <c r="W384" s="1954"/>
      <c r="X384" s="1954"/>
      <c r="Y384" s="1954"/>
      <c r="Z384" s="1954"/>
      <c r="AA384" s="1954"/>
    </row>
    <row r="385" spans="1:27" ht="15.75" customHeight="1">
      <c r="A385" s="1954"/>
      <c r="B385" s="1954"/>
      <c r="C385" s="1954"/>
      <c r="D385" s="1954"/>
      <c r="E385" s="1954"/>
      <c r="F385" s="1954"/>
      <c r="G385" s="1954"/>
      <c r="H385" s="1954"/>
      <c r="I385" s="1954"/>
      <c r="J385" s="1954"/>
      <c r="K385" s="1954"/>
      <c r="L385" s="1954"/>
      <c r="M385" s="1954"/>
      <c r="N385" s="1954"/>
      <c r="O385" s="1954"/>
      <c r="P385" s="1954"/>
      <c r="Q385" s="1954"/>
      <c r="R385" s="1954"/>
      <c r="S385" s="1954"/>
      <c r="T385" s="1954"/>
      <c r="U385" s="1954"/>
      <c r="V385" s="1954"/>
      <c r="W385" s="1954"/>
      <c r="X385" s="1954"/>
      <c r="Y385" s="1954"/>
      <c r="Z385" s="1954"/>
      <c r="AA385" s="1954"/>
    </row>
    <row r="386" spans="1:27" ht="15.75" customHeight="1">
      <c r="A386" s="1954"/>
      <c r="B386" s="1954"/>
      <c r="C386" s="1954"/>
      <c r="D386" s="1954"/>
      <c r="E386" s="1954"/>
      <c r="F386" s="1954"/>
      <c r="G386" s="1954"/>
      <c r="H386" s="1954"/>
      <c r="I386" s="1954"/>
      <c r="J386" s="1954"/>
      <c r="K386" s="1954"/>
      <c r="L386" s="1954"/>
      <c r="M386" s="1954"/>
      <c r="N386" s="1954"/>
      <c r="O386" s="1954"/>
      <c r="P386" s="1954"/>
      <c r="Q386" s="1954"/>
      <c r="R386" s="1954"/>
      <c r="S386" s="1954"/>
      <c r="T386" s="1954"/>
      <c r="U386" s="1954"/>
      <c r="V386" s="1954"/>
      <c r="W386" s="1954"/>
      <c r="X386" s="1954"/>
      <c r="Y386" s="1954"/>
      <c r="Z386" s="1954"/>
      <c r="AA386" s="1954"/>
    </row>
    <row r="387" spans="1:27" ht="15.75" customHeight="1">
      <c r="A387" s="1954"/>
      <c r="B387" s="1954"/>
      <c r="C387" s="1954"/>
      <c r="D387" s="1954"/>
      <c r="E387" s="1954"/>
      <c r="F387" s="1954"/>
      <c r="G387" s="1954"/>
      <c r="H387" s="1954"/>
      <c r="I387" s="1954"/>
      <c r="J387" s="1954"/>
      <c r="K387" s="1954"/>
      <c r="L387" s="1954"/>
      <c r="M387" s="1954"/>
      <c r="N387" s="1954"/>
      <c r="O387" s="1954"/>
      <c r="P387" s="1954"/>
      <c r="Q387" s="1954"/>
      <c r="R387" s="1954"/>
      <c r="S387" s="1954"/>
      <c r="T387" s="1954"/>
      <c r="U387" s="1954"/>
      <c r="V387" s="1954"/>
      <c r="W387" s="1954"/>
      <c r="X387" s="1954"/>
      <c r="Y387" s="1954"/>
      <c r="Z387" s="1954"/>
      <c r="AA387" s="1954"/>
    </row>
    <row r="388" spans="1:27" ht="15.75" customHeight="1">
      <c r="A388" s="1954"/>
      <c r="B388" s="1954"/>
      <c r="C388" s="1954"/>
      <c r="D388" s="1954"/>
      <c r="E388" s="1954"/>
      <c r="F388" s="1954"/>
      <c r="G388" s="1954"/>
      <c r="H388" s="1954"/>
      <c r="I388" s="1954"/>
      <c r="J388" s="1954"/>
      <c r="K388" s="1954"/>
      <c r="L388" s="1954"/>
      <c r="M388" s="1954"/>
      <c r="N388" s="1954"/>
      <c r="O388" s="1954"/>
      <c r="P388" s="1954"/>
      <c r="Q388" s="1954"/>
      <c r="R388" s="1954"/>
      <c r="S388" s="1954"/>
      <c r="T388" s="1954"/>
      <c r="U388" s="1954"/>
      <c r="V388" s="1954"/>
      <c r="W388" s="1954"/>
      <c r="X388" s="1954"/>
      <c r="Y388" s="1954"/>
      <c r="Z388" s="1954"/>
      <c r="AA388" s="1954"/>
    </row>
    <row r="389" spans="1:27" ht="15.75" customHeight="1">
      <c r="A389" s="1954"/>
      <c r="B389" s="1954"/>
      <c r="C389" s="1954"/>
      <c r="D389" s="1954"/>
      <c r="E389" s="1954"/>
      <c r="F389" s="1954"/>
      <c r="G389" s="1954"/>
      <c r="H389" s="1954"/>
      <c r="I389" s="1954"/>
      <c r="J389" s="1954"/>
      <c r="K389" s="1954"/>
      <c r="L389" s="1954"/>
      <c r="M389" s="1954"/>
      <c r="N389" s="1954"/>
      <c r="O389" s="1954"/>
      <c r="P389" s="1954"/>
      <c r="Q389" s="1954"/>
      <c r="R389" s="1954"/>
      <c r="S389" s="1954"/>
      <c r="T389" s="1954"/>
      <c r="U389" s="1954"/>
      <c r="V389" s="1954"/>
      <c r="W389" s="1954"/>
      <c r="X389" s="1954"/>
      <c r="Y389" s="1954"/>
      <c r="Z389" s="1954"/>
      <c r="AA389" s="1954"/>
    </row>
    <row r="390" spans="1:27" ht="15.75" customHeight="1">
      <c r="A390" s="1954"/>
      <c r="B390" s="1954"/>
      <c r="C390" s="1954"/>
      <c r="D390" s="1954"/>
      <c r="E390" s="1954"/>
      <c r="F390" s="1954"/>
      <c r="G390" s="1954"/>
      <c r="H390" s="1954"/>
      <c r="I390" s="1954"/>
      <c r="J390" s="1954"/>
      <c r="K390" s="1954"/>
      <c r="L390" s="1954"/>
      <c r="M390" s="1954"/>
      <c r="N390" s="1954"/>
      <c r="O390" s="1954"/>
      <c r="P390" s="1954"/>
      <c r="Q390" s="1954"/>
      <c r="R390" s="1954"/>
      <c r="S390" s="1954"/>
      <c r="T390" s="1954"/>
      <c r="U390" s="1954"/>
      <c r="V390" s="1954"/>
      <c r="W390" s="1954"/>
      <c r="X390" s="1954"/>
      <c r="Y390" s="1954"/>
      <c r="Z390" s="1954"/>
      <c r="AA390" s="1954"/>
    </row>
    <row r="391" spans="1:27" ht="15.75" customHeight="1">
      <c r="A391" s="1954"/>
      <c r="B391" s="1954"/>
      <c r="C391" s="1954"/>
      <c r="D391" s="1954"/>
      <c r="E391" s="1954"/>
      <c r="F391" s="1954"/>
      <c r="G391" s="1954"/>
      <c r="H391" s="1954"/>
      <c r="I391" s="1954"/>
      <c r="J391" s="1954"/>
      <c r="K391" s="1954"/>
      <c r="L391" s="1954"/>
      <c r="M391" s="1954"/>
      <c r="N391" s="1954"/>
      <c r="O391" s="1954"/>
      <c r="P391" s="1954"/>
      <c r="Q391" s="1954"/>
      <c r="R391" s="1954"/>
      <c r="S391" s="1954"/>
      <c r="T391" s="1954"/>
      <c r="U391" s="1954"/>
      <c r="V391" s="1954"/>
      <c r="W391" s="1954"/>
      <c r="X391" s="1954"/>
      <c r="Y391" s="1954"/>
      <c r="Z391" s="1954"/>
      <c r="AA391" s="1954"/>
    </row>
    <row r="392" spans="1:27" ht="15.75" customHeight="1">
      <c r="A392" s="1954"/>
      <c r="B392" s="1954"/>
      <c r="C392" s="1954"/>
      <c r="D392" s="1954"/>
      <c r="E392" s="1954"/>
      <c r="F392" s="1954"/>
      <c r="G392" s="1954"/>
      <c r="H392" s="1954"/>
      <c r="I392" s="1954"/>
      <c r="J392" s="1954"/>
      <c r="K392" s="1954"/>
      <c r="L392" s="1954"/>
      <c r="M392" s="1954"/>
      <c r="N392" s="1954"/>
      <c r="O392" s="1954"/>
      <c r="P392" s="1954"/>
      <c r="Q392" s="1954"/>
      <c r="R392" s="1954"/>
      <c r="S392" s="1954"/>
      <c r="T392" s="1954"/>
      <c r="U392" s="1954"/>
      <c r="V392" s="1954"/>
      <c r="W392" s="1954"/>
      <c r="X392" s="1954"/>
      <c r="Y392" s="1954"/>
      <c r="Z392" s="1954"/>
      <c r="AA392" s="1954"/>
    </row>
    <row r="393" spans="1:27" ht="15.75" customHeight="1">
      <c r="A393" s="1954"/>
      <c r="B393" s="1954"/>
      <c r="C393" s="1954"/>
      <c r="D393" s="1954"/>
      <c r="E393" s="1954"/>
      <c r="F393" s="1954"/>
      <c r="G393" s="1954"/>
      <c r="H393" s="1954"/>
      <c r="I393" s="1954"/>
      <c r="J393" s="1954"/>
      <c r="K393" s="1954"/>
      <c r="L393" s="1954"/>
      <c r="M393" s="1954"/>
      <c r="N393" s="1954"/>
      <c r="O393" s="1954"/>
      <c r="P393" s="1954"/>
      <c r="Q393" s="1954"/>
      <c r="R393" s="1954"/>
      <c r="S393" s="1954"/>
      <c r="T393" s="1954"/>
      <c r="U393" s="1954"/>
      <c r="V393" s="1954"/>
      <c r="W393" s="1954"/>
      <c r="X393" s="1954"/>
      <c r="Y393" s="1954"/>
      <c r="Z393" s="1954"/>
      <c r="AA393" s="1954"/>
    </row>
    <row r="394" spans="1:27" ht="15.75" customHeight="1">
      <c r="A394" s="1954"/>
      <c r="B394" s="1954"/>
      <c r="C394" s="1954"/>
      <c r="D394" s="1954"/>
      <c r="E394" s="1954"/>
      <c r="F394" s="1954"/>
      <c r="G394" s="1954"/>
      <c r="H394" s="1954"/>
      <c r="I394" s="1954"/>
      <c r="J394" s="1954"/>
      <c r="K394" s="1954"/>
      <c r="L394" s="1954"/>
      <c r="M394" s="1954"/>
      <c r="N394" s="1954"/>
      <c r="O394" s="1954"/>
      <c r="P394" s="1954"/>
      <c r="Q394" s="1954"/>
      <c r="R394" s="1954"/>
      <c r="S394" s="1954"/>
      <c r="T394" s="1954"/>
      <c r="U394" s="1954"/>
      <c r="V394" s="1954"/>
      <c r="W394" s="1954"/>
      <c r="X394" s="1954"/>
      <c r="Y394" s="1954"/>
      <c r="Z394" s="1954"/>
      <c r="AA394" s="1954"/>
    </row>
    <row r="395" spans="1:27" ht="15.75" customHeight="1">
      <c r="A395" s="1954"/>
      <c r="B395" s="1954"/>
      <c r="C395" s="1954"/>
      <c r="D395" s="1954"/>
      <c r="E395" s="1954"/>
      <c r="F395" s="1954"/>
      <c r="G395" s="1954"/>
      <c r="H395" s="1954"/>
      <c r="I395" s="1954"/>
      <c r="J395" s="1954"/>
      <c r="K395" s="1954"/>
      <c r="L395" s="1954"/>
      <c r="M395" s="1954"/>
      <c r="N395" s="1954"/>
      <c r="O395" s="1954"/>
      <c r="P395" s="1954"/>
      <c r="Q395" s="1954"/>
      <c r="R395" s="1954"/>
      <c r="S395" s="1954"/>
      <c r="T395" s="1954"/>
      <c r="U395" s="1954"/>
      <c r="V395" s="1954"/>
      <c r="W395" s="1954"/>
      <c r="X395" s="1954"/>
      <c r="Y395" s="1954"/>
      <c r="Z395" s="1954"/>
      <c r="AA395" s="1954"/>
    </row>
    <row r="396" spans="1:27" ht="15.75" customHeight="1">
      <c r="A396" s="1954"/>
      <c r="B396" s="1954"/>
      <c r="C396" s="1954"/>
      <c r="D396" s="1954"/>
      <c r="E396" s="1954"/>
      <c r="F396" s="1954"/>
      <c r="G396" s="1954"/>
      <c r="H396" s="1954"/>
      <c r="I396" s="1954"/>
      <c r="J396" s="1954"/>
      <c r="K396" s="1954"/>
      <c r="L396" s="1954"/>
      <c r="M396" s="1954"/>
      <c r="N396" s="1954"/>
      <c r="O396" s="1954"/>
      <c r="P396" s="1954"/>
      <c r="Q396" s="1954"/>
      <c r="R396" s="1954"/>
      <c r="S396" s="1954"/>
      <c r="T396" s="1954"/>
      <c r="U396" s="1954"/>
      <c r="V396" s="1954"/>
      <c r="W396" s="1954"/>
      <c r="X396" s="1954"/>
      <c r="Y396" s="1954"/>
      <c r="Z396" s="1954"/>
      <c r="AA396" s="1954"/>
    </row>
    <row r="397" spans="1:27" ht="15.75" customHeight="1">
      <c r="A397" s="1954"/>
      <c r="B397" s="1954"/>
      <c r="C397" s="1954"/>
      <c r="D397" s="1954"/>
      <c r="E397" s="1954"/>
      <c r="F397" s="1954"/>
      <c r="G397" s="1954"/>
      <c r="H397" s="1954"/>
      <c r="I397" s="1954"/>
      <c r="J397" s="1954"/>
      <c r="K397" s="1954"/>
      <c r="L397" s="1954"/>
      <c r="M397" s="1954"/>
      <c r="N397" s="1954"/>
      <c r="O397" s="1954"/>
      <c r="P397" s="1954"/>
      <c r="Q397" s="1954"/>
      <c r="R397" s="1954"/>
      <c r="S397" s="1954"/>
      <c r="T397" s="1954"/>
      <c r="U397" s="1954"/>
      <c r="V397" s="1954"/>
      <c r="W397" s="1954"/>
      <c r="X397" s="1954"/>
      <c r="Y397" s="1954"/>
      <c r="Z397" s="1954"/>
      <c r="AA397" s="1954"/>
    </row>
    <row r="398" spans="1:27" ht="15.75" customHeight="1">
      <c r="A398" s="1954"/>
      <c r="B398" s="1954"/>
      <c r="C398" s="1954"/>
      <c r="D398" s="1954"/>
      <c r="E398" s="1954"/>
      <c r="F398" s="1954"/>
      <c r="G398" s="1954"/>
      <c r="H398" s="1954"/>
      <c r="I398" s="1954"/>
      <c r="J398" s="1954"/>
      <c r="K398" s="1954"/>
      <c r="L398" s="1954"/>
      <c r="M398" s="1954"/>
      <c r="N398" s="1954"/>
      <c r="O398" s="1954"/>
      <c r="P398" s="1954"/>
      <c r="Q398" s="1954"/>
      <c r="R398" s="1954"/>
      <c r="S398" s="1954"/>
      <c r="T398" s="1954"/>
      <c r="U398" s="1954"/>
      <c r="V398" s="1954"/>
      <c r="W398" s="1954"/>
      <c r="X398" s="1954"/>
      <c r="Y398" s="1954"/>
      <c r="Z398" s="1954"/>
      <c r="AA398" s="1954"/>
    </row>
    <row r="399" spans="1:27" ht="15.75" customHeight="1">
      <c r="A399" s="1954"/>
      <c r="B399" s="1954"/>
      <c r="C399" s="1954"/>
      <c r="D399" s="1954"/>
      <c r="E399" s="1954"/>
      <c r="F399" s="1954"/>
      <c r="G399" s="1954"/>
      <c r="H399" s="1954"/>
      <c r="I399" s="1954"/>
      <c r="J399" s="1954"/>
      <c r="K399" s="1954"/>
      <c r="L399" s="1954"/>
      <c r="M399" s="1954"/>
      <c r="N399" s="1954"/>
      <c r="O399" s="1954"/>
      <c r="P399" s="1954"/>
      <c r="Q399" s="1954"/>
      <c r="R399" s="1954"/>
      <c r="S399" s="1954"/>
      <c r="T399" s="1954"/>
      <c r="U399" s="1954"/>
      <c r="V399" s="1954"/>
      <c r="W399" s="1954"/>
      <c r="X399" s="1954"/>
      <c r="Y399" s="1954"/>
      <c r="Z399" s="1954"/>
      <c r="AA399" s="1954"/>
    </row>
    <row r="400" spans="1:27" ht="15.75" customHeight="1">
      <c r="A400" s="1954"/>
      <c r="B400" s="1954"/>
      <c r="C400" s="1954"/>
      <c r="D400" s="1954"/>
      <c r="E400" s="1954"/>
      <c r="F400" s="1954"/>
      <c r="G400" s="1954"/>
      <c r="H400" s="1954"/>
      <c r="I400" s="1954"/>
      <c r="J400" s="1954"/>
      <c r="K400" s="1954"/>
      <c r="L400" s="1954"/>
      <c r="M400" s="1954"/>
      <c r="N400" s="1954"/>
      <c r="O400" s="1954"/>
      <c r="P400" s="1954"/>
      <c r="Q400" s="1954"/>
      <c r="R400" s="1954"/>
      <c r="S400" s="1954"/>
      <c r="T400" s="1954"/>
      <c r="U400" s="1954"/>
      <c r="V400" s="1954"/>
      <c r="W400" s="1954"/>
      <c r="X400" s="1954"/>
      <c r="Y400" s="1954"/>
      <c r="Z400" s="1954"/>
      <c r="AA400" s="1954"/>
    </row>
    <row r="401" spans="1:27" ht="15.75" customHeight="1">
      <c r="A401" s="1954"/>
      <c r="B401" s="1954"/>
      <c r="C401" s="1954"/>
      <c r="D401" s="1954"/>
      <c r="E401" s="1954"/>
      <c r="F401" s="1954"/>
      <c r="G401" s="1954"/>
      <c r="H401" s="1954"/>
      <c r="I401" s="1954"/>
      <c r="J401" s="1954"/>
      <c r="K401" s="1954"/>
      <c r="L401" s="1954"/>
      <c r="M401" s="1954"/>
      <c r="N401" s="1954"/>
      <c r="O401" s="1954"/>
      <c r="P401" s="1954"/>
      <c r="Q401" s="1954"/>
      <c r="R401" s="1954"/>
      <c r="S401" s="1954"/>
      <c r="T401" s="1954"/>
      <c r="U401" s="1954"/>
      <c r="V401" s="1954"/>
      <c r="W401" s="1954"/>
      <c r="X401" s="1954"/>
      <c r="Y401" s="1954"/>
      <c r="Z401" s="1954"/>
      <c r="AA401" s="1954"/>
    </row>
    <row r="402" spans="1:27" ht="15.75" customHeight="1">
      <c r="A402" s="1954"/>
      <c r="B402" s="1954"/>
      <c r="C402" s="1954"/>
      <c r="D402" s="1954"/>
      <c r="E402" s="1954"/>
      <c r="F402" s="1954"/>
      <c r="G402" s="1954"/>
      <c r="H402" s="1954"/>
      <c r="I402" s="1954"/>
      <c r="J402" s="1954"/>
      <c r="K402" s="1954"/>
      <c r="L402" s="1954"/>
      <c r="M402" s="1954"/>
      <c r="N402" s="1954"/>
      <c r="O402" s="1954"/>
      <c r="P402" s="1954"/>
      <c r="Q402" s="1954"/>
      <c r="R402" s="1954"/>
      <c r="S402" s="1954"/>
      <c r="T402" s="1954"/>
      <c r="U402" s="1954"/>
      <c r="V402" s="1954"/>
      <c r="W402" s="1954"/>
      <c r="X402" s="1954"/>
      <c r="Y402" s="1954"/>
      <c r="Z402" s="1954"/>
      <c r="AA402" s="1954"/>
    </row>
    <row r="403" spans="1:27" ht="15.75" customHeight="1">
      <c r="A403" s="1954"/>
      <c r="B403" s="1954"/>
      <c r="C403" s="1954"/>
      <c r="D403" s="1954"/>
      <c r="E403" s="1954"/>
      <c r="F403" s="1954"/>
      <c r="G403" s="1954"/>
      <c r="H403" s="1954"/>
      <c r="I403" s="1954"/>
      <c r="J403" s="1954"/>
      <c r="K403" s="1954"/>
      <c r="L403" s="1954"/>
      <c r="M403" s="1954"/>
      <c r="N403" s="1954"/>
      <c r="O403" s="1954"/>
      <c r="P403" s="1954"/>
      <c r="Q403" s="1954"/>
      <c r="R403" s="1954"/>
      <c r="S403" s="1954"/>
      <c r="T403" s="1954"/>
      <c r="U403" s="1954"/>
      <c r="V403" s="1954"/>
      <c r="W403" s="1954"/>
      <c r="X403" s="1954"/>
      <c r="Y403" s="1954"/>
      <c r="Z403" s="1954"/>
      <c r="AA403" s="1954"/>
    </row>
    <row r="404" spans="1:27" ht="15.75" customHeight="1">
      <c r="A404" s="1954"/>
      <c r="B404" s="1954"/>
      <c r="C404" s="1954"/>
      <c r="D404" s="1954"/>
      <c r="E404" s="1954"/>
      <c r="F404" s="1954"/>
      <c r="G404" s="1954"/>
      <c r="H404" s="1954"/>
      <c r="I404" s="1954"/>
      <c r="J404" s="1954"/>
      <c r="K404" s="1954"/>
      <c r="L404" s="1954"/>
      <c r="M404" s="1954"/>
      <c r="N404" s="1954"/>
      <c r="O404" s="1954"/>
      <c r="P404" s="1954"/>
      <c r="Q404" s="1954"/>
      <c r="R404" s="1954"/>
      <c r="S404" s="1954"/>
      <c r="T404" s="1954"/>
      <c r="U404" s="1954"/>
      <c r="V404" s="1954"/>
      <c r="W404" s="1954"/>
      <c r="X404" s="1954"/>
      <c r="Y404" s="1954"/>
      <c r="Z404" s="1954"/>
      <c r="AA404" s="1954"/>
    </row>
    <row r="405" spans="1:27" ht="15.75" customHeight="1">
      <c r="A405" s="1954"/>
      <c r="B405" s="1954"/>
      <c r="C405" s="1954"/>
      <c r="D405" s="1954"/>
      <c r="E405" s="1954"/>
      <c r="F405" s="1954"/>
      <c r="G405" s="1954"/>
      <c r="H405" s="1954"/>
      <c r="I405" s="1954"/>
      <c r="J405" s="1954"/>
      <c r="K405" s="1954"/>
      <c r="L405" s="1954"/>
      <c r="M405" s="1954"/>
      <c r="N405" s="1954"/>
      <c r="O405" s="1954"/>
      <c r="P405" s="1954"/>
      <c r="Q405" s="1954"/>
      <c r="R405" s="1954"/>
      <c r="S405" s="1954"/>
      <c r="T405" s="1954"/>
      <c r="U405" s="1954"/>
      <c r="V405" s="1954"/>
      <c r="W405" s="1954"/>
      <c r="X405" s="1954"/>
      <c r="Y405" s="1954"/>
      <c r="Z405" s="1954"/>
      <c r="AA405" s="1954"/>
    </row>
    <row r="406" spans="1:27" ht="15.75" customHeight="1">
      <c r="A406" s="1954"/>
      <c r="B406" s="1954"/>
      <c r="C406" s="1954"/>
      <c r="D406" s="1954"/>
      <c r="E406" s="1954"/>
      <c r="F406" s="1954"/>
      <c r="G406" s="1954"/>
      <c r="H406" s="1954"/>
      <c r="I406" s="1954"/>
      <c r="J406" s="1954"/>
      <c r="K406" s="1954"/>
      <c r="L406" s="1954"/>
      <c r="M406" s="1954"/>
      <c r="N406" s="1954"/>
      <c r="O406" s="1954"/>
      <c r="P406" s="1954"/>
      <c r="Q406" s="1954"/>
      <c r="R406" s="1954"/>
      <c r="S406" s="1954"/>
      <c r="T406" s="1954"/>
      <c r="U406" s="1954"/>
      <c r="V406" s="1954"/>
      <c r="W406" s="1954"/>
      <c r="X406" s="1954"/>
      <c r="Y406" s="1954"/>
      <c r="Z406" s="1954"/>
      <c r="AA406" s="1954"/>
    </row>
    <row r="407" spans="1:27" ht="15.75" customHeight="1">
      <c r="A407" s="1954"/>
      <c r="B407" s="1954"/>
      <c r="C407" s="1954"/>
      <c r="D407" s="1954"/>
      <c r="E407" s="1954"/>
      <c r="F407" s="1954"/>
      <c r="G407" s="1954"/>
      <c r="H407" s="1954"/>
      <c r="I407" s="1954"/>
      <c r="J407" s="1954"/>
      <c r="K407" s="1954"/>
      <c r="L407" s="1954"/>
      <c r="M407" s="1954"/>
      <c r="N407" s="1954"/>
      <c r="O407" s="1954"/>
      <c r="P407" s="1954"/>
      <c r="Q407" s="1954"/>
      <c r="R407" s="1954"/>
      <c r="S407" s="1954"/>
      <c r="T407" s="1954"/>
      <c r="U407" s="1954"/>
      <c r="V407" s="1954"/>
      <c r="W407" s="1954"/>
      <c r="X407" s="1954"/>
      <c r="Y407" s="1954"/>
      <c r="Z407" s="1954"/>
      <c r="AA407" s="1954"/>
    </row>
    <row r="408" spans="1:27" ht="15.75" customHeight="1">
      <c r="A408" s="1954"/>
      <c r="B408" s="1954"/>
      <c r="C408" s="1954"/>
      <c r="D408" s="1954"/>
      <c r="E408" s="1954"/>
      <c r="F408" s="1954"/>
      <c r="G408" s="1954"/>
      <c r="H408" s="1954"/>
      <c r="I408" s="1954"/>
      <c r="J408" s="1954"/>
      <c r="K408" s="1954"/>
      <c r="L408" s="1954"/>
      <c r="M408" s="1954"/>
      <c r="N408" s="1954"/>
      <c r="O408" s="1954"/>
      <c r="P408" s="1954"/>
      <c r="Q408" s="1954"/>
      <c r="R408" s="1954"/>
      <c r="S408" s="1954"/>
      <c r="T408" s="1954"/>
      <c r="U408" s="1954"/>
      <c r="V408" s="1954"/>
      <c r="W408" s="1954"/>
      <c r="X408" s="1954"/>
      <c r="Y408" s="1954"/>
      <c r="Z408" s="1954"/>
      <c r="AA408" s="1954"/>
    </row>
    <row r="409" spans="1:27" ht="15.75" customHeight="1">
      <c r="A409" s="1954"/>
      <c r="B409" s="1954"/>
      <c r="C409" s="1954"/>
      <c r="D409" s="1954"/>
      <c r="E409" s="1954"/>
      <c r="F409" s="1954"/>
      <c r="G409" s="1954"/>
      <c r="H409" s="1954"/>
      <c r="I409" s="1954"/>
      <c r="J409" s="1954"/>
      <c r="K409" s="1954"/>
      <c r="L409" s="1954"/>
      <c r="M409" s="1954"/>
      <c r="N409" s="1954"/>
      <c r="O409" s="1954"/>
      <c r="P409" s="1954"/>
      <c r="Q409" s="1954"/>
      <c r="R409" s="1954"/>
      <c r="S409" s="1954"/>
      <c r="T409" s="1954"/>
      <c r="U409" s="1954"/>
      <c r="V409" s="1954"/>
      <c r="W409" s="1954"/>
      <c r="X409" s="1954"/>
      <c r="Y409" s="1954"/>
      <c r="Z409" s="1954"/>
      <c r="AA409" s="1954"/>
    </row>
    <row r="410" spans="1:27" ht="15.75" customHeight="1">
      <c r="A410" s="1954"/>
      <c r="B410" s="1954"/>
      <c r="C410" s="1954"/>
      <c r="D410" s="1954"/>
      <c r="E410" s="1954"/>
      <c r="F410" s="1954"/>
      <c r="G410" s="1954"/>
      <c r="H410" s="1954"/>
      <c r="I410" s="1954"/>
      <c r="J410" s="1954"/>
      <c r="K410" s="1954"/>
      <c r="L410" s="1954"/>
      <c r="M410" s="1954"/>
      <c r="N410" s="1954"/>
      <c r="O410" s="1954"/>
      <c r="P410" s="1954"/>
      <c r="Q410" s="1954"/>
      <c r="R410" s="1954"/>
      <c r="S410" s="1954"/>
      <c r="T410" s="1954"/>
      <c r="U410" s="1954"/>
      <c r="V410" s="1954"/>
      <c r="W410" s="1954"/>
      <c r="X410" s="1954"/>
      <c r="Y410" s="1954"/>
      <c r="Z410" s="1954"/>
      <c r="AA410" s="1954"/>
    </row>
    <row r="411" spans="1:27" ht="15.75" customHeight="1">
      <c r="A411" s="1954"/>
      <c r="B411" s="1954"/>
      <c r="C411" s="1954"/>
      <c r="D411" s="1954"/>
      <c r="E411" s="1954"/>
      <c r="F411" s="1954"/>
      <c r="G411" s="1954"/>
      <c r="H411" s="1954"/>
      <c r="I411" s="1954"/>
      <c r="J411" s="1954"/>
      <c r="K411" s="1954"/>
      <c r="L411" s="1954"/>
      <c r="M411" s="1954"/>
      <c r="N411" s="1954"/>
      <c r="O411" s="1954"/>
      <c r="P411" s="1954"/>
      <c r="Q411" s="1954"/>
      <c r="R411" s="1954"/>
      <c r="S411" s="1954"/>
      <c r="T411" s="1954"/>
      <c r="U411" s="1954"/>
      <c r="V411" s="1954"/>
      <c r="W411" s="1954"/>
      <c r="X411" s="1954"/>
      <c r="Y411" s="1954"/>
      <c r="Z411" s="1954"/>
      <c r="AA411" s="1954"/>
    </row>
    <row r="412" spans="1:27" ht="15.75" customHeight="1">
      <c r="A412" s="1954"/>
      <c r="B412" s="1954"/>
      <c r="C412" s="1954"/>
      <c r="D412" s="1954"/>
      <c r="E412" s="1954"/>
      <c r="F412" s="1954"/>
      <c r="G412" s="1954"/>
      <c r="H412" s="1954"/>
      <c r="I412" s="1954"/>
      <c r="J412" s="1954"/>
      <c r="K412" s="1954"/>
      <c r="L412" s="1954"/>
      <c r="M412" s="1954"/>
      <c r="N412" s="1954"/>
      <c r="O412" s="1954"/>
      <c r="P412" s="1954"/>
      <c r="Q412" s="1954"/>
      <c r="R412" s="1954"/>
      <c r="S412" s="1954"/>
      <c r="T412" s="1954"/>
      <c r="U412" s="1954"/>
      <c r="V412" s="1954"/>
      <c r="W412" s="1954"/>
      <c r="X412" s="1954"/>
      <c r="Y412" s="1954"/>
      <c r="Z412" s="1954"/>
      <c r="AA412" s="1954"/>
    </row>
    <row r="413" spans="1:27" ht="15.75" customHeight="1">
      <c r="A413" s="1954"/>
      <c r="B413" s="1954"/>
      <c r="C413" s="1954"/>
      <c r="D413" s="1954"/>
      <c r="E413" s="1954"/>
      <c r="F413" s="1954"/>
      <c r="G413" s="1954"/>
      <c r="H413" s="1954"/>
      <c r="I413" s="1954"/>
      <c r="J413" s="1954"/>
      <c r="K413" s="1954"/>
      <c r="L413" s="1954"/>
      <c r="M413" s="1954"/>
      <c r="N413" s="1954"/>
      <c r="O413" s="1954"/>
      <c r="P413" s="1954"/>
      <c r="Q413" s="1954"/>
      <c r="R413" s="1954"/>
      <c r="S413" s="1954"/>
      <c r="T413" s="1954"/>
      <c r="U413" s="1954"/>
      <c r="V413" s="1954"/>
      <c r="W413" s="1954"/>
      <c r="X413" s="1954"/>
      <c r="Y413" s="1954"/>
      <c r="Z413" s="1954"/>
      <c r="AA413" s="1954"/>
    </row>
    <row r="414" spans="1:27" ht="15.75" customHeight="1">
      <c r="A414" s="1954"/>
      <c r="B414" s="1954"/>
      <c r="C414" s="1954"/>
      <c r="D414" s="1954"/>
      <c r="E414" s="1954"/>
      <c r="F414" s="1954"/>
      <c r="G414" s="1954"/>
      <c r="H414" s="1954"/>
      <c r="I414" s="1954"/>
      <c r="J414" s="1954"/>
      <c r="K414" s="1954"/>
      <c r="L414" s="1954"/>
      <c r="M414" s="1954"/>
      <c r="N414" s="1954"/>
      <c r="O414" s="1954"/>
      <c r="P414" s="1954"/>
      <c r="Q414" s="1954"/>
      <c r="R414" s="1954"/>
      <c r="S414" s="1954"/>
      <c r="T414" s="1954"/>
      <c r="U414" s="1954"/>
      <c r="V414" s="1954"/>
      <c r="W414" s="1954"/>
      <c r="X414" s="1954"/>
      <c r="Y414" s="1954"/>
      <c r="Z414" s="1954"/>
      <c r="AA414" s="1954"/>
    </row>
    <row r="415" spans="1:27" ht="15.75" customHeight="1">
      <c r="A415" s="1954"/>
      <c r="B415" s="1954"/>
      <c r="C415" s="1954"/>
      <c r="D415" s="1954"/>
      <c r="E415" s="1954"/>
      <c r="F415" s="1954"/>
      <c r="G415" s="1954"/>
      <c r="H415" s="1954"/>
      <c r="I415" s="1954"/>
      <c r="J415" s="1954"/>
      <c r="K415" s="1954"/>
      <c r="L415" s="1954"/>
      <c r="M415" s="1954"/>
      <c r="N415" s="1954"/>
      <c r="O415" s="1954"/>
      <c r="P415" s="1954"/>
      <c r="Q415" s="1954"/>
      <c r="R415" s="1954"/>
      <c r="S415" s="1954"/>
      <c r="T415" s="1954"/>
      <c r="U415" s="1954"/>
      <c r="V415" s="1954"/>
      <c r="W415" s="1954"/>
      <c r="X415" s="1954"/>
      <c r="Y415" s="1954"/>
      <c r="Z415" s="1954"/>
      <c r="AA415" s="1954"/>
    </row>
    <row r="416" spans="1:27" ht="15.75" customHeight="1">
      <c r="A416" s="1954"/>
      <c r="B416" s="1954"/>
      <c r="C416" s="1954"/>
      <c r="D416" s="1954"/>
      <c r="E416" s="1954"/>
      <c r="F416" s="1954"/>
      <c r="G416" s="1954"/>
      <c r="H416" s="1954"/>
      <c r="I416" s="1954"/>
      <c r="J416" s="1954"/>
      <c r="K416" s="1954"/>
      <c r="L416" s="1954"/>
      <c r="M416" s="1954"/>
      <c r="N416" s="1954"/>
      <c r="O416" s="1954"/>
      <c r="P416" s="1954"/>
      <c r="Q416" s="1954"/>
      <c r="R416" s="1954"/>
      <c r="S416" s="1954"/>
      <c r="T416" s="1954"/>
      <c r="U416" s="1954"/>
      <c r="V416" s="1954"/>
      <c r="W416" s="1954"/>
      <c r="X416" s="1954"/>
      <c r="Y416" s="1954"/>
      <c r="Z416" s="1954"/>
      <c r="AA416" s="1954"/>
    </row>
    <row r="417" spans="1:27" ht="15.75" customHeight="1">
      <c r="A417" s="1954"/>
      <c r="B417" s="1954"/>
      <c r="C417" s="1954"/>
      <c r="D417" s="1954"/>
      <c r="E417" s="1954"/>
      <c r="F417" s="1954"/>
      <c r="G417" s="1954"/>
      <c r="H417" s="1954"/>
      <c r="I417" s="1954"/>
      <c r="J417" s="1954"/>
      <c r="K417" s="1954"/>
      <c r="L417" s="1954"/>
      <c r="M417" s="1954"/>
      <c r="N417" s="1954"/>
      <c r="O417" s="1954"/>
      <c r="P417" s="1954"/>
      <c r="Q417" s="1954"/>
      <c r="R417" s="1954"/>
      <c r="S417" s="1954"/>
      <c r="T417" s="1954"/>
      <c r="U417" s="1954"/>
      <c r="V417" s="1954"/>
      <c r="W417" s="1954"/>
      <c r="X417" s="1954"/>
      <c r="Y417" s="1954"/>
      <c r="Z417" s="1954"/>
      <c r="AA417" s="1954"/>
    </row>
    <row r="418" spans="1:27" ht="15.75" customHeight="1">
      <c r="A418" s="1954"/>
      <c r="B418" s="1954"/>
      <c r="C418" s="1954"/>
      <c r="D418" s="1954"/>
      <c r="E418" s="1954"/>
      <c r="F418" s="1954"/>
      <c r="G418" s="1954"/>
      <c r="H418" s="1954"/>
      <c r="I418" s="1954"/>
      <c r="J418" s="1954"/>
      <c r="K418" s="1954"/>
      <c r="L418" s="1954"/>
      <c r="M418" s="1954"/>
      <c r="N418" s="1954"/>
      <c r="O418" s="1954"/>
      <c r="P418" s="1954"/>
      <c r="Q418" s="1954"/>
      <c r="R418" s="1954"/>
      <c r="S418" s="1954"/>
      <c r="T418" s="1954"/>
      <c r="U418" s="1954"/>
      <c r="V418" s="1954"/>
      <c r="W418" s="1954"/>
      <c r="X418" s="1954"/>
      <c r="Y418" s="1954"/>
      <c r="Z418" s="1954"/>
      <c r="AA418" s="1954"/>
    </row>
    <row r="419" spans="1:27" ht="15.75" customHeight="1">
      <c r="A419" s="1954"/>
      <c r="B419" s="1954"/>
      <c r="C419" s="1954"/>
      <c r="D419" s="1954"/>
      <c r="E419" s="1954"/>
      <c r="F419" s="1954"/>
      <c r="G419" s="1954"/>
      <c r="H419" s="1954"/>
      <c r="I419" s="1954"/>
      <c r="J419" s="1954"/>
      <c r="K419" s="1954"/>
      <c r="L419" s="1954"/>
      <c r="M419" s="1954"/>
      <c r="N419" s="1954"/>
      <c r="O419" s="1954"/>
      <c r="P419" s="1954"/>
      <c r="Q419" s="1954"/>
      <c r="R419" s="1954"/>
      <c r="S419" s="1954"/>
      <c r="T419" s="1954"/>
      <c r="U419" s="1954"/>
      <c r="V419" s="1954"/>
      <c r="W419" s="1954"/>
      <c r="X419" s="1954"/>
      <c r="Y419" s="1954"/>
      <c r="Z419" s="1954"/>
      <c r="AA419" s="1954"/>
    </row>
    <row r="420" spans="1:27" ht="15.75" customHeight="1">
      <c r="A420" s="1954"/>
      <c r="B420" s="1954"/>
      <c r="C420" s="1954"/>
      <c r="D420" s="1954"/>
      <c r="E420" s="1954"/>
      <c r="F420" s="1954"/>
      <c r="G420" s="1954"/>
      <c r="H420" s="1954"/>
      <c r="I420" s="1954"/>
      <c r="J420" s="1954"/>
      <c r="K420" s="1954"/>
      <c r="L420" s="1954"/>
      <c r="M420" s="1954"/>
      <c r="N420" s="1954"/>
      <c r="O420" s="1954"/>
      <c r="P420" s="1954"/>
      <c r="Q420" s="1954"/>
      <c r="R420" s="1954"/>
      <c r="S420" s="1954"/>
      <c r="T420" s="1954"/>
      <c r="U420" s="1954"/>
      <c r="V420" s="1954"/>
      <c r="W420" s="1954"/>
      <c r="X420" s="1954"/>
      <c r="Y420" s="1954"/>
      <c r="Z420" s="1954"/>
      <c r="AA420" s="1954"/>
    </row>
    <row r="421" spans="1:27" ht="15.75" customHeight="1">
      <c r="A421" s="1954"/>
      <c r="B421" s="1954"/>
      <c r="C421" s="1954"/>
      <c r="D421" s="1954"/>
      <c r="E421" s="1954"/>
      <c r="F421" s="1954"/>
      <c r="G421" s="1954"/>
      <c r="H421" s="1954"/>
      <c r="I421" s="1954"/>
      <c r="J421" s="1954"/>
      <c r="K421" s="1954"/>
      <c r="L421" s="1954"/>
      <c r="M421" s="1954"/>
      <c r="N421" s="1954"/>
      <c r="O421" s="1954"/>
      <c r="P421" s="1954"/>
      <c r="Q421" s="1954"/>
      <c r="R421" s="1954"/>
      <c r="S421" s="1954"/>
      <c r="T421" s="1954"/>
      <c r="U421" s="1954"/>
      <c r="V421" s="1954"/>
      <c r="W421" s="1954"/>
      <c r="X421" s="1954"/>
      <c r="Y421" s="1954"/>
      <c r="Z421" s="1954"/>
      <c r="AA421" s="1954"/>
    </row>
    <row r="422" spans="1:27" ht="15.75" customHeight="1">
      <c r="A422" s="1954"/>
      <c r="B422" s="1954"/>
      <c r="C422" s="1954"/>
      <c r="D422" s="1954"/>
      <c r="E422" s="1954"/>
      <c r="F422" s="1954"/>
      <c r="G422" s="1954"/>
      <c r="H422" s="1954"/>
      <c r="I422" s="1954"/>
      <c r="J422" s="1954"/>
      <c r="K422" s="1954"/>
      <c r="L422" s="1954"/>
      <c r="M422" s="1954"/>
      <c r="N422" s="1954"/>
      <c r="O422" s="1954"/>
      <c r="P422" s="1954"/>
      <c r="Q422" s="1954"/>
      <c r="R422" s="1954"/>
      <c r="S422" s="1954"/>
      <c r="T422" s="1954"/>
      <c r="U422" s="1954"/>
      <c r="V422" s="1954"/>
      <c r="W422" s="1954"/>
      <c r="X422" s="1954"/>
      <c r="Y422" s="1954"/>
      <c r="Z422" s="1954"/>
      <c r="AA422" s="1954"/>
    </row>
    <row r="423" spans="1:27" ht="15.75" customHeight="1">
      <c r="A423" s="1954"/>
      <c r="B423" s="1954"/>
      <c r="C423" s="1954"/>
      <c r="D423" s="1954"/>
      <c r="E423" s="1954"/>
      <c r="F423" s="1954"/>
      <c r="G423" s="1954"/>
      <c r="H423" s="1954"/>
      <c r="I423" s="1954"/>
      <c r="J423" s="1954"/>
      <c r="K423" s="1954"/>
      <c r="L423" s="1954"/>
      <c r="M423" s="1954"/>
      <c r="N423" s="1954"/>
      <c r="O423" s="1954"/>
      <c r="P423" s="1954"/>
      <c r="Q423" s="1954"/>
      <c r="R423" s="1954"/>
      <c r="S423" s="1954"/>
      <c r="T423" s="1954"/>
      <c r="U423" s="1954"/>
      <c r="V423" s="1954"/>
      <c r="W423" s="1954"/>
      <c r="X423" s="1954"/>
      <c r="Y423" s="1954"/>
      <c r="Z423" s="1954"/>
      <c r="AA423" s="1954"/>
    </row>
    <row r="424" spans="1:27" ht="15.75" customHeight="1">
      <c r="A424" s="1954"/>
      <c r="B424" s="1954"/>
      <c r="C424" s="1954"/>
      <c r="D424" s="1954"/>
      <c r="E424" s="1954"/>
      <c r="F424" s="1954"/>
      <c r="G424" s="1954"/>
      <c r="H424" s="1954"/>
      <c r="I424" s="1954"/>
      <c r="J424" s="1954"/>
      <c r="K424" s="1954"/>
      <c r="L424" s="1954"/>
      <c r="M424" s="1954"/>
      <c r="N424" s="1954"/>
      <c r="O424" s="1954"/>
      <c r="P424" s="1954"/>
      <c r="Q424" s="1954"/>
      <c r="R424" s="1954"/>
      <c r="S424" s="1954"/>
      <c r="T424" s="1954"/>
      <c r="U424" s="1954"/>
      <c r="V424" s="1954"/>
      <c r="W424" s="1954"/>
      <c r="X424" s="1954"/>
      <c r="Y424" s="1954"/>
      <c r="Z424" s="1954"/>
      <c r="AA424" s="1954"/>
    </row>
    <row r="425" spans="1:27" ht="15.75" customHeight="1">
      <c r="A425" s="1954"/>
      <c r="B425" s="1954"/>
      <c r="C425" s="1954"/>
      <c r="D425" s="1954"/>
      <c r="E425" s="1954"/>
      <c r="F425" s="1954"/>
      <c r="G425" s="1954"/>
      <c r="H425" s="1954"/>
      <c r="I425" s="1954"/>
      <c r="J425" s="1954"/>
      <c r="K425" s="1954"/>
      <c r="L425" s="1954"/>
      <c r="M425" s="1954"/>
      <c r="N425" s="1954"/>
      <c r="O425" s="1954"/>
      <c r="P425" s="1954"/>
      <c r="Q425" s="1954"/>
      <c r="R425" s="1954"/>
      <c r="S425" s="1954"/>
      <c r="T425" s="1954"/>
      <c r="U425" s="1954"/>
      <c r="V425" s="1954"/>
      <c r="W425" s="1954"/>
      <c r="X425" s="1954"/>
      <c r="Y425" s="1954"/>
      <c r="Z425" s="1954"/>
      <c r="AA425" s="1954"/>
    </row>
    <row r="426" spans="1:27" ht="15.75" customHeight="1">
      <c r="A426" s="1954"/>
      <c r="B426" s="1954"/>
      <c r="C426" s="1954"/>
      <c r="D426" s="1954"/>
      <c r="E426" s="1954"/>
      <c r="F426" s="1954"/>
      <c r="G426" s="1954"/>
      <c r="H426" s="1954"/>
      <c r="I426" s="1954"/>
      <c r="J426" s="1954"/>
      <c r="K426" s="1954"/>
      <c r="L426" s="1954"/>
      <c r="M426" s="1954"/>
      <c r="N426" s="1954"/>
      <c r="O426" s="1954"/>
      <c r="P426" s="1954"/>
      <c r="Q426" s="1954"/>
      <c r="R426" s="1954"/>
      <c r="S426" s="1954"/>
      <c r="T426" s="1954"/>
      <c r="U426" s="1954"/>
      <c r="V426" s="1954"/>
      <c r="W426" s="1954"/>
      <c r="X426" s="1954"/>
      <c r="Y426" s="1954"/>
      <c r="Z426" s="1954"/>
      <c r="AA426" s="1954"/>
    </row>
    <row r="427" spans="1:27" ht="15.75" customHeight="1">
      <c r="A427" s="1954"/>
      <c r="B427" s="1954"/>
      <c r="C427" s="1954"/>
      <c r="D427" s="1954"/>
      <c r="E427" s="1954"/>
      <c r="F427" s="1954"/>
      <c r="G427" s="1954"/>
      <c r="H427" s="1954"/>
      <c r="I427" s="1954"/>
      <c r="J427" s="1954"/>
      <c r="K427" s="1954"/>
      <c r="L427" s="1954"/>
      <c r="M427" s="1954"/>
      <c r="N427" s="1954"/>
      <c r="O427" s="1954"/>
      <c r="P427" s="1954"/>
      <c r="Q427" s="1954"/>
      <c r="R427" s="1954"/>
      <c r="S427" s="1954"/>
      <c r="T427" s="1954"/>
      <c r="U427" s="1954"/>
      <c r="V427" s="1954"/>
      <c r="W427" s="1954"/>
      <c r="X427" s="1954"/>
      <c r="Y427" s="1954"/>
      <c r="Z427" s="1954"/>
      <c r="AA427" s="1954"/>
    </row>
    <row r="428" spans="1:27" ht="15.75" customHeight="1">
      <c r="A428" s="1954"/>
      <c r="B428" s="1954"/>
      <c r="C428" s="1954"/>
      <c r="D428" s="1954"/>
      <c r="E428" s="1954"/>
      <c r="F428" s="1954"/>
      <c r="G428" s="1954"/>
      <c r="H428" s="1954"/>
      <c r="I428" s="1954"/>
      <c r="J428" s="1954"/>
      <c r="K428" s="1954"/>
      <c r="L428" s="1954"/>
      <c r="M428" s="1954"/>
      <c r="N428" s="1954"/>
      <c r="O428" s="1954"/>
      <c r="P428" s="1954"/>
      <c r="Q428" s="1954"/>
      <c r="R428" s="1954"/>
      <c r="S428" s="1954"/>
      <c r="T428" s="1954"/>
      <c r="U428" s="1954"/>
      <c r="V428" s="1954"/>
      <c r="W428" s="1954"/>
      <c r="X428" s="1954"/>
      <c r="Y428" s="1954"/>
      <c r="Z428" s="1954"/>
      <c r="AA428" s="1954"/>
    </row>
    <row r="429" spans="1:27" ht="15.75" customHeight="1">
      <c r="A429" s="1954"/>
      <c r="B429" s="1954"/>
      <c r="C429" s="1954"/>
      <c r="D429" s="1954"/>
      <c r="E429" s="1954"/>
      <c r="F429" s="1954"/>
      <c r="G429" s="1954"/>
      <c r="H429" s="1954"/>
      <c r="I429" s="1954"/>
      <c r="J429" s="1954"/>
      <c r="K429" s="1954"/>
      <c r="L429" s="1954"/>
      <c r="M429" s="1954"/>
      <c r="N429" s="1954"/>
      <c r="O429" s="1954"/>
      <c r="P429" s="1954"/>
      <c r="Q429" s="1954"/>
      <c r="R429" s="1954"/>
      <c r="S429" s="1954"/>
      <c r="T429" s="1954"/>
      <c r="U429" s="1954"/>
      <c r="V429" s="1954"/>
      <c r="W429" s="1954"/>
      <c r="X429" s="1954"/>
      <c r="Y429" s="1954"/>
      <c r="Z429" s="1954"/>
      <c r="AA429" s="1954"/>
    </row>
    <row r="430" spans="1:27" ht="15.75" customHeight="1">
      <c r="A430" s="1954"/>
      <c r="B430" s="1954"/>
      <c r="C430" s="1954"/>
      <c r="D430" s="1954"/>
      <c r="E430" s="1954"/>
      <c r="F430" s="1954"/>
      <c r="G430" s="1954"/>
      <c r="H430" s="1954"/>
      <c r="I430" s="1954"/>
      <c r="J430" s="1954"/>
      <c r="K430" s="1954"/>
      <c r="L430" s="1954"/>
      <c r="M430" s="1954"/>
      <c r="N430" s="1954"/>
      <c r="O430" s="1954"/>
      <c r="P430" s="1954"/>
      <c r="Q430" s="1954"/>
      <c r="R430" s="1954"/>
      <c r="S430" s="1954"/>
      <c r="T430" s="1954"/>
      <c r="U430" s="1954"/>
      <c r="V430" s="1954"/>
      <c r="W430" s="1954"/>
      <c r="X430" s="1954"/>
      <c r="Y430" s="1954"/>
      <c r="Z430" s="1954"/>
      <c r="AA430" s="1954"/>
    </row>
    <row r="431" spans="1:27" ht="15.75" customHeight="1">
      <c r="A431" s="1954"/>
      <c r="B431" s="1954"/>
      <c r="C431" s="1954"/>
      <c r="D431" s="1954"/>
      <c r="E431" s="1954"/>
      <c r="F431" s="1954"/>
      <c r="G431" s="1954"/>
      <c r="H431" s="1954"/>
      <c r="I431" s="1954"/>
      <c r="J431" s="1954"/>
      <c r="K431" s="1954"/>
      <c r="L431" s="1954"/>
      <c r="M431" s="1954"/>
      <c r="N431" s="1954"/>
      <c r="O431" s="1954"/>
      <c r="P431" s="1954"/>
      <c r="Q431" s="1954"/>
      <c r="R431" s="1954"/>
      <c r="S431" s="1954"/>
      <c r="T431" s="1954"/>
      <c r="U431" s="1954"/>
      <c r="V431" s="1954"/>
      <c r="W431" s="1954"/>
      <c r="X431" s="1954"/>
      <c r="Y431" s="1954"/>
      <c r="Z431" s="1954"/>
      <c r="AA431" s="1954"/>
    </row>
    <row r="432" spans="1:27" ht="15.75" customHeight="1">
      <c r="A432" s="1954"/>
      <c r="B432" s="1954"/>
      <c r="C432" s="1954"/>
      <c r="D432" s="1954"/>
      <c r="E432" s="1954"/>
      <c r="F432" s="1954"/>
      <c r="G432" s="1954"/>
      <c r="H432" s="1954"/>
      <c r="I432" s="1954"/>
      <c r="J432" s="1954"/>
      <c r="K432" s="1954"/>
      <c r="L432" s="1954"/>
      <c r="M432" s="1954"/>
      <c r="N432" s="1954"/>
      <c r="O432" s="1954"/>
      <c r="P432" s="1954"/>
      <c r="Q432" s="1954"/>
      <c r="R432" s="1954"/>
      <c r="S432" s="1954"/>
      <c r="T432" s="1954"/>
      <c r="U432" s="1954"/>
      <c r="V432" s="1954"/>
      <c r="W432" s="1954"/>
      <c r="X432" s="1954"/>
      <c r="Y432" s="1954"/>
      <c r="Z432" s="1954"/>
      <c r="AA432" s="1954"/>
    </row>
    <row r="433" spans="1:27" ht="15.75" customHeight="1">
      <c r="A433" s="1954"/>
      <c r="B433" s="1954"/>
      <c r="C433" s="1954"/>
      <c r="D433" s="1954"/>
      <c r="E433" s="1954"/>
      <c r="F433" s="1954"/>
      <c r="G433" s="1954"/>
      <c r="H433" s="1954"/>
      <c r="I433" s="1954"/>
      <c r="J433" s="1954"/>
      <c r="K433" s="1954"/>
      <c r="L433" s="1954"/>
      <c r="M433" s="1954"/>
      <c r="N433" s="1954"/>
      <c r="O433" s="1954"/>
      <c r="P433" s="1954"/>
      <c r="Q433" s="1954"/>
      <c r="R433" s="1954"/>
      <c r="S433" s="1954"/>
      <c r="T433" s="1954"/>
      <c r="U433" s="1954"/>
      <c r="V433" s="1954"/>
      <c r="W433" s="1954"/>
      <c r="X433" s="1954"/>
      <c r="Y433" s="1954"/>
      <c r="Z433" s="1954"/>
      <c r="AA433" s="1954"/>
    </row>
    <row r="434" spans="1:27" ht="15.75" customHeight="1">
      <c r="A434" s="1954"/>
      <c r="B434" s="1954"/>
      <c r="C434" s="1954"/>
      <c r="D434" s="1954"/>
      <c r="E434" s="1954"/>
      <c r="F434" s="1954"/>
      <c r="G434" s="1954"/>
      <c r="H434" s="1954"/>
      <c r="I434" s="1954"/>
      <c r="J434" s="1954"/>
      <c r="K434" s="1954"/>
      <c r="L434" s="1954"/>
      <c r="M434" s="1954"/>
      <c r="N434" s="1954"/>
      <c r="O434" s="1954"/>
      <c r="P434" s="1954"/>
      <c r="Q434" s="1954"/>
      <c r="R434" s="1954"/>
      <c r="S434" s="1954"/>
      <c r="T434" s="1954"/>
      <c r="U434" s="1954"/>
      <c r="V434" s="1954"/>
      <c r="W434" s="1954"/>
      <c r="X434" s="1954"/>
      <c r="Y434" s="1954"/>
      <c r="Z434" s="1954"/>
      <c r="AA434" s="1954"/>
    </row>
    <row r="435" spans="1:27" ht="15.75" customHeight="1">
      <c r="A435" s="1954"/>
      <c r="B435" s="1954"/>
      <c r="C435" s="1954"/>
      <c r="D435" s="1954"/>
      <c r="E435" s="1954"/>
      <c r="F435" s="1954"/>
      <c r="G435" s="1954"/>
      <c r="H435" s="1954"/>
      <c r="I435" s="1954"/>
      <c r="J435" s="1954"/>
      <c r="K435" s="1954"/>
      <c r="L435" s="1954"/>
      <c r="M435" s="1954"/>
      <c r="N435" s="1954"/>
      <c r="O435" s="1954"/>
      <c r="P435" s="1954"/>
      <c r="Q435" s="1954"/>
      <c r="R435" s="1954"/>
      <c r="S435" s="1954"/>
      <c r="T435" s="1954"/>
      <c r="U435" s="1954"/>
      <c r="V435" s="1954"/>
      <c r="W435" s="1954"/>
      <c r="X435" s="1954"/>
      <c r="Y435" s="1954"/>
      <c r="Z435" s="1954"/>
      <c r="AA435" s="1954"/>
    </row>
    <row r="436" spans="1:27" ht="15.75" customHeight="1">
      <c r="A436" s="1954"/>
      <c r="B436" s="1954"/>
      <c r="C436" s="1954"/>
      <c r="D436" s="1954"/>
      <c r="E436" s="1954"/>
      <c r="F436" s="1954"/>
      <c r="G436" s="1954"/>
      <c r="H436" s="1954"/>
      <c r="I436" s="1954"/>
      <c r="J436" s="1954"/>
      <c r="K436" s="1954"/>
      <c r="L436" s="1954"/>
      <c r="M436" s="1954"/>
      <c r="N436" s="1954"/>
      <c r="O436" s="1954"/>
      <c r="P436" s="1954"/>
      <c r="Q436" s="1954"/>
      <c r="R436" s="1954"/>
      <c r="S436" s="1954"/>
      <c r="T436" s="1954"/>
      <c r="U436" s="1954"/>
      <c r="V436" s="1954"/>
      <c r="W436" s="1954"/>
      <c r="X436" s="1954"/>
      <c r="Y436" s="1954"/>
      <c r="Z436" s="1954"/>
      <c r="AA436" s="1954"/>
    </row>
    <row r="437" spans="1:27" ht="15.75" customHeight="1">
      <c r="A437" s="1954"/>
      <c r="B437" s="1954"/>
      <c r="C437" s="1954"/>
      <c r="D437" s="1954"/>
      <c r="E437" s="1954"/>
      <c r="F437" s="1954"/>
      <c r="G437" s="1954"/>
      <c r="H437" s="1954"/>
      <c r="I437" s="1954"/>
      <c r="J437" s="1954"/>
      <c r="K437" s="1954"/>
      <c r="L437" s="1954"/>
      <c r="M437" s="1954"/>
      <c r="N437" s="1954"/>
      <c r="O437" s="1954"/>
      <c r="P437" s="1954"/>
      <c r="Q437" s="1954"/>
      <c r="R437" s="1954"/>
      <c r="S437" s="1954"/>
      <c r="T437" s="1954"/>
      <c r="U437" s="1954"/>
      <c r="V437" s="1954"/>
      <c r="W437" s="1954"/>
      <c r="X437" s="1954"/>
      <c r="Y437" s="1954"/>
      <c r="Z437" s="1954"/>
      <c r="AA437" s="1954"/>
    </row>
    <row r="438" spans="1:27" ht="15.75" customHeight="1">
      <c r="A438" s="1954"/>
      <c r="B438" s="1954"/>
      <c r="C438" s="1954"/>
      <c r="D438" s="1954"/>
      <c r="E438" s="1954"/>
      <c r="F438" s="1954"/>
      <c r="G438" s="1954"/>
      <c r="H438" s="1954"/>
      <c r="I438" s="1954"/>
      <c r="J438" s="1954"/>
      <c r="K438" s="1954"/>
      <c r="L438" s="1954"/>
      <c r="M438" s="1954"/>
      <c r="N438" s="1954"/>
      <c r="O438" s="1954"/>
      <c r="P438" s="1954"/>
      <c r="Q438" s="1954"/>
      <c r="R438" s="1954"/>
      <c r="S438" s="1954"/>
      <c r="T438" s="1954"/>
      <c r="U438" s="1954"/>
      <c r="V438" s="1954"/>
      <c r="W438" s="1954"/>
      <c r="X438" s="1954"/>
      <c r="Y438" s="1954"/>
      <c r="Z438" s="1954"/>
      <c r="AA438" s="1954"/>
    </row>
    <row r="439" spans="1:27" ht="15.75" customHeight="1">
      <c r="A439" s="1954"/>
      <c r="B439" s="1954"/>
      <c r="C439" s="1954"/>
      <c r="D439" s="1954"/>
      <c r="E439" s="1954"/>
      <c r="F439" s="1954"/>
      <c r="G439" s="1954"/>
      <c r="H439" s="1954"/>
      <c r="I439" s="1954"/>
      <c r="J439" s="1954"/>
      <c r="K439" s="1954"/>
      <c r="L439" s="1954"/>
      <c r="M439" s="1954"/>
      <c r="N439" s="1954"/>
      <c r="O439" s="1954"/>
      <c r="P439" s="1954"/>
      <c r="Q439" s="1954"/>
      <c r="R439" s="1954"/>
      <c r="S439" s="1954"/>
      <c r="T439" s="1954"/>
      <c r="U439" s="1954"/>
      <c r="V439" s="1954"/>
      <c r="W439" s="1954"/>
      <c r="X439" s="1954"/>
      <c r="Y439" s="1954"/>
      <c r="Z439" s="1954"/>
      <c r="AA439" s="1954"/>
    </row>
    <row r="440" spans="1:27" ht="15.75" customHeight="1">
      <c r="A440" s="1954"/>
      <c r="B440" s="1954"/>
      <c r="C440" s="1954"/>
      <c r="D440" s="1954"/>
      <c r="E440" s="1954"/>
      <c r="F440" s="1954"/>
      <c r="G440" s="1954"/>
      <c r="H440" s="1954"/>
      <c r="I440" s="1954"/>
      <c r="J440" s="1954"/>
      <c r="K440" s="1954"/>
      <c r="L440" s="1954"/>
      <c r="M440" s="1954"/>
      <c r="N440" s="1954"/>
      <c r="O440" s="1954"/>
      <c r="P440" s="1954"/>
      <c r="Q440" s="1954"/>
      <c r="R440" s="1954"/>
      <c r="S440" s="1954"/>
      <c r="T440" s="1954"/>
      <c r="U440" s="1954"/>
      <c r="V440" s="1954"/>
      <c r="W440" s="1954"/>
      <c r="X440" s="1954"/>
      <c r="Y440" s="1954"/>
      <c r="Z440" s="1954"/>
      <c r="AA440" s="1954"/>
    </row>
    <row r="441" spans="1:27" ht="15.75" customHeight="1">
      <c r="A441" s="1954"/>
      <c r="B441" s="1954"/>
      <c r="C441" s="1954"/>
      <c r="D441" s="1954"/>
      <c r="E441" s="1954"/>
      <c r="F441" s="1954"/>
      <c r="G441" s="1954"/>
      <c r="H441" s="1954"/>
      <c r="I441" s="1954"/>
      <c r="J441" s="1954"/>
      <c r="K441" s="1954"/>
      <c r="L441" s="1954"/>
      <c r="M441" s="1954"/>
      <c r="N441" s="1954"/>
      <c r="O441" s="1954"/>
      <c r="P441" s="1954"/>
      <c r="Q441" s="1954"/>
      <c r="R441" s="1954"/>
      <c r="S441" s="1954"/>
      <c r="T441" s="1954"/>
      <c r="U441" s="1954"/>
      <c r="V441" s="1954"/>
      <c r="W441" s="1954"/>
      <c r="X441" s="1954"/>
      <c r="Y441" s="1954"/>
      <c r="Z441" s="1954"/>
      <c r="AA441" s="1954"/>
    </row>
    <row r="442" spans="1:27" ht="15.75" customHeight="1">
      <c r="A442" s="1954"/>
      <c r="B442" s="1954"/>
      <c r="C442" s="1954"/>
      <c r="D442" s="1954"/>
      <c r="E442" s="1954"/>
      <c r="F442" s="1954"/>
      <c r="G442" s="1954"/>
      <c r="H442" s="1954"/>
      <c r="I442" s="1954"/>
      <c r="J442" s="1954"/>
      <c r="K442" s="1954"/>
      <c r="L442" s="1954"/>
      <c r="M442" s="1954"/>
      <c r="N442" s="1954"/>
      <c r="O442" s="1954"/>
      <c r="P442" s="1954"/>
      <c r="Q442" s="1954"/>
      <c r="R442" s="1954"/>
      <c r="S442" s="1954"/>
      <c r="T442" s="1954"/>
      <c r="U442" s="1954"/>
      <c r="V442" s="1954"/>
      <c r="W442" s="1954"/>
      <c r="X442" s="1954"/>
      <c r="Y442" s="1954"/>
      <c r="Z442" s="1954"/>
      <c r="AA442" s="1954"/>
    </row>
    <row r="443" spans="1:27" ht="15.75" customHeight="1">
      <c r="A443" s="1954"/>
      <c r="B443" s="1954"/>
      <c r="C443" s="1954"/>
      <c r="D443" s="1954"/>
      <c r="E443" s="1954"/>
      <c r="F443" s="1954"/>
      <c r="G443" s="1954"/>
      <c r="H443" s="1954"/>
      <c r="I443" s="1954"/>
      <c r="J443" s="1954"/>
      <c r="K443" s="1954"/>
      <c r="L443" s="1954"/>
      <c r="M443" s="1954"/>
      <c r="N443" s="1954"/>
      <c r="O443" s="1954"/>
      <c r="P443" s="1954"/>
      <c r="Q443" s="1954"/>
      <c r="R443" s="1954"/>
      <c r="S443" s="1954"/>
      <c r="T443" s="1954"/>
      <c r="U443" s="1954"/>
      <c r="V443" s="1954"/>
      <c r="W443" s="1954"/>
      <c r="X443" s="1954"/>
      <c r="Y443" s="1954"/>
      <c r="Z443" s="1954"/>
      <c r="AA443" s="1954"/>
    </row>
    <row r="444" spans="1:27" ht="15.75" customHeight="1">
      <c r="A444" s="1954"/>
      <c r="B444" s="1954"/>
      <c r="C444" s="1954"/>
      <c r="D444" s="1954"/>
      <c r="E444" s="1954"/>
      <c r="F444" s="1954"/>
      <c r="G444" s="1954"/>
      <c r="H444" s="1954"/>
      <c r="I444" s="1954"/>
      <c r="J444" s="1954"/>
      <c r="K444" s="1954"/>
      <c r="L444" s="1954"/>
      <c r="M444" s="1954"/>
      <c r="N444" s="1954"/>
      <c r="O444" s="1954"/>
      <c r="P444" s="1954"/>
      <c r="Q444" s="1954"/>
      <c r="R444" s="1954"/>
      <c r="S444" s="1954"/>
      <c r="T444" s="1954"/>
      <c r="U444" s="1954"/>
      <c r="V444" s="1954"/>
      <c r="W444" s="1954"/>
      <c r="X444" s="1954"/>
      <c r="Y444" s="1954"/>
      <c r="Z444" s="1954"/>
      <c r="AA444" s="1954"/>
    </row>
    <row r="445" spans="1:27" ht="15.75" customHeight="1">
      <c r="A445" s="1954"/>
      <c r="B445" s="1954"/>
      <c r="C445" s="1954"/>
      <c r="D445" s="1954"/>
      <c r="E445" s="1954"/>
      <c r="F445" s="1954"/>
      <c r="G445" s="1954"/>
      <c r="H445" s="1954"/>
      <c r="I445" s="1954"/>
      <c r="J445" s="1954"/>
      <c r="K445" s="1954"/>
      <c r="L445" s="1954"/>
      <c r="M445" s="1954"/>
      <c r="N445" s="1954"/>
      <c r="O445" s="1954"/>
      <c r="P445" s="1954"/>
      <c r="Q445" s="1954"/>
      <c r="R445" s="1954"/>
      <c r="S445" s="1954"/>
      <c r="T445" s="1954"/>
      <c r="U445" s="1954"/>
      <c r="V445" s="1954"/>
      <c r="W445" s="1954"/>
      <c r="X445" s="1954"/>
      <c r="Y445" s="1954"/>
      <c r="Z445" s="1954"/>
      <c r="AA445" s="1954"/>
    </row>
    <row r="446" spans="1:27" ht="15.75" customHeight="1">
      <c r="A446" s="1954"/>
      <c r="B446" s="1954"/>
      <c r="C446" s="1954"/>
      <c r="D446" s="1954"/>
      <c r="E446" s="1954"/>
      <c r="F446" s="1954"/>
      <c r="G446" s="1954"/>
      <c r="H446" s="1954"/>
      <c r="I446" s="1954"/>
      <c r="J446" s="1954"/>
      <c r="K446" s="1954"/>
      <c r="L446" s="1954"/>
      <c r="M446" s="1954"/>
      <c r="N446" s="1954"/>
      <c r="O446" s="1954"/>
      <c r="P446" s="1954"/>
      <c r="Q446" s="1954"/>
      <c r="R446" s="1954"/>
      <c r="S446" s="1954"/>
      <c r="T446" s="1954"/>
      <c r="U446" s="1954"/>
      <c r="V446" s="1954"/>
      <c r="W446" s="1954"/>
      <c r="X446" s="1954"/>
      <c r="Y446" s="1954"/>
      <c r="Z446" s="1954"/>
      <c r="AA446" s="1954"/>
    </row>
    <row r="447" spans="1:27" ht="15.75" customHeight="1">
      <c r="A447" s="1954"/>
      <c r="B447" s="1954"/>
      <c r="C447" s="1954"/>
      <c r="D447" s="1954"/>
      <c r="E447" s="1954"/>
      <c r="F447" s="1954"/>
      <c r="G447" s="1954"/>
      <c r="H447" s="1954"/>
      <c r="I447" s="1954"/>
      <c r="J447" s="1954"/>
      <c r="K447" s="1954"/>
      <c r="L447" s="1954"/>
      <c r="M447" s="1954"/>
      <c r="N447" s="1954"/>
      <c r="O447" s="1954"/>
      <c r="P447" s="1954"/>
      <c r="Q447" s="1954"/>
      <c r="R447" s="1954"/>
      <c r="S447" s="1954"/>
      <c r="T447" s="1954"/>
      <c r="U447" s="1954"/>
      <c r="V447" s="1954"/>
      <c r="W447" s="1954"/>
      <c r="X447" s="1954"/>
      <c r="Y447" s="1954"/>
      <c r="Z447" s="1954"/>
      <c r="AA447" s="1954"/>
    </row>
    <row r="448" spans="1:27" ht="15.75" customHeight="1">
      <c r="A448" s="1954"/>
      <c r="B448" s="1954"/>
      <c r="C448" s="1954"/>
      <c r="D448" s="1954"/>
      <c r="E448" s="1954"/>
      <c r="F448" s="1954"/>
      <c r="G448" s="1954"/>
      <c r="H448" s="1954"/>
      <c r="I448" s="1954"/>
      <c r="J448" s="1954"/>
      <c r="K448" s="1954"/>
      <c r="L448" s="1954"/>
      <c r="M448" s="1954"/>
      <c r="N448" s="1954"/>
      <c r="O448" s="1954"/>
      <c r="P448" s="1954"/>
      <c r="Q448" s="1954"/>
      <c r="R448" s="1954"/>
      <c r="S448" s="1954"/>
      <c r="T448" s="1954"/>
      <c r="U448" s="1954"/>
      <c r="V448" s="1954"/>
      <c r="W448" s="1954"/>
      <c r="X448" s="1954"/>
      <c r="Y448" s="1954"/>
      <c r="Z448" s="1954"/>
      <c r="AA448" s="1954"/>
    </row>
    <row r="449" spans="1:27" ht="15.75" customHeight="1">
      <c r="A449" s="1954"/>
      <c r="B449" s="1954"/>
      <c r="C449" s="1954"/>
      <c r="D449" s="1954"/>
      <c r="E449" s="1954"/>
      <c r="F449" s="1954"/>
      <c r="G449" s="1954"/>
      <c r="H449" s="1954"/>
      <c r="I449" s="1954"/>
      <c r="J449" s="1954"/>
      <c r="K449" s="1954"/>
      <c r="L449" s="1954"/>
      <c r="M449" s="1954"/>
      <c r="N449" s="1954"/>
      <c r="O449" s="1954"/>
      <c r="P449" s="1954"/>
      <c r="Q449" s="1954"/>
      <c r="R449" s="1954"/>
      <c r="S449" s="1954"/>
      <c r="T449" s="1954"/>
      <c r="U449" s="1954"/>
      <c r="V449" s="1954"/>
      <c r="W449" s="1954"/>
      <c r="X449" s="1954"/>
      <c r="Y449" s="1954"/>
      <c r="Z449" s="1954"/>
      <c r="AA449" s="1954"/>
    </row>
    <row r="450" spans="1:27" ht="15.75" customHeight="1">
      <c r="A450" s="1954"/>
      <c r="B450" s="1954"/>
      <c r="C450" s="1954"/>
      <c r="D450" s="1954"/>
      <c r="E450" s="1954"/>
      <c r="F450" s="1954"/>
      <c r="G450" s="1954"/>
      <c r="H450" s="1954"/>
      <c r="I450" s="1954"/>
      <c r="J450" s="1954"/>
      <c r="K450" s="1954"/>
      <c r="L450" s="1954"/>
      <c r="M450" s="1954"/>
      <c r="N450" s="1954"/>
      <c r="O450" s="1954"/>
      <c r="P450" s="1954"/>
      <c r="Q450" s="1954"/>
      <c r="R450" s="1954"/>
      <c r="S450" s="1954"/>
      <c r="T450" s="1954"/>
      <c r="U450" s="1954"/>
      <c r="V450" s="1954"/>
      <c r="W450" s="1954"/>
      <c r="X450" s="1954"/>
      <c r="Y450" s="1954"/>
      <c r="Z450" s="1954"/>
      <c r="AA450" s="1954"/>
    </row>
    <row r="451" spans="1:27" ht="15.75" customHeight="1">
      <c r="A451" s="1954"/>
      <c r="B451" s="1954"/>
      <c r="C451" s="1954"/>
      <c r="D451" s="1954"/>
      <c r="E451" s="1954"/>
      <c r="F451" s="1954"/>
      <c r="G451" s="1954"/>
      <c r="H451" s="1954"/>
      <c r="I451" s="1954"/>
      <c r="J451" s="1954"/>
      <c r="K451" s="1954"/>
      <c r="L451" s="1954"/>
      <c r="M451" s="1954"/>
      <c r="N451" s="1954"/>
      <c r="O451" s="1954"/>
      <c r="P451" s="1954"/>
      <c r="Q451" s="1954"/>
      <c r="R451" s="1954"/>
      <c r="S451" s="1954"/>
      <c r="T451" s="1954"/>
      <c r="U451" s="1954"/>
      <c r="V451" s="1954"/>
      <c r="W451" s="1954"/>
      <c r="X451" s="1954"/>
      <c r="Y451" s="1954"/>
      <c r="Z451" s="1954"/>
      <c r="AA451" s="1954"/>
    </row>
    <row r="452" spans="1:27" ht="15.75" customHeight="1">
      <c r="A452" s="1954"/>
      <c r="B452" s="1954"/>
      <c r="C452" s="1954"/>
      <c r="D452" s="1954"/>
      <c r="E452" s="1954"/>
      <c r="F452" s="1954"/>
      <c r="G452" s="1954"/>
      <c r="H452" s="1954"/>
      <c r="I452" s="1954"/>
      <c r="J452" s="1954"/>
      <c r="K452" s="1954"/>
      <c r="L452" s="1954"/>
      <c r="M452" s="1954"/>
      <c r="N452" s="1954"/>
      <c r="O452" s="1954"/>
      <c r="P452" s="1954"/>
      <c r="Q452" s="1954"/>
      <c r="R452" s="1954"/>
      <c r="S452" s="1954"/>
      <c r="T452" s="1954"/>
      <c r="U452" s="1954"/>
      <c r="V452" s="1954"/>
      <c r="W452" s="1954"/>
      <c r="X452" s="1954"/>
      <c r="Y452" s="1954"/>
      <c r="Z452" s="1954"/>
      <c r="AA452" s="1954"/>
    </row>
    <row r="453" spans="1:27" ht="15.75" customHeight="1">
      <c r="A453" s="1954"/>
      <c r="B453" s="1954"/>
      <c r="C453" s="1954"/>
      <c r="D453" s="1954"/>
      <c r="E453" s="1954"/>
      <c r="F453" s="1954"/>
      <c r="G453" s="1954"/>
      <c r="H453" s="1954"/>
      <c r="I453" s="1954"/>
      <c r="J453" s="1954"/>
      <c r="K453" s="1954"/>
      <c r="L453" s="1954"/>
      <c r="M453" s="1954"/>
      <c r="N453" s="1954"/>
      <c r="O453" s="1954"/>
      <c r="P453" s="1954"/>
      <c r="Q453" s="1954"/>
      <c r="R453" s="1954"/>
      <c r="S453" s="1954"/>
      <c r="T453" s="1954"/>
      <c r="U453" s="1954"/>
      <c r="V453" s="1954"/>
      <c r="W453" s="1954"/>
      <c r="X453" s="1954"/>
      <c r="Y453" s="1954"/>
      <c r="Z453" s="1954"/>
      <c r="AA453" s="1954"/>
    </row>
    <row r="454" spans="1:27" ht="15.75" customHeight="1">
      <c r="A454" s="1954"/>
      <c r="B454" s="1954"/>
      <c r="C454" s="1954"/>
      <c r="D454" s="1954"/>
      <c r="E454" s="1954"/>
      <c r="F454" s="1954"/>
      <c r="G454" s="1954"/>
      <c r="H454" s="1954"/>
      <c r="I454" s="1954"/>
      <c r="J454" s="1954"/>
      <c r="K454" s="1954"/>
      <c r="L454" s="1954"/>
      <c r="M454" s="1954"/>
      <c r="N454" s="1954"/>
      <c r="O454" s="1954"/>
      <c r="P454" s="1954"/>
      <c r="Q454" s="1954"/>
      <c r="R454" s="1954"/>
      <c r="S454" s="1954"/>
      <c r="T454" s="1954"/>
      <c r="U454" s="1954"/>
      <c r="V454" s="1954"/>
      <c r="W454" s="1954"/>
      <c r="X454" s="1954"/>
      <c r="Y454" s="1954"/>
      <c r="Z454" s="1954"/>
      <c r="AA454" s="1954"/>
    </row>
    <row r="455" spans="1:27" ht="15.75" customHeight="1">
      <c r="A455" s="1954"/>
      <c r="B455" s="1954"/>
      <c r="C455" s="1954"/>
      <c r="D455" s="1954"/>
      <c r="E455" s="1954"/>
      <c r="F455" s="1954"/>
      <c r="G455" s="1954"/>
      <c r="H455" s="1954"/>
      <c r="I455" s="1954"/>
      <c r="J455" s="1954"/>
      <c r="K455" s="1954"/>
      <c r="L455" s="1954"/>
      <c r="M455" s="1954"/>
      <c r="N455" s="1954"/>
      <c r="O455" s="1954"/>
      <c r="P455" s="1954"/>
      <c r="Q455" s="1954"/>
      <c r="R455" s="1954"/>
      <c r="S455" s="1954"/>
      <c r="T455" s="1954"/>
      <c r="U455" s="1954"/>
      <c r="V455" s="1954"/>
      <c r="W455" s="1954"/>
      <c r="X455" s="1954"/>
      <c r="Y455" s="1954"/>
      <c r="Z455" s="1954"/>
      <c r="AA455" s="1954"/>
    </row>
    <row r="456" spans="1:27" ht="15.75" customHeight="1">
      <c r="A456" s="1954"/>
      <c r="B456" s="1954"/>
      <c r="C456" s="1954"/>
      <c r="D456" s="1954"/>
      <c r="E456" s="1954"/>
      <c r="F456" s="1954"/>
      <c r="G456" s="1954"/>
      <c r="H456" s="1954"/>
      <c r="I456" s="1954"/>
      <c r="J456" s="1954"/>
      <c r="K456" s="1954"/>
      <c r="L456" s="1954"/>
      <c r="M456" s="1954"/>
      <c r="N456" s="1954"/>
      <c r="O456" s="1954"/>
      <c r="P456" s="1954"/>
      <c r="Q456" s="1954"/>
      <c r="R456" s="1954"/>
      <c r="S456" s="1954"/>
      <c r="T456" s="1954"/>
      <c r="U456" s="1954"/>
      <c r="V456" s="1954"/>
      <c r="W456" s="1954"/>
      <c r="X456" s="1954"/>
      <c r="Y456" s="1954"/>
      <c r="Z456" s="1954"/>
      <c r="AA456" s="1954"/>
    </row>
    <row r="457" spans="1:27" ht="15.75" customHeight="1">
      <c r="A457" s="1954"/>
      <c r="B457" s="1954"/>
      <c r="C457" s="1954"/>
      <c r="D457" s="1954"/>
      <c r="E457" s="1954"/>
      <c r="F457" s="1954"/>
      <c r="G457" s="1954"/>
      <c r="H457" s="1954"/>
      <c r="I457" s="1954"/>
      <c r="J457" s="1954"/>
      <c r="K457" s="1954"/>
      <c r="L457" s="1954"/>
      <c r="M457" s="1954"/>
      <c r="N457" s="1954"/>
      <c r="O457" s="1954"/>
      <c r="P457" s="1954"/>
      <c r="Q457" s="1954"/>
      <c r="R457" s="1954"/>
      <c r="S457" s="1954"/>
      <c r="T457" s="1954"/>
      <c r="U457" s="1954"/>
      <c r="V457" s="1954"/>
      <c r="W457" s="1954"/>
      <c r="X457" s="1954"/>
      <c r="Y457" s="1954"/>
      <c r="Z457" s="1954"/>
      <c r="AA457" s="1954"/>
    </row>
    <row r="458" spans="1:27" ht="15.75" customHeight="1">
      <c r="A458" s="1954"/>
      <c r="B458" s="1954"/>
      <c r="C458" s="1954"/>
      <c r="D458" s="1954"/>
      <c r="E458" s="1954"/>
      <c r="F458" s="1954"/>
      <c r="G458" s="1954"/>
      <c r="H458" s="1954"/>
      <c r="I458" s="1954"/>
      <c r="J458" s="1954"/>
      <c r="K458" s="1954"/>
      <c r="L458" s="1954"/>
      <c r="M458" s="1954"/>
      <c r="N458" s="1954"/>
      <c r="O458" s="1954"/>
      <c r="P458" s="1954"/>
      <c r="Q458" s="1954"/>
      <c r="R458" s="1954"/>
      <c r="S458" s="1954"/>
      <c r="T458" s="1954"/>
      <c r="U458" s="1954"/>
      <c r="V458" s="1954"/>
      <c r="W458" s="1954"/>
      <c r="X458" s="1954"/>
      <c r="Y458" s="1954"/>
      <c r="Z458" s="1954"/>
      <c r="AA458" s="1954"/>
    </row>
    <row r="459" spans="1:27" ht="15.75" customHeight="1">
      <c r="A459" s="1954"/>
      <c r="B459" s="1954"/>
      <c r="C459" s="1954"/>
      <c r="D459" s="1954"/>
      <c r="E459" s="1954"/>
      <c r="F459" s="1954"/>
      <c r="G459" s="1954"/>
      <c r="H459" s="1954"/>
      <c r="I459" s="1954"/>
      <c r="J459" s="1954"/>
      <c r="K459" s="1954"/>
      <c r="L459" s="1954"/>
      <c r="M459" s="1954"/>
      <c r="N459" s="1954"/>
      <c r="O459" s="1954"/>
      <c r="P459" s="1954"/>
      <c r="Q459" s="1954"/>
      <c r="R459" s="1954"/>
      <c r="S459" s="1954"/>
      <c r="T459" s="1954"/>
      <c r="U459" s="1954"/>
      <c r="V459" s="1954"/>
      <c r="W459" s="1954"/>
      <c r="X459" s="1954"/>
      <c r="Y459" s="1954"/>
      <c r="Z459" s="1954"/>
      <c r="AA459" s="1954"/>
    </row>
    <row r="460" spans="1:27" ht="15.75" customHeight="1">
      <c r="A460" s="1954"/>
      <c r="B460" s="1954"/>
      <c r="C460" s="1954"/>
      <c r="D460" s="1954"/>
      <c r="E460" s="1954"/>
      <c r="F460" s="1954"/>
      <c r="G460" s="1954"/>
      <c r="H460" s="1954"/>
      <c r="I460" s="1954"/>
      <c r="J460" s="1954"/>
      <c r="K460" s="1954"/>
      <c r="L460" s="1954"/>
      <c r="M460" s="1954"/>
      <c r="N460" s="1954"/>
      <c r="O460" s="1954"/>
      <c r="P460" s="1954"/>
      <c r="Q460" s="1954"/>
      <c r="R460" s="1954"/>
      <c r="S460" s="1954"/>
      <c r="T460" s="1954"/>
      <c r="U460" s="1954"/>
      <c r="V460" s="1954"/>
      <c r="W460" s="1954"/>
      <c r="X460" s="1954"/>
      <c r="Y460" s="1954"/>
      <c r="Z460" s="1954"/>
      <c r="AA460" s="1954"/>
    </row>
    <row r="461" spans="1:27" ht="15.75" customHeight="1">
      <c r="A461" s="1954"/>
      <c r="B461" s="1954"/>
      <c r="C461" s="1954"/>
      <c r="D461" s="1954"/>
      <c r="E461" s="1954"/>
      <c r="F461" s="1954"/>
      <c r="G461" s="1954"/>
      <c r="H461" s="1954"/>
      <c r="I461" s="1954"/>
      <c r="J461" s="1954"/>
      <c r="K461" s="1954"/>
      <c r="L461" s="1954"/>
      <c r="M461" s="1954"/>
      <c r="N461" s="1954"/>
      <c r="O461" s="1954"/>
      <c r="P461" s="1954"/>
      <c r="Q461" s="1954"/>
      <c r="R461" s="1954"/>
      <c r="S461" s="1954"/>
      <c r="T461" s="1954"/>
      <c r="U461" s="1954"/>
      <c r="V461" s="1954"/>
      <c r="W461" s="1954"/>
      <c r="X461" s="1954"/>
      <c r="Y461" s="1954"/>
      <c r="Z461" s="1954"/>
      <c r="AA461" s="1954"/>
    </row>
    <row r="462" spans="1:27" ht="15.75" customHeight="1">
      <c r="A462" s="1954"/>
      <c r="B462" s="1954"/>
      <c r="C462" s="1954"/>
      <c r="D462" s="1954"/>
      <c r="E462" s="1954"/>
      <c r="F462" s="1954"/>
      <c r="G462" s="1954"/>
      <c r="H462" s="1954"/>
      <c r="I462" s="1954"/>
      <c r="J462" s="1954"/>
      <c r="K462" s="1954"/>
      <c r="L462" s="1954"/>
      <c r="M462" s="1954"/>
      <c r="N462" s="1954"/>
      <c r="O462" s="1954"/>
      <c r="P462" s="1954"/>
      <c r="Q462" s="1954"/>
      <c r="R462" s="1954"/>
      <c r="S462" s="1954"/>
      <c r="T462" s="1954"/>
      <c r="U462" s="1954"/>
      <c r="V462" s="1954"/>
      <c r="W462" s="1954"/>
      <c r="X462" s="1954"/>
      <c r="Y462" s="1954"/>
      <c r="Z462" s="1954"/>
      <c r="AA462" s="1954"/>
    </row>
    <row r="463" spans="1:27" ht="15.75" customHeight="1">
      <c r="A463" s="1954"/>
      <c r="B463" s="1954"/>
      <c r="C463" s="1954"/>
      <c r="D463" s="1954"/>
      <c r="E463" s="1954"/>
      <c r="F463" s="1954"/>
      <c r="G463" s="1954"/>
      <c r="H463" s="1954"/>
      <c r="I463" s="1954"/>
      <c r="J463" s="1954"/>
      <c r="K463" s="1954"/>
      <c r="L463" s="1954"/>
      <c r="M463" s="1954"/>
      <c r="N463" s="1954"/>
      <c r="O463" s="1954"/>
      <c r="P463" s="1954"/>
      <c r="Q463" s="1954"/>
      <c r="R463" s="1954"/>
      <c r="S463" s="1954"/>
      <c r="T463" s="1954"/>
      <c r="U463" s="1954"/>
      <c r="V463" s="1954"/>
      <c r="W463" s="1954"/>
      <c r="X463" s="1954"/>
      <c r="Y463" s="1954"/>
      <c r="Z463" s="1954"/>
      <c r="AA463" s="1954"/>
    </row>
    <row r="464" spans="1:27" ht="15.75" customHeight="1">
      <c r="A464" s="1954"/>
      <c r="B464" s="1954"/>
      <c r="C464" s="1954"/>
      <c r="D464" s="1954"/>
      <c r="E464" s="1954"/>
      <c r="F464" s="1954"/>
      <c r="G464" s="1954"/>
      <c r="H464" s="1954"/>
      <c r="I464" s="1954"/>
      <c r="J464" s="1954"/>
      <c r="K464" s="1954"/>
      <c r="L464" s="1954"/>
      <c r="M464" s="1954"/>
      <c r="N464" s="1954"/>
      <c r="O464" s="1954"/>
      <c r="P464" s="1954"/>
      <c r="Q464" s="1954"/>
      <c r="R464" s="1954"/>
      <c r="S464" s="1954"/>
      <c r="T464" s="1954"/>
      <c r="U464" s="1954"/>
      <c r="V464" s="1954"/>
      <c r="W464" s="1954"/>
      <c r="X464" s="1954"/>
      <c r="Y464" s="1954"/>
      <c r="Z464" s="1954"/>
      <c r="AA464" s="1954"/>
    </row>
    <row r="465" spans="1:27" ht="15.75" customHeight="1">
      <c r="A465" s="1954"/>
      <c r="B465" s="1954"/>
      <c r="C465" s="1954"/>
      <c r="D465" s="1954"/>
      <c r="E465" s="1954"/>
      <c r="F465" s="1954"/>
      <c r="G465" s="1954"/>
      <c r="H465" s="1954"/>
      <c r="I465" s="1954"/>
      <c r="J465" s="1954"/>
      <c r="K465" s="1954"/>
      <c r="L465" s="1954"/>
      <c r="M465" s="1954"/>
      <c r="N465" s="1954"/>
      <c r="O465" s="1954"/>
      <c r="P465" s="1954"/>
      <c r="Q465" s="1954"/>
      <c r="R465" s="1954"/>
      <c r="S465" s="1954"/>
      <c r="T465" s="1954"/>
      <c r="U465" s="1954"/>
      <c r="V465" s="1954"/>
      <c r="W465" s="1954"/>
      <c r="X465" s="1954"/>
      <c r="Y465" s="1954"/>
      <c r="Z465" s="1954"/>
      <c r="AA465" s="1954"/>
    </row>
    <row r="466" spans="1:27" ht="15.75" customHeight="1">
      <c r="A466" s="1954"/>
      <c r="B466" s="1954"/>
      <c r="C466" s="1954"/>
      <c r="D466" s="1954"/>
      <c r="E466" s="1954"/>
      <c r="F466" s="1954"/>
      <c r="G466" s="1954"/>
      <c r="H466" s="1954"/>
      <c r="I466" s="1954"/>
      <c r="J466" s="1954"/>
      <c r="K466" s="1954"/>
      <c r="L466" s="1954"/>
      <c r="M466" s="1954"/>
      <c r="N466" s="1954"/>
      <c r="O466" s="1954"/>
      <c r="P466" s="1954"/>
      <c r="Q466" s="1954"/>
      <c r="R466" s="1954"/>
      <c r="S466" s="1954"/>
      <c r="T466" s="1954"/>
      <c r="U466" s="1954"/>
      <c r="V466" s="1954"/>
      <c r="W466" s="1954"/>
      <c r="X466" s="1954"/>
      <c r="Y466" s="1954"/>
      <c r="Z466" s="1954"/>
      <c r="AA466" s="1954"/>
    </row>
    <row r="467" spans="1:27" ht="15.75" customHeight="1">
      <c r="A467" s="1954"/>
      <c r="B467" s="1954"/>
      <c r="C467" s="1954"/>
      <c r="D467" s="1954"/>
      <c r="E467" s="1954"/>
      <c r="F467" s="1954"/>
      <c r="G467" s="1954"/>
      <c r="H467" s="1954"/>
      <c r="I467" s="1954"/>
      <c r="J467" s="1954"/>
      <c r="K467" s="1954"/>
      <c r="L467" s="1954"/>
      <c r="M467" s="1954"/>
      <c r="N467" s="1954"/>
      <c r="O467" s="1954"/>
      <c r="P467" s="1954"/>
      <c r="Q467" s="1954"/>
      <c r="R467" s="1954"/>
      <c r="S467" s="1954"/>
      <c r="T467" s="1954"/>
      <c r="U467" s="1954"/>
      <c r="V467" s="1954"/>
      <c r="W467" s="1954"/>
      <c r="X467" s="1954"/>
      <c r="Y467" s="1954"/>
      <c r="Z467" s="1954"/>
      <c r="AA467" s="1954"/>
    </row>
    <row r="468" spans="1:27" ht="15.75" customHeight="1">
      <c r="A468" s="1954"/>
      <c r="B468" s="1954"/>
      <c r="C468" s="1954"/>
      <c r="D468" s="1954"/>
      <c r="E468" s="1954"/>
      <c r="F468" s="1954"/>
      <c r="G468" s="1954"/>
      <c r="H468" s="1954"/>
      <c r="I468" s="1954"/>
      <c r="J468" s="1954"/>
      <c r="K468" s="1954"/>
      <c r="L468" s="1954"/>
      <c r="M468" s="1954"/>
      <c r="N468" s="1954"/>
      <c r="O468" s="1954"/>
      <c r="P468" s="1954"/>
      <c r="Q468" s="1954"/>
      <c r="R468" s="1954"/>
      <c r="S468" s="1954"/>
      <c r="T468" s="1954"/>
      <c r="U468" s="1954"/>
      <c r="V468" s="1954"/>
      <c r="W468" s="1954"/>
      <c r="X468" s="1954"/>
      <c r="Y468" s="1954"/>
      <c r="Z468" s="1954"/>
      <c r="AA468" s="1954"/>
    </row>
    <row r="469" spans="1:27" ht="15.75" customHeight="1">
      <c r="A469" s="1954"/>
      <c r="B469" s="1954"/>
      <c r="C469" s="1954"/>
      <c r="D469" s="1954"/>
      <c r="E469" s="1954"/>
      <c r="F469" s="1954"/>
      <c r="G469" s="1954"/>
      <c r="H469" s="1954"/>
      <c r="I469" s="1954"/>
      <c r="J469" s="1954"/>
      <c r="K469" s="1954"/>
      <c r="L469" s="1954"/>
      <c r="M469" s="1954"/>
      <c r="N469" s="1954"/>
      <c r="O469" s="1954"/>
      <c r="P469" s="1954"/>
      <c r="Q469" s="1954"/>
      <c r="R469" s="1954"/>
      <c r="S469" s="1954"/>
      <c r="T469" s="1954"/>
      <c r="U469" s="1954"/>
      <c r="V469" s="1954"/>
      <c r="W469" s="1954"/>
      <c r="X469" s="1954"/>
      <c r="Y469" s="1954"/>
      <c r="Z469" s="1954"/>
      <c r="AA469" s="1954"/>
    </row>
    <row r="470" spans="1:27" ht="15.75" customHeight="1">
      <c r="A470" s="1954"/>
      <c r="B470" s="1954"/>
      <c r="C470" s="1954"/>
      <c r="D470" s="1954"/>
      <c r="E470" s="1954"/>
      <c r="F470" s="1954"/>
      <c r="G470" s="1954"/>
      <c r="H470" s="1954"/>
      <c r="I470" s="1954"/>
      <c r="J470" s="1954"/>
      <c r="K470" s="1954"/>
      <c r="L470" s="1954"/>
      <c r="M470" s="1954"/>
      <c r="N470" s="1954"/>
      <c r="O470" s="1954"/>
      <c r="P470" s="1954"/>
      <c r="Q470" s="1954"/>
      <c r="R470" s="1954"/>
      <c r="S470" s="1954"/>
      <c r="T470" s="1954"/>
      <c r="U470" s="1954"/>
      <c r="V470" s="1954"/>
      <c r="W470" s="1954"/>
      <c r="X470" s="1954"/>
      <c r="Y470" s="1954"/>
      <c r="Z470" s="1954"/>
      <c r="AA470" s="1954"/>
    </row>
    <row r="471" spans="1:27" ht="15.75" customHeight="1">
      <c r="A471" s="1954"/>
      <c r="B471" s="1954"/>
      <c r="C471" s="1954"/>
      <c r="D471" s="1954"/>
      <c r="E471" s="1954"/>
      <c r="F471" s="1954"/>
      <c r="G471" s="1954"/>
      <c r="H471" s="1954"/>
      <c r="I471" s="1954"/>
      <c r="J471" s="1954"/>
      <c r="K471" s="1954"/>
      <c r="L471" s="1954"/>
      <c r="M471" s="1954"/>
      <c r="N471" s="1954"/>
      <c r="O471" s="1954"/>
      <c r="P471" s="1954"/>
      <c r="Q471" s="1954"/>
      <c r="R471" s="1954"/>
      <c r="S471" s="1954"/>
      <c r="T471" s="1954"/>
      <c r="U471" s="1954"/>
      <c r="V471" s="1954"/>
      <c r="W471" s="1954"/>
      <c r="X471" s="1954"/>
      <c r="Y471" s="1954"/>
      <c r="Z471" s="1954"/>
      <c r="AA471" s="1954"/>
    </row>
    <row r="472" spans="1:27" ht="15.75" customHeight="1">
      <c r="A472" s="1954"/>
      <c r="B472" s="1954"/>
      <c r="C472" s="1954"/>
      <c r="D472" s="1954"/>
      <c r="E472" s="1954"/>
      <c r="F472" s="1954"/>
      <c r="G472" s="1954"/>
      <c r="H472" s="1954"/>
      <c r="I472" s="1954"/>
      <c r="J472" s="1954"/>
      <c r="K472" s="1954"/>
      <c r="L472" s="1954"/>
      <c r="M472" s="1954"/>
      <c r="N472" s="1954"/>
      <c r="O472" s="1954"/>
      <c r="P472" s="1954"/>
      <c r="Q472" s="1954"/>
      <c r="R472" s="1954"/>
      <c r="S472" s="1954"/>
      <c r="T472" s="1954"/>
      <c r="U472" s="1954"/>
      <c r="V472" s="1954"/>
      <c r="W472" s="1954"/>
      <c r="X472" s="1954"/>
      <c r="Y472" s="1954"/>
      <c r="Z472" s="1954"/>
      <c r="AA472" s="1954"/>
    </row>
    <row r="473" spans="1:27" ht="15.75" customHeight="1">
      <c r="A473" s="1954"/>
      <c r="B473" s="1954"/>
      <c r="C473" s="1954"/>
      <c r="D473" s="1954"/>
      <c r="E473" s="1954"/>
      <c r="F473" s="1954"/>
      <c r="G473" s="1954"/>
      <c r="H473" s="1954"/>
      <c r="I473" s="1954"/>
      <c r="J473" s="1954"/>
      <c r="K473" s="1954"/>
      <c r="L473" s="1954"/>
      <c r="M473" s="1954"/>
      <c r="N473" s="1954"/>
      <c r="O473" s="1954"/>
      <c r="P473" s="1954"/>
      <c r="Q473" s="1954"/>
      <c r="R473" s="1954"/>
      <c r="S473" s="1954"/>
      <c r="T473" s="1954"/>
      <c r="U473" s="1954"/>
      <c r="V473" s="1954"/>
      <c r="W473" s="1954"/>
      <c r="X473" s="1954"/>
      <c r="Y473" s="1954"/>
      <c r="Z473" s="1954"/>
      <c r="AA473" s="1954"/>
    </row>
    <row r="474" spans="1:27" ht="15.75" customHeight="1">
      <c r="A474" s="1954"/>
      <c r="B474" s="1954"/>
      <c r="C474" s="1954"/>
      <c r="D474" s="1954"/>
      <c r="E474" s="1954"/>
      <c r="F474" s="1954"/>
      <c r="G474" s="1954"/>
      <c r="H474" s="1954"/>
      <c r="I474" s="1954"/>
      <c r="J474" s="1954"/>
      <c r="K474" s="1954"/>
      <c r="L474" s="1954"/>
      <c r="M474" s="1954"/>
      <c r="N474" s="1954"/>
      <c r="O474" s="1954"/>
      <c r="P474" s="1954"/>
      <c r="Q474" s="1954"/>
      <c r="R474" s="1954"/>
      <c r="S474" s="1954"/>
      <c r="T474" s="1954"/>
      <c r="U474" s="1954"/>
      <c r="V474" s="1954"/>
      <c r="W474" s="1954"/>
      <c r="X474" s="1954"/>
      <c r="Y474" s="1954"/>
      <c r="Z474" s="1954"/>
      <c r="AA474" s="1954"/>
    </row>
    <row r="475" spans="1:27" ht="15.75" customHeight="1">
      <c r="A475" s="1954"/>
      <c r="B475" s="1954"/>
      <c r="C475" s="1954"/>
      <c r="D475" s="1954"/>
      <c r="E475" s="1954"/>
      <c r="F475" s="1954"/>
      <c r="G475" s="1954"/>
      <c r="H475" s="1954"/>
      <c r="I475" s="1954"/>
      <c r="J475" s="1954"/>
      <c r="K475" s="1954"/>
      <c r="L475" s="1954"/>
      <c r="M475" s="1954"/>
      <c r="N475" s="1954"/>
      <c r="O475" s="1954"/>
      <c r="P475" s="1954"/>
      <c r="Q475" s="1954"/>
      <c r="R475" s="1954"/>
      <c r="S475" s="1954"/>
      <c r="T475" s="1954"/>
      <c r="U475" s="1954"/>
      <c r="V475" s="1954"/>
      <c r="W475" s="1954"/>
      <c r="X475" s="1954"/>
      <c r="Y475" s="1954"/>
      <c r="Z475" s="1954"/>
      <c r="AA475" s="1954"/>
    </row>
    <row r="476" spans="1:27" ht="15.75" customHeight="1">
      <c r="A476" s="1954"/>
      <c r="B476" s="1954"/>
      <c r="C476" s="1954"/>
      <c r="D476" s="1954"/>
      <c r="E476" s="1954"/>
      <c r="F476" s="1954"/>
      <c r="G476" s="1954"/>
      <c r="H476" s="1954"/>
      <c r="I476" s="1954"/>
      <c r="J476" s="1954"/>
      <c r="K476" s="1954"/>
      <c r="L476" s="1954"/>
      <c r="M476" s="1954"/>
      <c r="N476" s="1954"/>
      <c r="O476" s="1954"/>
      <c r="P476" s="1954"/>
      <c r="Q476" s="1954"/>
      <c r="R476" s="1954"/>
      <c r="S476" s="1954"/>
      <c r="T476" s="1954"/>
      <c r="U476" s="1954"/>
      <c r="V476" s="1954"/>
      <c r="W476" s="1954"/>
      <c r="X476" s="1954"/>
      <c r="Y476" s="1954"/>
      <c r="Z476" s="1954"/>
      <c r="AA476" s="1954"/>
    </row>
    <row r="477" spans="1:27" ht="15.75" customHeight="1">
      <c r="A477" s="1954"/>
      <c r="B477" s="1954"/>
      <c r="C477" s="1954"/>
      <c r="D477" s="1954"/>
      <c r="E477" s="1954"/>
      <c r="F477" s="1954"/>
      <c r="G477" s="1954"/>
      <c r="H477" s="1954"/>
      <c r="I477" s="1954"/>
      <c r="J477" s="1954"/>
      <c r="K477" s="1954"/>
      <c r="L477" s="1954"/>
      <c r="M477" s="1954"/>
      <c r="N477" s="1954"/>
      <c r="O477" s="1954"/>
      <c r="P477" s="1954"/>
      <c r="Q477" s="1954"/>
      <c r="R477" s="1954"/>
      <c r="S477" s="1954"/>
      <c r="T477" s="1954"/>
      <c r="U477" s="1954"/>
      <c r="V477" s="1954"/>
      <c r="W477" s="1954"/>
      <c r="X477" s="1954"/>
      <c r="Y477" s="1954"/>
      <c r="Z477" s="1954"/>
      <c r="AA477" s="1954"/>
    </row>
    <row r="478" spans="1:27" ht="15.75" customHeight="1">
      <c r="A478" s="1954"/>
      <c r="B478" s="1954"/>
      <c r="C478" s="1954"/>
      <c r="D478" s="1954"/>
      <c r="E478" s="1954"/>
      <c r="F478" s="1954"/>
      <c r="G478" s="1954"/>
      <c r="H478" s="1954"/>
      <c r="I478" s="1954"/>
      <c r="J478" s="1954"/>
      <c r="K478" s="1954"/>
      <c r="L478" s="1954"/>
      <c r="M478" s="1954"/>
      <c r="N478" s="1954"/>
      <c r="O478" s="1954"/>
      <c r="P478" s="1954"/>
      <c r="Q478" s="1954"/>
      <c r="R478" s="1954"/>
      <c r="S478" s="1954"/>
      <c r="T478" s="1954"/>
      <c r="U478" s="1954"/>
      <c r="V478" s="1954"/>
      <c r="W478" s="1954"/>
      <c r="X478" s="1954"/>
      <c r="Y478" s="1954"/>
      <c r="Z478" s="1954"/>
      <c r="AA478" s="1954"/>
    </row>
    <row r="479" spans="1:27" ht="15.75" customHeight="1">
      <c r="A479" s="1954"/>
      <c r="B479" s="1954"/>
      <c r="C479" s="1954"/>
      <c r="D479" s="1954"/>
      <c r="E479" s="1954"/>
      <c r="F479" s="1954"/>
      <c r="G479" s="1954"/>
      <c r="H479" s="1954"/>
      <c r="I479" s="1954"/>
      <c r="J479" s="1954"/>
      <c r="K479" s="1954"/>
      <c r="L479" s="1954"/>
      <c r="M479" s="1954"/>
      <c r="N479" s="1954"/>
      <c r="O479" s="1954"/>
      <c r="P479" s="1954"/>
      <c r="Q479" s="1954"/>
      <c r="R479" s="1954"/>
      <c r="S479" s="1954"/>
      <c r="T479" s="1954"/>
      <c r="U479" s="1954"/>
      <c r="V479" s="1954"/>
      <c r="W479" s="1954"/>
      <c r="X479" s="1954"/>
      <c r="Y479" s="1954"/>
      <c r="Z479" s="1954"/>
      <c r="AA479" s="1954"/>
    </row>
    <row r="480" spans="1:27" ht="15.75" customHeight="1">
      <c r="A480" s="1954"/>
      <c r="B480" s="1954"/>
      <c r="C480" s="1954"/>
      <c r="D480" s="1954"/>
      <c r="E480" s="1954"/>
      <c r="F480" s="1954"/>
      <c r="G480" s="1954"/>
      <c r="H480" s="1954"/>
      <c r="I480" s="1954"/>
      <c r="J480" s="1954"/>
      <c r="K480" s="1954"/>
      <c r="L480" s="1954"/>
      <c r="M480" s="1954"/>
      <c r="N480" s="1954"/>
      <c r="O480" s="1954"/>
      <c r="P480" s="1954"/>
      <c r="Q480" s="1954"/>
      <c r="R480" s="1954"/>
      <c r="S480" s="1954"/>
      <c r="T480" s="1954"/>
      <c r="U480" s="1954"/>
      <c r="V480" s="1954"/>
      <c r="W480" s="1954"/>
      <c r="X480" s="1954"/>
      <c r="Y480" s="1954"/>
      <c r="Z480" s="1954"/>
      <c r="AA480" s="1954"/>
    </row>
    <row r="481" spans="1:27" ht="15.75" customHeight="1">
      <c r="A481" s="1954"/>
      <c r="B481" s="1954"/>
      <c r="C481" s="1954"/>
      <c r="D481" s="1954"/>
      <c r="E481" s="1954"/>
      <c r="F481" s="1954"/>
      <c r="G481" s="1954"/>
      <c r="H481" s="1954"/>
      <c r="I481" s="1954"/>
      <c r="J481" s="1954"/>
      <c r="K481" s="1954"/>
      <c r="L481" s="1954"/>
      <c r="M481" s="1954"/>
      <c r="N481" s="1954"/>
      <c r="O481" s="1954"/>
      <c r="P481" s="1954"/>
      <c r="Q481" s="1954"/>
      <c r="R481" s="1954"/>
      <c r="S481" s="1954"/>
      <c r="T481" s="1954"/>
      <c r="U481" s="1954"/>
      <c r="V481" s="1954"/>
      <c r="W481" s="1954"/>
      <c r="X481" s="1954"/>
      <c r="Y481" s="1954"/>
      <c r="Z481" s="1954"/>
      <c r="AA481" s="1954"/>
    </row>
    <row r="482" spans="1:27" ht="15.75" customHeight="1">
      <c r="A482" s="1954"/>
      <c r="B482" s="1954"/>
      <c r="C482" s="1954"/>
      <c r="D482" s="1954"/>
      <c r="E482" s="1954"/>
      <c r="F482" s="1954"/>
      <c r="G482" s="1954"/>
      <c r="H482" s="1954"/>
      <c r="I482" s="1954"/>
      <c r="J482" s="1954"/>
      <c r="K482" s="1954"/>
      <c r="L482" s="1954"/>
      <c r="M482" s="1954"/>
      <c r="N482" s="1954"/>
      <c r="O482" s="1954"/>
      <c r="P482" s="1954"/>
      <c r="Q482" s="1954"/>
      <c r="R482" s="1954"/>
      <c r="S482" s="1954"/>
      <c r="T482" s="1954"/>
      <c r="U482" s="1954"/>
      <c r="V482" s="1954"/>
      <c r="W482" s="1954"/>
      <c r="X482" s="1954"/>
      <c r="Y482" s="1954"/>
      <c r="Z482" s="1954"/>
      <c r="AA482" s="1954"/>
    </row>
    <row r="483" spans="1:27" ht="15.75" customHeight="1">
      <c r="A483" s="1954"/>
      <c r="B483" s="1954"/>
      <c r="C483" s="1954"/>
      <c r="D483" s="1954"/>
      <c r="E483" s="1954"/>
      <c r="F483" s="1954"/>
      <c r="G483" s="1954"/>
      <c r="H483" s="1954"/>
      <c r="I483" s="1954"/>
      <c r="J483" s="1954"/>
      <c r="K483" s="1954"/>
      <c r="L483" s="1954"/>
      <c r="M483" s="1954"/>
      <c r="N483" s="1954"/>
      <c r="O483" s="1954"/>
      <c r="P483" s="1954"/>
      <c r="Q483" s="1954"/>
      <c r="R483" s="1954"/>
      <c r="S483" s="1954"/>
      <c r="T483" s="1954"/>
      <c r="U483" s="1954"/>
      <c r="V483" s="1954"/>
      <c r="W483" s="1954"/>
      <c r="X483" s="1954"/>
      <c r="Y483" s="1954"/>
      <c r="Z483" s="1954"/>
      <c r="AA483" s="1954"/>
    </row>
    <row r="484" spans="1:27" ht="15.75" customHeight="1">
      <c r="A484" s="1954"/>
      <c r="B484" s="1954"/>
      <c r="C484" s="1954"/>
      <c r="D484" s="1954"/>
      <c r="E484" s="1954"/>
      <c r="F484" s="1954"/>
      <c r="G484" s="1954"/>
      <c r="H484" s="1954"/>
      <c r="I484" s="1954"/>
      <c r="J484" s="1954"/>
      <c r="K484" s="1954"/>
      <c r="L484" s="1954"/>
      <c r="M484" s="1954"/>
      <c r="N484" s="1954"/>
      <c r="O484" s="1954"/>
      <c r="P484" s="1954"/>
      <c r="Q484" s="1954"/>
      <c r="R484" s="1954"/>
      <c r="S484" s="1954"/>
      <c r="T484" s="1954"/>
      <c r="U484" s="1954"/>
      <c r="V484" s="1954"/>
      <c r="W484" s="1954"/>
      <c r="X484" s="1954"/>
      <c r="Y484" s="1954"/>
      <c r="Z484" s="1954"/>
      <c r="AA484" s="1954"/>
    </row>
    <row r="485" spans="1:27" ht="15.75" customHeight="1">
      <c r="A485" s="1954"/>
      <c r="B485" s="1954"/>
      <c r="C485" s="1954"/>
      <c r="D485" s="1954"/>
      <c r="E485" s="1954"/>
      <c r="F485" s="1954"/>
      <c r="G485" s="1954"/>
      <c r="H485" s="1954"/>
      <c r="I485" s="1954"/>
      <c r="J485" s="1954"/>
      <c r="K485" s="1954"/>
      <c r="L485" s="1954"/>
      <c r="M485" s="1954"/>
      <c r="N485" s="1954"/>
      <c r="O485" s="1954"/>
      <c r="P485" s="1954"/>
      <c r="Q485" s="1954"/>
      <c r="R485" s="1954"/>
      <c r="S485" s="1954"/>
      <c r="T485" s="1954"/>
      <c r="U485" s="1954"/>
      <c r="V485" s="1954"/>
      <c r="W485" s="1954"/>
      <c r="X485" s="1954"/>
      <c r="Y485" s="1954"/>
      <c r="Z485" s="1954"/>
      <c r="AA485" s="1954"/>
    </row>
    <row r="486" spans="1:27" ht="15.75" customHeight="1">
      <c r="A486" s="1954"/>
      <c r="B486" s="1954"/>
      <c r="C486" s="1954"/>
      <c r="D486" s="1954"/>
      <c r="E486" s="1954"/>
      <c r="F486" s="1954"/>
      <c r="G486" s="1954"/>
      <c r="H486" s="1954"/>
      <c r="I486" s="1954"/>
      <c r="J486" s="1954"/>
      <c r="K486" s="1954"/>
      <c r="L486" s="1954"/>
      <c r="M486" s="1954"/>
      <c r="N486" s="1954"/>
      <c r="O486" s="1954"/>
      <c r="P486" s="1954"/>
      <c r="Q486" s="1954"/>
      <c r="R486" s="1954"/>
      <c r="S486" s="1954"/>
      <c r="T486" s="1954"/>
      <c r="U486" s="1954"/>
      <c r="V486" s="1954"/>
      <c r="W486" s="1954"/>
      <c r="X486" s="1954"/>
      <c r="Y486" s="1954"/>
      <c r="Z486" s="1954"/>
      <c r="AA486" s="1954"/>
    </row>
    <row r="487" spans="1:27" ht="15.75" customHeight="1">
      <c r="A487" s="1954"/>
      <c r="B487" s="1954"/>
      <c r="C487" s="1954"/>
      <c r="D487" s="1954"/>
      <c r="E487" s="1954"/>
      <c r="F487" s="1954"/>
      <c r="G487" s="1954"/>
      <c r="H487" s="1954"/>
      <c r="I487" s="1954"/>
      <c r="J487" s="1954"/>
      <c r="K487" s="1954"/>
      <c r="L487" s="1954"/>
      <c r="M487" s="1954"/>
      <c r="N487" s="1954"/>
      <c r="O487" s="1954"/>
      <c r="P487" s="1954"/>
      <c r="Q487" s="1954"/>
      <c r="R487" s="1954"/>
      <c r="S487" s="1954"/>
      <c r="T487" s="1954"/>
      <c r="U487" s="1954"/>
      <c r="V487" s="1954"/>
      <c r="W487" s="1954"/>
      <c r="X487" s="1954"/>
      <c r="Y487" s="1954"/>
      <c r="Z487" s="1954"/>
      <c r="AA487" s="1954"/>
    </row>
    <row r="488" spans="1:27" ht="15.75" customHeight="1">
      <c r="A488" s="1954"/>
      <c r="B488" s="1954"/>
      <c r="C488" s="1954"/>
      <c r="D488" s="1954"/>
      <c r="E488" s="1954"/>
      <c r="F488" s="1954"/>
      <c r="G488" s="1954"/>
      <c r="H488" s="1954"/>
      <c r="I488" s="1954"/>
      <c r="J488" s="1954"/>
      <c r="K488" s="1954"/>
      <c r="L488" s="1954"/>
      <c r="M488" s="1954"/>
      <c r="N488" s="1954"/>
      <c r="O488" s="1954"/>
      <c r="P488" s="1954"/>
      <c r="Q488" s="1954"/>
      <c r="R488" s="1954"/>
      <c r="S488" s="1954"/>
      <c r="T488" s="1954"/>
      <c r="U488" s="1954"/>
      <c r="V488" s="1954"/>
      <c r="W488" s="1954"/>
      <c r="X488" s="1954"/>
      <c r="Y488" s="1954"/>
      <c r="Z488" s="1954"/>
      <c r="AA488" s="1954"/>
    </row>
    <row r="489" spans="1:27" ht="15.75" customHeight="1">
      <c r="A489" s="1954"/>
      <c r="B489" s="1954"/>
      <c r="C489" s="1954"/>
      <c r="D489" s="1954"/>
      <c r="E489" s="1954"/>
      <c r="F489" s="1954"/>
      <c r="G489" s="1954"/>
      <c r="H489" s="1954"/>
      <c r="I489" s="1954"/>
      <c r="J489" s="1954"/>
      <c r="K489" s="1954"/>
      <c r="L489" s="1954"/>
      <c r="M489" s="1954"/>
      <c r="N489" s="1954"/>
      <c r="O489" s="1954"/>
      <c r="P489" s="1954"/>
      <c r="Q489" s="1954"/>
      <c r="R489" s="1954"/>
      <c r="S489" s="1954"/>
      <c r="T489" s="1954"/>
      <c r="U489" s="1954"/>
      <c r="V489" s="1954"/>
      <c r="W489" s="1954"/>
      <c r="X489" s="1954"/>
      <c r="Y489" s="1954"/>
      <c r="Z489" s="1954"/>
      <c r="AA489" s="1954"/>
    </row>
    <row r="490" spans="1:27" ht="15.75" customHeight="1">
      <c r="A490" s="1954"/>
      <c r="B490" s="1954"/>
      <c r="C490" s="1954"/>
      <c r="D490" s="1954"/>
      <c r="E490" s="1954"/>
      <c r="F490" s="1954"/>
      <c r="G490" s="1954"/>
      <c r="H490" s="1954"/>
      <c r="I490" s="1954"/>
      <c r="J490" s="1954"/>
      <c r="K490" s="1954"/>
      <c r="L490" s="1954"/>
      <c r="M490" s="1954"/>
      <c r="N490" s="1954"/>
      <c r="O490" s="1954"/>
      <c r="P490" s="1954"/>
      <c r="Q490" s="1954"/>
      <c r="R490" s="1954"/>
      <c r="S490" s="1954"/>
      <c r="T490" s="1954"/>
      <c r="U490" s="1954"/>
      <c r="V490" s="1954"/>
      <c r="W490" s="1954"/>
      <c r="X490" s="1954"/>
      <c r="Y490" s="1954"/>
      <c r="Z490" s="1954"/>
      <c r="AA490" s="1954"/>
    </row>
    <row r="491" spans="1:27" ht="15.75" customHeight="1">
      <c r="A491" s="1954"/>
      <c r="B491" s="1954"/>
      <c r="C491" s="1954"/>
      <c r="D491" s="1954"/>
      <c r="E491" s="1954"/>
      <c r="F491" s="1954"/>
      <c r="G491" s="1954"/>
      <c r="H491" s="1954"/>
      <c r="I491" s="1954"/>
      <c r="J491" s="1954"/>
      <c r="K491" s="1954"/>
      <c r="L491" s="1954"/>
      <c r="M491" s="1954"/>
      <c r="N491" s="1954"/>
      <c r="O491" s="1954"/>
      <c r="P491" s="1954"/>
      <c r="Q491" s="1954"/>
      <c r="R491" s="1954"/>
      <c r="S491" s="1954"/>
      <c r="T491" s="1954"/>
      <c r="U491" s="1954"/>
      <c r="V491" s="1954"/>
      <c r="W491" s="1954"/>
      <c r="X491" s="1954"/>
      <c r="Y491" s="1954"/>
      <c r="Z491" s="1954"/>
      <c r="AA491" s="1954"/>
    </row>
    <row r="492" spans="1:27" ht="15.75" customHeight="1">
      <c r="A492" s="1954"/>
      <c r="B492" s="1954"/>
      <c r="C492" s="1954"/>
      <c r="D492" s="1954"/>
      <c r="E492" s="1954"/>
      <c r="F492" s="1954"/>
      <c r="G492" s="1954"/>
      <c r="H492" s="1954"/>
      <c r="I492" s="1954"/>
      <c r="J492" s="1954"/>
      <c r="K492" s="1954"/>
      <c r="L492" s="1954"/>
      <c r="M492" s="1954"/>
      <c r="N492" s="1954"/>
      <c r="O492" s="1954"/>
      <c r="P492" s="1954"/>
      <c r="Q492" s="1954"/>
      <c r="R492" s="1954"/>
      <c r="S492" s="1954"/>
      <c r="T492" s="1954"/>
      <c r="U492" s="1954"/>
      <c r="V492" s="1954"/>
      <c r="W492" s="1954"/>
      <c r="X492" s="1954"/>
      <c r="Y492" s="1954"/>
      <c r="Z492" s="1954"/>
      <c r="AA492" s="1954"/>
    </row>
    <row r="493" spans="1:27" ht="15.75" customHeight="1">
      <c r="A493" s="1954"/>
      <c r="B493" s="1954"/>
      <c r="C493" s="1954"/>
      <c r="D493" s="1954"/>
      <c r="E493" s="1954"/>
      <c r="F493" s="1954"/>
      <c r="G493" s="1954"/>
      <c r="H493" s="1954"/>
      <c r="I493" s="1954"/>
      <c r="J493" s="1954"/>
      <c r="K493" s="1954"/>
      <c r="L493" s="1954"/>
      <c r="M493" s="1954"/>
      <c r="N493" s="1954"/>
      <c r="O493" s="1954"/>
      <c r="P493" s="1954"/>
      <c r="Q493" s="1954"/>
      <c r="R493" s="1954"/>
      <c r="S493" s="1954"/>
      <c r="T493" s="1954"/>
      <c r="U493" s="1954"/>
      <c r="V493" s="1954"/>
      <c r="W493" s="1954"/>
      <c r="X493" s="1954"/>
      <c r="Y493" s="1954"/>
      <c r="Z493" s="1954"/>
      <c r="AA493" s="1954"/>
    </row>
    <row r="494" spans="1:27" ht="15.75" customHeight="1">
      <c r="A494" s="1954"/>
      <c r="B494" s="1954"/>
      <c r="C494" s="1954"/>
      <c r="D494" s="1954"/>
      <c r="E494" s="1954"/>
      <c r="F494" s="1954"/>
      <c r="G494" s="1954"/>
      <c r="H494" s="1954"/>
      <c r="I494" s="1954"/>
      <c r="J494" s="1954"/>
      <c r="K494" s="1954"/>
      <c r="L494" s="1954"/>
      <c r="M494" s="1954"/>
      <c r="N494" s="1954"/>
      <c r="O494" s="1954"/>
      <c r="P494" s="1954"/>
      <c r="Q494" s="1954"/>
      <c r="R494" s="1954"/>
      <c r="S494" s="1954"/>
      <c r="T494" s="1954"/>
      <c r="U494" s="1954"/>
      <c r="V494" s="1954"/>
      <c r="W494" s="1954"/>
      <c r="X494" s="1954"/>
      <c r="Y494" s="1954"/>
      <c r="Z494" s="1954"/>
      <c r="AA494" s="1954"/>
    </row>
    <row r="495" spans="1:27" ht="15.75" customHeight="1">
      <c r="A495" s="1954"/>
      <c r="B495" s="1954"/>
      <c r="C495" s="1954"/>
      <c r="D495" s="1954"/>
      <c r="E495" s="1954"/>
      <c r="F495" s="1954"/>
      <c r="G495" s="1954"/>
      <c r="H495" s="1954"/>
      <c r="I495" s="1954"/>
      <c r="J495" s="1954"/>
      <c r="K495" s="1954"/>
      <c r="L495" s="1954"/>
      <c r="M495" s="1954"/>
      <c r="N495" s="1954"/>
      <c r="O495" s="1954"/>
      <c r="P495" s="1954"/>
      <c r="Q495" s="1954"/>
      <c r="R495" s="1954"/>
      <c r="S495" s="1954"/>
      <c r="T495" s="1954"/>
      <c r="U495" s="1954"/>
      <c r="V495" s="1954"/>
      <c r="W495" s="1954"/>
      <c r="X495" s="1954"/>
      <c r="Y495" s="1954"/>
      <c r="Z495" s="1954"/>
      <c r="AA495" s="1954"/>
    </row>
    <row r="496" spans="1:27" ht="15.75" customHeight="1">
      <c r="A496" s="1954"/>
      <c r="B496" s="1954"/>
      <c r="C496" s="1954"/>
      <c r="D496" s="1954"/>
      <c r="E496" s="1954"/>
      <c r="F496" s="1954"/>
      <c r="G496" s="1954"/>
      <c r="H496" s="1954"/>
      <c r="I496" s="1954"/>
      <c r="J496" s="1954"/>
      <c r="K496" s="1954"/>
      <c r="L496" s="1954"/>
      <c r="M496" s="1954"/>
      <c r="N496" s="1954"/>
      <c r="O496" s="1954"/>
      <c r="P496" s="1954"/>
      <c r="Q496" s="1954"/>
      <c r="R496" s="1954"/>
      <c r="S496" s="1954"/>
      <c r="T496" s="1954"/>
      <c r="U496" s="1954"/>
      <c r="V496" s="1954"/>
      <c r="W496" s="1954"/>
      <c r="X496" s="1954"/>
      <c r="Y496" s="1954"/>
      <c r="Z496" s="1954"/>
      <c r="AA496" s="1954"/>
    </row>
    <row r="497" spans="1:27" ht="15.75" customHeight="1">
      <c r="A497" s="1954"/>
      <c r="B497" s="1954"/>
      <c r="C497" s="1954"/>
      <c r="D497" s="1954"/>
      <c r="E497" s="1954"/>
      <c r="F497" s="1954"/>
      <c r="G497" s="1954"/>
      <c r="H497" s="1954"/>
      <c r="I497" s="1954"/>
      <c r="J497" s="1954"/>
      <c r="K497" s="1954"/>
      <c r="L497" s="1954"/>
      <c r="M497" s="1954"/>
      <c r="N497" s="1954"/>
      <c r="O497" s="1954"/>
      <c r="P497" s="1954"/>
      <c r="Q497" s="1954"/>
      <c r="R497" s="1954"/>
      <c r="S497" s="1954"/>
      <c r="T497" s="1954"/>
      <c r="U497" s="1954"/>
      <c r="V497" s="1954"/>
      <c r="W497" s="1954"/>
      <c r="X497" s="1954"/>
      <c r="Y497" s="1954"/>
      <c r="Z497" s="1954"/>
      <c r="AA497" s="1954"/>
    </row>
    <row r="498" spans="1:27" ht="15.75" customHeight="1">
      <c r="A498" s="1954"/>
      <c r="B498" s="1954"/>
      <c r="C498" s="1954"/>
      <c r="D498" s="1954"/>
      <c r="E498" s="1954"/>
      <c r="F498" s="1954"/>
      <c r="G498" s="1954"/>
      <c r="H498" s="1954"/>
      <c r="I498" s="1954"/>
      <c r="J498" s="1954"/>
      <c r="K498" s="1954"/>
      <c r="L498" s="1954"/>
      <c r="M498" s="1954"/>
      <c r="N498" s="1954"/>
      <c r="O498" s="1954"/>
      <c r="P498" s="1954"/>
      <c r="Q498" s="1954"/>
      <c r="R498" s="1954"/>
      <c r="S498" s="1954"/>
      <c r="T498" s="1954"/>
      <c r="U498" s="1954"/>
      <c r="V498" s="1954"/>
      <c r="W498" s="1954"/>
      <c r="X498" s="1954"/>
      <c r="Y498" s="1954"/>
      <c r="Z498" s="1954"/>
      <c r="AA498" s="1954"/>
    </row>
    <row r="499" spans="1:27" ht="15.75" customHeight="1">
      <c r="A499" s="1954"/>
      <c r="B499" s="1954"/>
      <c r="C499" s="1954"/>
      <c r="D499" s="1954"/>
      <c r="E499" s="1954"/>
      <c r="F499" s="1954"/>
      <c r="G499" s="1954"/>
      <c r="H499" s="1954"/>
      <c r="I499" s="1954"/>
      <c r="J499" s="1954"/>
      <c r="K499" s="1954"/>
      <c r="L499" s="1954"/>
      <c r="M499" s="1954"/>
      <c r="N499" s="1954"/>
      <c r="O499" s="1954"/>
      <c r="P499" s="1954"/>
      <c r="Q499" s="1954"/>
      <c r="R499" s="1954"/>
      <c r="S499" s="1954"/>
      <c r="T499" s="1954"/>
      <c r="U499" s="1954"/>
      <c r="V499" s="1954"/>
      <c r="W499" s="1954"/>
      <c r="X499" s="1954"/>
      <c r="Y499" s="1954"/>
      <c r="Z499" s="1954"/>
      <c r="AA499" s="1954"/>
    </row>
    <row r="500" spans="1:27" ht="15.75" customHeight="1">
      <c r="A500" s="1954"/>
      <c r="B500" s="1954"/>
      <c r="C500" s="1954"/>
      <c r="D500" s="1954"/>
      <c r="E500" s="1954"/>
      <c r="F500" s="1954"/>
      <c r="G500" s="1954"/>
      <c r="H500" s="1954"/>
      <c r="I500" s="1954"/>
      <c r="J500" s="1954"/>
      <c r="K500" s="1954"/>
      <c r="L500" s="1954"/>
      <c r="M500" s="1954"/>
      <c r="N500" s="1954"/>
      <c r="O500" s="1954"/>
      <c r="P500" s="1954"/>
      <c r="Q500" s="1954"/>
      <c r="R500" s="1954"/>
      <c r="S500" s="1954"/>
      <c r="T500" s="1954"/>
      <c r="U500" s="1954"/>
      <c r="V500" s="1954"/>
      <c r="W500" s="1954"/>
      <c r="X500" s="1954"/>
      <c r="Y500" s="1954"/>
      <c r="Z500" s="1954"/>
      <c r="AA500" s="1954"/>
    </row>
    <row r="501" spans="1:27" ht="15.75" customHeight="1">
      <c r="A501" s="1954"/>
      <c r="B501" s="1954"/>
      <c r="C501" s="1954"/>
      <c r="D501" s="1954"/>
      <c r="E501" s="1954"/>
      <c r="F501" s="1954"/>
      <c r="G501" s="1954"/>
      <c r="H501" s="1954"/>
      <c r="I501" s="1954"/>
      <c r="J501" s="1954"/>
      <c r="K501" s="1954"/>
      <c r="L501" s="1954"/>
      <c r="M501" s="1954"/>
      <c r="N501" s="1954"/>
      <c r="O501" s="1954"/>
      <c r="P501" s="1954"/>
      <c r="Q501" s="1954"/>
      <c r="R501" s="1954"/>
      <c r="S501" s="1954"/>
      <c r="T501" s="1954"/>
      <c r="U501" s="1954"/>
      <c r="V501" s="1954"/>
      <c r="W501" s="1954"/>
      <c r="X501" s="1954"/>
      <c r="Y501" s="1954"/>
      <c r="Z501" s="1954"/>
      <c r="AA501" s="1954"/>
    </row>
    <row r="502" spans="1:27" ht="15.75" customHeight="1">
      <c r="A502" s="1954"/>
      <c r="B502" s="1954"/>
      <c r="C502" s="1954"/>
      <c r="D502" s="1954"/>
      <c r="E502" s="1954"/>
      <c r="F502" s="1954"/>
      <c r="G502" s="1954"/>
      <c r="H502" s="1954"/>
      <c r="I502" s="1954"/>
      <c r="J502" s="1954"/>
      <c r="K502" s="1954"/>
      <c r="L502" s="1954"/>
      <c r="M502" s="1954"/>
      <c r="N502" s="1954"/>
      <c r="O502" s="1954"/>
      <c r="P502" s="1954"/>
      <c r="Q502" s="1954"/>
      <c r="R502" s="1954"/>
      <c r="S502" s="1954"/>
      <c r="T502" s="1954"/>
      <c r="U502" s="1954"/>
      <c r="V502" s="1954"/>
      <c r="W502" s="1954"/>
      <c r="X502" s="1954"/>
      <c r="Y502" s="1954"/>
      <c r="Z502" s="1954"/>
      <c r="AA502" s="1954"/>
    </row>
    <row r="503" spans="1:27" ht="15.75" customHeight="1">
      <c r="A503" s="1954"/>
      <c r="B503" s="1954"/>
      <c r="C503" s="1954"/>
      <c r="D503" s="1954"/>
      <c r="E503" s="1954"/>
      <c r="F503" s="1954"/>
      <c r="G503" s="1954"/>
      <c r="H503" s="1954"/>
      <c r="I503" s="1954"/>
      <c r="J503" s="1954"/>
      <c r="K503" s="1954"/>
      <c r="L503" s="1954"/>
      <c r="M503" s="1954"/>
      <c r="N503" s="1954"/>
      <c r="O503" s="1954"/>
      <c r="P503" s="1954"/>
      <c r="Q503" s="1954"/>
      <c r="R503" s="1954"/>
      <c r="S503" s="1954"/>
      <c r="T503" s="1954"/>
      <c r="U503" s="1954"/>
      <c r="V503" s="1954"/>
      <c r="W503" s="1954"/>
      <c r="X503" s="1954"/>
      <c r="Y503" s="1954"/>
      <c r="Z503" s="1954"/>
      <c r="AA503" s="1954"/>
    </row>
    <row r="504" spans="1:27" ht="15.75" customHeight="1">
      <c r="A504" s="1954"/>
      <c r="B504" s="1954"/>
      <c r="C504" s="1954"/>
      <c r="D504" s="1954"/>
      <c r="E504" s="1954"/>
      <c r="F504" s="1954"/>
      <c r="G504" s="1954"/>
      <c r="H504" s="1954"/>
      <c r="I504" s="1954"/>
      <c r="J504" s="1954"/>
      <c r="K504" s="1954"/>
      <c r="L504" s="1954"/>
      <c r="M504" s="1954"/>
      <c r="N504" s="1954"/>
      <c r="O504" s="1954"/>
      <c r="P504" s="1954"/>
      <c r="Q504" s="1954"/>
      <c r="R504" s="1954"/>
      <c r="S504" s="1954"/>
      <c r="T504" s="1954"/>
      <c r="U504" s="1954"/>
      <c r="V504" s="1954"/>
      <c r="W504" s="1954"/>
      <c r="X504" s="1954"/>
      <c r="Y504" s="1954"/>
      <c r="Z504" s="1954"/>
      <c r="AA504" s="1954"/>
    </row>
    <row r="505" spans="1:27" ht="15.75" customHeight="1">
      <c r="A505" s="1954"/>
      <c r="B505" s="1954"/>
      <c r="C505" s="1954"/>
      <c r="D505" s="1954"/>
      <c r="E505" s="1954"/>
      <c r="F505" s="1954"/>
      <c r="G505" s="1954"/>
      <c r="H505" s="1954"/>
      <c r="I505" s="1954"/>
      <c r="J505" s="1954"/>
      <c r="K505" s="1954"/>
      <c r="L505" s="1954"/>
      <c r="M505" s="1954"/>
      <c r="N505" s="1954"/>
      <c r="O505" s="1954"/>
      <c r="P505" s="1954"/>
      <c r="Q505" s="1954"/>
      <c r="R505" s="1954"/>
      <c r="S505" s="1954"/>
      <c r="T505" s="1954"/>
      <c r="U505" s="1954"/>
      <c r="V505" s="1954"/>
      <c r="W505" s="1954"/>
      <c r="X505" s="1954"/>
      <c r="Y505" s="1954"/>
      <c r="Z505" s="1954"/>
      <c r="AA505" s="1954"/>
    </row>
    <row r="506" spans="1:27" ht="15.75" customHeight="1">
      <c r="A506" s="1954"/>
      <c r="B506" s="1954"/>
      <c r="C506" s="1954"/>
      <c r="D506" s="1954"/>
      <c r="E506" s="1954"/>
      <c r="F506" s="1954"/>
      <c r="G506" s="1954"/>
      <c r="H506" s="1954"/>
      <c r="I506" s="1954"/>
      <c r="J506" s="1954"/>
      <c r="K506" s="1954"/>
      <c r="L506" s="1954"/>
      <c r="M506" s="1954"/>
      <c r="N506" s="1954"/>
      <c r="O506" s="1954"/>
      <c r="P506" s="1954"/>
      <c r="Q506" s="1954"/>
      <c r="R506" s="1954"/>
      <c r="S506" s="1954"/>
      <c r="T506" s="1954"/>
      <c r="U506" s="1954"/>
      <c r="V506" s="1954"/>
      <c r="W506" s="1954"/>
      <c r="X506" s="1954"/>
      <c r="Y506" s="1954"/>
      <c r="Z506" s="1954"/>
      <c r="AA506" s="1954"/>
    </row>
    <row r="507" spans="1:27" ht="15.75" customHeight="1">
      <c r="A507" s="1954"/>
      <c r="B507" s="1954"/>
      <c r="C507" s="1954"/>
      <c r="D507" s="1954"/>
      <c r="E507" s="1954"/>
      <c r="F507" s="1954"/>
      <c r="G507" s="1954"/>
      <c r="H507" s="1954"/>
      <c r="I507" s="1954"/>
      <c r="J507" s="1954"/>
      <c r="K507" s="1954"/>
      <c r="L507" s="1954"/>
      <c r="M507" s="1954"/>
      <c r="N507" s="1954"/>
      <c r="O507" s="1954"/>
      <c r="P507" s="1954"/>
      <c r="Q507" s="1954"/>
      <c r="R507" s="1954"/>
      <c r="S507" s="1954"/>
      <c r="T507" s="1954"/>
      <c r="U507" s="1954"/>
      <c r="V507" s="1954"/>
      <c r="W507" s="1954"/>
      <c r="X507" s="1954"/>
      <c r="Y507" s="1954"/>
      <c r="Z507" s="1954"/>
      <c r="AA507" s="1954"/>
    </row>
    <row r="508" spans="1:27" ht="15.75" customHeight="1">
      <c r="A508" s="1954"/>
      <c r="B508" s="1954"/>
      <c r="C508" s="1954"/>
      <c r="D508" s="1954"/>
      <c r="E508" s="1954"/>
      <c r="F508" s="1954"/>
      <c r="G508" s="1954"/>
      <c r="H508" s="1954"/>
      <c r="I508" s="1954"/>
      <c r="J508" s="1954"/>
      <c r="K508" s="1954"/>
      <c r="L508" s="1954"/>
      <c r="M508" s="1954"/>
      <c r="N508" s="1954"/>
      <c r="O508" s="1954"/>
      <c r="P508" s="1954"/>
      <c r="Q508" s="1954"/>
      <c r="R508" s="1954"/>
      <c r="S508" s="1954"/>
      <c r="T508" s="1954"/>
      <c r="U508" s="1954"/>
      <c r="V508" s="1954"/>
      <c r="W508" s="1954"/>
      <c r="X508" s="1954"/>
      <c r="Y508" s="1954"/>
      <c r="Z508" s="1954"/>
      <c r="AA508" s="1954"/>
    </row>
    <row r="509" spans="1:27" ht="15.75" customHeight="1">
      <c r="A509" s="1954"/>
      <c r="B509" s="1954"/>
      <c r="C509" s="1954"/>
      <c r="D509" s="1954"/>
      <c r="E509" s="1954"/>
      <c r="F509" s="1954"/>
      <c r="G509" s="1954"/>
      <c r="H509" s="1954"/>
      <c r="I509" s="1954"/>
      <c r="J509" s="1954"/>
      <c r="K509" s="1954"/>
      <c r="L509" s="1954"/>
      <c r="M509" s="1954"/>
      <c r="N509" s="1954"/>
      <c r="O509" s="1954"/>
      <c r="P509" s="1954"/>
      <c r="Q509" s="1954"/>
      <c r="R509" s="1954"/>
      <c r="S509" s="1954"/>
      <c r="T509" s="1954"/>
      <c r="U509" s="1954"/>
      <c r="V509" s="1954"/>
      <c r="W509" s="1954"/>
      <c r="X509" s="1954"/>
      <c r="Y509" s="1954"/>
      <c r="Z509" s="1954"/>
      <c r="AA509" s="1954"/>
    </row>
    <row r="510" spans="1:27" ht="15.75" customHeight="1">
      <c r="A510" s="1954"/>
      <c r="B510" s="1954"/>
      <c r="C510" s="1954"/>
      <c r="D510" s="1954"/>
      <c r="E510" s="1954"/>
      <c r="F510" s="1954"/>
      <c r="G510" s="1954"/>
      <c r="H510" s="1954"/>
      <c r="I510" s="1954"/>
      <c r="J510" s="1954"/>
      <c r="K510" s="1954"/>
      <c r="L510" s="1954"/>
      <c r="M510" s="1954"/>
      <c r="N510" s="1954"/>
      <c r="O510" s="1954"/>
      <c r="P510" s="1954"/>
      <c r="Q510" s="1954"/>
      <c r="R510" s="1954"/>
      <c r="S510" s="1954"/>
      <c r="T510" s="1954"/>
      <c r="U510" s="1954"/>
      <c r="V510" s="1954"/>
      <c r="W510" s="1954"/>
      <c r="X510" s="1954"/>
      <c r="Y510" s="1954"/>
      <c r="Z510" s="1954"/>
      <c r="AA510" s="1954"/>
    </row>
    <row r="511" spans="1:27" ht="15.75" customHeight="1">
      <c r="A511" s="1954"/>
      <c r="B511" s="1954"/>
      <c r="C511" s="1954"/>
      <c r="D511" s="1954"/>
      <c r="E511" s="1954"/>
      <c r="F511" s="1954"/>
      <c r="G511" s="1954"/>
      <c r="H511" s="1954"/>
      <c r="I511" s="1954"/>
      <c r="J511" s="1954"/>
      <c r="K511" s="1954"/>
      <c r="L511" s="1954"/>
      <c r="M511" s="1954"/>
      <c r="N511" s="1954"/>
      <c r="O511" s="1954"/>
      <c r="P511" s="1954"/>
      <c r="Q511" s="1954"/>
      <c r="R511" s="1954"/>
      <c r="S511" s="1954"/>
      <c r="T511" s="1954"/>
      <c r="U511" s="1954"/>
      <c r="V511" s="1954"/>
      <c r="W511" s="1954"/>
      <c r="X511" s="1954"/>
      <c r="Y511" s="1954"/>
      <c r="Z511" s="1954"/>
      <c r="AA511" s="1954"/>
    </row>
    <row r="512" spans="1:27" ht="15.75" customHeight="1">
      <c r="A512" s="1954"/>
      <c r="B512" s="1954"/>
      <c r="C512" s="1954"/>
      <c r="D512" s="1954"/>
      <c r="E512" s="1954"/>
      <c r="F512" s="1954"/>
      <c r="G512" s="1954"/>
      <c r="H512" s="1954"/>
      <c r="I512" s="1954"/>
      <c r="J512" s="1954"/>
      <c r="K512" s="1954"/>
      <c r="L512" s="1954"/>
      <c r="M512" s="1954"/>
      <c r="N512" s="1954"/>
      <c r="O512" s="1954"/>
      <c r="P512" s="1954"/>
      <c r="Q512" s="1954"/>
      <c r="R512" s="1954"/>
      <c r="S512" s="1954"/>
      <c r="T512" s="1954"/>
      <c r="U512" s="1954"/>
      <c r="V512" s="1954"/>
      <c r="W512" s="1954"/>
      <c r="X512" s="1954"/>
      <c r="Y512" s="1954"/>
      <c r="Z512" s="1954"/>
      <c r="AA512" s="1954"/>
    </row>
    <row r="513" spans="1:27" ht="15.75" customHeight="1">
      <c r="A513" s="1954"/>
      <c r="B513" s="1954"/>
      <c r="C513" s="1954"/>
      <c r="D513" s="1954"/>
      <c r="E513" s="1954"/>
      <c r="F513" s="1954"/>
      <c r="G513" s="1954"/>
      <c r="H513" s="1954"/>
      <c r="I513" s="1954"/>
      <c r="J513" s="1954"/>
      <c r="K513" s="1954"/>
      <c r="L513" s="1954"/>
      <c r="M513" s="1954"/>
      <c r="N513" s="1954"/>
      <c r="O513" s="1954"/>
      <c r="P513" s="1954"/>
      <c r="Q513" s="1954"/>
      <c r="R513" s="1954"/>
      <c r="S513" s="1954"/>
      <c r="T513" s="1954"/>
      <c r="U513" s="1954"/>
      <c r="V513" s="1954"/>
      <c r="W513" s="1954"/>
      <c r="X513" s="1954"/>
      <c r="Y513" s="1954"/>
      <c r="Z513" s="1954"/>
      <c r="AA513" s="1954"/>
    </row>
    <row r="514" spans="1:27" ht="15.75" customHeight="1">
      <c r="A514" s="1954"/>
      <c r="B514" s="1954"/>
      <c r="C514" s="1954"/>
      <c r="D514" s="1954"/>
      <c r="E514" s="1954"/>
      <c r="F514" s="1954"/>
      <c r="G514" s="1954"/>
      <c r="H514" s="1954"/>
      <c r="I514" s="1954"/>
      <c r="J514" s="1954"/>
      <c r="K514" s="1954"/>
      <c r="L514" s="1954"/>
      <c r="M514" s="1954"/>
      <c r="N514" s="1954"/>
      <c r="O514" s="1954"/>
      <c r="P514" s="1954"/>
      <c r="Q514" s="1954"/>
      <c r="R514" s="1954"/>
      <c r="S514" s="1954"/>
      <c r="T514" s="1954"/>
      <c r="U514" s="1954"/>
      <c r="V514" s="1954"/>
      <c r="W514" s="1954"/>
      <c r="X514" s="1954"/>
      <c r="Y514" s="1954"/>
      <c r="Z514" s="1954"/>
      <c r="AA514" s="1954"/>
    </row>
    <row r="515" spans="1:27" ht="15.75" customHeight="1">
      <c r="A515" s="1954"/>
      <c r="B515" s="1954"/>
      <c r="C515" s="1954"/>
      <c r="D515" s="1954"/>
      <c r="E515" s="1954"/>
      <c r="F515" s="1954"/>
      <c r="G515" s="1954"/>
      <c r="H515" s="1954"/>
      <c r="I515" s="1954"/>
      <c r="J515" s="1954"/>
      <c r="K515" s="1954"/>
      <c r="L515" s="1954"/>
      <c r="M515" s="1954"/>
      <c r="N515" s="1954"/>
      <c r="O515" s="1954"/>
      <c r="P515" s="1954"/>
      <c r="Q515" s="1954"/>
      <c r="R515" s="1954"/>
      <c r="S515" s="1954"/>
      <c r="T515" s="1954"/>
      <c r="U515" s="1954"/>
      <c r="V515" s="1954"/>
      <c r="W515" s="1954"/>
      <c r="X515" s="1954"/>
      <c r="Y515" s="1954"/>
      <c r="Z515" s="1954"/>
      <c r="AA515" s="1954"/>
    </row>
    <row r="516" spans="1:27" ht="15.75" customHeight="1">
      <c r="A516" s="1954"/>
      <c r="B516" s="1954"/>
      <c r="C516" s="1954"/>
      <c r="D516" s="1954"/>
      <c r="E516" s="1954"/>
      <c r="F516" s="1954"/>
      <c r="G516" s="1954"/>
      <c r="H516" s="1954"/>
      <c r="I516" s="1954"/>
      <c r="J516" s="1954"/>
      <c r="K516" s="1954"/>
      <c r="L516" s="1954"/>
      <c r="M516" s="1954"/>
      <c r="N516" s="1954"/>
      <c r="O516" s="1954"/>
      <c r="P516" s="1954"/>
      <c r="Q516" s="1954"/>
      <c r="R516" s="1954"/>
      <c r="S516" s="1954"/>
      <c r="T516" s="1954"/>
      <c r="U516" s="1954"/>
      <c r="V516" s="1954"/>
      <c r="W516" s="1954"/>
      <c r="X516" s="1954"/>
      <c r="Y516" s="1954"/>
      <c r="Z516" s="1954"/>
      <c r="AA516" s="1954"/>
    </row>
    <row r="517" spans="1:27" ht="15.75" customHeight="1">
      <c r="A517" s="1954"/>
      <c r="B517" s="1954"/>
      <c r="C517" s="1954"/>
      <c r="D517" s="1954"/>
      <c r="E517" s="1954"/>
      <c r="F517" s="1954"/>
      <c r="G517" s="1954"/>
      <c r="H517" s="1954"/>
      <c r="I517" s="1954"/>
      <c r="J517" s="1954"/>
      <c r="K517" s="1954"/>
      <c r="L517" s="1954"/>
      <c r="M517" s="1954"/>
      <c r="N517" s="1954"/>
      <c r="O517" s="1954"/>
      <c r="P517" s="1954"/>
      <c r="Q517" s="1954"/>
      <c r="R517" s="1954"/>
      <c r="S517" s="1954"/>
      <c r="T517" s="1954"/>
      <c r="U517" s="1954"/>
      <c r="V517" s="1954"/>
      <c r="W517" s="1954"/>
      <c r="X517" s="1954"/>
      <c r="Y517" s="1954"/>
      <c r="Z517" s="1954"/>
      <c r="AA517" s="1954"/>
    </row>
    <row r="518" spans="1:27" ht="15.75" customHeight="1">
      <c r="A518" s="1954"/>
      <c r="B518" s="1954"/>
      <c r="C518" s="1954"/>
      <c r="D518" s="1954"/>
      <c r="E518" s="1954"/>
      <c r="F518" s="1954"/>
      <c r="G518" s="1954"/>
      <c r="H518" s="1954"/>
      <c r="I518" s="1954"/>
      <c r="J518" s="1954"/>
      <c r="K518" s="1954"/>
      <c r="L518" s="1954"/>
      <c r="M518" s="1954"/>
      <c r="N518" s="1954"/>
      <c r="O518" s="1954"/>
      <c r="P518" s="1954"/>
      <c r="Q518" s="1954"/>
      <c r="R518" s="1954"/>
      <c r="S518" s="1954"/>
      <c r="T518" s="1954"/>
      <c r="U518" s="1954"/>
      <c r="V518" s="1954"/>
      <c r="W518" s="1954"/>
      <c r="X518" s="1954"/>
      <c r="Y518" s="1954"/>
      <c r="Z518" s="1954"/>
      <c r="AA518" s="1954"/>
    </row>
    <row r="519" spans="1:27" ht="15.75" customHeight="1">
      <c r="A519" s="1954"/>
      <c r="B519" s="1954"/>
      <c r="C519" s="1954"/>
      <c r="D519" s="1954"/>
      <c r="E519" s="1954"/>
      <c r="F519" s="1954"/>
      <c r="G519" s="1954"/>
      <c r="H519" s="1954"/>
      <c r="I519" s="1954"/>
      <c r="J519" s="1954"/>
      <c r="K519" s="1954"/>
      <c r="L519" s="1954"/>
      <c r="M519" s="1954"/>
      <c r="N519" s="1954"/>
      <c r="O519" s="1954"/>
      <c r="P519" s="1954"/>
      <c r="Q519" s="1954"/>
      <c r="R519" s="1954"/>
      <c r="S519" s="1954"/>
      <c r="T519" s="1954"/>
      <c r="U519" s="1954"/>
      <c r="V519" s="1954"/>
      <c r="W519" s="1954"/>
      <c r="X519" s="1954"/>
      <c r="Y519" s="1954"/>
      <c r="Z519" s="1954"/>
      <c r="AA519" s="1954"/>
    </row>
    <row r="520" spans="1:27" ht="15.75" customHeight="1">
      <c r="A520" s="1954"/>
      <c r="B520" s="1954"/>
      <c r="C520" s="1954"/>
      <c r="D520" s="1954"/>
      <c r="E520" s="1954"/>
      <c r="F520" s="1954"/>
      <c r="G520" s="1954"/>
      <c r="H520" s="1954"/>
      <c r="I520" s="1954"/>
      <c r="J520" s="1954"/>
      <c r="K520" s="1954"/>
      <c r="L520" s="1954"/>
      <c r="M520" s="1954"/>
      <c r="N520" s="1954"/>
      <c r="O520" s="1954"/>
      <c r="P520" s="1954"/>
      <c r="Q520" s="1954"/>
      <c r="R520" s="1954"/>
      <c r="S520" s="1954"/>
      <c r="T520" s="1954"/>
      <c r="U520" s="1954"/>
      <c r="V520" s="1954"/>
      <c r="W520" s="1954"/>
      <c r="X520" s="1954"/>
      <c r="Y520" s="1954"/>
      <c r="Z520" s="1954"/>
      <c r="AA520" s="1954"/>
    </row>
    <row r="521" spans="1:27" ht="15.75" customHeight="1">
      <c r="A521" s="1954"/>
      <c r="B521" s="1954"/>
      <c r="C521" s="1954"/>
      <c r="D521" s="1954"/>
      <c r="E521" s="1954"/>
      <c r="F521" s="1954"/>
      <c r="G521" s="1954"/>
      <c r="H521" s="1954"/>
      <c r="I521" s="1954"/>
      <c r="J521" s="1954"/>
      <c r="K521" s="1954"/>
      <c r="L521" s="1954"/>
      <c r="M521" s="1954"/>
      <c r="N521" s="1954"/>
      <c r="O521" s="1954"/>
      <c r="P521" s="1954"/>
      <c r="Q521" s="1954"/>
      <c r="R521" s="1954"/>
      <c r="S521" s="1954"/>
      <c r="T521" s="1954"/>
      <c r="U521" s="1954"/>
      <c r="V521" s="1954"/>
      <c r="W521" s="1954"/>
      <c r="X521" s="1954"/>
      <c r="Y521" s="1954"/>
      <c r="Z521" s="1954"/>
      <c r="AA521" s="1954"/>
    </row>
    <row r="522" spans="1:27" ht="15.75" customHeight="1">
      <c r="A522" s="1954"/>
      <c r="B522" s="1954"/>
      <c r="C522" s="1954"/>
      <c r="D522" s="1954"/>
      <c r="E522" s="1954"/>
      <c r="F522" s="1954"/>
      <c r="G522" s="1954"/>
      <c r="H522" s="1954"/>
      <c r="I522" s="1954"/>
      <c r="J522" s="1954"/>
      <c r="K522" s="1954"/>
      <c r="L522" s="1954"/>
      <c r="M522" s="1954"/>
      <c r="N522" s="1954"/>
      <c r="O522" s="1954"/>
      <c r="P522" s="1954"/>
      <c r="Q522" s="1954"/>
      <c r="R522" s="1954"/>
      <c r="S522" s="1954"/>
      <c r="T522" s="1954"/>
      <c r="U522" s="1954"/>
      <c r="V522" s="1954"/>
      <c r="W522" s="1954"/>
      <c r="X522" s="1954"/>
      <c r="Y522" s="1954"/>
      <c r="Z522" s="1954"/>
      <c r="AA522" s="1954"/>
    </row>
    <row r="523" spans="1:27" ht="15.75" customHeight="1">
      <c r="A523" s="1954"/>
      <c r="B523" s="1954"/>
      <c r="C523" s="1954"/>
      <c r="D523" s="1954"/>
      <c r="E523" s="1954"/>
      <c r="F523" s="1954"/>
      <c r="G523" s="1954"/>
      <c r="H523" s="1954"/>
      <c r="I523" s="1954"/>
      <c r="J523" s="1954"/>
      <c r="K523" s="1954"/>
      <c r="L523" s="1954"/>
      <c r="M523" s="1954"/>
      <c r="N523" s="1954"/>
      <c r="O523" s="1954"/>
      <c r="P523" s="1954"/>
      <c r="Q523" s="1954"/>
      <c r="R523" s="1954"/>
      <c r="S523" s="1954"/>
      <c r="T523" s="1954"/>
      <c r="U523" s="1954"/>
      <c r="V523" s="1954"/>
      <c r="W523" s="1954"/>
      <c r="X523" s="1954"/>
      <c r="Y523" s="1954"/>
      <c r="Z523" s="1954"/>
      <c r="AA523" s="1954"/>
    </row>
    <row r="524" spans="1:27" ht="15.75" customHeight="1">
      <c r="A524" s="1954"/>
      <c r="B524" s="1954"/>
      <c r="C524" s="1954"/>
      <c r="D524" s="1954"/>
      <c r="E524" s="1954"/>
      <c r="F524" s="1954"/>
      <c r="G524" s="1954"/>
      <c r="H524" s="1954"/>
      <c r="I524" s="1954"/>
      <c r="J524" s="1954"/>
      <c r="K524" s="1954"/>
      <c r="L524" s="1954"/>
      <c r="M524" s="1954"/>
      <c r="N524" s="1954"/>
      <c r="O524" s="1954"/>
      <c r="P524" s="1954"/>
      <c r="Q524" s="1954"/>
      <c r="R524" s="1954"/>
      <c r="S524" s="1954"/>
      <c r="T524" s="1954"/>
      <c r="U524" s="1954"/>
      <c r="V524" s="1954"/>
      <c r="W524" s="1954"/>
      <c r="X524" s="1954"/>
      <c r="Y524" s="1954"/>
      <c r="Z524" s="1954"/>
      <c r="AA524" s="1954"/>
    </row>
    <row r="525" spans="1:27" ht="15.75" customHeight="1">
      <c r="A525" s="1954"/>
      <c r="B525" s="1954"/>
      <c r="C525" s="1954"/>
      <c r="D525" s="1954"/>
      <c r="E525" s="1954"/>
      <c r="F525" s="1954"/>
      <c r="G525" s="1954"/>
      <c r="H525" s="1954"/>
      <c r="I525" s="1954"/>
      <c r="J525" s="1954"/>
      <c r="K525" s="1954"/>
      <c r="L525" s="1954"/>
      <c r="M525" s="1954"/>
      <c r="N525" s="1954"/>
      <c r="O525" s="1954"/>
      <c r="P525" s="1954"/>
      <c r="Q525" s="1954"/>
      <c r="R525" s="1954"/>
      <c r="S525" s="1954"/>
      <c r="T525" s="1954"/>
      <c r="U525" s="1954"/>
      <c r="V525" s="1954"/>
      <c r="W525" s="1954"/>
      <c r="X525" s="1954"/>
      <c r="Y525" s="1954"/>
      <c r="Z525" s="1954"/>
      <c r="AA525" s="1954"/>
    </row>
    <row r="526" spans="1:27" ht="15.75" customHeight="1">
      <c r="A526" s="1954"/>
      <c r="B526" s="1954"/>
      <c r="C526" s="1954"/>
      <c r="D526" s="1954"/>
      <c r="E526" s="1954"/>
      <c r="F526" s="1954"/>
      <c r="G526" s="1954"/>
      <c r="H526" s="1954"/>
      <c r="I526" s="1954"/>
      <c r="J526" s="1954"/>
      <c r="K526" s="1954"/>
      <c r="L526" s="1954"/>
      <c r="M526" s="1954"/>
      <c r="N526" s="1954"/>
      <c r="O526" s="1954"/>
      <c r="P526" s="1954"/>
      <c r="Q526" s="1954"/>
      <c r="R526" s="1954"/>
      <c r="S526" s="1954"/>
      <c r="T526" s="1954"/>
      <c r="U526" s="1954"/>
      <c r="V526" s="1954"/>
      <c r="W526" s="1954"/>
      <c r="X526" s="1954"/>
      <c r="Y526" s="1954"/>
      <c r="Z526" s="1954"/>
      <c r="AA526" s="1954"/>
    </row>
    <row r="527" spans="1:27" ht="15.75" customHeight="1">
      <c r="A527" s="1954"/>
      <c r="B527" s="1954"/>
      <c r="C527" s="1954"/>
      <c r="D527" s="1954"/>
      <c r="E527" s="1954"/>
      <c r="F527" s="1954"/>
      <c r="G527" s="1954"/>
      <c r="H527" s="1954"/>
      <c r="I527" s="1954"/>
      <c r="J527" s="1954"/>
      <c r="K527" s="1954"/>
      <c r="L527" s="1954"/>
      <c r="M527" s="1954"/>
      <c r="N527" s="1954"/>
      <c r="O527" s="1954"/>
      <c r="P527" s="1954"/>
      <c r="Q527" s="1954"/>
      <c r="R527" s="1954"/>
      <c r="S527" s="1954"/>
      <c r="T527" s="1954"/>
      <c r="U527" s="1954"/>
      <c r="V527" s="1954"/>
      <c r="W527" s="1954"/>
      <c r="X527" s="1954"/>
      <c r="Y527" s="1954"/>
      <c r="Z527" s="1954"/>
      <c r="AA527" s="1954"/>
    </row>
    <row r="528" spans="1:27" ht="15.75" customHeight="1">
      <c r="A528" s="1954"/>
      <c r="B528" s="1954"/>
      <c r="C528" s="1954"/>
      <c r="D528" s="1954"/>
      <c r="E528" s="1954"/>
      <c r="F528" s="1954"/>
      <c r="G528" s="1954"/>
      <c r="H528" s="1954"/>
      <c r="I528" s="1954"/>
      <c r="J528" s="1954"/>
      <c r="K528" s="1954"/>
      <c r="L528" s="1954"/>
      <c r="M528" s="1954"/>
      <c r="N528" s="1954"/>
      <c r="O528" s="1954"/>
      <c r="P528" s="1954"/>
      <c r="Q528" s="1954"/>
      <c r="R528" s="1954"/>
      <c r="S528" s="1954"/>
      <c r="T528" s="1954"/>
      <c r="U528" s="1954"/>
      <c r="V528" s="1954"/>
      <c r="W528" s="1954"/>
      <c r="X528" s="1954"/>
      <c r="Y528" s="1954"/>
      <c r="Z528" s="1954"/>
      <c r="AA528" s="1954"/>
    </row>
    <row r="529" spans="1:27" ht="15.75" customHeight="1">
      <c r="A529" s="1954"/>
      <c r="B529" s="1954"/>
      <c r="C529" s="1954"/>
      <c r="D529" s="1954"/>
      <c r="E529" s="1954"/>
      <c r="F529" s="1954"/>
      <c r="G529" s="1954"/>
      <c r="H529" s="1954"/>
      <c r="I529" s="1954"/>
      <c r="J529" s="1954"/>
      <c r="K529" s="1954"/>
      <c r="L529" s="1954"/>
      <c r="M529" s="1954"/>
      <c r="N529" s="1954"/>
      <c r="O529" s="1954"/>
      <c r="P529" s="1954"/>
      <c r="Q529" s="1954"/>
      <c r="R529" s="1954"/>
      <c r="S529" s="1954"/>
      <c r="T529" s="1954"/>
      <c r="U529" s="1954"/>
      <c r="V529" s="1954"/>
      <c r="W529" s="1954"/>
      <c r="X529" s="1954"/>
      <c r="Y529" s="1954"/>
      <c r="Z529" s="1954"/>
      <c r="AA529" s="1954"/>
    </row>
    <row r="530" spans="1:27" ht="15.75" customHeight="1">
      <c r="A530" s="1954"/>
      <c r="B530" s="1954"/>
      <c r="C530" s="1954"/>
      <c r="D530" s="1954"/>
      <c r="E530" s="1954"/>
      <c r="F530" s="1954"/>
      <c r="G530" s="1954"/>
      <c r="H530" s="1954"/>
      <c r="I530" s="1954"/>
      <c r="J530" s="1954"/>
      <c r="K530" s="1954"/>
      <c r="L530" s="1954"/>
      <c r="M530" s="1954"/>
      <c r="N530" s="1954"/>
      <c r="O530" s="1954"/>
      <c r="P530" s="1954"/>
      <c r="Q530" s="1954"/>
      <c r="R530" s="1954"/>
      <c r="S530" s="1954"/>
      <c r="T530" s="1954"/>
      <c r="U530" s="1954"/>
      <c r="V530" s="1954"/>
      <c r="W530" s="1954"/>
      <c r="X530" s="1954"/>
      <c r="Y530" s="1954"/>
      <c r="Z530" s="1954"/>
      <c r="AA530" s="1954"/>
    </row>
    <row r="531" spans="1:27" ht="15.75" customHeight="1">
      <c r="A531" s="1954"/>
      <c r="B531" s="1954"/>
      <c r="C531" s="1954"/>
      <c r="D531" s="1954"/>
      <c r="E531" s="1954"/>
      <c r="F531" s="1954"/>
      <c r="G531" s="1954"/>
      <c r="H531" s="1954"/>
      <c r="I531" s="1954"/>
      <c r="J531" s="1954"/>
      <c r="K531" s="1954"/>
      <c r="L531" s="1954"/>
      <c r="M531" s="1954"/>
      <c r="N531" s="1954"/>
      <c r="O531" s="1954"/>
      <c r="P531" s="1954"/>
      <c r="Q531" s="1954"/>
      <c r="R531" s="1954"/>
      <c r="S531" s="1954"/>
      <c r="T531" s="1954"/>
      <c r="U531" s="1954"/>
      <c r="V531" s="1954"/>
      <c r="W531" s="1954"/>
      <c r="X531" s="1954"/>
      <c r="Y531" s="1954"/>
      <c r="Z531" s="1954"/>
      <c r="AA531" s="1954"/>
    </row>
    <row r="532" spans="1:27" ht="15.75" customHeight="1">
      <c r="A532" s="1954"/>
      <c r="B532" s="1954"/>
      <c r="C532" s="1954"/>
      <c r="D532" s="1954"/>
      <c r="E532" s="1954"/>
      <c r="F532" s="1954"/>
      <c r="G532" s="1954"/>
      <c r="H532" s="1954"/>
      <c r="I532" s="1954"/>
      <c r="J532" s="1954"/>
      <c r="K532" s="1954"/>
      <c r="L532" s="1954"/>
      <c r="M532" s="1954"/>
      <c r="N532" s="1954"/>
      <c r="O532" s="1954"/>
      <c r="P532" s="1954"/>
      <c r="Q532" s="1954"/>
      <c r="R532" s="1954"/>
      <c r="S532" s="1954"/>
      <c r="T532" s="1954"/>
      <c r="U532" s="1954"/>
      <c r="V532" s="1954"/>
      <c r="W532" s="1954"/>
      <c r="X532" s="1954"/>
      <c r="Y532" s="1954"/>
      <c r="Z532" s="1954"/>
      <c r="AA532" s="1954"/>
    </row>
    <row r="533" spans="1:27" ht="15.75" customHeight="1">
      <c r="A533" s="1954"/>
      <c r="B533" s="1954"/>
      <c r="C533" s="1954"/>
      <c r="D533" s="1954"/>
      <c r="E533" s="1954"/>
      <c r="F533" s="1954"/>
      <c r="G533" s="1954"/>
      <c r="H533" s="1954"/>
      <c r="I533" s="1954"/>
      <c r="J533" s="1954"/>
      <c r="K533" s="1954"/>
      <c r="L533" s="1954"/>
      <c r="M533" s="1954"/>
      <c r="N533" s="1954"/>
      <c r="O533" s="1954"/>
      <c r="P533" s="1954"/>
      <c r="Q533" s="1954"/>
      <c r="R533" s="1954"/>
      <c r="S533" s="1954"/>
      <c r="T533" s="1954"/>
      <c r="U533" s="1954"/>
      <c r="V533" s="1954"/>
      <c r="W533" s="1954"/>
      <c r="X533" s="1954"/>
      <c r="Y533" s="1954"/>
      <c r="Z533" s="1954"/>
      <c r="AA533" s="1954"/>
    </row>
    <row r="534" spans="1:27" ht="15.75" customHeight="1">
      <c r="A534" s="1954"/>
      <c r="B534" s="1954"/>
      <c r="C534" s="1954"/>
      <c r="D534" s="1954"/>
      <c r="E534" s="1954"/>
      <c r="F534" s="1954"/>
      <c r="G534" s="1954"/>
      <c r="H534" s="1954"/>
      <c r="I534" s="1954"/>
      <c r="J534" s="1954"/>
      <c r="K534" s="1954"/>
      <c r="L534" s="1954"/>
      <c r="M534" s="1954"/>
      <c r="N534" s="1954"/>
      <c r="O534" s="1954"/>
      <c r="P534" s="1954"/>
      <c r="Q534" s="1954"/>
      <c r="R534" s="1954"/>
      <c r="S534" s="1954"/>
      <c r="T534" s="1954"/>
      <c r="U534" s="1954"/>
      <c r="V534" s="1954"/>
      <c r="W534" s="1954"/>
      <c r="X534" s="1954"/>
      <c r="Y534" s="1954"/>
      <c r="Z534" s="1954"/>
      <c r="AA534" s="1954"/>
    </row>
    <row r="535" spans="1:27" ht="15.75" customHeight="1">
      <c r="A535" s="1954"/>
      <c r="B535" s="1954"/>
      <c r="C535" s="1954"/>
      <c r="D535" s="1954"/>
      <c r="E535" s="1954"/>
      <c r="F535" s="1954"/>
      <c r="G535" s="1954"/>
      <c r="H535" s="1954"/>
      <c r="I535" s="1954"/>
      <c r="J535" s="1954"/>
      <c r="K535" s="1954"/>
      <c r="L535" s="1954"/>
      <c r="M535" s="1954"/>
      <c r="N535" s="1954"/>
      <c r="O535" s="1954"/>
      <c r="P535" s="1954"/>
      <c r="Q535" s="1954"/>
      <c r="R535" s="1954"/>
      <c r="S535" s="1954"/>
      <c r="T535" s="1954"/>
      <c r="U535" s="1954"/>
      <c r="V535" s="1954"/>
      <c r="W535" s="1954"/>
      <c r="X535" s="1954"/>
      <c r="Y535" s="1954"/>
      <c r="Z535" s="1954"/>
      <c r="AA535" s="1954"/>
    </row>
    <row r="536" spans="1:27" ht="15.75" customHeight="1">
      <c r="A536" s="1954"/>
      <c r="B536" s="1954"/>
      <c r="C536" s="1954"/>
      <c r="D536" s="1954"/>
      <c r="E536" s="1954"/>
      <c r="F536" s="1954"/>
      <c r="G536" s="1954"/>
      <c r="H536" s="1954"/>
      <c r="I536" s="1954"/>
      <c r="J536" s="1954"/>
      <c r="K536" s="1954"/>
      <c r="L536" s="1954"/>
      <c r="M536" s="1954"/>
      <c r="N536" s="1954"/>
      <c r="O536" s="1954"/>
      <c r="P536" s="1954"/>
      <c r="Q536" s="1954"/>
      <c r="R536" s="1954"/>
      <c r="S536" s="1954"/>
      <c r="T536" s="1954"/>
      <c r="U536" s="1954"/>
      <c r="V536" s="1954"/>
      <c r="W536" s="1954"/>
      <c r="X536" s="1954"/>
      <c r="Y536" s="1954"/>
      <c r="Z536" s="1954"/>
      <c r="AA536" s="1954"/>
    </row>
    <row r="537" spans="1:27" ht="15.75" customHeight="1">
      <c r="A537" s="1954"/>
      <c r="B537" s="1954"/>
      <c r="C537" s="1954"/>
      <c r="D537" s="1954"/>
      <c r="E537" s="1954"/>
      <c r="F537" s="1954"/>
      <c r="G537" s="1954"/>
      <c r="H537" s="1954"/>
      <c r="I537" s="1954"/>
      <c r="J537" s="1954"/>
      <c r="K537" s="1954"/>
      <c r="L537" s="1954"/>
      <c r="M537" s="1954"/>
      <c r="N537" s="1954"/>
      <c r="O537" s="1954"/>
      <c r="P537" s="1954"/>
      <c r="Q537" s="1954"/>
      <c r="R537" s="1954"/>
      <c r="S537" s="1954"/>
      <c r="T537" s="1954"/>
      <c r="U537" s="1954"/>
      <c r="V537" s="1954"/>
      <c r="W537" s="1954"/>
      <c r="X537" s="1954"/>
      <c r="Y537" s="1954"/>
      <c r="Z537" s="1954"/>
      <c r="AA537" s="1954"/>
    </row>
    <row r="538" spans="1:27" ht="15.75" customHeight="1">
      <c r="A538" s="1954"/>
      <c r="B538" s="1954"/>
      <c r="C538" s="1954"/>
      <c r="D538" s="1954"/>
      <c r="E538" s="1954"/>
      <c r="F538" s="1954"/>
      <c r="G538" s="1954"/>
      <c r="H538" s="1954"/>
      <c r="I538" s="1954"/>
      <c r="J538" s="1954"/>
      <c r="K538" s="1954"/>
      <c r="L538" s="1954"/>
      <c r="M538" s="1954"/>
      <c r="N538" s="1954"/>
      <c r="O538" s="1954"/>
      <c r="P538" s="1954"/>
      <c r="Q538" s="1954"/>
      <c r="R538" s="1954"/>
      <c r="S538" s="1954"/>
      <c r="T538" s="1954"/>
      <c r="U538" s="1954"/>
      <c r="V538" s="1954"/>
      <c r="W538" s="1954"/>
      <c r="X538" s="1954"/>
      <c r="Y538" s="1954"/>
      <c r="Z538" s="1954"/>
      <c r="AA538" s="1954"/>
    </row>
    <row r="539" spans="1:27" ht="15.75" customHeight="1">
      <c r="A539" s="1954"/>
      <c r="B539" s="1954"/>
      <c r="C539" s="1954"/>
      <c r="D539" s="1954"/>
      <c r="E539" s="1954"/>
      <c r="F539" s="1954"/>
      <c r="G539" s="1954"/>
      <c r="H539" s="1954"/>
      <c r="I539" s="1954"/>
      <c r="J539" s="1954"/>
      <c r="K539" s="1954"/>
      <c r="L539" s="1954"/>
      <c r="M539" s="1954"/>
      <c r="N539" s="1954"/>
      <c r="O539" s="1954"/>
      <c r="P539" s="1954"/>
      <c r="Q539" s="1954"/>
      <c r="R539" s="1954"/>
      <c r="S539" s="1954"/>
      <c r="T539" s="1954"/>
      <c r="U539" s="1954"/>
      <c r="V539" s="1954"/>
      <c r="W539" s="1954"/>
      <c r="X539" s="1954"/>
      <c r="Y539" s="1954"/>
      <c r="Z539" s="1954"/>
      <c r="AA539" s="1954"/>
    </row>
    <row r="540" spans="1:27" ht="15.75" customHeight="1">
      <c r="A540" s="1954"/>
      <c r="B540" s="1954"/>
      <c r="C540" s="1954"/>
      <c r="D540" s="1954"/>
      <c r="E540" s="1954"/>
      <c r="F540" s="1954"/>
      <c r="G540" s="1954"/>
      <c r="H540" s="1954"/>
      <c r="I540" s="1954"/>
      <c r="J540" s="1954"/>
      <c r="K540" s="1954"/>
      <c r="L540" s="1954"/>
      <c r="M540" s="1954"/>
      <c r="N540" s="1954"/>
      <c r="O540" s="1954"/>
      <c r="P540" s="1954"/>
      <c r="Q540" s="1954"/>
      <c r="R540" s="1954"/>
      <c r="S540" s="1954"/>
      <c r="T540" s="1954"/>
      <c r="U540" s="1954"/>
      <c r="V540" s="1954"/>
      <c r="W540" s="1954"/>
      <c r="X540" s="1954"/>
      <c r="Y540" s="1954"/>
      <c r="Z540" s="1954"/>
      <c r="AA540" s="1954"/>
    </row>
    <row r="541" spans="1:27" ht="15.75" customHeight="1">
      <c r="A541" s="1954"/>
      <c r="B541" s="1954"/>
      <c r="C541" s="1954"/>
      <c r="D541" s="1954"/>
      <c r="E541" s="1954"/>
      <c r="F541" s="1954"/>
      <c r="G541" s="1954"/>
      <c r="H541" s="1954"/>
      <c r="I541" s="1954"/>
      <c r="J541" s="1954"/>
      <c r="K541" s="1954"/>
      <c r="L541" s="1954"/>
      <c r="M541" s="1954"/>
      <c r="N541" s="1954"/>
      <c r="O541" s="1954"/>
      <c r="P541" s="1954"/>
      <c r="Q541" s="1954"/>
      <c r="R541" s="1954"/>
      <c r="S541" s="1954"/>
      <c r="T541" s="1954"/>
      <c r="U541" s="1954"/>
      <c r="V541" s="1954"/>
      <c r="W541" s="1954"/>
      <c r="X541" s="1954"/>
      <c r="Y541" s="1954"/>
      <c r="Z541" s="1954"/>
      <c r="AA541" s="1954"/>
    </row>
    <row r="542" spans="1:27" ht="15.75" customHeight="1">
      <c r="A542" s="1954"/>
      <c r="B542" s="1954"/>
      <c r="C542" s="1954"/>
      <c r="D542" s="1954"/>
      <c r="E542" s="1954"/>
      <c r="F542" s="1954"/>
      <c r="G542" s="1954"/>
      <c r="H542" s="1954"/>
      <c r="I542" s="1954"/>
      <c r="J542" s="1954"/>
      <c r="K542" s="1954"/>
      <c r="L542" s="1954"/>
      <c r="M542" s="1954"/>
      <c r="N542" s="1954"/>
      <c r="O542" s="1954"/>
      <c r="P542" s="1954"/>
      <c r="Q542" s="1954"/>
      <c r="R542" s="1954"/>
      <c r="S542" s="1954"/>
      <c r="T542" s="1954"/>
      <c r="U542" s="1954"/>
      <c r="V542" s="1954"/>
      <c r="W542" s="1954"/>
      <c r="X542" s="1954"/>
      <c r="Y542" s="1954"/>
      <c r="Z542" s="1954"/>
      <c r="AA542" s="1954"/>
    </row>
    <row r="543" spans="1:27" ht="15.75" customHeight="1">
      <c r="A543" s="1954"/>
      <c r="B543" s="1954"/>
      <c r="C543" s="1954"/>
      <c r="D543" s="1954"/>
      <c r="E543" s="1954"/>
      <c r="F543" s="1954"/>
      <c r="G543" s="1954"/>
      <c r="H543" s="1954"/>
      <c r="I543" s="1954"/>
      <c r="J543" s="1954"/>
      <c r="K543" s="1954"/>
      <c r="L543" s="1954"/>
      <c r="M543" s="1954"/>
      <c r="N543" s="1954"/>
      <c r="O543" s="1954"/>
      <c r="P543" s="1954"/>
      <c r="Q543" s="1954"/>
      <c r="R543" s="1954"/>
      <c r="S543" s="1954"/>
      <c r="T543" s="1954"/>
      <c r="U543" s="1954"/>
      <c r="V543" s="1954"/>
      <c r="W543" s="1954"/>
      <c r="X543" s="1954"/>
      <c r="Y543" s="1954"/>
      <c r="Z543" s="1954"/>
      <c r="AA543" s="1954"/>
    </row>
    <row r="544" spans="1:27" ht="15.75" customHeight="1">
      <c r="A544" s="1954"/>
      <c r="B544" s="1954"/>
      <c r="C544" s="1954"/>
      <c r="D544" s="1954"/>
      <c r="E544" s="1954"/>
      <c r="F544" s="1954"/>
      <c r="G544" s="1954"/>
      <c r="H544" s="1954"/>
      <c r="I544" s="1954"/>
      <c r="J544" s="1954"/>
      <c r="K544" s="1954"/>
      <c r="L544" s="1954"/>
      <c r="M544" s="1954"/>
      <c r="N544" s="1954"/>
      <c r="O544" s="1954"/>
      <c r="P544" s="1954"/>
      <c r="Q544" s="1954"/>
      <c r="R544" s="1954"/>
      <c r="S544" s="1954"/>
      <c r="T544" s="1954"/>
      <c r="U544" s="1954"/>
      <c r="V544" s="1954"/>
      <c r="W544" s="1954"/>
      <c r="X544" s="1954"/>
      <c r="Y544" s="1954"/>
      <c r="Z544" s="1954"/>
      <c r="AA544" s="1954"/>
    </row>
    <row r="545" spans="1:27" ht="15.75" customHeight="1">
      <c r="A545" s="1954"/>
      <c r="B545" s="1954"/>
      <c r="C545" s="1954"/>
      <c r="D545" s="1954"/>
      <c r="E545" s="1954"/>
      <c r="F545" s="1954"/>
      <c r="G545" s="1954"/>
      <c r="H545" s="1954"/>
      <c r="I545" s="1954"/>
      <c r="J545" s="1954"/>
      <c r="K545" s="1954"/>
      <c r="L545" s="1954"/>
      <c r="M545" s="1954"/>
      <c r="N545" s="1954"/>
      <c r="O545" s="1954"/>
      <c r="P545" s="1954"/>
      <c r="Q545" s="1954"/>
      <c r="R545" s="1954"/>
      <c r="S545" s="1954"/>
      <c r="T545" s="1954"/>
      <c r="U545" s="1954"/>
      <c r="V545" s="1954"/>
      <c r="W545" s="1954"/>
      <c r="X545" s="1954"/>
      <c r="Y545" s="1954"/>
      <c r="Z545" s="1954"/>
      <c r="AA545" s="1954"/>
    </row>
    <row r="546" spans="1:27" ht="15.75" customHeight="1">
      <c r="A546" s="1954"/>
      <c r="B546" s="1954"/>
      <c r="C546" s="1954"/>
      <c r="D546" s="1954"/>
      <c r="E546" s="1954"/>
      <c r="F546" s="1954"/>
      <c r="G546" s="1954"/>
      <c r="H546" s="1954"/>
      <c r="I546" s="1954"/>
      <c r="J546" s="1954"/>
      <c r="K546" s="1954"/>
      <c r="L546" s="1954"/>
      <c r="M546" s="1954"/>
      <c r="N546" s="1954"/>
      <c r="O546" s="1954"/>
      <c r="P546" s="1954"/>
      <c r="Q546" s="1954"/>
      <c r="R546" s="1954"/>
      <c r="S546" s="1954"/>
      <c r="T546" s="1954"/>
      <c r="U546" s="1954"/>
      <c r="V546" s="1954"/>
      <c r="W546" s="1954"/>
      <c r="X546" s="1954"/>
      <c r="Y546" s="1954"/>
      <c r="Z546" s="1954"/>
      <c r="AA546" s="1954"/>
    </row>
    <row r="547" spans="1:27" ht="15.75" customHeight="1">
      <c r="A547" s="1954"/>
      <c r="B547" s="1954"/>
      <c r="C547" s="1954"/>
      <c r="D547" s="1954"/>
      <c r="E547" s="1954"/>
      <c r="F547" s="1954"/>
      <c r="G547" s="1954"/>
      <c r="H547" s="1954"/>
      <c r="I547" s="1954"/>
      <c r="J547" s="1954"/>
      <c r="K547" s="1954"/>
      <c r="L547" s="1954"/>
      <c r="M547" s="1954"/>
      <c r="N547" s="1954"/>
      <c r="O547" s="1954"/>
      <c r="P547" s="1954"/>
      <c r="Q547" s="1954"/>
      <c r="R547" s="1954"/>
      <c r="S547" s="1954"/>
      <c r="T547" s="1954"/>
      <c r="U547" s="1954"/>
      <c r="V547" s="1954"/>
      <c r="W547" s="1954"/>
      <c r="X547" s="1954"/>
      <c r="Y547" s="1954"/>
      <c r="Z547" s="1954"/>
      <c r="AA547" s="1954"/>
    </row>
    <row r="548" spans="1:27" ht="15.75" customHeight="1">
      <c r="A548" s="1954"/>
      <c r="B548" s="1954"/>
      <c r="C548" s="1954"/>
      <c r="D548" s="1954"/>
      <c r="E548" s="1954"/>
      <c r="F548" s="1954"/>
      <c r="G548" s="1954"/>
      <c r="H548" s="1954"/>
      <c r="I548" s="1954"/>
      <c r="J548" s="1954"/>
      <c r="K548" s="1954"/>
      <c r="L548" s="1954"/>
      <c r="M548" s="1954"/>
      <c r="N548" s="1954"/>
      <c r="O548" s="1954"/>
      <c r="P548" s="1954"/>
      <c r="Q548" s="1954"/>
      <c r="R548" s="1954"/>
      <c r="S548" s="1954"/>
      <c r="T548" s="1954"/>
      <c r="U548" s="1954"/>
      <c r="V548" s="1954"/>
      <c r="W548" s="1954"/>
      <c r="X548" s="1954"/>
      <c r="Y548" s="1954"/>
      <c r="Z548" s="1954"/>
      <c r="AA548" s="1954"/>
    </row>
    <row r="549" spans="1:27" ht="15.75" customHeight="1">
      <c r="A549" s="1954"/>
      <c r="B549" s="1954"/>
      <c r="C549" s="1954"/>
      <c r="D549" s="1954"/>
      <c r="E549" s="1954"/>
      <c r="F549" s="1954"/>
      <c r="G549" s="1954"/>
      <c r="H549" s="1954"/>
      <c r="I549" s="1954"/>
      <c r="J549" s="1954"/>
      <c r="K549" s="1954"/>
      <c r="L549" s="1954"/>
      <c r="M549" s="1954"/>
      <c r="N549" s="1954"/>
      <c r="O549" s="1954"/>
      <c r="P549" s="1954"/>
      <c r="Q549" s="1954"/>
      <c r="R549" s="1954"/>
      <c r="S549" s="1954"/>
      <c r="T549" s="1954"/>
      <c r="U549" s="1954"/>
      <c r="V549" s="1954"/>
      <c r="W549" s="1954"/>
      <c r="X549" s="1954"/>
      <c r="Y549" s="1954"/>
      <c r="Z549" s="1954"/>
      <c r="AA549" s="1954"/>
    </row>
    <row r="550" spans="1:27" ht="15.75" customHeight="1">
      <c r="A550" s="1954"/>
      <c r="B550" s="1954"/>
      <c r="C550" s="1954"/>
      <c r="D550" s="1954"/>
      <c r="E550" s="1954"/>
      <c r="F550" s="1954"/>
      <c r="G550" s="1954"/>
      <c r="H550" s="1954"/>
      <c r="I550" s="1954"/>
      <c r="J550" s="1954"/>
      <c r="K550" s="1954"/>
      <c r="L550" s="1954"/>
      <c r="M550" s="1954"/>
      <c r="N550" s="1954"/>
      <c r="O550" s="1954"/>
      <c r="P550" s="1954"/>
      <c r="Q550" s="1954"/>
      <c r="R550" s="1954"/>
      <c r="S550" s="1954"/>
      <c r="T550" s="1954"/>
      <c r="U550" s="1954"/>
      <c r="V550" s="1954"/>
      <c r="W550" s="1954"/>
      <c r="X550" s="1954"/>
      <c r="Y550" s="1954"/>
      <c r="Z550" s="1954"/>
      <c r="AA550" s="1954"/>
    </row>
    <row r="551" spans="1:27" ht="15.75" customHeight="1">
      <c r="A551" s="1954"/>
      <c r="B551" s="1954"/>
      <c r="C551" s="1954"/>
      <c r="D551" s="1954"/>
      <c r="E551" s="1954"/>
      <c r="F551" s="1954"/>
      <c r="G551" s="1954"/>
      <c r="H551" s="1954"/>
      <c r="I551" s="1954"/>
      <c r="J551" s="1954"/>
      <c r="K551" s="1954"/>
      <c r="L551" s="1954"/>
      <c r="M551" s="1954"/>
      <c r="N551" s="1954"/>
      <c r="O551" s="1954"/>
      <c r="P551" s="1954"/>
      <c r="Q551" s="1954"/>
      <c r="R551" s="1954"/>
      <c r="S551" s="1954"/>
      <c r="T551" s="1954"/>
      <c r="U551" s="1954"/>
      <c r="V551" s="1954"/>
      <c r="W551" s="1954"/>
      <c r="X551" s="1954"/>
      <c r="Y551" s="1954"/>
      <c r="Z551" s="1954"/>
      <c r="AA551" s="1954"/>
    </row>
    <row r="552" spans="1:27" ht="15.75" customHeight="1">
      <c r="A552" s="1954"/>
      <c r="B552" s="1954"/>
      <c r="C552" s="1954"/>
      <c r="D552" s="1954"/>
      <c r="E552" s="1954"/>
      <c r="F552" s="1954"/>
      <c r="G552" s="1954"/>
      <c r="H552" s="1954"/>
      <c r="I552" s="1954"/>
      <c r="J552" s="1954"/>
      <c r="K552" s="1954"/>
      <c r="L552" s="1954"/>
      <c r="M552" s="1954"/>
      <c r="N552" s="1954"/>
      <c r="O552" s="1954"/>
      <c r="P552" s="1954"/>
      <c r="Q552" s="1954"/>
      <c r="R552" s="1954"/>
      <c r="S552" s="1954"/>
      <c r="T552" s="1954"/>
      <c r="U552" s="1954"/>
      <c r="V552" s="1954"/>
      <c r="W552" s="1954"/>
      <c r="X552" s="1954"/>
      <c r="Y552" s="1954"/>
      <c r="Z552" s="1954"/>
      <c r="AA552" s="1954"/>
    </row>
    <row r="553" spans="1:27" ht="15.75" customHeight="1">
      <c r="A553" s="1954"/>
      <c r="B553" s="1954"/>
      <c r="C553" s="1954"/>
      <c r="D553" s="1954"/>
      <c r="E553" s="1954"/>
      <c r="F553" s="1954"/>
      <c r="G553" s="1954"/>
      <c r="H553" s="1954"/>
      <c r="I553" s="1954"/>
      <c r="J553" s="1954"/>
      <c r="K553" s="1954"/>
      <c r="L553" s="1954"/>
      <c r="M553" s="1954"/>
      <c r="N553" s="1954"/>
      <c r="O553" s="1954"/>
      <c r="P553" s="1954"/>
      <c r="Q553" s="1954"/>
      <c r="R553" s="1954"/>
      <c r="S553" s="1954"/>
      <c r="T553" s="1954"/>
      <c r="U553" s="1954"/>
      <c r="V553" s="1954"/>
      <c r="W553" s="1954"/>
      <c r="X553" s="1954"/>
      <c r="Y553" s="1954"/>
      <c r="Z553" s="1954"/>
      <c r="AA553" s="1954"/>
    </row>
    <row r="554" spans="1:27" ht="15.75" customHeight="1">
      <c r="A554" s="1954"/>
      <c r="B554" s="1954"/>
      <c r="C554" s="1954"/>
      <c r="D554" s="1954"/>
      <c r="E554" s="1954"/>
      <c r="F554" s="1954"/>
      <c r="G554" s="1954"/>
      <c r="H554" s="1954"/>
      <c r="I554" s="1954"/>
      <c r="J554" s="1954"/>
      <c r="K554" s="1954"/>
      <c r="L554" s="1954"/>
      <c r="M554" s="1954"/>
      <c r="N554" s="1954"/>
      <c r="O554" s="1954"/>
      <c r="P554" s="1954"/>
      <c r="Q554" s="1954"/>
      <c r="R554" s="1954"/>
      <c r="S554" s="1954"/>
      <c r="T554" s="1954"/>
      <c r="U554" s="1954"/>
      <c r="V554" s="1954"/>
      <c r="W554" s="1954"/>
      <c r="X554" s="1954"/>
      <c r="Y554" s="1954"/>
      <c r="Z554" s="1954"/>
      <c r="AA554" s="1954"/>
    </row>
    <row r="555" spans="1:27" ht="15.75" customHeight="1">
      <c r="A555" s="1954"/>
      <c r="B555" s="1954"/>
      <c r="C555" s="1954"/>
      <c r="D555" s="1954"/>
      <c r="E555" s="1954"/>
      <c r="F555" s="1954"/>
      <c r="G555" s="1954"/>
      <c r="H555" s="1954"/>
      <c r="I555" s="1954"/>
      <c r="J555" s="1954"/>
      <c r="K555" s="1954"/>
      <c r="L555" s="1954"/>
      <c r="M555" s="1954"/>
      <c r="N555" s="1954"/>
      <c r="O555" s="1954"/>
      <c r="P555" s="1954"/>
      <c r="Q555" s="1954"/>
      <c r="R555" s="1954"/>
      <c r="S555" s="1954"/>
      <c r="T555" s="1954"/>
      <c r="U555" s="1954"/>
      <c r="V555" s="1954"/>
      <c r="W555" s="1954"/>
      <c r="X555" s="1954"/>
      <c r="Y555" s="1954"/>
      <c r="Z555" s="1954"/>
      <c r="AA555" s="1954"/>
    </row>
    <row r="556" spans="1:27" ht="15.75" customHeight="1">
      <c r="A556" s="1954"/>
      <c r="B556" s="1954"/>
      <c r="C556" s="1954"/>
      <c r="D556" s="1954"/>
      <c r="E556" s="1954"/>
      <c r="F556" s="1954"/>
      <c r="G556" s="1954"/>
      <c r="H556" s="1954"/>
      <c r="I556" s="1954"/>
      <c r="J556" s="1954"/>
      <c r="K556" s="1954"/>
      <c r="L556" s="1954"/>
      <c r="M556" s="1954"/>
      <c r="N556" s="1954"/>
      <c r="O556" s="1954"/>
      <c r="P556" s="1954"/>
      <c r="Q556" s="1954"/>
      <c r="R556" s="1954"/>
      <c r="S556" s="1954"/>
      <c r="T556" s="1954"/>
      <c r="U556" s="1954"/>
      <c r="V556" s="1954"/>
      <c r="W556" s="1954"/>
      <c r="X556" s="1954"/>
      <c r="Y556" s="1954"/>
      <c r="Z556" s="1954"/>
      <c r="AA556" s="1954"/>
    </row>
    <row r="557" spans="1:27" ht="15.75" customHeight="1">
      <c r="A557" s="1954"/>
      <c r="B557" s="1954"/>
      <c r="C557" s="1954"/>
      <c r="D557" s="1954"/>
      <c r="E557" s="1954"/>
      <c r="F557" s="1954"/>
      <c r="G557" s="1954"/>
      <c r="H557" s="1954"/>
      <c r="I557" s="1954"/>
      <c r="J557" s="1954"/>
      <c r="K557" s="1954"/>
      <c r="L557" s="1954"/>
      <c r="M557" s="1954"/>
      <c r="N557" s="1954"/>
      <c r="O557" s="1954"/>
      <c r="P557" s="1954"/>
      <c r="Q557" s="1954"/>
      <c r="R557" s="1954"/>
      <c r="S557" s="1954"/>
      <c r="T557" s="1954"/>
      <c r="U557" s="1954"/>
      <c r="V557" s="1954"/>
      <c r="W557" s="1954"/>
      <c r="X557" s="1954"/>
      <c r="Y557" s="1954"/>
      <c r="Z557" s="1954"/>
      <c r="AA557" s="1954"/>
    </row>
    <row r="558" spans="1:27" ht="15.75" customHeight="1">
      <c r="A558" s="1954"/>
      <c r="B558" s="1954"/>
      <c r="C558" s="1954"/>
      <c r="D558" s="1954"/>
      <c r="E558" s="1954"/>
      <c r="F558" s="1954"/>
      <c r="G558" s="1954"/>
      <c r="H558" s="1954"/>
      <c r="I558" s="1954"/>
      <c r="J558" s="1954"/>
      <c r="K558" s="1954"/>
      <c r="L558" s="1954"/>
      <c r="M558" s="1954"/>
      <c r="N558" s="1954"/>
      <c r="O558" s="1954"/>
      <c r="P558" s="1954"/>
      <c r="Q558" s="1954"/>
      <c r="R558" s="1954"/>
      <c r="S558" s="1954"/>
      <c r="T558" s="1954"/>
      <c r="U558" s="1954"/>
      <c r="V558" s="1954"/>
      <c r="W558" s="1954"/>
      <c r="X558" s="1954"/>
      <c r="Y558" s="1954"/>
      <c r="Z558" s="1954"/>
      <c r="AA558" s="1954"/>
    </row>
    <row r="559" spans="1:27" ht="15.75" customHeight="1">
      <c r="A559" s="1954"/>
      <c r="B559" s="1954"/>
      <c r="C559" s="1954"/>
      <c r="D559" s="1954"/>
      <c r="E559" s="1954"/>
      <c r="F559" s="1954"/>
      <c r="G559" s="1954"/>
      <c r="H559" s="1954"/>
      <c r="I559" s="1954"/>
      <c r="J559" s="1954"/>
      <c r="K559" s="1954"/>
      <c r="L559" s="1954"/>
      <c r="M559" s="1954"/>
      <c r="N559" s="1954"/>
      <c r="O559" s="1954"/>
      <c r="P559" s="1954"/>
      <c r="Q559" s="1954"/>
      <c r="R559" s="1954"/>
      <c r="S559" s="1954"/>
      <c r="T559" s="1954"/>
      <c r="U559" s="1954"/>
      <c r="V559" s="1954"/>
      <c r="W559" s="1954"/>
      <c r="X559" s="1954"/>
      <c r="Y559" s="1954"/>
      <c r="Z559" s="1954"/>
      <c r="AA559" s="1954"/>
    </row>
    <row r="560" spans="1:27" ht="15.75" customHeight="1">
      <c r="A560" s="1954"/>
      <c r="B560" s="1954"/>
      <c r="C560" s="1954"/>
      <c r="D560" s="1954"/>
      <c r="E560" s="1954"/>
      <c r="F560" s="1954"/>
      <c r="G560" s="1954"/>
      <c r="H560" s="1954"/>
      <c r="I560" s="1954"/>
      <c r="J560" s="1954"/>
      <c r="K560" s="1954"/>
      <c r="L560" s="1954"/>
      <c r="M560" s="1954"/>
      <c r="N560" s="1954"/>
      <c r="O560" s="1954"/>
      <c r="P560" s="1954"/>
      <c r="Q560" s="1954"/>
      <c r="R560" s="1954"/>
      <c r="S560" s="1954"/>
      <c r="T560" s="1954"/>
      <c r="U560" s="1954"/>
      <c r="V560" s="1954"/>
      <c r="W560" s="1954"/>
      <c r="X560" s="1954"/>
      <c r="Y560" s="1954"/>
      <c r="Z560" s="1954"/>
      <c r="AA560" s="1954"/>
    </row>
    <row r="561" spans="1:27" ht="15.75" customHeight="1">
      <c r="A561" s="1954"/>
      <c r="B561" s="1954"/>
      <c r="C561" s="1954"/>
      <c r="D561" s="1954"/>
      <c r="E561" s="1954"/>
      <c r="F561" s="1954"/>
      <c r="G561" s="1954"/>
      <c r="H561" s="1954"/>
      <c r="I561" s="1954"/>
      <c r="J561" s="1954"/>
      <c r="K561" s="1954"/>
      <c r="L561" s="1954"/>
      <c r="M561" s="1954"/>
      <c r="N561" s="1954"/>
      <c r="O561" s="1954"/>
      <c r="P561" s="1954"/>
      <c r="Q561" s="1954"/>
      <c r="R561" s="1954"/>
      <c r="S561" s="1954"/>
      <c r="T561" s="1954"/>
      <c r="U561" s="1954"/>
      <c r="V561" s="1954"/>
      <c r="W561" s="1954"/>
      <c r="X561" s="1954"/>
      <c r="Y561" s="1954"/>
      <c r="Z561" s="1954"/>
      <c r="AA561" s="1954"/>
    </row>
    <row r="562" spans="1:27" ht="15.75" customHeight="1">
      <c r="A562" s="1954"/>
      <c r="B562" s="1954"/>
      <c r="C562" s="1954"/>
      <c r="D562" s="1954"/>
      <c r="E562" s="1954"/>
      <c r="F562" s="1954"/>
      <c r="G562" s="1954"/>
      <c r="H562" s="1954"/>
      <c r="I562" s="1954"/>
      <c r="J562" s="1954"/>
      <c r="K562" s="1954"/>
      <c r="L562" s="1954"/>
      <c r="M562" s="1954"/>
      <c r="N562" s="1954"/>
      <c r="O562" s="1954"/>
      <c r="P562" s="1954"/>
      <c r="Q562" s="1954"/>
      <c r="R562" s="1954"/>
      <c r="S562" s="1954"/>
      <c r="T562" s="1954"/>
      <c r="U562" s="1954"/>
      <c r="V562" s="1954"/>
      <c r="W562" s="1954"/>
      <c r="X562" s="1954"/>
      <c r="Y562" s="1954"/>
      <c r="Z562" s="1954"/>
      <c r="AA562" s="1954"/>
    </row>
    <row r="563" spans="1:27" ht="15.75" customHeight="1">
      <c r="A563" s="1954"/>
      <c r="B563" s="1954"/>
      <c r="C563" s="1954"/>
      <c r="D563" s="1954"/>
      <c r="E563" s="1954"/>
      <c r="F563" s="1954"/>
      <c r="G563" s="1954"/>
      <c r="H563" s="1954"/>
      <c r="I563" s="1954"/>
      <c r="J563" s="1954"/>
      <c r="K563" s="1954"/>
      <c r="L563" s="1954"/>
      <c r="M563" s="1954"/>
      <c r="N563" s="1954"/>
      <c r="O563" s="1954"/>
      <c r="P563" s="1954"/>
      <c r="Q563" s="1954"/>
      <c r="R563" s="1954"/>
      <c r="S563" s="1954"/>
      <c r="T563" s="1954"/>
      <c r="U563" s="1954"/>
      <c r="V563" s="1954"/>
      <c r="W563" s="1954"/>
      <c r="X563" s="1954"/>
      <c r="Y563" s="1954"/>
      <c r="Z563" s="1954"/>
      <c r="AA563" s="1954"/>
    </row>
    <row r="564" spans="1:27" ht="15.75" customHeight="1">
      <c r="A564" s="1954"/>
      <c r="B564" s="1954"/>
      <c r="C564" s="1954"/>
      <c r="D564" s="1954"/>
      <c r="E564" s="1954"/>
      <c r="F564" s="1954"/>
      <c r="G564" s="1954"/>
      <c r="H564" s="1954"/>
      <c r="I564" s="1954"/>
      <c r="J564" s="1954"/>
      <c r="K564" s="1954"/>
      <c r="L564" s="1954"/>
      <c r="M564" s="1954"/>
      <c r="N564" s="1954"/>
      <c r="O564" s="1954"/>
      <c r="P564" s="1954"/>
      <c r="Q564" s="1954"/>
      <c r="R564" s="1954"/>
      <c r="S564" s="1954"/>
      <c r="T564" s="1954"/>
      <c r="U564" s="1954"/>
      <c r="V564" s="1954"/>
      <c r="W564" s="1954"/>
      <c r="X564" s="1954"/>
      <c r="Y564" s="1954"/>
      <c r="Z564" s="1954"/>
      <c r="AA564" s="1954"/>
    </row>
    <row r="565" spans="1:27" ht="15.75" customHeight="1">
      <c r="A565" s="1954"/>
      <c r="B565" s="1954"/>
      <c r="C565" s="1954"/>
      <c r="D565" s="1954"/>
      <c r="E565" s="1954"/>
      <c r="F565" s="1954"/>
      <c r="G565" s="1954"/>
      <c r="H565" s="1954"/>
      <c r="I565" s="1954"/>
      <c r="J565" s="1954"/>
      <c r="K565" s="1954"/>
      <c r="L565" s="1954"/>
      <c r="M565" s="1954"/>
      <c r="N565" s="1954"/>
      <c r="O565" s="1954"/>
      <c r="P565" s="1954"/>
      <c r="Q565" s="1954"/>
      <c r="R565" s="1954"/>
      <c r="S565" s="1954"/>
      <c r="T565" s="1954"/>
      <c r="U565" s="1954"/>
      <c r="V565" s="1954"/>
      <c r="W565" s="1954"/>
      <c r="X565" s="1954"/>
      <c r="Y565" s="1954"/>
      <c r="Z565" s="1954"/>
      <c r="AA565" s="1954"/>
    </row>
    <row r="566" spans="1:27" ht="15.75" customHeight="1">
      <c r="A566" s="1954"/>
      <c r="B566" s="1954"/>
      <c r="C566" s="1954"/>
      <c r="D566" s="1954"/>
      <c r="E566" s="1954"/>
      <c r="F566" s="1954"/>
      <c r="G566" s="1954"/>
      <c r="H566" s="1954"/>
      <c r="I566" s="1954"/>
      <c r="J566" s="1954"/>
      <c r="K566" s="1954"/>
      <c r="L566" s="1954"/>
      <c r="M566" s="1954"/>
      <c r="N566" s="1954"/>
      <c r="O566" s="1954"/>
      <c r="P566" s="1954"/>
      <c r="Q566" s="1954"/>
      <c r="R566" s="1954"/>
      <c r="S566" s="1954"/>
      <c r="T566" s="1954"/>
      <c r="U566" s="1954"/>
      <c r="V566" s="1954"/>
      <c r="W566" s="1954"/>
      <c r="X566" s="1954"/>
      <c r="Y566" s="1954"/>
      <c r="Z566" s="1954"/>
      <c r="AA566" s="1954"/>
    </row>
    <row r="567" spans="1:27" ht="15.75" customHeight="1">
      <c r="A567" s="1954"/>
      <c r="B567" s="1954"/>
      <c r="C567" s="1954"/>
      <c r="D567" s="1954"/>
      <c r="E567" s="1954"/>
      <c r="F567" s="1954"/>
      <c r="G567" s="1954"/>
      <c r="H567" s="1954"/>
      <c r="I567" s="1954"/>
      <c r="J567" s="1954"/>
      <c r="K567" s="1954"/>
      <c r="L567" s="1954"/>
      <c r="M567" s="1954"/>
      <c r="N567" s="1954"/>
      <c r="O567" s="1954"/>
      <c r="P567" s="1954"/>
      <c r="Q567" s="1954"/>
      <c r="R567" s="1954"/>
      <c r="S567" s="1954"/>
      <c r="T567" s="1954"/>
      <c r="U567" s="1954"/>
      <c r="V567" s="1954"/>
      <c r="W567" s="1954"/>
      <c r="X567" s="1954"/>
      <c r="Y567" s="1954"/>
      <c r="Z567" s="1954"/>
      <c r="AA567" s="1954"/>
    </row>
    <row r="568" spans="1:27" ht="15.75" customHeight="1">
      <c r="A568" s="1954"/>
      <c r="B568" s="1954"/>
      <c r="C568" s="1954"/>
      <c r="D568" s="1954"/>
      <c r="E568" s="1954"/>
      <c r="F568" s="1954"/>
      <c r="G568" s="1954"/>
      <c r="H568" s="1954"/>
      <c r="I568" s="1954"/>
      <c r="J568" s="1954"/>
      <c r="K568" s="1954"/>
      <c r="L568" s="1954"/>
      <c r="M568" s="1954"/>
      <c r="N568" s="1954"/>
      <c r="O568" s="1954"/>
      <c r="P568" s="1954"/>
      <c r="Q568" s="1954"/>
      <c r="R568" s="1954"/>
      <c r="S568" s="1954"/>
      <c r="T568" s="1954"/>
      <c r="U568" s="1954"/>
      <c r="V568" s="1954"/>
      <c r="W568" s="1954"/>
      <c r="X568" s="1954"/>
      <c r="Y568" s="1954"/>
      <c r="Z568" s="1954"/>
      <c r="AA568" s="1954"/>
    </row>
    <row r="569" spans="1:27" ht="15.75" customHeight="1">
      <c r="A569" s="1954"/>
      <c r="B569" s="1954"/>
      <c r="C569" s="1954"/>
      <c r="D569" s="1954"/>
      <c r="E569" s="1954"/>
      <c r="F569" s="1954"/>
      <c r="G569" s="1954"/>
      <c r="H569" s="1954"/>
      <c r="I569" s="1954"/>
      <c r="J569" s="1954"/>
      <c r="K569" s="1954"/>
      <c r="L569" s="1954"/>
      <c r="M569" s="1954"/>
      <c r="N569" s="1954"/>
      <c r="O569" s="1954"/>
      <c r="P569" s="1954"/>
      <c r="Q569" s="1954"/>
      <c r="R569" s="1954"/>
      <c r="S569" s="1954"/>
      <c r="T569" s="1954"/>
      <c r="U569" s="1954"/>
      <c r="V569" s="1954"/>
      <c r="W569" s="1954"/>
      <c r="X569" s="1954"/>
      <c r="Y569" s="1954"/>
      <c r="Z569" s="1954"/>
      <c r="AA569" s="1954"/>
    </row>
    <row r="570" spans="1:27" ht="15.75" customHeight="1">
      <c r="A570" s="1954"/>
      <c r="B570" s="1954"/>
      <c r="C570" s="1954"/>
      <c r="D570" s="1954"/>
      <c r="E570" s="1954"/>
      <c r="F570" s="1954"/>
      <c r="G570" s="1954"/>
      <c r="H570" s="1954"/>
      <c r="I570" s="1954"/>
      <c r="J570" s="1954"/>
      <c r="K570" s="1954"/>
      <c r="L570" s="1954"/>
      <c r="M570" s="1954"/>
      <c r="N570" s="1954"/>
      <c r="O570" s="1954"/>
      <c r="P570" s="1954"/>
      <c r="Q570" s="1954"/>
      <c r="R570" s="1954"/>
      <c r="S570" s="1954"/>
      <c r="T570" s="1954"/>
      <c r="U570" s="1954"/>
      <c r="V570" s="1954"/>
      <c r="W570" s="1954"/>
      <c r="X570" s="1954"/>
      <c r="Y570" s="1954"/>
      <c r="Z570" s="1954"/>
      <c r="AA570" s="1954"/>
    </row>
    <row r="571" spans="1:27" ht="15.75" customHeight="1">
      <c r="A571" s="1954"/>
      <c r="B571" s="1954"/>
      <c r="C571" s="1954"/>
      <c r="D571" s="1954"/>
      <c r="E571" s="1954"/>
      <c r="F571" s="1954"/>
      <c r="G571" s="1954"/>
      <c r="H571" s="1954"/>
      <c r="I571" s="1954"/>
      <c r="J571" s="1954"/>
      <c r="K571" s="1954"/>
      <c r="L571" s="1954"/>
      <c r="M571" s="1954"/>
      <c r="N571" s="1954"/>
      <c r="O571" s="1954"/>
      <c r="P571" s="1954"/>
      <c r="Q571" s="1954"/>
      <c r="R571" s="1954"/>
      <c r="S571" s="1954"/>
      <c r="T571" s="1954"/>
      <c r="U571" s="1954"/>
      <c r="V571" s="1954"/>
      <c r="W571" s="1954"/>
      <c r="X571" s="1954"/>
      <c r="Y571" s="1954"/>
      <c r="Z571" s="1954"/>
      <c r="AA571" s="1954"/>
    </row>
    <row r="572" spans="1:27" ht="15.75" customHeight="1">
      <c r="A572" s="1954"/>
      <c r="B572" s="1954"/>
      <c r="C572" s="1954"/>
      <c r="D572" s="1954"/>
      <c r="E572" s="1954"/>
      <c r="F572" s="1954"/>
      <c r="G572" s="1954"/>
      <c r="H572" s="1954"/>
      <c r="I572" s="1954"/>
      <c r="J572" s="1954"/>
      <c r="K572" s="1954"/>
      <c r="L572" s="1954"/>
      <c r="M572" s="1954"/>
      <c r="N572" s="1954"/>
      <c r="O572" s="1954"/>
      <c r="P572" s="1954"/>
      <c r="Q572" s="1954"/>
      <c r="R572" s="1954"/>
      <c r="S572" s="1954"/>
      <c r="T572" s="1954"/>
      <c r="U572" s="1954"/>
      <c r="V572" s="1954"/>
      <c r="W572" s="1954"/>
      <c r="X572" s="1954"/>
      <c r="Y572" s="1954"/>
      <c r="Z572" s="1954"/>
      <c r="AA572" s="1954"/>
    </row>
    <row r="573" spans="1:27" ht="15.75" customHeight="1">
      <c r="A573" s="1954"/>
      <c r="B573" s="1954"/>
      <c r="C573" s="1954"/>
      <c r="D573" s="1954"/>
      <c r="E573" s="1954"/>
      <c r="F573" s="1954"/>
      <c r="G573" s="1954"/>
      <c r="H573" s="1954"/>
      <c r="I573" s="1954"/>
      <c r="J573" s="1954"/>
      <c r="K573" s="1954"/>
      <c r="L573" s="1954"/>
      <c r="M573" s="1954"/>
      <c r="N573" s="1954"/>
      <c r="O573" s="1954"/>
      <c r="P573" s="1954"/>
      <c r="Q573" s="1954"/>
      <c r="R573" s="1954"/>
      <c r="S573" s="1954"/>
      <c r="T573" s="1954"/>
      <c r="U573" s="1954"/>
      <c r="V573" s="1954"/>
      <c r="W573" s="1954"/>
      <c r="X573" s="1954"/>
      <c r="Y573" s="1954"/>
      <c r="Z573" s="1954"/>
      <c r="AA573" s="1954"/>
    </row>
    <row r="574" spans="1:27" ht="15.75" customHeight="1">
      <c r="A574" s="1954"/>
      <c r="B574" s="1954"/>
      <c r="C574" s="1954"/>
      <c r="D574" s="1954"/>
      <c r="E574" s="1954"/>
      <c r="F574" s="1954"/>
      <c r="G574" s="1954"/>
      <c r="H574" s="1954"/>
      <c r="I574" s="1954"/>
      <c r="J574" s="1954"/>
      <c r="K574" s="1954"/>
      <c r="L574" s="1954"/>
      <c r="M574" s="1954"/>
      <c r="N574" s="1954"/>
      <c r="O574" s="1954"/>
      <c r="P574" s="1954"/>
      <c r="Q574" s="1954"/>
      <c r="R574" s="1954"/>
      <c r="S574" s="1954"/>
      <c r="T574" s="1954"/>
      <c r="U574" s="1954"/>
      <c r="V574" s="1954"/>
      <c r="W574" s="1954"/>
      <c r="X574" s="1954"/>
      <c r="Y574" s="1954"/>
      <c r="Z574" s="1954"/>
      <c r="AA574" s="1954"/>
    </row>
    <row r="575" spans="1:27" ht="15.75" customHeight="1">
      <c r="A575" s="1954"/>
      <c r="B575" s="1954"/>
      <c r="C575" s="1954"/>
      <c r="D575" s="1954"/>
      <c r="E575" s="1954"/>
      <c r="F575" s="1954"/>
      <c r="G575" s="1954"/>
      <c r="H575" s="1954"/>
      <c r="I575" s="1954"/>
      <c r="J575" s="1954"/>
      <c r="K575" s="1954"/>
      <c r="L575" s="1954"/>
      <c r="M575" s="1954"/>
      <c r="N575" s="1954"/>
      <c r="O575" s="1954"/>
      <c r="P575" s="1954"/>
      <c r="Q575" s="1954"/>
      <c r="R575" s="1954"/>
      <c r="S575" s="1954"/>
      <c r="T575" s="1954"/>
      <c r="U575" s="1954"/>
      <c r="V575" s="1954"/>
      <c r="W575" s="1954"/>
      <c r="X575" s="1954"/>
      <c r="Y575" s="1954"/>
      <c r="Z575" s="1954"/>
      <c r="AA575" s="1954"/>
    </row>
    <row r="576" spans="1:27" ht="15.75" customHeight="1">
      <c r="A576" s="1954"/>
      <c r="B576" s="1954"/>
      <c r="C576" s="1954"/>
      <c r="D576" s="1954"/>
      <c r="E576" s="1954"/>
      <c r="F576" s="1954"/>
      <c r="G576" s="1954"/>
      <c r="H576" s="1954"/>
      <c r="I576" s="1954"/>
      <c r="J576" s="1954"/>
      <c r="K576" s="1954"/>
      <c r="L576" s="1954"/>
      <c r="M576" s="1954"/>
      <c r="N576" s="1954"/>
      <c r="O576" s="1954"/>
      <c r="P576" s="1954"/>
      <c r="Q576" s="1954"/>
      <c r="R576" s="1954"/>
      <c r="S576" s="1954"/>
      <c r="T576" s="1954"/>
      <c r="U576" s="1954"/>
      <c r="V576" s="1954"/>
      <c r="W576" s="1954"/>
      <c r="X576" s="1954"/>
      <c r="Y576" s="1954"/>
      <c r="Z576" s="1954"/>
      <c r="AA576" s="1954"/>
    </row>
    <row r="577" spans="1:27" ht="15.75" customHeight="1">
      <c r="A577" s="1954"/>
      <c r="B577" s="1954"/>
      <c r="C577" s="1954"/>
      <c r="D577" s="1954"/>
      <c r="E577" s="1954"/>
      <c r="F577" s="1954"/>
      <c r="G577" s="1954"/>
      <c r="H577" s="1954"/>
      <c r="I577" s="1954"/>
      <c r="J577" s="1954"/>
      <c r="K577" s="1954"/>
      <c r="L577" s="1954"/>
      <c r="M577" s="1954"/>
      <c r="N577" s="1954"/>
      <c r="O577" s="1954"/>
      <c r="P577" s="1954"/>
      <c r="Q577" s="1954"/>
      <c r="R577" s="1954"/>
      <c r="S577" s="1954"/>
      <c r="T577" s="1954"/>
      <c r="U577" s="1954"/>
      <c r="V577" s="1954"/>
      <c r="W577" s="1954"/>
      <c r="X577" s="1954"/>
      <c r="Y577" s="1954"/>
      <c r="Z577" s="1954"/>
      <c r="AA577" s="1954"/>
    </row>
    <row r="578" spans="1:27" ht="15.75" customHeight="1">
      <c r="A578" s="1954"/>
      <c r="B578" s="1954"/>
      <c r="C578" s="1954"/>
      <c r="D578" s="1954"/>
      <c r="E578" s="1954"/>
      <c r="F578" s="1954"/>
      <c r="G578" s="1954"/>
      <c r="H578" s="1954"/>
      <c r="I578" s="1954"/>
      <c r="J578" s="1954"/>
      <c r="K578" s="1954"/>
      <c r="L578" s="1954"/>
      <c r="M578" s="1954"/>
      <c r="N578" s="1954"/>
      <c r="O578" s="1954"/>
      <c r="P578" s="1954"/>
      <c r="Q578" s="1954"/>
      <c r="R578" s="1954"/>
      <c r="S578" s="1954"/>
      <c r="T578" s="1954"/>
      <c r="U578" s="1954"/>
      <c r="V578" s="1954"/>
      <c r="W578" s="1954"/>
      <c r="X578" s="1954"/>
      <c r="Y578" s="1954"/>
      <c r="Z578" s="1954"/>
      <c r="AA578" s="1954"/>
    </row>
    <row r="579" spans="1:27" ht="15.75" customHeight="1">
      <c r="A579" s="1954"/>
      <c r="B579" s="1954"/>
      <c r="C579" s="1954"/>
      <c r="D579" s="1954"/>
      <c r="E579" s="1954"/>
      <c r="F579" s="1954"/>
      <c r="G579" s="1954"/>
      <c r="H579" s="1954"/>
      <c r="I579" s="1954"/>
      <c r="J579" s="1954"/>
      <c r="K579" s="1954"/>
      <c r="L579" s="1954"/>
      <c r="M579" s="1954"/>
      <c r="N579" s="1954"/>
      <c r="O579" s="1954"/>
      <c r="P579" s="1954"/>
      <c r="Q579" s="1954"/>
      <c r="R579" s="1954"/>
      <c r="S579" s="1954"/>
      <c r="T579" s="1954"/>
      <c r="U579" s="1954"/>
      <c r="V579" s="1954"/>
      <c r="W579" s="1954"/>
      <c r="X579" s="1954"/>
      <c r="Y579" s="1954"/>
      <c r="Z579" s="1954"/>
      <c r="AA579" s="1954"/>
    </row>
    <row r="580" spans="1:27" ht="15.75" customHeight="1">
      <c r="A580" s="1954"/>
      <c r="B580" s="1954"/>
      <c r="C580" s="1954"/>
      <c r="D580" s="1954"/>
      <c r="E580" s="1954"/>
      <c r="F580" s="1954"/>
      <c r="G580" s="1954"/>
      <c r="H580" s="1954"/>
      <c r="I580" s="1954"/>
      <c r="J580" s="1954"/>
      <c r="K580" s="1954"/>
      <c r="L580" s="1954"/>
      <c r="M580" s="1954"/>
      <c r="N580" s="1954"/>
      <c r="O580" s="1954"/>
      <c r="P580" s="1954"/>
      <c r="Q580" s="1954"/>
      <c r="R580" s="1954"/>
      <c r="S580" s="1954"/>
      <c r="T580" s="1954"/>
      <c r="U580" s="1954"/>
      <c r="V580" s="1954"/>
      <c r="W580" s="1954"/>
      <c r="X580" s="1954"/>
      <c r="Y580" s="1954"/>
      <c r="Z580" s="1954"/>
      <c r="AA580" s="1954"/>
    </row>
    <row r="581" spans="1:27" ht="15.75" customHeight="1">
      <c r="A581" s="1954"/>
      <c r="B581" s="1954"/>
      <c r="C581" s="1954"/>
      <c r="D581" s="1954"/>
      <c r="E581" s="1954"/>
      <c r="F581" s="1954"/>
      <c r="G581" s="1954"/>
      <c r="H581" s="1954"/>
      <c r="I581" s="1954"/>
      <c r="J581" s="1954"/>
      <c r="K581" s="1954"/>
      <c r="L581" s="1954"/>
      <c r="M581" s="1954"/>
      <c r="N581" s="1954"/>
      <c r="O581" s="1954"/>
      <c r="P581" s="1954"/>
      <c r="Q581" s="1954"/>
      <c r="R581" s="1954"/>
      <c r="S581" s="1954"/>
      <c r="T581" s="1954"/>
      <c r="U581" s="1954"/>
      <c r="V581" s="1954"/>
      <c r="W581" s="1954"/>
      <c r="X581" s="1954"/>
      <c r="Y581" s="1954"/>
      <c r="Z581" s="1954"/>
      <c r="AA581" s="1954"/>
    </row>
    <row r="582" spans="1:27" ht="15.75" customHeight="1">
      <c r="A582" s="1954"/>
      <c r="B582" s="1954"/>
      <c r="C582" s="1954"/>
      <c r="D582" s="1954"/>
      <c r="E582" s="1954"/>
      <c r="F582" s="1954"/>
      <c r="G582" s="1954"/>
      <c r="H582" s="1954"/>
      <c r="I582" s="1954"/>
      <c r="J582" s="1954"/>
      <c r="K582" s="1954"/>
      <c r="L582" s="1954"/>
      <c r="M582" s="1954"/>
      <c r="N582" s="1954"/>
      <c r="O582" s="1954"/>
      <c r="P582" s="1954"/>
      <c r="Q582" s="1954"/>
      <c r="R582" s="1954"/>
      <c r="S582" s="1954"/>
      <c r="T582" s="1954"/>
      <c r="U582" s="1954"/>
      <c r="V582" s="1954"/>
      <c r="W582" s="1954"/>
      <c r="X582" s="1954"/>
      <c r="Y582" s="1954"/>
      <c r="Z582" s="1954"/>
      <c r="AA582" s="1954"/>
    </row>
    <row r="583" spans="1:27" ht="15.75" customHeight="1">
      <c r="A583" s="1954"/>
      <c r="B583" s="1954"/>
      <c r="C583" s="1954"/>
      <c r="D583" s="1954"/>
      <c r="E583" s="1954"/>
      <c r="F583" s="1954"/>
      <c r="G583" s="1954"/>
      <c r="H583" s="1954"/>
      <c r="I583" s="1954"/>
      <c r="J583" s="1954"/>
      <c r="K583" s="1954"/>
      <c r="L583" s="1954"/>
      <c r="M583" s="1954"/>
      <c r="N583" s="1954"/>
      <c r="O583" s="1954"/>
      <c r="P583" s="1954"/>
      <c r="Q583" s="1954"/>
      <c r="R583" s="1954"/>
      <c r="S583" s="1954"/>
      <c r="T583" s="1954"/>
      <c r="U583" s="1954"/>
      <c r="V583" s="1954"/>
      <c r="W583" s="1954"/>
      <c r="X583" s="1954"/>
      <c r="Y583" s="1954"/>
      <c r="Z583" s="1954"/>
      <c r="AA583" s="1954"/>
    </row>
    <row r="584" spans="1:27" ht="15.75" customHeight="1">
      <c r="A584" s="1954"/>
      <c r="B584" s="1954"/>
      <c r="C584" s="1954"/>
      <c r="D584" s="1954"/>
      <c r="E584" s="1954"/>
      <c r="F584" s="1954"/>
      <c r="G584" s="1954"/>
      <c r="H584" s="1954"/>
      <c r="I584" s="1954"/>
      <c r="J584" s="1954"/>
      <c r="K584" s="1954"/>
      <c r="L584" s="1954"/>
      <c r="M584" s="1954"/>
      <c r="N584" s="1954"/>
      <c r="O584" s="1954"/>
      <c r="P584" s="1954"/>
      <c r="Q584" s="1954"/>
      <c r="R584" s="1954"/>
      <c r="S584" s="1954"/>
      <c r="T584" s="1954"/>
      <c r="U584" s="1954"/>
      <c r="V584" s="1954"/>
      <c r="W584" s="1954"/>
      <c r="X584" s="1954"/>
      <c r="Y584" s="1954"/>
      <c r="Z584" s="1954"/>
      <c r="AA584" s="1954"/>
    </row>
    <row r="585" spans="1:27" ht="15.75" customHeight="1">
      <c r="A585" s="1954"/>
      <c r="B585" s="1954"/>
      <c r="C585" s="1954"/>
      <c r="D585" s="1954"/>
      <c r="E585" s="1954"/>
      <c r="F585" s="1954"/>
      <c r="G585" s="1954"/>
      <c r="H585" s="1954"/>
      <c r="I585" s="1954"/>
      <c r="J585" s="1954"/>
      <c r="K585" s="1954"/>
      <c r="L585" s="1954"/>
      <c r="M585" s="1954"/>
      <c r="N585" s="1954"/>
      <c r="O585" s="1954"/>
      <c r="P585" s="1954"/>
      <c r="Q585" s="1954"/>
      <c r="R585" s="1954"/>
      <c r="S585" s="1954"/>
      <c r="T585" s="1954"/>
      <c r="U585" s="1954"/>
      <c r="V585" s="1954"/>
      <c r="W585" s="1954"/>
      <c r="X585" s="1954"/>
      <c r="Y585" s="1954"/>
      <c r="Z585" s="1954"/>
      <c r="AA585" s="1954"/>
    </row>
    <row r="586" spans="1:27" ht="15.75" customHeight="1">
      <c r="A586" s="1954"/>
      <c r="B586" s="1954"/>
      <c r="C586" s="1954"/>
      <c r="D586" s="1954"/>
      <c r="E586" s="1954"/>
      <c r="F586" s="1954"/>
      <c r="G586" s="1954"/>
      <c r="H586" s="1954"/>
      <c r="I586" s="1954"/>
      <c r="J586" s="1954"/>
      <c r="K586" s="1954"/>
      <c r="L586" s="1954"/>
      <c r="M586" s="1954"/>
      <c r="N586" s="1954"/>
      <c r="O586" s="1954"/>
      <c r="P586" s="1954"/>
      <c r="Q586" s="1954"/>
      <c r="R586" s="1954"/>
      <c r="S586" s="1954"/>
      <c r="T586" s="1954"/>
      <c r="U586" s="1954"/>
      <c r="V586" s="1954"/>
      <c r="W586" s="1954"/>
      <c r="X586" s="1954"/>
      <c r="Y586" s="1954"/>
      <c r="Z586" s="1954"/>
      <c r="AA586" s="1954"/>
    </row>
    <row r="587" spans="1:27" ht="15.75" customHeight="1">
      <c r="A587" s="1954"/>
      <c r="B587" s="1954"/>
      <c r="C587" s="1954"/>
      <c r="D587" s="1954"/>
      <c r="E587" s="1954"/>
      <c r="F587" s="1954"/>
      <c r="G587" s="1954"/>
      <c r="H587" s="1954"/>
      <c r="I587" s="1954"/>
      <c r="J587" s="1954"/>
      <c r="K587" s="1954"/>
      <c r="L587" s="1954"/>
      <c r="M587" s="1954"/>
      <c r="N587" s="1954"/>
      <c r="O587" s="1954"/>
      <c r="P587" s="1954"/>
      <c r="Q587" s="1954"/>
      <c r="R587" s="1954"/>
      <c r="S587" s="1954"/>
      <c r="T587" s="1954"/>
      <c r="U587" s="1954"/>
      <c r="V587" s="1954"/>
      <c r="W587" s="1954"/>
      <c r="X587" s="1954"/>
      <c r="Y587" s="1954"/>
      <c r="Z587" s="1954"/>
      <c r="AA587" s="1954"/>
    </row>
    <row r="588" spans="1:27" ht="15.75" customHeight="1">
      <c r="A588" s="1954"/>
      <c r="B588" s="1954"/>
      <c r="C588" s="1954"/>
      <c r="D588" s="1954"/>
      <c r="E588" s="1954"/>
      <c r="F588" s="1954"/>
      <c r="G588" s="1954"/>
      <c r="H588" s="1954"/>
      <c r="I588" s="1954"/>
      <c r="J588" s="1954"/>
      <c r="K588" s="1954"/>
      <c r="L588" s="1954"/>
      <c r="M588" s="1954"/>
      <c r="N588" s="1954"/>
      <c r="O588" s="1954"/>
      <c r="P588" s="1954"/>
      <c r="Q588" s="1954"/>
      <c r="R588" s="1954"/>
      <c r="S588" s="1954"/>
      <c r="T588" s="1954"/>
      <c r="U588" s="1954"/>
      <c r="V588" s="1954"/>
      <c r="W588" s="1954"/>
      <c r="X588" s="1954"/>
      <c r="Y588" s="1954"/>
      <c r="Z588" s="1954"/>
      <c r="AA588" s="1954"/>
    </row>
    <row r="589" spans="1:27" ht="15.75" customHeight="1">
      <c r="A589" s="1954"/>
      <c r="B589" s="1954"/>
      <c r="C589" s="1954"/>
      <c r="D589" s="1954"/>
      <c r="E589" s="1954"/>
      <c r="F589" s="1954"/>
      <c r="G589" s="1954"/>
      <c r="H589" s="1954"/>
      <c r="I589" s="1954"/>
      <c r="J589" s="1954"/>
      <c r="K589" s="1954"/>
      <c r="L589" s="1954"/>
      <c r="M589" s="1954"/>
      <c r="N589" s="1954"/>
      <c r="O589" s="1954"/>
      <c r="P589" s="1954"/>
      <c r="Q589" s="1954"/>
      <c r="R589" s="1954"/>
      <c r="S589" s="1954"/>
      <c r="T589" s="1954"/>
      <c r="U589" s="1954"/>
      <c r="V589" s="1954"/>
      <c r="W589" s="1954"/>
      <c r="X589" s="1954"/>
      <c r="Y589" s="1954"/>
      <c r="Z589" s="1954"/>
      <c r="AA589" s="1954"/>
    </row>
    <row r="590" spans="1:27" ht="15.75" customHeight="1">
      <c r="A590" s="1954"/>
      <c r="B590" s="1954"/>
      <c r="C590" s="1954"/>
      <c r="D590" s="1954"/>
      <c r="E590" s="1954"/>
      <c r="F590" s="1954"/>
      <c r="G590" s="1954"/>
      <c r="H590" s="1954"/>
      <c r="I590" s="1954"/>
      <c r="J590" s="1954"/>
      <c r="K590" s="1954"/>
      <c r="L590" s="1954"/>
      <c r="M590" s="1954"/>
      <c r="N590" s="1954"/>
      <c r="O590" s="1954"/>
      <c r="P590" s="1954"/>
      <c r="Q590" s="1954"/>
      <c r="R590" s="1954"/>
      <c r="S590" s="1954"/>
      <c r="T590" s="1954"/>
      <c r="U590" s="1954"/>
      <c r="V590" s="1954"/>
      <c r="W590" s="1954"/>
      <c r="X590" s="1954"/>
      <c r="Y590" s="1954"/>
      <c r="Z590" s="1954"/>
      <c r="AA590" s="1954"/>
    </row>
    <row r="591" spans="1:27" ht="15.75" customHeight="1">
      <c r="A591" s="1954"/>
      <c r="B591" s="1954"/>
      <c r="C591" s="1954"/>
      <c r="D591" s="1954"/>
      <c r="E591" s="1954"/>
      <c r="F591" s="1954"/>
      <c r="G591" s="1954"/>
      <c r="H591" s="1954"/>
      <c r="I591" s="1954"/>
      <c r="J591" s="1954"/>
      <c r="K591" s="1954"/>
      <c r="L591" s="1954"/>
      <c r="M591" s="1954"/>
      <c r="N591" s="1954"/>
      <c r="O591" s="1954"/>
      <c r="P591" s="1954"/>
      <c r="Q591" s="1954"/>
      <c r="R591" s="1954"/>
      <c r="S591" s="1954"/>
      <c r="T591" s="1954"/>
      <c r="U591" s="1954"/>
      <c r="V591" s="1954"/>
      <c r="W591" s="1954"/>
      <c r="X591" s="1954"/>
      <c r="Y591" s="1954"/>
      <c r="Z591" s="1954"/>
      <c r="AA591" s="1954"/>
    </row>
    <row r="592" spans="1:27" ht="15.75" customHeight="1">
      <c r="A592" s="1954"/>
      <c r="B592" s="1954"/>
      <c r="C592" s="1954"/>
      <c r="D592" s="1954"/>
      <c r="E592" s="1954"/>
      <c r="F592" s="1954"/>
      <c r="G592" s="1954"/>
      <c r="H592" s="1954"/>
      <c r="I592" s="1954"/>
      <c r="J592" s="1954"/>
      <c r="K592" s="1954"/>
      <c r="L592" s="1954"/>
      <c r="M592" s="1954"/>
      <c r="N592" s="1954"/>
      <c r="O592" s="1954"/>
      <c r="P592" s="1954"/>
      <c r="Q592" s="1954"/>
      <c r="R592" s="1954"/>
      <c r="S592" s="1954"/>
      <c r="T592" s="1954"/>
      <c r="U592" s="1954"/>
      <c r="V592" s="1954"/>
      <c r="W592" s="1954"/>
      <c r="X592" s="1954"/>
      <c r="Y592" s="1954"/>
      <c r="Z592" s="1954"/>
      <c r="AA592" s="1954"/>
    </row>
    <row r="593" spans="1:27" ht="15.75" customHeight="1">
      <c r="A593" s="1954"/>
      <c r="B593" s="1954"/>
      <c r="C593" s="1954"/>
      <c r="D593" s="1954"/>
      <c r="E593" s="1954"/>
      <c r="F593" s="1954"/>
      <c r="G593" s="1954"/>
      <c r="H593" s="1954"/>
      <c r="I593" s="1954"/>
      <c r="J593" s="1954"/>
      <c r="K593" s="1954"/>
      <c r="L593" s="1954"/>
      <c r="M593" s="1954"/>
      <c r="N593" s="1954"/>
      <c r="O593" s="1954"/>
      <c r="P593" s="1954"/>
      <c r="Q593" s="1954"/>
      <c r="R593" s="1954"/>
      <c r="S593" s="1954"/>
      <c r="T593" s="1954"/>
      <c r="U593" s="1954"/>
      <c r="V593" s="1954"/>
      <c r="W593" s="1954"/>
      <c r="X593" s="1954"/>
      <c r="Y593" s="1954"/>
      <c r="Z593" s="1954"/>
      <c r="AA593" s="1954"/>
    </row>
    <row r="594" spans="1:27" ht="15.75" customHeight="1">
      <c r="A594" s="1954"/>
      <c r="B594" s="1954"/>
      <c r="C594" s="1954"/>
      <c r="D594" s="1954"/>
      <c r="E594" s="1954"/>
      <c r="F594" s="1954"/>
      <c r="G594" s="1954"/>
      <c r="H594" s="1954"/>
      <c r="I594" s="1954"/>
      <c r="J594" s="1954"/>
      <c r="K594" s="1954"/>
      <c r="L594" s="1954"/>
      <c r="M594" s="1954"/>
      <c r="N594" s="1954"/>
      <c r="O594" s="1954"/>
      <c r="P594" s="1954"/>
      <c r="Q594" s="1954"/>
      <c r="R594" s="1954"/>
      <c r="S594" s="1954"/>
      <c r="T594" s="1954"/>
      <c r="U594" s="1954"/>
      <c r="V594" s="1954"/>
      <c r="W594" s="1954"/>
      <c r="X594" s="1954"/>
      <c r="Y594" s="1954"/>
      <c r="Z594" s="1954"/>
      <c r="AA594" s="1954"/>
    </row>
    <row r="595" spans="1:27" ht="15.75" customHeight="1">
      <c r="A595" s="1954"/>
      <c r="B595" s="1954"/>
      <c r="C595" s="1954"/>
      <c r="D595" s="1954"/>
      <c r="E595" s="1954"/>
      <c r="F595" s="1954"/>
      <c r="G595" s="1954"/>
      <c r="H595" s="1954"/>
      <c r="I595" s="1954"/>
      <c r="J595" s="1954"/>
      <c r="K595" s="1954"/>
      <c r="L595" s="1954"/>
      <c r="M595" s="1954"/>
      <c r="N595" s="1954"/>
      <c r="O595" s="1954"/>
      <c r="P595" s="1954"/>
      <c r="Q595" s="1954"/>
      <c r="R595" s="1954"/>
      <c r="S595" s="1954"/>
      <c r="T595" s="1954"/>
      <c r="U595" s="1954"/>
      <c r="V595" s="1954"/>
      <c r="W595" s="1954"/>
      <c r="X595" s="1954"/>
      <c r="Y595" s="1954"/>
      <c r="Z595" s="1954"/>
      <c r="AA595" s="1954"/>
    </row>
    <row r="596" spans="1:27" ht="15.75" customHeight="1">
      <c r="A596" s="1954"/>
      <c r="B596" s="1954"/>
      <c r="C596" s="1954"/>
      <c r="D596" s="1954"/>
      <c r="E596" s="1954"/>
      <c r="F596" s="1954"/>
      <c r="G596" s="1954"/>
      <c r="H596" s="1954"/>
      <c r="I596" s="1954"/>
      <c r="J596" s="1954"/>
      <c r="K596" s="1954"/>
      <c r="L596" s="1954"/>
      <c r="M596" s="1954"/>
      <c r="N596" s="1954"/>
      <c r="O596" s="1954"/>
      <c r="P596" s="1954"/>
      <c r="Q596" s="1954"/>
      <c r="R596" s="1954"/>
      <c r="S596" s="1954"/>
      <c r="T596" s="1954"/>
      <c r="U596" s="1954"/>
      <c r="V596" s="1954"/>
      <c r="W596" s="1954"/>
      <c r="X596" s="1954"/>
      <c r="Y596" s="1954"/>
      <c r="Z596" s="1954"/>
      <c r="AA596" s="1954"/>
    </row>
    <row r="597" spans="1:27" ht="15.75" customHeight="1">
      <c r="A597" s="1954"/>
      <c r="B597" s="1954"/>
      <c r="C597" s="1954"/>
      <c r="D597" s="1954"/>
      <c r="E597" s="1954"/>
      <c r="F597" s="1954"/>
      <c r="G597" s="1954"/>
      <c r="H597" s="1954"/>
      <c r="I597" s="1954"/>
      <c r="J597" s="1954"/>
      <c r="K597" s="1954"/>
      <c r="L597" s="1954"/>
      <c r="M597" s="1954"/>
      <c r="N597" s="1954"/>
      <c r="O597" s="1954"/>
      <c r="P597" s="1954"/>
      <c r="Q597" s="1954"/>
      <c r="R597" s="1954"/>
      <c r="S597" s="1954"/>
      <c r="T597" s="1954"/>
      <c r="U597" s="1954"/>
      <c r="V597" s="1954"/>
      <c r="W597" s="1954"/>
      <c r="X597" s="1954"/>
      <c r="Y597" s="1954"/>
      <c r="Z597" s="1954"/>
      <c r="AA597" s="1954"/>
    </row>
    <row r="598" spans="1:27" ht="15.75" customHeight="1">
      <c r="A598" s="1954"/>
      <c r="B598" s="1954"/>
      <c r="C598" s="1954"/>
      <c r="D598" s="1954"/>
      <c r="E598" s="1954"/>
      <c r="F598" s="1954"/>
      <c r="G598" s="1954"/>
      <c r="H598" s="1954"/>
      <c r="I598" s="1954"/>
      <c r="J598" s="1954"/>
      <c r="K598" s="1954"/>
      <c r="L598" s="1954"/>
      <c r="M598" s="1954"/>
      <c r="N598" s="1954"/>
      <c r="O598" s="1954"/>
      <c r="P598" s="1954"/>
      <c r="Q598" s="1954"/>
      <c r="R598" s="1954"/>
      <c r="S598" s="1954"/>
      <c r="T598" s="1954"/>
      <c r="U598" s="1954"/>
      <c r="V598" s="1954"/>
      <c r="W598" s="1954"/>
      <c r="X598" s="1954"/>
      <c r="Y598" s="1954"/>
      <c r="Z598" s="1954"/>
      <c r="AA598" s="1954"/>
    </row>
    <row r="599" spans="1:27" ht="15.75" customHeight="1">
      <c r="A599" s="1954"/>
      <c r="B599" s="1954"/>
      <c r="C599" s="1954"/>
      <c r="D599" s="1954"/>
      <c r="E599" s="1954"/>
      <c r="F599" s="1954"/>
      <c r="G599" s="1954"/>
      <c r="H599" s="1954"/>
      <c r="I599" s="1954"/>
      <c r="J599" s="1954"/>
      <c r="K599" s="1954"/>
      <c r="L599" s="1954"/>
      <c r="M599" s="1954"/>
      <c r="N599" s="1954"/>
      <c r="O599" s="1954"/>
      <c r="P599" s="1954"/>
      <c r="Q599" s="1954"/>
      <c r="R599" s="1954"/>
      <c r="S599" s="1954"/>
      <c r="T599" s="1954"/>
      <c r="U599" s="1954"/>
      <c r="V599" s="1954"/>
      <c r="W599" s="1954"/>
      <c r="X599" s="1954"/>
      <c r="Y599" s="1954"/>
      <c r="Z599" s="1954"/>
      <c r="AA599" s="1954"/>
    </row>
    <row r="600" spans="1:27" ht="15.75" customHeight="1">
      <c r="A600" s="1954"/>
      <c r="B600" s="1954"/>
      <c r="C600" s="1954"/>
      <c r="D600" s="1954"/>
      <c r="E600" s="1954"/>
      <c r="F600" s="1954"/>
      <c r="G600" s="1954"/>
      <c r="H600" s="1954"/>
      <c r="I600" s="1954"/>
      <c r="J600" s="1954"/>
      <c r="K600" s="1954"/>
      <c r="L600" s="1954"/>
      <c r="M600" s="1954"/>
      <c r="N600" s="1954"/>
      <c r="O600" s="1954"/>
      <c r="P600" s="1954"/>
      <c r="Q600" s="1954"/>
      <c r="R600" s="1954"/>
      <c r="S600" s="1954"/>
      <c r="T600" s="1954"/>
      <c r="U600" s="1954"/>
      <c r="V600" s="1954"/>
      <c r="W600" s="1954"/>
      <c r="X600" s="1954"/>
      <c r="Y600" s="1954"/>
      <c r="Z600" s="1954"/>
      <c r="AA600" s="1954"/>
    </row>
    <row r="601" spans="1:27" ht="15.75" customHeight="1">
      <c r="A601" s="1954"/>
      <c r="B601" s="1954"/>
      <c r="C601" s="1954"/>
      <c r="D601" s="1954"/>
      <c r="E601" s="1954"/>
      <c r="F601" s="1954"/>
      <c r="G601" s="1954"/>
      <c r="H601" s="1954"/>
      <c r="I601" s="1954"/>
      <c r="J601" s="1954"/>
      <c r="K601" s="1954"/>
      <c r="L601" s="1954"/>
      <c r="M601" s="1954"/>
      <c r="N601" s="1954"/>
      <c r="O601" s="1954"/>
      <c r="P601" s="1954"/>
      <c r="Q601" s="1954"/>
      <c r="R601" s="1954"/>
      <c r="S601" s="1954"/>
      <c r="T601" s="1954"/>
      <c r="U601" s="1954"/>
      <c r="V601" s="1954"/>
      <c r="W601" s="1954"/>
      <c r="X601" s="1954"/>
      <c r="Y601" s="1954"/>
      <c r="Z601" s="1954"/>
      <c r="AA601" s="1954"/>
    </row>
    <row r="602" spans="1:27" ht="15.75" customHeight="1">
      <c r="A602" s="1954"/>
      <c r="B602" s="1954"/>
      <c r="C602" s="1954"/>
      <c r="D602" s="1954"/>
      <c r="E602" s="1954"/>
      <c r="F602" s="1954"/>
      <c r="G602" s="1954"/>
      <c r="H602" s="1954"/>
      <c r="I602" s="1954"/>
      <c r="J602" s="1954"/>
      <c r="K602" s="1954"/>
      <c r="L602" s="1954"/>
      <c r="M602" s="1954"/>
      <c r="N602" s="1954"/>
      <c r="O602" s="1954"/>
      <c r="P602" s="1954"/>
      <c r="Q602" s="1954"/>
      <c r="R602" s="1954"/>
      <c r="S602" s="1954"/>
      <c r="T602" s="1954"/>
      <c r="U602" s="1954"/>
      <c r="V602" s="1954"/>
      <c r="W602" s="1954"/>
      <c r="X602" s="1954"/>
      <c r="Y602" s="1954"/>
      <c r="Z602" s="1954"/>
      <c r="AA602" s="1954"/>
    </row>
    <row r="603" spans="1:27" ht="15.75" customHeight="1">
      <c r="A603" s="1954"/>
      <c r="B603" s="1954"/>
      <c r="C603" s="1954"/>
      <c r="D603" s="1954"/>
      <c r="E603" s="1954"/>
      <c r="F603" s="1954"/>
      <c r="G603" s="1954"/>
      <c r="H603" s="1954"/>
      <c r="I603" s="1954"/>
      <c r="J603" s="1954"/>
      <c r="K603" s="1954"/>
      <c r="L603" s="1954"/>
      <c r="M603" s="1954"/>
      <c r="N603" s="1954"/>
      <c r="O603" s="1954"/>
      <c r="P603" s="1954"/>
      <c r="Q603" s="1954"/>
      <c r="R603" s="1954"/>
      <c r="S603" s="1954"/>
      <c r="T603" s="1954"/>
      <c r="U603" s="1954"/>
      <c r="V603" s="1954"/>
      <c r="W603" s="1954"/>
      <c r="X603" s="1954"/>
      <c r="Y603" s="1954"/>
      <c r="Z603" s="1954"/>
      <c r="AA603" s="1954"/>
    </row>
    <row r="604" spans="1:27" ht="15.75" customHeight="1">
      <c r="A604" s="1954"/>
      <c r="B604" s="1954"/>
      <c r="C604" s="1954"/>
      <c r="D604" s="1954"/>
      <c r="E604" s="1954"/>
      <c r="F604" s="1954"/>
      <c r="G604" s="1954"/>
      <c r="H604" s="1954"/>
      <c r="I604" s="1954"/>
      <c r="J604" s="1954"/>
      <c r="K604" s="1954"/>
      <c r="L604" s="1954"/>
      <c r="M604" s="1954"/>
      <c r="N604" s="1954"/>
      <c r="O604" s="1954"/>
      <c r="P604" s="1954"/>
      <c r="Q604" s="1954"/>
      <c r="R604" s="1954"/>
      <c r="S604" s="1954"/>
      <c r="T604" s="1954"/>
      <c r="U604" s="1954"/>
      <c r="V604" s="1954"/>
      <c r="W604" s="1954"/>
      <c r="X604" s="1954"/>
      <c r="Y604" s="1954"/>
      <c r="Z604" s="1954"/>
      <c r="AA604" s="1954"/>
    </row>
    <row r="605" spans="1:27" ht="15.75" customHeight="1">
      <c r="A605" s="1954"/>
      <c r="B605" s="1954"/>
      <c r="C605" s="1954"/>
      <c r="D605" s="1954"/>
      <c r="E605" s="1954"/>
      <c r="F605" s="1954"/>
      <c r="G605" s="1954"/>
      <c r="H605" s="1954"/>
      <c r="I605" s="1954"/>
      <c r="J605" s="1954"/>
      <c r="K605" s="1954"/>
      <c r="L605" s="1954"/>
      <c r="M605" s="1954"/>
      <c r="N605" s="1954"/>
      <c r="O605" s="1954"/>
      <c r="P605" s="1954"/>
      <c r="Q605" s="1954"/>
      <c r="R605" s="1954"/>
      <c r="S605" s="1954"/>
      <c r="T605" s="1954"/>
      <c r="U605" s="1954"/>
      <c r="V605" s="1954"/>
      <c r="W605" s="1954"/>
      <c r="X605" s="1954"/>
      <c r="Y605" s="1954"/>
      <c r="Z605" s="1954"/>
      <c r="AA605" s="1954"/>
    </row>
    <row r="606" spans="1:27" ht="15.75" customHeight="1">
      <c r="A606" s="1954"/>
      <c r="B606" s="1954"/>
      <c r="C606" s="1954"/>
      <c r="D606" s="1954"/>
      <c r="E606" s="1954"/>
      <c r="F606" s="1954"/>
      <c r="G606" s="1954"/>
      <c r="H606" s="1954"/>
      <c r="I606" s="1954"/>
      <c r="J606" s="1954"/>
      <c r="K606" s="1954"/>
      <c r="L606" s="1954"/>
      <c r="M606" s="1954"/>
      <c r="N606" s="1954"/>
      <c r="O606" s="1954"/>
      <c r="P606" s="1954"/>
      <c r="Q606" s="1954"/>
      <c r="R606" s="1954"/>
      <c r="S606" s="1954"/>
      <c r="T606" s="1954"/>
      <c r="U606" s="1954"/>
      <c r="V606" s="1954"/>
      <c r="W606" s="1954"/>
      <c r="X606" s="1954"/>
      <c r="Y606" s="1954"/>
      <c r="Z606" s="1954"/>
      <c r="AA606" s="1954"/>
    </row>
    <row r="607" spans="1:27" ht="15.75" customHeight="1">
      <c r="A607" s="1954"/>
      <c r="B607" s="1954"/>
      <c r="C607" s="1954"/>
      <c r="D607" s="1954"/>
      <c r="E607" s="1954"/>
      <c r="F607" s="1954"/>
      <c r="G607" s="1954"/>
      <c r="H607" s="1954"/>
      <c r="I607" s="1954"/>
      <c r="J607" s="1954"/>
      <c r="K607" s="1954"/>
      <c r="L607" s="1954"/>
      <c r="M607" s="1954"/>
      <c r="N607" s="1954"/>
      <c r="O607" s="1954"/>
      <c r="P607" s="1954"/>
      <c r="Q607" s="1954"/>
      <c r="R607" s="1954"/>
      <c r="S607" s="1954"/>
      <c r="T607" s="1954"/>
      <c r="U607" s="1954"/>
      <c r="V607" s="1954"/>
      <c r="W607" s="1954"/>
      <c r="X607" s="1954"/>
      <c r="Y607" s="1954"/>
      <c r="Z607" s="1954"/>
      <c r="AA607" s="1954"/>
    </row>
    <row r="608" spans="1:27" ht="15.75" customHeight="1">
      <c r="A608" s="1954"/>
      <c r="B608" s="1954"/>
      <c r="C608" s="1954"/>
      <c r="D608" s="1954"/>
      <c r="E608" s="1954"/>
      <c r="F608" s="1954"/>
      <c r="G608" s="1954"/>
      <c r="H608" s="1954"/>
      <c r="I608" s="1954"/>
      <c r="J608" s="1954"/>
      <c r="K608" s="1954"/>
      <c r="L608" s="1954"/>
      <c r="M608" s="1954"/>
      <c r="N608" s="1954"/>
      <c r="O608" s="1954"/>
      <c r="P608" s="1954"/>
      <c r="Q608" s="1954"/>
      <c r="R608" s="1954"/>
      <c r="S608" s="1954"/>
      <c r="T608" s="1954"/>
      <c r="U608" s="1954"/>
      <c r="V608" s="1954"/>
      <c r="W608" s="1954"/>
      <c r="X608" s="1954"/>
      <c r="Y608" s="1954"/>
      <c r="Z608" s="1954"/>
      <c r="AA608" s="1954"/>
    </row>
    <row r="609" spans="1:27" ht="15.75" customHeight="1">
      <c r="A609" s="1954"/>
      <c r="B609" s="1954"/>
      <c r="C609" s="1954"/>
      <c r="D609" s="1954"/>
      <c r="E609" s="1954"/>
      <c r="F609" s="1954"/>
      <c r="G609" s="1954"/>
      <c r="H609" s="1954"/>
      <c r="I609" s="1954"/>
      <c r="J609" s="1954"/>
      <c r="K609" s="1954"/>
      <c r="L609" s="1954"/>
      <c r="M609" s="1954"/>
      <c r="N609" s="1954"/>
      <c r="O609" s="1954"/>
      <c r="P609" s="1954"/>
      <c r="Q609" s="1954"/>
      <c r="R609" s="1954"/>
      <c r="S609" s="1954"/>
      <c r="T609" s="1954"/>
      <c r="U609" s="1954"/>
      <c r="V609" s="1954"/>
      <c r="W609" s="1954"/>
      <c r="X609" s="1954"/>
      <c r="Y609" s="1954"/>
      <c r="Z609" s="1954"/>
      <c r="AA609" s="1954"/>
    </row>
    <row r="610" spans="1:27" ht="15.75" customHeight="1">
      <c r="A610" s="1954"/>
      <c r="B610" s="1954"/>
      <c r="C610" s="1954"/>
      <c r="D610" s="1954"/>
      <c r="E610" s="1954"/>
      <c r="F610" s="1954"/>
      <c r="G610" s="1954"/>
      <c r="H610" s="1954"/>
      <c r="I610" s="1954"/>
      <c r="J610" s="1954"/>
      <c r="K610" s="1954"/>
      <c r="L610" s="1954"/>
      <c r="M610" s="1954"/>
      <c r="N610" s="1954"/>
      <c r="O610" s="1954"/>
      <c r="P610" s="1954"/>
      <c r="Q610" s="1954"/>
      <c r="R610" s="1954"/>
      <c r="S610" s="1954"/>
      <c r="T610" s="1954"/>
      <c r="U610" s="1954"/>
      <c r="V610" s="1954"/>
      <c r="W610" s="1954"/>
      <c r="X610" s="1954"/>
      <c r="Y610" s="1954"/>
      <c r="Z610" s="1954"/>
      <c r="AA610" s="1954"/>
    </row>
    <row r="611" spans="1:27" ht="15.75" customHeight="1">
      <c r="A611" s="1954"/>
      <c r="B611" s="1954"/>
      <c r="C611" s="1954"/>
      <c r="D611" s="1954"/>
      <c r="E611" s="1954"/>
      <c r="F611" s="1954"/>
      <c r="G611" s="1954"/>
      <c r="H611" s="1954"/>
      <c r="I611" s="1954"/>
      <c r="J611" s="1954"/>
      <c r="K611" s="1954"/>
      <c r="L611" s="1954"/>
      <c r="M611" s="1954"/>
      <c r="N611" s="1954"/>
      <c r="O611" s="1954"/>
      <c r="P611" s="1954"/>
      <c r="Q611" s="1954"/>
      <c r="R611" s="1954"/>
      <c r="S611" s="1954"/>
      <c r="T611" s="1954"/>
      <c r="U611" s="1954"/>
      <c r="V611" s="1954"/>
      <c r="W611" s="1954"/>
      <c r="X611" s="1954"/>
      <c r="Y611" s="1954"/>
      <c r="Z611" s="1954"/>
      <c r="AA611" s="1954"/>
    </row>
    <row r="612" spans="1:27" ht="15.75" customHeight="1">
      <c r="A612" s="1954"/>
      <c r="B612" s="1954"/>
      <c r="C612" s="1954"/>
      <c r="D612" s="1954"/>
      <c r="E612" s="1954"/>
      <c r="F612" s="1954"/>
      <c r="G612" s="1954"/>
      <c r="H612" s="1954"/>
      <c r="I612" s="1954"/>
      <c r="J612" s="1954"/>
      <c r="K612" s="1954"/>
      <c r="L612" s="1954"/>
      <c r="M612" s="1954"/>
      <c r="N612" s="1954"/>
      <c r="O612" s="1954"/>
      <c r="P612" s="1954"/>
      <c r="Q612" s="1954"/>
      <c r="R612" s="1954"/>
      <c r="S612" s="1954"/>
      <c r="T612" s="1954"/>
      <c r="U612" s="1954"/>
      <c r="V612" s="1954"/>
      <c r="W612" s="1954"/>
      <c r="X612" s="1954"/>
      <c r="Y612" s="1954"/>
      <c r="Z612" s="1954"/>
      <c r="AA612" s="1954"/>
    </row>
    <row r="613" spans="1:27" ht="15.75" customHeight="1">
      <c r="A613" s="1954"/>
      <c r="B613" s="1954"/>
      <c r="C613" s="1954"/>
      <c r="D613" s="1954"/>
      <c r="E613" s="1954"/>
      <c r="F613" s="1954"/>
      <c r="G613" s="1954"/>
      <c r="H613" s="1954"/>
      <c r="I613" s="1954"/>
      <c r="J613" s="1954"/>
      <c r="K613" s="1954"/>
      <c r="L613" s="1954"/>
      <c r="M613" s="1954"/>
      <c r="N613" s="1954"/>
      <c r="O613" s="1954"/>
      <c r="P613" s="1954"/>
      <c r="Q613" s="1954"/>
      <c r="R613" s="1954"/>
      <c r="S613" s="1954"/>
      <c r="T613" s="1954"/>
      <c r="U613" s="1954"/>
      <c r="V613" s="1954"/>
      <c r="W613" s="1954"/>
      <c r="X613" s="1954"/>
      <c r="Y613" s="1954"/>
      <c r="Z613" s="1954"/>
      <c r="AA613" s="1954"/>
    </row>
    <row r="614" spans="1:27" ht="15.75" customHeight="1">
      <c r="A614" s="1954"/>
      <c r="B614" s="1954"/>
      <c r="C614" s="1954"/>
      <c r="D614" s="1954"/>
      <c r="E614" s="1954"/>
      <c r="F614" s="1954"/>
      <c r="G614" s="1954"/>
      <c r="H614" s="1954"/>
      <c r="I614" s="1954"/>
      <c r="J614" s="1954"/>
      <c r="K614" s="1954"/>
      <c r="L614" s="1954"/>
      <c r="M614" s="1954"/>
      <c r="N614" s="1954"/>
      <c r="O614" s="1954"/>
      <c r="P614" s="1954"/>
      <c r="Q614" s="1954"/>
      <c r="R614" s="1954"/>
      <c r="S614" s="1954"/>
      <c r="T614" s="1954"/>
      <c r="U614" s="1954"/>
      <c r="V614" s="1954"/>
      <c r="W614" s="1954"/>
      <c r="X614" s="1954"/>
      <c r="Y614" s="1954"/>
      <c r="Z614" s="1954"/>
      <c r="AA614" s="1954"/>
    </row>
    <row r="615" spans="1:27" ht="15.75" customHeight="1">
      <c r="A615" s="1954"/>
      <c r="B615" s="1954"/>
      <c r="C615" s="1954"/>
      <c r="D615" s="1954"/>
      <c r="E615" s="1954"/>
      <c r="F615" s="1954"/>
      <c r="G615" s="1954"/>
      <c r="H615" s="1954"/>
      <c r="I615" s="1954"/>
      <c r="J615" s="1954"/>
      <c r="K615" s="1954"/>
      <c r="L615" s="1954"/>
      <c r="M615" s="1954"/>
      <c r="N615" s="1954"/>
      <c r="O615" s="1954"/>
      <c r="P615" s="1954"/>
      <c r="Q615" s="1954"/>
      <c r="R615" s="1954"/>
      <c r="S615" s="1954"/>
      <c r="T615" s="1954"/>
      <c r="U615" s="1954"/>
      <c r="V615" s="1954"/>
      <c r="W615" s="1954"/>
      <c r="X615" s="1954"/>
      <c r="Y615" s="1954"/>
      <c r="Z615" s="1954"/>
      <c r="AA615" s="1954"/>
    </row>
    <row r="616" spans="1:27" ht="15.75" customHeight="1">
      <c r="A616" s="1954"/>
      <c r="B616" s="1954"/>
      <c r="C616" s="1954"/>
      <c r="D616" s="1954"/>
      <c r="E616" s="1954"/>
      <c r="F616" s="1954"/>
      <c r="G616" s="1954"/>
      <c r="H616" s="1954"/>
      <c r="I616" s="1954"/>
      <c r="J616" s="1954"/>
      <c r="K616" s="1954"/>
      <c r="L616" s="1954"/>
      <c r="M616" s="1954"/>
      <c r="N616" s="1954"/>
      <c r="O616" s="1954"/>
      <c r="P616" s="1954"/>
      <c r="Q616" s="1954"/>
      <c r="R616" s="1954"/>
      <c r="S616" s="1954"/>
      <c r="T616" s="1954"/>
      <c r="U616" s="1954"/>
      <c r="V616" s="1954"/>
      <c r="W616" s="1954"/>
      <c r="X616" s="1954"/>
      <c r="Y616" s="1954"/>
      <c r="Z616" s="1954"/>
      <c r="AA616" s="1954"/>
    </row>
    <row r="617" spans="1:27" ht="15.75" customHeight="1">
      <c r="A617" s="1954"/>
      <c r="B617" s="1954"/>
      <c r="C617" s="1954"/>
      <c r="D617" s="1954"/>
      <c r="E617" s="1954"/>
      <c r="F617" s="1954"/>
      <c r="G617" s="1954"/>
      <c r="H617" s="1954"/>
      <c r="I617" s="1954"/>
      <c r="J617" s="1954"/>
      <c r="K617" s="1954"/>
      <c r="L617" s="1954"/>
      <c r="M617" s="1954"/>
      <c r="N617" s="1954"/>
      <c r="O617" s="1954"/>
      <c r="P617" s="1954"/>
      <c r="Q617" s="1954"/>
      <c r="R617" s="1954"/>
      <c r="S617" s="1954"/>
      <c r="T617" s="1954"/>
      <c r="U617" s="1954"/>
      <c r="V617" s="1954"/>
      <c r="W617" s="1954"/>
      <c r="X617" s="1954"/>
      <c r="Y617" s="1954"/>
      <c r="Z617" s="1954"/>
      <c r="AA617" s="1954"/>
    </row>
    <row r="618" spans="1:27" ht="15.75" customHeight="1">
      <c r="A618" s="1954"/>
      <c r="B618" s="1954"/>
      <c r="C618" s="1954"/>
      <c r="D618" s="1954"/>
      <c r="E618" s="1954"/>
      <c r="F618" s="1954"/>
      <c r="G618" s="1954"/>
      <c r="H618" s="1954"/>
      <c r="I618" s="1954"/>
      <c r="J618" s="1954"/>
      <c r="K618" s="1954"/>
      <c r="L618" s="1954"/>
      <c r="M618" s="1954"/>
      <c r="N618" s="1954"/>
      <c r="O618" s="1954"/>
      <c r="P618" s="1954"/>
      <c r="Q618" s="1954"/>
      <c r="R618" s="1954"/>
      <c r="S618" s="1954"/>
      <c r="T618" s="1954"/>
      <c r="U618" s="1954"/>
      <c r="V618" s="1954"/>
      <c r="W618" s="1954"/>
      <c r="X618" s="1954"/>
      <c r="Y618" s="1954"/>
      <c r="Z618" s="1954"/>
      <c r="AA618" s="1954"/>
    </row>
    <row r="619" spans="1:27" ht="15.75" customHeight="1">
      <c r="A619" s="1954"/>
      <c r="B619" s="1954"/>
      <c r="C619" s="1954"/>
      <c r="D619" s="1954"/>
      <c r="E619" s="1954"/>
      <c r="F619" s="1954"/>
      <c r="G619" s="1954"/>
      <c r="H619" s="1954"/>
      <c r="I619" s="1954"/>
      <c r="J619" s="1954"/>
      <c r="K619" s="1954"/>
      <c r="L619" s="1954"/>
      <c r="M619" s="1954"/>
      <c r="N619" s="1954"/>
      <c r="O619" s="1954"/>
      <c r="P619" s="1954"/>
      <c r="Q619" s="1954"/>
      <c r="R619" s="1954"/>
      <c r="S619" s="1954"/>
      <c r="T619" s="1954"/>
      <c r="U619" s="1954"/>
      <c r="V619" s="1954"/>
      <c r="W619" s="1954"/>
      <c r="X619" s="1954"/>
      <c r="Y619" s="1954"/>
      <c r="Z619" s="1954"/>
      <c r="AA619" s="1954"/>
    </row>
    <row r="620" spans="1:27" ht="15.75" customHeight="1">
      <c r="A620" s="1954"/>
      <c r="B620" s="1954"/>
      <c r="C620" s="1954"/>
      <c r="D620" s="1954"/>
      <c r="E620" s="1954"/>
      <c r="F620" s="1954"/>
      <c r="G620" s="1954"/>
      <c r="H620" s="1954"/>
      <c r="I620" s="1954"/>
      <c r="J620" s="1954"/>
      <c r="K620" s="1954"/>
      <c r="L620" s="1954"/>
      <c r="M620" s="1954"/>
      <c r="N620" s="1954"/>
      <c r="O620" s="1954"/>
      <c r="P620" s="1954"/>
      <c r="Q620" s="1954"/>
      <c r="R620" s="1954"/>
      <c r="S620" s="1954"/>
      <c r="T620" s="1954"/>
      <c r="U620" s="1954"/>
      <c r="V620" s="1954"/>
      <c r="W620" s="1954"/>
      <c r="X620" s="1954"/>
      <c r="Y620" s="1954"/>
      <c r="Z620" s="1954"/>
      <c r="AA620" s="1954"/>
    </row>
    <row r="621" spans="1:27" ht="15.75" customHeight="1">
      <c r="A621" s="1954"/>
      <c r="B621" s="1954"/>
      <c r="C621" s="1954"/>
      <c r="D621" s="1954"/>
      <c r="E621" s="1954"/>
      <c r="F621" s="1954"/>
      <c r="G621" s="1954"/>
      <c r="H621" s="1954"/>
      <c r="I621" s="1954"/>
      <c r="J621" s="1954"/>
      <c r="K621" s="1954"/>
      <c r="L621" s="1954"/>
      <c r="M621" s="1954"/>
      <c r="N621" s="1954"/>
      <c r="O621" s="1954"/>
      <c r="P621" s="1954"/>
      <c r="Q621" s="1954"/>
      <c r="R621" s="1954"/>
      <c r="S621" s="1954"/>
      <c r="T621" s="1954"/>
      <c r="U621" s="1954"/>
      <c r="V621" s="1954"/>
      <c r="W621" s="1954"/>
      <c r="X621" s="1954"/>
      <c r="Y621" s="1954"/>
      <c r="Z621" s="1954"/>
      <c r="AA621" s="1954"/>
    </row>
    <row r="622" spans="1:27" ht="15.75" customHeight="1">
      <c r="A622" s="1954"/>
      <c r="B622" s="1954"/>
      <c r="C622" s="1954"/>
      <c r="D622" s="1954"/>
      <c r="E622" s="1954"/>
      <c r="F622" s="1954"/>
      <c r="G622" s="1954"/>
      <c r="H622" s="1954"/>
      <c r="I622" s="1954"/>
      <c r="J622" s="1954"/>
      <c r="K622" s="1954"/>
      <c r="L622" s="1954"/>
      <c r="M622" s="1954"/>
      <c r="N622" s="1954"/>
      <c r="O622" s="1954"/>
      <c r="P622" s="1954"/>
      <c r="Q622" s="1954"/>
      <c r="R622" s="1954"/>
      <c r="S622" s="1954"/>
      <c r="T622" s="1954"/>
      <c r="U622" s="1954"/>
      <c r="V622" s="1954"/>
      <c r="W622" s="1954"/>
      <c r="X622" s="1954"/>
      <c r="Y622" s="1954"/>
      <c r="Z622" s="1954"/>
      <c r="AA622" s="1954"/>
    </row>
    <row r="623" spans="1:27" ht="15.75" customHeight="1">
      <c r="A623" s="1954"/>
      <c r="B623" s="1954"/>
      <c r="C623" s="1954"/>
      <c r="D623" s="1954"/>
      <c r="E623" s="1954"/>
      <c r="F623" s="1954"/>
      <c r="G623" s="1954"/>
      <c r="H623" s="1954"/>
      <c r="I623" s="1954"/>
      <c r="J623" s="1954"/>
      <c r="K623" s="1954"/>
      <c r="L623" s="1954"/>
      <c r="M623" s="1954"/>
      <c r="N623" s="1954"/>
      <c r="O623" s="1954"/>
      <c r="P623" s="1954"/>
      <c r="Q623" s="1954"/>
      <c r="R623" s="1954"/>
      <c r="S623" s="1954"/>
      <c r="T623" s="1954"/>
      <c r="U623" s="1954"/>
      <c r="V623" s="1954"/>
      <c r="W623" s="1954"/>
      <c r="X623" s="1954"/>
      <c r="Y623" s="1954"/>
      <c r="Z623" s="1954"/>
      <c r="AA623" s="1954"/>
    </row>
    <row r="624" spans="1:27" ht="15.75" customHeight="1">
      <c r="A624" s="1954"/>
      <c r="B624" s="1954"/>
      <c r="C624" s="1954"/>
      <c r="D624" s="1954"/>
      <c r="E624" s="1954"/>
      <c r="F624" s="1954"/>
      <c r="G624" s="1954"/>
      <c r="H624" s="1954"/>
      <c r="I624" s="1954"/>
      <c r="J624" s="1954"/>
      <c r="K624" s="1954"/>
      <c r="L624" s="1954"/>
      <c r="M624" s="1954"/>
      <c r="N624" s="1954"/>
      <c r="O624" s="1954"/>
      <c r="P624" s="1954"/>
      <c r="Q624" s="1954"/>
      <c r="R624" s="1954"/>
      <c r="S624" s="1954"/>
      <c r="T624" s="1954"/>
      <c r="U624" s="1954"/>
      <c r="V624" s="1954"/>
      <c r="W624" s="1954"/>
      <c r="X624" s="1954"/>
      <c r="Y624" s="1954"/>
      <c r="Z624" s="1954"/>
      <c r="AA624" s="1954"/>
    </row>
    <row r="625" spans="1:27" ht="15.75" customHeight="1">
      <c r="A625" s="1954"/>
      <c r="B625" s="1954"/>
      <c r="C625" s="1954"/>
      <c r="D625" s="1954"/>
      <c r="E625" s="1954"/>
      <c r="F625" s="1954"/>
      <c r="G625" s="1954"/>
      <c r="H625" s="1954"/>
      <c r="I625" s="1954"/>
      <c r="J625" s="1954"/>
      <c r="K625" s="1954"/>
      <c r="L625" s="1954"/>
      <c r="M625" s="1954"/>
      <c r="N625" s="1954"/>
      <c r="O625" s="1954"/>
      <c r="P625" s="1954"/>
      <c r="Q625" s="1954"/>
      <c r="R625" s="1954"/>
      <c r="S625" s="1954"/>
      <c r="T625" s="1954"/>
      <c r="U625" s="1954"/>
      <c r="V625" s="1954"/>
      <c r="W625" s="1954"/>
      <c r="X625" s="1954"/>
      <c r="Y625" s="1954"/>
      <c r="Z625" s="1954"/>
      <c r="AA625" s="1954"/>
    </row>
    <row r="626" spans="1:27" ht="15.75" customHeight="1">
      <c r="A626" s="1954"/>
      <c r="B626" s="1954"/>
      <c r="C626" s="1954"/>
      <c r="D626" s="1954"/>
      <c r="E626" s="1954"/>
      <c r="F626" s="1954"/>
      <c r="G626" s="1954"/>
      <c r="H626" s="1954"/>
      <c r="I626" s="1954"/>
      <c r="J626" s="1954"/>
      <c r="K626" s="1954"/>
      <c r="L626" s="1954"/>
      <c r="M626" s="1954"/>
      <c r="N626" s="1954"/>
      <c r="O626" s="1954"/>
      <c r="P626" s="1954"/>
      <c r="Q626" s="1954"/>
      <c r="R626" s="1954"/>
      <c r="S626" s="1954"/>
      <c r="T626" s="1954"/>
      <c r="U626" s="1954"/>
      <c r="V626" s="1954"/>
      <c r="W626" s="1954"/>
      <c r="X626" s="1954"/>
      <c r="Y626" s="1954"/>
      <c r="Z626" s="1954"/>
      <c r="AA626" s="1954"/>
    </row>
    <row r="627" spans="1:27" ht="15.75" customHeight="1">
      <c r="A627" s="1954"/>
      <c r="B627" s="1954"/>
      <c r="C627" s="1954"/>
      <c r="D627" s="1954"/>
      <c r="E627" s="1954"/>
      <c r="F627" s="1954"/>
      <c r="G627" s="1954"/>
      <c r="H627" s="1954"/>
      <c r="I627" s="1954"/>
      <c r="J627" s="1954"/>
      <c r="K627" s="1954"/>
      <c r="L627" s="1954"/>
      <c r="M627" s="1954"/>
      <c r="N627" s="1954"/>
      <c r="O627" s="1954"/>
      <c r="P627" s="1954"/>
      <c r="Q627" s="1954"/>
      <c r="R627" s="1954"/>
      <c r="S627" s="1954"/>
      <c r="T627" s="1954"/>
      <c r="U627" s="1954"/>
      <c r="V627" s="1954"/>
      <c r="W627" s="1954"/>
      <c r="X627" s="1954"/>
      <c r="Y627" s="1954"/>
      <c r="Z627" s="1954"/>
      <c r="AA627" s="1954"/>
    </row>
    <row r="628" spans="1:27" ht="15.75" customHeight="1">
      <c r="A628" s="1954"/>
      <c r="B628" s="1954"/>
      <c r="C628" s="1954"/>
      <c r="D628" s="1954"/>
      <c r="E628" s="1954"/>
      <c r="F628" s="1954"/>
      <c r="G628" s="1954"/>
      <c r="H628" s="1954"/>
      <c r="I628" s="1954"/>
      <c r="J628" s="1954"/>
      <c r="K628" s="1954"/>
      <c r="L628" s="1954"/>
      <c r="M628" s="1954"/>
      <c r="N628" s="1954"/>
      <c r="O628" s="1954"/>
      <c r="P628" s="1954"/>
      <c r="Q628" s="1954"/>
      <c r="R628" s="1954"/>
      <c r="S628" s="1954"/>
      <c r="T628" s="1954"/>
      <c r="U628" s="1954"/>
      <c r="V628" s="1954"/>
      <c r="W628" s="1954"/>
      <c r="X628" s="1954"/>
      <c r="Y628" s="1954"/>
      <c r="Z628" s="1954"/>
      <c r="AA628" s="1954"/>
    </row>
    <row r="629" spans="1:27" ht="15.75" customHeight="1">
      <c r="A629" s="1954"/>
      <c r="B629" s="1954"/>
      <c r="C629" s="1954"/>
      <c r="D629" s="1954"/>
      <c r="E629" s="1954"/>
      <c r="F629" s="1954"/>
      <c r="G629" s="1954"/>
      <c r="H629" s="1954"/>
      <c r="I629" s="1954"/>
      <c r="J629" s="1954"/>
      <c r="K629" s="1954"/>
      <c r="L629" s="1954"/>
      <c r="M629" s="1954"/>
      <c r="N629" s="1954"/>
      <c r="O629" s="1954"/>
      <c r="P629" s="1954"/>
      <c r="Q629" s="1954"/>
      <c r="R629" s="1954"/>
      <c r="S629" s="1954"/>
      <c r="T629" s="1954"/>
      <c r="U629" s="1954"/>
      <c r="V629" s="1954"/>
      <c r="W629" s="1954"/>
      <c r="X629" s="1954"/>
      <c r="Y629" s="1954"/>
      <c r="Z629" s="1954"/>
      <c r="AA629" s="1954"/>
    </row>
    <row r="630" spans="1:27" ht="15.75" customHeight="1">
      <c r="A630" s="1954"/>
      <c r="B630" s="1954"/>
      <c r="C630" s="1954"/>
      <c r="D630" s="1954"/>
      <c r="E630" s="1954"/>
      <c r="F630" s="1954"/>
      <c r="G630" s="1954"/>
      <c r="H630" s="1954"/>
      <c r="I630" s="1954"/>
      <c r="J630" s="1954"/>
      <c r="K630" s="1954"/>
      <c r="L630" s="1954"/>
      <c r="M630" s="1954"/>
      <c r="N630" s="1954"/>
      <c r="O630" s="1954"/>
      <c r="P630" s="1954"/>
      <c r="Q630" s="1954"/>
      <c r="R630" s="1954"/>
      <c r="S630" s="1954"/>
      <c r="T630" s="1954"/>
      <c r="U630" s="1954"/>
      <c r="V630" s="1954"/>
      <c r="W630" s="1954"/>
      <c r="X630" s="1954"/>
      <c r="Y630" s="1954"/>
      <c r="Z630" s="1954"/>
      <c r="AA630" s="1954"/>
    </row>
    <row r="631" spans="1:27" ht="15.75" customHeight="1">
      <c r="A631" s="1954"/>
      <c r="B631" s="1954"/>
      <c r="C631" s="1954"/>
      <c r="D631" s="1954"/>
      <c r="E631" s="1954"/>
      <c r="F631" s="1954"/>
      <c r="G631" s="1954"/>
      <c r="H631" s="1954"/>
      <c r="I631" s="1954"/>
      <c r="J631" s="1954"/>
      <c r="K631" s="1954"/>
      <c r="L631" s="1954"/>
      <c r="M631" s="1954"/>
      <c r="N631" s="1954"/>
      <c r="O631" s="1954"/>
      <c r="P631" s="1954"/>
      <c r="Q631" s="1954"/>
      <c r="R631" s="1954"/>
      <c r="S631" s="1954"/>
      <c r="T631" s="1954"/>
      <c r="U631" s="1954"/>
      <c r="V631" s="1954"/>
      <c r="W631" s="1954"/>
      <c r="X631" s="1954"/>
      <c r="Y631" s="1954"/>
      <c r="Z631" s="1954"/>
      <c r="AA631" s="1954"/>
    </row>
    <row r="632" spans="1:27" ht="15.75" customHeight="1">
      <c r="A632" s="1954"/>
      <c r="B632" s="1954"/>
      <c r="C632" s="1954"/>
      <c r="D632" s="1954"/>
      <c r="E632" s="1954"/>
      <c r="F632" s="1954"/>
      <c r="G632" s="1954"/>
      <c r="H632" s="1954"/>
      <c r="I632" s="1954"/>
      <c r="J632" s="1954"/>
      <c r="K632" s="1954"/>
      <c r="L632" s="1954"/>
      <c r="M632" s="1954"/>
      <c r="N632" s="1954"/>
      <c r="O632" s="1954"/>
      <c r="P632" s="1954"/>
      <c r="Q632" s="1954"/>
      <c r="R632" s="1954"/>
      <c r="S632" s="1954"/>
      <c r="T632" s="1954"/>
      <c r="U632" s="1954"/>
      <c r="V632" s="1954"/>
      <c r="W632" s="1954"/>
      <c r="X632" s="1954"/>
      <c r="Y632" s="1954"/>
      <c r="Z632" s="1954"/>
      <c r="AA632" s="1954"/>
    </row>
    <row r="633" spans="1:27" ht="15.75" customHeight="1">
      <c r="A633" s="1954"/>
      <c r="B633" s="1954"/>
      <c r="C633" s="1954"/>
      <c r="D633" s="1954"/>
      <c r="E633" s="1954"/>
      <c r="F633" s="1954"/>
      <c r="G633" s="1954"/>
      <c r="H633" s="1954"/>
      <c r="I633" s="1954"/>
      <c r="J633" s="1954"/>
      <c r="K633" s="1954"/>
      <c r="L633" s="1954"/>
      <c r="M633" s="1954"/>
      <c r="N633" s="1954"/>
      <c r="O633" s="1954"/>
      <c r="P633" s="1954"/>
      <c r="Q633" s="1954"/>
      <c r="R633" s="1954"/>
      <c r="S633" s="1954"/>
      <c r="T633" s="1954"/>
      <c r="U633" s="1954"/>
      <c r="V633" s="1954"/>
      <c r="W633" s="1954"/>
      <c r="X633" s="1954"/>
      <c r="Y633" s="1954"/>
      <c r="Z633" s="1954"/>
      <c r="AA633" s="1954"/>
    </row>
    <row r="634" spans="1:27" ht="15.75" customHeight="1">
      <c r="A634" s="1954"/>
      <c r="B634" s="1954"/>
      <c r="C634" s="1954"/>
      <c r="D634" s="1954"/>
      <c r="E634" s="1954"/>
      <c r="F634" s="1954"/>
      <c r="G634" s="1954"/>
      <c r="H634" s="1954"/>
      <c r="I634" s="1954"/>
      <c r="J634" s="1954"/>
      <c r="K634" s="1954"/>
      <c r="L634" s="1954"/>
      <c r="M634" s="1954"/>
      <c r="N634" s="1954"/>
      <c r="O634" s="1954"/>
      <c r="P634" s="1954"/>
      <c r="Q634" s="1954"/>
      <c r="R634" s="1954"/>
      <c r="S634" s="1954"/>
      <c r="T634" s="1954"/>
      <c r="U634" s="1954"/>
      <c r="V634" s="1954"/>
      <c r="W634" s="1954"/>
      <c r="X634" s="1954"/>
      <c r="Y634" s="1954"/>
      <c r="Z634" s="1954"/>
      <c r="AA634" s="1954"/>
    </row>
    <row r="635" spans="1:27" ht="15.75" customHeight="1">
      <c r="A635" s="1954"/>
      <c r="B635" s="1954"/>
      <c r="C635" s="1954"/>
      <c r="D635" s="1954"/>
      <c r="E635" s="1954"/>
      <c r="F635" s="1954"/>
      <c r="G635" s="1954"/>
      <c r="H635" s="1954"/>
      <c r="I635" s="1954"/>
      <c r="J635" s="1954"/>
      <c r="K635" s="1954"/>
      <c r="L635" s="1954"/>
      <c r="M635" s="1954"/>
      <c r="N635" s="1954"/>
      <c r="O635" s="1954"/>
      <c r="P635" s="1954"/>
      <c r="Q635" s="1954"/>
      <c r="R635" s="1954"/>
      <c r="S635" s="1954"/>
      <c r="T635" s="1954"/>
      <c r="U635" s="1954"/>
      <c r="V635" s="1954"/>
      <c r="W635" s="1954"/>
      <c r="X635" s="1954"/>
      <c r="Y635" s="1954"/>
      <c r="Z635" s="1954"/>
      <c r="AA635" s="1954"/>
    </row>
    <row r="636" spans="1:27" ht="15.75" customHeight="1">
      <c r="A636" s="1954"/>
      <c r="B636" s="1954"/>
      <c r="C636" s="1954"/>
      <c r="D636" s="1954"/>
      <c r="E636" s="1954"/>
      <c r="F636" s="1954"/>
      <c r="G636" s="1954"/>
      <c r="H636" s="1954"/>
      <c r="I636" s="1954"/>
      <c r="J636" s="1954"/>
      <c r="K636" s="1954"/>
      <c r="L636" s="1954"/>
      <c r="M636" s="1954"/>
      <c r="N636" s="1954"/>
      <c r="O636" s="1954"/>
      <c r="P636" s="1954"/>
      <c r="Q636" s="1954"/>
      <c r="R636" s="1954"/>
      <c r="S636" s="1954"/>
      <c r="T636" s="1954"/>
      <c r="U636" s="1954"/>
      <c r="V636" s="1954"/>
      <c r="W636" s="1954"/>
      <c r="X636" s="1954"/>
      <c r="Y636" s="1954"/>
      <c r="Z636" s="1954"/>
      <c r="AA636" s="1954"/>
    </row>
    <row r="637" spans="1:27" ht="15.75" customHeight="1">
      <c r="A637" s="1954"/>
      <c r="B637" s="1954"/>
      <c r="C637" s="1954"/>
      <c r="D637" s="1954"/>
      <c r="E637" s="1954"/>
      <c r="F637" s="1954"/>
      <c r="G637" s="1954"/>
      <c r="H637" s="1954"/>
      <c r="I637" s="1954"/>
      <c r="J637" s="1954"/>
      <c r="K637" s="1954"/>
      <c r="L637" s="1954"/>
      <c r="M637" s="1954"/>
      <c r="N637" s="1954"/>
      <c r="O637" s="1954"/>
      <c r="P637" s="1954"/>
      <c r="Q637" s="1954"/>
      <c r="R637" s="1954"/>
      <c r="S637" s="1954"/>
      <c r="T637" s="1954"/>
      <c r="U637" s="1954"/>
      <c r="V637" s="1954"/>
      <c r="W637" s="1954"/>
      <c r="X637" s="1954"/>
      <c r="Y637" s="1954"/>
      <c r="Z637" s="1954"/>
      <c r="AA637" s="1954"/>
    </row>
    <row r="638" spans="1:27" ht="15.75" customHeight="1">
      <c r="A638" s="1954"/>
      <c r="B638" s="1954"/>
      <c r="C638" s="1954"/>
      <c r="D638" s="1954"/>
      <c r="E638" s="1954"/>
      <c r="F638" s="1954"/>
      <c r="G638" s="1954"/>
      <c r="H638" s="1954"/>
      <c r="I638" s="1954"/>
      <c r="J638" s="1954"/>
      <c r="K638" s="1954"/>
      <c r="L638" s="1954"/>
      <c r="M638" s="1954"/>
      <c r="N638" s="1954"/>
      <c r="O638" s="1954"/>
      <c r="P638" s="1954"/>
      <c r="Q638" s="1954"/>
      <c r="R638" s="1954"/>
      <c r="S638" s="1954"/>
      <c r="T638" s="1954"/>
      <c r="U638" s="1954"/>
      <c r="V638" s="1954"/>
      <c r="W638" s="1954"/>
      <c r="X638" s="1954"/>
      <c r="Y638" s="1954"/>
      <c r="Z638" s="1954"/>
      <c r="AA638" s="1954"/>
    </row>
    <row r="639" spans="1:27" ht="15.75" customHeight="1">
      <c r="A639" s="1954"/>
      <c r="B639" s="1954"/>
      <c r="C639" s="1954"/>
      <c r="D639" s="1954"/>
      <c r="E639" s="1954"/>
      <c r="F639" s="1954"/>
      <c r="G639" s="1954"/>
      <c r="H639" s="1954"/>
      <c r="I639" s="1954"/>
      <c r="J639" s="1954"/>
      <c r="K639" s="1954"/>
      <c r="L639" s="1954"/>
      <c r="M639" s="1954"/>
      <c r="N639" s="1954"/>
      <c r="O639" s="1954"/>
      <c r="P639" s="1954"/>
      <c r="Q639" s="1954"/>
      <c r="R639" s="1954"/>
      <c r="S639" s="1954"/>
      <c r="T639" s="1954"/>
      <c r="U639" s="1954"/>
      <c r="V639" s="1954"/>
      <c r="W639" s="1954"/>
      <c r="X639" s="1954"/>
      <c r="Y639" s="1954"/>
      <c r="Z639" s="1954"/>
      <c r="AA639" s="1954"/>
    </row>
    <row r="640" spans="1:27" ht="15.75" customHeight="1">
      <c r="A640" s="1954"/>
      <c r="B640" s="1954"/>
      <c r="C640" s="1954"/>
      <c r="D640" s="1954"/>
      <c r="E640" s="1954"/>
      <c r="F640" s="1954"/>
      <c r="G640" s="1954"/>
      <c r="H640" s="1954"/>
      <c r="I640" s="1954"/>
      <c r="J640" s="1954"/>
      <c r="K640" s="1954"/>
      <c r="L640" s="1954"/>
      <c r="M640" s="1954"/>
      <c r="N640" s="1954"/>
      <c r="O640" s="1954"/>
      <c r="P640" s="1954"/>
      <c r="Q640" s="1954"/>
      <c r="R640" s="1954"/>
      <c r="S640" s="1954"/>
      <c r="T640" s="1954"/>
      <c r="U640" s="1954"/>
      <c r="V640" s="1954"/>
      <c r="W640" s="1954"/>
      <c r="X640" s="1954"/>
      <c r="Y640" s="1954"/>
      <c r="Z640" s="1954"/>
      <c r="AA640" s="1954"/>
    </row>
    <row r="641" spans="1:27" ht="15.75" customHeight="1">
      <c r="A641" s="1954"/>
      <c r="B641" s="1954"/>
      <c r="C641" s="1954"/>
      <c r="D641" s="1954"/>
      <c r="E641" s="1954"/>
      <c r="F641" s="1954"/>
      <c r="G641" s="1954"/>
      <c r="H641" s="1954"/>
      <c r="I641" s="1954"/>
      <c r="J641" s="1954"/>
      <c r="K641" s="1954"/>
      <c r="L641" s="1954"/>
      <c r="M641" s="1954"/>
      <c r="N641" s="1954"/>
      <c r="O641" s="1954"/>
      <c r="P641" s="1954"/>
      <c r="Q641" s="1954"/>
      <c r="R641" s="1954"/>
      <c r="S641" s="1954"/>
      <c r="T641" s="1954"/>
      <c r="U641" s="1954"/>
      <c r="V641" s="1954"/>
      <c r="W641" s="1954"/>
      <c r="X641" s="1954"/>
      <c r="Y641" s="1954"/>
      <c r="Z641" s="1954"/>
      <c r="AA641" s="1954"/>
    </row>
    <row r="642" spans="1:27" ht="15.75" customHeight="1">
      <c r="A642" s="1954"/>
      <c r="B642" s="1954"/>
      <c r="C642" s="1954"/>
      <c r="D642" s="1954"/>
      <c r="E642" s="1954"/>
      <c r="F642" s="1954"/>
      <c r="G642" s="1954"/>
      <c r="H642" s="1954"/>
      <c r="I642" s="1954"/>
      <c r="J642" s="1954"/>
      <c r="K642" s="1954"/>
      <c r="L642" s="1954"/>
      <c r="M642" s="1954"/>
      <c r="N642" s="1954"/>
      <c r="O642" s="1954"/>
      <c r="P642" s="1954"/>
      <c r="Q642" s="1954"/>
      <c r="R642" s="1954"/>
      <c r="S642" s="1954"/>
      <c r="T642" s="1954"/>
      <c r="U642" s="1954"/>
      <c r="V642" s="1954"/>
      <c r="W642" s="1954"/>
      <c r="X642" s="1954"/>
      <c r="Y642" s="1954"/>
      <c r="Z642" s="1954"/>
      <c r="AA642" s="1954"/>
    </row>
    <row r="643" spans="1:27" ht="15.75" customHeight="1">
      <c r="A643" s="1954"/>
      <c r="B643" s="1954"/>
      <c r="C643" s="1954"/>
      <c r="D643" s="1954"/>
      <c r="E643" s="1954"/>
      <c r="F643" s="1954"/>
      <c r="G643" s="1954"/>
      <c r="H643" s="1954"/>
      <c r="I643" s="1954"/>
      <c r="J643" s="1954"/>
      <c r="K643" s="1954"/>
      <c r="L643" s="1954"/>
      <c r="M643" s="1954"/>
      <c r="N643" s="1954"/>
      <c r="O643" s="1954"/>
      <c r="P643" s="1954"/>
      <c r="Q643" s="1954"/>
      <c r="R643" s="1954"/>
      <c r="S643" s="1954"/>
      <c r="T643" s="1954"/>
      <c r="U643" s="1954"/>
      <c r="V643" s="1954"/>
      <c r="W643" s="1954"/>
      <c r="X643" s="1954"/>
      <c r="Y643" s="1954"/>
      <c r="Z643" s="1954"/>
      <c r="AA643" s="1954"/>
    </row>
    <row r="644" spans="1:27" ht="15.75" customHeight="1">
      <c r="A644" s="1954"/>
      <c r="B644" s="1954"/>
      <c r="C644" s="1954"/>
      <c r="D644" s="1954"/>
      <c r="E644" s="1954"/>
      <c r="F644" s="1954"/>
      <c r="G644" s="1954"/>
      <c r="H644" s="1954"/>
      <c r="I644" s="1954"/>
      <c r="J644" s="1954"/>
      <c r="K644" s="1954"/>
      <c r="L644" s="1954"/>
      <c r="M644" s="1954"/>
      <c r="N644" s="1954"/>
      <c r="O644" s="1954"/>
      <c r="P644" s="1954"/>
      <c r="Q644" s="1954"/>
      <c r="R644" s="1954"/>
      <c r="S644" s="1954"/>
      <c r="T644" s="1954"/>
      <c r="U644" s="1954"/>
      <c r="V644" s="1954"/>
      <c r="W644" s="1954"/>
      <c r="X644" s="1954"/>
      <c r="Y644" s="1954"/>
      <c r="Z644" s="1954"/>
      <c r="AA644" s="1954"/>
    </row>
    <row r="645" spans="1:27" ht="15.75" customHeight="1">
      <c r="A645" s="1954"/>
      <c r="B645" s="1954"/>
      <c r="C645" s="1954"/>
      <c r="D645" s="1954"/>
      <c r="E645" s="1954"/>
      <c r="F645" s="1954"/>
      <c r="G645" s="1954"/>
      <c r="H645" s="1954"/>
      <c r="I645" s="1954"/>
      <c r="J645" s="1954"/>
      <c r="K645" s="1954"/>
      <c r="L645" s="1954"/>
      <c r="M645" s="1954"/>
      <c r="N645" s="1954"/>
      <c r="O645" s="1954"/>
      <c r="P645" s="1954"/>
      <c r="Q645" s="1954"/>
      <c r="R645" s="1954"/>
      <c r="S645" s="1954"/>
      <c r="T645" s="1954"/>
      <c r="U645" s="1954"/>
      <c r="V645" s="1954"/>
      <c r="W645" s="1954"/>
      <c r="X645" s="1954"/>
      <c r="Y645" s="1954"/>
      <c r="Z645" s="1954"/>
      <c r="AA645" s="1954"/>
    </row>
    <row r="646" spans="1:27" ht="15.75" customHeight="1">
      <c r="A646" s="1954"/>
      <c r="B646" s="1954"/>
      <c r="C646" s="1954"/>
      <c r="D646" s="1954"/>
      <c r="E646" s="1954"/>
      <c r="F646" s="1954"/>
      <c r="G646" s="1954"/>
      <c r="H646" s="1954"/>
      <c r="I646" s="1954"/>
      <c r="J646" s="1954"/>
      <c r="K646" s="1954"/>
      <c r="L646" s="1954"/>
      <c r="M646" s="1954"/>
      <c r="N646" s="1954"/>
      <c r="O646" s="1954"/>
      <c r="P646" s="1954"/>
      <c r="Q646" s="1954"/>
      <c r="R646" s="1954"/>
      <c r="S646" s="1954"/>
      <c r="T646" s="1954"/>
      <c r="U646" s="1954"/>
      <c r="V646" s="1954"/>
      <c r="W646" s="1954"/>
      <c r="X646" s="1954"/>
      <c r="Y646" s="1954"/>
      <c r="Z646" s="1954"/>
      <c r="AA646" s="1954"/>
    </row>
    <row r="647" spans="1:27" ht="15.75" customHeight="1">
      <c r="A647" s="1954"/>
      <c r="B647" s="1954"/>
      <c r="C647" s="1954"/>
      <c r="D647" s="1954"/>
      <c r="E647" s="1954"/>
      <c r="F647" s="1954"/>
      <c r="G647" s="1954"/>
      <c r="H647" s="1954"/>
      <c r="I647" s="1954"/>
      <c r="J647" s="1954"/>
      <c r="K647" s="1954"/>
      <c r="L647" s="1954"/>
      <c r="M647" s="1954"/>
      <c r="N647" s="1954"/>
      <c r="O647" s="1954"/>
      <c r="P647" s="1954"/>
      <c r="Q647" s="1954"/>
      <c r="R647" s="1954"/>
      <c r="S647" s="1954"/>
      <c r="T647" s="1954"/>
      <c r="U647" s="1954"/>
      <c r="V647" s="1954"/>
      <c r="W647" s="1954"/>
      <c r="X647" s="1954"/>
      <c r="Y647" s="1954"/>
      <c r="Z647" s="1954"/>
      <c r="AA647" s="1954"/>
    </row>
    <row r="648" spans="1:27" ht="15.75" customHeight="1">
      <c r="A648" s="1954"/>
      <c r="B648" s="1954"/>
      <c r="C648" s="1954"/>
      <c r="D648" s="1954"/>
      <c r="E648" s="1954"/>
      <c r="F648" s="1954"/>
      <c r="G648" s="1954"/>
      <c r="H648" s="1954"/>
      <c r="I648" s="1954"/>
      <c r="J648" s="1954"/>
      <c r="K648" s="1954"/>
      <c r="L648" s="1954"/>
      <c r="M648" s="1954"/>
      <c r="N648" s="1954"/>
      <c r="O648" s="1954"/>
      <c r="P648" s="1954"/>
      <c r="Q648" s="1954"/>
      <c r="R648" s="1954"/>
      <c r="S648" s="1954"/>
      <c r="T648" s="1954"/>
      <c r="U648" s="1954"/>
      <c r="V648" s="1954"/>
      <c r="W648" s="1954"/>
      <c r="X648" s="1954"/>
      <c r="Y648" s="1954"/>
      <c r="Z648" s="1954"/>
      <c r="AA648" s="1954"/>
    </row>
    <row r="649" spans="1:27" ht="15.75" customHeight="1">
      <c r="A649" s="1954"/>
      <c r="B649" s="1954"/>
      <c r="C649" s="1954"/>
      <c r="D649" s="1954"/>
      <c r="E649" s="1954"/>
      <c r="F649" s="1954"/>
      <c r="G649" s="1954"/>
      <c r="H649" s="1954"/>
      <c r="I649" s="1954"/>
      <c r="J649" s="1954"/>
      <c r="K649" s="1954"/>
      <c r="L649" s="1954"/>
      <c r="M649" s="1954"/>
      <c r="N649" s="1954"/>
      <c r="O649" s="1954"/>
      <c r="P649" s="1954"/>
      <c r="Q649" s="1954"/>
      <c r="R649" s="1954"/>
      <c r="S649" s="1954"/>
      <c r="T649" s="1954"/>
      <c r="U649" s="1954"/>
      <c r="V649" s="1954"/>
      <c r="W649" s="1954"/>
      <c r="X649" s="1954"/>
      <c r="Y649" s="1954"/>
      <c r="Z649" s="1954"/>
      <c r="AA649" s="1954"/>
    </row>
    <row r="650" spans="1:27" ht="15.75" customHeight="1">
      <c r="A650" s="1954"/>
      <c r="B650" s="1954"/>
      <c r="C650" s="1954"/>
      <c r="D650" s="1954"/>
      <c r="E650" s="1954"/>
      <c r="F650" s="1954"/>
      <c r="G650" s="1954"/>
      <c r="H650" s="1954"/>
      <c r="I650" s="1954"/>
      <c r="J650" s="1954"/>
      <c r="K650" s="1954"/>
      <c r="L650" s="1954"/>
      <c r="M650" s="1954"/>
      <c r="N650" s="1954"/>
      <c r="O650" s="1954"/>
      <c r="P650" s="1954"/>
      <c r="Q650" s="1954"/>
      <c r="R650" s="1954"/>
      <c r="S650" s="1954"/>
      <c r="T650" s="1954"/>
      <c r="U650" s="1954"/>
      <c r="V650" s="1954"/>
      <c r="W650" s="1954"/>
      <c r="X650" s="1954"/>
      <c r="Y650" s="1954"/>
      <c r="Z650" s="1954"/>
      <c r="AA650" s="1954"/>
    </row>
    <row r="651" spans="1:27" ht="15.75" customHeight="1">
      <c r="A651" s="1954"/>
      <c r="B651" s="1954"/>
      <c r="C651" s="1954"/>
      <c r="D651" s="1954"/>
      <c r="E651" s="1954"/>
      <c r="F651" s="1954"/>
      <c r="G651" s="1954"/>
      <c r="H651" s="1954"/>
      <c r="I651" s="1954"/>
      <c r="J651" s="1954"/>
      <c r="K651" s="1954"/>
      <c r="L651" s="1954"/>
      <c r="M651" s="1954"/>
      <c r="N651" s="1954"/>
      <c r="O651" s="1954"/>
      <c r="P651" s="1954"/>
      <c r="Q651" s="1954"/>
      <c r="R651" s="1954"/>
      <c r="S651" s="1954"/>
      <c r="T651" s="1954"/>
      <c r="U651" s="1954"/>
      <c r="V651" s="1954"/>
      <c r="W651" s="1954"/>
      <c r="X651" s="1954"/>
      <c r="Y651" s="1954"/>
      <c r="Z651" s="1954"/>
      <c r="AA651" s="1954"/>
    </row>
    <row r="652" spans="1:27" ht="15.75" customHeight="1">
      <c r="A652" s="1954"/>
      <c r="B652" s="1954"/>
      <c r="C652" s="1954"/>
      <c r="D652" s="1954"/>
      <c r="E652" s="1954"/>
      <c r="F652" s="1954"/>
      <c r="G652" s="1954"/>
      <c r="H652" s="1954"/>
      <c r="I652" s="1954"/>
      <c r="J652" s="1954"/>
      <c r="K652" s="1954"/>
      <c r="L652" s="1954"/>
      <c r="M652" s="1954"/>
      <c r="N652" s="1954"/>
      <c r="O652" s="1954"/>
      <c r="P652" s="1954"/>
      <c r="Q652" s="1954"/>
      <c r="R652" s="1954"/>
      <c r="S652" s="1954"/>
      <c r="T652" s="1954"/>
      <c r="U652" s="1954"/>
      <c r="V652" s="1954"/>
      <c r="W652" s="1954"/>
      <c r="X652" s="1954"/>
      <c r="Y652" s="1954"/>
      <c r="Z652" s="1954"/>
      <c r="AA652" s="1954"/>
    </row>
    <row r="653" spans="1:27" ht="15.75" customHeight="1">
      <c r="A653" s="1954"/>
      <c r="B653" s="1954"/>
      <c r="C653" s="1954"/>
      <c r="D653" s="1954"/>
      <c r="E653" s="1954"/>
      <c r="F653" s="1954"/>
      <c r="G653" s="1954"/>
      <c r="H653" s="1954"/>
      <c r="I653" s="1954"/>
      <c r="J653" s="1954"/>
      <c r="K653" s="1954"/>
      <c r="L653" s="1954"/>
      <c r="M653" s="1954"/>
      <c r="N653" s="1954"/>
      <c r="O653" s="1954"/>
      <c r="P653" s="1954"/>
      <c r="Q653" s="1954"/>
      <c r="R653" s="1954"/>
      <c r="S653" s="1954"/>
      <c r="T653" s="1954"/>
      <c r="U653" s="1954"/>
      <c r="V653" s="1954"/>
      <c r="W653" s="1954"/>
      <c r="X653" s="1954"/>
      <c r="Y653" s="1954"/>
      <c r="Z653" s="1954"/>
      <c r="AA653" s="1954"/>
    </row>
    <row r="654" spans="1:27" ht="15.75" customHeight="1">
      <c r="A654" s="1954"/>
      <c r="B654" s="1954"/>
      <c r="C654" s="1954"/>
      <c r="D654" s="1954"/>
      <c r="E654" s="1954"/>
      <c r="F654" s="1954"/>
      <c r="G654" s="1954"/>
      <c r="H654" s="1954"/>
      <c r="I654" s="1954"/>
      <c r="J654" s="1954"/>
      <c r="K654" s="1954"/>
      <c r="L654" s="1954"/>
      <c r="M654" s="1954"/>
      <c r="N654" s="1954"/>
      <c r="O654" s="1954"/>
      <c r="P654" s="1954"/>
      <c r="Q654" s="1954"/>
      <c r="R654" s="1954"/>
      <c r="S654" s="1954"/>
      <c r="T654" s="1954"/>
      <c r="U654" s="1954"/>
      <c r="V654" s="1954"/>
      <c r="W654" s="1954"/>
      <c r="X654" s="1954"/>
      <c r="Y654" s="1954"/>
      <c r="Z654" s="1954"/>
      <c r="AA654" s="1954"/>
    </row>
    <row r="655" spans="1:27" ht="15.75" customHeight="1">
      <c r="A655" s="1954"/>
      <c r="B655" s="1954"/>
      <c r="C655" s="1954"/>
      <c r="D655" s="1954"/>
      <c r="E655" s="1954"/>
      <c r="F655" s="1954"/>
      <c r="G655" s="1954"/>
      <c r="H655" s="1954"/>
      <c r="I655" s="1954"/>
      <c r="J655" s="1954"/>
      <c r="K655" s="1954"/>
      <c r="L655" s="1954"/>
      <c r="M655" s="1954"/>
      <c r="N655" s="1954"/>
      <c r="O655" s="1954"/>
      <c r="P655" s="1954"/>
      <c r="Q655" s="1954"/>
      <c r="R655" s="1954"/>
      <c r="S655" s="1954"/>
      <c r="T655" s="1954"/>
      <c r="U655" s="1954"/>
      <c r="V655" s="1954"/>
      <c r="W655" s="1954"/>
      <c r="X655" s="1954"/>
      <c r="Y655" s="1954"/>
      <c r="Z655" s="1954"/>
      <c r="AA655" s="1954"/>
    </row>
    <row r="656" spans="1:27" ht="15.75" customHeight="1">
      <c r="A656" s="1954"/>
      <c r="B656" s="1954"/>
      <c r="C656" s="1954"/>
      <c r="D656" s="1954"/>
      <c r="E656" s="1954"/>
      <c r="F656" s="1954"/>
      <c r="G656" s="1954"/>
      <c r="H656" s="1954"/>
      <c r="I656" s="1954"/>
      <c r="J656" s="1954"/>
      <c r="K656" s="1954"/>
      <c r="L656" s="1954"/>
      <c r="M656" s="1954"/>
      <c r="N656" s="1954"/>
      <c r="O656" s="1954"/>
      <c r="P656" s="1954"/>
      <c r="Q656" s="1954"/>
      <c r="R656" s="1954"/>
      <c r="S656" s="1954"/>
      <c r="T656" s="1954"/>
      <c r="U656" s="1954"/>
      <c r="V656" s="1954"/>
      <c r="W656" s="1954"/>
      <c r="X656" s="1954"/>
      <c r="Y656" s="1954"/>
      <c r="Z656" s="1954"/>
      <c r="AA656" s="1954"/>
    </row>
    <row r="657" spans="1:27" ht="15.75" customHeight="1">
      <c r="A657" s="1954"/>
      <c r="B657" s="1954"/>
      <c r="C657" s="1954"/>
      <c r="D657" s="1954"/>
      <c r="E657" s="1954"/>
      <c r="F657" s="1954"/>
      <c r="G657" s="1954"/>
      <c r="H657" s="1954"/>
      <c r="I657" s="1954"/>
      <c r="J657" s="1954"/>
      <c r="K657" s="1954"/>
      <c r="L657" s="1954"/>
      <c r="M657" s="1954"/>
      <c r="N657" s="1954"/>
      <c r="O657" s="1954"/>
      <c r="P657" s="1954"/>
      <c r="Q657" s="1954"/>
      <c r="R657" s="1954"/>
      <c r="S657" s="1954"/>
      <c r="T657" s="1954"/>
      <c r="U657" s="1954"/>
      <c r="V657" s="1954"/>
      <c r="W657" s="1954"/>
      <c r="X657" s="1954"/>
      <c r="Y657" s="1954"/>
      <c r="Z657" s="1954"/>
      <c r="AA657" s="1954"/>
    </row>
    <row r="658" spans="1:27" ht="15.75" customHeight="1">
      <c r="A658" s="1954"/>
      <c r="B658" s="1954"/>
      <c r="C658" s="1954"/>
      <c r="D658" s="1954"/>
      <c r="E658" s="1954"/>
      <c r="F658" s="1954"/>
      <c r="G658" s="1954"/>
      <c r="H658" s="1954"/>
      <c r="I658" s="1954"/>
      <c r="J658" s="1954"/>
      <c r="K658" s="1954"/>
      <c r="L658" s="1954"/>
      <c r="M658" s="1954"/>
      <c r="N658" s="1954"/>
      <c r="O658" s="1954"/>
      <c r="P658" s="1954"/>
      <c r="Q658" s="1954"/>
      <c r="R658" s="1954"/>
      <c r="S658" s="1954"/>
      <c r="T658" s="1954"/>
      <c r="U658" s="1954"/>
      <c r="V658" s="1954"/>
      <c r="W658" s="1954"/>
      <c r="X658" s="1954"/>
      <c r="Y658" s="1954"/>
      <c r="Z658" s="1954"/>
      <c r="AA658" s="1954"/>
    </row>
    <row r="659" spans="1:27" ht="15.75" customHeight="1">
      <c r="A659" s="1954"/>
      <c r="B659" s="1954"/>
      <c r="C659" s="1954"/>
      <c r="D659" s="1954"/>
      <c r="E659" s="1954"/>
      <c r="F659" s="1954"/>
      <c r="G659" s="1954"/>
      <c r="H659" s="1954"/>
      <c r="I659" s="1954"/>
      <c r="J659" s="1954"/>
      <c r="K659" s="1954"/>
      <c r="L659" s="1954"/>
      <c r="M659" s="1954"/>
      <c r="N659" s="1954"/>
      <c r="O659" s="1954"/>
      <c r="P659" s="1954"/>
      <c r="Q659" s="1954"/>
      <c r="R659" s="1954"/>
      <c r="S659" s="1954"/>
      <c r="T659" s="1954"/>
      <c r="U659" s="1954"/>
      <c r="V659" s="1954"/>
      <c r="W659" s="1954"/>
      <c r="X659" s="1954"/>
      <c r="Y659" s="1954"/>
      <c r="Z659" s="1954"/>
      <c r="AA659" s="1954"/>
    </row>
    <row r="660" spans="1:27" ht="15.75" customHeight="1">
      <c r="A660" s="1954"/>
      <c r="B660" s="1954"/>
      <c r="C660" s="1954"/>
      <c r="D660" s="1954"/>
      <c r="E660" s="1954"/>
      <c r="F660" s="1954"/>
      <c r="G660" s="1954"/>
      <c r="H660" s="1954"/>
      <c r="I660" s="1954"/>
      <c r="J660" s="1954"/>
      <c r="K660" s="1954"/>
      <c r="L660" s="1954"/>
      <c r="M660" s="1954"/>
      <c r="N660" s="1954"/>
      <c r="O660" s="1954"/>
      <c r="P660" s="1954"/>
      <c r="Q660" s="1954"/>
      <c r="R660" s="1954"/>
      <c r="S660" s="1954"/>
      <c r="T660" s="1954"/>
      <c r="U660" s="1954"/>
      <c r="V660" s="1954"/>
      <c r="W660" s="1954"/>
      <c r="X660" s="1954"/>
      <c r="Y660" s="1954"/>
      <c r="Z660" s="1954"/>
      <c r="AA660" s="1954"/>
    </row>
    <row r="661" spans="1:27" ht="15.75" customHeight="1">
      <c r="A661" s="1954"/>
      <c r="B661" s="1954"/>
      <c r="C661" s="1954"/>
      <c r="D661" s="1954"/>
      <c r="E661" s="1954"/>
      <c r="F661" s="1954"/>
      <c r="G661" s="1954"/>
      <c r="H661" s="1954"/>
      <c r="I661" s="1954"/>
      <c r="J661" s="1954"/>
      <c r="K661" s="1954"/>
      <c r="L661" s="1954"/>
      <c r="M661" s="1954"/>
      <c r="N661" s="1954"/>
      <c r="O661" s="1954"/>
      <c r="P661" s="1954"/>
      <c r="Q661" s="1954"/>
      <c r="R661" s="1954"/>
      <c r="S661" s="1954"/>
      <c r="T661" s="1954"/>
      <c r="U661" s="1954"/>
      <c r="V661" s="1954"/>
      <c r="W661" s="1954"/>
      <c r="X661" s="1954"/>
      <c r="Y661" s="1954"/>
      <c r="Z661" s="1954"/>
      <c r="AA661" s="1954"/>
    </row>
    <row r="662" spans="1:27" ht="15.75" customHeight="1">
      <c r="A662" s="1954"/>
      <c r="B662" s="1954"/>
      <c r="C662" s="1954"/>
      <c r="D662" s="1954"/>
      <c r="E662" s="1954"/>
      <c r="F662" s="1954"/>
      <c r="G662" s="1954"/>
      <c r="H662" s="1954"/>
      <c r="I662" s="1954"/>
      <c r="J662" s="1954"/>
      <c r="K662" s="1954"/>
      <c r="L662" s="1954"/>
      <c r="M662" s="1954"/>
      <c r="N662" s="1954"/>
      <c r="O662" s="1954"/>
      <c r="P662" s="1954"/>
      <c r="Q662" s="1954"/>
      <c r="R662" s="1954"/>
      <c r="S662" s="1954"/>
      <c r="T662" s="1954"/>
      <c r="U662" s="1954"/>
      <c r="V662" s="1954"/>
      <c r="W662" s="1954"/>
      <c r="X662" s="1954"/>
      <c r="Y662" s="1954"/>
      <c r="Z662" s="1954"/>
      <c r="AA662" s="1954"/>
    </row>
    <row r="663" spans="1:27" ht="15.75" customHeight="1">
      <c r="A663" s="1954"/>
      <c r="B663" s="1954"/>
      <c r="C663" s="1954"/>
      <c r="D663" s="1954"/>
      <c r="E663" s="1954"/>
      <c r="F663" s="1954"/>
      <c r="G663" s="1954"/>
      <c r="H663" s="1954"/>
      <c r="I663" s="1954"/>
      <c r="J663" s="1954"/>
      <c r="K663" s="1954"/>
      <c r="L663" s="1954"/>
      <c r="M663" s="1954"/>
      <c r="N663" s="1954"/>
      <c r="O663" s="1954"/>
      <c r="P663" s="1954"/>
      <c r="Q663" s="1954"/>
      <c r="R663" s="1954"/>
      <c r="S663" s="1954"/>
      <c r="T663" s="1954"/>
      <c r="U663" s="1954"/>
      <c r="V663" s="1954"/>
      <c r="W663" s="1954"/>
      <c r="X663" s="1954"/>
      <c r="Y663" s="1954"/>
      <c r="Z663" s="1954"/>
      <c r="AA663" s="1954"/>
    </row>
    <row r="664" spans="1:27" ht="15.75" customHeight="1">
      <c r="A664" s="1954"/>
      <c r="B664" s="1954"/>
      <c r="C664" s="1954"/>
      <c r="D664" s="1954"/>
      <c r="E664" s="1954"/>
      <c r="F664" s="1954"/>
      <c r="G664" s="1954"/>
      <c r="H664" s="1954"/>
      <c r="I664" s="1954"/>
      <c r="J664" s="1954"/>
      <c r="K664" s="1954"/>
      <c r="L664" s="1954"/>
      <c r="M664" s="1954"/>
      <c r="N664" s="1954"/>
      <c r="O664" s="1954"/>
      <c r="P664" s="1954"/>
      <c r="Q664" s="1954"/>
      <c r="R664" s="1954"/>
      <c r="S664" s="1954"/>
      <c r="T664" s="1954"/>
      <c r="U664" s="1954"/>
      <c r="V664" s="1954"/>
      <c r="W664" s="1954"/>
      <c r="X664" s="1954"/>
      <c r="Y664" s="1954"/>
      <c r="Z664" s="1954"/>
      <c r="AA664" s="1954"/>
    </row>
    <row r="665" spans="1:27" ht="15.75" customHeight="1">
      <c r="A665" s="1954"/>
      <c r="B665" s="1954"/>
      <c r="C665" s="1954"/>
      <c r="D665" s="1954"/>
      <c r="E665" s="1954"/>
      <c r="F665" s="1954"/>
      <c r="G665" s="1954"/>
      <c r="H665" s="1954"/>
      <c r="I665" s="1954"/>
      <c r="J665" s="1954"/>
      <c r="K665" s="1954"/>
      <c r="L665" s="1954"/>
      <c r="M665" s="1954"/>
      <c r="N665" s="1954"/>
      <c r="O665" s="1954"/>
      <c r="P665" s="1954"/>
      <c r="Q665" s="1954"/>
      <c r="R665" s="1954"/>
      <c r="S665" s="1954"/>
      <c r="T665" s="1954"/>
      <c r="U665" s="1954"/>
      <c r="V665" s="1954"/>
      <c r="W665" s="1954"/>
      <c r="X665" s="1954"/>
      <c r="Y665" s="1954"/>
      <c r="Z665" s="1954"/>
      <c r="AA665" s="1954"/>
    </row>
    <row r="666" spans="1:27" ht="15.75" customHeight="1">
      <c r="A666" s="1954"/>
      <c r="B666" s="1954"/>
      <c r="C666" s="1954"/>
      <c r="D666" s="1954"/>
      <c r="E666" s="1954"/>
      <c r="F666" s="1954"/>
      <c r="G666" s="1954"/>
      <c r="H666" s="1954"/>
      <c r="I666" s="1954"/>
      <c r="J666" s="1954"/>
      <c r="K666" s="1954"/>
      <c r="L666" s="1954"/>
      <c r="M666" s="1954"/>
      <c r="N666" s="1954"/>
      <c r="O666" s="1954"/>
      <c r="P666" s="1954"/>
      <c r="Q666" s="1954"/>
      <c r="R666" s="1954"/>
      <c r="S666" s="1954"/>
      <c r="T666" s="1954"/>
      <c r="U666" s="1954"/>
      <c r="V666" s="1954"/>
      <c r="W666" s="1954"/>
      <c r="X666" s="1954"/>
      <c r="Y666" s="1954"/>
      <c r="Z666" s="1954"/>
      <c r="AA666" s="1954"/>
    </row>
    <row r="667" spans="1:27" ht="15.75" customHeight="1">
      <c r="A667" s="1954"/>
      <c r="B667" s="1954"/>
      <c r="C667" s="1954"/>
      <c r="D667" s="1954"/>
      <c r="E667" s="1954"/>
      <c r="F667" s="1954"/>
      <c r="G667" s="1954"/>
      <c r="H667" s="1954"/>
      <c r="I667" s="1954"/>
      <c r="J667" s="1954"/>
      <c r="K667" s="1954"/>
      <c r="L667" s="1954"/>
      <c r="M667" s="1954"/>
      <c r="N667" s="1954"/>
      <c r="O667" s="1954"/>
      <c r="P667" s="1954"/>
      <c r="Q667" s="1954"/>
      <c r="R667" s="1954"/>
      <c r="S667" s="1954"/>
      <c r="T667" s="1954"/>
      <c r="U667" s="1954"/>
      <c r="V667" s="1954"/>
      <c r="W667" s="1954"/>
      <c r="X667" s="1954"/>
      <c r="Y667" s="1954"/>
      <c r="Z667" s="1954"/>
      <c r="AA667" s="1954"/>
    </row>
    <row r="668" spans="1:27" ht="15.75" customHeight="1">
      <c r="A668" s="1954"/>
      <c r="B668" s="1954"/>
      <c r="C668" s="1954"/>
      <c r="D668" s="1954"/>
      <c r="E668" s="1954"/>
      <c r="F668" s="1954"/>
      <c r="G668" s="1954"/>
      <c r="H668" s="1954"/>
      <c r="I668" s="1954"/>
      <c r="J668" s="1954"/>
      <c r="K668" s="1954"/>
      <c r="L668" s="1954"/>
      <c r="M668" s="1954"/>
      <c r="N668" s="1954"/>
      <c r="O668" s="1954"/>
      <c r="P668" s="1954"/>
      <c r="Q668" s="1954"/>
      <c r="R668" s="1954"/>
      <c r="S668" s="1954"/>
      <c r="T668" s="1954"/>
      <c r="U668" s="1954"/>
      <c r="V668" s="1954"/>
      <c r="W668" s="1954"/>
      <c r="X668" s="1954"/>
      <c r="Y668" s="1954"/>
      <c r="Z668" s="1954"/>
      <c r="AA668" s="1954"/>
    </row>
    <row r="669" spans="1:27" ht="15.75" customHeight="1">
      <c r="A669" s="1954"/>
      <c r="B669" s="1954"/>
      <c r="C669" s="1954"/>
      <c r="D669" s="1954"/>
      <c r="E669" s="1954"/>
      <c r="F669" s="1954"/>
      <c r="G669" s="1954"/>
      <c r="H669" s="1954"/>
      <c r="I669" s="1954"/>
      <c r="J669" s="1954"/>
      <c r="K669" s="1954"/>
      <c r="L669" s="1954"/>
      <c r="M669" s="1954"/>
      <c r="N669" s="1954"/>
      <c r="O669" s="1954"/>
      <c r="P669" s="1954"/>
      <c r="Q669" s="1954"/>
      <c r="R669" s="1954"/>
      <c r="S669" s="1954"/>
      <c r="T669" s="1954"/>
      <c r="U669" s="1954"/>
      <c r="V669" s="1954"/>
      <c r="W669" s="1954"/>
      <c r="X669" s="1954"/>
      <c r="Y669" s="1954"/>
      <c r="Z669" s="1954"/>
      <c r="AA669" s="1954"/>
    </row>
    <row r="670" spans="1:27" ht="15.75" customHeight="1">
      <c r="A670" s="1954"/>
      <c r="B670" s="1954"/>
      <c r="C670" s="1954"/>
      <c r="D670" s="1954"/>
      <c r="E670" s="1954"/>
      <c r="F670" s="1954"/>
      <c r="G670" s="1954"/>
      <c r="H670" s="1954"/>
      <c r="I670" s="1954"/>
      <c r="J670" s="1954"/>
      <c r="K670" s="1954"/>
      <c r="L670" s="1954"/>
      <c r="M670" s="1954"/>
      <c r="N670" s="1954"/>
      <c r="O670" s="1954"/>
      <c r="P670" s="1954"/>
      <c r="Q670" s="1954"/>
      <c r="R670" s="1954"/>
      <c r="S670" s="1954"/>
      <c r="T670" s="1954"/>
      <c r="U670" s="1954"/>
      <c r="V670" s="1954"/>
      <c r="W670" s="1954"/>
      <c r="X670" s="1954"/>
      <c r="Y670" s="1954"/>
      <c r="Z670" s="1954"/>
      <c r="AA670" s="1954"/>
    </row>
    <row r="671" spans="1:27" ht="15.75" customHeight="1">
      <c r="A671" s="1954"/>
      <c r="B671" s="1954"/>
      <c r="C671" s="1954"/>
      <c r="D671" s="1954"/>
      <c r="E671" s="1954"/>
      <c r="F671" s="1954"/>
      <c r="G671" s="1954"/>
      <c r="H671" s="1954"/>
      <c r="I671" s="1954"/>
      <c r="J671" s="1954"/>
      <c r="K671" s="1954"/>
      <c r="L671" s="1954"/>
      <c r="M671" s="1954"/>
      <c r="N671" s="1954"/>
      <c r="O671" s="1954"/>
      <c r="P671" s="1954"/>
      <c r="Q671" s="1954"/>
      <c r="R671" s="1954"/>
      <c r="S671" s="1954"/>
      <c r="T671" s="1954"/>
      <c r="U671" s="1954"/>
      <c r="V671" s="1954"/>
      <c r="W671" s="1954"/>
      <c r="X671" s="1954"/>
      <c r="Y671" s="1954"/>
      <c r="Z671" s="1954"/>
      <c r="AA671" s="1954"/>
    </row>
    <row r="672" spans="1:27" ht="15.75" customHeight="1">
      <c r="A672" s="1954"/>
      <c r="B672" s="1954"/>
      <c r="C672" s="1954"/>
      <c r="D672" s="1954"/>
      <c r="E672" s="1954"/>
      <c r="F672" s="1954"/>
      <c r="G672" s="1954"/>
      <c r="H672" s="1954"/>
      <c r="I672" s="1954"/>
      <c r="J672" s="1954"/>
      <c r="K672" s="1954"/>
      <c r="L672" s="1954"/>
      <c r="M672" s="1954"/>
      <c r="N672" s="1954"/>
      <c r="O672" s="1954"/>
      <c r="P672" s="1954"/>
      <c r="Q672" s="1954"/>
      <c r="R672" s="1954"/>
      <c r="S672" s="1954"/>
      <c r="T672" s="1954"/>
      <c r="U672" s="1954"/>
      <c r="V672" s="1954"/>
      <c r="W672" s="1954"/>
      <c r="X672" s="1954"/>
      <c r="Y672" s="1954"/>
      <c r="Z672" s="1954"/>
      <c r="AA672" s="1954"/>
    </row>
    <row r="673" spans="1:27" ht="15.75" customHeight="1">
      <c r="A673" s="1954"/>
      <c r="B673" s="1954"/>
      <c r="C673" s="1954"/>
      <c r="D673" s="1954"/>
      <c r="E673" s="1954"/>
      <c r="F673" s="1954"/>
      <c r="G673" s="1954"/>
      <c r="H673" s="1954"/>
      <c r="I673" s="1954"/>
      <c r="J673" s="1954"/>
      <c r="K673" s="1954"/>
      <c r="L673" s="1954"/>
      <c r="M673" s="1954"/>
      <c r="N673" s="1954"/>
      <c r="O673" s="1954"/>
      <c r="P673" s="1954"/>
      <c r="Q673" s="1954"/>
      <c r="R673" s="1954"/>
      <c r="S673" s="1954"/>
      <c r="T673" s="1954"/>
      <c r="U673" s="1954"/>
      <c r="V673" s="1954"/>
      <c r="W673" s="1954"/>
      <c r="X673" s="1954"/>
      <c r="Y673" s="1954"/>
      <c r="Z673" s="1954"/>
      <c r="AA673" s="1954"/>
    </row>
    <row r="674" spans="1:27" ht="15.75" customHeight="1">
      <c r="A674" s="1954"/>
      <c r="B674" s="1954"/>
      <c r="C674" s="1954"/>
      <c r="D674" s="1954"/>
      <c r="E674" s="1954"/>
      <c r="F674" s="1954"/>
      <c r="G674" s="1954"/>
      <c r="H674" s="1954"/>
      <c r="I674" s="1954"/>
      <c r="J674" s="1954"/>
      <c r="K674" s="1954"/>
      <c r="L674" s="1954"/>
      <c r="M674" s="1954"/>
      <c r="N674" s="1954"/>
      <c r="O674" s="1954"/>
      <c r="P674" s="1954"/>
      <c r="Q674" s="1954"/>
      <c r="R674" s="1954"/>
      <c r="S674" s="1954"/>
      <c r="T674" s="1954"/>
      <c r="U674" s="1954"/>
      <c r="V674" s="1954"/>
      <c r="W674" s="1954"/>
      <c r="X674" s="1954"/>
      <c r="Y674" s="1954"/>
      <c r="Z674" s="1954"/>
      <c r="AA674" s="1954"/>
    </row>
    <row r="675" spans="1:27" ht="15.75" customHeight="1">
      <c r="A675" s="1954"/>
      <c r="B675" s="1954"/>
      <c r="C675" s="1954"/>
      <c r="D675" s="1954"/>
      <c r="E675" s="1954"/>
      <c r="F675" s="1954"/>
      <c r="G675" s="1954"/>
      <c r="H675" s="1954"/>
      <c r="I675" s="1954"/>
      <c r="J675" s="1954"/>
      <c r="K675" s="1954"/>
      <c r="L675" s="1954"/>
      <c r="M675" s="1954"/>
      <c r="N675" s="1954"/>
      <c r="O675" s="1954"/>
      <c r="P675" s="1954"/>
      <c r="Q675" s="1954"/>
      <c r="R675" s="1954"/>
      <c r="S675" s="1954"/>
      <c r="T675" s="1954"/>
      <c r="U675" s="1954"/>
      <c r="V675" s="1954"/>
      <c r="W675" s="1954"/>
      <c r="X675" s="1954"/>
      <c r="Y675" s="1954"/>
      <c r="Z675" s="1954"/>
      <c r="AA675" s="1954"/>
    </row>
    <row r="676" spans="1:27" ht="15.75" customHeight="1">
      <c r="A676" s="1954"/>
      <c r="B676" s="1954"/>
      <c r="C676" s="1954"/>
      <c r="D676" s="1954"/>
      <c r="E676" s="1954"/>
      <c r="F676" s="1954"/>
      <c r="G676" s="1954"/>
      <c r="H676" s="1954"/>
      <c r="I676" s="1954"/>
      <c r="J676" s="1954"/>
      <c r="K676" s="1954"/>
      <c r="L676" s="1954"/>
      <c r="M676" s="1954"/>
      <c r="N676" s="1954"/>
      <c r="O676" s="1954"/>
      <c r="P676" s="1954"/>
      <c r="Q676" s="1954"/>
      <c r="R676" s="1954"/>
      <c r="S676" s="1954"/>
      <c r="T676" s="1954"/>
      <c r="U676" s="1954"/>
      <c r="V676" s="1954"/>
      <c r="W676" s="1954"/>
      <c r="X676" s="1954"/>
      <c r="Y676" s="1954"/>
      <c r="Z676" s="1954"/>
      <c r="AA676" s="1954"/>
    </row>
    <row r="677" spans="1:27" ht="15.75" customHeight="1">
      <c r="A677" s="1954"/>
      <c r="B677" s="1954"/>
      <c r="C677" s="1954"/>
      <c r="D677" s="1954"/>
      <c r="E677" s="1954"/>
      <c r="F677" s="1954"/>
      <c r="G677" s="1954"/>
      <c r="H677" s="1954"/>
      <c r="I677" s="1954"/>
      <c r="J677" s="1954"/>
      <c r="K677" s="1954"/>
      <c r="L677" s="1954"/>
      <c r="M677" s="1954"/>
      <c r="N677" s="1954"/>
      <c r="O677" s="1954"/>
      <c r="P677" s="1954"/>
      <c r="Q677" s="1954"/>
      <c r="R677" s="1954"/>
      <c r="S677" s="1954"/>
      <c r="T677" s="1954"/>
      <c r="U677" s="1954"/>
      <c r="V677" s="1954"/>
      <c r="W677" s="1954"/>
      <c r="X677" s="1954"/>
      <c r="Y677" s="1954"/>
      <c r="Z677" s="1954"/>
      <c r="AA677" s="1954"/>
    </row>
    <row r="678" spans="1:27" ht="15.75" customHeight="1">
      <c r="A678" s="1954"/>
      <c r="B678" s="1954"/>
      <c r="C678" s="1954"/>
      <c r="D678" s="1954"/>
      <c r="E678" s="1954"/>
      <c r="F678" s="1954"/>
      <c r="G678" s="1954"/>
      <c r="H678" s="1954"/>
      <c r="I678" s="1954"/>
      <c r="J678" s="1954"/>
      <c r="K678" s="1954"/>
      <c r="L678" s="1954"/>
      <c r="M678" s="1954"/>
      <c r="N678" s="1954"/>
      <c r="O678" s="1954"/>
      <c r="P678" s="1954"/>
      <c r="Q678" s="1954"/>
      <c r="R678" s="1954"/>
      <c r="S678" s="1954"/>
      <c r="T678" s="1954"/>
      <c r="U678" s="1954"/>
      <c r="V678" s="1954"/>
      <c r="W678" s="1954"/>
      <c r="X678" s="1954"/>
      <c r="Y678" s="1954"/>
      <c r="Z678" s="1954"/>
      <c r="AA678" s="1954"/>
    </row>
    <row r="679" spans="1:27" ht="15.75" customHeight="1">
      <c r="A679" s="1954"/>
      <c r="B679" s="1954"/>
      <c r="C679" s="1954"/>
      <c r="D679" s="1954"/>
      <c r="E679" s="1954"/>
      <c r="F679" s="1954"/>
      <c r="G679" s="1954"/>
      <c r="H679" s="1954"/>
      <c r="I679" s="1954"/>
      <c r="J679" s="1954"/>
      <c r="K679" s="1954"/>
      <c r="L679" s="1954"/>
      <c r="M679" s="1954"/>
      <c r="N679" s="1954"/>
      <c r="O679" s="1954"/>
      <c r="P679" s="1954"/>
      <c r="Q679" s="1954"/>
      <c r="R679" s="1954"/>
      <c r="S679" s="1954"/>
      <c r="T679" s="1954"/>
      <c r="U679" s="1954"/>
      <c r="V679" s="1954"/>
      <c r="W679" s="1954"/>
      <c r="X679" s="1954"/>
      <c r="Y679" s="1954"/>
      <c r="Z679" s="1954"/>
      <c r="AA679" s="1954"/>
    </row>
    <row r="680" spans="1:27" ht="15.75" customHeight="1">
      <c r="A680" s="1954"/>
      <c r="B680" s="1954"/>
      <c r="C680" s="1954"/>
      <c r="D680" s="1954"/>
      <c r="E680" s="1954"/>
      <c r="F680" s="1954"/>
      <c r="G680" s="1954"/>
      <c r="H680" s="1954"/>
      <c r="I680" s="1954"/>
      <c r="J680" s="1954"/>
      <c r="K680" s="1954"/>
      <c r="L680" s="1954"/>
      <c r="M680" s="1954"/>
      <c r="N680" s="1954"/>
      <c r="O680" s="1954"/>
      <c r="P680" s="1954"/>
      <c r="Q680" s="1954"/>
      <c r="R680" s="1954"/>
      <c r="S680" s="1954"/>
      <c r="T680" s="1954"/>
      <c r="U680" s="1954"/>
      <c r="V680" s="1954"/>
      <c r="W680" s="1954"/>
      <c r="X680" s="1954"/>
      <c r="Y680" s="1954"/>
      <c r="Z680" s="1954"/>
      <c r="AA680" s="1954"/>
    </row>
    <row r="681" spans="1:27" ht="15.75" customHeight="1">
      <c r="A681" s="1954"/>
      <c r="B681" s="1954"/>
      <c r="C681" s="1954"/>
      <c r="D681" s="1954"/>
      <c r="E681" s="1954"/>
      <c r="F681" s="1954"/>
      <c r="G681" s="1954"/>
      <c r="H681" s="1954"/>
      <c r="I681" s="1954"/>
      <c r="J681" s="1954"/>
      <c r="K681" s="1954"/>
      <c r="L681" s="1954"/>
      <c r="M681" s="1954"/>
      <c r="N681" s="1954"/>
      <c r="O681" s="1954"/>
      <c r="P681" s="1954"/>
      <c r="Q681" s="1954"/>
      <c r="R681" s="1954"/>
      <c r="S681" s="1954"/>
      <c r="T681" s="1954"/>
      <c r="U681" s="1954"/>
      <c r="V681" s="1954"/>
      <c r="W681" s="1954"/>
      <c r="X681" s="1954"/>
      <c r="Y681" s="1954"/>
      <c r="Z681" s="1954"/>
      <c r="AA681" s="1954"/>
    </row>
    <row r="682" spans="1:27" ht="15.75" customHeight="1">
      <c r="A682" s="1954"/>
      <c r="B682" s="1954"/>
      <c r="C682" s="1954"/>
      <c r="D682" s="1954"/>
      <c r="E682" s="1954"/>
      <c r="F682" s="1954"/>
      <c r="G682" s="1954"/>
      <c r="H682" s="1954"/>
      <c r="I682" s="1954"/>
      <c r="J682" s="1954"/>
      <c r="K682" s="1954"/>
      <c r="L682" s="1954"/>
      <c r="M682" s="1954"/>
      <c r="N682" s="1954"/>
      <c r="O682" s="1954"/>
      <c r="P682" s="1954"/>
      <c r="Q682" s="1954"/>
      <c r="R682" s="1954"/>
      <c r="S682" s="1954"/>
      <c r="T682" s="1954"/>
      <c r="U682" s="1954"/>
      <c r="V682" s="1954"/>
      <c r="W682" s="1954"/>
      <c r="X682" s="1954"/>
      <c r="Y682" s="1954"/>
      <c r="Z682" s="1954"/>
      <c r="AA682" s="1954"/>
    </row>
    <row r="683" spans="1:27" ht="15.75" customHeight="1">
      <c r="A683" s="1954"/>
      <c r="B683" s="1954"/>
      <c r="C683" s="1954"/>
      <c r="D683" s="1954"/>
      <c r="E683" s="1954"/>
      <c r="F683" s="1954"/>
      <c r="G683" s="1954"/>
      <c r="H683" s="1954"/>
      <c r="I683" s="1954"/>
      <c r="J683" s="1954"/>
      <c r="K683" s="1954"/>
      <c r="L683" s="1954"/>
      <c r="M683" s="1954"/>
      <c r="N683" s="1954"/>
      <c r="O683" s="1954"/>
      <c r="P683" s="1954"/>
      <c r="Q683" s="1954"/>
      <c r="R683" s="1954"/>
      <c r="S683" s="1954"/>
      <c r="T683" s="1954"/>
      <c r="U683" s="1954"/>
      <c r="V683" s="1954"/>
      <c r="W683" s="1954"/>
      <c r="X683" s="1954"/>
      <c r="Y683" s="1954"/>
      <c r="Z683" s="1954"/>
      <c r="AA683" s="1954"/>
    </row>
    <row r="684" spans="1:27" ht="15.75" customHeight="1">
      <c r="A684" s="1954"/>
      <c r="B684" s="1954"/>
      <c r="C684" s="1954"/>
      <c r="D684" s="1954"/>
      <c r="E684" s="1954"/>
      <c r="F684" s="1954"/>
      <c r="G684" s="1954"/>
      <c r="H684" s="1954"/>
      <c r="I684" s="1954"/>
      <c r="J684" s="1954"/>
      <c r="K684" s="1954"/>
      <c r="L684" s="1954"/>
      <c r="M684" s="1954"/>
      <c r="N684" s="1954"/>
      <c r="O684" s="1954"/>
      <c r="P684" s="1954"/>
      <c r="Q684" s="1954"/>
      <c r="R684" s="1954"/>
      <c r="S684" s="1954"/>
      <c r="T684" s="1954"/>
      <c r="U684" s="1954"/>
      <c r="V684" s="1954"/>
      <c r="W684" s="1954"/>
      <c r="X684" s="1954"/>
      <c r="Y684" s="1954"/>
      <c r="Z684" s="1954"/>
      <c r="AA684" s="1954"/>
    </row>
    <row r="685" spans="1:27" ht="15.75" customHeight="1">
      <c r="A685" s="1954"/>
      <c r="B685" s="1954"/>
      <c r="C685" s="1954"/>
      <c r="D685" s="1954"/>
      <c r="E685" s="1954"/>
      <c r="F685" s="1954"/>
      <c r="G685" s="1954"/>
      <c r="H685" s="1954"/>
      <c r="I685" s="1954"/>
      <c r="J685" s="1954"/>
      <c r="K685" s="1954"/>
      <c r="L685" s="1954"/>
      <c r="M685" s="1954"/>
      <c r="N685" s="1954"/>
      <c r="O685" s="1954"/>
      <c r="P685" s="1954"/>
      <c r="Q685" s="1954"/>
      <c r="R685" s="1954"/>
      <c r="S685" s="1954"/>
      <c r="T685" s="1954"/>
      <c r="U685" s="1954"/>
      <c r="V685" s="1954"/>
      <c r="W685" s="1954"/>
      <c r="X685" s="1954"/>
      <c r="Y685" s="1954"/>
      <c r="Z685" s="1954"/>
      <c r="AA685" s="1954"/>
    </row>
    <row r="686" spans="1:27" ht="15.75" customHeight="1">
      <c r="A686" s="1954"/>
      <c r="B686" s="1954"/>
      <c r="C686" s="1954"/>
      <c r="D686" s="1954"/>
      <c r="E686" s="1954"/>
      <c r="F686" s="1954"/>
      <c r="G686" s="1954"/>
      <c r="H686" s="1954"/>
      <c r="I686" s="1954"/>
      <c r="J686" s="1954"/>
      <c r="K686" s="1954"/>
      <c r="L686" s="1954"/>
      <c r="M686" s="1954"/>
      <c r="N686" s="1954"/>
      <c r="O686" s="1954"/>
      <c r="P686" s="1954"/>
      <c r="Q686" s="1954"/>
      <c r="R686" s="1954"/>
      <c r="S686" s="1954"/>
      <c r="T686" s="1954"/>
      <c r="U686" s="1954"/>
      <c r="V686" s="1954"/>
      <c r="W686" s="1954"/>
      <c r="X686" s="1954"/>
      <c r="Y686" s="1954"/>
      <c r="Z686" s="1954"/>
      <c r="AA686" s="1954"/>
    </row>
    <row r="687" spans="1:27" ht="15.75" customHeight="1">
      <c r="A687" s="1954"/>
      <c r="B687" s="1954"/>
      <c r="C687" s="1954"/>
      <c r="D687" s="1954"/>
      <c r="E687" s="1954"/>
      <c r="F687" s="1954"/>
      <c r="G687" s="1954"/>
      <c r="H687" s="1954"/>
      <c r="I687" s="1954"/>
      <c r="J687" s="1954"/>
      <c r="K687" s="1954"/>
      <c r="L687" s="1954"/>
      <c r="M687" s="1954"/>
      <c r="N687" s="1954"/>
      <c r="O687" s="1954"/>
      <c r="P687" s="1954"/>
      <c r="Q687" s="1954"/>
      <c r="R687" s="1954"/>
      <c r="S687" s="1954"/>
      <c r="T687" s="1954"/>
      <c r="U687" s="1954"/>
      <c r="V687" s="1954"/>
      <c r="W687" s="1954"/>
      <c r="X687" s="1954"/>
      <c r="Y687" s="1954"/>
      <c r="Z687" s="1954"/>
      <c r="AA687" s="1954"/>
    </row>
    <row r="688" spans="1:27" ht="15.75" customHeight="1">
      <c r="A688" s="1954"/>
      <c r="B688" s="1954"/>
      <c r="C688" s="1954"/>
      <c r="D688" s="1954"/>
      <c r="E688" s="1954"/>
      <c r="F688" s="1954"/>
      <c r="G688" s="1954"/>
      <c r="H688" s="1954"/>
      <c r="I688" s="1954"/>
      <c r="J688" s="1954"/>
      <c r="K688" s="1954"/>
      <c r="L688" s="1954"/>
      <c r="M688" s="1954"/>
      <c r="N688" s="1954"/>
      <c r="O688" s="1954"/>
      <c r="P688" s="1954"/>
      <c r="Q688" s="1954"/>
      <c r="R688" s="1954"/>
      <c r="S688" s="1954"/>
      <c r="T688" s="1954"/>
      <c r="U688" s="1954"/>
      <c r="V688" s="1954"/>
      <c r="W688" s="1954"/>
      <c r="X688" s="1954"/>
      <c r="Y688" s="1954"/>
      <c r="Z688" s="1954"/>
      <c r="AA688" s="1954"/>
    </row>
    <row r="689" spans="1:27" ht="15.75" customHeight="1">
      <c r="A689" s="1954"/>
      <c r="B689" s="1954"/>
      <c r="C689" s="1954"/>
      <c r="D689" s="1954"/>
      <c r="E689" s="1954"/>
      <c r="F689" s="1954"/>
      <c r="G689" s="1954"/>
      <c r="H689" s="1954"/>
      <c r="I689" s="1954"/>
      <c r="J689" s="1954"/>
      <c r="K689" s="1954"/>
      <c r="L689" s="1954"/>
      <c r="M689" s="1954"/>
      <c r="N689" s="1954"/>
      <c r="O689" s="1954"/>
      <c r="P689" s="1954"/>
      <c r="Q689" s="1954"/>
      <c r="R689" s="1954"/>
      <c r="S689" s="1954"/>
      <c r="T689" s="1954"/>
      <c r="U689" s="1954"/>
      <c r="V689" s="1954"/>
      <c r="W689" s="1954"/>
      <c r="X689" s="1954"/>
      <c r="Y689" s="1954"/>
      <c r="Z689" s="1954"/>
      <c r="AA689" s="1954"/>
    </row>
    <row r="690" spans="1:27" ht="15.75" customHeight="1">
      <c r="A690" s="1954"/>
      <c r="B690" s="1954"/>
      <c r="C690" s="1954"/>
      <c r="D690" s="1954"/>
      <c r="E690" s="1954"/>
      <c r="F690" s="1954"/>
      <c r="G690" s="1954"/>
      <c r="H690" s="1954"/>
      <c r="I690" s="1954"/>
      <c r="J690" s="1954"/>
      <c r="K690" s="1954"/>
      <c r="L690" s="1954"/>
      <c r="M690" s="1954"/>
      <c r="N690" s="1954"/>
      <c r="O690" s="1954"/>
      <c r="P690" s="1954"/>
      <c r="Q690" s="1954"/>
      <c r="R690" s="1954"/>
      <c r="S690" s="1954"/>
      <c r="T690" s="1954"/>
      <c r="U690" s="1954"/>
      <c r="V690" s="1954"/>
      <c r="W690" s="1954"/>
      <c r="X690" s="1954"/>
      <c r="Y690" s="1954"/>
      <c r="Z690" s="1954"/>
      <c r="AA690" s="1954"/>
    </row>
    <row r="691" spans="1:27" ht="15.75" customHeight="1">
      <c r="A691" s="1954"/>
      <c r="B691" s="1954"/>
      <c r="C691" s="1954"/>
      <c r="D691" s="1954"/>
      <c r="E691" s="1954"/>
      <c r="F691" s="1954"/>
      <c r="G691" s="1954"/>
      <c r="H691" s="1954"/>
      <c r="I691" s="1954"/>
      <c r="J691" s="1954"/>
      <c r="K691" s="1954"/>
      <c r="L691" s="1954"/>
      <c r="M691" s="1954"/>
      <c r="N691" s="1954"/>
      <c r="O691" s="1954"/>
      <c r="P691" s="1954"/>
      <c r="Q691" s="1954"/>
      <c r="R691" s="1954"/>
      <c r="S691" s="1954"/>
      <c r="T691" s="1954"/>
      <c r="U691" s="1954"/>
      <c r="V691" s="1954"/>
      <c r="W691" s="1954"/>
      <c r="X691" s="1954"/>
      <c r="Y691" s="1954"/>
      <c r="Z691" s="1954"/>
      <c r="AA691" s="1954"/>
    </row>
    <row r="692" spans="1:27" ht="15.75" customHeight="1">
      <c r="A692" s="1954"/>
      <c r="B692" s="1954"/>
      <c r="C692" s="1954"/>
      <c r="D692" s="1954"/>
      <c r="E692" s="1954"/>
      <c r="F692" s="1954"/>
      <c r="G692" s="1954"/>
      <c r="H692" s="1954"/>
      <c r="I692" s="1954"/>
      <c r="J692" s="1954"/>
      <c r="K692" s="1954"/>
      <c r="L692" s="1954"/>
      <c r="M692" s="1954"/>
      <c r="N692" s="1954"/>
      <c r="O692" s="1954"/>
      <c r="P692" s="1954"/>
      <c r="Q692" s="1954"/>
      <c r="R692" s="1954"/>
      <c r="S692" s="1954"/>
      <c r="T692" s="1954"/>
      <c r="U692" s="1954"/>
      <c r="V692" s="1954"/>
      <c r="W692" s="1954"/>
      <c r="X692" s="1954"/>
      <c r="Y692" s="1954"/>
      <c r="Z692" s="1954"/>
      <c r="AA692" s="1954"/>
    </row>
    <row r="693" spans="1:27" ht="15.75" customHeight="1">
      <c r="A693" s="1954"/>
      <c r="B693" s="1954"/>
      <c r="C693" s="1954"/>
      <c r="D693" s="1954"/>
      <c r="E693" s="1954"/>
      <c r="F693" s="1954"/>
      <c r="G693" s="1954"/>
      <c r="H693" s="1954"/>
      <c r="I693" s="1954"/>
      <c r="J693" s="1954"/>
      <c r="K693" s="1954"/>
      <c r="L693" s="1954"/>
      <c r="M693" s="1954"/>
      <c r="N693" s="1954"/>
      <c r="O693" s="1954"/>
      <c r="P693" s="1954"/>
      <c r="Q693" s="1954"/>
      <c r="R693" s="1954"/>
      <c r="S693" s="1954"/>
      <c r="T693" s="1954"/>
      <c r="U693" s="1954"/>
      <c r="V693" s="1954"/>
      <c r="W693" s="1954"/>
      <c r="X693" s="1954"/>
      <c r="Y693" s="1954"/>
      <c r="Z693" s="1954"/>
      <c r="AA693" s="1954"/>
    </row>
    <row r="694" spans="1:27" ht="15.75" customHeight="1">
      <c r="A694" s="1954"/>
      <c r="B694" s="1954"/>
      <c r="C694" s="1954"/>
      <c r="D694" s="1954"/>
      <c r="E694" s="1954"/>
      <c r="F694" s="1954"/>
      <c r="G694" s="1954"/>
      <c r="H694" s="1954"/>
      <c r="I694" s="1954"/>
      <c r="J694" s="1954"/>
      <c r="K694" s="1954"/>
      <c r="L694" s="1954"/>
      <c r="M694" s="1954"/>
      <c r="N694" s="1954"/>
      <c r="O694" s="1954"/>
      <c r="P694" s="1954"/>
      <c r="Q694" s="1954"/>
      <c r="R694" s="1954"/>
      <c r="S694" s="1954"/>
      <c r="T694" s="1954"/>
      <c r="U694" s="1954"/>
      <c r="V694" s="1954"/>
      <c r="W694" s="1954"/>
      <c r="X694" s="1954"/>
      <c r="Y694" s="1954"/>
      <c r="Z694" s="1954"/>
      <c r="AA694" s="1954"/>
    </row>
    <row r="695" spans="1:27" ht="15.75" customHeight="1">
      <c r="A695" s="1954"/>
      <c r="B695" s="1954"/>
      <c r="C695" s="1954"/>
      <c r="D695" s="1954"/>
      <c r="E695" s="1954"/>
      <c r="F695" s="1954"/>
      <c r="G695" s="1954"/>
      <c r="H695" s="1954"/>
      <c r="I695" s="1954"/>
      <c r="J695" s="1954"/>
      <c r="K695" s="1954"/>
      <c r="L695" s="1954"/>
      <c r="M695" s="1954"/>
      <c r="N695" s="1954"/>
      <c r="O695" s="1954"/>
      <c r="P695" s="1954"/>
      <c r="Q695" s="1954"/>
      <c r="R695" s="1954"/>
      <c r="S695" s="1954"/>
      <c r="T695" s="1954"/>
      <c r="U695" s="1954"/>
      <c r="V695" s="1954"/>
      <c r="W695" s="1954"/>
      <c r="X695" s="1954"/>
      <c r="Y695" s="1954"/>
      <c r="Z695" s="1954"/>
      <c r="AA695" s="1954"/>
    </row>
    <row r="696" spans="1:27" ht="15.75" customHeight="1">
      <c r="A696" s="1954"/>
      <c r="B696" s="1954"/>
      <c r="C696" s="1954"/>
      <c r="D696" s="1954"/>
      <c r="E696" s="1954"/>
      <c r="F696" s="1954"/>
      <c r="G696" s="1954"/>
      <c r="H696" s="1954"/>
      <c r="I696" s="1954"/>
      <c r="J696" s="1954"/>
      <c r="K696" s="1954"/>
      <c r="L696" s="1954"/>
      <c r="M696" s="1954"/>
      <c r="N696" s="1954"/>
      <c r="O696" s="1954"/>
      <c r="P696" s="1954"/>
      <c r="Q696" s="1954"/>
      <c r="R696" s="1954"/>
      <c r="S696" s="1954"/>
      <c r="T696" s="1954"/>
      <c r="U696" s="1954"/>
      <c r="V696" s="1954"/>
      <c r="W696" s="1954"/>
      <c r="X696" s="1954"/>
      <c r="Y696" s="1954"/>
      <c r="Z696" s="1954"/>
      <c r="AA696" s="1954"/>
    </row>
    <row r="697" spans="1:27" ht="15.75" customHeight="1">
      <c r="A697" s="1954"/>
      <c r="B697" s="1954"/>
      <c r="C697" s="1954"/>
      <c r="D697" s="1954"/>
      <c r="E697" s="1954"/>
      <c r="F697" s="1954"/>
      <c r="G697" s="1954"/>
      <c r="H697" s="1954"/>
      <c r="I697" s="1954"/>
      <c r="J697" s="1954"/>
      <c r="K697" s="1954"/>
      <c r="L697" s="1954"/>
      <c r="M697" s="1954"/>
      <c r="N697" s="1954"/>
      <c r="O697" s="1954"/>
      <c r="P697" s="1954"/>
      <c r="Q697" s="1954"/>
      <c r="R697" s="1954"/>
      <c r="S697" s="1954"/>
      <c r="T697" s="1954"/>
      <c r="U697" s="1954"/>
      <c r="V697" s="1954"/>
      <c r="W697" s="1954"/>
      <c r="X697" s="1954"/>
      <c r="Y697" s="1954"/>
      <c r="Z697" s="1954"/>
      <c r="AA697" s="1954"/>
    </row>
    <row r="698" spans="1:27" ht="15.75" customHeight="1">
      <c r="A698" s="1954"/>
      <c r="B698" s="1954"/>
      <c r="C698" s="1954"/>
      <c r="D698" s="1954"/>
      <c r="E698" s="1954"/>
      <c r="F698" s="1954"/>
      <c r="G698" s="1954"/>
      <c r="H698" s="1954"/>
      <c r="I698" s="1954"/>
      <c r="J698" s="1954"/>
      <c r="K698" s="1954"/>
      <c r="L698" s="1954"/>
      <c r="M698" s="1954"/>
      <c r="N698" s="1954"/>
      <c r="O698" s="1954"/>
      <c r="P698" s="1954"/>
      <c r="Q698" s="1954"/>
      <c r="R698" s="1954"/>
      <c r="S698" s="1954"/>
      <c r="T698" s="1954"/>
      <c r="U698" s="1954"/>
      <c r="V698" s="1954"/>
      <c r="W698" s="1954"/>
      <c r="X698" s="1954"/>
      <c r="Y698" s="1954"/>
      <c r="Z698" s="1954"/>
      <c r="AA698" s="1954"/>
    </row>
    <row r="699" spans="1:27" ht="15.75" customHeight="1">
      <c r="A699" s="1954"/>
      <c r="B699" s="1954"/>
      <c r="C699" s="1954"/>
      <c r="D699" s="1954"/>
      <c r="E699" s="1954"/>
      <c r="F699" s="1954"/>
      <c r="G699" s="1954"/>
      <c r="H699" s="1954"/>
      <c r="I699" s="1954"/>
      <c r="J699" s="1954"/>
      <c r="K699" s="1954"/>
      <c r="L699" s="1954"/>
      <c r="M699" s="1954"/>
      <c r="N699" s="1954"/>
      <c r="O699" s="1954"/>
      <c r="P699" s="1954"/>
      <c r="Q699" s="1954"/>
      <c r="R699" s="1954"/>
      <c r="S699" s="1954"/>
      <c r="T699" s="1954"/>
      <c r="U699" s="1954"/>
      <c r="V699" s="1954"/>
      <c r="W699" s="1954"/>
      <c r="X699" s="1954"/>
      <c r="Y699" s="1954"/>
      <c r="Z699" s="1954"/>
      <c r="AA699" s="1954"/>
    </row>
    <row r="700" spans="1:27" ht="15.75" customHeight="1">
      <c r="A700" s="1954"/>
      <c r="B700" s="1954"/>
      <c r="C700" s="1954"/>
      <c r="D700" s="1954"/>
      <c r="E700" s="1954"/>
      <c r="F700" s="1954"/>
      <c r="G700" s="1954"/>
      <c r="H700" s="1954"/>
      <c r="I700" s="1954"/>
      <c r="J700" s="1954"/>
      <c r="K700" s="1954"/>
      <c r="L700" s="1954"/>
      <c r="M700" s="1954"/>
      <c r="N700" s="1954"/>
      <c r="O700" s="1954"/>
      <c r="P700" s="1954"/>
      <c r="Q700" s="1954"/>
      <c r="R700" s="1954"/>
      <c r="S700" s="1954"/>
      <c r="T700" s="1954"/>
      <c r="U700" s="1954"/>
      <c r="V700" s="1954"/>
      <c r="W700" s="1954"/>
      <c r="X700" s="1954"/>
      <c r="Y700" s="1954"/>
      <c r="Z700" s="1954"/>
      <c r="AA700" s="1954"/>
    </row>
    <row r="701" spans="1:27" ht="15.75" customHeight="1">
      <c r="A701" s="1954"/>
      <c r="B701" s="1954"/>
      <c r="C701" s="1954"/>
      <c r="D701" s="1954"/>
      <c r="E701" s="1954"/>
      <c r="F701" s="1954"/>
      <c r="G701" s="1954"/>
      <c r="H701" s="1954"/>
      <c r="I701" s="1954"/>
      <c r="J701" s="1954"/>
      <c r="K701" s="1954"/>
      <c r="L701" s="1954"/>
      <c r="M701" s="1954"/>
      <c r="N701" s="1954"/>
      <c r="O701" s="1954"/>
      <c r="P701" s="1954"/>
      <c r="Q701" s="1954"/>
      <c r="R701" s="1954"/>
      <c r="S701" s="1954"/>
      <c r="T701" s="1954"/>
      <c r="U701" s="1954"/>
      <c r="V701" s="1954"/>
      <c r="W701" s="1954"/>
      <c r="X701" s="1954"/>
      <c r="Y701" s="1954"/>
      <c r="Z701" s="1954"/>
      <c r="AA701" s="1954"/>
    </row>
    <row r="702" spans="1:27" ht="15.75" customHeight="1">
      <c r="A702" s="1954"/>
      <c r="B702" s="1954"/>
      <c r="C702" s="1954"/>
      <c r="D702" s="1954"/>
      <c r="E702" s="1954"/>
      <c r="F702" s="1954"/>
      <c r="G702" s="1954"/>
      <c r="H702" s="1954"/>
      <c r="I702" s="1954"/>
      <c r="J702" s="1954"/>
      <c r="K702" s="1954"/>
      <c r="L702" s="1954"/>
      <c r="M702" s="1954"/>
      <c r="N702" s="1954"/>
      <c r="O702" s="1954"/>
      <c r="P702" s="1954"/>
      <c r="Q702" s="1954"/>
      <c r="R702" s="1954"/>
      <c r="S702" s="1954"/>
      <c r="T702" s="1954"/>
      <c r="U702" s="1954"/>
      <c r="V702" s="1954"/>
      <c r="W702" s="1954"/>
      <c r="X702" s="1954"/>
      <c r="Y702" s="1954"/>
      <c r="Z702" s="1954"/>
      <c r="AA702" s="1954"/>
    </row>
    <row r="703" spans="1:27" ht="15.75" customHeight="1">
      <c r="A703" s="1954"/>
      <c r="B703" s="1954"/>
      <c r="C703" s="1954"/>
      <c r="D703" s="1954"/>
      <c r="E703" s="1954"/>
      <c r="F703" s="1954"/>
      <c r="G703" s="1954"/>
      <c r="H703" s="1954"/>
      <c r="I703" s="1954"/>
      <c r="J703" s="1954"/>
      <c r="K703" s="1954"/>
      <c r="L703" s="1954"/>
      <c r="M703" s="1954"/>
      <c r="N703" s="1954"/>
      <c r="O703" s="1954"/>
      <c r="P703" s="1954"/>
      <c r="Q703" s="1954"/>
      <c r="R703" s="1954"/>
      <c r="S703" s="1954"/>
      <c r="T703" s="1954"/>
      <c r="U703" s="1954"/>
      <c r="V703" s="1954"/>
      <c r="W703" s="1954"/>
      <c r="X703" s="1954"/>
      <c r="Y703" s="1954"/>
      <c r="Z703" s="1954"/>
      <c r="AA703" s="1954"/>
    </row>
    <row r="704" spans="1:27" ht="15.75" customHeight="1">
      <c r="A704" s="1954"/>
      <c r="B704" s="1954"/>
      <c r="C704" s="1954"/>
      <c r="D704" s="1954"/>
      <c r="E704" s="1954"/>
      <c r="F704" s="1954"/>
      <c r="G704" s="1954"/>
      <c r="H704" s="1954"/>
      <c r="I704" s="1954"/>
      <c r="J704" s="1954"/>
      <c r="K704" s="1954"/>
      <c r="L704" s="1954"/>
      <c r="M704" s="1954"/>
      <c r="N704" s="1954"/>
      <c r="O704" s="1954"/>
      <c r="P704" s="1954"/>
      <c r="Q704" s="1954"/>
      <c r="R704" s="1954"/>
      <c r="S704" s="1954"/>
      <c r="T704" s="1954"/>
      <c r="U704" s="1954"/>
      <c r="V704" s="1954"/>
      <c r="W704" s="1954"/>
      <c r="X704" s="1954"/>
      <c r="Y704" s="1954"/>
      <c r="Z704" s="1954"/>
      <c r="AA704" s="1954"/>
    </row>
    <row r="705" spans="1:27" ht="15.75" customHeight="1">
      <c r="A705" s="1954"/>
      <c r="B705" s="1954"/>
      <c r="C705" s="1954"/>
      <c r="D705" s="1954"/>
      <c r="E705" s="1954"/>
      <c r="F705" s="1954"/>
      <c r="G705" s="1954"/>
      <c r="H705" s="1954"/>
      <c r="I705" s="1954"/>
      <c r="J705" s="1954"/>
      <c r="K705" s="1954"/>
      <c r="L705" s="1954"/>
      <c r="M705" s="1954"/>
      <c r="N705" s="1954"/>
      <c r="O705" s="1954"/>
      <c r="P705" s="1954"/>
      <c r="Q705" s="1954"/>
      <c r="R705" s="1954"/>
      <c r="S705" s="1954"/>
      <c r="T705" s="1954"/>
      <c r="U705" s="1954"/>
      <c r="V705" s="1954"/>
      <c r="W705" s="1954"/>
      <c r="X705" s="1954"/>
      <c r="Y705" s="1954"/>
      <c r="Z705" s="1954"/>
      <c r="AA705" s="1954"/>
    </row>
    <row r="706" spans="1:27" ht="15.75" customHeight="1">
      <c r="A706" s="1954"/>
      <c r="B706" s="1954"/>
      <c r="C706" s="1954"/>
      <c r="D706" s="1954"/>
      <c r="E706" s="1954"/>
      <c r="F706" s="1954"/>
      <c r="G706" s="1954"/>
      <c r="H706" s="1954"/>
      <c r="I706" s="1954"/>
      <c r="J706" s="1954"/>
      <c r="K706" s="1954"/>
      <c r="L706" s="1954"/>
      <c r="M706" s="1954"/>
      <c r="N706" s="1954"/>
      <c r="O706" s="1954"/>
      <c r="P706" s="1954"/>
      <c r="Q706" s="1954"/>
      <c r="R706" s="1954"/>
      <c r="S706" s="1954"/>
      <c r="T706" s="1954"/>
      <c r="U706" s="1954"/>
      <c r="V706" s="1954"/>
      <c r="W706" s="1954"/>
      <c r="X706" s="1954"/>
      <c r="Y706" s="1954"/>
      <c r="Z706" s="1954"/>
      <c r="AA706" s="1954"/>
    </row>
    <row r="707" spans="1:27" ht="15.75" customHeight="1">
      <c r="A707" s="1954"/>
      <c r="B707" s="1954"/>
      <c r="C707" s="1954"/>
      <c r="D707" s="1954"/>
      <c r="E707" s="1954"/>
      <c r="F707" s="1954"/>
      <c r="G707" s="1954"/>
      <c r="H707" s="1954"/>
      <c r="I707" s="1954"/>
      <c r="J707" s="1954"/>
      <c r="K707" s="1954"/>
      <c r="L707" s="1954"/>
      <c r="M707" s="1954"/>
      <c r="N707" s="1954"/>
      <c r="O707" s="1954"/>
      <c r="P707" s="1954"/>
      <c r="Q707" s="1954"/>
      <c r="R707" s="1954"/>
      <c r="S707" s="1954"/>
      <c r="T707" s="1954"/>
      <c r="U707" s="1954"/>
      <c r="V707" s="1954"/>
      <c r="W707" s="1954"/>
      <c r="X707" s="1954"/>
      <c r="Y707" s="1954"/>
      <c r="Z707" s="1954"/>
      <c r="AA707" s="1954"/>
    </row>
    <row r="708" spans="1:27" ht="15.75" customHeight="1">
      <c r="A708" s="1954"/>
      <c r="B708" s="1954"/>
      <c r="C708" s="1954"/>
      <c r="D708" s="1954"/>
      <c r="E708" s="1954"/>
      <c r="F708" s="1954"/>
      <c r="G708" s="1954"/>
      <c r="H708" s="1954"/>
      <c r="I708" s="1954"/>
      <c r="J708" s="1954"/>
      <c r="K708" s="1954"/>
      <c r="L708" s="1954"/>
      <c r="M708" s="1954"/>
      <c r="N708" s="1954"/>
      <c r="O708" s="1954"/>
      <c r="P708" s="1954"/>
      <c r="Q708" s="1954"/>
      <c r="R708" s="1954"/>
      <c r="S708" s="1954"/>
      <c r="T708" s="1954"/>
      <c r="U708" s="1954"/>
      <c r="V708" s="1954"/>
      <c r="W708" s="1954"/>
      <c r="X708" s="1954"/>
      <c r="Y708" s="1954"/>
      <c r="Z708" s="1954"/>
      <c r="AA708" s="1954"/>
    </row>
    <row r="709" spans="1:27" ht="15.75" customHeight="1">
      <c r="A709" s="1954"/>
      <c r="B709" s="1954"/>
      <c r="C709" s="1954"/>
      <c r="D709" s="1954"/>
      <c r="E709" s="1954"/>
      <c r="F709" s="1954"/>
      <c r="G709" s="1954"/>
      <c r="H709" s="1954"/>
      <c r="I709" s="1954"/>
      <c r="J709" s="1954"/>
      <c r="K709" s="1954"/>
      <c r="L709" s="1954"/>
      <c r="M709" s="1954"/>
      <c r="N709" s="1954"/>
      <c r="O709" s="1954"/>
      <c r="P709" s="1954"/>
      <c r="Q709" s="1954"/>
      <c r="R709" s="1954"/>
      <c r="S709" s="1954"/>
      <c r="T709" s="1954"/>
      <c r="U709" s="1954"/>
      <c r="V709" s="1954"/>
      <c r="W709" s="1954"/>
      <c r="X709" s="1954"/>
      <c r="Y709" s="1954"/>
      <c r="Z709" s="1954"/>
      <c r="AA709" s="1954"/>
    </row>
    <row r="710" spans="1:27" ht="15.75" customHeight="1">
      <c r="A710" s="1954"/>
      <c r="B710" s="1954"/>
      <c r="C710" s="1954"/>
      <c r="D710" s="1954"/>
      <c r="E710" s="1954"/>
      <c r="F710" s="1954"/>
      <c r="G710" s="1954"/>
      <c r="H710" s="1954"/>
      <c r="I710" s="1954"/>
      <c r="J710" s="1954"/>
      <c r="K710" s="1954"/>
      <c r="L710" s="1954"/>
      <c r="M710" s="1954"/>
      <c r="N710" s="1954"/>
      <c r="O710" s="1954"/>
      <c r="P710" s="1954"/>
      <c r="Q710" s="1954"/>
      <c r="R710" s="1954"/>
      <c r="S710" s="1954"/>
      <c r="T710" s="1954"/>
      <c r="U710" s="1954"/>
      <c r="V710" s="1954"/>
      <c r="W710" s="1954"/>
      <c r="X710" s="1954"/>
      <c r="Y710" s="1954"/>
      <c r="Z710" s="1954"/>
      <c r="AA710" s="1954"/>
    </row>
    <row r="711" spans="1:27" ht="15.75" customHeight="1">
      <c r="A711" s="1954"/>
      <c r="B711" s="1954"/>
      <c r="C711" s="1954"/>
      <c r="D711" s="1954"/>
      <c r="E711" s="1954"/>
      <c r="F711" s="1954"/>
      <c r="G711" s="1954"/>
      <c r="H711" s="1954"/>
      <c r="I711" s="1954"/>
      <c r="J711" s="1954"/>
      <c r="K711" s="1954"/>
      <c r="L711" s="1954"/>
      <c r="M711" s="1954"/>
      <c r="N711" s="1954"/>
      <c r="O711" s="1954"/>
      <c r="P711" s="1954"/>
      <c r="Q711" s="1954"/>
      <c r="R711" s="1954"/>
      <c r="S711" s="1954"/>
      <c r="T711" s="1954"/>
      <c r="U711" s="1954"/>
      <c r="V711" s="1954"/>
      <c r="W711" s="1954"/>
      <c r="X711" s="1954"/>
      <c r="Y711" s="1954"/>
      <c r="Z711" s="1954"/>
      <c r="AA711" s="1954"/>
    </row>
    <row r="712" spans="1:27" ht="15.75" customHeight="1">
      <c r="A712" s="1954"/>
      <c r="B712" s="1954"/>
      <c r="C712" s="1954"/>
      <c r="D712" s="1954"/>
      <c r="E712" s="1954"/>
      <c r="F712" s="1954"/>
      <c r="G712" s="1954"/>
      <c r="H712" s="1954"/>
      <c r="I712" s="1954"/>
      <c r="J712" s="1954"/>
      <c r="K712" s="1954"/>
      <c r="L712" s="1954"/>
      <c r="M712" s="1954"/>
      <c r="N712" s="1954"/>
      <c r="O712" s="1954"/>
      <c r="P712" s="1954"/>
      <c r="Q712" s="1954"/>
      <c r="R712" s="1954"/>
      <c r="S712" s="1954"/>
      <c r="T712" s="1954"/>
      <c r="U712" s="1954"/>
      <c r="V712" s="1954"/>
      <c r="W712" s="1954"/>
      <c r="X712" s="1954"/>
      <c r="Y712" s="1954"/>
      <c r="Z712" s="1954"/>
      <c r="AA712" s="1954"/>
    </row>
    <row r="713" spans="1:27" ht="15.75" customHeight="1">
      <c r="A713" s="1954"/>
      <c r="B713" s="1954"/>
      <c r="C713" s="1954"/>
      <c r="D713" s="1954"/>
      <c r="E713" s="1954"/>
      <c r="F713" s="1954"/>
      <c r="G713" s="1954"/>
      <c r="H713" s="1954"/>
      <c r="I713" s="1954"/>
      <c r="J713" s="1954"/>
      <c r="K713" s="1954"/>
      <c r="L713" s="1954"/>
      <c r="M713" s="1954"/>
      <c r="N713" s="1954"/>
      <c r="O713" s="1954"/>
      <c r="P713" s="1954"/>
      <c r="Q713" s="1954"/>
      <c r="R713" s="1954"/>
      <c r="S713" s="1954"/>
      <c r="T713" s="1954"/>
      <c r="U713" s="1954"/>
      <c r="V713" s="1954"/>
      <c r="W713" s="1954"/>
      <c r="X713" s="1954"/>
      <c r="Y713" s="1954"/>
      <c r="Z713" s="1954"/>
      <c r="AA713" s="1954"/>
    </row>
    <row r="714" spans="1:27" ht="15.75" customHeight="1">
      <c r="A714" s="1954"/>
      <c r="B714" s="1954"/>
      <c r="C714" s="1954"/>
      <c r="D714" s="1954"/>
      <c r="E714" s="1954"/>
      <c r="F714" s="1954"/>
      <c r="G714" s="1954"/>
      <c r="H714" s="1954"/>
      <c r="I714" s="1954"/>
      <c r="J714" s="1954"/>
      <c r="K714" s="1954"/>
      <c r="L714" s="1954"/>
      <c r="M714" s="1954"/>
      <c r="N714" s="1954"/>
      <c r="O714" s="1954"/>
      <c r="P714" s="1954"/>
      <c r="Q714" s="1954"/>
      <c r="R714" s="1954"/>
      <c r="S714" s="1954"/>
      <c r="T714" s="1954"/>
      <c r="U714" s="1954"/>
      <c r="V714" s="1954"/>
      <c r="W714" s="1954"/>
      <c r="X714" s="1954"/>
      <c r="Y714" s="1954"/>
      <c r="Z714" s="1954"/>
      <c r="AA714" s="1954"/>
    </row>
    <row r="715" spans="1:27" ht="15.75" customHeight="1">
      <c r="A715" s="1954"/>
      <c r="B715" s="1954"/>
      <c r="C715" s="1954"/>
      <c r="D715" s="1954"/>
      <c r="E715" s="1954"/>
      <c r="F715" s="1954"/>
      <c r="G715" s="1954"/>
      <c r="H715" s="1954"/>
      <c r="I715" s="1954"/>
      <c r="J715" s="1954"/>
      <c r="K715" s="1954"/>
      <c r="L715" s="1954"/>
      <c r="M715" s="1954"/>
      <c r="N715" s="1954"/>
      <c r="O715" s="1954"/>
      <c r="P715" s="1954"/>
      <c r="Q715" s="1954"/>
      <c r="R715" s="1954"/>
      <c r="S715" s="1954"/>
      <c r="T715" s="1954"/>
      <c r="U715" s="1954"/>
      <c r="V715" s="1954"/>
      <c r="W715" s="1954"/>
      <c r="X715" s="1954"/>
      <c r="Y715" s="1954"/>
      <c r="Z715" s="1954"/>
      <c r="AA715" s="1954"/>
    </row>
    <row r="716" spans="1:27" ht="15.75" customHeight="1">
      <c r="A716" s="1954"/>
      <c r="B716" s="1954"/>
      <c r="C716" s="1954"/>
      <c r="D716" s="1954"/>
      <c r="E716" s="1954"/>
      <c r="F716" s="1954"/>
      <c r="G716" s="1954"/>
      <c r="H716" s="1954"/>
      <c r="I716" s="1954"/>
      <c r="J716" s="1954"/>
      <c r="K716" s="1954"/>
      <c r="L716" s="1954"/>
      <c r="M716" s="1954"/>
      <c r="N716" s="1954"/>
      <c r="O716" s="1954"/>
      <c r="P716" s="1954"/>
      <c r="Q716" s="1954"/>
      <c r="R716" s="1954"/>
      <c r="S716" s="1954"/>
      <c r="T716" s="1954"/>
      <c r="U716" s="1954"/>
      <c r="V716" s="1954"/>
      <c r="W716" s="1954"/>
      <c r="X716" s="1954"/>
      <c r="Y716" s="1954"/>
      <c r="Z716" s="1954"/>
      <c r="AA716" s="1954"/>
    </row>
    <row r="717" spans="1:27" ht="15.75" customHeight="1">
      <c r="A717" s="1954"/>
      <c r="B717" s="1954"/>
      <c r="C717" s="1954"/>
      <c r="D717" s="1954"/>
      <c r="E717" s="1954"/>
      <c r="F717" s="1954"/>
      <c r="G717" s="1954"/>
      <c r="H717" s="1954"/>
      <c r="I717" s="1954"/>
      <c r="J717" s="1954"/>
      <c r="K717" s="1954"/>
      <c r="L717" s="1954"/>
      <c r="M717" s="1954"/>
      <c r="N717" s="1954"/>
      <c r="O717" s="1954"/>
      <c r="P717" s="1954"/>
      <c r="Q717" s="1954"/>
      <c r="R717" s="1954"/>
      <c r="S717" s="1954"/>
      <c r="T717" s="1954"/>
      <c r="U717" s="1954"/>
      <c r="V717" s="1954"/>
      <c r="W717" s="1954"/>
      <c r="X717" s="1954"/>
      <c r="Y717" s="1954"/>
      <c r="Z717" s="1954"/>
      <c r="AA717" s="1954"/>
    </row>
    <row r="718" spans="1:27" ht="15.75" customHeight="1">
      <c r="A718" s="1954"/>
      <c r="B718" s="1954"/>
      <c r="C718" s="1954"/>
      <c r="D718" s="1954"/>
      <c r="E718" s="1954"/>
      <c r="F718" s="1954"/>
      <c r="G718" s="1954"/>
      <c r="H718" s="1954"/>
      <c r="I718" s="1954"/>
      <c r="J718" s="1954"/>
      <c r="K718" s="1954"/>
      <c r="L718" s="1954"/>
      <c r="M718" s="1954"/>
      <c r="N718" s="1954"/>
      <c r="O718" s="1954"/>
      <c r="P718" s="1954"/>
      <c r="Q718" s="1954"/>
      <c r="R718" s="1954"/>
      <c r="S718" s="1954"/>
      <c r="T718" s="1954"/>
      <c r="U718" s="1954"/>
      <c r="V718" s="1954"/>
      <c r="W718" s="1954"/>
      <c r="X718" s="1954"/>
      <c r="Y718" s="1954"/>
      <c r="Z718" s="1954"/>
      <c r="AA718" s="1954"/>
    </row>
    <row r="719" spans="1:27" ht="15.75" customHeight="1">
      <c r="A719" s="1954"/>
      <c r="B719" s="1954"/>
      <c r="C719" s="1954"/>
      <c r="D719" s="1954"/>
      <c r="E719" s="1954"/>
      <c r="F719" s="1954"/>
      <c r="G719" s="1954"/>
      <c r="H719" s="1954"/>
      <c r="I719" s="1954"/>
      <c r="J719" s="1954"/>
      <c r="K719" s="1954"/>
      <c r="L719" s="1954"/>
      <c r="M719" s="1954"/>
      <c r="N719" s="1954"/>
      <c r="O719" s="1954"/>
      <c r="P719" s="1954"/>
      <c r="Q719" s="1954"/>
      <c r="R719" s="1954"/>
      <c r="S719" s="1954"/>
      <c r="T719" s="1954"/>
      <c r="U719" s="1954"/>
      <c r="V719" s="1954"/>
      <c r="W719" s="1954"/>
      <c r="X719" s="1954"/>
      <c r="Y719" s="1954"/>
      <c r="Z719" s="1954"/>
      <c r="AA719" s="1954"/>
    </row>
    <row r="720" spans="1:27" ht="15.75" customHeight="1">
      <c r="A720" s="1954"/>
      <c r="B720" s="1954"/>
      <c r="C720" s="1954"/>
      <c r="D720" s="1954"/>
      <c r="E720" s="1954"/>
      <c r="F720" s="1954"/>
      <c r="G720" s="1954"/>
      <c r="H720" s="1954"/>
      <c r="I720" s="1954"/>
      <c r="J720" s="1954"/>
      <c r="K720" s="1954"/>
      <c r="L720" s="1954"/>
      <c r="M720" s="1954"/>
      <c r="N720" s="1954"/>
      <c r="O720" s="1954"/>
      <c r="P720" s="1954"/>
      <c r="Q720" s="1954"/>
      <c r="R720" s="1954"/>
      <c r="S720" s="1954"/>
      <c r="T720" s="1954"/>
      <c r="U720" s="1954"/>
      <c r="V720" s="1954"/>
      <c r="W720" s="1954"/>
      <c r="X720" s="1954"/>
      <c r="Y720" s="1954"/>
      <c r="Z720" s="1954"/>
      <c r="AA720" s="1954"/>
    </row>
    <row r="721" spans="1:27" ht="15.75" customHeight="1">
      <c r="A721" s="1954"/>
      <c r="B721" s="1954"/>
      <c r="C721" s="1954"/>
      <c r="D721" s="1954"/>
      <c r="E721" s="1954"/>
      <c r="F721" s="1954"/>
      <c r="G721" s="1954"/>
      <c r="H721" s="1954"/>
      <c r="I721" s="1954"/>
      <c r="J721" s="1954"/>
      <c r="K721" s="1954"/>
      <c r="L721" s="1954"/>
      <c r="M721" s="1954"/>
      <c r="N721" s="1954"/>
      <c r="O721" s="1954"/>
      <c r="P721" s="1954"/>
      <c r="Q721" s="1954"/>
      <c r="R721" s="1954"/>
      <c r="S721" s="1954"/>
      <c r="T721" s="1954"/>
      <c r="U721" s="1954"/>
      <c r="V721" s="1954"/>
      <c r="W721" s="1954"/>
      <c r="X721" s="1954"/>
      <c r="Y721" s="1954"/>
      <c r="Z721" s="1954"/>
      <c r="AA721" s="1954"/>
    </row>
    <row r="722" spans="1:27" ht="15.75" customHeight="1">
      <c r="A722" s="1954"/>
      <c r="B722" s="1954"/>
      <c r="C722" s="1954"/>
      <c r="D722" s="1954"/>
      <c r="E722" s="1954"/>
      <c r="F722" s="1954"/>
      <c r="G722" s="1954"/>
      <c r="H722" s="1954"/>
      <c r="I722" s="1954"/>
      <c r="J722" s="1954"/>
      <c r="K722" s="1954"/>
      <c r="L722" s="1954"/>
      <c r="M722" s="1954"/>
      <c r="N722" s="1954"/>
      <c r="O722" s="1954"/>
      <c r="P722" s="1954"/>
      <c r="Q722" s="1954"/>
      <c r="R722" s="1954"/>
      <c r="S722" s="1954"/>
      <c r="T722" s="1954"/>
      <c r="U722" s="1954"/>
      <c r="V722" s="1954"/>
      <c r="W722" s="1954"/>
      <c r="X722" s="1954"/>
      <c r="Y722" s="1954"/>
      <c r="Z722" s="1954"/>
      <c r="AA722" s="1954"/>
    </row>
    <row r="723" spans="1:27" ht="15.75" customHeight="1">
      <c r="A723" s="1954"/>
      <c r="B723" s="1954"/>
      <c r="C723" s="1954"/>
      <c r="D723" s="1954"/>
      <c r="E723" s="1954"/>
      <c r="F723" s="1954"/>
      <c r="G723" s="1954"/>
      <c r="H723" s="1954"/>
      <c r="I723" s="1954"/>
      <c r="J723" s="1954"/>
      <c r="K723" s="1954"/>
      <c r="L723" s="1954"/>
      <c r="M723" s="1954"/>
      <c r="N723" s="1954"/>
      <c r="O723" s="1954"/>
      <c r="P723" s="1954"/>
      <c r="Q723" s="1954"/>
      <c r="R723" s="1954"/>
      <c r="S723" s="1954"/>
      <c r="T723" s="1954"/>
      <c r="U723" s="1954"/>
      <c r="V723" s="1954"/>
      <c r="W723" s="1954"/>
      <c r="X723" s="1954"/>
      <c r="Y723" s="1954"/>
      <c r="Z723" s="1954"/>
      <c r="AA723" s="1954"/>
    </row>
    <row r="724" spans="1:27" ht="15.75" customHeight="1">
      <c r="A724" s="1954"/>
      <c r="B724" s="1954"/>
      <c r="C724" s="1954"/>
      <c r="D724" s="1954"/>
      <c r="E724" s="1954"/>
      <c r="F724" s="1954"/>
      <c r="G724" s="1954"/>
      <c r="H724" s="1954"/>
      <c r="I724" s="1954"/>
      <c r="J724" s="1954"/>
      <c r="K724" s="1954"/>
      <c r="L724" s="1954"/>
      <c r="M724" s="1954"/>
      <c r="N724" s="1954"/>
      <c r="O724" s="1954"/>
      <c r="P724" s="1954"/>
      <c r="Q724" s="1954"/>
      <c r="R724" s="1954"/>
      <c r="S724" s="1954"/>
      <c r="T724" s="1954"/>
      <c r="U724" s="1954"/>
      <c r="V724" s="1954"/>
      <c r="W724" s="1954"/>
      <c r="X724" s="1954"/>
      <c r="Y724" s="1954"/>
      <c r="Z724" s="1954"/>
      <c r="AA724" s="1954"/>
    </row>
    <row r="725" spans="1:27" ht="15.75" customHeight="1">
      <c r="A725" s="1954"/>
      <c r="B725" s="1954"/>
      <c r="C725" s="1954"/>
      <c r="D725" s="1954"/>
      <c r="E725" s="1954"/>
      <c r="F725" s="1954"/>
      <c r="G725" s="1954"/>
      <c r="H725" s="1954"/>
      <c r="I725" s="1954"/>
      <c r="J725" s="1954"/>
      <c r="K725" s="1954"/>
      <c r="L725" s="1954"/>
      <c r="M725" s="1954"/>
      <c r="N725" s="1954"/>
      <c r="O725" s="1954"/>
      <c r="P725" s="1954"/>
      <c r="Q725" s="1954"/>
      <c r="R725" s="1954"/>
      <c r="S725" s="1954"/>
      <c r="T725" s="1954"/>
      <c r="U725" s="1954"/>
      <c r="V725" s="1954"/>
      <c r="W725" s="1954"/>
      <c r="X725" s="1954"/>
      <c r="Y725" s="1954"/>
      <c r="Z725" s="1954"/>
      <c r="AA725" s="1954"/>
    </row>
    <row r="726" spans="1:27" ht="15.75" customHeight="1">
      <c r="A726" s="1954"/>
      <c r="B726" s="1954"/>
      <c r="C726" s="1954"/>
      <c r="D726" s="1954"/>
      <c r="E726" s="1954"/>
      <c r="F726" s="1954"/>
      <c r="G726" s="1954"/>
      <c r="H726" s="1954"/>
      <c r="I726" s="1954"/>
      <c r="J726" s="1954"/>
      <c r="K726" s="1954"/>
      <c r="L726" s="1954"/>
      <c r="M726" s="1954"/>
      <c r="N726" s="1954"/>
      <c r="O726" s="1954"/>
      <c r="P726" s="1954"/>
      <c r="Q726" s="1954"/>
      <c r="R726" s="1954"/>
      <c r="S726" s="1954"/>
      <c r="T726" s="1954"/>
      <c r="U726" s="1954"/>
      <c r="V726" s="1954"/>
      <c r="W726" s="1954"/>
      <c r="X726" s="1954"/>
      <c r="Y726" s="1954"/>
      <c r="Z726" s="1954"/>
      <c r="AA726" s="1954"/>
    </row>
    <row r="727" spans="1:27" ht="15.75" customHeight="1">
      <c r="A727" s="1954"/>
      <c r="B727" s="1954"/>
      <c r="C727" s="1954"/>
      <c r="D727" s="1954"/>
      <c r="E727" s="1954"/>
      <c r="F727" s="1954"/>
      <c r="G727" s="1954"/>
      <c r="H727" s="1954"/>
      <c r="I727" s="1954"/>
      <c r="J727" s="1954"/>
      <c r="K727" s="1954"/>
      <c r="L727" s="1954"/>
      <c r="M727" s="1954"/>
      <c r="N727" s="1954"/>
      <c r="O727" s="1954"/>
      <c r="P727" s="1954"/>
      <c r="Q727" s="1954"/>
      <c r="R727" s="1954"/>
      <c r="S727" s="1954"/>
      <c r="T727" s="1954"/>
      <c r="U727" s="1954"/>
      <c r="V727" s="1954"/>
      <c r="W727" s="1954"/>
      <c r="X727" s="1954"/>
      <c r="Y727" s="1954"/>
      <c r="Z727" s="1954"/>
      <c r="AA727" s="1954"/>
    </row>
    <row r="728" spans="1:27" ht="15.75" customHeight="1">
      <c r="A728" s="1954"/>
      <c r="B728" s="1954"/>
      <c r="C728" s="1954"/>
      <c r="D728" s="1954"/>
      <c r="E728" s="1954"/>
      <c r="F728" s="1954"/>
      <c r="G728" s="1954"/>
      <c r="H728" s="1954"/>
      <c r="I728" s="1954"/>
      <c r="J728" s="1954"/>
      <c r="K728" s="1954"/>
      <c r="L728" s="1954"/>
      <c r="M728" s="1954"/>
      <c r="N728" s="1954"/>
      <c r="O728" s="1954"/>
      <c r="P728" s="1954"/>
      <c r="Q728" s="1954"/>
      <c r="R728" s="1954"/>
      <c r="S728" s="1954"/>
      <c r="T728" s="1954"/>
      <c r="U728" s="1954"/>
      <c r="V728" s="1954"/>
      <c r="W728" s="1954"/>
      <c r="X728" s="1954"/>
      <c r="Y728" s="1954"/>
      <c r="Z728" s="1954"/>
      <c r="AA728" s="1954"/>
    </row>
    <row r="729" spans="1:27" ht="15.75" customHeight="1">
      <c r="A729" s="1954"/>
      <c r="B729" s="1954"/>
      <c r="C729" s="1954"/>
      <c r="D729" s="1954"/>
      <c r="E729" s="1954"/>
      <c r="F729" s="1954"/>
      <c r="G729" s="1954"/>
      <c r="H729" s="1954"/>
      <c r="I729" s="1954"/>
      <c r="J729" s="1954"/>
      <c r="K729" s="1954"/>
      <c r="L729" s="1954"/>
      <c r="M729" s="1954"/>
      <c r="N729" s="1954"/>
      <c r="O729" s="1954"/>
      <c r="P729" s="1954"/>
      <c r="Q729" s="1954"/>
      <c r="R729" s="1954"/>
      <c r="S729" s="1954"/>
      <c r="T729" s="1954"/>
      <c r="U729" s="1954"/>
      <c r="V729" s="1954"/>
      <c r="W729" s="1954"/>
      <c r="X729" s="1954"/>
      <c r="Y729" s="1954"/>
      <c r="Z729" s="1954"/>
      <c r="AA729" s="1954"/>
    </row>
    <row r="730" spans="1:27" ht="15.75" customHeight="1">
      <c r="A730" s="1954"/>
      <c r="B730" s="1954"/>
      <c r="C730" s="1954"/>
      <c r="D730" s="1954"/>
      <c r="E730" s="1954"/>
      <c r="F730" s="1954"/>
      <c r="G730" s="1954"/>
      <c r="H730" s="1954"/>
      <c r="I730" s="1954"/>
      <c r="J730" s="1954"/>
      <c r="K730" s="1954"/>
      <c r="L730" s="1954"/>
      <c r="M730" s="1954"/>
      <c r="N730" s="1954"/>
      <c r="O730" s="1954"/>
      <c r="P730" s="1954"/>
      <c r="Q730" s="1954"/>
      <c r="R730" s="1954"/>
      <c r="S730" s="1954"/>
      <c r="T730" s="1954"/>
      <c r="U730" s="1954"/>
      <c r="V730" s="1954"/>
      <c r="W730" s="1954"/>
      <c r="X730" s="1954"/>
      <c r="Y730" s="1954"/>
      <c r="Z730" s="1954"/>
      <c r="AA730" s="1954"/>
    </row>
    <row r="731" spans="1:27" ht="15.75" customHeight="1">
      <c r="A731" s="1954"/>
      <c r="B731" s="1954"/>
      <c r="C731" s="1954"/>
      <c r="D731" s="1954"/>
      <c r="E731" s="1954"/>
      <c r="F731" s="1954"/>
      <c r="G731" s="1954"/>
      <c r="H731" s="1954"/>
      <c r="I731" s="1954"/>
      <c r="J731" s="1954"/>
      <c r="K731" s="1954"/>
      <c r="L731" s="1954"/>
      <c r="M731" s="1954"/>
      <c r="N731" s="1954"/>
      <c r="O731" s="1954"/>
      <c r="P731" s="1954"/>
      <c r="Q731" s="1954"/>
      <c r="R731" s="1954"/>
      <c r="S731" s="1954"/>
      <c r="T731" s="1954"/>
      <c r="U731" s="1954"/>
      <c r="V731" s="1954"/>
      <c r="W731" s="1954"/>
      <c r="X731" s="1954"/>
      <c r="Y731" s="1954"/>
      <c r="Z731" s="1954"/>
      <c r="AA731" s="1954"/>
    </row>
    <row r="732" spans="1:27" ht="15.75" customHeight="1">
      <c r="A732" s="1954"/>
      <c r="B732" s="1954"/>
      <c r="C732" s="1954"/>
      <c r="D732" s="1954"/>
      <c r="E732" s="1954"/>
      <c r="F732" s="1954"/>
      <c r="G732" s="1954"/>
      <c r="H732" s="1954"/>
      <c r="I732" s="1954"/>
      <c r="J732" s="1954"/>
      <c r="K732" s="1954"/>
      <c r="L732" s="1954"/>
      <c r="M732" s="1954"/>
      <c r="N732" s="1954"/>
      <c r="O732" s="1954"/>
      <c r="P732" s="1954"/>
      <c r="Q732" s="1954"/>
      <c r="R732" s="1954"/>
      <c r="S732" s="1954"/>
      <c r="T732" s="1954"/>
      <c r="U732" s="1954"/>
      <c r="V732" s="1954"/>
      <c r="W732" s="1954"/>
      <c r="X732" s="1954"/>
      <c r="Y732" s="1954"/>
      <c r="Z732" s="1954"/>
      <c r="AA732" s="1954"/>
    </row>
    <row r="733" spans="1:27" ht="15.75" customHeight="1">
      <c r="A733" s="1954"/>
      <c r="B733" s="1954"/>
      <c r="C733" s="1954"/>
      <c r="D733" s="1954"/>
      <c r="E733" s="1954"/>
      <c r="F733" s="1954"/>
      <c r="G733" s="1954"/>
      <c r="H733" s="1954"/>
      <c r="I733" s="1954"/>
      <c r="J733" s="1954"/>
      <c r="K733" s="1954"/>
      <c r="L733" s="1954"/>
      <c r="M733" s="1954"/>
      <c r="N733" s="1954"/>
      <c r="O733" s="1954"/>
      <c r="P733" s="1954"/>
      <c r="Q733" s="1954"/>
      <c r="R733" s="1954"/>
      <c r="S733" s="1954"/>
      <c r="T733" s="1954"/>
      <c r="U733" s="1954"/>
      <c r="V733" s="1954"/>
      <c r="W733" s="1954"/>
      <c r="X733" s="1954"/>
      <c r="Y733" s="1954"/>
      <c r="Z733" s="1954"/>
      <c r="AA733" s="1954"/>
    </row>
    <row r="734" spans="1:27" ht="15.75" customHeight="1">
      <c r="A734" s="1954"/>
      <c r="B734" s="1954"/>
      <c r="C734" s="1954"/>
      <c r="D734" s="1954"/>
      <c r="E734" s="1954"/>
      <c r="F734" s="1954"/>
      <c r="G734" s="1954"/>
      <c r="H734" s="1954"/>
      <c r="I734" s="1954"/>
      <c r="J734" s="1954"/>
      <c r="K734" s="1954"/>
      <c r="L734" s="1954"/>
      <c r="M734" s="1954"/>
      <c r="N734" s="1954"/>
      <c r="O734" s="1954"/>
      <c r="P734" s="1954"/>
      <c r="Q734" s="1954"/>
      <c r="R734" s="1954"/>
      <c r="S734" s="1954"/>
      <c r="T734" s="1954"/>
      <c r="U734" s="1954"/>
      <c r="V734" s="1954"/>
      <c r="W734" s="1954"/>
      <c r="X734" s="1954"/>
      <c r="Y734" s="1954"/>
      <c r="Z734" s="1954"/>
      <c r="AA734" s="1954"/>
    </row>
    <row r="735" spans="1:27" ht="15.75" customHeight="1">
      <c r="A735" s="1954"/>
      <c r="B735" s="1954"/>
      <c r="C735" s="1954"/>
      <c r="D735" s="1954"/>
      <c r="E735" s="1954"/>
      <c r="F735" s="1954"/>
      <c r="G735" s="1954"/>
      <c r="H735" s="1954"/>
      <c r="I735" s="1954"/>
      <c r="J735" s="1954"/>
      <c r="K735" s="1954"/>
      <c r="L735" s="1954"/>
      <c r="M735" s="1954"/>
      <c r="N735" s="1954"/>
      <c r="O735" s="1954"/>
      <c r="P735" s="1954"/>
      <c r="Q735" s="1954"/>
      <c r="R735" s="1954"/>
      <c r="S735" s="1954"/>
      <c r="T735" s="1954"/>
      <c r="U735" s="1954"/>
      <c r="V735" s="1954"/>
      <c r="W735" s="1954"/>
      <c r="X735" s="1954"/>
      <c r="Y735" s="1954"/>
      <c r="Z735" s="1954"/>
      <c r="AA735" s="1954"/>
    </row>
    <row r="736" spans="1:27" ht="15.75" customHeight="1">
      <c r="A736" s="1954"/>
      <c r="B736" s="1954"/>
      <c r="C736" s="1954"/>
      <c r="D736" s="1954"/>
      <c r="E736" s="1954"/>
      <c r="F736" s="1954"/>
      <c r="G736" s="1954"/>
      <c r="H736" s="1954"/>
      <c r="I736" s="1954"/>
      <c r="J736" s="1954"/>
      <c r="K736" s="1954"/>
      <c r="L736" s="1954"/>
      <c r="M736" s="1954"/>
      <c r="N736" s="1954"/>
      <c r="O736" s="1954"/>
      <c r="P736" s="1954"/>
      <c r="Q736" s="1954"/>
      <c r="R736" s="1954"/>
      <c r="S736" s="1954"/>
      <c r="T736" s="1954"/>
      <c r="U736" s="1954"/>
      <c r="V736" s="1954"/>
      <c r="W736" s="1954"/>
      <c r="X736" s="1954"/>
      <c r="Y736" s="1954"/>
      <c r="Z736" s="1954"/>
      <c r="AA736" s="1954"/>
    </row>
    <row r="737" spans="1:27" ht="15.75" customHeight="1">
      <c r="A737" s="1954"/>
      <c r="B737" s="1954"/>
      <c r="C737" s="1954"/>
      <c r="D737" s="1954"/>
      <c r="E737" s="1954"/>
      <c r="F737" s="1954"/>
      <c r="G737" s="1954"/>
      <c r="H737" s="1954"/>
      <c r="I737" s="1954"/>
      <c r="J737" s="1954"/>
      <c r="K737" s="1954"/>
      <c r="L737" s="1954"/>
      <c r="M737" s="1954"/>
      <c r="N737" s="1954"/>
      <c r="O737" s="1954"/>
      <c r="P737" s="1954"/>
      <c r="Q737" s="1954"/>
      <c r="R737" s="1954"/>
      <c r="S737" s="1954"/>
      <c r="T737" s="1954"/>
      <c r="U737" s="1954"/>
      <c r="V737" s="1954"/>
      <c r="W737" s="1954"/>
      <c r="X737" s="1954"/>
      <c r="Y737" s="1954"/>
      <c r="Z737" s="1954"/>
      <c r="AA737" s="1954"/>
    </row>
    <row r="738" spans="1:27" ht="15.75" customHeight="1">
      <c r="A738" s="1954"/>
      <c r="B738" s="1954"/>
      <c r="C738" s="1954"/>
      <c r="D738" s="1954"/>
      <c r="E738" s="1954"/>
      <c r="F738" s="1954"/>
      <c r="G738" s="1954"/>
      <c r="H738" s="1954"/>
      <c r="I738" s="1954"/>
      <c r="J738" s="1954"/>
      <c r="K738" s="1954"/>
      <c r="L738" s="1954"/>
      <c r="M738" s="1954"/>
      <c r="N738" s="1954"/>
      <c r="O738" s="1954"/>
      <c r="P738" s="1954"/>
      <c r="Q738" s="1954"/>
      <c r="R738" s="1954"/>
      <c r="S738" s="1954"/>
      <c r="T738" s="1954"/>
      <c r="U738" s="1954"/>
      <c r="V738" s="1954"/>
      <c r="W738" s="1954"/>
      <c r="X738" s="1954"/>
      <c r="Y738" s="1954"/>
      <c r="Z738" s="1954"/>
      <c r="AA738" s="1954"/>
    </row>
    <row r="739" spans="1:27" ht="15.75" customHeight="1">
      <c r="A739" s="1954"/>
      <c r="B739" s="1954"/>
      <c r="C739" s="1954"/>
      <c r="D739" s="1954"/>
      <c r="E739" s="1954"/>
      <c r="F739" s="1954"/>
      <c r="G739" s="1954"/>
      <c r="H739" s="1954"/>
      <c r="I739" s="1954"/>
      <c r="J739" s="1954"/>
      <c r="K739" s="1954"/>
      <c r="L739" s="1954"/>
      <c r="M739" s="1954"/>
      <c r="N739" s="1954"/>
      <c r="O739" s="1954"/>
      <c r="P739" s="1954"/>
      <c r="Q739" s="1954"/>
      <c r="R739" s="1954"/>
      <c r="S739" s="1954"/>
      <c r="T739" s="1954"/>
      <c r="U739" s="1954"/>
      <c r="V739" s="1954"/>
      <c r="W739" s="1954"/>
      <c r="X739" s="1954"/>
      <c r="Y739" s="1954"/>
      <c r="Z739" s="1954"/>
      <c r="AA739" s="1954"/>
    </row>
    <row r="740" spans="1:27" ht="15.75" customHeight="1">
      <c r="A740" s="1954"/>
      <c r="B740" s="1954"/>
      <c r="C740" s="1954"/>
      <c r="D740" s="1954"/>
      <c r="E740" s="1954"/>
      <c r="F740" s="1954"/>
      <c r="G740" s="1954"/>
      <c r="H740" s="1954"/>
      <c r="I740" s="1954"/>
      <c r="J740" s="1954"/>
      <c r="K740" s="1954"/>
      <c r="L740" s="1954"/>
      <c r="M740" s="1954"/>
      <c r="N740" s="1954"/>
      <c r="O740" s="1954"/>
      <c r="P740" s="1954"/>
      <c r="Q740" s="1954"/>
      <c r="R740" s="1954"/>
      <c r="S740" s="1954"/>
      <c r="T740" s="1954"/>
      <c r="U740" s="1954"/>
      <c r="V740" s="1954"/>
      <c r="W740" s="1954"/>
      <c r="X740" s="1954"/>
      <c r="Y740" s="1954"/>
      <c r="Z740" s="1954"/>
      <c r="AA740" s="1954"/>
    </row>
    <row r="741" spans="1:27" ht="15.75" customHeight="1">
      <c r="A741" s="1954"/>
      <c r="B741" s="1954"/>
      <c r="C741" s="1954"/>
      <c r="D741" s="1954"/>
      <c r="E741" s="1954"/>
      <c r="F741" s="1954"/>
      <c r="G741" s="1954"/>
      <c r="H741" s="1954"/>
      <c r="I741" s="1954"/>
      <c r="J741" s="1954"/>
      <c r="K741" s="1954"/>
      <c r="L741" s="1954"/>
      <c r="M741" s="1954"/>
      <c r="N741" s="1954"/>
      <c r="O741" s="1954"/>
      <c r="P741" s="1954"/>
      <c r="Q741" s="1954"/>
      <c r="R741" s="1954"/>
      <c r="S741" s="1954"/>
      <c r="T741" s="1954"/>
      <c r="U741" s="1954"/>
      <c r="V741" s="1954"/>
      <c r="W741" s="1954"/>
      <c r="X741" s="1954"/>
      <c r="Y741" s="1954"/>
      <c r="Z741" s="1954"/>
      <c r="AA741" s="1954"/>
    </row>
    <row r="742" spans="1:27" ht="15.75" customHeight="1">
      <c r="A742" s="1954"/>
      <c r="B742" s="1954"/>
      <c r="C742" s="1954"/>
      <c r="D742" s="1954"/>
      <c r="E742" s="1954"/>
      <c r="F742" s="1954"/>
      <c r="G742" s="1954"/>
      <c r="H742" s="1954"/>
      <c r="I742" s="1954"/>
      <c r="J742" s="1954"/>
      <c r="K742" s="1954"/>
      <c r="L742" s="1954"/>
      <c r="M742" s="1954"/>
      <c r="N742" s="1954"/>
      <c r="O742" s="1954"/>
      <c r="P742" s="1954"/>
      <c r="Q742" s="1954"/>
      <c r="R742" s="1954"/>
      <c r="S742" s="1954"/>
      <c r="T742" s="1954"/>
      <c r="U742" s="1954"/>
      <c r="V742" s="1954"/>
      <c r="W742" s="1954"/>
      <c r="X742" s="1954"/>
      <c r="Y742" s="1954"/>
      <c r="Z742" s="1954"/>
      <c r="AA742" s="1954"/>
    </row>
    <row r="743" spans="1:27" ht="15.75" customHeight="1">
      <c r="A743" s="1954"/>
      <c r="B743" s="1954"/>
      <c r="C743" s="1954"/>
      <c r="D743" s="1954"/>
      <c r="E743" s="1954"/>
      <c r="F743" s="1954"/>
      <c r="G743" s="1954"/>
      <c r="H743" s="1954"/>
      <c r="I743" s="1954"/>
      <c r="J743" s="1954"/>
      <c r="K743" s="1954"/>
      <c r="L743" s="1954"/>
      <c r="M743" s="1954"/>
      <c r="N743" s="1954"/>
      <c r="O743" s="1954"/>
      <c r="P743" s="1954"/>
      <c r="Q743" s="1954"/>
      <c r="R743" s="1954"/>
      <c r="S743" s="1954"/>
      <c r="T743" s="1954"/>
      <c r="U743" s="1954"/>
      <c r="V743" s="1954"/>
      <c r="W743" s="1954"/>
      <c r="X743" s="1954"/>
      <c r="Y743" s="1954"/>
      <c r="Z743" s="1954"/>
      <c r="AA743" s="1954"/>
    </row>
    <row r="744" spans="1:27" ht="15.75" customHeight="1">
      <c r="A744" s="1954"/>
      <c r="B744" s="1954"/>
      <c r="C744" s="1954"/>
      <c r="D744" s="1954"/>
      <c r="E744" s="1954"/>
      <c r="F744" s="1954"/>
      <c r="G744" s="1954"/>
      <c r="H744" s="1954"/>
      <c r="I744" s="1954"/>
      <c r="J744" s="1954"/>
      <c r="K744" s="1954"/>
      <c r="L744" s="1954"/>
      <c r="M744" s="1954"/>
      <c r="N744" s="1954"/>
      <c r="O744" s="1954"/>
      <c r="P744" s="1954"/>
      <c r="Q744" s="1954"/>
      <c r="R744" s="1954"/>
      <c r="S744" s="1954"/>
      <c r="T744" s="1954"/>
      <c r="U744" s="1954"/>
      <c r="V744" s="1954"/>
      <c r="W744" s="1954"/>
      <c r="X744" s="1954"/>
      <c r="Y744" s="1954"/>
      <c r="Z744" s="1954"/>
      <c r="AA744" s="1954"/>
    </row>
    <row r="745" spans="1:27" ht="15.75" customHeight="1">
      <c r="A745" s="1954"/>
      <c r="B745" s="1954"/>
      <c r="C745" s="1954"/>
      <c r="D745" s="1954"/>
      <c r="E745" s="1954"/>
      <c r="F745" s="1954"/>
      <c r="G745" s="1954"/>
      <c r="H745" s="1954"/>
      <c r="I745" s="1954"/>
      <c r="J745" s="1954"/>
      <c r="K745" s="1954"/>
      <c r="L745" s="1954"/>
      <c r="M745" s="1954"/>
      <c r="N745" s="1954"/>
      <c r="O745" s="1954"/>
      <c r="P745" s="1954"/>
      <c r="Q745" s="1954"/>
      <c r="R745" s="1954"/>
      <c r="S745" s="1954"/>
      <c r="T745" s="1954"/>
      <c r="U745" s="1954"/>
      <c r="V745" s="1954"/>
      <c r="W745" s="1954"/>
      <c r="X745" s="1954"/>
      <c r="Y745" s="1954"/>
      <c r="Z745" s="1954"/>
      <c r="AA745" s="1954"/>
    </row>
    <row r="746" spans="1:27" ht="15.75" customHeight="1">
      <c r="A746" s="1954"/>
      <c r="B746" s="1954"/>
      <c r="C746" s="1954"/>
      <c r="D746" s="1954"/>
      <c r="E746" s="1954"/>
      <c r="F746" s="1954"/>
      <c r="G746" s="1954"/>
      <c r="H746" s="1954"/>
      <c r="I746" s="1954"/>
      <c r="J746" s="1954"/>
      <c r="K746" s="1954"/>
      <c r="L746" s="1954"/>
      <c r="M746" s="1954"/>
      <c r="N746" s="1954"/>
      <c r="O746" s="1954"/>
      <c r="P746" s="1954"/>
      <c r="Q746" s="1954"/>
      <c r="R746" s="1954"/>
      <c r="S746" s="1954"/>
      <c r="T746" s="1954"/>
      <c r="U746" s="1954"/>
      <c r="V746" s="1954"/>
      <c r="W746" s="1954"/>
      <c r="X746" s="1954"/>
      <c r="Y746" s="1954"/>
      <c r="Z746" s="1954"/>
      <c r="AA746" s="1954"/>
    </row>
    <row r="747" spans="1:27" ht="15.75" customHeight="1">
      <c r="A747" s="1954"/>
      <c r="B747" s="1954"/>
      <c r="C747" s="1954"/>
      <c r="D747" s="1954"/>
      <c r="E747" s="1954"/>
      <c r="F747" s="1954"/>
      <c r="G747" s="1954"/>
      <c r="H747" s="1954"/>
      <c r="I747" s="1954"/>
      <c r="J747" s="1954"/>
      <c r="K747" s="1954"/>
      <c r="L747" s="1954"/>
      <c r="M747" s="1954"/>
      <c r="N747" s="1954"/>
      <c r="O747" s="1954"/>
      <c r="P747" s="1954"/>
      <c r="Q747" s="1954"/>
      <c r="R747" s="1954"/>
      <c r="S747" s="1954"/>
      <c r="T747" s="1954"/>
      <c r="U747" s="1954"/>
      <c r="V747" s="1954"/>
      <c r="W747" s="1954"/>
      <c r="X747" s="1954"/>
      <c r="Y747" s="1954"/>
      <c r="Z747" s="1954"/>
      <c r="AA747" s="1954"/>
    </row>
    <row r="748" spans="1:27" ht="15.75" customHeight="1">
      <c r="A748" s="1954"/>
      <c r="B748" s="1954"/>
      <c r="C748" s="1954"/>
      <c r="D748" s="1954"/>
      <c r="E748" s="1954"/>
      <c r="F748" s="1954"/>
      <c r="G748" s="1954"/>
      <c r="H748" s="1954"/>
      <c r="I748" s="1954"/>
      <c r="J748" s="1954"/>
      <c r="K748" s="1954"/>
      <c r="L748" s="1954"/>
      <c r="M748" s="1954"/>
      <c r="N748" s="1954"/>
      <c r="O748" s="1954"/>
      <c r="P748" s="1954"/>
      <c r="Q748" s="1954"/>
      <c r="R748" s="1954"/>
      <c r="S748" s="1954"/>
      <c r="T748" s="1954"/>
      <c r="U748" s="1954"/>
      <c r="V748" s="1954"/>
      <c r="W748" s="1954"/>
      <c r="X748" s="1954"/>
      <c r="Y748" s="1954"/>
      <c r="Z748" s="1954"/>
      <c r="AA748" s="1954"/>
    </row>
    <row r="749" spans="1:27" ht="15.75" customHeight="1">
      <c r="A749" s="1954"/>
      <c r="B749" s="1954"/>
      <c r="C749" s="1954"/>
      <c r="D749" s="1954"/>
      <c r="E749" s="1954"/>
      <c r="F749" s="1954"/>
      <c r="G749" s="1954"/>
      <c r="H749" s="1954"/>
      <c r="I749" s="1954"/>
      <c r="J749" s="1954"/>
      <c r="K749" s="1954"/>
      <c r="L749" s="1954"/>
      <c r="M749" s="1954"/>
      <c r="N749" s="1954"/>
      <c r="O749" s="1954"/>
      <c r="P749" s="1954"/>
      <c r="Q749" s="1954"/>
      <c r="R749" s="1954"/>
      <c r="S749" s="1954"/>
      <c r="T749" s="1954"/>
      <c r="U749" s="1954"/>
      <c r="V749" s="1954"/>
      <c r="W749" s="1954"/>
      <c r="X749" s="1954"/>
      <c r="Y749" s="1954"/>
      <c r="Z749" s="1954"/>
      <c r="AA749" s="1954"/>
    </row>
    <row r="750" spans="1:27" ht="15.75" customHeight="1">
      <c r="A750" s="1954"/>
      <c r="B750" s="1954"/>
      <c r="C750" s="1954"/>
      <c r="D750" s="1954"/>
      <c r="E750" s="1954"/>
      <c r="F750" s="1954"/>
      <c r="G750" s="1954"/>
      <c r="H750" s="1954"/>
      <c r="I750" s="1954"/>
      <c r="J750" s="1954"/>
      <c r="K750" s="1954"/>
      <c r="L750" s="1954"/>
      <c r="M750" s="1954"/>
      <c r="N750" s="1954"/>
      <c r="O750" s="1954"/>
      <c r="P750" s="1954"/>
      <c r="Q750" s="1954"/>
      <c r="R750" s="1954"/>
      <c r="S750" s="1954"/>
      <c r="T750" s="1954"/>
      <c r="U750" s="1954"/>
      <c r="V750" s="1954"/>
      <c r="W750" s="1954"/>
      <c r="X750" s="1954"/>
      <c r="Y750" s="1954"/>
      <c r="Z750" s="1954"/>
      <c r="AA750" s="1954"/>
    </row>
    <row r="751" spans="1:27" ht="15.75" customHeight="1">
      <c r="A751" s="1954"/>
      <c r="B751" s="1954"/>
      <c r="C751" s="1954"/>
      <c r="D751" s="1954"/>
      <c r="E751" s="1954"/>
      <c r="F751" s="1954"/>
      <c r="G751" s="1954"/>
      <c r="H751" s="1954"/>
      <c r="I751" s="1954"/>
      <c r="J751" s="1954"/>
      <c r="K751" s="1954"/>
      <c r="L751" s="1954"/>
      <c r="M751" s="1954"/>
      <c r="N751" s="1954"/>
      <c r="O751" s="1954"/>
      <c r="P751" s="1954"/>
      <c r="Q751" s="1954"/>
      <c r="R751" s="1954"/>
      <c r="S751" s="1954"/>
      <c r="T751" s="1954"/>
      <c r="U751" s="1954"/>
      <c r="V751" s="1954"/>
      <c r="W751" s="1954"/>
      <c r="X751" s="1954"/>
      <c r="Y751" s="1954"/>
      <c r="Z751" s="1954"/>
      <c r="AA751" s="1954"/>
    </row>
    <row r="752" spans="1:27" ht="15.75" customHeight="1">
      <c r="A752" s="1954"/>
      <c r="B752" s="1954"/>
      <c r="C752" s="1954"/>
      <c r="D752" s="1954"/>
      <c r="E752" s="1954"/>
      <c r="F752" s="1954"/>
      <c r="G752" s="1954"/>
      <c r="H752" s="1954"/>
      <c r="I752" s="1954"/>
      <c r="J752" s="1954"/>
      <c r="K752" s="1954"/>
      <c r="L752" s="1954"/>
      <c r="M752" s="1954"/>
      <c r="N752" s="1954"/>
      <c r="O752" s="1954"/>
      <c r="P752" s="1954"/>
      <c r="Q752" s="1954"/>
      <c r="R752" s="1954"/>
      <c r="S752" s="1954"/>
      <c r="T752" s="1954"/>
      <c r="U752" s="1954"/>
      <c r="V752" s="1954"/>
      <c r="W752" s="1954"/>
      <c r="X752" s="1954"/>
      <c r="Y752" s="1954"/>
      <c r="Z752" s="1954"/>
      <c r="AA752" s="1954"/>
    </row>
    <row r="753" spans="1:27" ht="15.75" customHeight="1">
      <c r="A753" s="1954"/>
      <c r="B753" s="1954"/>
      <c r="C753" s="1954"/>
      <c r="D753" s="1954"/>
      <c r="E753" s="1954"/>
      <c r="F753" s="1954"/>
      <c r="G753" s="1954"/>
      <c r="H753" s="1954"/>
      <c r="I753" s="1954"/>
      <c r="J753" s="1954"/>
      <c r="K753" s="1954"/>
      <c r="L753" s="1954"/>
      <c r="M753" s="1954"/>
      <c r="N753" s="1954"/>
      <c r="O753" s="1954"/>
      <c r="P753" s="1954"/>
      <c r="Q753" s="1954"/>
      <c r="R753" s="1954"/>
      <c r="S753" s="1954"/>
      <c r="T753" s="1954"/>
      <c r="U753" s="1954"/>
      <c r="V753" s="1954"/>
      <c r="W753" s="1954"/>
      <c r="X753" s="1954"/>
      <c r="Y753" s="1954"/>
      <c r="Z753" s="1954"/>
      <c r="AA753" s="1954"/>
    </row>
    <row r="754" spans="1:27" ht="15.75" customHeight="1">
      <c r="A754" s="1954"/>
      <c r="B754" s="1954"/>
      <c r="C754" s="1954"/>
      <c r="D754" s="1954"/>
      <c r="E754" s="1954"/>
      <c r="F754" s="1954"/>
      <c r="G754" s="1954"/>
      <c r="H754" s="1954"/>
      <c r="I754" s="1954"/>
      <c r="J754" s="1954"/>
      <c r="K754" s="1954"/>
      <c r="L754" s="1954"/>
      <c r="M754" s="1954"/>
      <c r="N754" s="1954"/>
      <c r="O754" s="1954"/>
      <c r="P754" s="1954"/>
      <c r="Q754" s="1954"/>
      <c r="R754" s="1954"/>
      <c r="S754" s="1954"/>
      <c r="T754" s="1954"/>
      <c r="U754" s="1954"/>
      <c r="V754" s="1954"/>
      <c r="W754" s="1954"/>
      <c r="X754" s="1954"/>
      <c r="Y754" s="1954"/>
      <c r="Z754" s="1954"/>
      <c r="AA754" s="1954"/>
    </row>
    <row r="755" spans="1:27" ht="15.75" customHeight="1">
      <c r="A755" s="1954"/>
      <c r="B755" s="1954"/>
      <c r="C755" s="1954"/>
      <c r="D755" s="1954"/>
      <c r="E755" s="1954"/>
      <c r="F755" s="1954"/>
      <c r="G755" s="1954"/>
      <c r="H755" s="1954"/>
      <c r="I755" s="1954"/>
      <c r="J755" s="1954"/>
      <c r="K755" s="1954"/>
      <c r="L755" s="1954"/>
      <c r="M755" s="1954"/>
      <c r="N755" s="1954"/>
      <c r="O755" s="1954"/>
      <c r="P755" s="1954"/>
      <c r="Q755" s="1954"/>
      <c r="R755" s="1954"/>
      <c r="S755" s="1954"/>
      <c r="T755" s="1954"/>
      <c r="U755" s="1954"/>
      <c r="V755" s="1954"/>
      <c r="W755" s="1954"/>
      <c r="X755" s="1954"/>
      <c r="Y755" s="1954"/>
      <c r="Z755" s="1954"/>
      <c r="AA755" s="1954"/>
    </row>
    <row r="756" spans="1:27" ht="15.75" customHeight="1">
      <c r="A756" s="1954"/>
      <c r="B756" s="1954"/>
      <c r="C756" s="1954"/>
      <c r="D756" s="1954"/>
      <c r="E756" s="1954"/>
      <c r="F756" s="1954"/>
      <c r="G756" s="1954"/>
      <c r="H756" s="1954"/>
      <c r="I756" s="1954"/>
      <c r="J756" s="1954"/>
      <c r="K756" s="1954"/>
      <c r="L756" s="1954"/>
      <c r="M756" s="1954"/>
      <c r="N756" s="1954"/>
      <c r="O756" s="1954"/>
      <c r="P756" s="1954"/>
      <c r="Q756" s="1954"/>
      <c r="R756" s="1954"/>
      <c r="S756" s="1954"/>
      <c r="T756" s="1954"/>
      <c r="U756" s="1954"/>
      <c r="V756" s="1954"/>
      <c r="W756" s="1954"/>
      <c r="X756" s="1954"/>
      <c r="Y756" s="1954"/>
      <c r="Z756" s="1954"/>
      <c r="AA756" s="1954"/>
    </row>
    <row r="757" spans="1:27" ht="15.75" customHeight="1">
      <c r="A757" s="1954"/>
      <c r="B757" s="1954"/>
      <c r="C757" s="1954"/>
      <c r="D757" s="1954"/>
      <c r="E757" s="1954"/>
      <c r="F757" s="1954"/>
      <c r="G757" s="1954"/>
      <c r="H757" s="1954"/>
      <c r="I757" s="1954"/>
      <c r="J757" s="1954"/>
      <c r="K757" s="1954"/>
      <c r="L757" s="1954"/>
      <c r="M757" s="1954"/>
      <c r="N757" s="1954"/>
      <c r="O757" s="1954"/>
      <c r="P757" s="1954"/>
      <c r="Q757" s="1954"/>
      <c r="R757" s="1954"/>
      <c r="S757" s="1954"/>
      <c r="T757" s="1954"/>
      <c r="U757" s="1954"/>
      <c r="V757" s="1954"/>
      <c r="W757" s="1954"/>
      <c r="X757" s="1954"/>
      <c r="Y757" s="1954"/>
      <c r="Z757" s="1954"/>
      <c r="AA757" s="1954"/>
    </row>
    <row r="758" spans="1:27" ht="15.75" customHeight="1">
      <c r="A758" s="1954"/>
      <c r="B758" s="1954"/>
      <c r="C758" s="1954"/>
      <c r="D758" s="1954"/>
      <c r="E758" s="1954"/>
      <c r="F758" s="1954"/>
      <c r="G758" s="1954"/>
      <c r="H758" s="1954"/>
      <c r="I758" s="1954"/>
      <c r="J758" s="1954"/>
      <c r="K758" s="1954"/>
      <c r="L758" s="1954"/>
      <c r="M758" s="1954"/>
      <c r="N758" s="1954"/>
      <c r="O758" s="1954"/>
      <c r="P758" s="1954"/>
      <c r="Q758" s="1954"/>
      <c r="R758" s="1954"/>
      <c r="S758" s="1954"/>
      <c r="T758" s="1954"/>
      <c r="U758" s="1954"/>
      <c r="V758" s="1954"/>
      <c r="W758" s="1954"/>
      <c r="X758" s="1954"/>
      <c r="Y758" s="1954"/>
      <c r="Z758" s="1954"/>
      <c r="AA758" s="1954"/>
    </row>
    <row r="759" spans="1:27" ht="15.75" customHeight="1">
      <c r="A759" s="1954"/>
      <c r="B759" s="1954"/>
      <c r="C759" s="1954"/>
      <c r="D759" s="1954"/>
      <c r="E759" s="1954"/>
      <c r="F759" s="1954"/>
      <c r="G759" s="1954"/>
      <c r="H759" s="1954"/>
      <c r="I759" s="1954"/>
      <c r="J759" s="1954"/>
      <c r="K759" s="1954"/>
      <c r="L759" s="1954"/>
      <c r="M759" s="1954"/>
      <c r="N759" s="1954"/>
      <c r="O759" s="1954"/>
      <c r="P759" s="1954"/>
      <c r="Q759" s="1954"/>
      <c r="R759" s="1954"/>
      <c r="S759" s="1954"/>
      <c r="T759" s="1954"/>
      <c r="U759" s="1954"/>
      <c r="V759" s="1954"/>
      <c r="W759" s="1954"/>
      <c r="X759" s="1954"/>
      <c r="Y759" s="1954"/>
      <c r="Z759" s="1954"/>
      <c r="AA759" s="1954"/>
    </row>
    <row r="760" spans="1:27" ht="15.75" customHeight="1">
      <c r="A760" s="1954"/>
      <c r="B760" s="1954"/>
      <c r="C760" s="1954"/>
      <c r="D760" s="1954"/>
      <c r="E760" s="1954"/>
      <c r="F760" s="1954"/>
      <c r="G760" s="1954"/>
      <c r="H760" s="1954"/>
      <c r="I760" s="1954"/>
      <c r="J760" s="1954"/>
      <c r="K760" s="1954"/>
      <c r="L760" s="1954"/>
      <c r="M760" s="1954"/>
      <c r="N760" s="1954"/>
      <c r="O760" s="1954"/>
      <c r="P760" s="1954"/>
      <c r="Q760" s="1954"/>
      <c r="R760" s="1954"/>
      <c r="S760" s="1954"/>
      <c r="T760" s="1954"/>
      <c r="U760" s="1954"/>
      <c r="V760" s="1954"/>
      <c r="W760" s="1954"/>
      <c r="X760" s="1954"/>
      <c r="Y760" s="1954"/>
      <c r="Z760" s="1954"/>
      <c r="AA760" s="1954"/>
    </row>
    <row r="761" spans="1:27" ht="15.75" customHeight="1">
      <c r="A761" s="1954"/>
      <c r="B761" s="1954"/>
      <c r="C761" s="1954"/>
      <c r="D761" s="1954"/>
      <c r="E761" s="1954"/>
      <c r="F761" s="1954"/>
      <c r="G761" s="1954"/>
      <c r="H761" s="1954"/>
      <c r="I761" s="1954"/>
      <c r="J761" s="1954"/>
      <c r="K761" s="1954"/>
      <c r="L761" s="1954"/>
      <c r="M761" s="1954"/>
      <c r="N761" s="1954"/>
      <c r="O761" s="1954"/>
      <c r="P761" s="1954"/>
      <c r="Q761" s="1954"/>
      <c r="R761" s="1954"/>
      <c r="S761" s="1954"/>
      <c r="T761" s="1954"/>
      <c r="U761" s="1954"/>
      <c r="V761" s="1954"/>
      <c r="W761" s="1954"/>
      <c r="X761" s="1954"/>
      <c r="Y761" s="1954"/>
      <c r="Z761" s="1954"/>
      <c r="AA761" s="1954"/>
    </row>
    <row r="762" spans="1:27" ht="15.75" customHeight="1">
      <c r="A762" s="1954"/>
      <c r="B762" s="1954"/>
      <c r="C762" s="1954"/>
      <c r="D762" s="1954"/>
      <c r="E762" s="1954"/>
      <c r="F762" s="1954"/>
      <c r="G762" s="1954"/>
      <c r="H762" s="1954"/>
      <c r="I762" s="1954"/>
      <c r="J762" s="1954"/>
      <c r="K762" s="1954"/>
      <c r="L762" s="1954"/>
      <c r="M762" s="1954"/>
      <c r="N762" s="1954"/>
      <c r="O762" s="1954"/>
      <c r="P762" s="1954"/>
      <c r="Q762" s="1954"/>
      <c r="R762" s="1954"/>
      <c r="S762" s="1954"/>
      <c r="T762" s="1954"/>
      <c r="U762" s="1954"/>
      <c r="V762" s="1954"/>
      <c r="W762" s="1954"/>
      <c r="X762" s="1954"/>
      <c r="Y762" s="1954"/>
      <c r="Z762" s="1954"/>
      <c r="AA762" s="1954"/>
    </row>
    <row r="763" spans="1:27" ht="15.75" customHeight="1">
      <c r="A763" s="1954"/>
      <c r="B763" s="1954"/>
      <c r="C763" s="1954"/>
      <c r="D763" s="1954"/>
      <c r="E763" s="1954"/>
      <c r="F763" s="1954"/>
      <c r="G763" s="1954"/>
      <c r="H763" s="1954"/>
      <c r="I763" s="1954"/>
      <c r="J763" s="1954"/>
      <c r="K763" s="1954"/>
      <c r="L763" s="1954"/>
      <c r="M763" s="1954"/>
      <c r="N763" s="1954"/>
      <c r="O763" s="1954"/>
      <c r="P763" s="1954"/>
      <c r="Q763" s="1954"/>
      <c r="R763" s="1954"/>
      <c r="S763" s="1954"/>
      <c r="T763" s="1954"/>
      <c r="U763" s="1954"/>
      <c r="V763" s="1954"/>
      <c r="W763" s="1954"/>
      <c r="X763" s="1954"/>
      <c r="Y763" s="1954"/>
      <c r="Z763" s="1954"/>
      <c r="AA763" s="1954"/>
    </row>
    <row r="764" spans="1:27" ht="15.75" customHeight="1">
      <c r="A764" s="1954"/>
      <c r="B764" s="1954"/>
      <c r="C764" s="1954"/>
      <c r="D764" s="1954"/>
      <c r="E764" s="1954"/>
      <c r="F764" s="1954"/>
      <c r="G764" s="1954"/>
      <c r="H764" s="1954"/>
      <c r="I764" s="1954"/>
      <c r="J764" s="1954"/>
      <c r="K764" s="1954"/>
      <c r="L764" s="1954"/>
      <c r="M764" s="1954"/>
      <c r="N764" s="1954"/>
      <c r="O764" s="1954"/>
      <c r="P764" s="1954"/>
      <c r="Q764" s="1954"/>
      <c r="R764" s="1954"/>
      <c r="S764" s="1954"/>
      <c r="T764" s="1954"/>
      <c r="U764" s="1954"/>
      <c r="V764" s="1954"/>
      <c r="W764" s="1954"/>
      <c r="X764" s="1954"/>
      <c r="Y764" s="1954"/>
      <c r="Z764" s="1954"/>
      <c r="AA764" s="1954"/>
    </row>
    <row r="765" spans="1:27" ht="15.75" customHeight="1">
      <c r="A765" s="1954"/>
      <c r="B765" s="1954"/>
      <c r="C765" s="1954"/>
      <c r="D765" s="1954"/>
      <c r="E765" s="1954"/>
      <c r="F765" s="1954"/>
      <c r="G765" s="1954"/>
      <c r="H765" s="1954"/>
      <c r="I765" s="1954"/>
      <c r="J765" s="1954"/>
      <c r="K765" s="1954"/>
      <c r="L765" s="1954"/>
      <c r="M765" s="1954"/>
      <c r="N765" s="1954"/>
      <c r="O765" s="1954"/>
      <c r="P765" s="1954"/>
      <c r="Q765" s="1954"/>
      <c r="R765" s="1954"/>
      <c r="S765" s="1954"/>
      <c r="T765" s="1954"/>
      <c r="U765" s="1954"/>
      <c r="V765" s="1954"/>
      <c r="W765" s="1954"/>
      <c r="X765" s="1954"/>
      <c r="Y765" s="1954"/>
      <c r="Z765" s="1954"/>
      <c r="AA765" s="1954"/>
    </row>
    <row r="766" spans="1:27" ht="15.75" customHeight="1">
      <c r="A766" s="1954"/>
      <c r="B766" s="1954"/>
      <c r="C766" s="1954"/>
      <c r="D766" s="1954"/>
      <c r="E766" s="1954"/>
      <c r="F766" s="1954"/>
      <c r="G766" s="1954"/>
      <c r="H766" s="1954"/>
      <c r="I766" s="1954"/>
      <c r="J766" s="1954"/>
      <c r="K766" s="1954"/>
      <c r="L766" s="1954"/>
      <c r="M766" s="1954"/>
      <c r="N766" s="1954"/>
      <c r="O766" s="1954"/>
      <c r="P766" s="1954"/>
      <c r="Q766" s="1954"/>
      <c r="R766" s="1954"/>
      <c r="S766" s="1954"/>
      <c r="T766" s="1954"/>
      <c r="U766" s="1954"/>
      <c r="V766" s="1954"/>
      <c r="W766" s="1954"/>
      <c r="X766" s="1954"/>
      <c r="Y766" s="1954"/>
      <c r="Z766" s="1954"/>
      <c r="AA766" s="1954"/>
    </row>
    <row r="767" spans="1:27" ht="15.75" customHeight="1">
      <c r="A767" s="1954"/>
      <c r="B767" s="1954"/>
      <c r="C767" s="1954"/>
      <c r="D767" s="1954"/>
      <c r="E767" s="1954"/>
      <c r="F767" s="1954"/>
      <c r="G767" s="1954"/>
      <c r="H767" s="1954"/>
      <c r="I767" s="1954"/>
      <c r="J767" s="1954"/>
      <c r="K767" s="1954"/>
      <c r="L767" s="1954"/>
      <c r="M767" s="1954"/>
      <c r="N767" s="1954"/>
      <c r="O767" s="1954"/>
      <c r="P767" s="1954"/>
      <c r="Q767" s="1954"/>
      <c r="R767" s="1954"/>
      <c r="S767" s="1954"/>
      <c r="T767" s="1954"/>
      <c r="U767" s="1954"/>
      <c r="V767" s="1954"/>
      <c r="W767" s="1954"/>
      <c r="X767" s="1954"/>
      <c r="Y767" s="1954"/>
      <c r="Z767" s="1954"/>
      <c r="AA767" s="1954"/>
    </row>
    <row r="768" spans="1:27" ht="15.75" customHeight="1">
      <c r="A768" s="1954"/>
      <c r="B768" s="1954"/>
      <c r="C768" s="1954"/>
      <c r="D768" s="1954"/>
      <c r="E768" s="1954"/>
      <c r="F768" s="1954"/>
      <c r="G768" s="1954"/>
      <c r="H768" s="1954"/>
      <c r="I768" s="1954"/>
      <c r="J768" s="1954"/>
      <c r="K768" s="1954"/>
      <c r="L768" s="1954"/>
      <c r="M768" s="1954"/>
      <c r="N768" s="1954"/>
      <c r="O768" s="1954"/>
      <c r="P768" s="1954"/>
      <c r="Q768" s="1954"/>
      <c r="R768" s="1954"/>
      <c r="S768" s="1954"/>
      <c r="T768" s="1954"/>
      <c r="U768" s="1954"/>
      <c r="V768" s="1954"/>
      <c r="W768" s="1954"/>
      <c r="X768" s="1954"/>
      <c r="Y768" s="1954"/>
      <c r="Z768" s="1954"/>
      <c r="AA768" s="1954"/>
    </row>
    <row r="769" spans="1:27" ht="15.75" customHeight="1">
      <c r="A769" s="1954"/>
      <c r="B769" s="1954"/>
      <c r="C769" s="1954"/>
      <c r="D769" s="1954"/>
      <c r="E769" s="1954"/>
      <c r="F769" s="1954"/>
      <c r="G769" s="1954"/>
      <c r="H769" s="1954"/>
      <c r="I769" s="1954"/>
      <c r="J769" s="1954"/>
      <c r="K769" s="1954"/>
      <c r="L769" s="1954"/>
      <c r="M769" s="1954"/>
      <c r="N769" s="1954"/>
      <c r="O769" s="1954"/>
      <c r="P769" s="1954"/>
      <c r="Q769" s="1954"/>
      <c r="R769" s="1954"/>
      <c r="S769" s="1954"/>
      <c r="T769" s="1954"/>
      <c r="U769" s="1954"/>
      <c r="V769" s="1954"/>
      <c r="W769" s="1954"/>
      <c r="X769" s="1954"/>
      <c r="Y769" s="1954"/>
      <c r="Z769" s="1954"/>
      <c r="AA769" s="1954"/>
    </row>
    <row r="770" spans="1:27" ht="15.75" customHeight="1">
      <c r="A770" s="1954"/>
      <c r="B770" s="1954"/>
      <c r="C770" s="1954"/>
      <c r="D770" s="1954"/>
      <c r="E770" s="1954"/>
      <c r="F770" s="1954"/>
      <c r="G770" s="1954"/>
      <c r="H770" s="1954"/>
      <c r="I770" s="1954"/>
      <c r="J770" s="1954"/>
      <c r="K770" s="1954"/>
      <c r="L770" s="1954"/>
      <c r="M770" s="1954"/>
      <c r="N770" s="1954"/>
      <c r="O770" s="1954"/>
      <c r="P770" s="1954"/>
      <c r="Q770" s="1954"/>
      <c r="R770" s="1954"/>
      <c r="S770" s="1954"/>
      <c r="T770" s="1954"/>
      <c r="U770" s="1954"/>
      <c r="V770" s="1954"/>
      <c r="W770" s="1954"/>
      <c r="X770" s="1954"/>
      <c r="Y770" s="1954"/>
      <c r="Z770" s="1954"/>
      <c r="AA770" s="1954"/>
    </row>
    <row r="771" spans="1:27" ht="15.75" customHeight="1">
      <c r="A771" s="1954"/>
      <c r="B771" s="1954"/>
      <c r="C771" s="1954"/>
      <c r="D771" s="1954"/>
      <c r="E771" s="1954"/>
      <c r="F771" s="1954"/>
      <c r="G771" s="1954"/>
      <c r="H771" s="1954"/>
      <c r="I771" s="1954"/>
      <c r="J771" s="1954"/>
      <c r="K771" s="1954"/>
      <c r="L771" s="1954"/>
      <c r="M771" s="1954"/>
      <c r="N771" s="1954"/>
      <c r="O771" s="1954"/>
      <c r="P771" s="1954"/>
      <c r="Q771" s="1954"/>
      <c r="R771" s="1954"/>
      <c r="S771" s="1954"/>
      <c r="T771" s="1954"/>
      <c r="U771" s="1954"/>
      <c r="V771" s="1954"/>
      <c r="W771" s="1954"/>
      <c r="X771" s="1954"/>
      <c r="Y771" s="1954"/>
      <c r="Z771" s="1954"/>
      <c r="AA771" s="1954"/>
    </row>
    <row r="772" spans="1:27" ht="15.75" customHeight="1">
      <c r="A772" s="1954"/>
      <c r="B772" s="1954"/>
      <c r="C772" s="1954"/>
      <c r="D772" s="1954"/>
      <c r="E772" s="1954"/>
      <c r="F772" s="1954"/>
      <c r="G772" s="1954"/>
      <c r="H772" s="1954"/>
      <c r="I772" s="1954"/>
      <c r="J772" s="1954"/>
      <c r="K772" s="1954"/>
      <c r="L772" s="1954"/>
      <c r="M772" s="1954"/>
      <c r="N772" s="1954"/>
      <c r="O772" s="1954"/>
      <c r="P772" s="1954"/>
      <c r="Q772" s="1954"/>
      <c r="R772" s="1954"/>
      <c r="S772" s="1954"/>
      <c r="T772" s="1954"/>
      <c r="U772" s="1954"/>
      <c r="V772" s="1954"/>
      <c r="W772" s="1954"/>
      <c r="X772" s="1954"/>
      <c r="Y772" s="1954"/>
      <c r="Z772" s="1954"/>
      <c r="AA772" s="1954"/>
    </row>
    <row r="773" spans="1:27" ht="15.75" customHeight="1">
      <c r="A773" s="1954"/>
      <c r="B773" s="1954"/>
      <c r="C773" s="1954"/>
      <c r="D773" s="1954"/>
      <c r="E773" s="1954"/>
      <c r="F773" s="1954"/>
      <c r="G773" s="1954"/>
      <c r="H773" s="1954"/>
      <c r="I773" s="1954"/>
      <c r="J773" s="1954"/>
      <c r="K773" s="1954"/>
      <c r="L773" s="1954"/>
      <c r="M773" s="1954"/>
      <c r="N773" s="1954"/>
      <c r="O773" s="1954"/>
      <c r="P773" s="1954"/>
      <c r="Q773" s="1954"/>
      <c r="R773" s="1954"/>
      <c r="S773" s="1954"/>
      <c r="T773" s="1954"/>
      <c r="U773" s="1954"/>
      <c r="V773" s="1954"/>
      <c r="W773" s="1954"/>
      <c r="X773" s="1954"/>
      <c r="Y773" s="1954"/>
      <c r="Z773" s="1954"/>
      <c r="AA773" s="1954"/>
    </row>
    <row r="774" spans="1:27" ht="15.75" customHeight="1">
      <c r="A774" s="1954"/>
      <c r="B774" s="1954"/>
      <c r="C774" s="1954"/>
      <c r="D774" s="1954"/>
      <c r="E774" s="1954"/>
      <c r="F774" s="1954"/>
      <c r="G774" s="1954"/>
      <c r="H774" s="1954"/>
      <c r="I774" s="1954"/>
      <c r="J774" s="1954"/>
      <c r="K774" s="1954"/>
      <c r="L774" s="1954"/>
      <c r="M774" s="1954"/>
      <c r="N774" s="1954"/>
      <c r="O774" s="1954"/>
      <c r="P774" s="1954"/>
      <c r="Q774" s="1954"/>
      <c r="R774" s="1954"/>
      <c r="S774" s="1954"/>
      <c r="T774" s="1954"/>
      <c r="U774" s="1954"/>
      <c r="V774" s="1954"/>
      <c r="W774" s="1954"/>
      <c r="X774" s="1954"/>
      <c r="Y774" s="1954"/>
      <c r="Z774" s="1954"/>
      <c r="AA774" s="1954"/>
    </row>
    <row r="775" spans="1:27" ht="15.75" customHeight="1">
      <c r="A775" s="1954"/>
      <c r="B775" s="1954"/>
      <c r="C775" s="1954"/>
      <c r="D775" s="1954"/>
      <c r="E775" s="1954"/>
      <c r="F775" s="1954"/>
      <c r="G775" s="1954"/>
      <c r="H775" s="1954"/>
      <c r="I775" s="1954"/>
      <c r="J775" s="1954"/>
      <c r="K775" s="1954"/>
      <c r="L775" s="1954"/>
      <c r="M775" s="1954"/>
      <c r="N775" s="1954"/>
      <c r="O775" s="1954"/>
      <c r="P775" s="1954"/>
      <c r="Q775" s="1954"/>
      <c r="R775" s="1954"/>
      <c r="S775" s="1954"/>
      <c r="T775" s="1954"/>
      <c r="U775" s="1954"/>
      <c r="V775" s="1954"/>
      <c r="W775" s="1954"/>
      <c r="X775" s="1954"/>
      <c r="Y775" s="1954"/>
      <c r="Z775" s="1954"/>
      <c r="AA775" s="1954"/>
    </row>
    <row r="776" spans="1:27" ht="15.75" customHeight="1">
      <c r="A776" s="1954"/>
      <c r="B776" s="1954"/>
      <c r="C776" s="1954"/>
      <c r="D776" s="1954"/>
      <c r="E776" s="1954"/>
      <c r="F776" s="1954"/>
      <c r="G776" s="1954"/>
      <c r="H776" s="1954"/>
      <c r="I776" s="1954"/>
      <c r="J776" s="1954"/>
      <c r="K776" s="1954"/>
      <c r="L776" s="1954"/>
      <c r="M776" s="1954"/>
      <c r="N776" s="1954"/>
      <c r="O776" s="1954"/>
      <c r="P776" s="1954"/>
      <c r="Q776" s="1954"/>
      <c r="R776" s="1954"/>
      <c r="S776" s="1954"/>
      <c r="T776" s="1954"/>
      <c r="U776" s="1954"/>
      <c r="V776" s="1954"/>
      <c r="W776" s="1954"/>
      <c r="X776" s="1954"/>
      <c r="Y776" s="1954"/>
      <c r="Z776" s="1954"/>
      <c r="AA776" s="1954"/>
    </row>
    <row r="777" spans="1:27" ht="15.75" customHeight="1">
      <c r="A777" s="1954"/>
      <c r="B777" s="1954"/>
      <c r="C777" s="1954"/>
      <c r="D777" s="1954"/>
      <c r="E777" s="1954"/>
      <c r="F777" s="1954"/>
      <c r="G777" s="1954"/>
      <c r="H777" s="1954"/>
      <c r="I777" s="1954"/>
      <c r="J777" s="1954"/>
      <c r="K777" s="1954"/>
      <c r="L777" s="1954"/>
      <c r="M777" s="1954"/>
      <c r="N777" s="1954"/>
      <c r="O777" s="1954"/>
      <c r="P777" s="1954"/>
      <c r="Q777" s="1954"/>
      <c r="R777" s="1954"/>
      <c r="S777" s="1954"/>
      <c r="T777" s="1954"/>
      <c r="U777" s="1954"/>
      <c r="V777" s="1954"/>
      <c r="W777" s="1954"/>
      <c r="X777" s="1954"/>
      <c r="Y777" s="1954"/>
      <c r="Z777" s="1954"/>
      <c r="AA777" s="1954"/>
    </row>
    <row r="778" spans="1:27" ht="15.75" customHeight="1">
      <c r="A778" s="1954"/>
      <c r="B778" s="1954"/>
      <c r="C778" s="1954"/>
      <c r="D778" s="1954"/>
      <c r="E778" s="1954"/>
      <c r="F778" s="1954"/>
      <c r="G778" s="1954"/>
      <c r="H778" s="1954"/>
      <c r="I778" s="1954"/>
      <c r="J778" s="1954"/>
      <c r="K778" s="1954"/>
      <c r="L778" s="1954"/>
      <c r="M778" s="1954"/>
      <c r="N778" s="1954"/>
      <c r="O778" s="1954"/>
      <c r="P778" s="1954"/>
      <c r="Q778" s="1954"/>
      <c r="R778" s="1954"/>
      <c r="S778" s="1954"/>
      <c r="T778" s="1954"/>
      <c r="U778" s="1954"/>
      <c r="V778" s="1954"/>
      <c r="W778" s="1954"/>
      <c r="X778" s="1954"/>
      <c r="Y778" s="1954"/>
      <c r="Z778" s="1954"/>
      <c r="AA778" s="1954"/>
    </row>
    <row r="779" spans="1:27" ht="15.75" customHeight="1">
      <c r="A779" s="1954"/>
      <c r="B779" s="1954"/>
      <c r="C779" s="1954"/>
      <c r="D779" s="1954"/>
      <c r="E779" s="1954"/>
      <c r="F779" s="1954"/>
      <c r="G779" s="1954"/>
      <c r="H779" s="1954"/>
      <c r="I779" s="1954"/>
      <c r="J779" s="1954"/>
      <c r="K779" s="1954"/>
      <c r="L779" s="1954"/>
      <c r="M779" s="1954"/>
      <c r="N779" s="1954"/>
      <c r="O779" s="1954"/>
      <c r="P779" s="1954"/>
      <c r="Q779" s="1954"/>
      <c r="R779" s="1954"/>
      <c r="S779" s="1954"/>
      <c r="T779" s="1954"/>
      <c r="U779" s="1954"/>
      <c r="V779" s="1954"/>
      <c r="W779" s="1954"/>
      <c r="X779" s="1954"/>
      <c r="Y779" s="1954"/>
      <c r="Z779" s="1954"/>
      <c r="AA779" s="1954"/>
    </row>
    <row r="780" spans="1:27" ht="15.75" customHeight="1">
      <c r="A780" s="1954"/>
      <c r="B780" s="1954"/>
      <c r="C780" s="1954"/>
      <c r="D780" s="1954"/>
      <c r="E780" s="1954"/>
      <c r="F780" s="1954"/>
      <c r="G780" s="1954"/>
      <c r="H780" s="1954"/>
      <c r="I780" s="1954"/>
      <c r="J780" s="1954"/>
      <c r="K780" s="1954"/>
      <c r="L780" s="1954"/>
      <c r="M780" s="1954"/>
      <c r="N780" s="1954"/>
      <c r="O780" s="1954"/>
      <c r="P780" s="1954"/>
      <c r="Q780" s="1954"/>
      <c r="R780" s="1954"/>
      <c r="S780" s="1954"/>
      <c r="T780" s="1954"/>
      <c r="U780" s="1954"/>
      <c r="V780" s="1954"/>
      <c r="W780" s="1954"/>
      <c r="X780" s="1954"/>
      <c r="Y780" s="1954"/>
      <c r="Z780" s="1954"/>
      <c r="AA780" s="1954"/>
    </row>
    <row r="781" spans="1:27" ht="15.75" customHeight="1">
      <c r="A781" s="1954"/>
      <c r="B781" s="1954"/>
      <c r="C781" s="1954"/>
      <c r="D781" s="1954"/>
      <c r="E781" s="1954"/>
      <c r="F781" s="1954"/>
      <c r="G781" s="1954"/>
      <c r="H781" s="1954"/>
      <c r="I781" s="1954"/>
      <c r="J781" s="1954"/>
      <c r="K781" s="1954"/>
      <c r="L781" s="1954"/>
      <c r="M781" s="1954"/>
      <c r="N781" s="1954"/>
      <c r="O781" s="1954"/>
      <c r="P781" s="1954"/>
      <c r="Q781" s="1954"/>
      <c r="R781" s="1954"/>
      <c r="S781" s="1954"/>
      <c r="T781" s="1954"/>
      <c r="U781" s="1954"/>
      <c r="V781" s="1954"/>
      <c r="W781" s="1954"/>
      <c r="X781" s="1954"/>
      <c r="Y781" s="1954"/>
      <c r="Z781" s="1954"/>
      <c r="AA781" s="1954"/>
    </row>
    <row r="782" spans="1:27" ht="15.75" customHeight="1">
      <c r="A782" s="1954"/>
      <c r="B782" s="1954"/>
      <c r="C782" s="1954"/>
      <c r="D782" s="1954"/>
      <c r="E782" s="1954"/>
      <c r="F782" s="1954"/>
      <c r="G782" s="1954"/>
      <c r="H782" s="1954"/>
      <c r="I782" s="1954"/>
      <c r="J782" s="1954"/>
      <c r="K782" s="1954"/>
      <c r="L782" s="1954"/>
      <c r="M782" s="1954"/>
      <c r="N782" s="1954"/>
      <c r="O782" s="1954"/>
      <c r="P782" s="1954"/>
      <c r="Q782" s="1954"/>
      <c r="R782" s="1954"/>
      <c r="S782" s="1954"/>
      <c r="T782" s="1954"/>
      <c r="U782" s="1954"/>
      <c r="V782" s="1954"/>
      <c r="W782" s="1954"/>
      <c r="X782" s="1954"/>
      <c r="Y782" s="1954"/>
      <c r="Z782" s="1954"/>
      <c r="AA782" s="1954"/>
    </row>
    <row r="783" spans="1:27" ht="15.75" customHeight="1">
      <c r="A783" s="1954"/>
      <c r="B783" s="1954"/>
      <c r="C783" s="1954"/>
      <c r="D783" s="1954"/>
      <c r="E783" s="1954"/>
      <c r="F783" s="1954"/>
      <c r="G783" s="1954"/>
      <c r="H783" s="1954"/>
      <c r="I783" s="1954"/>
      <c r="J783" s="1954"/>
      <c r="K783" s="1954"/>
      <c r="L783" s="1954"/>
      <c r="M783" s="1954"/>
      <c r="N783" s="1954"/>
      <c r="O783" s="1954"/>
      <c r="P783" s="1954"/>
      <c r="Q783" s="1954"/>
      <c r="R783" s="1954"/>
      <c r="S783" s="1954"/>
      <c r="T783" s="1954"/>
      <c r="U783" s="1954"/>
      <c r="V783" s="1954"/>
      <c r="W783" s="1954"/>
      <c r="X783" s="1954"/>
      <c r="Y783" s="1954"/>
      <c r="Z783" s="1954"/>
      <c r="AA783" s="1954"/>
    </row>
    <row r="784" spans="1:27" ht="15.75" customHeight="1">
      <c r="A784" s="1954"/>
      <c r="B784" s="1954"/>
      <c r="C784" s="1954"/>
      <c r="D784" s="1954"/>
      <c r="E784" s="1954"/>
      <c r="F784" s="1954"/>
      <c r="G784" s="1954"/>
      <c r="H784" s="1954"/>
      <c r="I784" s="1954"/>
      <c r="J784" s="1954"/>
      <c r="K784" s="1954"/>
      <c r="L784" s="1954"/>
      <c r="M784" s="1954"/>
      <c r="N784" s="1954"/>
      <c r="O784" s="1954"/>
      <c r="P784" s="1954"/>
      <c r="Q784" s="1954"/>
      <c r="R784" s="1954"/>
      <c r="S784" s="1954"/>
      <c r="T784" s="1954"/>
      <c r="U784" s="1954"/>
      <c r="V784" s="1954"/>
      <c r="W784" s="1954"/>
      <c r="X784" s="1954"/>
      <c r="Y784" s="1954"/>
      <c r="Z784" s="1954"/>
      <c r="AA784" s="1954"/>
    </row>
    <row r="785" spans="1:27" ht="15.75" customHeight="1">
      <c r="A785" s="1954"/>
      <c r="B785" s="1954"/>
      <c r="C785" s="1954"/>
      <c r="D785" s="1954"/>
      <c r="E785" s="1954"/>
      <c r="F785" s="1954"/>
      <c r="G785" s="1954"/>
      <c r="H785" s="1954"/>
      <c r="I785" s="1954"/>
      <c r="J785" s="1954"/>
      <c r="K785" s="1954"/>
      <c r="L785" s="1954"/>
      <c r="M785" s="1954"/>
      <c r="N785" s="1954"/>
      <c r="O785" s="1954"/>
      <c r="P785" s="1954"/>
      <c r="Q785" s="1954"/>
      <c r="R785" s="1954"/>
      <c r="S785" s="1954"/>
      <c r="T785" s="1954"/>
      <c r="U785" s="1954"/>
      <c r="V785" s="1954"/>
      <c r="W785" s="1954"/>
      <c r="X785" s="1954"/>
      <c r="Y785" s="1954"/>
      <c r="Z785" s="1954"/>
      <c r="AA785" s="1954"/>
    </row>
    <row r="786" spans="1:27" ht="15.75" customHeight="1">
      <c r="A786" s="1954"/>
      <c r="B786" s="1954"/>
      <c r="C786" s="1954"/>
      <c r="D786" s="1954"/>
      <c r="E786" s="1954"/>
      <c r="F786" s="1954"/>
      <c r="G786" s="1954"/>
      <c r="H786" s="1954"/>
      <c r="I786" s="1954"/>
      <c r="J786" s="1954"/>
      <c r="K786" s="1954"/>
      <c r="L786" s="1954"/>
      <c r="M786" s="1954"/>
      <c r="N786" s="1954"/>
      <c r="O786" s="1954"/>
      <c r="P786" s="1954"/>
      <c r="Q786" s="1954"/>
      <c r="R786" s="1954"/>
      <c r="S786" s="1954"/>
      <c r="T786" s="1954"/>
      <c r="U786" s="1954"/>
      <c r="V786" s="1954"/>
      <c r="W786" s="1954"/>
      <c r="X786" s="1954"/>
      <c r="Y786" s="1954"/>
      <c r="Z786" s="1954"/>
      <c r="AA786" s="1954"/>
    </row>
    <row r="787" spans="1:27" ht="15.75" customHeight="1">
      <c r="A787" s="1954"/>
      <c r="B787" s="1954"/>
      <c r="C787" s="1954"/>
      <c r="D787" s="1954"/>
      <c r="E787" s="1954"/>
      <c r="F787" s="1954"/>
      <c r="G787" s="1954"/>
      <c r="H787" s="1954"/>
      <c r="I787" s="1954"/>
      <c r="J787" s="1954"/>
      <c r="K787" s="1954"/>
      <c r="L787" s="1954"/>
      <c r="M787" s="1954"/>
      <c r="N787" s="1954"/>
      <c r="O787" s="1954"/>
      <c r="P787" s="1954"/>
      <c r="Q787" s="1954"/>
      <c r="R787" s="1954"/>
      <c r="S787" s="1954"/>
      <c r="T787" s="1954"/>
      <c r="U787" s="1954"/>
      <c r="V787" s="1954"/>
      <c r="W787" s="1954"/>
      <c r="X787" s="1954"/>
      <c r="Y787" s="1954"/>
      <c r="Z787" s="1954"/>
      <c r="AA787" s="1954"/>
    </row>
    <row r="788" spans="1:27" ht="15.75" customHeight="1">
      <c r="A788" s="1954"/>
      <c r="B788" s="1954"/>
      <c r="C788" s="1954"/>
      <c r="D788" s="1954"/>
      <c r="E788" s="1954"/>
      <c r="F788" s="1954"/>
      <c r="G788" s="1954"/>
      <c r="H788" s="1954"/>
      <c r="I788" s="1954"/>
      <c r="J788" s="1954"/>
      <c r="K788" s="1954"/>
      <c r="L788" s="1954"/>
      <c r="M788" s="1954"/>
      <c r="N788" s="1954"/>
      <c r="O788" s="1954"/>
      <c r="P788" s="1954"/>
      <c r="Q788" s="1954"/>
      <c r="R788" s="1954"/>
      <c r="S788" s="1954"/>
      <c r="T788" s="1954"/>
      <c r="U788" s="1954"/>
      <c r="V788" s="1954"/>
      <c r="W788" s="1954"/>
      <c r="X788" s="1954"/>
      <c r="Y788" s="1954"/>
      <c r="Z788" s="1954"/>
      <c r="AA788" s="1954"/>
    </row>
    <row r="789" spans="1:27" ht="15.75" customHeight="1">
      <c r="A789" s="1954"/>
      <c r="B789" s="1954"/>
      <c r="C789" s="1954"/>
      <c r="D789" s="1954"/>
      <c r="E789" s="1954"/>
      <c r="F789" s="1954"/>
      <c r="G789" s="1954"/>
      <c r="H789" s="1954"/>
      <c r="I789" s="1954"/>
      <c r="J789" s="1954"/>
      <c r="K789" s="1954"/>
      <c r="L789" s="1954"/>
      <c r="M789" s="1954"/>
      <c r="N789" s="1954"/>
      <c r="O789" s="1954"/>
      <c r="P789" s="1954"/>
      <c r="Q789" s="1954"/>
      <c r="R789" s="1954"/>
      <c r="S789" s="1954"/>
      <c r="T789" s="1954"/>
      <c r="U789" s="1954"/>
      <c r="V789" s="1954"/>
      <c r="W789" s="1954"/>
      <c r="X789" s="1954"/>
      <c r="Y789" s="1954"/>
      <c r="Z789" s="1954"/>
      <c r="AA789" s="1954"/>
    </row>
    <row r="790" spans="1:27" ht="15.75" customHeight="1">
      <c r="A790" s="1954"/>
      <c r="B790" s="1954"/>
      <c r="C790" s="1954"/>
      <c r="D790" s="1954"/>
      <c r="E790" s="1954"/>
      <c r="F790" s="1954"/>
      <c r="G790" s="1954"/>
      <c r="H790" s="1954"/>
      <c r="I790" s="1954"/>
      <c r="J790" s="1954"/>
      <c r="K790" s="1954"/>
      <c r="L790" s="1954"/>
      <c r="M790" s="1954"/>
      <c r="N790" s="1954"/>
      <c r="O790" s="1954"/>
      <c r="P790" s="1954"/>
      <c r="Q790" s="1954"/>
      <c r="R790" s="1954"/>
      <c r="S790" s="1954"/>
      <c r="T790" s="1954"/>
      <c r="U790" s="1954"/>
      <c r="V790" s="1954"/>
      <c r="W790" s="1954"/>
      <c r="X790" s="1954"/>
      <c r="Y790" s="1954"/>
      <c r="Z790" s="1954"/>
      <c r="AA790" s="1954"/>
    </row>
    <row r="791" spans="1:27" ht="15.75" customHeight="1">
      <c r="A791" s="1954"/>
      <c r="B791" s="1954"/>
      <c r="C791" s="1954"/>
      <c r="D791" s="1954"/>
      <c r="E791" s="1954"/>
      <c r="F791" s="1954"/>
      <c r="G791" s="1954"/>
      <c r="H791" s="1954"/>
      <c r="I791" s="1954"/>
      <c r="J791" s="1954"/>
      <c r="K791" s="1954"/>
      <c r="L791" s="1954"/>
      <c r="M791" s="1954"/>
      <c r="N791" s="1954"/>
      <c r="O791" s="1954"/>
      <c r="P791" s="1954"/>
      <c r="Q791" s="1954"/>
      <c r="R791" s="1954"/>
      <c r="S791" s="1954"/>
      <c r="T791" s="1954"/>
      <c r="U791" s="1954"/>
      <c r="V791" s="1954"/>
      <c r="W791" s="1954"/>
      <c r="X791" s="1954"/>
      <c r="Y791" s="1954"/>
      <c r="Z791" s="1954"/>
      <c r="AA791" s="1954"/>
    </row>
    <row r="792" spans="1:27" ht="15.75" customHeight="1">
      <c r="A792" s="1954"/>
      <c r="B792" s="1954"/>
      <c r="C792" s="1954"/>
      <c r="D792" s="1954"/>
      <c r="E792" s="1954"/>
      <c r="F792" s="1954"/>
      <c r="G792" s="1954"/>
      <c r="H792" s="1954"/>
      <c r="I792" s="1954"/>
      <c r="J792" s="1954"/>
      <c r="K792" s="1954"/>
      <c r="L792" s="1954"/>
      <c r="M792" s="1954"/>
      <c r="N792" s="1954"/>
      <c r="O792" s="1954"/>
      <c r="P792" s="1954"/>
      <c r="Q792" s="1954"/>
      <c r="R792" s="1954"/>
      <c r="S792" s="1954"/>
      <c r="T792" s="1954"/>
      <c r="U792" s="1954"/>
      <c r="V792" s="1954"/>
      <c r="W792" s="1954"/>
      <c r="X792" s="1954"/>
      <c r="Y792" s="1954"/>
      <c r="Z792" s="1954"/>
      <c r="AA792" s="1954"/>
    </row>
    <row r="793" spans="1:27" ht="15.75" customHeight="1">
      <c r="A793" s="1954"/>
      <c r="B793" s="1954"/>
      <c r="C793" s="1954"/>
      <c r="D793" s="1954"/>
      <c r="E793" s="1954"/>
      <c r="F793" s="1954"/>
      <c r="G793" s="1954"/>
      <c r="H793" s="1954"/>
      <c r="I793" s="1954"/>
      <c r="J793" s="1954"/>
      <c r="K793" s="1954"/>
      <c r="L793" s="1954"/>
      <c r="M793" s="1954"/>
      <c r="N793" s="1954"/>
      <c r="O793" s="1954"/>
      <c r="P793" s="1954"/>
      <c r="Q793" s="1954"/>
      <c r="R793" s="1954"/>
      <c r="S793" s="1954"/>
      <c r="T793" s="1954"/>
      <c r="U793" s="1954"/>
      <c r="V793" s="1954"/>
      <c r="W793" s="1954"/>
      <c r="X793" s="1954"/>
      <c r="Y793" s="1954"/>
      <c r="Z793" s="1954"/>
      <c r="AA793" s="1954"/>
    </row>
    <row r="794" spans="1:27" ht="15.75" customHeight="1">
      <c r="A794" s="1954"/>
      <c r="B794" s="1954"/>
      <c r="C794" s="1954"/>
      <c r="D794" s="1954"/>
      <c r="E794" s="1954"/>
      <c r="F794" s="1954"/>
      <c r="G794" s="1954"/>
      <c r="H794" s="1954"/>
      <c r="I794" s="1954"/>
      <c r="J794" s="1954"/>
      <c r="K794" s="1954"/>
      <c r="L794" s="1954"/>
      <c r="M794" s="1954"/>
      <c r="N794" s="1954"/>
      <c r="O794" s="1954"/>
      <c r="P794" s="1954"/>
      <c r="Q794" s="1954"/>
      <c r="R794" s="1954"/>
      <c r="S794" s="1954"/>
      <c r="T794" s="1954"/>
      <c r="U794" s="1954"/>
      <c r="V794" s="1954"/>
      <c r="W794" s="1954"/>
      <c r="X794" s="1954"/>
      <c r="Y794" s="1954"/>
      <c r="Z794" s="1954"/>
      <c r="AA794" s="1954"/>
    </row>
    <row r="795" spans="1:27" ht="15.75" customHeight="1">
      <c r="A795" s="1954"/>
      <c r="B795" s="1954"/>
      <c r="C795" s="1954"/>
      <c r="D795" s="1954"/>
      <c r="E795" s="1954"/>
      <c r="F795" s="1954"/>
      <c r="G795" s="1954"/>
      <c r="H795" s="1954"/>
      <c r="I795" s="1954"/>
      <c r="J795" s="1954"/>
      <c r="K795" s="1954"/>
      <c r="L795" s="1954"/>
      <c r="M795" s="1954"/>
      <c r="N795" s="1954"/>
      <c r="O795" s="1954"/>
      <c r="P795" s="1954"/>
      <c r="Q795" s="1954"/>
      <c r="R795" s="1954"/>
      <c r="S795" s="1954"/>
      <c r="T795" s="1954"/>
      <c r="U795" s="1954"/>
      <c r="V795" s="1954"/>
      <c r="W795" s="1954"/>
      <c r="X795" s="1954"/>
      <c r="Y795" s="1954"/>
      <c r="Z795" s="1954"/>
      <c r="AA795" s="1954"/>
    </row>
    <row r="796" spans="1:27" ht="15.75" customHeight="1">
      <c r="A796" s="1954"/>
      <c r="B796" s="1954"/>
      <c r="C796" s="1954"/>
      <c r="D796" s="1954"/>
      <c r="E796" s="1954"/>
      <c r="F796" s="1954"/>
      <c r="G796" s="1954"/>
      <c r="H796" s="1954"/>
      <c r="I796" s="1954"/>
      <c r="J796" s="1954"/>
      <c r="K796" s="1954"/>
      <c r="L796" s="1954"/>
      <c r="M796" s="1954"/>
      <c r="N796" s="1954"/>
      <c r="O796" s="1954"/>
      <c r="P796" s="1954"/>
      <c r="Q796" s="1954"/>
      <c r="R796" s="1954"/>
      <c r="S796" s="1954"/>
      <c r="T796" s="1954"/>
      <c r="U796" s="1954"/>
      <c r="V796" s="1954"/>
      <c r="W796" s="1954"/>
      <c r="X796" s="1954"/>
      <c r="Y796" s="1954"/>
      <c r="Z796" s="1954"/>
      <c r="AA796" s="1954"/>
    </row>
    <row r="797" spans="1:27" ht="15.75" customHeight="1">
      <c r="A797" s="1954"/>
      <c r="B797" s="1954"/>
      <c r="C797" s="1954"/>
      <c r="D797" s="1954"/>
      <c r="E797" s="1954"/>
      <c r="F797" s="1954"/>
      <c r="G797" s="1954"/>
      <c r="H797" s="1954"/>
      <c r="I797" s="1954"/>
      <c r="J797" s="1954"/>
      <c r="K797" s="1954"/>
      <c r="L797" s="1954"/>
      <c r="M797" s="1954"/>
      <c r="N797" s="1954"/>
      <c r="O797" s="1954"/>
      <c r="P797" s="1954"/>
      <c r="Q797" s="1954"/>
      <c r="R797" s="1954"/>
      <c r="S797" s="1954"/>
      <c r="T797" s="1954"/>
      <c r="U797" s="1954"/>
      <c r="V797" s="1954"/>
      <c r="W797" s="1954"/>
      <c r="X797" s="1954"/>
      <c r="Y797" s="1954"/>
      <c r="Z797" s="1954"/>
      <c r="AA797" s="1954"/>
    </row>
    <row r="798" spans="1:27" ht="15.75" customHeight="1">
      <c r="A798" s="1954"/>
      <c r="B798" s="1954"/>
      <c r="C798" s="1954"/>
      <c r="D798" s="1954"/>
      <c r="E798" s="1954"/>
      <c r="F798" s="1954"/>
      <c r="G798" s="1954"/>
      <c r="H798" s="1954"/>
      <c r="I798" s="1954"/>
      <c r="J798" s="1954"/>
      <c r="K798" s="1954"/>
      <c r="L798" s="1954"/>
      <c r="M798" s="1954"/>
      <c r="N798" s="1954"/>
      <c r="O798" s="1954"/>
      <c r="P798" s="1954"/>
      <c r="Q798" s="1954"/>
      <c r="R798" s="1954"/>
      <c r="S798" s="1954"/>
      <c r="T798" s="1954"/>
      <c r="U798" s="1954"/>
      <c r="V798" s="1954"/>
      <c r="W798" s="1954"/>
      <c r="X798" s="1954"/>
      <c r="Y798" s="1954"/>
      <c r="Z798" s="1954"/>
      <c r="AA798" s="1954"/>
    </row>
    <row r="799" spans="1:27" ht="15.75" customHeight="1">
      <c r="A799" s="1954"/>
      <c r="B799" s="1954"/>
      <c r="C799" s="1954"/>
      <c r="D799" s="1954"/>
      <c r="E799" s="1954"/>
      <c r="F799" s="1954"/>
      <c r="G799" s="1954"/>
      <c r="H799" s="1954"/>
      <c r="I799" s="1954"/>
      <c r="J799" s="1954"/>
      <c r="K799" s="1954"/>
      <c r="L799" s="1954"/>
      <c r="M799" s="1954"/>
      <c r="N799" s="1954"/>
      <c r="O799" s="1954"/>
      <c r="P799" s="1954"/>
      <c r="Q799" s="1954"/>
      <c r="R799" s="1954"/>
      <c r="S799" s="1954"/>
      <c r="T799" s="1954"/>
      <c r="U799" s="1954"/>
      <c r="V799" s="1954"/>
      <c r="W799" s="1954"/>
      <c r="X799" s="1954"/>
      <c r="Y799" s="1954"/>
      <c r="Z799" s="1954"/>
      <c r="AA799" s="1954"/>
    </row>
    <row r="800" spans="1:27" ht="15.75" customHeight="1">
      <c r="A800" s="1954"/>
      <c r="B800" s="1954"/>
      <c r="C800" s="1954"/>
      <c r="D800" s="1954"/>
      <c r="E800" s="1954"/>
      <c r="F800" s="1954"/>
      <c r="G800" s="1954"/>
      <c r="H800" s="1954"/>
      <c r="I800" s="1954"/>
      <c r="J800" s="1954"/>
      <c r="K800" s="1954"/>
      <c r="L800" s="1954"/>
      <c r="M800" s="1954"/>
      <c r="N800" s="1954"/>
      <c r="O800" s="1954"/>
      <c r="P800" s="1954"/>
      <c r="Q800" s="1954"/>
      <c r="R800" s="1954"/>
      <c r="S800" s="1954"/>
      <c r="T800" s="1954"/>
      <c r="U800" s="1954"/>
      <c r="V800" s="1954"/>
      <c r="W800" s="1954"/>
      <c r="X800" s="1954"/>
      <c r="Y800" s="1954"/>
      <c r="Z800" s="1954"/>
      <c r="AA800" s="1954"/>
    </row>
    <row r="801" spans="1:27" ht="15.75" customHeight="1">
      <c r="A801" s="1954"/>
      <c r="B801" s="1954"/>
      <c r="C801" s="1954"/>
      <c r="D801" s="1954"/>
      <c r="E801" s="1954"/>
      <c r="F801" s="1954"/>
      <c r="G801" s="1954"/>
      <c r="H801" s="1954"/>
      <c r="I801" s="1954"/>
      <c r="J801" s="1954"/>
      <c r="K801" s="1954"/>
      <c r="L801" s="1954"/>
      <c r="M801" s="1954"/>
      <c r="N801" s="1954"/>
      <c r="O801" s="1954"/>
      <c r="P801" s="1954"/>
      <c r="Q801" s="1954"/>
      <c r="R801" s="1954"/>
      <c r="S801" s="1954"/>
      <c r="T801" s="1954"/>
      <c r="U801" s="1954"/>
      <c r="V801" s="1954"/>
      <c r="W801" s="1954"/>
      <c r="X801" s="1954"/>
      <c r="Y801" s="1954"/>
      <c r="Z801" s="1954"/>
      <c r="AA801" s="1954"/>
    </row>
    <row r="802" spans="1:27" ht="15.75" customHeight="1">
      <c r="A802" s="1954"/>
      <c r="B802" s="1954"/>
      <c r="C802" s="1954"/>
      <c r="D802" s="1954"/>
      <c r="E802" s="1954"/>
      <c r="F802" s="1954"/>
      <c r="G802" s="1954"/>
      <c r="H802" s="1954"/>
      <c r="I802" s="1954"/>
      <c r="J802" s="1954"/>
      <c r="K802" s="1954"/>
      <c r="L802" s="1954"/>
      <c r="M802" s="1954"/>
      <c r="N802" s="1954"/>
      <c r="O802" s="1954"/>
      <c r="P802" s="1954"/>
      <c r="Q802" s="1954"/>
      <c r="R802" s="1954"/>
      <c r="S802" s="1954"/>
      <c r="T802" s="1954"/>
      <c r="U802" s="1954"/>
      <c r="V802" s="1954"/>
      <c r="W802" s="1954"/>
      <c r="X802" s="1954"/>
      <c r="Y802" s="1954"/>
      <c r="Z802" s="1954"/>
      <c r="AA802" s="1954"/>
    </row>
    <row r="803" spans="1:27" ht="15.75" customHeight="1">
      <c r="A803" s="1954"/>
      <c r="B803" s="1954"/>
      <c r="C803" s="1954"/>
      <c r="D803" s="1954"/>
      <c r="E803" s="1954"/>
      <c r="F803" s="1954"/>
      <c r="G803" s="1954"/>
      <c r="H803" s="1954"/>
      <c r="I803" s="1954"/>
      <c r="J803" s="1954"/>
      <c r="K803" s="1954"/>
      <c r="L803" s="1954"/>
      <c r="M803" s="1954"/>
      <c r="N803" s="1954"/>
      <c r="O803" s="1954"/>
      <c r="P803" s="1954"/>
      <c r="Q803" s="1954"/>
      <c r="R803" s="1954"/>
      <c r="S803" s="1954"/>
      <c r="T803" s="1954"/>
      <c r="U803" s="1954"/>
      <c r="V803" s="1954"/>
      <c r="W803" s="1954"/>
      <c r="X803" s="1954"/>
      <c r="Y803" s="1954"/>
      <c r="Z803" s="1954"/>
      <c r="AA803" s="1954"/>
    </row>
    <row r="804" spans="1:27" ht="15.75" customHeight="1">
      <c r="A804" s="1954"/>
      <c r="B804" s="1954"/>
      <c r="C804" s="1954"/>
      <c r="D804" s="1954"/>
      <c r="E804" s="1954"/>
      <c r="F804" s="1954"/>
      <c r="G804" s="1954"/>
      <c r="H804" s="1954"/>
      <c r="I804" s="1954"/>
      <c r="J804" s="1954"/>
      <c r="K804" s="1954"/>
      <c r="L804" s="1954"/>
      <c r="M804" s="1954"/>
      <c r="N804" s="1954"/>
      <c r="O804" s="1954"/>
      <c r="P804" s="1954"/>
      <c r="Q804" s="1954"/>
      <c r="R804" s="1954"/>
      <c r="S804" s="1954"/>
      <c r="T804" s="1954"/>
      <c r="U804" s="1954"/>
      <c r="V804" s="1954"/>
      <c r="W804" s="1954"/>
      <c r="X804" s="1954"/>
      <c r="Y804" s="1954"/>
      <c r="Z804" s="1954"/>
      <c r="AA804" s="1954"/>
    </row>
    <row r="805" spans="1:27" ht="15.75" customHeight="1">
      <c r="A805" s="1954"/>
      <c r="B805" s="1954"/>
      <c r="C805" s="1954"/>
      <c r="D805" s="1954"/>
      <c r="E805" s="1954"/>
      <c r="F805" s="1954"/>
      <c r="G805" s="1954"/>
      <c r="H805" s="1954"/>
      <c r="I805" s="1954"/>
      <c r="J805" s="1954"/>
      <c r="K805" s="1954"/>
      <c r="L805" s="1954"/>
      <c r="M805" s="1954"/>
      <c r="N805" s="1954"/>
      <c r="O805" s="1954"/>
      <c r="P805" s="1954"/>
      <c r="Q805" s="1954"/>
      <c r="R805" s="1954"/>
      <c r="S805" s="1954"/>
      <c r="T805" s="1954"/>
      <c r="U805" s="1954"/>
      <c r="V805" s="1954"/>
      <c r="W805" s="1954"/>
      <c r="X805" s="1954"/>
      <c r="Y805" s="1954"/>
      <c r="Z805" s="1954"/>
      <c r="AA805" s="1954"/>
    </row>
    <row r="806" spans="1:27" ht="15.75" customHeight="1">
      <c r="A806" s="1954"/>
      <c r="B806" s="1954"/>
      <c r="C806" s="1954"/>
      <c r="D806" s="1954"/>
      <c r="E806" s="1954"/>
      <c r="F806" s="1954"/>
      <c r="G806" s="1954"/>
      <c r="H806" s="1954"/>
      <c r="I806" s="1954"/>
      <c r="J806" s="1954"/>
      <c r="K806" s="1954"/>
      <c r="L806" s="1954"/>
      <c r="M806" s="1954"/>
      <c r="N806" s="1954"/>
      <c r="O806" s="1954"/>
      <c r="P806" s="1954"/>
      <c r="Q806" s="1954"/>
      <c r="R806" s="1954"/>
      <c r="S806" s="1954"/>
      <c r="T806" s="1954"/>
      <c r="U806" s="1954"/>
      <c r="V806" s="1954"/>
      <c r="W806" s="1954"/>
      <c r="X806" s="1954"/>
      <c r="Y806" s="1954"/>
      <c r="Z806" s="1954"/>
      <c r="AA806" s="1954"/>
    </row>
    <row r="807" spans="1:27" ht="15.75" customHeight="1">
      <c r="A807" s="1954"/>
      <c r="B807" s="1954"/>
      <c r="C807" s="1954"/>
      <c r="D807" s="1954"/>
      <c r="E807" s="1954"/>
      <c r="F807" s="1954"/>
      <c r="G807" s="1954"/>
      <c r="H807" s="1954"/>
      <c r="I807" s="1954"/>
      <c r="J807" s="1954"/>
      <c r="K807" s="1954"/>
      <c r="L807" s="1954"/>
      <c r="M807" s="1954"/>
      <c r="N807" s="1954"/>
      <c r="O807" s="1954"/>
      <c r="P807" s="1954"/>
      <c r="Q807" s="1954"/>
      <c r="R807" s="1954"/>
      <c r="S807" s="1954"/>
      <c r="T807" s="1954"/>
      <c r="U807" s="1954"/>
      <c r="V807" s="1954"/>
      <c r="W807" s="1954"/>
      <c r="X807" s="1954"/>
      <c r="Y807" s="1954"/>
      <c r="Z807" s="1954"/>
      <c r="AA807" s="1954"/>
    </row>
    <row r="808" spans="1:27" ht="15.75" customHeight="1">
      <c r="A808" s="1954"/>
      <c r="B808" s="1954"/>
      <c r="C808" s="1954"/>
      <c r="D808" s="1954"/>
      <c r="E808" s="1954"/>
      <c r="F808" s="1954"/>
      <c r="G808" s="1954"/>
      <c r="H808" s="1954"/>
      <c r="I808" s="1954"/>
      <c r="J808" s="1954"/>
      <c r="K808" s="1954"/>
      <c r="L808" s="1954"/>
      <c r="M808" s="1954"/>
      <c r="N808" s="1954"/>
      <c r="O808" s="1954"/>
      <c r="P808" s="1954"/>
      <c r="Q808" s="1954"/>
      <c r="R808" s="1954"/>
      <c r="S808" s="1954"/>
      <c r="T808" s="1954"/>
      <c r="U808" s="1954"/>
      <c r="V808" s="1954"/>
      <c r="W808" s="1954"/>
      <c r="X808" s="1954"/>
      <c r="Y808" s="1954"/>
      <c r="Z808" s="1954"/>
      <c r="AA808" s="1954"/>
    </row>
    <row r="809" spans="1:27" ht="15.75" customHeight="1">
      <c r="A809" s="1954"/>
      <c r="B809" s="1954"/>
      <c r="C809" s="1954"/>
      <c r="D809" s="1954"/>
      <c r="E809" s="1954"/>
      <c r="F809" s="1954"/>
      <c r="G809" s="1954"/>
      <c r="H809" s="1954"/>
      <c r="I809" s="1954"/>
      <c r="J809" s="1954"/>
      <c r="K809" s="1954"/>
      <c r="L809" s="1954"/>
      <c r="M809" s="1954"/>
      <c r="N809" s="1954"/>
      <c r="O809" s="1954"/>
      <c r="P809" s="1954"/>
      <c r="Q809" s="1954"/>
      <c r="R809" s="1954"/>
      <c r="S809" s="1954"/>
      <c r="T809" s="1954"/>
      <c r="U809" s="1954"/>
      <c r="V809" s="1954"/>
      <c r="W809" s="1954"/>
      <c r="X809" s="1954"/>
      <c r="Y809" s="1954"/>
      <c r="Z809" s="1954"/>
      <c r="AA809" s="1954"/>
    </row>
    <row r="810" spans="1:27" ht="15.75" customHeight="1">
      <c r="A810" s="1954"/>
      <c r="B810" s="1954"/>
      <c r="C810" s="1954"/>
      <c r="D810" s="1954"/>
      <c r="E810" s="1954"/>
      <c r="F810" s="1954"/>
      <c r="G810" s="1954"/>
      <c r="H810" s="1954"/>
      <c r="I810" s="1954"/>
      <c r="J810" s="1954"/>
      <c r="K810" s="1954"/>
      <c r="L810" s="1954"/>
      <c r="M810" s="1954"/>
      <c r="N810" s="1954"/>
      <c r="O810" s="1954"/>
      <c r="P810" s="1954"/>
      <c r="Q810" s="1954"/>
      <c r="R810" s="1954"/>
      <c r="S810" s="1954"/>
      <c r="T810" s="1954"/>
      <c r="U810" s="1954"/>
      <c r="V810" s="1954"/>
      <c r="W810" s="1954"/>
      <c r="X810" s="1954"/>
      <c r="Y810" s="1954"/>
      <c r="Z810" s="1954"/>
      <c r="AA810" s="1954"/>
    </row>
    <row r="811" spans="1:27" ht="15.75" customHeight="1">
      <c r="A811" s="1954"/>
      <c r="B811" s="1954"/>
      <c r="C811" s="1954"/>
      <c r="D811" s="1954"/>
      <c r="E811" s="1954"/>
      <c r="F811" s="1954"/>
      <c r="G811" s="1954"/>
      <c r="H811" s="1954"/>
      <c r="I811" s="1954"/>
      <c r="J811" s="1954"/>
      <c r="K811" s="1954"/>
      <c r="L811" s="1954"/>
      <c r="M811" s="1954"/>
      <c r="N811" s="1954"/>
      <c r="O811" s="1954"/>
      <c r="P811" s="1954"/>
      <c r="Q811" s="1954"/>
      <c r="R811" s="1954"/>
      <c r="S811" s="1954"/>
      <c r="T811" s="1954"/>
      <c r="U811" s="1954"/>
      <c r="V811" s="1954"/>
      <c r="W811" s="1954"/>
      <c r="X811" s="1954"/>
      <c r="Y811" s="1954"/>
      <c r="Z811" s="1954"/>
      <c r="AA811" s="1954"/>
    </row>
    <row r="812" spans="1:27" ht="15.75" customHeight="1">
      <c r="A812" s="1954"/>
      <c r="B812" s="1954"/>
      <c r="C812" s="1954"/>
      <c r="D812" s="1954"/>
      <c r="E812" s="1954"/>
      <c r="F812" s="1954"/>
      <c r="G812" s="1954"/>
      <c r="H812" s="1954"/>
      <c r="I812" s="1954"/>
      <c r="J812" s="1954"/>
      <c r="K812" s="1954"/>
      <c r="L812" s="1954"/>
      <c r="M812" s="1954"/>
      <c r="N812" s="1954"/>
      <c r="O812" s="1954"/>
      <c r="P812" s="1954"/>
      <c r="Q812" s="1954"/>
      <c r="R812" s="1954"/>
      <c r="S812" s="1954"/>
      <c r="T812" s="1954"/>
      <c r="U812" s="1954"/>
      <c r="V812" s="1954"/>
      <c r="W812" s="1954"/>
      <c r="X812" s="1954"/>
      <c r="Y812" s="1954"/>
      <c r="Z812" s="1954"/>
      <c r="AA812" s="1954"/>
    </row>
    <row r="813" spans="1:27" ht="15.75" customHeight="1">
      <c r="A813" s="1954"/>
      <c r="B813" s="1954"/>
      <c r="C813" s="1954"/>
      <c r="D813" s="1954"/>
      <c r="E813" s="1954"/>
      <c r="F813" s="1954"/>
      <c r="G813" s="1954"/>
      <c r="H813" s="1954"/>
      <c r="I813" s="1954"/>
      <c r="J813" s="1954"/>
      <c r="K813" s="1954"/>
      <c r="L813" s="1954"/>
      <c r="M813" s="1954"/>
      <c r="N813" s="1954"/>
      <c r="O813" s="1954"/>
      <c r="P813" s="1954"/>
      <c r="Q813" s="1954"/>
      <c r="R813" s="1954"/>
      <c r="S813" s="1954"/>
      <c r="T813" s="1954"/>
      <c r="U813" s="1954"/>
      <c r="V813" s="1954"/>
      <c r="W813" s="1954"/>
      <c r="X813" s="1954"/>
      <c r="Y813" s="1954"/>
      <c r="Z813" s="1954"/>
      <c r="AA813" s="1954"/>
    </row>
    <row r="814" spans="1:27" ht="15.75" customHeight="1">
      <c r="A814" s="1954"/>
      <c r="B814" s="1954"/>
      <c r="C814" s="1954"/>
      <c r="D814" s="1954"/>
      <c r="E814" s="1954"/>
      <c r="F814" s="1954"/>
      <c r="G814" s="1954"/>
      <c r="H814" s="1954"/>
      <c r="I814" s="1954"/>
      <c r="J814" s="1954"/>
      <c r="K814" s="1954"/>
      <c r="L814" s="1954"/>
      <c r="M814" s="1954"/>
      <c r="N814" s="1954"/>
      <c r="O814" s="1954"/>
      <c r="P814" s="1954"/>
      <c r="Q814" s="1954"/>
      <c r="R814" s="1954"/>
      <c r="S814" s="1954"/>
      <c r="T814" s="1954"/>
      <c r="U814" s="1954"/>
      <c r="V814" s="1954"/>
      <c r="W814" s="1954"/>
      <c r="X814" s="1954"/>
      <c r="Y814" s="1954"/>
      <c r="Z814" s="1954"/>
      <c r="AA814" s="1954"/>
    </row>
    <row r="815" spans="1:27" ht="15.75" customHeight="1">
      <c r="A815" s="1954"/>
      <c r="B815" s="1954"/>
      <c r="C815" s="1954"/>
      <c r="D815" s="1954"/>
      <c r="E815" s="1954"/>
      <c r="F815" s="1954"/>
      <c r="G815" s="1954"/>
      <c r="H815" s="1954"/>
      <c r="I815" s="1954"/>
      <c r="J815" s="1954"/>
      <c r="K815" s="1954"/>
      <c r="L815" s="1954"/>
      <c r="M815" s="1954"/>
      <c r="N815" s="1954"/>
      <c r="O815" s="1954"/>
      <c r="P815" s="1954"/>
      <c r="Q815" s="1954"/>
      <c r="R815" s="1954"/>
      <c r="S815" s="1954"/>
      <c r="T815" s="1954"/>
      <c r="U815" s="1954"/>
      <c r="V815" s="1954"/>
      <c r="W815" s="1954"/>
      <c r="X815" s="1954"/>
      <c r="Y815" s="1954"/>
      <c r="Z815" s="1954"/>
      <c r="AA815" s="1954"/>
    </row>
    <row r="816" spans="1:27" ht="15.75" customHeight="1">
      <c r="A816" s="1954"/>
      <c r="B816" s="1954"/>
      <c r="C816" s="1954"/>
      <c r="D816" s="1954"/>
      <c r="E816" s="1954"/>
      <c r="F816" s="1954"/>
      <c r="G816" s="1954"/>
      <c r="H816" s="1954"/>
      <c r="I816" s="1954"/>
      <c r="J816" s="1954"/>
      <c r="K816" s="1954"/>
      <c r="L816" s="1954"/>
      <c r="M816" s="1954"/>
      <c r="N816" s="1954"/>
      <c r="O816" s="1954"/>
      <c r="P816" s="1954"/>
      <c r="Q816" s="1954"/>
      <c r="R816" s="1954"/>
      <c r="S816" s="1954"/>
      <c r="T816" s="1954"/>
      <c r="U816" s="1954"/>
      <c r="V816" s="1954"/>
      <c r="W816" s="1954"/>
      <c r="X816" s="1954"/>
      <c r="Y816" s="1954"/>
      <c r="Z816" s="1954"/>
      <c r="AA816" s="1954"/>
    </row>
    <row r="817" spans="1:27" ht="15.75" customHeight="1">
      <c r="A817" s="1954"/>
      <c r="B817" s="1954"/>
      <c r="C817" s="1954"/>
      <c r="D817" s="1954"/>
      <c r="E817" s="1954"/>
      <c r="F817" s="1954"/>
      <c r="G817" s="1954"/>
      <c r="H817" s="1954"/>
      <c r="I817" s="1954"/>
      <c r="J817" s="1954"/>
      <c r="K817" s="1954"/>
      <c r="L817" s="1954"/>
      <c r="M817" s="1954"/>
      <c r="N817" s="1954"/>
      <c r="O817" s="1954"/>
      <c r="P817" s="1954"/>
      <c r="Q817" s="1954"/>
      <c r="R817" s="1954"/>
      <c r="S817" s="1954"/>
      <c r="T817" s="1954"/>
      <c r="U817" s="1954"/>
      <c r="V817" s="1954"/>
      <c r="W817" s="1954"/>
      <c r="X817" s="1954"/>
      <c r="Y817" s="1954"/>
      <c r="Z817" s="1954"/>
      <c r="AA817" s="1954"/>
    </row>
    <row r="818" spans="1:27" ht="15.75" customHeight="1">
      <c r="A818" s="1954"/>
      <c r="B818" s="1954"/>
      <c r="C818" s="1954"/>
      <c r="D818" s="1954"/>
      <c r="E818" s="1954"/>
      <c r="F818" s="1954"/>
      <c r="G818" s="1954"/>
      <c r="H818" s="1954"/>
      <c r="I818" s="1954"/>
      <c r="J818" s="1954"/>
      <c r="K818" s="1954"/>
      <c r="L818" s="1954"/>
      <c r="M818" s="1954"/>
      <c r="N818" s="1954"/>
      <c r="O818" s="1954"/>
      <c r="P818" s="1954"/>
      <c r="Q818" s="1954"/>
      <c r="R818" s="1954"/>
      <c r="S818" s="1954"/>
      <c r="T818" s="1954"/>
      <c r="U818" s="1954"/>
      <c r="V818" s="1954"/>
      <c r="W818" s="1954"/>
      <c r="X818" s="1954"/>
      <c r="Y818" s="1954"/>
      <c r="Z818" s="1954"/>
      <c r="AA818" s="1954"/>
    </row>
    <row r="819" spans="1:27" ht="15.75" customHeight="1">
      <c r="A819" s="1954"/>
      <c r="B819" s="1954"/>
      <c r="C819" s="1954"/>
      <c r="D819" s="1954"/>
      <c r="E819" s="1954"/>
      <c r="F819" s="1954"/>
      <c r="G819" s="1954"/>
      <c r="H819" s="1954"/>
      <c r="I819" s="1954"/>
      <c r="J819" s="1954"/>
      <c r="K819" s="1954"/>
      <c r="L819" s="1954"/>
      <c r="M819" s="1954"/>
      <c r="N819" s="1954"/>
      <c r="O819" s="1954"/>
      <c r="P819" s="1954"/>
      <c r="Q819" s="1954"/>
      <c r="R819" s="1954"/>
      <c r="S819" s="1954"/>
      <c r="T819" s="1954"/>
      <c r="U819" s="1954"/>
      <c r="V819" s="1954"/>
      <c r="W819" s="1954"/>
      <c r="X819" s="1954"/>
      <c r="Y819" s="1954"/>
      <c r="Z819" s="1954"/>
      <c r="AA819" s="1954"/>
    </row>
    <row r="820" spans="1:27" ht="15.75" customHeight="1">
      <c r="A820" s="1954"/>
      <c r="B820" s="1954"/>
      <c r="C820" s="1954"/>
      <c r="D820" s="1954"/>
      <c r="E820" s="1954"/>
      <c r="F820" s="1954"/>
      <c r="G820" s="1954"/>
      <c r="H820" s="1954"/>
      <c r="I820" s="1954"/>
      <c r="J820" s="1954"/>
      <c r="K820" s="1954"/>
      <c r="L820" s="1954"/>
      <c r="M820" s="1954"/>
      <c r="N820" s="1954"/>
      <c r="O820" s="1954"/>
      <c r="P820" s="1954"/>
      <c r="Q820" s="1954"/>
      <c r="R820" s="1954"/>
      <c r="S820" s="1954"/>
      <c r="T820" s="1954"/>
      <c r="U820" s="1954"/>
      <c r="V820" s="1954"/>
      <c r="W820" s="1954"/>
      <c r="X820" s="1954"/>
      <c r="Y820" s="1954"/>
      <c r="Z820" s="1954"/>
      <c r="AA820" s="1954"/>
    </row>
    <row r="821" spans="1:27" ht="15.75" customHeight="1">
      <c r="A821" s="1954"/>
      <c r="B821" s="1954"/>
      <c r="C821" s="1954"/>
      <c r="D821" s="1954"/>
      <c r="E821" s="1954"/>
      <c r="F821" s="1954"/>
      <c r="G821" s="1954"/>
      <c r="H821" s="1954"/>
      <c r="I821" s="1954"/>
      <c r="J821" s="1954"/>
      <c r="K821" s="1954"/>
      <c r="L821" s="1954"/>
      <c r="M821" s="1954"/>
      <c r="N821" s="1954"/>
      <c r="O821" s="1954"/>
      <c r="P821" s="1954"/>
      <c r="Q821" s="1954"/>
      <c r="R821" s="1954"/>
      <c r="S821" s="1954"/>
      <c r="T821" s="1954"/>
      <c r="U821" s="1954"/>
      <c r="V821" s="1954"/>
      <c r="W821" s="1954"/>
      <c r="X821" s="1954"/>
      <c r="Y821" s="1954"/>
      <c r="Z821" s="1954"/>
      <c r="AA821" s="1954"/>
    </row>
    <row r="822" spans="1:27" ht="15.75" customHeight="1">
      <c r="A822" s="1954"/>
      <c r="B822" s="1954"/>
      <c r="C822" s="1954"/>
      <c r="D822" s="1954"/>
      <c r="E822" s="1954"/>
      <c r="F822" s="1954"/>
      <c r="G822" s="1954"/>
      <c r="H822" s="1954"/>
      <c r="I822" s="1954"/>
      <c r="J822" s="1954"/>
      <c r="K822" s="1954"/>
      <c r="L822" s="1954"/>
      <c r="M822" s="1954"/>
      <c r="N822" s="1954"/>
      <c r="O822" s="1954"/>
      <c r="P822" s="1954"/>
      <c r="Q822" s="1954"/>
      <c r="R822" s="1954"/>
      <c r="S822" s="1954"/>
      <c r="T822" s="1954"/>
      <c r="U822" s="1954"/>
      <c r="V822" s="1954"/>
      <c r="W822" s="1954"/>
      <c r="X822" s="1954"/>
      <c r="Y822" s="1954"/>
      <c r="Z822" s="1954"/>
      <c r="AA822" s="1954"/>
    </row>
    <row r="823" spans="1:27" ht="15.75" customHeight="1">
      <c r="A823" s="1954"/>
      <c r="B823" s="1954"/>
      <c r="C823" s="1954"/>
      <c r="D823" s="1954"/>
      <c r="E823" s="1954"/>
      <c r="F823" s="1954"/>
      <c r="G823" s="1954"/>
      <c r="H823" s="1954"/>
      <c r="I823" s="1954"/>
      <c r="J823" s="1954"/>
      <c r="K823" s="1954"/>
      <c r="L823" s="1954"/>
      <c r="M823" s="1954"/>
      <c r="N823" s="1954"/>
      <c r="O823" s="1954"/>
      <c r="P823" s="1954"/>
      <c r="Q823" s="1954"/>
      <c r="R823" s="1954"/>
      <c r="S823" s="1954"/>
      <c r="T823" s="1954"/>
      <c r="U823" s="1954"/>
      <c r="V823" s="1954"/>
      <c r="W823" s="1954"/>
      <c r="X823" s="1954"/>
      <c r="Y823" s="1954"/>
      <c r="Z823" s="1954"/>
      <c r="AA823" s="1954"/>
    </row>
    <row r="824" spans="1:27" ht="15.75" customHeight="1">
      <c r="A824" s="1954"/>
      <c r="B824" s="1954"/>
      <c r="C824" s="1954"/>
      <c r="D824" s="1954"/>
      <c r="E824" s="1954"/>
      <c r="F824" s="1954"/>
      <c r="G824" s="1954"/>
      <c r="H824" s="1954"/>
      <c r="I824" s="1954"/>
      <c r="J824" s="1954"/>
      <c r="K824" s="1954"/>
      <c r="L824" s="1954"/>
      <c r="M824" s="1954"/>
      <c r="N824" s="1954"/>
      <c r="O824" s="1954"/>
      <c r="P824" s="1954"/>
      <c r="Q824" s="1954"/>
      <c r="R824" s="1954"/>
      <c r="S824" s="1954"/>
      <c r="T824" s="1954"/>
      <c r="U824" s="1954"/>
      <c r="V824" s="1954"/>
      <c r="W824" s="1954"/>
      <c r="X824" s="1954"/>
      <c r="Y824" s="1954"/>
      <c r="Z824" s="1954"/>
      <c r="AA824" s="1954"/>
    </row>
    <row r="825" spans="1:27" ht="15.75" customHeight="1">
      <c r="A825" s="1954"/>
      <c r="B825" s="1954"/>
      <c r="C825" s="1954"/>
      <c r="D825" s="1954"/>
      <c r="E825" s="1954"/>
      <c r="F825" s="1954"/>
      <c r="G825" s="1954"/>
      <c r="H825" s="1954"/>
      <c r="I825" s="1954"/>
      <c r="J825" s="1954"/>
      <c r="K825" s="1954"/>
      <c r="L825" s="1954"/>
      <c r="M825" s="1954"/>
      <c r="N825" s="1954"/>
      <c r="O825" s="1954"/>
      <c r="P825" s="1954"/>
      <c r="Q825" s="1954"/>
      <c r="R825" s="1954"/>
      <c r="S825" s="1954"/>
      <c r="T825" s="1954"/>
      <c r="U825" s="1954"/>
      <c r="V825" s="1954"/>
      <c r="W825" s="1954"/>
      <c r="X825" s="1954"/>
      <c r="Y825" s="1954"/>
      <c r="Z825" s="1954"/>
      <c r="AA825" s="1954"/>
    </row>
    <row r="826" spans="1:27" ht="15.75" customHeight="1">
      <c r="A826" s="1954"/>
      <c r="B826" s="1954"/>
      <c r="C826" s="1954"/>
      <c r="D826" s="1954"/>
      <c r="E826" s="1954"/>
      <c r="F826" s="1954"/>
      <c r="G826" s="1954"/>
      <c r="H826" s="1954"/>
      <c r="I826" s="1954"/>
      <c r="J826" s="1954"/>
      <c r="K826" s="1954"/>
      <c r="L826" s="1954"/>
      <c r="M826" s="1954"/>
      <c r="N826" s="1954"/>
      <c r="O826" s="1954"/>
      <c r="P826" s="1954"/>
      <c r="Q826" s="1954"/>
      <c r="R826" s="1954"/>
      <c r="S826" s="1954"/>
      <c r="T826" s="1954"/>
      <c r="U826" s="1954"/>
      <c r="V826" s="1954"/>
      <c r="W826" s="1954"/>
      <c r="X826" s="1954"/>
      <c r="Y826" s="1954"/>
      <c r="Z826" s="1954"/>
      <c r="AA826" s="1954"/>
    </row>
    <row r="827" spans="1:27" ht="15.75" customHeight="1">
      <c r="A827" s="1954"/>
      <c r="B827" s="1954"/>
      <c r="C827" s="1954"/>
      <c r="D827" s="1954"/>
      <c r="E827" s="1954"/>
      <c r="F827" s="1954"/>
      <c r="G827" s="1954"/>
      <c r="H827" s="1954"/>
      <c r="I827" s="1954"/>
      <c r="J827" s="1954"/>
      <c r="K827" s="1954"/>
      <c r="L827" s="1954"/>
      <c r="M827" s="1954"/>
      <c r="N827" s="1954"/>
      <c r="O827" s="1954"/>
      <c r="P827" s="1954"/>
      <c r="Q827" s="1954"/>
      <c r="R827" s="1954"/>
      <c r="S827" s="1954"/>
      <c r="T827" s="1954"/>
      <c r="U827" s="1954"/>
      <c r="V827" s="1954"/>
      <c r="W827" s="1954"/>
      <c r="X827" s="1954"/>
      <c r="Y827" s="1954"/>
      <c r="Z827" s="1954"/>
      <c r="AA827" s="1954"/>
    </row>
    <row r="828" spans="1:27" ht="15.75" customHeight="1">
      <c r="A828" s="1954"/>
      <c r="B828" s="1954"/>
      <c r="C828" s="1954"/>
      <c r="D828" s="1954"/>
      <c r="E828" s="1954"/>
      <c r="F828" s="1954"/>
      <c r="G828" s="1954"/>
      <c r="H828" s="1954"/>
      <c r="I828" s="1954"/>
      <c r="J828" s="1954"/>
      <c r="K828" s="1954"/>
      <c r="L828" s="1954"/>
      <c r="M828" s="1954"/>
      <c r="N828" s="1954"/>
      <c r="O828" s="1954"/>
      <c r="P828" s="1954"/>
      <c r="Q828" s="1954"/>
      <c r="R828" s="1954"/>
      <c r="S828" s="1954"/>
      <c r="T828" s="1954"/>
      <c r="U828" s="1954"/>
      <c r="V828" s="1954"/>
      <c r="W828" s="1954"/>
      <c r="X828" s="1954"/>
      <c r="Y828" s="1954"/>
      <c r="Z828" s="1954"/>
      <c r="AA828" s="1954"/>
    </row>
    <row r="829" spans="1:27" ht="15.75" customHeight="1">
      <c r="A829" s="1954"/>
      <c r="B829" s="1954"/>
      <c r="C829" s="1954"/>
      <c r="D829" s="1954"/>
      <c r="E829" s="1954"/>
      <c r="F829" s="1954"/>
      <c r="G829" s="1954"/>
      <c r="H829" s="1954"/>
      <c r="I829" s="1954"/>
      <c r="J829" s="1954"/>
      <c r="K829" s="1954"/>
      <c r="L829" s="1954"/>
      <c r="M829" s="1954"/>
      <c r="N829" s="1954"/>
      <c r="O829" s="1954"/>
      <c r="P829" s="1954"/>
      <c r="Q829" s="1954"/>
      <c r="R829" s="1954"/>
      <c r="S829" s="1954"/>
      <c r="T829" s="1954"/>
      <c r="U829" s="1954"/>
      <c r="V829" s="1954"/>
      <c r="W829" s="1954"/>
      <c r="X829" s="1954"/>
      <c r="Y829" s="1954"/>
      <c r="Z829" s="1954"/>
      <c r="AA829" s="1954"/>
    </row>
    <row r="830" spans="1:27" ht="15.75" customHeight="1">
      <c r="A830" s="1954"/>
      <c r="B830" s="1954"/>
      <c r="C830" s="1954"/>
      <c r="D830" s="1954"/>
      <c r="E830" s="1954"/>
      <c r="F830" s="1954"/>
      <c r="G830" s="1954"/>
      <c r="H830" s="1954"/>
      <c r="I830" s="1954"/>
      <c r="J830" s="1954"/>
      <c r="K830" s="1954"/>
      <c r="L830" s="1954"/>
      <c r="M830" s="1954"/>
      <c r="N830" s="1954"/>
      <c r="O830" s="1954"/>
      <c r="P830" s="1954"/>
      <c r="Q830" s="1954"/>
      <c r="R830" s="1954"/>
      <c r="S830" s="1954"/>
      <c r="T830" s="1954"/>
      <c r="U830" s="1954"/>
      <c r="V830" s="1954"/>
      <c r="W830" s="1954"/>
      <c r="X830" s="1954"/>
      <c r="Y830" s="1954"/>
      <c r="Z830" s="1954"/>
      <c r="AA830" s="1954"/>
    </row>
    <row r="831" spans="1:27" ht="15.75" customHeight="1">
      <c r="A831" s="1954"/>
      <c r="B831" s="1954"/>
      <c r="C831" s="1954"/>
      <c r="D831" s="1954"/>
      <c r="E831" s="1954"/>
      <c r="F831" s="1954"/>
      <c r="G831" s="1954"/>
      <c r="H831" s="1954"/>
      <c r="I831" s="1954"/>
      <c r="J831" s="1954"/>
      <c r="K831" s="1954"/>
      <c r="L831" s="1954"/>
      <c r="M831" s="1954"/>
      <c r="N831" s="1954"/>
      <c r="O831" s="1954"/>
      <c r="P831" s="1954"/>
      <c r="Q831" s="1954"/>
      <c r="R831" s="1954"/>
      <c r="S831" s="1954"/>
      <c r="T831" s="1954"/>
      <c r="U831" s="1954"/>
      <c r="V831" s="1954"/>
      <c r="W831" s="1954"/>
      <c r="X831" s="1954"/>
      <c r="Y831" s="1954"/>
      <c r="Z831" s="1954"/>
      <c r="AA831" s="1954"/>
    </row>
    <row r="832" spans="1:27" ht="15.75" customHeight="1">
      <c r="A832" s="1954"/>
      <c r="B832" s="1954"/>
      <c r="C832" s="1954"/>
      <c r="D832" s="1954"/>
      <c r="E832" s="1954"/>
      <c r="F832" s="1954"/>
      <c r="G832" s="1954"/>
      <c r="H832" s="1954"/>
      <c r="I832" s="1954"/>
      <c r="J832" s="1954"/>
      <c r="K832" s="1954"/>
      <c r="L832" s="1954"/>
      <c r="M832" s="1954"/>
      <c r="N832" s="1954"/>
      <c r="O832" s="1954"/>
      <c r="P832" s="1954"/>
      <c r="Q832" s="1954"/>
      <c r="R832" s="1954"/>
      <c r="S832" s="1954"/>
      <c r="T832" s="1954"/>
      <c r="U832" s="1954"/>
      <c r="V832" s="1954"/>
      <c r="W832" s="1954"/>
      <c r="X832" s="1954"/>
      <c r="Y832" s="1954"/>
      <c r="Z832" s="1954"/>
      <c r="AA832" s="1954"/>
    </row>
    <row r="833" spans="1:27" ht="15.75" customHeight="1">
      <c r="A833" s="1954"/>
      <c r="B833" s="1954"/>
      <c r="C833" s="1954"/>
      <c r="D833" s="1954"/>
      <c r="E833" s="1954"/>
      <c r="F833" s="1954"/>
      <c r="G833" s="1954"/>
      <c r="H833" s="1954"/>
      <c r="I833" s="1954"/>
      <c r="J833" s="1954"/>
      <c r="K833" s="1954"/>
      <c r="L833" s="1954"/>
      <c r="M833" s="1954"/>
      <c r="N833" s="1954"/>
      <c r="O833" s="1954"/>
      <c r="P833" s="1954"/>
      <c r="Q833" s="1954"/>
      <c r="R833" s="1954"/>
      <c r="S833" s="1954"/>
      <c r="T833" s="1954"/>
      <c r="U833" s="1954"/>
      <c r="V833" s="1954"/>
      <c r="W833" s="1954"/>
      <c r="X833" s="1954"/>
      <c r="Y833" s="1954"/>
      <c r="Z833" s="1954"/>
      <c r="AA833" s="1954"/>
    </row>
    <row r="834" spans="1:27" ht="15.75" customHeight="1">
      <c r="A834" s="1954"/>
      <c r="B834" s="1954"/>
      <c r="C834" s="1954"/>
      <c r="D834" s="1954"/>
      <c r="E834" s="1954"/>
      <c r="F834" s="1954"/>
      <c r="G834" s="1954"/>
      <c r="H834" s="1954"/>
      <c r="I834" s="1954"/>
      <c r="J834" s="1954"/>
      <c r="K834" s="1954"/>
      <c r="L834" s="1954"/>
      <c r="M834" s="1954"/>
      <c r="N834" s="1954"/>
      <c r="O834" s="1954"/>
      <c r="P834" s="1954"/>
      <c r="Q834" s="1954"/>
      <c r="R834" s="1954"/>
      <c r="S834" s="1954"/>
      <c r="T834" s="1954"/>
      <c r="U834" s="1954"/>
      <c r="V834" s="1954"/>
      <c r="W834" s="1954"/>
      <c r="X834" s="1954"/>
      <c r="Y834" s="1954"/>
      <c r="Z834" s="1954"/>
      <c r="AA834" s="1954"/>
    </row>
    <row r="835" spans="1:27" ht="15.75" customHeight="1">
      <c r="A835" s="1954"/>
      <c r="B835" s="1954"/>
      <c r="C835" s="1954"/>
      <c r="D835" s="1954"/>
      <c r="E835" s="1954"/>
      <c r="F835" s="1954"/>
      <c r="G835" s="1954"/>
      <c r="H835" s="1954"/>
      <c r="I835" s="1954"/>
      <c r="J835" s="1954"/>
      <c r="K835" s="1954"/>
      <c r="L835" s="1954"/>
      <c r="M835" s="1954"/>
      <c r="N835" s="1954"/>
      <c r="O835" s="1954"/>
      <c r="P835" s="1954"/>
      <c r="Q835" s="1954"/>
      <c r="R835" s="1954"/>
      <c r="S835" s="1954"/>
      <c r="T835" s="1954"/>
      <c r="U835" s="1954"/>
      <c r="V835" s="1954"/>
      <c r="W835" s="1954"/>
      <c r="X835" s="1954"/>
      <c r="Y835" s="1954"/>
      <c r="Z835" s="1954"/>
      <c r="AA835" s="1954"/>
    </row>
    <row r="836" spans="1:27" ht="15.75" customHeight="1">
      <c r="A836" s="1954"/>
      <c r="B836" s="1954"/>
      <c r="C836" s="1954"/>
      <c r="D836" s="1954"/>
      <c r="E836" s="1954"/>
      <c r="F836" s="1954"/>
      <c r="G836" s="1954"/>
      <c r="H836" s="1954"/>
      <c r="I836" s="1954"/>
      <c r="J836" s="1954"/>
      <c r="K836" s="1954"/>
      <c r="L836" s="1954"/>
      <c r="M836" s="1954"/>
      <c r="N836" s="1954"/>
      <c r="O836" s="1954"/>
      <c r="P836" s="1954"/>
      <c r="Q836" s="1954"/>
      <c r="R836" s="1954"/>
      <c r="S836" s="1954"/>
      <c r="T836" s="1954"/>
      <c r="U836" s="1954"/>
      <c r="V836" s="1954"/>
      <c r="W836" s="1954"/>
      <c r="X836" s="1954"/>
      <c r="Y836" s="1954"/>
      <c r="Z836" s="1954"/>
      <c r="AA836" s="1954"/>
    </row>
    <row r="837" spans="1:27" ht="15.75" customHeight="1">
      <c r="A837" s="1954"/>
      <c r="B837" s="1954"/>
      <c r="C837" s="1954"/>
      <c r="D837" s="1954"/>
      <c r="E837" s="1954"/>
      <c r="F837" s="1954"/>
      <c r="G837" s="1954"/>
      <c r="H837" s="1954"/>
      <c r="I837" s="1954"/>
      <c r="J837" s="1954"/>
      <c r="K837" s="1954"/>
      <c r="L837" s="1954"/>
      <c r="M837" s="1954"/>
      <c r="N837" s="1954"/>
      <c r="O837" s="1954"/>
      <c r="P837" s="1954"/>
      <c r="Q837" s="1954"/>
      <c r="R837" s="1954"/>
      <c r="S837" s="1954"/>
      <c r="T837" s="1954"/>
      <c r="U837" s="1954"/>
      <c r="V837" s="1954"/>
      <c r="W837" s="1954"/>
      <c r="X837" s="1954"/>
      <c r="Y837" s="1954"/>
      <c r="Z837" s="1954"/>
      <c r="AA837" s="1954"/>
    </row>
    <row r="838" spans="1:27" ht="15.75" customHeight="1">
      <c r="A838" s="1954"/>
      <c r="B838" s="1954"/>
      <c r="C838" s="1954"/>
      <c r="D838" s="1954"/>
      <c r="E838" s="1954"/>
      <c r="F838" s="1954"/>
      <c r="G838" s="1954"/>
      <c r="H838" s="1954"/>
      <c r="I838" s="1954"/>
      <c r="J838" s="1954"/>
      <c r="K838" s="1954"/>
      <c r="L838" s="1954"/>
      <c r="M838" s="1954"/>
      <c r="N838" s="1954"/>
      <c r="O838" s="1954"/>
      <c r="P838" s="1954"/>
      <c r="Q838" s="1954"/>
      <c r="R838" s="1954"/>
      <c r="S838" s="1954"/>
      <c r="T838" s="1954"/>
      <c r="U838" s="1954"/>
      <c r="V838" s="1954"/>
      <c r="W838" s="1954"/>
      <c r="X838" s="1954"/>
      <c r="Y838" s="1954"/>
      <c r="Z838" s="1954"/>
      <c r="AA838" s="1954"/>
    </row>
    <row r="839" spans="1:27" ht="15.75" customHeight="1">
      <c r="A839" s="1954"/>
      <c r="B839" s="1954"/>
      <c r="C839" s="1954"/>
      <c r="D839" s="1954"/>
      <c r="E839" s="1954"/>
      <c r="F839" s="1954"/>
      <c r="G839" s="1954"/>
      <c r="H839" s="1954"/>
      <c r="I839" s="1954"/>
      <c r="J839" s="1954"/>
      <c r="K839" s="1954"/>
      <c r="L839" s="1954"/>
      <c r="M839" s="1954"/>
      <c r="N839" s="1954"/>
      <c r="O839" s="1954"/>
      <c r="P839" s="1954"/>
      <c r="Q839" s="1954"/>
      <c r="R839" s="1954"/>
      <c r="S839" s="1954"/>
      <c r="T839" s="1954"/>
      <c r="U839" s="1954"/>
      <c r="V839" s="1954"/>
      <c r="W839" s="1954"/>
      <c r="X839" s="1954"/>
      <c r="Y839" s="1954"/>
      <c r="Z839" s="1954"/>
      <c r="AA839" s="1954"/>
    </row>
    <row r="840" spans="1:27" ht="15.75" customHeight="1">
      <c r="A840" s="1954"/>
      <c r="B840" s="1954"/>
      <c r="C840" s="1954"/>
      <c r="D840" s="1954"/>
      <c r="E840" s="1954"/>
      <c r="F840" s="1954"/>
      <c r="G840" s="1954"/>
      <c r="H840" s="1954"/>
      <c r="I840" s="1954"/>
      <c r="J840" s="1954"/>
      <c r="K840" s="1954"/>
      <c r="L840" s="1954"/>
      <c r="M840" s="1954"/>
      <c r="N840" s="1954"/>
      <c r="O840" s="1954"/>
      <c r="P840" s="1954"/>
      <c r="Q840" s="1954"/>
      <c r="R840" s="1954"/>
      <c r="S840" s="1954"/>
      <c r="T840" s="1954"/>
      <c r="U840" s="1954"/>
      <c r="V840" s="1954"/>
      <c r="W840" s="1954"/>
      <c r="X840" s="1954"/>
      <c r="Y840" s="1954"/>
      <c r="Z840" s="1954"/>
      <c r="AA840" s="1954"/>
    </row>
    <row r="841" spans="1:27" ht="15.75" customHeight="1">
      <c r="A841" s="1954"/>
      <c r="B841" s="1954"/>
      <c r="C841" s="1954"/>
      <c r="D841" s="1954"/>
      <c r="E841" s="1954"/>
      <c r="F841" s="1954"/>
      <c r="G841" s="1954"/>
      <c r="H841" s="1954"/>
      <c r="I841" s="1954"/>
      <c r="J841" s="1954"/>
      <c r="K841" s="1954"/>
      <c r="L841" s="1954"/>
      <c r="M841" s="1954"/>
      <c r="N841" s="1954"/>
      <c r="O841" s="1954"/>
      <c r="P841" s="1954"/>
      <c r="Q841" s="1954"/>
      <c r="R841" s="1954"/>
      <c r="S841" s="1954"/>
      <c r="T841" s="1954"/>
      <c r="U841" s="1954"/>
      <c r="V841" s="1954"/>
      <c r="W841" s="1954"/>
      <c r="X841" s="1954"/>
      <c r="Y841" s="1954"/>
      <c r="Z841" s="1954"/>
      <c r="AA841" s="1954"/>
    </row>
    <row r="842" spans="1:27" ht="15.75" customHeight="1">
      <c r="A842" s="1954"/>
      <c r="B842" s="1954"/>
      <c r="C842" s="1954"/>
      <c r="D842" s="1954"/>
      <c r="E842" s="1954"/>
      <c r="F842" s="1954"/>
      <c r="G842" s="1954"/>
      <c r="H842" s="1954"/>
      <c r="I842" s="1954"/>
      <c r="J842" s="1954"/>
      <c r="K842" s="1954"/>
      <c r="L842" s="1954"/>
      <c r="M842" s="1954"/>
      <c r="N842" s="1954"/>
      <c r="O842" s="1954"/>
      <c r="P842" s="1954"/>
      <c r="Q842" s="1954"/>
      <c r="R842" s="1954"/>
      <c r="S842" s="1954"/>
      <c r="T842" s="1954"/>
      <c r="U842" s="1954"/>
      <c r="V842" s="1954"/>
      <c r="W842" s="1954"/>
      <c r="X842" s="1954"/>
      <c r="Y842" s="1954"/>
      <c r="Z842" s="1954"/>
      <c r="AA842" s="1954"/>
    </row>
    <row r="843" spans="1:27" ht="15.75" customHeight="1">
      <c r="A843" s="1954"/>
      <c r="B843" s="1954"/>
      <c r="C843" s="1954"/>
      <c r="D843" s="1954"/>
      <c r="E843" s="1954"/>
      <c r="F843" s="1954"/>
      <c r="G843" s="1954"/>
      <c r="H843" s="1954"/>
      <c r="I843" s="1954"/>
      <c r="J843" s="1954"/>
      <c r="K843" s="1954"/>
      <c r="L843" s="1954"/>
      <c r="M843" s="1954"/>
      <c r="N843" s="1954"/>
      <c r="O843" s="1954"/>
      <c r="P843" s="1954"/>
      <c r="Q843" s="1954"/>
      <c r="R843" s="1954"/>
      <c r="S843" s="1954"/>
      <c r="T843" s="1954"/>
      <c r="U843" s="1954"/>
      <c r="V843" s="1954"/>
      <c r="W843" s="1954"/>
      <c r="X843" s="1954"/>
      <c r="Y843" s="1954"/>
      <c r="Z843" s="1954"/>
      <c r="AA843" s="1954"/>
    </row>
    <row r="844" spans="1:27" ht="15.75" customHeight="1">
      <c r="A844" s="1954"/>
      <c r="B844" s="1954"/>
      <c r="C844" s="1954"/>
      <c r="D844" s="1954"/>
      <c r="E844" s="1954"/>
      <c r="F844" s="1954"/>
      <c r="G844" s="1954"/>
      <c r="H844" s="1954"/>
      <c r="I844" s="1954"/>
      <c r="J844" s="1954"/>
      <c r="K844" s="1954"/>
      <c r="L844" s="1954"/>
      <c r="M844" s="1954"/>
      <c r="N844" s="1954"/>
      <c r="O844" s="1954"/>
      <c r="P844" s="1954"/>
      <c r="Q844" s="1954"/>
      <c r="R844" s="1954"/>
      <c r="S844" s="1954"/>
      <c r="T844" s="1954"/>
      <c r="U844" s="1954"/>
      <c r="V844" s="1954"/>
      <c r="W844" s="1954"/>
      <c r="X844" s="1954"/>
      <c r="Y844" s="1954"/>
      <c r="Z844" s="1954"/>
      <c r="AA844" s="1954"/>
    </row>
    <row r="845" spans="1:27" ht="15.75" customHeight="1">
      <c r="A845" s="1954"/>
      <c r="B845" s="1954"/>
      <c r="C845" s="1954"/>
      <c r="D845" s="1954"/>
      <c r="E845" s="1954"/>
      <c r="F845" s="1954"/>
      <c r="G845" s="1954"/>
      <c r="H845" s="1954"/>
      <c r="I845" s="1954"/>
      <c r="J845" s="1954"/>
      <c r="K845" s="1954"/>
      <c r="L845" s="1954"/>
      <c r="M845" s="1954"/>
      <c r="N845" s="1954"/>
      <c r="O845" s="1954"/>
      <c r="P845" s="1954"/>
      <c r="Q845" s="1954"/>
      <c r="R845" s="1954"/>
      <c r="S845" s="1954"/>
      <c r="T845" s="1954"/>
      <c r="U845" s="1954"/>
      <c r="V845" s="1954"/>
      <c r="W845" s="1954"/>
      <c r="X845" s="1954"/>
      <c r="Y845" s="1954"/>
      <c r="Z845" s="1954"/>
      <c r="AA845" s="1954"/>
    </row>
    <row r="846" spans="1:27" ht="15.75" customHeight="1">
      <c r="A846" s="1954"/>
      <c r="B846" s="1954"/>
      <c r="C846" s="1954"/>
      <c r="D846" s="1954"/>
      <c r="E846" s="1954"/>
      <c r="F846" s="1954"/>
      <c r="G846" s="1954"/>
      <c r="H846" s="1954"/>
      <c r="I846" s="1954"/>
      <c r="J846" s="1954"/>
      <c r="K846" s="1954"/>
      <c r="L846" s="1954"/>
      <c r="M846" s="1954"/>
      <c r="N846" s="1954"/>
      <c r="O846" s="1954"/>
      <c r="P846" s="1954"/>
      <c r="Q846" s="1954"/>
      <c r="R846" s="1954"/>
      <c r="S846" s="1954"/>
      <c r="T846" s="1954"/>
      <c r="U846" s="1954"/>
      <c r="V846" s="1954"/>
      <c r="W846" s="1954"/>
      <c r="X846" s="1954"/>
      <c r="Y846" s="1954"/>
      <c r="Z846" s="1954"/>
      <c r="AA846" s="1954"/>
    </row>
    <row r="847" spans="1:27" ht="15.75" customHeight="1">
      <c r="A847" s="1954"/>
      <c r="B847" s="1954"/>
      <c r="C847" s="1954"/>
      <c r="D847" s="1954"/>
      <c r="E847" s="1954"/>
      <c r="F847" s="1954"/>
      <c r="G847" s="1954"/>
      <c r="H847" s="1954"/>
      <c r="I847" s="1954"/>
      <c r="J847" s="1954"/>
      <c r="K847" s="1954"/>
      <c r="L847" s="1954"/>
      <c r="M847" s="1954"/>
      <c r="N847" s="1954"/>
      <c r="O847" s="1954"/>
      <c r="P847" s="1954"/>
      <c r="Q847" s="1954"/>
      <c r="R847" s="1954"/>
      <c r="S847" s="1954"/>
      <c r="T847" s="1954"/>
      <c r="U847" s="1954"/>
      <c r="V847" s="1954"/>
      <c r="W847" s="1954"/>
      <c r="X847" s="1954"/>
      <c r="Y847" s="1954"/>
      <c r="Z847" s="1954"/>
      <c r="AA847" s="1954"/>
    </row>
    <row r="848" spans="1:27" ht="15.75" customHeight="1">
      <c r="A848" s="1954"/>
      <c r="B848" s="1954"/>
      <c r="C848" s="1954"/>
      <c r="D848" s="1954"/>
      <c r="E848" s="1954"/>
      <c r="F848" s="1954"/>
      <c r="G848" s="1954"/>
      <c r="H848" s="1954"/>
      <c r="I848" s="1954"/>
      <c r="J848" s="1954"/>
      <c r="K848" s="1954"/>
      <c r="L848" s="1954"/>
      <c r="M848" s="1954"/>
      <c r="N848" s="1954"/>
      <c r="O848" s="1954"/>
      <c r="P848" s="1954"/>
      <c r="Q848" s="1954"/>
      <c r="R848" s="1954"/>
      <c r="S848" s="1954"/>
      <c r="T848" s="1954"/>
      <c r="U848" s="1954"/>
      <c r="V848" s="1954"/>
      <c r="W848" s="1954"/>
      <c r="X848" s="1954"/>
      <c r="Y848" s="1954"/>
      <c r="Z848" s="1954"/>
      <c r="AA848" s="1954"/>
    </row>
    <row r="849" spans="1:27" ht="15.75" customHeight="1">
      <c r="A849" s="1954"/>
      <c r="B849" s="1954"/>
      <c r="C849" s="1954"/>
      <c r="D849" s="1954"/>
      <c r="E849" s="1954"/>
      <c r="F849" s="1954"/>
      <c r="G849" s="1954"/>
      <c r="H849" s="1954"/>
      <c r="I849" s="1954"/>
      <c r="J849" s="1954"/>
      <c r="K849" s="1954"/>
      <c r="L849" s="1954"/>
      <c r="M849" s="1954"/>
      <c r="N849" s="1954"/>
      <c r="O849" s="1954"/>
      <c r="P849" s="1954"/>
      <c r="Q849" s="1954"/>
      <c r="R849" s="1954"/>
      <c r="S849" s="1954"/>
      <c r="T849" s="1954"/>
      <c r="U849" s="1954"/>
      <c r="V849" s="1954"/>
      <c r="W849" s="1954"/>
      <c r="X849" s="1954"/>
      <c r="Y849" s="1954"/>
      <c r="Z849" s="1954"/>
      <c r="AA849" s="1954"/>
    </row>
    <row r="850" spans="1:27" ht="15.75" customHeight="1">
      <c r="A850" s="1954"/>
      <c r="B850" s="1954"/>
      <c r="C850" s="1954"/>
      <c r="D850" s="1954"/>
      <c r="E850" s="1954"/>
      <c r="F850" s="1954"/>
      <c r="G850" s="1954"/>
      <c r="H850" s="1954"/>
      <c r="I850" s="1954"/>
      <c r="J850" s="1954"/>
      <c r="K850" s="1954"/>
      <c r="L850" s="1954"/>
      <c r="M850" s="1954"/>
      <c r="N850" s="1954"/>
      <c r="O850" s="1954"/>
      <c r="P850" s="1954"/>
      <c r="Q850" s="1954"/>
      <c r="R850" s="1954"/>
      <c r="S850" s="1954"/>
      <c r="T850" s="1954"/>
      <c r="U850" s="1954"/>
      <c r="V850" s="1954"/>
      <c r="W850" s="1954"/>
      <c r="X850" s="1954"/>
      <c r="Y850" s="1954"/>
      <c r="Z850" s="1954"/>
      <c r="AA850" s="1954"/>
    </row>
    <row r="851" spans="1:27" ht="15.75" customHeight="1">
      <c r="A851" s="1954"/>
      <c r="B851" s="1954"/>
      <c r="C851" s="1954"/>
      <c r="D851" s="1954"/>
      <c r="E851" s="1954"/>
      <c r="F851" s="1954"/>
      <c r="G851" s="1954"/>
      <c r="H851" s="1954"/>
      <c r="I851" s="1954"/>
      <c r="J851" s="1954"/>
      <c r="K851" s="1954"/>
      <c r="L851" s="1954"/>
      <c r="M851" s="1954"/>
      <c r="N851" s="1954"/>
      <c r="O851" s="1954"/>
      <c r="P851" s="1954"/>
      <c r="Q851" s="1954"/>
      <c r="R851" s="1954"/>
      <c r="S851" s="1954"/>
      <c r="T851" s="1954"/>
      <c r="U851" s="1954"/>
      <c r="V851" s="1954"/>
      <c r="W851" s="1954"/>
      <c r="X851" s="1954"/>
      <c r="Y851" s="1954"/>
      <c r="Z851" s="1954"/>
      <c r="AA851" s="1954"/>
    </row>
    <row r="852" spans="1:27" ht="15.75" customHeight="1">
      <c r="A852" s="1954"/>
      <c r="B852" s="1954"/>
      <c r="C852" s="1954"/>
      <c r="D852" s="1954"/>
      <c r="E852" s="1954"/>
      <c r="F852" s="1954"/>
      <c r="G852" s="1954"/>
      <c r="H852" s="1954"/>
      <c r="I852" s="1954"/>
      <c r="J852" s="1954"/>
      <c r="K852" s="1954"/>
      <c r="L852" s="1954"/>
      <c r="M852" s="1954"/>
      <c r="N852" s="1954"/>
      <c r="O852" s="1954"/>
      <c r="P852" s="1954"/>
      <c r="Q852" s="1954"/>
      <c r="R852" s="1954"/>
      <c r="S852" s="1954"/>
      <c r="T852" s="1954"/>
      <c r="U852" s="1954"/>
      <c r="V852" s="1954"/>
      <c r="W852" s="1954"/>
      <c r="X852" s="1954"/>
      <c r="Y852" s="1954"/>
      <c r="Z852" s="1954"/>
      <c r="AA852" s="1954"/>
    </row>
    <row r="853" spans="1:27" ht="15.75" customHeight="1">
      <c r="A853" s="1954"/>
      <c r="B853" s="1954"/>
      <c r="C853" s="1954"/>
      <c r="D853" s="1954"/>
      <c r="E853" s="1954"/>
      <c r="F853" s="1954"/>
      <c r="G853" s="1954"/>
      <c r="H853" s="1954"/>
      <c r="I853" s="1954"/>
      <c r="J853" s="1954"/>
      <c r="K853" s="1954"/>
      <c r="L853" s="1954"/>
      <c r="M853" s="1954"/>
      <c r="N853" s="1954"/>
      <c r="O853" s="1954"/>
      <c r="P853" s="1954"/>
      <c r="Q853" s="1954"/>
      <c r="R853" s="1954"/>
      <c r="S853" s="1954"/>
      <c r="T853" s="1954"/>
      <c r="U853" s="1954"/>
      <c r="V853" s="1954"/>
      <c r="W853" s="1954"/>
      <c r="X853" s="1954"/>
      <c r="Y853" s="1954"/>
      <c r="Z853" s="1954"/>
      <c r="AA853" s="1954"/>
    </row>
    <row r="854" spans="1:27" ht="15.75" customHeight="1">
      <c r="A854" s="1954"/>
      <c r="B854" s="1954"/>
      <c r="C854" s="1954"/>
      <c r="D854" s="1954"/>
      <c r="E854" s="1954"/>
      <c r="F854" s="1954"/>
      <c r="G854" s="1954"/>
      <c r="H854" s="1954"/>
      <c r="I854" s="1954"/>
      <c r="J854" s="1954"/>
      <c r="K854" s="1954"/>
      <c r="L854" s="1954"/>
      <c r="M854" s="1954"/>
      <c r="N854" s="1954"/>
      <c r="O854" s="1954"/>
      <c r="P854" s="1954"/>
      <c r="Q854" s="1954"/>
      <c r="R854" s="1954"/>
      <c r="S854" s="1954"/>
      <c r="T854" s="1954"/>
      <c r="U854" s="1954"/>
      <c r="V854" s="1954"/>
      <c r="W854" s="1954"/>
      <c r="X854" s="1954"/>
      <c r="Y854" s="1954"/>
      <c r="Z854" s="1954"/>
      <c r="AA854" s="1954"/>
    </row>
    <row r="855" spans="1:27" ht="15.75" customHeight="1">
      <c r="A855" s="1954"/>
      <c r="B855" s="1954"/>
      <c r="C855" s="1954"/>
      <c r="D855" s="1954"/>
      <c r="E855" s="1954"/>
      <c r="F855" s="1954"/>
      <c r="G855" s="1954"/>
      <c r="H855" s="1954"/>
      <c r="I855" s="1954"/>
      <c r="J855" s="1954"/>
      <c r="K855" s="1954"/>
      <c r="L855" s="1954"/>
      <c r="M855" s="1954"/>
      <c r="N855" s="1954"/>
      <c r="O855" s="1954"/>
      <c r="P855" s="1954"/>
      <c r="Q855" s="1954"/>
      <c r="R855" s="1954"/>
      <c r="S855" s="1954"/>
      <c r="T855" s="1954"/>
      <c r="U855" s="1954"/>
      <c r="V855" s="1954"/>
      <c r="W855" s="1954"/>
      <c r="X855" s="1954"/>
      <c r="Y855" s="1954"/>
      <c r="Z855" s="1954"/>
      <c r="AA855" s="1954"/>
    </row>
    <row r="856" spans="1:27" ht="15.75" customHeight="1">
      <c r="A856" s="1954"/>
      <c r="B856" s="1954"/>
      <c r="C856" s="1954"/>
      <c r="D856" s="1954"/>
      <c r="E856" s="1954"/>
      <c r="F856" s="1954"/>
      <c r="G856" s="1954"/>
      <c r="H856" s="1954"/>
      <c r="I856" s="1954"/>
      <c r="J856" s="1954"/>
      <c r="K856" s="1954"/>
      <c r="L856" s="1954"/>
      <c r="M856" s="1954"/>
      <c r="N856" s="1954"/>
      <c r="O856" s="1954"/>
      <c r="P856" s="1954"/>
      <c r="Q856" s="1954"/>
      <c r="R856" s="1954"/>
      <c r="S856" s="1954"/>
      <c r="T856" s="1954"/>
      <c r="U856" s="1954"/>
      <c r="V856" s="1954"/>
      <c r="W856" s="1954"/>
      <c r="X856" s="1954"/>
      <c r="Y856" s="1954"/>
      <c r="Z856" s="1954"/>
      <c r="AA856" s="1954"/>
    </row>
    <row r="857" spans="1:27" ht="15.75" customHeight="1">
      <c r="A857" s="1954"/>
      <c r="B857" s="1954"/>
      <c r="C857" s="1954"/>
      <c r="D857" s="1954"/>
      <c r="E857" s="1954"/>
      <c r="F857" s="1954"/>
      <c r="G857" s="1954"/>
      <c r="H857" s="1954"/>
      <c r="I857" s="1954"/>
      <c r="J857" s="1954"/>
      <c r="K857" s="1954"/>
      <c r="L857" s="1954"/>
      <c r="M857" s="1954"/>
      <c r="N857" s="1954"/>
      <c r="O857" s="1954"/>
      <c r="P857" s="1954"/>
      <c r="Q857" s="1954"/>
      <c r="R857" s="1954"/>
      <c r="S857" s="1954"/>
      <c r="T857" s="1954"/>
      <c r="U857" s="1954"/>
      <c r="V857" s="1954"/>
      <c r="W857" s="1954"/>
      <c r="X857" s="1954"/>
      <c r="Y857" s="1954"/>
      <c r="Z857" s="1954"/>
      <c r="AA857" s="1954"/>
    </row>
    <row r="858" spans="1:27" ht="15.75" customHeight="1">
      <c r="A858" s="1954"/>
      <c r="B858" s="1954"/>
      <c r="C858" s="1954"/>
      <c r="D858" s="1954"/>
      <c r="E858" s="1954"/>
      <c r="F858" s="1954"/>
      <c r="G858" s="1954"/>
      <c r="H858" s="1954"/>
      <c r="I858" s="1954"/>
      <c r="J858" s="1954"/>
      <c r="K858" s="1954"/>
      <c r="L858" s="1954"/>
      <c r="M858" s="1954"/>
      <c r="N858" s="1954"/>
      <c r="O858" s="1954"/>
      <c r="P858" s="1954"/>
      <c r="Q858" s="1954"/>
      <c r="R858" s="1954"/>
      <c r="S858" s="1954"/>
      <c r="T858" s="1954"/>
      <c r="U858" s="1954"/>
      <c r="V858" s="1954"/>
      <c r="W858" s="1954"/>
      <c r="X858" s="1954"/>
      <c r="Y858" s="1954"/>
      <c r="Z858" s="1954"/>
      <c r="AA858" s="1954"/>
    </row>
    <row r="859" spans="1:27" ht="15.75" customHeight="1">
      <c r="A859" s="1954"/>
      <c r="B859" s="1954"/>
      <c r="C859" s="1954"/>
      <c r="D859" s="1954"/>
      <c r="E859" s="1954"/>
      <c r="F859" s="1954"/>
      <c r="G859" s="1954"/>
      <c r="H859" s="1954"/>
      <c r="I859" s="1954"/>
      <c r="J859" s="1954"/>
      <c r="K859" s="1954"/>
      <c r="L859" s="1954"/>
      <c r="M859" s="1954"/>
      <c r="N859" s="1954"/>
      <c r="O859" s="1954"/>
      <c r="P859" s="1954"/>
      <c r="Q859" s="1954"/>
      <c r="R859" s="1954"/>
      <c r="S859" s="1954"/>
      <c r="T859" s="1954"/>
      <c r="U859" s="1954"/>
      <c r="V859" s="1954"/>
      <c r="W859" s="1954"/>
      <c r="X859" s="1954"/>
      <c r="Y859" s="1954"/>
      <c r="Z859" s="1954"/>
      <c r="AA859" s="1954"/>
    </row>
    <row r="860" spans="1:27" ht="15.75" customHeight="1">
      <c r="A860" s="1954"/>
      <c r="B860" s="1954"/>
      <c r="C860" s="1954"/>
      <c r="D860" s="1954"/>
      <c r="E860" s="1954"/>
      <c r="F860" s="1954"/>
      <c r="G860" s="1954"/>
      <c r="H860" s="1954"/>
      <c r="I860" s="1954"/>
      <c r="J860" s="1954"/>
      <c r="K860" s="1954"/>
      <c r="L860" s="1954"/>
      <c r="M860" s="1954"/>
      <c r="N860" s="1954"/>
      <c r="O860" s="1954"/>
      <c r="P860" s="1954"/>
      <c r="Q860" s="1954"/>
      <c r="R860" s="1954"/>
      <c r="S860" s="1954"/>
      <c r="T860" s="1954"/>
      <c r="U860" s="1954"/>
      <c r="V860" s="1954"/>
      <c r="W860" s="1954"/>
      <c r="X860" s="1954"/>
      <c r="Y860" s="1954"/>
      <c r="Z860" s="1954"/>
      <c r="AA860" s="1954"/>
    </row>
    <row r="861" spans="1:27" ht="15.75" customHeight="1">
      <c r="A861" s="1954"/>
      <c r="B861" s="1954"/>
      <c r="C861" s="1954"/>
      <c r="D861" s="1954"/>
      <c r="E861" s="1954"/>
      <c r="F861" s="1954"/>
      <c r="G861" s="1954"/>
      <c r="H861" s="1954"/>
      <c r="I861" s="1954"/>
      <c r="J861" s="1954"/>
      <c r="K861" s="1954"/>
      <c r="L861" s="1954"/>
      <c r="M861" s="1954"/>
      <c r="N861" s="1954"/>
      <c r="O861" s="1954"/>
      <c r="P861" s="1954"/>
      <c r="Q861" s="1954"/>
      <c r="R861" s="1954"/>
      <c r="S861" s="1954"/>
      <c r="T861" s="1954"/>
      <c r="U861" s="1954"/>
      <c r="V861" s="1954"/>
      <c r="W861" s="1954"/>
      <c r="X861" s="1954"/>
      <c r="Y861" s="1954"/>
      <c r="Z861" s="1954"/>
      <c r="AA861" s="1954"/>
    </row>
    <row r="862" spans="1:27" ht="15.75" customHeight="1">
      <c r="A862" s="1954"/>
      <c r="B862" s="1954"/>
      <c r="C862" s="1954"/>
      <c r="D862" s="1954"/>
      <c r="E862" s="1954"/>
      <c r="F862" s="1954"/>
      <c r="G862" s="1954"/>
      <c r="H862" s="1954"/>
      <c r="I862" s="1954"/>
      <c r="J862" s="1954"/>
      <c r="K862" s="1954"/>
      <c r="L862" s="1954"/>
      <c r="M862" s="1954"/>
      <c r="N862" s="1954"/>
      <c r="O862" s="1954"/>
      <c r="P862" s="1954"/>
      <c r="Q862" s="1954"/>
      <c r="R862" s="1954"/>
      <c r="S862" s="1954"/>
      <c r="T862" s="1954"/>
      <c r="U862" s="1954"/>
      <c r="V862" s="1954"/>
      <c r="W862" s="1954"/>
      <c r="X862" s="1954"/>
      <c r="Y862" s="1954"/>
      <c r="Z862" s="1954"/>
      <c r="AA862" s="1954"/>
    </row>
    <row r="863" spans="1:27" ht="15.75" customHeight="1">
      <c r="A863" s="1954"/>
      <c r="B863" s="1954"/>
      <c r="C863" s="1954"/>
      <c r="D863" s="1954"/>
      <c r="E863" s="1954"/>
      <c r="F863" s="1954"/>
      <c r="G863" s="1954"/>
      <c r="H863" s="1954"/>
      <c r="I863" s="1954"/>
      <c r="J863" s="1954"/>
      <c r="K863" s="1954"/>
      <c r="L863" s="1954"/>
      <c r="M863" s="1954"/>
      <c r="N863" s="1954"/>
      <c r="O863" s="1954"/>
      <c r="P863" s="1954"/>
      <c r="Q863" s="1954"/>
      <c r="R863" s="1954"/>
      <c r="S863" s="1954"/>
      <c r="T863" s="1954"/>
      <c r="U863" s="1954"/>
      <c r="V863" s="1954"/>
      <c r="W863" s="1954"/>
      <c r="X863" s="1954"/>
      <c r="Y863" s="1954"/>
      <c r="Z863" s="1954"/>
      <c r="AA863" s="1954"/>
    </row>
    <row r="864" spans="1:27" ht="15.75" customHeight="1">
      <c r="A864" s="1954"/>
      <c r="B864" s="1954"/>
      <c r="C864" s="1954"/>
      <c r="D864" s="1954"/>
      <c r="E864" s="1954"/>
      <c r="F864" s="1954"/>
      <c r="G864" s="1954"/>
      <c r="H864" s="1954"/>
      <c r="I864" s="1954"/>
      <c r="J864" s="1954"/>
      <c r="K864" s="1954"/>
      <c r="L864" s="1954"/>
      <c r="M864" s="1954"/>
      <c r="N864" s="1954"/>
      <c r="O864" s="1954"/>
      <c r="P864" s="1954"/>
      <c r="Q864" s="1954"/>
      <c r="R864" s="1954"/>
      <c r="S864" s="1954"/>
      <c r="T864" s="1954"/>
      <c r="U864" s="1954"/>
      <c r="V864" s="1954"/>
      <c r="W864" s="1954"/>
      <c r="X864" s="1954"/>
      <c r="Y864" s="1954"/>
      <c r="Z864" s="1954"/>
      <c r="AA864" s="1954"/>
    </row>
    <row r="865" spans="1:27" ht="15.75" customHeight="1">
      <c r="A865" s="1954"/>
      <c r="B865" s="1954"/>
      <c r="C865" s="1954"/>
      <c r="D865" s="1954"/>
      <c r="E865" s="1954"/>
      <c r="F865" s="1954"/>
      <c r="G865" s="1954"/>
      <c r="H865" s="1954"/>
      <c r="I865" s="1954"/>
      <c r="J865" s="1954"/>
      <c r="K865" s="1954"/>
      <c r="L865" s="1954"/>
      <c r="M865" s="1954"/>
      <c r="N865" s="1954"/>
      <c r="O865" s="1954"/>
      <c r="P865" s="1954"/>
      <c r="Q865" s="1954"/>
      <c r="R865" s="1954"/>
      <c r="S865" s="1954"/>
      <c r="T865" s="1954"/>
      <c r="U865" s="1954"/>
      <c r="V865" s="1954"/>
      <c r="W865" s="1954"/>
      <c r="X865" s="1954"/>
      <c r="Y865" s="1954"/>
      <c r="Z865" s="1954"/>
      <c r="AA865" s="1954"/>
    </row>
    <row r="866" spans="1:27" ht="15.75" customHeight="1">
      <c r="A866" s="1954"/>
      <c r="B866" s="1954"/>
      <c r="C866" s="1954"/>
      <c r="D866" s="1954"/>
      <c r="E866" s="1954"/>
      <c r="F866" s="1954"/>
      <c r="G866" s="1954"/>
      <c r="H866" s="1954"/>
      <c r="I866" s="1954"/>
      <c r="J866" s="1954"/>
      <c r="K866" s="1954"/>
      <c r="L866" s="1954"/>
      <c r="M866" s="1954"/>
      <c r="N866" s="1954"/>
      <c r="O866" s="1954"/>
      <c r="P866" s="1954"/>
      <c r="Q866" s="1954"/>
      <c r="R866" s="1954"/>
      <c r="S866" s="1954"/>
      <c r="T866" s="1954"/>
      <c r="U866" s="1954"/>
      <c r="V866" s="1954"/>
      <c r="W866" s="1954"/>
      <c r="X866" s="1954"/>
      <c r="Y866" s="1954"/>
      <c r="Z866" s="1954"/>
      <c r="AA866" s="1954"/>
    </row>
    <row r="867" spans="1:27" ht="15.75" customHeight="1">
      <c r="A867" s="1954"/>
      <c r="B867" s="1954"/>
      <c r="C867" s="1954"/>
      <c r="D867" s="1954"/>
      <c r="E867" s="1954"/>
      <c r="F867" s="1954"/>
      <c r="G867" s="1954"/>
      <c r="H867" s="1954"/>
      <c r="I867" s="1954"/>
      <c r="J867" s="1954"/>
      <c r="K867" s="1954"/>
      <c r="L867" s="1954"/>
      <c r="M867" s="1954"/>
      <c r="N867" s="1954"/>
      <c r="O867" s="1954"/>
      <c r="P867" s="1954"/>
      <c r="Q867" s="1954"/>
      <c r="R867" s="1954"/>
      <c r="S867" s="1954"/>
      <c r="T867" s="1954"/>
      <c r="U867" s="1954"/>
      <c r="V867" s="1954"/>
      <c r="W867" s="1954"/>
      <c r="X867" s="1954"/>
      <c r="Y867" s="1954"/>
      <c r="Z867" s="1954"/>
      <c r="AA867" s="1954"/>
    </row>
    <row r="868" spans="1:27" ht="15.75" customHeight="1">
      <c r="A868" s="1954"/>
      <c r="B868" s="1954"/>
      <c r="C868" s="1954"/>
      <c r="D868" s="1954"/>
      <c r="E868" s="1954"/>
      <c r="F868" s="1954"/>
      <c r="G868" s="1954"/>
      <c r="H868" s="1954"/>
      <c r="I868" s="1954"/>
      <c r="J868" s="1954"/>
      <c r="K868" s="1954"/>
      <c r="L868" s="1954"/>
      <c r="M868" s="1954"/>
      <c r="N868" s="1954"/>
      <c r="O868" s="1954"/>
      <c r="P868" s="1954"/>
      <c r="Q868" s="1954"/>
      <c r="R868" s="1954"/>
      <c r="S868" s="1954"/>
      <c r="T868" s="1954"/>
      <c r="U868" s="1954"/>
      <c r="V868" s="1954"/>
      <c r="W868" s="1954"/>
      <c r="X868" s="1954"/>
      <c r="Y868" s="1954"/>
      <c r="Z868" s="1954"/>
      <c r="AA868" s="1954"/>
    </row>
    <row r="869" spans="1:27" ht="15.75" customHeight="1">
      <c r="A869" s="1954"/>
      <c r="B869" s="1954"/>
      <c r="C869" s="1954"/>
      <c r="D869" s="1954"/>
      <c r="E869" s="1954"/>
      <c r="F869" s="1954"/>
      <c r="G869" s="1954"/>
      <c r="H869" s="1954"/>
      <c r="I869" s="1954"/>
      <c r="J869" s="1954"/>
      <c r="K869" s="1954"/>
      <c r="L869" s="1954"/>
      <c r="M869" s="1954"/>
      <c r="N869" s="1954"/>
      <c r="O869" s="1954"/>
      <c r="P869" s="1954"/>
      <c r="Q869" s="1954"/>
      <c r="R869" s="1954"/>
      <c r="S869" s="1954"/>
      <c r="T869" s="1954"/>
      <c r="U869" s="1954"/>
      <c r="V869" s="1954"/>
      <c r="W869" s="1954"/>
      <c r="X869" s="1954"/>
      <c r="Y869" s="1954"/>
      <c r="Z869" s="1954"/>
      <c r="AA869" s="1954"/>
    </row>
    <row r="870" spans="1:27" ht="15.75" customHeight="1">
      <c r="A870" s="1954"/>
      <c r="B870" s="1954"/>
      <c r="C870" s="1954"/>
      <c r="D870" s="1954"/>
      <c r="E870" s="1954"/>
      <c r="F870" s="1954"/>
      <c r="G870" s="1954"/>
      <c r="H870" s="1954"/>
      <c r="I870" s="1954"/>
      <c r="J870" s="1954"/>
      <c r="K870" s="1954"/>
      <c r="L870" s="1954"/>
      <c r="M870" s="1954"/>
      <c r="N870" s="1954"/>
      <c r="O870" s="1954"/>
      <c r="P870" s="1954"/>
      <c r="Q870" s="1954"/>
      <c r="R870" s="1954"/>
      <c r="S870" s="1954"/>
      <c r="T870" s="1954"/>
      <c r="U870" s="1954"/>
      <c r="V870" s="1954"/>
      <c r="W870" s="1954"/>
      <c r="X870" s="1954"/>
      <c r="Y870" s="1954"/>
      <c r="Z870" s="1954"/>
      <c r="AA870" s="1954"/>
    </row>
    <row r="871" spans="1:27" ht="15.75" customHeight="1">
      <c r="A871" s="1954"/>
      <c r="B871" s="1954"/>
      <c r="C871" s="1954"/>
      <c r="D871" s="1954"/>
      <c r="E871" s="1954"/>
      <c r="F871" s="1954"/>
      <c r="G871" s="1954"/>
      <c r="H871" s="1954"/>
      <c r="I871" s="1954"/>
      <c r="J871" s="1954"/>
      <c r="K871" s="1954"/>
      <c r="L871" s="1954"/>
      <c r="M871" s="1954"/>
      <c r="N871" s="1954"/>
      <c r="O871" s="1954"/>
      <c r="P871" s="1954"/>
      <c r="Q871" s="1954"/>
      <c r="R871" s="1954"/>
      <c r="S871" s="1954"/>
      <c r="T871" s="1954"/>
      <c r="U871" s="1954"/>
      <c r="V871" s="1954"/>
      <c r="W871" s="1954"/>
      <c r="X871" s="1954"/>
      <c r="Y871" s="1954"/>
      <c r="Z871" s="1954"/>
      <c r="AA871" s="1954"/>
    </row>
    <row r="872" spans="1:27" ht="15.75" customHeight="1">
      <c r="A872" s="1954"/>
      <c r="B872" s="1954"/>
      <c r="C872" s="1954"/>
      <c r="D872" s="1954"/>
      <c r="E872" s="1954"/>
      <c r="F872" s="1954"/>
      <c r="G872" s="1954"/>
      <c r="H872" s="1954"/>
      <c r="I872" s="1954"/>
      <c r="J872" s="1954"/>
      <c r="K872" s="1954"/>
      <c r="L872" s="1954"/>
      <c r="M872" s="1954"/>
      <c r="N872" s="1954"/>
      <c r="O872" s="1954"/>
      <c r="P872" s="1954"/>
      <c r="Q872" s="1954"/>
      <c r="R872" s="1954"/>
      <c r="S872" s="1954"/>
      <c r="T872" s="1954"/>
      <c r="U872" s="1954"/>
      <c r="V872" s="1954"/>
      <c r="W872" s="1954"/>
      <c r="X872" s="1954"/>
      <c r="Y872" s="1954"/>
      <c r="Z872" s="1954"/>
      <c r="AA872" s="1954"/>
    </row>
    <row r="873" spans="1:27" ht="15.75" customHeight="1">
      <c r="A873" s="1954"/>
      <c r="B873" s="1954"/>
      <c r="C873" s="1954"/>
      <c r="D873" s="1954"/>
      <c r="E873" s="1954"/>
      <c r="F873" s="1954"/>
      <c r="G873" s="1954"/>
      <c r="H873" s="1954"/>
      <c r="I873" s="1954"/>
      <c r="J873" s="1954"/>
      <c r="K873" s="1954"/>
      <c r="L873" s="1954"/>
      <c r="M873" s="1954"/>
      <c r="N873" s="1954"/>
      <c r="O873" s="1954"/>
      <c r="P873" s="1954"/>
      <c r="Q873" s="1954"/>
      <c r="R873" s="1954"/>
      <c r="S873" s="1954"/>
      <c r="T873" s="1954"/>
      <c r="U873" s="1954"/>
      <c r="V873" s="1954"/>
      <c r="W873" s="1954"/>
      <c r="X873" s="1954"/>
      <c r="Y873" s="1954"/>
      <c r="Z873" s="1954"/>
      <c r="AA873" s="1954"/>
    </row>
    <row r="874" spans="1:27" ht="15.75" customHeight="1">
      <c r="A874" s="1954"/>
      <c r="B874" s="1954"/>
      <c r="C874" s="1954"/>
      <c r="D874" s="1954"/>
      <c r="E874" s="1954"/>
      <c r="F874" s="1954"/>
      <c r="G874" s="1954"/>
      <c r="H874" s="1954"/>
      <c r="I874" s="1954"/>
      <c r="J874" s="1954"/>
      <c r="K874" s="1954"/>
      <c r="L874" s="1954"/>
      <c r="M874" s="1954"/>
      <c r="N874" s="1954"/>
      <c r="O874" s="1954"/>
      <c r="P874" s="1954"/>
      <c r="Q874" s="1954"/>
      <c r="R874" s="1954"/>
      <c r="S874" s="1954"/>
      <c r="T874" s="1954"/>
      <c r="U874" s="1954"/>
      <c r="V874" s="1954"/>
      <c r="W874" s="1954"/>
      <c r="X874" s="1954"/>
      <c r="Y874" s="1954"/>
      <c r="Z874" s="1954"/>
      <c r="AA874" s="1954"/>
    </row>
    <row r="875" spans="1:27" ht="15.75" customHeight="1">
      <c r="A875" s="1954"/>
      <c r="B875" s="1954"/>
      <c r="C875" s="1954"/>
      <c r="D875" s="1954"/>
      <c r="E875" s="1954"/>
      <c r="F875" s="1954"/>
      <c r="G875" s="1954"/>
      <c r="H875" s="1954"/>
      <c r="I875" s="1954"/>
      <c r="J875" s="1954"/>
      <c r="K875" s="1954"/>
      <c r="L875" s="1954"/>
      <c r="M875" s="1954"/>
      <c r="N875" s="1954"/>
      <c r="O875" s="1954"/>
      <c r="P875" s="1954"/>
      <c r="Q875" s="1954"/>
      <c r="R875" s="1954"/>
      <c r="S875" s="1954"/>
      <c r="T875" s="1954"/>
      <c r="U875" s="1954"/>
      <c r="V875" s="1954"/>
      <c r="W875" s="1954"/>
      <c r="X875" s="1954"/>
      <c r="Y875" s="1954"/>
      <c r="Z875" s="1954"/>
      <c r="AA875" s="1954"/>
    </row>
    <row r="876" spans="1:27" ht="15.75" customHeight="1">
      <c r="A876" s="1954"/>
      <c r="B876" s="1954"/>
      <c r="C876" s="1954"/>
      <c r="D876" s="1954"/>
      <c r="E876" s="1954"/>
      <c r="F876" s="1954"/>
      <c r="G876" s="1954"/>
      <c r="H876" s="1954"/>
      <c r="I876" s="1954"/>
      <c r="J876" s="1954"/>
      <c r="K876" s="1954"/>
      <c r="L876" s="1954"/>
      <c r="M876" s="1954"/>
      <c r="N876" s="1954"/>
      <c r="O876" s="1954"/>
      <c r="P876" s="1954"/>
      <c r="Q876" s="1954"/>
      <c r="R876" s="1954"/>
      <c r="S876" s="1954"/>
      <c r="T876" s="1954"/>
      <c r="U876" s="1954"/>
      <c r="V876" s="1954"/>
      <c r="W876" s="1954"/>
      <c r="X876" s="1954"/>
      <c r="Y876" s="1954"/>
      <c r="Z876" s="1954"/>
      <c r="AA876" s="1954"/>
    </row>
    <row r="877" spans="1:27" ht="15.75" customHeight="1">
      <c r="A877" s="1954"/>
      <c r="B877" s="1954"/>
      <c r="C877" s="1954"/>
      <c r="D877" s="1954"/>
      <c r="E877" s="1954"/>
      <c r="F877" s="1954"/>
      <c r="G877" s="1954"/>
      <c r="H877" s="1954"/>
      <c r="I877" s="1954"/>
      <c r="J877" s="1954"/>
      <c r="K877" s="1954"/>
      <c r="L877" s="1954"/>
      <c r="M877" s="1954"/>
      <c r="N877" s="1954"/>
      <c r="O877" s="1954"/>
      <c r="P877" s="1954"/>
      <c r="Q877" s="1954"/>
      <c r="R877" s="1954"/>
      <c r="S877" s="1954"/>
      <c r="T877" s="1954"/>
      <c r="U877" s="1954"/>
      <c r="V877" s="1954"/>
      <c r="W877" s="1954"/>
      <c r="X877" s="1954"/>
      <c r="Y877" s="1954"/>
      <c r="Z877" s="1954"/>
      <c r="AA877" s="1954"/>
    </row>
    <row r="878" spans="1:27" ht="15.75" customHeight="1">
      <c r="A878" s="1954"/>
      <c r="B878" s="1954"/>
      <c r="C878" s="1954"/>
      <c r="D878" s="1954"/>
      <c r="E878" s="1954"/>
      <c r="F878" s="1954"/>
      <c r="G878" s="1954"/>
      <c r="H878" s="1954"/>
      <c r="I878" s="1954"/>
      <c r="J878" s="1954"/>
      <c r="K878" s="1954"/>
      <c r="L878" s="1954"/>
      <c r="M878" s="1954"/>
      <c r="N878" s="1954"/>
      <c r="O878" s="1954"/>
      <c r="P878" s="1954"/>
      <c r="Q878" s="1954"/>
      <c r="R878" s="1954"/>
      <c r="S878" s="1954"/>
      <c r="T878" s="1954"/>
      <c r="U878" s="1954"/>
      <c r="V878" s="1954"/>
      <c r="W878" s="1954"/>
      <c r="X878" s="1954"/>
      <c r="Y878" s="1954"/>
      <c r="Z878" s="1954"/>
      <c r="AA878" s="1954"/>
    </row>
    <row r="879" spans="1:27" ht="15.75" customHeight="1">
      <c r="A879" s="1954"/>
      <c r="B879" s="1954"/>
      <c r="C879" s="1954"/>
      <c r="D879" s="1954"/>
      <c r="E879" s="1954"/>
      <c r="F879" s="1954"/>
      <c r="G879" s="1954"/>
      <c r="H879" s="1954"/>
      <c r="I879" s="1954"/>
      <c r="J879" s="1954"/>
      <c r="K879" s="1954"/>
      <c r="L879" s="1954"/>
      <c r="M879" s="1954"/>
      <c r="N879" s="1954"/>
      <c r="O879" s="1954"/>
      <c r="P879" s="1954"/>
      <c r="Q879" s="1954"/>
      <c r="R879" s="1954"/>
      <c r="S879" s="1954"/>
      <c r="T879" s="1954"/>
      <c r="U879" s="1954"/>
      <c r="V879" s="1954"/>
      <c r="W879" s="1954"/>
      <c r="X879" s="1954"/>
      <c r="Y879" s="1954"/>
      <c r="Z879" s="1954"/>
      <c r="AA879" s="1954"/>
    </row>
    <row r="880" spans="1:27" ht="15.75" customHeight="1">
      <c r="A880" s="1954"/>
      <c r="B880" s="1954"/>
      <c r="C880" s="1954"/>
      <c r="D880" s="1954"/>
      <c r="E880" s="1954"/>
      <c r="F880" s="1954"/>
      <c r="G880" s="1954"/>
      <c r="H880" s="1954"/>
      <c r="I880" s="1954"/>
      <c r="J880" s="1954"/>
      <c r="K880" s="1954"/>
      <c r="L880" s="1954"/>
      <c r="M880" s="1954"/>
      <c r="N880" s="1954"/>
      <c r="O880" s="1954"/>
      <c r="P880" s="1954"/>
      <c r="Q880" s="1954"/>
      <c r="R880" s="1954"/>
      <c r="S880" s="1954"/>
      <c r="T880" s="1954"/>
      <c r="U880" s="1954"/>
      <c r="V880" s="1954"/>
      <c r="W880" s="1954"/>
      <c r="X880" s="1954"/>
      <c r="Y880" s="1954"/>
      <c r="Z880" s="1954"/>
      <c r="AA880" s="1954"/>
    </row>
    <row r="881" spans="1:27" ht="15.75" customHeight="1">
      <c r="A881" s="1954"/>
      <c r="B881" s="1954"/>
      <c r="C881" s="1954"/>
      <c r="D881" s="1954"/>
      <c r="E881" s="1954"/>
      <c r="F881" s="1954"/>
      <c r="G881" s="1954"/>
      <c r="H881" s="1954"/>
      <c r="I881" s="1954"/>
      <c r="J881" s="1954"/>
      <c r="K881" s="1954"/>
      <c r="L881" s="1954"/>
      <c r="M881" s="1954"/>
      <c r="N881" s="1954"/>
      <c r="O881" s="1954"/>
      <c r="P881" s="1954"/>
      <c r="Q881" s="1954"/>
      <c r="R881" s="1954"/>
      <c r="S881" s="1954"/>
      <c r="T881" s="1954"/>
      <c r="U881" s="1954"/>
      <c r="V881" s="1954"/>
      <c r="W881" s="1954"/>
      <c r="X881" s="1954"/>
      <c r="Y881" s="1954"/>
      <c r="Z881" s="1954"/>
      <c r="AA881" s="1954"/>
    </row>
    <row r="882" spans="1:27" ht="15.75" customHeight="1">
      <c r="A882" s="1954"/>
      <c r="B882" s="1954"/>
      <c r="C882" s="1954"/>
      <c r="D882" s="1954"/>
      <c r="E882" s="1954"/>
      <c r="F882" s="1954"/>
      <c r="G882" s="1954"/>
      <c r="H882" s="1954"/>
      <c r="I882" s="1954"/>
      <c r="J882" s="1954"/>
      <c r="K882" s="1954"/>
      <c r="L882" s="1954"/>
      <c r="M882" s="1954"/>
      <c r="N882" s="1954"/>
      <c r="O882" s="1954"/>
      <c r="P882" s="1954"/>
      <c r="Q882" s="1954"/>
      <c r="R882" s="1954"/>
      <c r="S882" s="1954"/>
      <c r="T882" s="1954"/>
      <c r="U882" s="1954"/>
      <c r="V882" s="1954"/>
      <c r="W882" s="1954"/>
      <c r="X882" s="1954"/>
      <c r="Y882" s="1954"/>
      <c r="Z882" s="1954"/>
      <c r="AA882" s="1954"/>
    </row>
    <row r="883" spans="1:27" ht="15.75" customHeight="1">
      <c r="A883" s="1954"/>
      <c r="B883" s="1954"/>
      <c r="C883" s="1954"/>
      <c r="D883" s="1954"/>
      <c r="E883" s="1954"/>
      <c r="F883" s="1954"/>
      <c r="G883" s="1954"/>
      <c r="H883" s="1954"/>
      <c r="I883" s="1954"/>
      <c r="J883" s="1954"/>
      <c r="K883" s="1954"/>
      <c r="L883" s="1954"/>
      <c r="M883" s="1954"/>
      <c r="N883" s="1954"/>
      <c r="O883" s="1954"/>
      <c r="P883" s="1954"/>
      <c r="Q883" s="1954"/>
      <c r="R883" s="1954"/>
      <c r="S883" s="1954"/>
      <c r="T883" s="1954"/>
      <c r="U883" s="1954"/>
      <c r="V883" s="1954"/>
      <c r="W883" s="1954"/>
      <c r="X883" s="1954"/>
      <c r="Y883" s="1954"/>
      <c r="Z883" s="1954"/>
      <c r="AA883" s="1954"/>
    </row>
    <row r="884" spans="1:27" ht="15.75" customHeight="1">
      <c r="A884" s="1954"/>
      <c r="B884" s="1954"/>
      <c r="C884" s="1954"/>
      <c r="D884" s="1954"/>
      <c r="E884" s="1954"/>
      <c r="F884" s="1954"/>
      <c r="G884" s="1954"/>
      <c r="H884" s="1954"/>
      <c r="I884" s="1954"/>
      <c r="J884" s="1954"/>
      <c r="K884" s="1954"/>
      <c r="L884" s="1954"/>
      <c r="M884" s="1954"/>
      <c r="N884" s="1954"/>
      <c r="O884" s="1954"/>
      <c r="P884" s="1954"/>
      <c r="Q884" s="1954"/>
      <c r="R884" s="1954"/>
      <c r="S884" s="1954"/>
      <c r="T884" s="1954"/>
      <c r="U884" s="1954"/>
      <c r="V884" s="1954"/>
      <c r="W884" s="1954"/>
      <c r="X884" s="1954"/>
      <c r="Y884" s="1954"/>
      <c r="Z884" s="1954"/>
      <c r="AA884" s="1954"/>
    </row>
    <row r="885" spans="1:27" ht="15.75" customHeight="1">
      <c r="A885" s="1954"/>
      <c r="B885" s="1954"/>
      <c r="C885" s="1954"/>
      <c r="D885" s="1954"/>
      <c r="E885" s="1954"/>
      <c r="F885" s="1954"/>
      <c r="G885" s="1954"/>
      <c r="H885" s="1954"/>
      <c r="I885" s="1954"/>
      <c r="J885" s="1954"/>
      <c r="K885" s="1954"/>
      <c r="L885" s="1954"/>
      <c r="M885" s="1954"/>
      <c r="N885" s="1954"/>
      <c r="O885" s="1954"/>
      <c r="P885" s="1954"/>
      <c r="Q885" s="1954"/>
      <c r="R885" s="1954"/>
      <c r="S885" s="1954"/>
      <c r="T885" s="1954"/>
      <c r="U885" s="1954"/>
      <c r="V885" s="1954"/>
      <c r="W885" s="1954"/>
      <c r="X885" s="1954"/>
      <c r="Y885" s="1954"/>
      <c r="Z885" s="1954"/>
      <c r="AA885" s="1954"/>
    </row>
    <row r="886" spans="1:27" ht="15.75" customHeight="1">
      <c r="A886" s="1954"/>
      <c r="B886" s="1954"/>
      <c r="C886" s="1954"/>
      <c r="D886" s="1954"/>
      <c r="E886" s="1954"/>
      <c r="F886" s="1954"/>
      <c r="G886" s="1954"/>
      <c r="H886" s="1954"/>
      <c r="I886" s="1954"/>
      <c r="J886" s="1954"/>
      <c r="K886" s="1954"/>
      <c r="L886" s="1954"/>
      <c r="M886" s="1954"/>
      <c r="N886" s="1954"/>
      <c r="O886" s="1954"/>
      <c r="P886" s="1954"/>
      <c r="Q886" s="1954"/>
      <c r="R886" s="1954"/>
      <c r="S886" s="1954"/>
      <c r="T886" s="1954"/>
      <c r="U886" s="1954"/>
      <c r="V886" s="1954"/>
      <c r="W886" s="1954"/>
      <c r="X886" s="1954"/>
      <c r="Y886" s="1954"/>
      <c r="Z886" s="1954"/>
      <c r="AA886" s="1954"/>
    </row>
    <row r="887" spans="1:27" ht="15.75" customHeight="1">
      <c r="A887" s="1954"/>
      <c r="B887" s="1954"/>
      <c r="C887" s="1954"/>
      <c r="D887" s="1954"/>
      <c r="E887" s="1954"/>
      <c r="F887" s="1954"/>
      <c r="G887" s="1954"/>
      <c r="H887" s="1954"/>
      <c r="I887" s="1954"/>
      <c r="J887" s="1954"/>
      <c r="K887" s="1954"/>
      <c r="L887" s="1954"/>
      <c r="M887" s="1954"/>
      <c r="N887" s="1954"/>
      <c r="O887" s="1954"/>
      <c r="P887" s="1954"/>
      <c r="Q887" s="1954"/>
      <c r="R887" s="1954"/>
      <c r="S887" s="1954"/>
      <c r="T887" s="1954"/>
      <c r="U887" s="1954"/>
      <c r="V887" s="1954"/>
      <c r="W887" s="1954"/>
      <c r="X887" s="1954"/>
      <c r="Y887" s="1954"/>
      <c r="Z887" s="1954"/>
      <c r="AA887" s="1954"/>
    </row>
    <row r="888" spans="1:27" ht="15.75" customHeight="1">
      <c r="A888" s="1954"/>
      <c r="B888" s="1954"/>
      <c r="C888" s="1954"/>
      <c r="D888" s="1954"/>
      <c r="E888" s="1954"/>
      <c r="F888" s="1954"/>
      <c r="G888" s="1954"/>
      <c r="H888" s="1954"/>
      <c r="I888" s="1954"/>
      <c r="J888" s="1954"/>
      <c r="K888" s="1954"/>
      <c r="L888" s="1954"/>
      <c r="M888" s="1954"/>
      <c r="N888" s="1954"/>
      <c r="O888" s="1954"/>
      <c r="P888" s="1954"/>
      <c r="Q888" s="1954"/>
      <c r="R888" s="1954"/>
      <c r="S888" s="1954"/>
      <c r="T888" s="1954"/>
      <c r="U888" s="1954"/>
      <c r="V888" s="1954"/>
      <c r="W888" s="1954"/>
      <c r="X888" s="1954"/>
      <c r="Y888" s="1954"/>
      <c r="Z888" s="1954"/>
      <c r="AA888" s="1954"/>
    </row>
    <row r="889" spans="1:27" ht="15.75" customHeight="1">
      <c r="A889" s="1954"/>
      <c r="B889" s="1954"/>
      <c r="C889" s="1954"/>
      <c r="D889" s="1954"/>
      <c r="E889" s="1954"/>
      <c r="F889" s="1954"/>
      <c r="G889" s="1954"/>
      <c r="H889" s="1954"/>
      <c r="I889" s="1954"/>
      <c r="J889" s="1954"/>
      <c r="K889" s="1954"/>
      <c r="L889" s="1954"/>
      <c r="M889" s="1954"/>
      <c r="N889" s="1954"/>
      <c r="O889" s="1954"/>
      <c r="P889" s="1954"/>
      <c r="Q889" s="1954"/>
      <c r="R889" s="1954"/>
      <c r="S889" s="1954"/>
      <c r="T889" s="1954"/>
      <c r="U889" s="1954"/>
      <c r="V889" s="1954"/>
      <c r="W889" s="1954"/>
      <c r="X889" s="1954"/>
      <c r="Y889" s="1954"/>
      <c r="Z889" s="1954"/>
      <c r="AA889" s="1954"/>
    </row>
    <row r="890" spans="1:27" ht="15.75" customHeight="1">
      <c r="A890" s="1954"/>
      <c r="B890" s="1954"/>
      <c r="C890" s="1954"/>
      <c r="D890" s="1954"/>
      <c r="E890" s="1954"/>
      <c r="F890" s="1954"/>
      <c r="G890" s="1954"/>
      <c r="H890" s="1954"/>
      <c r="I890" s="1954"/>
      <c r="J890" s="1954"/>
      <c r="K890" s="1954"/>
      <c r="L890" s="1954"/>
      <c r="M890" s="1954"/>
      <c r="N890" s="1954"/>
      <c r="O890" s="1954"/>
      <c r="P890" s="1954"/>
      <c r="Q890" s="1954"/>
      <c r="R890" s="1954"/>
      <c r="S890" s="1954"/>
      <c r="T890" s="1954"/>
      <c r="U890" s="1954"/>
      <c r="V890" s="1954"/>
      <c r="W890" s="1954"/>
      <c r="X890" s="1954"/>
      <c r="Y890" s="1954"/>
      <c r="Z890" s="1954"/>
      <c r="AA890" s="1954"/>
    </row>
    <row r="891" spans="1:27" ht="15.75" customHeight="1">
      <c r="A891" s="1954"/>
      <c r="B891" s="1954"/>
      <c r="C891" s="1954"/>
      <c r="D891" s="1954"/>
      <c r="E891" s="1954"/>
      <c r="F891" s="1954"/>
      <c r="G891" s="1954"/>
      <c r="H891" s="1954"/>
      <c r="I891" s="1954"/>
      <c r="J891" s="1954"/>
      <c r="K891" s="1954"/>
      <c r="L891" s="1954"/>
      <c r="M891" s="1954"/>
      <c r="N891" s="1954"/>
      <c r="O891" s="1954"/>
      <c r="P891" s="1954"/>
      <c r="Q891" s="1954"/>
      <c r="R891" s="1954"/>
      <c r="S891" s="1954"/>
      <c r="T891" s="1954"/>
      <c r="U891" s="1954"/>
      <c r="V891" s="1954"/>
      <c r="W891" s="1954"/>
      <c r="X891" s="1954"/>
      <c r="Y891" s="1954"/>
      <c r="Z891" s="1954"/>
      <c r="AA891" s="1954"/>
    </row>
    <row r="892" spans="1:27" ht="15.75" customHeight="1">
      <c r="A892" s="1954"/>
      <c r="B892" s="1954"/>
      <c r="C892" s="1954"/>
      <c r="D892" s="1954"/>
      <c r="E892" s="1954"/>
      <c r="F892" s="1954"/>
      <c r="G892" s="1954"/>
      <c r="H892" s="1954"/>
      <c r="I892" s="1954"/>
      <c r="J892" s="1954"/>
      <c r="K892" s="1954"/>
      <c r="L892" s="1954"/>
      <c r="M892" s="1954"/>
      <c r="N892" s="1954"/>
      <c r="O892" s="1954"/>
      <c r="P892" s="1954"/>
      <c r="Q892" s="1954"/>
      <c r="R892" s="1954"/>
      <c r="S892" s="1954"/>
      <c r="T892" s="1954"/>
      <c r="U892" s="1954"/>
      <c r="V892" s="1954"/>
      <c r="W892" s="1954"/>
      <c r="X892" s="1954"/>
      <c r="Y892" s="1954"/>
      <c r="Z892" s="1954"/>
      <c r="AA892" s="1954"/>
    </row>
    <row r="893" spans="1:27" ht="15.75" customHeight="1">
      <c r="A893" s="1954"/>
      <c r="B893" s="1954"/>
      <c r="C893" s="1954"/>
      <c r="D893" s="1954"/>
      <c r="E893" s="1954"/>
      <c r="F893" s="1954"/>
      <c r="G893" s="1954"/>
      <c r="H893" s="1954"/>
      <c r="I893" s="1954"/>
      <c r="J893" s="1954"/>
      <c r="K893" s="1954"/>
      <c r="L893" s="1954"/>
      <c r="M893" s="1954"/>
      <c r="N893" s="1954"/>
      <c r="O893" s="1954"/>
      <c r="P893" s="1954"/>
      <c r="Q893" s="1954"/>
      <c r="R893" s="1954"/>
      <c r="S893" s="1954"/>
      <c r="T893" s="1954"/>
      <c r="U893" s="1954"/>
      <c r="V893" s="1954"/>
      <c r="W893" s="1954"/>
      <c r="X893" s="1954"/>
      <c r="Y893" s="1954"/>
      <c r="Z893" s="1954"/>
      <c r="AA893" s="1954"/>
    </row>
    <row r="894" spans="1:27" ht="15.75" customHeight="1">
      <c r="A894" s="1954"/>
      <c r="B894" s="1954"/>
      <c r="C894" s="1954"/>
      <c r="D894" s="1954"/>
      <c r="E894" s="1954"/>
      <c r="F894" s="1954"/>
      <c r="G894" s="1954"/>
      <c r="H894" s="1954"/>
      <c r="I894" s="1954"/>
      <c r="J894" s="1954"/>
      <c r="K894" s="1954"/>
      <c r="L894" s="1954"/>
      <c r="M894" s="1954"/>
      <c r="N894" s="1954"/>
      <c r="O894" s="1954"/>
      <c r="P894" s="1954"/>
      <c r="Q894" s="1954"/>
      <c r="R894" s="1954"/>
      <c r="S894" s="1954"/>
      <c r="T894" s="1954"/>
      <c r="U894" s="1954"/>
      <c r="V894" s="1954"/>
      <c r="W894" s="1954"/>
      <c r="X894" s="1954"/>
      <c r="Y894" s="1954"/>
      <c r="Z894" s="1954"/>
      <c r="AA894" s="1954"/>
    </row>
    <row r="895" spans="1:27" ht="15.75" customHeight="1">
      <c r="A895" s="1954"/>
      <c r="B895" s="1954"/>
      <c r="C895" s="1954"/>
      <c r="D895" s="1954"/>
      <c r="E895" s="1954"/>
      <c r="F895" s="1954"/>
      <c r="G895" s="1954"/>
      <c r="H895" s="1954"/>
      <c r="I895" s="1954"/>
      <c r="J895" s="1954"/>
      <c r="K895" s="1954"/>
      <c r="L895" s="1954"/>
      <c r="M895" s="1954"/>
      <c r="N895" s="1954"/>
      <c r="O895" s="1954"/>
      <c r="P895" s="1954"/>
      <c r="Q895" s="1954"/>
      <c r="R895" s="1954"/>
      <c r="S895" s="1954"/>
      <c r="T895" s="1954"/>
      <c r="U895" s="1954"/>
      <c r="V895" s="1954"/>
      <c r="W895" s="1954"/>
      <c r="X895" s="1954"/>
      <c r="Y895" s="1954"/>
      <c r="Z895" s="1954"/>
      <c r="AA895" s="1954"/>
    </row>
    <row r="896" spans="1:27" ht="15.75" customHeight="1">
      <c r="A896" s="1954"/>
      <c r="B896" s="1954"/>
      <c r="C896" s="1954"/>
      <c r="D896" s="1954"/>
      <c r="E896" s="1954"/>
      <c r="F896" s="1954"/>
      <c r="G896" s="1954"/>
      <c r="H896" s="1954"/>
      <c r="I896" s="1954"/>
      <c r="J896" s="1954"/>
      <c r="K896" s="1954"/>
      <c r="L896" s="1954"/>
      <c r="M896" s="1954"/>
      <c r="N896" s="1954"/>
      <c r="O896" s="1954"/>
      <c r="P896" s="1954"/>
      <c r="Q896" s="1954"/>
      <c r="R896" s="1954"/>
      <c r="S896" s="1954"/>
      <c r="T896" s="1954"/>
      <c r="U896" s="1954"/>
      <c r="V896" s="1954"/>
      <c r="W896" s="1954"/>
      <c r="X896" s="1954"/>
      <c r="Y896" s="1954"/>
      <c r="Z896" s="1954"/>
      <c r="AA896" s="1954"/>
    </row>
    <row r="897" spans="1:27" ht="15.75" customHeight="1">
      <c r="A897" s="1954"/>
      <c r="B897" s="1954"/>
      <c r="C897" s="1954"/>
      <c r="D897" s="1954"/>
      <c r="E897" s="1954"/>
      <c r="F897" s="1954"/>
      <c r="G897" s="1954"/>
      <c r="H897" s="1954"/>
      <c r="I897" s="1954"/>
      <c r="J897" s="1954"/>
      <c r="K897" s="1954"/>
      <c r="L897" s="1954"/>
      <c r="M897" s="1954"/>
      <c r="N897" s="1954"/>
      <c r="O897" s="1954"/>
      <c r="P897" s="1954"/>
      <c r="Q897" s="1954"/>
      <c r="R897" s="1954"/>
      <c r="S897" s="1954"/>
      <c r="T897" s="1954"/>
      <c r="U897" s="1954"/>
      <c r="V897" s="1954"/>
      <c r="W897" s="1954"/>
      <c r="X897" s="1954"/>
      <c r="Y897" s="1954"/>
      <c r="Z897" s="1954"/>
      <c r="AA897" s="1954"/>
    </row>
    <row r="898" spans="1:27" ht="15.75" customHeight="1">
      <c r="A898" s="1954"/>
      <c r="B898" s="1954"/>
      <c r="C898" s="1954"/>
      <c r="D898" s="1954"/>
      <c r="E898" s="1954"/>
      <c r="F898" s="1954"/>
      <c r="G898" s="1954"/>
      <c r="H898" s="1954"/>
      <c r="I898" s="1954"/>
      <c r="J898" s="1954"/>
      <c r="K898" s="1954"/>
      <c r="L898" s="1954"/>
      <c r="M898" s="1954"/>
      <c r="N898" s="1954"/>
      <c r="O898" s="1954"/>
      <c r="P898" s="1954"/>
      <c r="Q898" s="1954"/>
      <c r="R898" s="1954"/>
      <c r="S898" s="1954"/>
      <c r="T898" s="1954"/>
      <c r="U898" s="1954"/>
      <c r="V898" s="1954"/>
      <c r="W898" s="1954"/>
      <c r="X898" s="1954"/>
      <c r="Y898" s="1954"/>
      <c r="Z898" s="1954"/>
      <c r="AA898" s="1954"/>
    </row>
    <row r="899" spans="1:27" ht="15.75" customHeight="1">
      <c r="A899" s="1954"/>
      <c r="B899" s="1954"/>
      <c r="C899" s="1954"/>
      <c r="D899" s="1954"/>
      <c r="E899" s="1954"/>
      <c r="F899" s="1954"/>
      <c r="G899" s="1954"/>
      <c r="H899" s="1954"/>
      <c r="I899" s="1954"/>
      <c r="J899" s="1954"/>
      <c r="K899" s="1954"/>
      <c r="L899" s="1954"/>
      <c r="M899" s="1954"/>
      <c r="N899" s="1954"/>
      <c r="O899" s="1954"/>
      <c r="P899" s="1954"/>
      <c r="Q899" s="1954"/>
      <c r="R899" s="1954"/>
      <c r="S899" s="1954"/>
      <c r="T899" s="1954"/>
      <c r="U899" s="1954"/>
      <c r="V899" s="1954"/>
      <c r="W899" s="1954"/>
      <c r="X899" s="1954"/>
      <c r="Y899" s="1954"/>
      <c r="Z899" s="1954"/>
      <c r="AA899" s="1954"/>
    </row>
    <row r="900" spans="1:27" ht="15.75" customHeight="1">
      <c r="A900" s="1954"/>
      <c r="B900" s="1954"/>
      <c r="C900" s="1954"/>
      <c r="D900" s="1954"/>
      <c r="E900" s="1954"/>
      <c r="F900" s="1954"/>
      <c r="G900" s="1954"/>
      <c r="H900" s="1954"/>
      <c r="I900" s="1954"/>
      <c r="J900" s="1954"/>
      <c r="K900" s="1954"/>
      <c r="L900" s="1954"/>
      <c r="M900" s="1954"/>
      <c r="N900" s="1954"/>
      <c r="O900" s="1954"/>
      <c r="P900" s="1954"/>
      <c r="Q900" s="1954"/>
      <c r="R900" s="1954"/>
      <c r="S900" s="1954"/>
      <c r="T900" s="1954"/>
      <c r="U900" s="1954"/>
      <c r="V900" s="1954"/>
      <c r="W900" s="1954"/>
      <c r="X900" s="1954"/>
      <c r="Y900" s="1954"/>
      <c r="Z900" s="1954"/>
      <c r="AA900" s="1954"/>
    </row>
    <row r="901" spans="1:27" ht="15.75" customHeight="1">
      <c r="A901" s="1954"/>
      <c r="B901" s="1954"/>
      <c r="C901" s="1954"/>
      <c r="D901" s="1954"/>
      <c r="E901" s="1954"/>
      <c r="F901" s="1954"/>
      <c r="G901" s="1954"/>
      <c r="H901" s="1954"/>
      <c r="I901" s="1954"/>
      <c r="J901" s="1954"/>
      <c r="K901" s="1954"/>
      <c r="L901" s="1954"/>
      <c r="M901" s="1954"/>
      <c r="N901" s="1954"/>
      <c r="O901" s="1954"/>
      <c r="P901" s="1954"/>
      <c r="Q901" s="1954"/>
      <c r="R901" s="1954"/>
      <c r="S901" s="1954"/>
      <c r="T901" s="1954"/>
      <c r="U901" s="1954"/>
      <c r="V901" s="1954"/>
      <c r="W901" s="1954"/>
      <c r="X901" s="1954"/>
      <c r="Y901" s="1954"/>
      <c r="Z901" s="1954"/>
      <c r="AA901" s="1954"/>
    </row>
    <row r="902" spans="1:27" ht="15.75" customHeight="1">
      <c r="A902" s="1954"/>
      <c r="B902" s="1954"/>
      <c r="C902" s="1954"/>
      <c r="D902" s="1954"/>
      <c r="E902" s="1954"/>
      <c r="F902" s="1954"/>
      <c r="G902" s="1954"/>
      <c r="H902" s="1954"/>
      <c r="I902" s="1954"/>
      <c r="J902" s="1954"/>
      <c r="K902" s="1954"/>
      <c r="L902" s="1954"/>
      <c r="M902" s="1954"/>
      <c r="N902" s="1954"/>
      <c r="O902" s="1954"/>
      <c r="P902" s="1954"/>
      <c r="Q902" s="1954"/>
      <c r="R902" s="1954"/>
      <c r="S902" s="1954"/>
      <c r="T902" s="1954"/>
      <c r="U902" s="1954"/>
      <c r="V902" s="1954"/>
      <c r="W902" s="1954"/>
      <c r="X902" s="1954"/>
      <c r="Y902" s="1954"/>
      <c r="Z902" s="1954"/>
      <c r="AA902" s="1954"/>
    </row>
    <row r="903" spans="1:27" ht="15.75" customHeight="1">
      <c r="A903" s="1954"/>
      <c r="B903" s="1954"/>
      <c r="C903" s="1954"/>
      <c r="D903" s="1954"/>
      <c r="E903" s="1954"/>
      <c r="F903" s="1954"/>
      <c r="G903" s="1954"/>
      <c r="H903" s="1954"/>
      <c r="I903" s="1954"/>
      <c r="J903" s="1954"/>
      <c r="K903" s="1954"/>
      <c r="L903" s="1954"/>
      <c r="M903" s="1954"/>
      <c r="N903" s="1954"/>
      <c r="O903" s="1954"/>
      <c r="P903" s="1954"/>
      <c r="Q903" s="1954"/>
      <c r="R903" s="1954"/>
      <c r="S903" s="1954"/>
      <c r="T903" s="1954"/>
      <c r="U903" s="1954"/>
      <c r="V903" s="1954"/>
      <c r="W903" s="1954"/>
      <c r="X903" s="1954"/>
      <c r="Y903" s="1954"/>
      <c r="Z903" s="1954"/>
      <c r="AA903" s="1954"/>
    </row>
    <row r="904" spans="1:27" ht="15.75" customHeight="1">
      <c r="A904" s="1954"/>
      <c r="B904" s="1954"/>
      <c r="C904" s="1954"/>
      <c r="D904" s="1954"/>
      <c r="E904" s="1954"/>
      <c r="F904" s="1954"/>
      <c r="G904" s="1954"/>
      <c r="H904" s="1954"/>
      <c r="I904" s="1954"/>
      <c r="J904" s="1954"/>
      <c r="K904" s="1954"/>
      <c r="L904" s="1954"/>
      <c r="M904" s="1954"/>
      <c r="N904" s="1954"/>
      <c r="O904" s="1954"/>
      <c r="P904" s="1954"/>
      <c r="Q904" s="1954"/>
      <c r="R904" s="1954"/>
      <c r="S904" s="1954"/>
      <c r="T904" s="1954"/>
      <c r="U904" s="1954"/>
      <c r="V904" s="1954"/>
      <c r="W904" s="1954"/>
      <c r="X904" s="1954"/>
      <c r="Y904" s="1954"/>
      <c r="Z904" s="1954"/>
      <c r="AA904" s="1954"/>
    </row>
    <row r="905" spans="1:27" ht="15.75" customHeight="1">
      <c r="A905" s="1954"/>
      <c r="B905" s="1954"/>
      <c r="C905" s="1954"/>
      <c r="D905" s="1954"/>
      <c r="E905" s="1954"/>
      <c r="F905" s="1954"/>
      <c r="G905" s="1954"/>
      <c r="H905" s="1954"/>
      <c r="I905" s="1954"/>
      <c r="J905" s="1954"/>
      <c r="K905" s="1954"/>
      <c r="L905" s="1954"/>
      <c r="M905" s="1954"/>
      <c r="N905" s="1954"/>
      <c r="O905" s="1954"/>
      <c r="P905" s="1954"/>
      <c r="Q905" s="1954"/>
      <c r="R905" s="1954"/>
      <c r="S905" s="1954"/>
      <c r="T905" s="1954"/>
      <c r="U905" s="1954"/>
      <c r="V905" s="1954"/>
      <c r="W905" s="1954"/>
      <c r="X905" s="1954"/>
      <c r="Y905" s="1954"/>
      <c r="Z905" s="1954"/>
      <c r="AA905" s="1954"/>
    </row>
    <row r="906" spans="1:27" ht="15.75" customHeight="1">
      <c r="A906" s="1954"/>
      <c r="B906" s="1954"/>
      <c r="C906" s="1954"/>
      <c r="D906" s="1954"/>
      <c r="E906" s="1954"/>
      <c r="F906" s="1954"/>
      <c r="G906" s="1954"/>
      <c r="H906" s="1954"/>
      <c r="I906" s="1954"/>
      <c r="J906" s="1954"/>
      <c r="K906" s="1954"/>
      <c r="L906" s="1954"/>
      <c r="M906" s="1954"/>
      <c r="N906" s="1954"/>
      <c r="O906" s="1954"/>
      <c r="P906" s="1954"/>
      <c r="Q906" s="1954"/>
      <c r="R906" s="1954"/>
      <c r="S906" s="1954"/>
      <c r="T906" s="1954"/>
      <c r="U906" s="1954"/>
      <c r="V906" s="1954"/>
      <c r="W906" s="1954"/>
      <c r="X906" s="1954"/>
      <c r="Y906" s="1954"/>
      <c r="Z906" s="1954"/>
      <c r="AA906" s="1954"/>
    </row>
    <row r="907" spans="1:27" ht="15.75" customHeight="1">
      <c r="A907" s="1954"/>
      <c r="B907" s="1954"/>
      <c r="C907" s="1954"/>
      <c r="D907" s="1954"/>
      <c r="E907" s="1954"/>
      <c r="F907" s="1954"/>
      <c r="G907" s="1954"/>
      <c r="H907" s="1954"/>
      <c r="I907" s="1954"/>
      <c r="J907" s="1954"/>
      <c r="K907" s="1954"/>
      <c r="L907" s="1954"/>
      <c r="M907" s="1954"/>
      <c r="N907" s="1954"/>
      <c r="O907" s="1954"/>
      <c r="P907" s="1954"/>
      <c r="Q907" s="1954"/>
      <c r="R907" s="1954"/>
      <c r="S907" s="1954"/>
      <c r="T907" s="1954"/>
      <c r="U907" s="1954"/>
      <c r="V907" s="1954"/>
      <c r="W907" s="1954"/>
      <c r="X907" s="1954"/>
      <c r="Y907" s="1954"/>
      <c r="Z907" s="1954"/>
      <c r="AA907" s="1954"/>
    </row>
    <row r="908" spans="1:27" ht="15.75" customHeight="1">
      <c r="A908" s="1954"/>
      <c r="B908" s="1954"/>
      <c r="C908" s="1954"/>
      <c r="D908" s="1954"/>
      <c r="E908" s="1954"/>
      <c r="F908" s="1954"/>
      <c r="G908" s="1954"/>
      <c r="H908" s="1954"/>
      <c r="I908" s="1954"/>
      <c r="J908" s="1954"/>
      <c r="K908" s="1954"/>
      <c r="L908" s="1954"/>
      <c r="M908" s="1954"/>
      <c r="N908" s="1954"/>
      <c r="O908" s="1954"/>
      <c r="P908" s="1954"/>
      <c r="Q908" s="1954"/>
      <c r="R908" s="1954"/>
      <c r="S908" s="1954"/>
      <c r="T908" s="1954"/>
      <c r="U908" s="1954"/>
      <c r="V908" s="1954"/>
      <c r="W908" s="1954"/>
      <c r="X908" s="1954"/>
      <c r="Y908" s="1954"/>
      <c r="Z908" s="1954"/>
      <c r="AA908" s="1954"/>
    </row>
    <row r="909" spans="1:27" ht="15.75" customHeight="1">
      <c r="A909" s="1954"/>
      <c r="B909" s="1954"/>
      <c r="C909" s="1954"/>
      <c r="D909" s="1954"/>
      <c r="E909" s="1954"/>
      <c r="F909" s="1954"/>
      <c r="G909" s="1954"/>
      <c r="H909" s="1954"/>
      <c r="I909" s="1954"/>
      <c r="J909" s="1954"/>
      <c r="K909" s="1954"/>
      <c r="L909" s="1954"/>
      <c r="M909" s="1954"/>
      <c r="N909" s="1954"/>
      <c r="O909" s="1954"/>
      <c r="P909" s="1954"/>
      <c r="Q909" s="1954"/>
      <c r="R909" s="1954"/>
      <c r="S909" s="1954"/>
      <c r="T909" s="1954"/>
      <c r="U909" s="1954"/>
      <c r="V909" s="1954"/>
      <c r="W909" s="1954"/>
      <c r="X909" s="1954"/>
      <c r="Y909" s="1954"/>
      <c r="Z909" s="1954"/>
      <c r="AA909" s="1954"/>
    </row>
    <row r="910" spans="1:27" ht="15.75" customHeight="1">
      <c r="A910" s="1954"/>
      <c r="B910" s="1954"/>
      <c r="C910" s="1954"/>
      <c r="D910" s="1954"/>
      <c r="E910" s="1954"/>
      <c r="F910" s="1954"/>
      <c r="G910" s="1954"/>
      <c r="H910" s="1954"/>
      <c r="I910" s="1954"/>
      <c r="J910" s="1954"/>
      <c r="K910" s="1954"/>
      <c r="L910" s="1954"/>
      <c r="M910" s="1954"/>
      <c r="N910" s="1954"/>
      <c r="O910" s="1954"/>
      <c r="P910" s="1954"/>
      <c r="Q910" s="1954"/>
      <c r="R910" s="1954"/>
      <c r="S910" s="1954"/>
      <c r="T910" s="1954"/>
      <c r="U910" s="1954"/>
      <c r="V910" s="1954"/>
      <c r="W910" s="1954"/>
      <c r="X910" s="1954"/>
      <c r="Y910" s="1954"/>
      <c r="Z910" s="1954"/>
      <c r="AA910" s="1954"/>
    </row>
    <row r="911" spans="1:27" ht="15.75" customHeight="1">
      <c r="A911" s="1954"/>
      <c r="B911" s="1954"/>
      <c r="C911" s="1954"/>
      <c r="D911" s="1954"/>
      <c r="E911" s="1954"/>
      <c r="F911" s="1954"/>
      <c r="G911" s="1954"/>
      <c r="H911" s="1954"/>
      <c r="I911" s="1954"/>
      <c r="J911" s="1954"/>
      <c r="K911" s="1954"/>
      <c r="L911" s="1954"/>
      <c r="M911" s="1954"/>
      <c r="N911" s="1954"/>
      <c r="O911" s="1954"/>
      <c r="P911" s="1954"/>
      <c r="Q911" s="1954"/>
      <c r="R911" s="1954"/>
      <c r="S911" s="1954"/>
      <c r="T911" s="1954"/>
      <c r="U911" s="1954"/>
      <c r="V911" s="1954"/>
      <c r="W911" s="1954"/>
      <c r="X911" s="1954"/>
      <c r="Y911" s="1954"/>
      <c r="Z911" s="1954"/>
      <c r="AA911" s="1954"/>
    </row>
    <row r="912" spans="1:27" ht="15.75" customHeight="1">
      <c r="A912" s="1954"/>
      <c r="B912" s="1954"/>
      <c r="C912" s="1954"/>
      <c r="D912" s="1954"/>
      <c r="E912" s="1954"/>
      <c r="F912" s="1954"/>
      <c r="G912" s="1954"/>
      <c r="H912" s="1954"/>
      <c r="I912" s="1954"/>
      <c r="J912" s="1954"/>
      <c r="K912" s="1954"/>
      <c r="L912" s="1954"/>
      <c r="M912" s="1954"/>
      <c r="N912" s="1954"/>
      <c r="O912" s="1954"/>
      <c r="P912" s="1954"/>
      <c r="Q912" s="1954"/>
      <c r="R912" s="1954"/>
      <c r="S912" s="1954"/>
      <c r="T912" s="1954"/>
      <c r="U912" s="1954"/>
      <c r="V912" s="1954"/>
      <c r="W912" s="1954"/>
      <c r="X912" s="1954"/>
      <c r="Y912" s="1954"/>
      <c r="Z912" s="1954"/>
      <c r="AA912" s="1954"/>
    </row>
    <row r="913" spans="1:27" ht="15.75" customHeight="1">
      <c r="A913" s="1954"/>
      <c r="B913" s="1954"/>
      <c r="C913" s="1954"/>
      <c r="D913" s="1954"/>
      <c r="E913" s="1954"/>
      <c r="F913" s="1954"/>
      <c r="G913" s="1954"/>
      <c r="H913" s="1954"/>
      <c r="I913" s="1954"/>
      <c r="J913" s="1954"/>
      <c r="K913" s="1954"/>
      <c r="L913" s="1954"/>
      <c r="M913" s="1954"/>
      <c r="N913" s="1954"/>
      <c r="O913" s="1954"/>
      <c r="P913" s="1954"/>
      <c r="Q913" s="1954"/>
      <c r="R913" s="1954"/>
      <c r="S913" s="1954"/>
      <c r="T913" s="1954"/>
      <c r="U913" s="1954"/>
      <c r="V913" s="1954"/>
      <c r="W913" s="1954"/>
      <c r="X913" s="1954"/>
      <c r="Y913" s="1954"/>
      <c r="Z913" s="1954"/>
      <c r="AA913" s="1954"/>
    </row>
    <row r="914" spans="1:27" ht="15.75" customHeight="1">
      <c r="A914" s="1954"/>
      <c r="B914" s="1954"/>
      <c r="C914" s="1954"/>
      <c r="D914" s="1954"/>
      <c r="E914" s="1954"/>
      <c r="F914" s="1954"/>
      <c r="G914" s="1954"/>
      <c r="H914" s="1954"/>
      <c r="I914" s="1954"/>
      <c r="J914" s="1954"/>
      <c r="K914" s="1954"/>
      <c r="L914" s="1954"/>
      <c r="M914" s="1954"/>
      <c r="N914" s="1954"/>
      <c r="O914" s="1954"/>
      <c r="P914" s="1954"/>
      <c r="Q914" s="1954"/>
      <c r="R914" s="1954"/>
      <c r="S914" s="1954"/>
      <c r="T914" s="1954"/>
      <c r="U914" s="1954"/>
      <c r="V914" s="1954"/>
      <c r="W914" s="1954"/>
      <c r="X914" s="1954"/>
      <c r="Y914" s="1954"/>
      <c r="Z914" s="1954"/>
      <c r="AA914" s="1954"/>
    </row>
    <row r="915" spans="1:27" ht="15.75" customHeight="1">
      <c r="A915" s="1954"/>
      <c r="B915" s="1954"/>
      <c r="C915" s="1954"/>
      <c r="D915" s="1954"/>
      <c r="E915" s="1954"/>
      <c r="F915" s="1954"/>
      <c r="G915" s="1954"/>
      <c r="H915" s="1954"/>
      <c r="I915" s="1954"/>
      <c r="J915" s="1954"/>
      <c r="K915" s="1954"/>
      <c r="L915" s="1954"/>
      <c r="M915" s="1954"/>
      <c r="N915" s="1954"/>
      <c r="O915" s="1954"/>
      <c r="P915" s="1954"/>
      <c r="Q915" s="1954"/>
      <c r="R915" s="1954"/>
      <c r="S915" s="1954"/>
      <c r="T915" s="1954"/>
      <c r="U915" s="1954"/>
      <c r="V915" s="1954"/>
      <c r="W915" s="1954"/>
      <c r="X915" s="1954"/>
      <c r="Y915" s="1954"/>
      <c r="Z915" s="1954"/>
      <c r="AA915" s="1954"/>
    </row>
    <row r="916" spans="1:27" ht="15.75" customHeight="1">
      <c r="A916" s="1954"/>
      <c r="B916" s="1954"/>
      <c r="C916" s="1954"/>
      <c r="D916" s="1954"/>
      <c r="E916" s="1954"/>
      <c r="F916" s="1954"/>
      <c r="G916" s="1954"/>
      <c r="H916" s="1954"/>
      <c r="I916" s="1954"/>
      <c r="J916" s="1954"/>
      <c r="K916" s="1954"/>
      <c r="L916" s="1954"/>
      <c r="M916" s="1954"/>
      <c r="N916" s="1954"/>
      <c r="O916" s="1954"/>
      <c r="P916" s="1954"/>
      <c r="Q916" s="1954"/>
      <c r="R916" s="1954"/>
      <c r="S916" s="1954"/>
      <c r="T916" s="1954"/>
      <c r="U916" s="1954"/>
      <c r="V916" s="1954"/>
      <c r="W916" s="1954"/>
      <c r="X916" s="1954"/>
      <c r="Y916" s="1954"/>
      <c r="Z916" s="1954"/>
      <c r="AA916" s="1954"/>
    </row>
    <row r="917" spans="1:27" ht="15.75" customHeight="1">
      <c r="A917" s="1954"/>
      <c r="B917" s="1954"/>
      <c r="C917" s="1954"/>
      <c r="D917" s="1954"/>
      <c r="E917" s="1954"/>
      <c r="F917" s="1954"/>
      <c r="G917" s="1954"/>
      <c r="H917" s="1954"/>
      <c r="I917" s="1954"/>
      <c r="J917" s="1954"/>
      <c r="K917" s="1954"/>
      <c r="L917" s="1954"/>
      <c r="M917" s="1954"/>
      <c r="N917" s="1954"/>
      <c r="O917" s="1954"/>
      <c r="P917" s="1954"/>
      <c r="Q917" s="1954"/>
      <c r="R917" s="1954"/>
      <c r="S917" s="1954"/>
      <c r="T917" s="1954"/>
      <c r="U917" s="1954"/>
      <c r="V917" s="1954"/>
      <c r="W917" s="1954"/>
      <c r="X917" s="1954"/>
      <c r="Y917" s="1954"/>
      <c r="Z917" s="1954"/>
      <c r="AA917" s="1954"/>
    </row>
    <row r="918" spans="1:27" ht="15.75" customHeight="1">
      <c r="A918" s="1954"/>
      <c r="B918" s="1954"/>
      <c r="C918" s="1954"/>
      <c r="D918" s="1954"/>
      <c r="E918" s="1954"/>
      <c r="F918" s="1954"/>
      <c r="G918" s="1954"/>
      <c r="H918" s="1954"/>
      <c r="I918" s="1954"/>
      <c r="J918" s="1954"/>
      <c r="K918" s="1954"/>
      <c r="L918" s="1954"/>
      <c r="M918" s="1954"/>
      <c r="N918" s="1954"/>
      <c r="O918" s="1954"/>
      <c r="P918" s="1954"/>
      <c r="Q918" s="1954"/>
      <c r="R918" s="1954"/>
      <c r="S918" s="1954"/>
      <c r="T918" s="1954"/>
      <c r="U918" s="1954"/>
      <c r="V918" s="1954"/>
      <c r="W918" s="1954"/>
      <c r="X918" s="1954"/>
      <c r="Y918" s="1954"/>
      <c r="Z918" s="1954"/>
      <c r="AA918" s="1954"/>
    </row>
    <row r="919" spans="1:27" ht="15.75" customHeight="1">
      <c r="A919" s="1954"/>
      <c r="B919" s="1954"/>
      <c r="C919" s="1954"/>
      <c r="D919" s="1954"/>
      <c r="E919" s="1954"/>
      <c r="F919" s="1954"/>
      <c r="G919" s="1954"/>
      <c r="H919" s="1954"/>
      <c r="I919" s="1954"/>
      <c r="J919" s="1954"/>
      <c r="K919" s="1954"/>
      <c r="L919" s="1954"/>
      <c r="M919" s="1954"/>
      <c r="N919" s="1954"/>
      <c r="O919" s="1954"/>
      <c r="P919" s="1954"/>
      <c r="Q919" s="1954"/>
      <c r="R919" s="1954"/>
      <c r="S919" s="1954"/>
      <c r="T919" s="1954"/>
      <c r="U919" s="1954"/>
      <c r="V919" s="1954"/>
      <c r="W919" s="1954"/>
      <c r="X919" s="1954"/>
      <c r="Y919" s="1954"/>
      <c r="Z919" s="1954"/>
      <c r="AA919" s="1954"/>
    </row>
    <row r="920" spans="1:27" ht="15.75" customHeight="1">
      <c r="A920" s="1954"/>
      <c r="B920" s="1954"/>
      <c r="C920" s="1954"/>
      <c r="D920" s="1954"/>
      <c r="E920" s="1954"/>
      <c r="F920" s="1954"/>
      <c r="G920" s="1954"/>
      <c r="H920" s="1954"/>
      <c r="I920" s="1954"/>
      <c r="J920" s="1954"/>
      <c r="K920" s="1954"/>
      <c r="L920" s="1954"/>
      <c r="M920" s="1954"/>
      <c r="N920" s="1954"/>
      <c r="O920" s="1954"/>
      <c r="P920" s="1954"/>
      <c r="Q920" s="1954"/>
      <c r="R920" s="1954"/>
      <c r="S920" s="1954"/>
      <c r="T920" s="1954"/>
      <c r="U920" s="1954"/>
      <c r="V920" s="1954"/>
      <c r="W920" s="1954"/>
      <c r="X920" s="1954"/>
      <c r="Y920" s="1954"/>
      <c r="Z920" s="1954"/>
      <c r="AA920" s="1954"/>
    </row>
    <row r="921" spans="1:27" ht="15.75" customHeight="1">
      <c r="A921" s="1954"/>
      <c r="B921" s="1954"/>
      <c r="C921" s="1954"/>
      <c r="D921" s="1954"/>
      <c r="E921" s="1954"/>
      <c r="F921" s="1954"/>
      <c r="G921" s="1954"/>
      <c r="H921" s="1954"/>
      <c r="I921" s="1954"/>
      <c r="J921" s="1954"/>
      <c r="K921" s="1954"/>
      <c r="L921" s="1954"/>
      <c r="M921" s="1954"/>
      <c r="N921" s="1954"/>
      <c r="O921" s="1954"/>
      <c r="P921" s="1954"/>
      <c r="Q921" s="1954"/>
      <c r="R921" s="1954"/>
      <c r="S921" s="1954"/>
      <c r="T921" s="1954"/>
      <c r="U921" s="1954"/>
      <c r="V921" s="1954"/>
      <c r="W921" s="1954"/>
      <c r="X921" s="1954"/>
      <c r="Y921" s="1954"/>
      <c r="Z921" s="1954"/>
      <c r="AA921" s="1954"/>
    </row>
    <row r="922" spans="1:27" ht="15.75" customHeight="1">
      <c r="A922" s="1954"/>
      <c r="B922" s="1954"/>
      <c r="C922" s="1954"/>
      <c r="D922" s="1954"/>
      <c r="E922" s="1954"/>
      <c r="F922" s="1954"/>
      <c r="G922" s="1954"/>
      <c r="H922" s="1954"/>
      <c r="I922" s="1954"/>
      <c r="J922" s="1954"/>
      <c r="K922" s="1954"/>
      <c r="L922" s="1954"/>
      <c r="M922" s="1954"/>
      <c r="N922" s="1954"/>
      <c r="O922" s="1954"/>
      <c r="P922" s="1954"/>
      <c r="Q922" s="1954"/>
      <c r="R922" s="1954"/>
      <c r="S922" s="1954"/>
      <c r="T922" s="1954"/>
      <c r="U922" s="1954"/>
      <c r="V922" s="1954"/>
      <c r="W922" s="1954"/>
      <c r="X922" s="1954"/>
      <c r="Y922" s="1954"/>
      <c r="Z922" s="1954"/>
      <c r="AA922" s="1954"/>
    </row>
    <row r="923" spans="1:27" ht="15.75" customHeight="1">
      <c r="A923" s="1954"/>
      <c r="B923" s="1954"/>
      <c r="C923" s="1954"/>
      <c r="D923" s="1954"/>
      <c r="E923" s="1954"/>
      <c r="F923" s="1954"/>
      <c r="G923" s="1954"/>
      <c r="H923" s="1954"/>
      <c r="I923" s="1954"/>
      <c r="J923" s="1954"/>
      <c r="K923" s="1954"/>
      <c r="L923" s="1954"/>
      <c r="M923" s="1954"/>
      <c r="N923" s="1954"/>
      <c r="O923" s="1954"/>
      <c r="P923" s="1954"/>
      <c r="Q923" s="1954"/>
      <c r="R923" s="1954"/>
      <c r="S923" s="1954"/>
      <c r="T923" s="1954"/>
      <c r="U923" s="1954"/>
      <c r="V923" s="1954"/>
      <c r="W923" s="1954"/>
      <c r="X923" s="1954"/>
      <c r="Y923" s="1954"/>
      <c r="Z923" s="1954"/>
      <c r="AA923" s="1954"/>
    </row>
    <row r="924" spans="1:27" ht="15.75" customHeight="1">
      <c r="A924" s="1954"/>
      <c r="B924" s="1954"/>
      <c r="C924" s="1954"/>
      <c r="D924" s="1954"/>
      <c r="E924" s="1954"/>
      <c r="F924" s="1954"/>
      <c r="G924" s="1954"/>
      <c r="H924" s="1954"/>
      <c r="I924" s="1954"/>
      <c r="J924" s="1954"/>
      <c r="K924" s="1954"/>
      <c r="L924" s="1954"/>
      <c r="M924" s="1954"/>
      <c r="N924" s="1954"/>
      <c r="O924" s="1954"/>
      <c r="P924" s="1954"/>
      <c r="Q924" s="1954"/>
      <c r="R924" s="1954"/>
      <c r="S924" s="1954"/>
      <c r="T924" s="1954"/>
      <c r="U924" s="1954"/>
      <c r="V924" s="1954"/>
      <c r="W924" s="1954"/>
      <c r="X924" s="1954"/>
      <c r="Y924" s="1954"/>
      <c r="Z924" s="1954"/>
      <c r="AA924" s="1954"/>
    </row>
    <row r="925" spans="1:27" ht="15.75" customHeight="1">
      <c r="A925" s="1954"/>
      <c r="B925" s="1954"/>
      <c r="C925" s="1954"/>
      <c r="D925" s="1954"/>
      <c r="E925" s="1954"/>
      <c r="F925" s="1954"/>
      <c r="G925" s="1954"/>
      <c r="H925" s="1954"/>
      <c r="I925" s="1954"/>
      <c r="J925" s="1954"/>
      <c r="K925" s="1954"/>
      <c r="L925" s="1954"/>
      <c r="M925" s="1954"/>
      <c r="N925" s="1954"/>
      <c r="O925" s="1954"/>
      <c r="P925" s="1954"/>
      <c r="Q925" s="1954"/>
      <c r="R925" s="1954"/>
      <c r="S925" s="1954"/>
      <c r="T925" s="1954"/>
      <c r="U925" s="1954"/>
      <c r="V925" s="1954"/>
      <c r="W925" s="1954"/>
      <c r="X925" s="1954"/>
      <c r="Y925" s="1954"/>
      <c r="Z925" s="1954"/>
      <c r="AA925" s="1954"/>
    </row>
    <row r="926" spans="1:27" ht="15.75" customHeight="1">
      <c r="A926" s="1954"/>
      <c r="B926" s="1954"/>
      <c r="C926" s="1954"/>
      <c r="D926" s="1954"/>
      <c r="E926" s="1954"/>
      <c r="F926" s="1954"/>
      <c r="G926" s="1954"/>
      <c r="H926" s="1954"/>
      <c r="I926" s="1954"/>
      <c r="J926" s="1954"/>
      <c r="K926" s="1954"/>
      <c r="L926" s="1954"/>
      <c r="M926" s="1954"/>
      <c r="N926" s="1954"/>
      <c r="O926" s="1954"/>
      <c r="P926" s="1954"/>
      <c r="Q926" s="1954"/>
      <c r="R926" s="1954"/>
      <c r="S926" s="1954"/>
      <c r="T926" s="1954"/>
      <c r="U926" s="1954"/>
      <c r="V926" s="1954"/>
      <c r="W926" s="1954"/>
      <c r="X926" s="1954"/>
      <c r="Y926" s="1954"/>
      <c r="Z926" s="1954"/>
      <c r="AA926" s="1954"/>
    </row>
    <row r="927" spans="1:27" ht="15.75" customHeight="1">
      <c r="A927" s="1954"/>
      <c r="B927" s="1954"/>
      <c r="C927" s="1954"/>
      <c r="D927" s="1954"/>
      <c r="E927" s="1954"/>
      <c r="F927" s="1954"/>
      <c r="G927" s="1954"/>
      <c r="H927" s="1954"/>
      <c r="I927" s="1954"/>
      <c r="J927" s="1954"/>
      <c r="K927" s="1954"/>
      <c r="L927" s="1954"/>
      <c r="M927" s="1954"/>
      <c r="N927" s="1954"/>
      <c r="O927" s="1954"/>
      <c r="P927" s="1954"/>
      <c r="Q927" s="1954"/>
      <c r="R927" s="1954"/>
      <c r="S927" s="1954"/>
      <c r="T927" s="1954"/>
      <c r="U927" s="1954"/>
      <c r="V927" s="1954"/>
      <c r="W927" s="1954"/>
      <c r="X927" s="1954"/>
      <c r="Y927" s="1954"/>
      <c r="Z927" s="1954"/>
      <c r="AA927" s="1954"/>
    </row>
    <row r="928" spans="1:27" ht="15.75" customHeight="1">
      <c r="A928" s="1954"/>
      <c r="B928" s="1954"/>
      <c r="C928" s="1954"/>
      <c r="D928" s="1954"/>
      <c r="E928" s="1954"/>
      <c r="F928" s="1954"/>
      <c r="G928" s="1954"/>
      <c r="H928" s="1954"/>
      <c r="I928" s="1954"/>
      <c r="J928" s="1954"/>
      <c r="K928" s="1954"/>
      <c r="L928" s="1954"/>
      <c r="M928" s="1954"/>
      <c r="N928" s="1954"/>
      <c r="O928" s="1954"/>
      <c r="P928" s="1954"/>
      <c r="Q928" s="1954"/>
      <c r="R928" s="1954"/>
      <c r="S928" s="1954"/>
      <c r="T928" s="1954"/>
      <c r="U928" s="1954"/>
      <c r="V928" s="1954"/>
      <c r="W928" s="1954"/>
      <c r="X928" s="1954"/>
      <c r="Y928" s="1954"/>
      <c r="Z928" s="1954"/>
      <c r="AA928" s="1954"/>
    </row>
    <row r="929" spans="1:27" ht="15.75" customHeight="1">
      <c r="A929" s="1954"/>
      <c r="B929" s="1954"/>
      <c r="C929" s="1954"/>
      <c r="D929" s="1954"/>
      <c r="E929" s="1954"/>
      <c r="F929" s="1954"/>
      <c r="G929" s="1954"/>
      <c r="H929" s="1954"/>
      <c r="I929" s="1954"/>
      <c r="J929" s="1954"/>
      <c r="K929" s="1954"/>
      <c r="L929" s="1954"/>
      <c r="M929" s="1954"/>
      <c r="N929" s="1954"/>
      <c r="O929" s="1954"/>
      <c r="P929" s="1954"/>
      <c r="Q929" s="1954"/>
      <c r="R929" s="1954"/>
      <c r="S929" s="1954"/>
      <c r="T929" s="1954"/>
      <c r="U929" s="1954"/>
      <c r="V929" s="1954"/>
      <c r="W929" s="1954"/>
      <c r="X929" s="1954"/>
      <c r="Y929" s="1954"/>
      <c r="Z929" s="1954"/>
      <c r="AA929" s="1954"/>
    </row>
    <row r="930" spans="1:27" ht="15.75" customHeight="1">
      <c r="A930" s="1954"/>
      <c r="B930" s="1954"/>
      <c r="C930" s="1954"/>
      <c r="D930" s="1954"/>
      <c r="E930" s="1954"/>
      <c r="F930" s="1954"/>
      <c r="G930" s="1954"/>
      <c r="H930" s="1954"/>
      <c r="I930" s="1954"/>
      <c r="J930" s="1954"/>
      <c r="K930" s="1954"/>
      <c r="L930" s="1954"/>
      <c r="M930" s="1954"/>
      <c r="N930" s="1954"/>
      <c r="O930" s="1954"/>
      <c r="P930" s="1954"/>
      <c r="Q930" s="1954"/>
      <c r="R930" s="1954"/>
      <c r="S930" s="1954"/>
      <c r="T930" s="1954"/>
      <c r="U930" s="1954"/>
      <c r="V930" s="1954"/>
      <c r="W930" s="1954"/>
      <c r="X930" s="1954"/>
      <c r="Y930" s="1954"/>
      <c r="Z930" s="1954"/>
      <c r="AA930" s="1954"/>
    </row>
    <row r="931" spans="1:27" ht="15.75" customHeight="1">
      <c r="A931" s="1954"/>
      <c r="B931" s="1954"/>
      <c r="C931" s="1954"/>
      <c r="D931" s="1954"/>
      <c r="E931" s="1954"/>
      <c r="F931" s="1954"/>
      <c r="G931" s="1954"/>
      <c r="H931" s="1954"/>
      <c r="I931" s="1954"/>
      <c r="J931" s="1954"/>
      <c r="K931" s="1954"/>
      <c r="L931" s="1954"/>
      <c r="M931" s="1954"/>
      <c r="N931" s="1954"/>
      <c r="O931" s="1954"/>
      <c r="P931" s="1954"/>
      <c r="Q931" s="1954"/>
      <c r="R931" s="1954"/>
      <c r="S931" s="1954"/>
      <c r="T931" s="1954"/>
      <c r="U931" s="1954"/>
      <c r="V931" s="1954"/>
      <c r="W931" s="1954"/>
      <c r="X931" s="1954"/>
      <c r="Y931" s="1954"/>
      <c r="Z931" s="1954"/>
      <c r="AA931" s="1954"/>
    </row>
    <row r="932" spans="1:27" ht="15.75" customHeight="1">
      <c r="A932" s="1954"/>
      <c r="B932" s="1954"/>
      <c r="C932" s="1954"/>
      <c r="D932" s="1954"/>
      <c r="E932" s="1954"/>
      <c r="F932" s="1954"/>
      <c r="G932" s="1954"/>
      <c r="H932" s="1954"/>
      <c r="I932" s="1954"/>
      <c r="J932" s="1954"/>
      <c r="K932" s="1954"/>
      <c r="L932" s="1954"/>
      <c r="M932" s="1954"/>
      <c r="N932" s="1954"/>
      <c r="O932" s="1954"/>
      <c r="P932" s="1954"/>
      <c r="Q932" s="1954"/>
      <c r="R932" s="1954"/>
      <c r="S932" s="1954"/>
      <c r="T932" s="1954"/>
      <c r="U932" s="1954"/>
      <c r="V932" s="1954"/>
      <c r="W932" s="1954"/>
      <c r="X932" s="1954"/>
      <c r="Y932" s="1954"/>
      <c r="Z932" s="1954"/>
      <c r="AA932" s="1954"/>
    </row>
    <row r="933" spans="1:27" ht="15.75" customHeight="1">
      <c r="A933" s="1954"/>
      <c r="B933" s="1954"/>
      <c r="C933" s="1954"/>
      <c r="D933" s="1954"/>
      <c r="E933" s="1954"/>
      <c r="F933" s="1954"/>
      <c r="G933" s="1954"/>
      <c r="H933" s="1954"/>
      <c r="I933" s="1954"/>
      <c r="J933" s="1954"/>
      <c r="K933" s="1954"/>
      <c r="L933" s="1954"/>
      <c r="M933" s="1954"/>
      <c r="N933" s="1954"/>
      <c r="O933" s="1954"/>
      <c r="P933" s="1954"/>
      <c r="Q933" s="1954"/>
      <c r="R933" s="1954"/>
      <c r="S933" s="1954"/>
      <c r="T933" s="1954"/>
      <c r="U933" s="1954"/>
      <c r="V933" s="1954"/>
      <c r="W933" s="1954"/>
      <c r="X933" s="1954"/>
      <c r="Y933" s="1954"/>
      <c r="Z933" s="1954"/>
      <c r="AA933" s="1954"/>
    </row>
    <row r="934" spans="1:27" ht="15.75" customHeight="1">
      <c r="A934" s="1954"/>
      <c r="B934" s="1954"/>
      <c r="C934" s="1954"/>
      <c r="D934" s="1954"/>
      <c r="E934" s="1954"/>
      <c r="F934" s="1954"/>
      <c r="G934" s="1954"/>
      <c r="H934" s="1954"/>
      <c r="I934" s="1954"/>
      <c r="J934" s="1954"/>
      <c r="K934" s="1954"/>
      <c r="L934" s="1954"/>
      <c r="M934" s="1954"/>
      <c r="N934" s="1954"/>
      <c r="O934" s="1954"/>
      <c r="P934" s="1954"/>
      <c r="Q934" s="1954"/>
      <c r="R934" s="1954"/>
      <c r="S934" s="1954"/>
      <c r="T934" s="1954"/>
      <c r="U934" s="1954"/>
      <c r="V934" s="1954"/>
      <c r="W934" s="1954"/>
      <c r="X934" s="1954"/>
      <c r="Y934" s="1954"/>
      <c r="Z934" s="1954"/>
      <c r="AA934" s="1954"/>
    </row>
    <row r="935" spans="1:27" ht="15.75" customHeight="1">
      <c r="A935" s="1954"/>
      <c r="B935" s="1954"/>
      <c r="C935" s="1954"/>
      <c r="D935" s="1954"/>
      <c r="E935" s="1954"/>
      <c r="F935" s="1954"/>
      <c r="G935" s="1954"/>
      <c r="H935" s="1954"/>
      <c r="I935" s="1954"/>
      <c r="J935" s="1954"/>
      <c r="K935" s="1954"/>
      <c r="L935" s="1954"/>
      <c r="M935" s="1954"/>
      <c r="N935" s="1954"/>
      <c r="O935" s="1954"/>
      <c r="P935" s="1954"/>
      <c r="Q935" s="1954"/>
      <c r="R935" s="1954"/>
      <c r="S935" s="1954"/>
      <c r="T935" s="1954"/>
      <c r="U935" s="1954"/>
      <c r="V935" s="1954"/>
      <c r="W935" s="1954"/>
      <c r="X935" s="1954"/>
      <c r="Y935" s="1954"/>
      <c r="Z935" s="1954"/>
      <c r="AA935" s="1954"/>
    </row>
    <row r="936" spans="1:27" ht="15.75" customHeight="1">
      <c r="A936" s="1954"/>
      <c r="B936" s="1954"/>
      <c r="C936" s="1954"/>
      <c r="D936" s="1954"/>
      <c r="E936" s="1954"/>
      <c r="F936" s="1954"/>
      <c r="G936" s="1954"/>
      <c r="H936" s="1954"/>
      <c r="I936" s="1954"/>
      <c r="J936" s="1954"/>
      <c r="K936" s="1954"/>
      <c r="L936" s="1954"/>
      <c r="M936" s="1954"/>
      <c r="N936" s="1954"/>
      <c r="O936" s="1954"/>
      <c r="P936" s="1954"/>
      <c r="Q936" s="1954"/>
      <c r="R936" s="1954"/>
      <c r="S936" s="1954"/>
      <c r="T936" s="1954"/>
      <c r="U936" s="1954"/>
      <c r="V936" s="1954"/>
      <c r="W936" s="1954"/>
      <c r="X936" s="1954"/>
      <c r="Y936" s="1954"/>
      <c r="Z936" s="1954"/>
      <c r="AA936" s="1954"/>
    </row>
    <row r="937" spans="1:27" ht="15.75" customHeight="1">
      <c r="A937" s="1954"/>
      <c r="B937" s="1954"/>
      <c r="C937" s="1954"/>
      <c r="D937" s="1954"/>
      <c r="E937" s="1954"/>
      <c r="F937" s="1954"/>
      <c r="G937" s="1954"/>
      <c r="H937" s="1954"/>
      <c r="I937" s="1954"/>
      <c r="J937" s="1954"/>
      <c r="K937" s="1954"/>
      <c r="L937" s="1954"/>
      <c r="M937" s="1954"/>
      <c r="N937" s="1954"/>
      <c r="O937" s="1954"/>
      <c r="P937" s="1954"/>
      <c r="Q937" s="1954"/>
      <c r="R937" s="1954"/>
      <c r="S937" s="1954"/>
      <c r="T937" s="1954"/>
      <c r="U937" s="1954"/>
      <c r="V937" s="1954"/>
      <c r="W937" s="1954"/>
      <c r="X937" s="1954"/>
      <c r="Y937" s="1954"/>
      <c r="Z937" s="1954"/>
      <c r="AA937" s="1954"/>
    </row>
    <row r="938" spans="1:27" ht="15.75" customHeight="1">
      <c r="A938" s="1954"/>
      <c r="B938" s="1954"/>
      <c r="C938" s="1954"/>
      <c r="D938" s="1954"/>
      <c r="E938" s="1954"/>
      <c r="F938" s="1954"/>
      <c r="G938" s="1954"/>
      <c r="H938" s="1954"/>
      <c r="I938" s="1954"/>
      <c r="J938" s="1954"/>
      <c r="K938" s="1954"/>
      <c r="L938" s="1954"/>
      <c r="M938" s="1954"/>
      <c r="N938" s="1954"/>
      <c r="O938" s="1954"/>
      <c r="P938" s="1954"/>
      <c r="Q938" s="1954"/>
      <c r="R938" s="1954"/>
      <c r="S938" s="1954"/>
      <c r="T938" s="1954"/>
      <c r="U938" s="1954"/>
      <c r="V938" s="1954"/>
      <c r="W938" s="1954"/>
      <c r="X938" s="1954"/>
      <c r="Y938" s="1954"/>
      <c r="Z938" s="1954"/>
      <c r="AA938" s="1954"/>
    </row>
    <row r="939" spans="1:27" ht="15.75" customHeight="1">
      <c r="A939" s="1954"/>
      <c r="B939" s="1954"/>
      <c r="C939" s="1954"/>
      <c r="D939" s="1954"/>
      <c r="E939" s="1954"/>
      <c r="F939" s="1954"/>
      <c r="G939" s="1954"/>
      <c r="H939" s="1954"/>
      <c r="I939" s="1954"/>
      <c r="J939" s="1954"/>
      <c r="K939" s="1954"/>
      <c r="L939" s="1954"/>
      <c r="M939" s="1954"/>
      <c r="N939" s="1954"/>
      <c r="O939" s="1954"/>
      <c r="P939" s="1954"/>
      <c r="Q939" s="1954"/>
      <c r="R939" s="1954"/>
      <c r="S939" s="1954"/>
      <c r="T939" s="1954"/>
      <c r="U939" s="1954"/>
      <c r="V939" s="1954"/>
      <c r="W939" s="1954"/>
      <c r="X939" s="1954"/>
      <c r="Y939" s="1954"/>
      <c r="Z939" s="1954"/>
      <c r="AA939" s="1954"/>
    </row>
    <row r="940" spans="1:27" ht="15.75" customHeight="1">
      <c r="A940" s="1954"/>
      <c r="B940" s="1954"/>
      <c r="C940" s="1954"/>
      <c r="D940" s="1954"/>
      <c r="E940" s="1954"/>
      <c r="F940" s="1954"/>
      <c r="G940" s="1954"/>
      <c r="H940" s="1954"/>
      <c r="I940" s="1954"/>
      <c r="J940" s="1954"/>
      <c r="K940" s="1954"/>
      <c r="L940" s="1954"/>
      <c r="M940" s="1954"/>
      <c r="N940" s="1954"/>
      <c r="O940" s="1954"/>
      <c r="P940" s="1954"/>
      <c r="Q940" s="1954"/>
      <c r="R940" s="1954"/>
      <c r="S940" s="1954"/>
      <c r="T940" s="1954"/>
      <c r="U940" s="1954"/>
      <c r="V940" s="1954"/>
      <c r="W940" s="1954"/>
      <c r="X940" s="1954"/>
      <c r="Y940" s="1954"/>
      <c r="Z940" s="1954"/>
      <c r="AA940" s="1954"/>
    </row>
    <row r="941" spans="1:27" ht="15.75" customHeight="1">
      <c r="A941" s="1954"/>
      <c r="B941" s="1954"/>
      <c r="C941" s="1954"/>
      <c r="D941" s="1954"/>
      <c r="E941" s="1954"/>
      <c r="F941" s="1954"/>
      <c r="G941" s="1954"/>
      <c r="H941" s="1954"/>
      <c r="I941" s="1954"/>
      <c r="J941" s="1954"/>
      <c r="K941" s="1954"/>
      <c r="L941" s="1954"/>
      <c r="M941" s="1954"/>
      <c r="N941" s="1954"/>
      <c r="O941" s="1954"/>
      <c r="P941" s="1954"/>
      <c r="Q941" s="1954"/>
      <c r="R941" s="1954"/>
      <c r="S941" s="1954"/>
      <c r="T941" s="1954"/>
      <c r="U941" s="1954"/>
      <c r="V941" s="1954"/>
      <c r="W941" s="1954"/>
      <c r="X941" s="1954"/>
      <c r="Y941" s="1954"/>
      <c r="Z941" s="1954"/>
      <c r="AA941" s="1954"/>
    </row>
    <row r="942" spans="1:27" ht="15.75" customHeight="1">
      <c r="A942" s="1954"/>
      <c r="B942" s="1954"/>
      <c r="C942" s="1954"/>
      <c r="D942" s="1954"/>
      <c r="E942" s="1954"/>
      <c r="F942" s="1954"/>
      <c r="G942" s="1954"/>
      <c r="H942" s="1954"/>
      <c r="I942" s="1954"/>
      <c r="J942" s="1954"/>
      <c r="K942" s="1954"/>
      <c r="L942" s="1954"/>
      <c r="M942" s="1954"/>
      <c r="N942" s="1954"/>
      <c r="O942" s="1954"/>
      <c r="P942" s="1954"/>
      <c r="Q942" s="1954"/>
      <c r="R942" s="1954"/>
      <c r="S942" s="1954"/>
      <c r="T942" s="1954"/>
      <c r="U942" s="1954"/>
      <c r="V942" s="1954"/>
      <c r="W942" s="1954"/>
      <c r="X942" s="1954"/>
      <c r="Y942" s="1954"/>
      <c r="Z942" s="1954"/>
      <c r="AA942" s="1954"/>
    </row>
    <row r="943" spans="1:27" ht="15.75" customHeight="1">
      <c r="A943" s="1954"/>
      <c r="B943" s="1954"/>
      <c r="C943" s="1954"/>
      <c r="D943" s="1954"/>
      <c r="E943" s="1954"/>
      <c r="F943" s="1954"/>
      <c r="G943" s="1954"/>
      <c r="H943" s="1954"/>
      <c r="I943" s="1954"/>
      <c r="J943" s="1954"/>
      <c r="K943" s="1954"/>
      <c r="L943" s="1954"/>
      <c r="M943" s="1954"/>
      <c r="N943" s="1954"/>
      <c r="O943" s="1954"/>
      <c r="P943" s="1954"/>
      <c r="Q943" s="1954"/>
      <c r="R943" s="1954"/>
      <c r="S943" s="1954"/>
      <c r="T943" s="1954"/>
      <c r="U943" s="1954"/>
      <c r="V943" s="1954"/>
      <c r="W943" s="1954"/>
      <c r="X943" s="1954"/>
      <c r="Y943" s="1954"/>
      <c r="Z943" s="1954"/>
      <c r="AA943" s="1954"/>
    </row>
    <row r="944" spans="1:27" ht="15.75" customHeight="1">
      <c r="A944" s="1954"/>
      <c r="B944" s="1954"/>
      <c r="C944" s="1954"/>
      <c r="D944" s="1954"/>
      <c r="E944" s="1954"/>
      <c r="F944" s="1954"/>
      <c r="G944" s="1954"/>
      <c r="H944" s="1954"/>
      <c r="I944" s="1954"/>
      <c r="J944" s="1954"/>
      <c r="K944" s="1954"/>
      <c r="L944" s="1954"/>
      <c r="M944" s="1954"/>
      <c r="N944" s="1954"/>
      <c r="O944" s="1954"/>
      <c r="P944" s="1954"/>
      <c r="Q944" s="1954"/>
      <c r="R944" s="1954"/>
      <c r="S944" s="1954"/>
      <c r="T944" s="1954"/>
      <c r="U944" s="1954"/>
      <c r="V944" s="1954"/>
      <c r="W944" s="1954"/>
      <c r="X944" s="1954"/>
      <c r="Y944" s="1954"/>
      <c r="Z944" s="1954"/>
      <c r="AA944" s="1954"/>
    </row>
    <row r="945" spans="1:27" ht="15.75" customHeight="1">
      <c r="A945" s="1954"/>
      <c r="B945" s="1954"/>
      <c r="C945" s="1954"/>
      <c r="D945" s="1954"/>
      <c r="E945" s="1954"/>
      <c r="F945" s="1954"/>
      <c r="G945" s="1954"/>
      <c r="H945" s="1954"/>
      <c r="I945" s="1954"/>
      <c r="J945" s="1954"/>
      <c r="K945" s="1954"/>
      <c r="L945" s="1954"/>
      <c r="M945" s="1954"/>
      <c r="N945" s="1954"/>
      <c r="O945" s="1954"/>
      <c r="P945" s="1954"/>
      <c r="Q945" s="1954"/>
      <c r="R945" s="1954"/>
      <c r="S945" s="1954"/>
      <c r="T945" s="1954"/>
      <c r="U945" s="1954"/>
      <c r="V945" s="1954"/>
      <c r="W945" s="1954"/>
      <c r="X945" s="1954"/>
      <c r="Y945" s="1954"/>
      <c r="Z945" s="1954"/>
      <c r="AA945" s="1954"/>
    </row>
    <row r="946" spans="1:27" ht="15.75" customHeight="1">
      <c r="A946" s="1954"/>
      <c r="B946" s="1954"/>
      <c r="C946" s="1954"/>
      <c r="D946" s="1954"/>
      <c r="E946" s="1954"/>
      <c r="F946" s="1954"/>
      <c r="G946" s="1954"/>
      <c r="H946" s="1954"/>
      <c r="I946" s="1954"/>
      <c r="J946" s="1954"/>
      <c r="K946" s="1954"/>
      <c r="L946" s="1954"/>
      <c r="M946" s="1954"/>
      <c r="N946" s="1954"/>
      <c r="O946" s="1954"/>
      <c r="P946" s="1954"/>
      <c r="Q946" s="1954"/>
      <c r="R946" s="1954"/>
      <c r="S946" s="1954"/>
      <c r="T946" s="1954"/>
      <c r="U946" s="1954"/>
      <c r="V946" s="1954"/>
      <c r="W946" s="1954"/>
      <c r="X946" s="1954"/>
      <c r="Y946" s="1954"/>
      <c r="Z946" s="1954"/>
      <c r="AA946" s="1954"/>
    </row>
    <row r="947" spans="1:27" ht="15.75" customHeight="1">
      <c r="A947" s="1954"/>
      <c r="B947" s="1954"/>
      <c r="C947" s="1954"/>
      <c r="D947" s="1954"/>
      <c r="E947" s="1954"/>
      <c r="F947" s="1954"/>
      <c r="G947" s="1954"/>
      <c r="H947" s="1954"/>
      <c r="I947" s="1954"/>
      <c r="J947" s="1954"/>
      <c r="K947" s="1954"/>
      <c r="L947" s="1954"/>
      <c r="M947" s="1954"/>
      <c r="N947" s="1954"/>
      <c r="O947" s="1954"/>
      <c r="P947" s="1954"/>
      <c r="Q947" s="1954"/>
      <c r="R947" s="1954"/>
      <c r="S947" s="1954"/>
      <c r="T947" s="1954"/>
      <c r="U947" s="1954"/>
      <c r="V947" s="1954"/>
      <c r="W947" s="1954"/>
      <c r="X947" s="1954"/>
      <c r="Y947" s="1954"/>
      <c r="Z947" s="1954"/>
      <c r="AA947" s="1954"/>
    </row>
    <row r="948" spans="1:27" ht="15.75" customHeight="1">
      <c r="A948" s="1954"/>
      <c r="B948" s="1954"/>
      <c r="C948" s="1954"/>
      <c r="D948" s="1954"/>
      <c r="E948" s="1954"/>
      <c r="F948" s="1954"/>
      <c r="G948" s="1954"/>
      <c r="H948" s="1954"/>
      <c r="I948" s="1954"/>
      <c r="J948" s="1954"/>
      <c r="K948" s="1954"/>
      <c r="L948" s="1954"/>
      <c r="M948" s="1954"/>
      <c r="N948" s="1954"/>
      <c r="O948" s="1954"/>
      <c r="P948" s="1954"/>
      <c r="Q948" s="1954"/>
      <c r="R948" s="1954"/>
      <c r="S948" s="1954"/>
      <c r="T948" s="1954"/>
      <c r="U948" s="1954"/>
      <c r="V948" s="1954"/>
      <c r="W948" s="1954"/>
      <c r="X948" s="1954"/>
      <c r="Y948" s="1954"/>
      <c r="Z948" s="1954"/>
      <c r="AA948" s="1954"/>
    </row>
    <row r="949" spans="1:27" ht="15.75" customHeight="1">
      <c r="A949" s="1954"/>
      <c r="B949" s="1954"/>
      <c r="C949" s="1954"/>
      <c r="D949" s="1954"/>
      <c r="E949" s="1954"/>
      <c r="F949" s="1954"/>
      <c r="G949" s="1954"/>
      <c r="H949" s="1954"/>
      <c r="I949" s="1954"/>
      <c r="J949" s="1954"/>
      <c r="K949" s="1954"/>
      <c r="L949" s="1954"/>
      <c r="M949" s="1954"/>
      <c r="N949" s="1954"/>
      <c r="O949" s="1954"/>
      <c r="P949" s="1954"/>
      <c r="Q949" s="1954"/>
      <c r="R949" s="1954"/>
      <c r="S949" s="1954"/>
      <c r="T949" s="1954"/>
      <c r="U949" s="1954"/>
      <c r="V949" s="1954"/>
      <c r="W949" s="1954"/>
      <c r="X949" s="1954"/>
      <c r="Y949" s="1954"/>
      <c r="Z949" s="1954"/>
      <c r="AA949" s="1954"/>
    </row>
    <row r="950" spans="1:27" ht="15.75" customHeight="1">
      <c r="A950" s="1954"/>
      <c r="B950" s="1954"/>
      <c r="C950" s="1954"/>
      <c r="D950" s="1954"/>
      <c r="E950" s="1954"/>
      <c r="F950" s="1954"/>
      <c r="G950" s="1954"/>
      <c r="H950" s="1954"/>
      <c r="I950" s="1954"/>
      <c r="J950" s="1954"/>
      <c r="K950" s="1954"/>
      <c r="L950" s="1954"/>
      <c r="M950" s="1954"/>
      <c r="N950" s="1954"/>
      <c r="O950" s="1954"/>
      <c r="P950" s="1954"/>
      <c r="Q950" s="1954"/>
      <c r="R950" s="1954"/>
      <c r="S950" s="1954"/>
      <c r="T950" s="1954"/>
      <c r="U950" s="1954"/>
      <c r="V950" s="1954"/>
      <c r="W950" s="1954"/>
      <c r="X950" s="1954"/>
      <c r="Y950" s="1954"/>
      <c r="Z950" s="1954"/>
      <c r="AA950" s="1954"/>
    </row>
    <row r="951" spans="1:27" ht="15.75" customHeight="1">
      <c r="A951" s="1954"/>
      <c r="B951" s="1954"/>
      <c r="C951" s="1954"/>
      <c r="D951" s="1954"/>
      <c r="E951" s="1954"/>
      <c r="F951" s="1954"/>
      <c r="G951" s="1954"/>
      <c r="H951" s="1954"/>
      <c r="I951" s="1954"/>
      <c r="J951" s="1954"/>
      <c r="K951" s="1954"/>
      <c r="L951" s="1954"/>
      <c r="M951" s="1954"/>
      <c r="N951" s="1954"/>
      <c r="O951" s="1954"/>
      <c r="P951" s="1954"/>
      <c r="Q951" s="1954"/>
      <c r="R951" s="1954"/>
      <c r="S951" s="1954"/>
      <c r="T951" s="1954"/>
      <c r="U951" s="1954"/>
      <c r="V951" s="1954"/>
      <c r="W951" s="1954"/>
      <c r="X951" s="1954"/>
      <c r="Y951" s="1954"/>
      <c r="Z951" s="1954"/>
      <c r="AA951" s="1954"/>
    </row>
    <row r="952" spans="1:27" ht="15.75" customHeight="1">
      <c r="A952" s="1954"/>
      <c r="B952" s="1954"/>
      <c r="C952" s="1954"/>
      <c r="D952" s="1954"/>
      <c r="E952" s="1954"/>
      <c r="F952" s="1954"/>
      <c r="G952" s="1954"/>
      <c r="H952" s="1954"/>
      <c r="I952" s="1954"/>
      <c r="J952" s="1954"/>
      <c r="K952" s="1954"/>
      <c r="L952" s="1954"/>
      <c r="M952" s="1954"/>
      <c r="N952" s="1954"/>
      <c r="O952" s="1954"/>
      <c r="P952" s="1954"/>
      <c r="Q952" s="1954"/>
      <c r="R952" s="1954"/>
      <c r="S952" s="1954"/>
      <c r="T952" s="1954"/>
      <c r="U952" s="1954"/>
      <c r="V952" s="1954"/>
      <c r="W952" s="1954"/>
      <c r="X952" s="1954"/>
      <c r="Y952" s="1954"/>
      <c r="Z952" s="1954"/>
      <c r="AA952" s="1954"/>
    </row>
    <row r="953" spans="1:27" ht="15.75" customHeight="1">
      <c r="A953" s="1954"/>
      <c r="B953" s="1954"/>
      <c r="C953" s="1954"/>
      <c r="D953" s="1954"/>
      <c r="E953" s="1954"/>
      <c r="F953" s="1954"/>
      <c r="G953" s="1954"/>
      <c r="H953" s="1954"/>
      <c r="I953" s="1954"/>
      <c r="J953" s="1954"/>
      <c r="K953" s="1954"/>
      <c r="L953" s="1954"/>
      <c r="M953" s="1954"/>
      <c r="N953" s="1954"/>
      <c r="O953" s="1954"/>
      <c r="P953" s="1954"/>
      <c r="Q953" s="1954"/>
      <c r="R953" s="1954"/>
      <c r="S953" s="1954"/>
      <c r="T953" s="1954"/>
      <c r="U953" s="1954"/>
      <c r="V953" s="1954"/>
      <c r="W953" s="1954"/>
      <c r="X953" s="1954"/>
      <c r="Y953" s="1954"/>
      <c r="Z953" s="1954"/>
      <c r="AA953" s="1954"/>
    </row>
    <row r="954" spans="1:27" ht="15.75" customHeight="1">
      <c r="A954" s="1954"/>
      <c r="B954" s="1954"/>
      <c r="C954" s="1954"/>
      <c r="D954" s="1954"/>
      <c r="E954" s="1954"/>
      <c r="F954" s="1954"/>
      <c r="G954" s="1954"/>
      <c r="H954" s="1954"/>
      <c r="I954" s="1954"/>
      <c r="J954" s="1954"/>
      <c r="K954" s="1954"/>
      <c r="L954" s="1954"/>
      <c r="M954" s="1954"/>
      <c r="N954" s="1954"/>
      <c r="O954" s="1954"/>
      <c r="P954" s="1954"/>
      <c r="Q954" s="1954"/>
      <c r="R954" s="1954"/>
      <c r="S954" s="1954"/>
      <c r="T954" s="1954"/>
      <c r="U954" s="1954"/>
      <c r="V954" s="1954"/>
      <c r="W954" s="1954"/>
      <c r="X954" s="1954"/>
      <c r="Y954" s="1954"/>
      <c r="Z954" s="1954"/>
      <c r="AA954" s="1954"/>
    </row>
    <row r="955" spans="1:27" ht="15.75" customHeight="1">
      <c r="A955" s="1954"/>
      <c r="B955" s="1954"/>
      <c r="C955" s="1954"/>
      <c r="D955" s="1954"/>
      <c r="E955" s="1954"/>
      <c r="F955" s="1954"/>
      <c r="G955" s="1954"/>
      <c r="H955" s="1954"/>
      <c r="I955" s="1954"/>
      <c r="J955" s="1954"/>
      <c r="K955" s="1954"/>
      <c r="L955" s="1954"/>
      <c r="M955" s="1954"/>
      <c r="N955" s="1954"/>
      <c r="O955" s="1954"/>
      <c r="P955" s="1954"/>
      <c r="Q955" s="1954"/>
      <c r="R955" s="1954"/>
      <c r="S955" s="1954"/>
      <c r="T955" s="1954"/>
      <c r="U955" s="1954"/>
      <c r="V955" s="1954"/>
      <c r="W955" s="1954"/>
      <c r="X955" s="1954"/>
      <c r="Y955" s="1954"/>
      <c r="Z955" s="1954"/>
      <c r="AA955" s="1954"/>
    </row>
    <row r="956" spans="1:27" ht="15.75" customHeight="1">
      <c r="A956" s="1954"/>
      <c r="B956" s="1954"/>
      <c r="C956" s="1954"/>
      <c r="D956" s="1954"/>
      <c r="E956" s="1954"/>
      <c r="F956" s="1954"/>
      <c r="G956" s="1954"/>
      <c r="H956" s="1954"/>
      <c r="I956" s="1954"/>
      <c r="J956" s="1954"/>
      <c r="K956" s="1954"/>
      <c r="L956" s="1954"/>
      <c r="M956" s="1954"/>
      <c r="N956" s="1954"/>
      <c r="O956" s="1954"/>
      <c r="P956" s="1954"/>
      <c r="Q956" s="1954"/>
      <c r="R956" s="1954"/>
      <c r="S956" s="1954"/>
      <c r="T956" s="1954"/>
      <c r="U956" s="1954"/>
      <c r="V956" s="1954"/>
      <c r="W956" s="1954"/>
      <c r="X956" s="1954"/>
      <c r="Y956" s="1954"/>
      <c r="Z956" s="1954"/>
      <c r="AA956" s="1954"/>
    </row>
    <row r="957" spans="1:27" ht="15.75" customHeight="1">
      <c r="A957" s="1954"/>
      <c r="B957" s="1954"/>
      <c r="C957" s="1954"/>
      <c r="D957" s="1954"/>
      <c r="E957" s="1954"/>
      <c r="F957" s="1954"/>
      <c r="G957" s="1954"/>
      <c r="H957" s="1954"/>
      <c r="I957" s="1954"/>
      <c r="J957" s="1954"/>
      <c r="K957" s="1954"/>
      <c r="L957" s="1954"/>
      <c r="M957" s="1954"/>
      <c r="N957" s="1954"/>
      <c r="O957" s="1954"/>
      <c r="P957" s="1954"/>
      <c r="Q957" s="1954"/>
      <c r="R957" s="1954"/>
      <c r="S957" s="1954"/>
      <c r="T957" s="1954"/>
      <c r="U957" s="1954"/>
      <c r="V957" s="1954"/>
      <c r="W957" s="1954"/>
      <c r="X957" s="1954"/>
      <c r="Y957" s="1954"/>
      <c r="Z957" s="1954"/>
      <c r="AA957" s="1954"/>
    </row>
    <row r="958" spans="1:27" ht="15.75" customHeight="1">
      <c r="A958" s="1954"/>
      <c r="B958" s="1954"/>
      <c r="C958" s="1954"/>
      <c r="D958" s="1954"/>
      <c r="E958" s="1954"/>
      <c r="F958" s="1954"/>
      <c r="G958" s="1954"/>
      <c r="H958" s="1954"/>
      <c r="I958" s="1954"/>
      <c r="J958" s="1954"/>
      <c r="K958" s="1954"/>
      <c r="L958" s="1954"/>
      <c r="M958" s="1954"/>
      <c r="N958" s="1954"/>
      <c r="O958" s="1954"/>
      <c r="P958" s="1954"/>
      <c r="Q958" s="1954"/>
      <c r="R958" s="1954"/>
      <c r="S958" s="1954"/>
      <c r="T958" s="1954"/>
      <c r="U958" s="1954"/>
      <c r="V958" s="1954"/>
      <c r="W958" s="1954"/>
      <c r="X958" s="1954"/>
      <c r="Y958" s="1954"/>
      <c r="Z958" s="1954"/>
      <c r="AA958" s="1954"/>
    </row>
    <row r="959" spans="1:27" ht="15.75" customHeight="1">
      <c r="A959" s="1954"/>
      <c r="B959" s="1954"/>
      <c r="C959" s="1954"/>
      <c r="D959" s="1954"/>
      <c r="E959" s="1954"/>
      <c r="F959" s="1954"/>
      <c r="G959" s="1954"/>
      <c r="H959" s="1954"/>
      <c r="I959" s="1954"/>
      <c r="J959" s="1954"/>
      <c r="K959" s="1954"/>
      <c r="L959" s="1954"/>
      <c r="M959" s="1954"/>
      <c r="N959" s="1954"/>
      <c r="O959" s="1954"/>
      <c r="P959" s="1954"/>
      <c r="Q959" s="1954"/>
      <c r="R959" s="1954"/>
      <c r="S959" s="1954"/>
      <c r="T959" s="1954"/>
      <c r="U959" s="1954"/>
      <c r="V959" s="1954"/>
      <c r="W959" s="1954"/>
      <c r="X959" s="1954"/>
      <c r="Y959" s="1954"/>
      <c r="Z959" s="1954"/>
      <c r="AA959" s="1954"/>
    </row>
    <row r="960" spans="1:27" ht="15.75" customHeight="1">
      <c r="A960" s="1954"/>
      <c r="B960" s="1954"/>
      <c r="C960" s="1954"/>
      <c r="D960" s="1954"/>
      <c r="E960" s="1954"/>
      <c r="F960" s="1954"/>
      <c r="G960" s="1954"/>
      <c r="H960" s="1954"/>
      <c r="I960" s="1954"/>
      <c r="J960" s="1954"/>
      <c r="K960" s="1954"/>
      <c r="L960" s="1954"/>
      <c r="M960" s="1954"/>
      <c r="N960" s="1954"/>
      <c r="O960" s="1954"/>
      <c r="P960" s="1954"/>
      <c r="Q960" s="1954"/>
      <c r="R960" s="1954"/>
      <c r="S960" s="1954"/>
      <c r="T960" s="1954"/>
      <c r="U960" s="1954"/>
      <c r="V960" s="1954"/>
      <c r="W960" s="1954"/>
      <c r="X960" s="1954"/>
      <c r="Y960" s="1954"/>
      <c r="Z960" s="1954"/>
      <c r="AA960" s="1954"/>
    </row>
    <row r="961" spans="1:27" ht="15.75" customHeight="1">
      <c r="A961" s="1954"/>
      <c r="B961" s="1954"/>
      <c r="C961" s="1954"/>
      <c r="D961" s="1954"/>
      <c r="E961" s="1954"/>
      <c r="F961" s="1954"/>
      <c r="G961" s="1954"/>
      <c r="H961" s="1954"/>
      <c r="I961" s="1954"/>
      <c r="J961" s="1954"/>
      <c r="K961" s="1954"/>
      <c r="L961" s="1954"/>
      <c r="M961" s="1954"/>
      <c r="N961" s="1954"/>
      <c r="O961" s="1954"/>
      <c r="P961" s="1954"/>
      <c r="Q961" s="1954"/>
      <c r="R961" s="1954"/>
      <c r="S961" s="1954"/>
      <c r="T961" s="1954"/>
      <c r="U961" s="1954"/>
      <c r="V961" s="1954"/>
      <c r="W961" s="1954"/>
      <c r="X961" s="1954"/>
      <c r="Y961" s="1954"/>
      <c r="Z961" s="1954"/>
      <c r="AA961" s="1954"/>
    </row>
    <row r="962" spans="1:27" ht="15.75" customHeight="1">
      <c r="A962" s="1954"/>
      <c r="B962" s="1954"/>
      <c r="C962" s="1954"/>
      <c r="D962" s="1954"/>
      <c r="E962" s="1954"/>
      <c r="F962" s="1954"/>
      <c r="G962" s="1954"/>
      <c r="H962" s="1954"/>
      <c r="I962" s="1954"/>
      <c r="J962" s="1954"/>
      <c r="K962" s="1954"/>
      <c r="L962" s="1954"/>
      <c r="M962" s="1954"/>
      <c r="N962" s="1954"/>
      <c r="O962" s="1954"/>
      <c r="P962" s="1954"/>
      <c r="Q962" s="1954"/>
      <c r="R962" s="1954"/>
      <c r="S962" s="1954"/>
      <c r="T962" s="1954"/>
      <c r="U962" s="1954"/>
      <c r="V962" s="1954"/>
      <c r="W962" s="1954"/>
      <c r="X962" s="1954"/>
      <c r="Y962" s="1954"/>
      <c r="Z962" s="1954"/>
      <c r="AA962" s="1954"/>
    </row>
    <row r="963" spans="1:27" ht="15.75" customHeight="1">
      <c r="A963" s="1954"/>
      <c r="B963" s="1954"/>
      <c r="C963" s="1954"/>
      <c r="D963" s="1954"/>
      <c r="E963" s="1954"/>
      <c r="F963" s="1954"/>
      <c r="G963" s="1954"/>
      <c r="H963" s="1954"/>
      <c r="I963" s="1954"/>
      <c r="J963" s="1954"/>
      <c r="K963" s="1954"/>
      <c r="L963" s="1954"/>
      <c r="M963" s="1954"/>
      <c r="N963" s="1954"/>
      <c r="O963" s="1954"/>
      <c r="P963" s="1954"/>
      <c r="Q963" s="1954"/>
      <c r="R963" s="1954"/>
      <c r="S963" s="1954"/>
      <c r="T963" s="1954"/>
      <c r="U963" s="1954"/>
      <c r="V963" s="1954"/>
      <c r="W963" s="1954"/>
      <c r="X963" s="1954"/>
      <c r="Y963" s="1954"/>
      <c r="Z963" s="1954"/>
      <c r="AA963" s="1954"/>
    </row>
    <row r="964" spans="1:27" ht="15.75" customHeight="1">
      <c r="A964" s="1954"/>
      <c r="B964" s="1954"/>
      <c r="C964" s="1954"/>
      <c r="D964" s="1954"/>
      <c r="E964" s="1954"/>
      <c r="F964" s="1954"/>
      <c r="G964" s="1954"/>
      <c r="H964" s="1954"/>
      <c r="I964" s="1954"/>
      <c r="J964" s="1954"/>
      <c r="K964" s="1954"/>
      <c r="L964" s="1954"/>
      <c r="M964" s="1954"/>
      <c r="N964" s="1954"/>
      <c r="O964" s="1954"/>
      <c r="P964" s="1954"/>
      <c r="Q964" s="1954"/>
      <c r="R964" s="1954"/>
      <c r="S964" s="1954"/>
      <c r="T964" s="1954"/>
      <c r="U964" s="1954"/>
      <c r="V964" s="1954"/>
      <c r="W964" s="1954"/>
      <c r="X964" s="1954"/>
      <c r="Y964" s="1954"/>
      <c r="Z964" s="1954"/>
      <c r="AA964" s="1954"/>
    </row>
    <row r="965" spans="1:27" ht="15.75" customHeight="1">
      <c r="A965" s="1954"/>
      <c r="B965" s="1954"/>
      <c r="C965" s="1954"/>
      <c r="D965" s="1954"/>
      <c r="E965" s="1954"/>
      <c r="F965" s="1954"/>
      <c r="G965" s="1954"/>
      <c r="H965" s="1954"/>
      <c r="I965" s="1954"/>
      <c r="J965" s="1954"/>
      <c r="K965" s="1954"/>
      <c r="L965" s="1954"/>
      <c r="M965" s="1954"/>
      <c r="N965" s="1954"/>
      <c r="O965" s="1954"/>
      <c r="P965" s="1954"/>
      <c r="Q965" s="1954"/>
      <c r="R965" s="1954"/>
      <c r="S965" s="1954"/>
      <c r="T965" s="1954"/>
      <c r="U965" s="1954"/>
      <c r="V965" s="1954"/>
      <c r="W965" s="1954"/>
      <c r="X965" s="1954"/>
      <c r="Y965" s="1954"/>
      <c r="Z965" s="1954"/>
      <c r="AA965" s="1954"/>
    </row>
    <row r="966" spans="1:27" ht="15.75" customHeight="1">
      <c r="A966" s="1954"/>
      <c r="B966" s="1954"/>
      <c r="C966" s="1954"/>
      <c r="D966" s="1954"/>
      <c r="E966" s="1954"/>
      <c r="F966" s="1954"/>
      <c r="G966" s="1954"/>
      <c r="H966" s="1954"/>
      <c r="I966" s="1954"/>
      <c r="J966" s="1954"/>
      <c r="K966" s="1954"/>
      <c r="L966" s="1954"/>
      <c r="M966" s="1954"/>
      <c r="N966" s="1954"/>
      <c r="O966" s="1954"/>
      <c r="P966" s="1954"/>
      <c r="Q966" s="1954"/>
      <c r="R966" s="1954"/>
      <c r="S966" s="1954"/>
      <c r="T966" s="1954"/>
      <c r="U966" s="1954"/>
      <c r="V966" s="1954"/>
      <c r="W966" s="1954"/>
      <c r="X966" s="1954"/>
      <c r="Y966" s="1954"/>
      <c r="Z966" s="1954"/>
      <c r="AA966" s="1954"/>
    </row>
    <row r="967" spans="1:27" ht="15.75" customHeight="1">
      <c r="A967" s="1954"/>
      <c r="B967" s="1954"/>
      <c r="C967" s="1954"/>
      <c r="D967" s="1954"/>
      <c r="E967" s="1954"/>
      <c r="F967" s="1954"/>
      <c r="G967" s="1954"/>
      <c r="H967" s="1954"/>
      <c r="I967" s="1954"/>
      <c r="J967" s="1954"/>
      <c r="K967" s="1954"/>
      <c r="L967" s="1954"/>
      <c r="M967" s="1954"/>
      <c r="N967" s="1954"/>
      <c r="O967" s="1954"/>
      <c r="P967" s="1954"/>
      <c r="Q967" s="1954"/>
      <c r="R967" s="1954"/>
      <c r="S967" s="1954"/>
      <c r="T967" s="1954"/>
      <c r="U967" s="1954"/>
      <c r="V967" s="1954"/>
      <c r="W967" s="1954"/>
      <c r="X967" s="1954"/>
      <c r="Y967" s="1954"/>
      <c r="Z967" s="1954"/>
      <c r="AA967" s="1954"/>
    </row>
    <row r="968" spans="1:27" ht="15.75" customHeight="1">
      <c r="A968" s="1954"/>
      <c r="B968" s="1954"/>
      <c r="C968" s="1954"/>
      <c r="D968" s="1954"/>
      <c r="E968" s="1954"/>
      <c r="F968" s="1954"/>
      <c r="G968" s="1954"/>
      <c r="H968" s="1954"/>
      <c r="I968" s="1954"/>
      <c r="J968" s="1954"/>
      <c r="K968" s="1954"/>
      <c r="L968" s="1954"/>
      <c r="M968" s="1954"/>
      <c r="N968" s="1954"/>
      <c r="O968" s="1954"/>
      <c r="P968" s="1954"/>
      <c r="Q968" s="1954"/>
      <c r="R968" s="1954"/>
      <c r="S968" s="1954"/>
      <c r="T968" s="1954"/>
      <c r="U968" s="1954"/>
      <c r="V968" s="1954"/>
      <c r="W968" s="1954"/>
      <c r="X968" s="1954"/>
      <c r="Y968" s="1954"/>
      <c r="Z968" s="1954"/>
      <c r="AA968" s="1954"/>
    </row>
    <row r="969" spans="1:27" ht="15.75" customHeight="1">
      <c r="A969" s="1954"/>
      <c r="B969" s="1954"/>
      <c r="C969" s="1954"/>
      <c r="D969" s="1954"/>
      <c r="E969" s="1954"/>
      <c r="F969" s="1954"/>
      <c r="G969" s="1954"/>
      <c r="H969" s="1954"/>
      <c r="I969" s="1954"/>
      <c r="J969" s="1954"/>
      <c r="K969" s="1954"/>
      <c r="L969" s="1954"/>
      <c r="M969" s="1954"/>
      <c r="N969" s="1954"/>
      <c r="O969" s="1954"/>
      <c r="P969" s="1954"/>
      <c r="Q969" s="1954"/>
      <c r="R969" s="1954"/>
      <c r="S969" s="1954"/>
      <c r="T969" s="1954"/>
      <c r="U969" s="1954"/>
      <c r="V969" s="1954"/>
      <c r="W969" s="1954"/>
      <c r="X969" s="1954"/>
      <c r="Y969" s="1954"/>
      <c r="Z969" s="1954"/>
      <c r="AA969" s="1954"/>
    </row>
    <row r="970" spans="1:27" ht="15.75" customHeight="1">
      <c r="A970" s="1954"/>
      <c r="B970" s="1954"/>
      <c r="C970" s="1954"/>
      <c r="D970" s="1954"/>
      <c r="E970" s="1954"/>
      <c r="F970" s="1954"/>
      <c r="G970" s="1954"/>
      <c r="H970" s="1954"/>
      <c r="I970" s="1954"/>
      <c r="J970" s="1954"/>
      <c r="K970" s="1954"/>
      <c r="L970" s="1954"/>
      <c r="M970" s="1954"/>
      <c r="N970" s="1954"/>
      <c r="O970" s="1954"/>
      <c r="P970" s="1954"/>
      <c r="Q970" s="1954"/>
      <c r="R970" s="1954"/>
      <c r="S970" s="1954"/>
      <c r="T970" s="1954"/>
      <c r="U970" s="1954"/>
      <c r="V970" s="1954"/>
      <c r="W970" s="1954"/>
      <c r="X970" s="1954"/>
      <c r="Y970" s="1954"/>
      <c r="Z970" s="1954"/>
      <c r="AA970" s="1954"/>
    </row>
    <row r="971" spans="1:27" ht="15.75" customHeight="1">
      <c r="A971" s="1954"/>
      <c r="B971" s="1954"/>
      <c r="C971" s="1954"/>
      <c r="D971" s="1954"/>
      <c r="E971" s="1954"/>
      <c r="F971" s="1954"/>
      <c r="G971" s="1954"/>
      <c r="H971" s="1954"/>
      <c r="I971" s="1954"/>
      <c r="J971" s="1954"/>
      <c r="K971" s="1954"/>
      <c r="L971" s="1954"/>
      <c r="M971" s="1954"/>
      <c r="N971" s="1954"/>
      <c r="O971" s="1954"/>
      <c r="P971" s="1954"/>
      <c r="Q971" s="1954"/>
      <c r="R971" s="1954"/>
      <c r="S971" s="1954"/>
      <c r="T971" s="1954"/>
      <c r="U971" s="1954"/>
      <c r="V971" s="1954"/>
      <c r="W971" s="1954"/>
      <c r="X971" s="1954"/>
      <c r="Y971" s="1954"/>
      <c r="Z971" s="1954"/>
      <c r="AA971" s="1954"/>
    </row>
    <row r="972" spans="1:27" ht="15.75" customHeight="1">
      <c r="A972" s="1954"/>
      <c r="B972" s="1954"/>
      <c r="C972" s="1954"/>
      <c r="D972" s="1954"/>
      <c r="E972" s="1954"/>
      <c r="F972" s="1954"/>
      <c r="G972" s="1954"/>
      <c r="H972" s="1954"/>
      <c r="I972" s="1954"/>
      <c r="J972" s="1954"/>
      <c r="K972" s="1954"/>
      <c r="L972" s="1954"/>
      <c r="M972" s="1954"/>
      <c r="N972" s="1954"/>
      <c r="O972" s="1954"/>
      <c r="P972" s="1954"/>
      <c r="Q972" s="1954"/>
      <c r="R972" s="1954"/>
      <c r="S972" s="1954"/>
      <c r="T972" s="1954"/>
      <c r="U972" s="1954"/>
      <c r="V972" s="1954"/>
      <c r="W972" s="1954"/>
      <c r="X972" s="1954"/>
      <c r="Y972" s="1954"/>
      <c r="Z972" s="1954"/>
      <c r="AA972" s="1954"/>
    </row>
    <row r="973" spans="1:27" ht="15.75" customHeight="1">
      <c r="A973" s="1954"/>
      <c r="B973" s="1954"/>
      <c r="C973" s="1954"/>
      <c r="D973" s="1954"/>
      <c r="E973" s="1954"/>
      <c r="F973" s="1954"/>
      <c r="G973" s="1954"/>
      <c r="H973" s="1954"/>
      <c r="I973" s="1954"/>
      <c r="J973" s="1954"/>
      <c r="K973" s="1954"/>
      <c r="L973" s="1954"/>
      <c r="M973" s="1954"/>
      <c r="N973" s="1954"/>
      <c r="O973" s="1954"/>
      <c r="P973" s="1954"/>
      <c r="Q973" s="1954"/>
      <c r="R973" s="1954"/>
      <c r="S973" s="1954"/>
      <c r="T973" s="1954"/>
      <c r="U973" s="1954"/>
      <c r="V973" s="1954"/>
      <c r="W973" s="1954"/>
      <c r="X973" s="1954"/>
      <c r="Y973" s="1954"/>
      <c r="Z973" s="1954"/>
      <c r="AA973" s="1954"/>
    </row>
    <row r="974" spans="1:27" ht="15.75" customHeight="1">
      <c r="A974" s="1954"/>
      <c r="B974" s="1954"/>
      <c r="C974" s="1954"/>
      <c r="D974" s="1954"/>
      <c r="E974" s="1954"/>
      <c r="F974" s="1954"/>
      <c r="G974" s="1954"/>
      <c r="H974" s="1954"/>
      <c r="I974" s="1954"/>
      <c r="J974" s="1954"/>
      <c r="K974" s="1954"/>
      <c r="L974" s="1954"/>
      <c r="M974" s="1954"/>
      <c r="N974" s="1954"/>
      <c r="O974" s="1954"/>
      <c r="P974" s="1954"/>
      <c r="Q974" s="1954"/>
      <c r="R974" s="1954"/>
      <c r="S974" s="1954"/>
      <c r="T974" s="1954"/>
      <c r="U974" s="1954"/>
      <c r="V974" s="1954"/>
      <c r="W974" s="1954"/>
      <c r="X974" s="1954"/>
      <c r="Y974" s="1954"/>
      <c r="Z974" s="1954"/>
      <c r="AA974" s="1954"/>
    </row>
    <row r="975" spans="1:27" ht="15.75" customHeight="1">
      <c r="A975" s="1954"/>
      <c r="B975" s="1954"/>
      <c r="C975" s="1954"/>
      <c r="D975" s="1954"/>
      <c r="E975" s="1954"/>
      <c r="F975" s="1954"/>
      <c r="G975" s="1954"/>
      <c r="H975" s="1954"/>
      <c r="I975" s="1954"/>
      <c r="J975" s="1954"/>
      <c r="K975" s="1954"/>
      <c r="L975" s="1954"/>
      <c r="M975" s="1954"/>
      <c r="N975" s="1954"/>
      <c r="O975" s="1954"/>
      <c r="P975" s="1954"/>
      <c r="Q975" s="1954"/>
      <c r="R975" s="1954"/>
      <c r="S975" s="1954"/>
      <c r="T975" s="1954"/>
      <c r="U975" s="1954"/>
      <c r="V975" s="1954"/>
      <c r="W975" s="1954"/>
      <c r="X975" s="1954"/>
      <c r="Y975" s="1954"/>
      <c r="Z975" s="1954"/>
      <c r="AA975" s="1954"/>
    </row>
    <row r="976" spans="1:27" ht="15.75" customHeight="1">
      <c r="A976" s="1954"/>
      <c r="B976" s="1954"/>
      <c r="C976" s="1954"/>
      <c r="D976" s="1954"/>
      <c r="E976" s="1954"/>
      <c r="F976" s="1954"/>
      <c r="G976" s="1954"/>
      <c r="H976" s="1954"/>
      <c r="I976" s="1954"/>
      <c r="J976" s="1954"/>
      <c r="K976" s="1954"/>
      <c r="L976" s="1954"/>
      <c r="M976" s="1954"/>
      <c r="N976" s="1954"/>
      <c r="O976" s="1954"/>
      <c r="P976" s="1954"/>
      <c r="Q976" s="1954"/>
      <c r="R976" s="1954"/>
      <c r="S976" s="1954"/>
      <c r="T976" s="1954"/>
      <c r="U976" s="1954"/>
      <c r="V976" s="1954"/>
      <c r="W976" s="1954"/>
      <c r="X976" s="1954"/>
      <c r="Y976" s="1954"/>
      <c r="Z976" s="1954"/>
      <c r="AA976" s="1954"/>
    </row>
    <row r="977" spans="1:27" ht="15.75" customHeight="1">
      <c r="A977" s="1954"/>
      <c r="B977" s="1954"/>
      <c r="C977" s="1954"/>
      <c r="D977" s="1954"/>
      <c r="E977" s="1954"/>
      <c r="F977" s="1954"/>
      <c r="G977" s="1954"/>
      <c r="H977" s="1954"/>
      <c r="I977" s="1954"/>
      <c r="J977" s="1954"/>
      <c r="K977" s="1954"/>
      <c r="L977" s="1954"/>
      <c r="M977" s="1954"/>
      <c r="N977" s="1954"/>
      <c r="O977" s="1954"/>
      <c r="P977" s="1954"/>
      <c r="Q977" s="1954"/>
      <c r="R977" s="1954"/>
      <c r="S977" s="1954"/>
      <c r="T977" s="1954"/>
      <c r="U977" s="1954"/>
      <c r="V977" s="1954"/>
      <c r="W977" s="1954"/>
      <c r="X977" s="1954"/>
      <c r="Y977" s="1954"/>
      <c r="Z977" s="1954"/>
      <c r="AA977" s="1954"/>
    </row>
    <row r="978" spans="1:27" ht="15.75" customHeight="1">
      <c r="A978" s="1954"/>
      <c r="B978" s="1954"/>
      <c r="C978" s="1954"/>
      <c r="D978" s="1954"/>
      <c r="E978" s="1954"/>
      <c r="F978" s="1954"/>
      <c r="G978" s="1954"/>
      <c r="H978" s="1954"/>
      <c r="I978" s="1954"/>
      <c r="J978" s="1954"/>
      <c r="K978" s="1954"/>
      <c r="L978" s="1954"/>
      <c r="M978" s="1954"/>
      <c r="N978" s="1954"/>
      <c r="O978" s="1954"/>
      <c r="P978" s="1954"/>
      <c r="Q978" s="1954"/>
      <c r="R978" s="1954"/>
      <c r="S978" s="1954"/>
      <c r="T978" s="1954"/>
      <c r="U978" s="1954"/>
      <c r="V978" s="1954"/>
      <c r="W978" s="1954"/>
      <c r="X978" s="1954"/>
      <c r="Y978" s="1954"/>
      <c r="Z978" s="1954"/>
      <c r="AA978" s="1954"/>
    </row>
    <row r="979" spans="1:27" ht="15.75" customHeight="1">
      <c r="A979" s="1954"/>
      <c r="B979" s="1954"/>
      <c r="C979" s="1954"/>
      <c r="D979" s="1954"/>
      <c r="E979" s="1954"/>
      <c r="F979" s="1954"/>
      <c r="G979" s="1954"/>
      <c r="H979" s="1954"/>
      <c r="I979" s="1954"/>
      <c r="J979" s="1954"/>
      <c r="K979" s="1954"/>
      <c r="L979" s="1954"/>
      <c r="M979" s="1954"/>
      <c r="N979" s="1954"/>
      <c r="O979" s="1954"/>
      <c r="P979" s="1954"/>
      <c r="Q979" s="1954"/>
      <c r="R979" s="1954"/>
      <c r="S979" s="1954"/>
      <c r="T979" s="1954"/>
      <c r="U979" s="1954"/>
      <c r="V979" s="1954"/>
      <c r="W979" s="1954"/>
      <c r="X979" s="1954"/>
      <c r="Y979" s="1954"/>
      <c r="Z979" s="1954"/>
      <c r="AA979" s="1954"/>
    </row>
    <row r="980" spans="1:27" ht="15.75" customHeight="1">
      <c r="A980" s="1954"/>
      <c r="B980" s="1954"/>
      <c r="C980" s="1954"/>
      <c r="D980" s="1954"/>
      <c r="E980" s="1954"/>
      <c r="F980" s="1954"/>
      <c r="G980" s="1954"/>
      <c r="H980" s="1954"/>
      <c r="I980" s="1954"/>
      <c r="J980" s="1954"/>
      <c r="K980" s="1954"/>
      <c r="L980" s="1954"/>
      <c r="M980" s="1954"/>
      <c r="N980" s="1954"/>
      <c r="O980" s="1954"/>
      <c r="P980" s="1954"/>
      <c r="Q980" s="1954"/>
      <c r="R980" s="1954"/>
      <c r="S980" s="1954"/>
      <c r="T980" s="1954"/>
      <c r="U980" s="1954"/>
      <c r="V980" s="1954"/>
      <c r="W980" s="1954"/>
      <c r="X980" s="1954"/>
      <c r="Y980" s="1954"/>
      <c r="Z980" s="1954"/>
      <c r="AA980" s="1954"/>
    </row>
    <row r="981" spans="1:27" ht="15.75" customHeight="1">
      <c r="A981" s="1954"/>
      <c r="B981" s="1954"/>
      <c r="C981" s="1954"/>
      <c r="D981" s="1954"/>
      <c r="E981" s="1954"/>
      <c r="F981" s="1954"/>
      <c r="G981" s="1954"/>
      <c r="H981" s="1954"/>
      <c r="I981" s="1954"/>
      <c r="J981" s="1954"/>
      <c r="K981" s="1954"/>
      <c r="L981" s="1954"/>
      <c r="M981" s="1954"/>
      <c r="N981" s="1954"/>
      <c r="O981" s="1954"/>
      <c r="P981" s="1954"/>
      <c r="Q981" s="1954"/>
      <c r="R981" s="1954"/>
      <c r="S981" s="1954"/>
      <c r="T981" s="1954"/>
      <c r="U981" s="1954"/>
      <c r="V981" s="1954"/>
      <c r="W981" s="1954"/>
      <c r="X981" s="1954"/>
      <c r="Y981" s="1954"/>
      <c r="Z981" s="1954"/>
      <c r="AA981" s="1954"/>
    </row>
    <row r="982" spans="1:27" ht="15.75" customHeight="1">
      <c r="A982" s="1954"/>
      <c r="B982" s="1954"/>
      <c r="C982" s="1954"/>
      <c r="D982" s="1954"/>
      <c r="E982" s="1954"/>
      <c r="F982" s="1954"/>
      <c r="G982" s="1954"/>
      <c r="H982" s="1954"/>
      <c r="I982" s="1954"/>
      <c r="J982" s="1954"/>
      <c r="K982" s="1954"/>
      <c r="L982" s="1954"/>
      <c r="M982" s="1954"/>
      <c r="N982" s="1954"/>
      <c r="O982" s="1954"/>
      <c r="P982" s="1954"/>
      <c r="Q982" s="1954"/>
      <c r="R982" s="1954"/>
      <c r="S982" s="1954"/>
      <c r="T982" s="1954"/>
      <c r="U982" s="1954"/>
      <c r="V982" s="1954"/>
      <c r="W982" s="1954"/>
      <c r="X982" s="1954"/>
      <c r="Y982" s="1954"/>
      <c r="Z982" s="1954"/>
      <c r="AA982" s="1954"/>
    </row>
    <row r="983" spans="1:27" ht="15.75" customHeight="1">
      <c r="A983" s="1954"/>
      <c r="B983" s="1954"/>
      <c r="C983" s="1954"/>
      <c r="D983" s="1954"/>
      <c r="E983" s="1954"/>
      <c r="F983" s="1954"/>
      <c r="G983" s="1954"/>
      <c r="H983" s="1954"/>
      <c r="I983" s="1954"/>
      <c r="J983" s="1954"/>
      <c r="K983" s="1954"/>
      <c r="L983" s="1954"/>
      <c r="M983" s="1954"/>
      <c r="N983" s="1954"/>
      <c r="O983" s="1954"/>
      <c r="P983" s="1954"/>
      <c r="Q983" s="1954"/>
      <c r="R983" s="1954"/>
      <c r="S983" s="1954"/>
      <c r="T983" s="1954"/>
      <c r="U983" s="1954"/>
      <c r="V983" s="1954"/>
      <c r="W983" s="1954"/>
      <c r="X983" s="1954"/>
      <c r="Y983" s="1954"/>
      <c r="Z983" s="1954"/>
      <c r="AA983" s="1954"/>
    </row>
    <row r="984" spans="1:27" ht="15.75" customHeight="1">
      <c r="A984" s="1954"/>
      <c r="B984" s="1954"/>
      <c r="C984" s="1954"/>
      <c r="D984" s="1954"/>
      <c r="E984" s="1954"/>
      <c r="F984" s="1954"/>
      <c r="G984" s="1954"/>
      <c r="H984" s="1954"/>
      <c r="I984" s="1954"/>
      <c r="J984" s="1954"/>
      <c r="K984" s="1954"/>
      <c r="L984" s="1954"/>
      <c r="M984" s="1954"/>
      <c r="N984" s="1954"/>
      <c r="O984" s="1954"/>
      <c r="P984" s="1954"/>
      <c r="Q984" s="1954"/>
      <c r="R984" s="1954"/>
      <c r="S984" s="1954"/>
      <c r="T984" s="1954"/>
      <c r="U984" s="1954"/>
      <c r="V984" s="1954"/>
      <c r="W984" s="1954"/>
      <c r="X984" s="1954"/>
      <c r="Y984" s="1954"/>
      <c r="Z984" s="1954"/>
      <c r="AA984" s="1954"/>
    </row>
    <row r="985" spans="1:27" ht="15.75" customHeight="1">
      <c r="A985" s="1954"/>
      <c r="B985" s="1954"/>
      <c r="C985" s="1954"/>
      <c r="D985" s="1954"/>
      <c r="E985" s="1954"/>
      <c r="F985" s="1954"/>
      <c r="G985" s="1954"/>
      <c r="H985" s="1954"/>
      <c r="I985" s="1954"/>
      <c r="J985" s="1954"/>
      <c r="K985" s="1954"/>
      <c r="L985" s="1954"/>
      <c r="M985" s="1954"/>
      <c r="N985" s="1954"/>
      <c r="O985" s="1954"/>
      <c r="P985" s="1954"/>
      <c r="Q985" s="1954"/>
      <c r="R985" s="1954"/>
      <c r="S985" s="1954"/>
      <c r="T985" s="1954"/>
      <c r="U985" s="1954"/>
      <c r="V985" s="1954"/>
      <c r="W985" s="1954"/>
      <c r="X985" s="1954"/>
      <c r="Y985" s="1954"/>
      <c r="Z985" s="1954"/>
      <c r="AA985" s="1954"/>
    </row>
    <row r="986" spans="1:27" ht="15.75" customHeight="1">
      <c r="A986" s="1954"/>
      <c r="B986" s="1954"/>
      <c r="C986" s="1954"/>
      <c r="D986" s="1954"/>
      <c r="E986" s="1954"/>
      <c r="F986" s="1954"/>
      <c r="G986" s="1954"/>
      <c r="H986" s="1954"/>
      <c r="I986" s="1954"/>
      <c r="J986" s="1954"/>
      <c r="K986" s="1954"/>
      <c r="L986" s="1954"/>
      <c r="M986" s="1954"/>
      <c r="N986" s="1954"/>
      <c r="O986" s="1954"/>
      <c r="P986" s="1954"/>
      <c r="Q986" s="1954"/>
      <c r="R986" s="1954"/>
      <c r="S986" s="1954"/>
      <c r="T986" s="1954"/>
      <c r="U986" s="1954"/>
      <c r="V986" s="1954"/>
      <c r="W986" s="1954"/>
      <c r="X986" s="1954"/>
      <c r="Y986" s="1954"/>
      <c r="Z986" s="1954"/>
      <c r="AA986" s="1954"/>
    </row>
    <row r="987" spans="1:27" ht="15.75" customHeight="1">
      <c r="A987" s="1954"/>
      <c r="B987" s="1954"/>
      <c r="C987" s="1954"/>
      <c r="D987" s="1954"/>
      <c r="E987" s="1954"/>
      <c r="F987" s="1954"/>
      <c r="G987" s="1954"/>
      <c r="H987" s="1954"/>
      <c r="I987" s="1954"/>
      <c r="J987" s="1954"/>
      <c r="K987" s="1954"/>
      <c r="L987" s="1954"/>
      <c r="M987" s="1954"/>
      <c r="N987" s="1954"/>
      <c r="O987" s="1954"/>
      <c r="P987" s="1954"/>
      <c r="Q987" s="1954"/>
      <c r="R987" s="1954"/>
      <c r="S987" s="1954"/>
      <c r="T987" s="1954"/>
      <c r="U987" s="1954"/>
      <c r="V987" s="1954"/>
      <c r="W987" s="1954"/>
      <c r="X987" s="1954"/>
      <c r="Y987" s="1954"/>
      <c r="Z987" s="1954"/>
      <c r="AA987" s="1954"/>
    </row>
    <row r="988" spans="1:27" ht="15.75" customHeight="1">
      <c r="A988" s="1954"/>
      <c r="B988" s="1954"/>
      <c r="C988" s="1954"/>
      <c r="D988" s="1954"/>
      <c r="E988" s="1954"/>
      <c r="F988" s="1954"/>
      <c r="G988" s="1954"/>
      <c r="H988" s="1954"/>
      <c r="I988" s="1954"/>
      <c r="J988" s="1954"/>
      <c r="K988" s="1954"/>
      <c r="L988" s="1954"/>
      <c r="M988" s="1954"/>
      <c r="N988" s="1954"/>
      <c r="O988" s="1954"/>
      <c r="P988" s="1954"/>
      <c r="Q988" s="1954"/>
      <c r="R988" s="1954"/>
      <c r="S988" s="1954"/>
      <c r="T988" s="1954"/>
      <c r="U988" s="1954"/>
      <c r="V988" s="1954"/>
      <c r="W988" s="1954"/>
      <c r="X988" s="1954"/>
      <c r="Y988" s="1954"/>
      <c r="Z988" s="1954"/>
      <c r="AA988" s="1954"/>
    </row>
    <row r="989" spans="1:27" ht="15.75" customHeight="1">
      <c r="A989" s="1954"/>
      <c r="B989" s="1954"/>
      <c r="C989" s="1954"/>
      <c r="D989" s="1954"/>
      <c r="E989" s="1954"/>
      <c r="F989" s="1954"/>
      <c r="G989" s="1954"/>
      <c r="H989" s="1954"/>
      <c r="I989" s="1954"/>
      <c r="J989" s="1954"/>
      <c r="K989" s="1954"/>
      <c r="L989" s="1954"/>
      <c r="M989" s="1954"/>
      <c r="N989" s="1954"/>
      <c r="O989" s="1954"/>
      <c r="P989" s="1954"/>
      <c r="Q989" s="1954"/>
      <c r="R989" s="1954"/>
      <c r="S989" s="1954"/>
      <c r="T989" s="1954"/>
      <c r="U989" s="1954"/>
      <c r="V989" s="1954"/>
      <c r="W989" s="1954"/>
      <c r="X989" s="1954"/>
      <c r="Y989" s="1954"/>
      <c r="Z989" s="1954"/>
      <c r="AA989" s="1954"/>
    </row>
    <row r="990" spans="1:27" ht="15.75" customHeight="1">
      <c r="A990" s="1954"/>
      <c r="B990" s="1954"/>
      <c r="C990" s="1954"/>
      <c r="D990" s="1954"/>
      <c r="E990" s="1954"/>
      <c r="F990" s="1954"/>
      <c r="G990" s="1954"/>
      <c r="H990" s="1954"/>
      <c r="I990" s="1954"/>
      <c r="J990" s="1954"/>
      <c r="K990" s="1954"/>
      <c r="L990" s="1954"/>
      <c r="M990" s="1954"/>
      <c r="N990" s="1954"/>
      <c r="O990" s="1954"/>
      <c r="P990" s="1954"/>
      <c r="Q990" s="1954"/>
      <c r="R990" s="1954"/>
      <c r="S990" s="1954"/>
      <c r="T990" s="1954"/>
      <c r="U990" s="1954"/>
      <c r="V990" s="1954"/>
      <c r="W990" s="1954"/>
      <c r="X990" s="1954"/>
      <c r="Y990" s="1954"/>
      <c r="Z990" s="1954"/>
      <c r="AA990" s="1954"/>
    </row>
    <row r="991" spans="1:27" ht="15.75" customHeight="1">
      <c r="A991" s="1954"/>
      <c r="B991" s="1954"/>
      <c r="C991" s="1954"/>
      <c r="D991" s="1954"/>
      <c r="E991" s="1954"/>
      <c r="F991" s="1954"/>
      <c r="G991" s="1954"/>
      <c r="H991" s="1954"/>
      <c r="I991" s="1954"/>
      <c r="J991" s="1954"/>
      <c r="K991" s="1954"/>
      <c r="L991" s="1954"/>
      <c r="M991" s="1954"/>
      <c r="N991" s="1954"/>
      <c r="O991" s="1954"/>
      <c r="P991" s="1954"/>
      <c r="Q991" s="1954"/>
      <c r="R991" s="1954"/>
      <c r="S991" s="1954"/>
      <c r="T991" s="1954"/>
      <c r="U991" s="1954"/>
      <c r="V991" s="1954"/>
      <c r="W991" s="1954"/>
      <c r="X991" s="1954"/>
      <c r="Y991" s="1954"/>
      <c r="Z991" s="1954"/>
      <c r="AA991" s="1954"/>
    </row>
    <row r="992" spans="1:27" ht="15.75" customHeight="1">
      <c r="A992" s="1954"/>
      <c r="B992" s="1954"/>
      <c r="C992" s="1954"/>
      <c r="D992" s="1954"/>
      <c r="E992" s="1954"/>
      <c r="F992" s="1954"/>
      <c r="G992" s="1954"/>
      <c r="H992" s="1954"/>
      <c r="I992" s="1954"/>
      <c r="J992" s="1954"/>
      <c r="K992" s="1954"/>
      <c r="L992" s="1954"/>
      <c r="M992" s="1954"/>
      <c r="N992" s="1954"/>
      <c r="O992" s="1954"/>
      <c r="P992" s="1954"/>
      <c r="Q992" s="1954"/>
      <c r="R992" s="1954"/>
      <c r="S992" s="1954"/>
      <c r="T992" s="1954"/>
      <c r="U992" s="1954"/>
      <c r="V992" s="1954"/>
      <c r="W992" s="1954"/>
      <c r="X992" s="1954"/>
      <c r="Y992" s="1954"/>
      <c r="Z992" s="1954"/>
      <c r="AA992" s="1954"/>
    </row>
    <row r="993" spans="1:27" ht="15.75" customHeight="1">
      <c r="A993" s="1954"/>
      <c r="B993" s="1954"/>
      <c r="C993" s="1954"/>
      <c r="D993" s="1954"/>
      <c r="E993" s="1954"/>
      <c r="F993" s="1954"/>
      <c r="G993" s="1954"/>
      <c r="H993" s="1954"/>
      <c r="I993" s="1954"/>
      <c r="J993" s="1954"/>
      <c r="K993" s="1954"/>
      <c r="L993" s="1954"/>
      <c r="M993" s="1954"/>
      <c r="N993" s="1954"/>
      <c r="O993" s="1954"/>
      <c r="P993" s="1954"/>
      <c r="Q993" s="1954"/>
      <c r="R993" s="1954"/>
      <c r="S993" s="1954"/>
      <c r="T993" s="1954"/>
      <c r="U993" s="1954"/>
      <c r="V993" s="1954"/>
      <c r="W993" s="1954"/>
      <c r="X993" s="1954"/>
      <c r="Y993" s="1954"/>
      <c r="Z993" s="1954"/>
      <c r="AA993" s="1954"/>
    </row>
    <row r="994" spans="1:27" ht="15.75" customHeight="1">
      <c r="A994" s="1954"/>
      <c r="B994" s="1954"/>
      <c r="C994" s="1954"/>
      <c r="D994" s="1954"/>
      <c r="E994" s="1954"/>
      <c r="F994" s="1954"/>
      <c r="G994" s="1954"/>
      <c r="H994" s="1954"/>
      <c r="I994" s="1954"/>
      <c r="J994" s="1954"/>
      <c r="K994" s="1954"/>
      <c r="L994" s="1954"/>
      <c r="M994" s="1954"/>
      <c r="N994" s="1954"/>
      <c r="O994" s="1954"/>
      <c r="P994" s="1954"/>
      <c r="Q994" s="1954"/>
      <c r="R994" s="1954"/>
      <c r="S994" s="1954"/>
      <c r="T994" s="1954"/>
      <c r="U994" s="1954"/>
      <c r="V994" s="1954"/>
      <c r="W994" s="1954"/>
      <c r="X994" s="1954"/>
      <c r="Y994" s="1954"/>
      <c r="Z994" s="1954"/>
      <c r="AA994" s="1954"/>
    </row>
    <row r="995" spans="1:27" ht="15.75" customHeight="1">
      <c r="A995" s="1954"/>
      <c r="B995" s="1954"/>
      <c r="C995" s="1954"/>
      <c r="D995" s="1954"/>
      <c r="E995" s="1954"/>
      <c r="F995" s="1954"/>
      <c r="G995" s="1954"/>
      <c r="H995" s="1954"/>
      <c r="I995" s="1954"/>
      <c r="J995" s="1954"/>
      <c r="K995" s="1954"/>
      <c r="L995" s="1954"/>
      <c r="M995" s="1954"/>
      <c r="N995" s="1954"/>
      <c r="O995" s="1954"/>
      <c r="P995" s="1954"/>
      <c r="Q995" s="1954"/>
      <c r="R995" s="1954"/>
      <c r="S995" s="1954"/>
      <c r="T995" s="1954"/>
      <c r="U995" s="1954"/>
      <c r="V995" s="1954"/>
      <c r="W995" s="1954"/>
      <c r="X995" s="1954"/>
      <c r="Y995" s="1954"/>
      <c r="Z995" s="1954"/>
      <c r="AA995" s="1954"/>
    </row>
    <row r="996" spans="1:27" ht="15.75" customHeight="1">
      <c r="A996" s="1954"/>
      <c r="B996" s="1954"/>
      <c r="C996" s="1954"/>
      <c r="D996" s="1954"/>
      <c r="E996" s="1954"/>
      <c r="F996" s="1954"/>
      <c r="G996" s="1954"/>
      <c r="H996" s="1954"/>
      <c r="I996" s="1954"/>
      <c r="J996" s="1954"/>
      <c r="K996" s="1954"/>
      <c r="L996" s="1954"/>
      <c r="M996" s="1954"/>
      <c r="N996" s="1954"/>
      <c r="O996" s="1954"/>
      <c r="P996" s="1954"/>
      <c r="Q996" s="1954"/>
      <c r="R996" s="1954"/>
      <c r="S996" s="1954"/>
      <c r="T996" s="1954"/>
      <c r="U996" s="1954"/>
      <c r="V996" s="1954"/>
      <c r="W996" s="1954"/>
      <c r="X996" s="1954"/>
      <c r="Y996" s="1954"/>
      <c r="Z996" s="1954"/>
      <c r="AA996" s="1954"/>
    </row>
    <row r="997" spans="1:27" ht="15.75" customHeight="1">
      <c r="A997" s="1954"/>
      <c r="B997" s="1954"/>
      <c r="C997" s="1954"/>
      <c r="D997" s="1954"/>
      <c r="E997" s="1954"/>
      <c r="F997" s="1954"/>
      <c r="G997" s="1954"/>
      <c r="H997" s="1954"/>
      <c r="I997" s="1954"/>
      <c r="J997" s="1954"/>
      <c r="K997" s="1954"/>
      <c r="L997" s="1954"/>
      <c r="M997" s="1954"/>
      <c r="N997" s="1954"/>
      <c r="O997" s="1954"/>
      <c r="P997" s="1954"/>
      <c r="Q997" s="1954"/>
      <c r="R997" s="1954"/>
      <c r="S997" s="1954"/>
      <c r="T997" s="1954"/>
      <c r="U997" s="1954"/>
      <c r="V997" s="1954"/>
      <c r="W997" s="1954"/>
      <c r="X997" s="1954"/>
      <c r="Y997" s="1954"/>
      <c r="Z997" s="1954"/>
      <c r="AA997" s="1954"/>
    </row>
    <row r="998" spans="1:27" ht="15.75" customHeight="1">
      <c r="A998" s="1954"/>
      <c r="B998" s="1954"/>
      <c r="C998" s="1954"/>
      <c r="D998" s="1954"/>
      <c r="E998" s="1954"/>
      <c r="F998" s="1954"/>
      <c r="G998" s="1954"/>
      <c r="H998" s="1954"/>
      <c r="I998" s="1954"/>
      <c r="J998" s="1954"/>
      <c r="K998" s="1954"/>
      <c r="L998" s="1954"/>
      <c r="M998" s="1954"/>
      <c r="N998" s="1954"/>
      <c r="O998" s="1954"/>
      <c r="P998" s="1954"/>
      <c r="Q998" s="1954"/>
      <c r="R998" s="1954"/>
      <c r="S998" s="1954"/>
      <c r="T998" s="1954"/>
      <c r="U998" s="1954"/>
      <c r="V998" s="1954"/>
      <c r="W998" s="1954"/>
      <c r="X998" s="1954"/>
      <c r="Y998" s="1954"/>
      <c r="Z998" s="1954"/>
      <c r="AA998" s="1954"/>
    </row>
    <row r="999" spans="1:27" ht="15.75" customHeight="1">
      <c r="A999" s="1954"/>
      <c r="B999" s="1954"/>
      <c r="C999" s="1954"/>
      <c r="D999" s="1954"/>
      <c r="E999" s="1954"/>
      <c r="F999" s="1954"/>
      <c r="G999" s="1954"/>
      <c r="H999" s="1954"/>
      <c r="I999" s="1954"/>
      <c r="J999" s="1954"/>
      <c r="K999" s="1954"/>
      <c r="L999" s="1954"/>
      <c r="M999" s="1954"/>
      <c r="N999" s="1954"/>
      <c r="O999" s="1954"/>
      <c r="P999" s="1954"/>
      <c r="Q999" s="1954"/>
      <c r="R999" s="1954"/>
      <c r="S999" s="1954"/>
      <c r="T999" s="1954"/>
      <c r="U999" s="1954"/>
      <c r="V999" s="1954"/>
      <c r="W999" s="1954"/>
      <c r="X999" s="1954"/>
      <c r="Y999" s="1954"/>
      <c r="Z999" s="1954"/>
      <c r="AA999" s="1954"/>
    </row>
    <row r="1000" spans="1:27" ht="15.75" customHeight="1">
      <c r="A1000" s="1954"/>
      <c r="B1000" s="1954"/>
      <c r="C1000" s="1954"/>
      <c r="D1000" s="1954"/>
      <c r="E1000" s="1954"/>
      <c r="F1000" s="1954"/>
      <c r="G1000" s="1954"/>
      <c r="H1000" s="1954"/>
      <c r="I1000" s="1954"/>
      <c r="J1000" s="1954"/>
      <c r="K1000" s="1954"/>
      <c r="L1000" s="1954"/>
      <c r="M1000" s="1954"/>
      <c r="N1000" s="1954"/>
      <c r="O1000" s="1954"/>
      <c r="P1000" s="1954"/>
      <c r="Q1000" s="1954"/>
      <c r="R1000" s="1954"/>
      <c r="S1000" s="1954"/>
      <c r="T1000" s="1954"/>
      <c r="U1000" s="1954"/>
      <c r="V1000" s="1954"/>
      <c r="W1000" s="1954"/>
      <c r="X1000" s="1954"/>
      <c r="Y1000" s="1954"/>
      <c r="Z1000" s="1954"/>
      <c r="AA1000" s="1954"/>
    </row>
  </sheetData>
  <mergeCells count="5">
    <mergeCell ref="B19:O19"/>
    <mergeCell ref="B20:O20"/>
    <mergeCell ref="B4:S4"/>
    <mergeCell ref="B1:S1"/>
    <mergeCell ref="B2:S2"/>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83"/>
  <sheetViews>
    <sheetView showGridLines="0" workbookViewId="0"/>
  </sheetViews>
  <sheetFormatPr defaultColWidth="14.44140625" defaultRowHeight="15" customHeight="1"/>
  <cols>
    <col min="1" max="1" width="5.88671875" style="2035" customWidth="1"/>
    <col min="2" max="2" width="12.109375" style="2035" customWidth="1"/>
    <col min="3" max="3" width="10.6640625" style="2035" customWidth="1"/>
    <col min="4" max="5" width="11.44140625" style="2035" customWidth="1"/>
    <col min="6" max="6" width="10.6640625" style="2035" customWidth="1"/>
    <col min="7" max="8" width="11.44140625" style="2035" customWidth="1"/>
    <col min="9" max="11" width="9.33203125" style="2035" customWidth="1"/>
    <col min="12" max="14" width="8.44140625" style="2035" customWidth="1"/>
    <col min="15" max="15" width="9.109375" style="2035" customWidth="1"/>
    <col min="16" max="16" width="11.88671875" style="2035" bestFit="1" customWidth="1"/>
    <col min="17" max="20" width="11.44140625" style="2035" customWidth="1"/>
    <col min="21" max="23" width="10.44140625" style="2035" customWidth="1"/>
    <col min="24" max="25" width="11.44140625" style="2035" customWidth="1"/>
    <col min="26" max="27" width="10.44140625" style="2035" customWidth="1"/>
    <col min="28" max="28" width="11.44140625" style="2035" customWidth="1"/>
    <col min="29" max="31" width="10.44140625" style="2035" customWidth="1"/>
    <col min="32" max="34" width="9.109375" style="2035" customWidth="1"/>
    <col min="35" max="16384" width="14.44140625" style="2035"/>
  </cols>
  <sheetData>
    <row r="1" spans="1:34" ht="15" customHeight="1">
      <c r="A1" s="1955"/>
      <c r="B1" s="3129" t="s">
        <v>1694</v>
      </c>
      <c r="C1" s="3183"/>
      <c r="D1" s="3183"/>
      <c r="E1" s="3183"/>
      <c r="F1" s="3183"/>
      <c r="G1" s="3183"/>
      <c r="H1" s="3183"/>
      <c r="I1" s="3183"/>
      <c r="J1" s="3183"/>
      <c r="K1" s="3183"/>
    </row>
    <row r="2" spans="1:34" ht="15" customHeight="1">
      <c r="B2" s="3129" t="s">
        <v>22</v>
      </c>
      <c r="C2" s="3183"/>
      <c r="D2" s="3183"/>
      <c r="E2" s="3183"/>
      <c r="F2" s="3183"/>
      <c r="G2" s="3183"/>
      <c r="H2" s="3183"/>
      <c r="I2" s="3183"/>
      <c r="J2" s="3183"/>
      <c r="K2" s="3183"/>
    </row>
    <row r="3" spans="1:34" ht="15" customHeight="1">
      <c r="B3" s="3129" t="s">
        <v>1693</v>
      </c>
      <c r="C3" s="3183"/>
      <c r="D3" s="3183"/>
      <c r="E3" s="3183"/>
      <c r="F3" s="3183"/>
      <c r="G3" s="3183"/>
      <c r="H3" s="3183"/>
      <c r="I3" s="3183"/>
      <c r="J3" s="3183"/>
      <c r="K3" s="3183"/>
    </row>
    <row r="4" spans="1:34" ht="15" customHeight="1">
      <c r="B4" s="2245"/>
      <c r="C4" s="2267"/>
      <c r="D4" s="2267"/>
      <c r="E4" s="2267"/>
      <c r="F4" s="2267"/>
      <c r="G4" s="2267"/>
      <c r="H4" s="2267"/>
      <c r="I4" s="2267"/>
      <c r="J4" s="2267"/>
      <c r="K4" s="2267"/>
    </row>
    <row r="5" spans="1:34" ht="15.75" customHeight="1" thickBot="1">
      <c r="A5" s="1955"/>
      <c r="B5" s="2266"/>
      <c r="C5" s="2042"/>
      <c r="D5" s="2042"/>
      <c r="E5" s="2042"/>
      <c r="F5" s="2042"/>
      <c r="G5" s="2042"/>
      <c r="H5" s="2042"/>
      <c r="I5" s="2042"/>
      <c r="J5" s="2042"/>
      <c r="K5" s="2042"/>
      <c r="L5" s="2042"/>
      <c r="M5" s="2042"/>
      <c r="N5" s="2042"/>
      <c r="O5" s="1955"/>
      <c r="P5" s="1955"/>
      <c r="Q5" s="1955"/>
      <c r="R5" s="1955"/>
      <c r="S5" s="1955"/>
      <c r="T5" s="1955"/>
      <c r="U5" s="1955"/>
      <c r="V5" s="1955"/>
      <c r="W5" s="1955"/>
      <c r="X5" s="1955"/>
      <c r="Y5" s="1955"/>
      <c r="Z5" s="1955"/>
      <c r="AA5" s="1955"/>
      <c r="AB5" s="1955"/>
      <c r="AC5" s="1955"/>
      <c r="AD5" s="1955"/>
      <c r="AE5" s="1955"/>
      <c r="AF5" s="1955"/>
      <c r="AG5" s="1955"/>
      <c r="AH5" s="1955"/>
    </row>
    <row r="6" spans="1:34" ht="16.2" thickTop="1">
      <c r="A6" s="1955"/>
      <c r="B6" s="3184" t="s">
        <v>140</v>
      </c>
      <c r="C6" s="3186" t="s">
        <v>1692</v>
      </c>
      <c r="D6" s="3187"/>
      <c r="E6" s="3188"/>
      <c r="F6" s="3186" t="s">
        <v>1691</v>
      </c>
      <c r="G6" s="3180"/>
      <c r="H6" s="3188"/>
      <c r="I6" s="3186" t="s">
        <v>1690</v>
      </c>
      <c r="J6" s="3180"/>
      <c r="K6" s="3189"/>
      <c r="L6" s="1955"/>
      <c r="M6" s="1955"/>
      <c r="N6" s="1955"/>
      <c r="O6" s="1955"/>
      <c r="P6" s="1955"/>
      <c r="Q6" s="1955"/>
      <c r="R6" s="1955"/>
      <c r="S6" s="1955"/>
      <c r="T6" s="1955"/>
      <c r="U6" s="1955"/>
      <c r="V6" s="1955"/>
      <c r="W6" s="1955"/>
      <c r="X6" s="1955"/>
      <c r="Y6" s="1955"/>
      <c r="Z6" s="1955"/>
      <c r="AA6" s="1955"/>
      <c r="AB6" s="1955"/>
      <c r="AC6" s="1955"/>
      <c r="AD6" s="1955"/>
      <c r="AE6" s="1955"/>
      <c r="AF6" s="1955"/>
      <c r="AG6" s="1955"/>
      <c r="AH6" s="1955"/>
    </row>
    <row r="7" spans="1:34" ht="15.6">
      <c r="A7" s="1955"/>
      <c r="B7" s="3185"/>
      <c r="C7" s="2265" t="s">
        <v>418</v>
      </c>
      <c r="D7" s="3190" t="s">
        <v>458</v>
      </c>
      <c r="E7" s="3191"/>
      <c r="F7" s="2265" t="s">
        <v>418</v>
      </c>
      <c r="G7" s="3190" t="s">
        <v>458</v>
      </c>
      <c r="H7" s="3191"/>
      <c r="I7" s="2264" t="s">
        <v>418</v>
      </c>
      <c r="J7" s="3192" t="s">
        <v>458</v>
      </c>
      <c r="K7" s="3193"/>
      <c r="L7" s="1955"/>
      <c r="M7" s="1955"/>
      <c r="N7" s="3129"/>
      <c r="O7" s="3183"/>
      <c r="P7" s="3183"/>
      <c r="Q7" s="3183"/>
      <c r="R7" s="3183"/>
      <c r="S7" s="3183"/>
      <c r="T7" s="3183"/>
      <c r="U7" s="3183"/>
      <c r="V7" s="3183"/>
      <c r="W7" s="3183"/>
      <c r="X7" s="1955"/>
      <c r="Y7" s="1955"/>
      <c r="Z7" s="1955"/>
      <c r="AA7" s="1955"/>
      <c r="AB7" s="1955"/>
      <c r="AC7" s="1955"/>
      <c r="AD7" s="1955"/>
      <c r="AE7" s="1955"/>
      <c r="AF7" s="1955"/>
      <c r="AG7" s="1955"/>
      <c r="AH7" s="1955"/>
    </row>
    <row r="8" spans="1:34" ht="27.6">
      <c r="A8" s="1955"/>
      <c r="B8" s="3134"/>
      <c r="C8" s="2263" t="s">
        <v>1330</v>
      </c>
      <c r="D8" s="2263" t="s">
        <v>1330</v>
      </c>
      <c r="E8" s="2263" t="s">
        <v>1689</v>
      </c>
      <c r="F8" s="2263" t="s">
        <v>1330</v>
      </c>
      <c r="G8" s="2263" t="s">
        <v>1330</v>
      </c>
      <c r="H8" s="2263" t="s">
        <v>1689</v>
      </c>
      <c r="I8" s="2262" t="s">
        <v>1330</v>
      </c>
      <c r="J8" s="2262" t="s">
        <v>1330</v>
      </c>
      <c r="K8" s="2261" t="s">
        <v>1450</v>
      </c>
      <c r="L8" s="1955"/>
      <c r="M8" s="1955"/>
      <c r="N8" s="3129"/>
      <c r="O8" s="3183"/>
      <c r="P8" s="3183"/>
      <c r="Q8" s="3183"/>
      <c r="R8" s="3183"/>
      <c r="S8" s="3183"/>
      <c r="T8" s="3183"/>
      <c r="U8" s="3183"/>
      <c r="V8" s="3183"/>
      <c r="W8" s="3183"/>
      <c r="X8" s="1955"/>
      <c r="Y8" s="1955"/>
      <c r="Z8" s="1955"/>
      <c r="AA8" s="1955"/>
      <c r="AB8" s="1955"/>
      <c r="AC8" s="1955"/>
      <c r="AD8" s="1955"/>
      <c r="AE8" s="1955"/>
      <c r="AF8" s="1955"/>
      <c r="AG8" s="1955"/>
      <c r="AH8" s="1955"/>
    </row>
    <row r="9" spans="1:34" ht="15.75" customHeight="1">
      <c r="A9" s="1955"/>
      <c r="B9" s="2257" t="s">
        <v>356</v>
      </c>
      <c r="C9" s="2256">
        <v>99.736929641964878</v>
      </c>
      <c r="D9" s="2256">
        <v>103.44807244767971</v>
      </c>
      <c r="E9" s="2251">
        <v>3.7209314734643062</v>
      </c>
      <c r="F9" s="2256">
        <v>104.74126383019352</v>
      </c>
      <c r="G9" s="2256">
        <v>95.691849122008762</v>
      </c>
      <c r="H9" s="2251">
        <v>-8.6397799465697371</v>
      </c>
      <c r="I9" s="2256">
        <v>95.222194190494349</v>
      </c>
      <c r="J9" s="2255">
        <v>108.10541691568905</v>
      </c>
      <c r="K9" s="2254">
        <v>13.529642784140727</v>
      </c>
      <c r="L9" s="1955"/>
      <c r="M9" s="1955"/>
      <c r="N9" s="3129"/>
      <c r="O9" s="3183"/>
      <c r="P9" s="3183"/>
      <c r="Q9" s="3183"/>
      <c r="R9" s="3183"/>
      <c r="S9" s="3183"/>
      <c r="T9" s="3183"/>
      <c r="U9" s="3183"/>
      <c r="V9" s="3183"/>
      <c r="W9" s="3183"/>
      <c r="X9" s="1955"/>
      <c r="Y9" s="1955"/>
      <c r="Z9" s="1955"/>
      <c r="AA9" s="1955"/>
      <c r="AB9" s="1955"/>
      <c r="AC9" s="1955"/>
      <c r="AD9" s="1955"/>
      <c r="AE9" s="1955"/>
      <c r="AF9" s="1955"/>
      <c r="AG9" s="1955"/>
      <c r="AH9" s="1955"/>
    </row>
    <row r="10" spans="1:34" ht="15.75" customHeight="1">
      <c r="A10" s="1955"/>
      <c r="B10" s="2253" t="s">
        <v>355</v>
      </c>
      <c r="C10" s="2251">
        <v>100.79439576161062</v>
      </c>
      <c r="D10" s="2251">
        <v>103.85668284135438</v>
      </c>
      <c r="E10" s="2251">
        <v>3.0381521280075985</v>
      </c>
      <c r="F10" s="2251">
        <v>103.03547001029375</v>
      </c>
      <c r="G10" s="2251">
        <v>96.84684485782364</v>
      </c>
      <c r="H10" s="2251">
        <v>-6.0063055488093875</v>
      </c>
      <c r="I10" s="2251">
        <v>97.824948778843606</v>
      </c>
      <c r="J10" s="2250">
        <v>107.23806541536956</v>
      </c>
      <c r="K10" s="2249">
        <v>9.6224089601176566</v>
      </c>
      <c r="L10" s="1955"/>
      <c r="M10" s="1955"/>
      <c r="N10" s="1955"/>
      <c r="O10" s="1955"/>
      <c r="P10" s="1955"/>
      <c r="Q10" s="1955"/>
      <c r="R10" s="1955"/>
      <c r="S10" s="1955"/>
      <c r="T10" s="1955"/>
      <c r="U10" s="1955"/>
      <c r="V10" s="1955"/>
      <c r="W10" s="1955"/>
      <c r="X10" s="1955"/>
      <c r="Y10" s="1955"/>
      <c r="Z10" s="1955"/>
      <c r="AA10" s="1955"/>
      <c r="AB10" s="1955"/>
      <c r="AC10" s="1955"/>
      <c r="AD10" s="1955"/>
      <c r="AE10" s="1955"/>
      <c r="AF10" s="1955"/>
      <c r="AG10" s="1955"/>
      <c r="AH10" s="1955"/>
    </row>
    <row r="11" spans="1:34" ht="15.75" customHeight="1">
      <c r="A11" s="1955"/>
      <c r="B11" s="2252" t="s">
        <v>354</v>
      </c>
      <c r="C11" s="2260">
        <v>98.262778553262763</v>
      </c>
      <c r="D11" s="2260"/>
      <c r="E11" s="2260"/>
      <c r="F11" s="2260">
        <v>102.31699428508524</v>
      </c>
      <c r="G11" s="2260"/>
      <c r="H11" s="2260"/>
      <c r="I11" s="2260">
        <v>96.03759301164942</v>
      </c>
      <c r="J11" s="2259"/>
      <c r="K11" s="2258"/>
      <c r="L11" s="1955"/>
      <c r="M11" s="1955"/>
      <c r="N11" s="1955"/>
      <c r="O11" s="1955"/>
      <c r="P11" s="1955"/>
      <c r="Q11" s="1955"/>
      <c r="R11" s="1955"/>
      <c r="S11" s="1955"/>
      <c r="T11" s="1955"/>
      <c r="U11" s="1955"/>
      <c r="V11" s="1955"/>
      <c r="W11" s="1955"/>
      <c r="X11" s="1955"/>
      <c r="Y11" s="1955"/>
      <c r="Z11" s="1955"/>
      <c r="AA11" s="1955"/>
      <c r="AB11" s="1955"/>
      <c r="AC11" s="1955"/>
      <c r="AD11" s="1955"/>
      <c r="AE11" s="1955"/>
      <c r="AF11" s="1955"/>
      <c r="AG11" s="1955"/>
      <c r="AH11" s="1955"/>
    </row>
    <row r="12" spans="1:34" ht="15.75" customHeight="1">
      <c r="A12" s="1955"/>
      <c r="B12" s="2257" t="s">
        <v>353</v>
      </c>
      <c r="C12" s="2256">
        <v>99.498240635856661</v>
      </c>
      <c r="D12" s="2256"/>
      <c r="E12" s="2256"/>
      <c r="F12" s="2256">
        <v>101.79019974737368</v>
      </c>
      <c r="G12" s="2256"/>
      <c r="H12" s="2256"/>
      <c r="I12" s="2256">
        <v>97.748349922482447</v>
      </c>
      <c r="J12" s="2255"/>
      <c r="K12" s="2254"/>
      <c r="L12" s="1955"/>
      <c r="M12" s="1955"/>
      <c r="N12" s="1955"/>
      <c r="O12" s="1955"/>
      <c r="P12" s="1955"/>
      <c r="Q12" s="1955"/>
      <c r="R12" s="1955"/>
      <c r="S12" s="1955"/>
      <c r="T12" s="1955"/>
      <c r="U12" s="1955"/>
      <c r="V12" s="1955"/>
      <c r="W12" s="1955"/>
      <c r="X12" s="1955"/>
      <c r="Y12" s="1955"/>
      <c r="Z12" s="1955"/>
      <c r="AA12" s="1955"/>
      <c r="AB12" s="1955"/>
      <c r="AC12" s="1955"/>
      <c r="AD12" s="1955"/>
      <c r="AE12" s="1955"/>
      <c r="AF12" s="1955"/>
      <c r="AG12" s="1955"/>
      <c r="AH12" s="1955"/>
    </row>
    <row r="13" spans="1:34" ht="15.75" customHeight="1">
      <c r="A13" s="1955"/>
      <c r="B13" s="2253" t="s">
        <v>352</v>
      </c>
      <c r="C13" s="2251">
        <v>99.74391664403187</v>
      </c>
      <c r="D13" s="2251"/>
      <c r="E13" s="2251"/>
      <c r="F13" s="2251">
        <v>100.6571352448464</v>
      </c>
      <c r="G13" s="2251"/>
      <c r="H13" s="2251"/>
      <c r="I13" s="2251">
        <v>99.092743302704619</v>
      </c>
      <c r="J13" s="2250"/>
      <c r="K13" s="2249"/>
      <c r="L13" s="1955"/>
      <c r="M13" s="1955"/>
      <c r="N13" s="1955"/>
      <c r="O13" s="1955"/>
      <c r="P13" s="1955"/>
      <c r="Q13" s="1955"/>
      <c r="R13" s="1955"/>
      <c r="S13" s="1955"/>
      <c r="T13" s="1955"/>
      <c r="U13" s="1955"/>
      <c r="V13" s="1955"/>
      <c r="W13" s="1955"/>
      <c r="X13" s="1955"/>
      <c r="Y13" s="1955"/>
      <c r="Z13" s="1955"/>
      <c r="AA13" s="1955"/>
      <c r="AB13" s="1955"/>
      <c r="AC13" s="1955"/>
      <c r="AD13" s="1955"/>
      <c r="AE13" s="1955"/>
      <c r="AF13" s="1955"/>
      <c r="AG13" s="1955"/>
      <c r="AH13" s="1955"/>
    </row>
    <row r="14" spans="1:34" ht="15.75" customHeight="1">
      <c r="A14" s="1955"/>
      <c r="B14" s="2252" t="s">
        <v>351</v>
      </c>
      <c r="C14" s="2260">
        <v>99.201871356611576</v>
      </c>
      <c r="D14" s="2260"/>
      <c r="E14" s="2260"/>
      <c r="F14" s="2260">
        <v>99.142565046092287</v>
      </c>
      <c r="G14" s="2260"/>
      <c r="H14" s="2260"/>
      <c r="I14" s="2260">
        <v>100.059819221433</v>
      </c>
      <c r="J14" s="2259"/>
      <c r="K14" s="2258"/>
      <c r="L14" s="1955"/>
      <c r="M14" s="1955"/>
      <c r="N14" s="1955"/>
      <c r="O14" s="1955"/>
      <c r="P14" s="1955"/>
      <c r="Q14" s="1955"/>
      <c r="R14" s="1955"/>
      <c r="S14" s="1955"/>
      <c r="T14" s="1955"/>
      <c r="U14" s="1955"/>
      <c r="V14" s="1955"/>
      <c r="W14" s="1955"/>
      <c r="X14" s="1955"/>
      <c r="Y14" s="1955"/>
      <c r="Z14" s="1955"/>
      <c r="AA14" s="1955"/>
      <c r="AB14" s="1955"/>
      <c r="AC14" s="1955"/>
      <c r="AD14" s="1955"/>
      <c r="AE14" s="1955"/>
      <c r="AF14" s="1955"/>
      <c r="AG14" s="1955"/>
      <c r="AH14" s="1955"/>
    </row>
    <row r="15" spans="1:34" ht="15.75" customHeight="1">
      <c r="A15" s="1955"/>
      <c r="B15" s="2257" t="s">
        <v>350</v>
      </c>
      <c r="C15" s="2256">
        <v>98.831156591110528</v>
      </c>
      <c r="D15" s="2256"/>
      <c r="E15" s="2256"/>
      <c r="F15" s="2256">
        <v>100.41494397617301</v>
      </c>
      <c r="G15" s="2256"/>
      <c r="H15" s="2256"/>
      <c r="I15" s="2256">
        <v>98.422757288558273</v>
      </c>
      <c r="J15" s="2255"/>
      <c r="K15" s="2254"/>
      <c r="L15" s="1955"/>
      <c r="M15" s="1955"/>
      <c r="N15" s="1955"/>
      <c r="O15" s="1955"/>
      <c r="P15" s="1955"/>
      <c r="Q15" s="1955"/>
      <c r="R15" s="1955"/>
      <c r="S15" s="1955"/>
      <c r="T15" s="1955"/>
      <c r="U15" s="1955"/>
      <c r="V15" s="1955"/>
      <c r="W15" s="1955"/>
      <c r="X15" s="1955"/>
      <c r="Y15" s="1955"/>
      <c r="Z15" s="1955"/>
      <c r="AA15" s="1955"/>
      <c r="AB15" s="1955"/>
      <c r="AC15" s="1955"/>
      <c r="AD15" s="1955"/>
      <c r="AE15" s="1955"/>
      <c r="AF15" s="1955"/>
      <c r="AG15" s="1955"/>
      <c r="AH15" s="1955"/>
    </row>
    <row r="16" spans="1:34" ht="15.75" customHeight="1">
      <c r="A16" s="1955"/>
      <c r="B16" s="2253" t="s">
        <v>349</v>
      </c>
      <c r="C16" s="2251">
        <v>98.787639624963234</v>
      </c>
      <c r="D16" s="2251"/>
      <c r="E16" s="2251"/>
      <c r="F16" s="2251">
        <v>99.599122303375921</v>
      </c>
      <c r="G16" s="2251"/>
      <c r="H16" s="2251"/>
      <c r="I16" s="2251">
        <v>99.185251175265449</v>
      </c>
      <c r="J16" s="2250"/>
      <c r="K16" s="2249"/>
      <c r="L16" s="1955"/>
      <c r="M16" s="1955"/>
      <c r="N16" s="1955"/>
      <c r="O16" s="1955"/>
      <c r="P16" s="1955"/>
      <c r="Q16" s="1955"/>
      <c r="R16" s="1955"/>
      <c r="S16" s="1955"/>
      <c r="T16" s="1955"/>
      <c r="U16" s="1955"/>
      <c r="V16" s="1955"/>
      <c r="W16" s="1955"/>
      <c r="X16" s="1955"/>
      <c r="Y16" s="1955"/>
      <c r="Z16" s="1955"/>
      <c r="AA16" s="1955"/>
      <c r="AB16" s="1955"/>
      <c r="AC16" s="1955"/>
      <c r="AD16" s="1955"/>
      <c r="AE16" s="1955"/>
      <c r="AF16" s="1955"/>
      <c r="AG16" s="1955"/>
      <c r="AH16" s="1955"/>
    </row>
    <row r="17" spans="1:34" ht="15.75" customHeight="1">
      <c r="A17" s="1955"/>
      <c r="B17" s="2252" t="s">
        <v>348</v>
      </c>
      <c r="C17" s="2260">
        <v>99.832970797931168</v>
      </c>
      <c r="D17" s="2260"/>
      <c r="E17" s="2260"/>
      <c r="F17" s="2260">
        <v>98.716742679858896</v>
      </c>
      <c r="G17" s="2260"/>
      <c r="H17" s="2260"/>
      <c r="I17" s="2260">
        <v>101.13073840137963</v>
      </c>
      <c r="J17" s="2259"/>
      <c r="K17" s="2258"/>
      <c r="L17" s="1955"/>
      <c r="M17" s="1955"/>
      <c r="N17" s="1955"/>
      <c r="O17" s="1955"/>
      <c r="P17" s="1955"/>
      <c r="Q17" s="1955"/>
      <c r="R17" s="1955"/>
      <c r="S17" s="1955"/>
      <c r="T17" s="1955"/>
      <c r="U17" s="1955"/>
      <c r="V17" s="1955"/>
      <c r="W17" s="1955"/>
      <c r="X17" s="1955"/>
      <c r="Y17" s="1955"/>
      <c r="Z17" s="1955"/>
      <c r="AA17" s="1955"/>
      <c r="AB17" s="1955"/>
      <c r="AC17" s="1955"/>
      <c r="AD17" s="1955"/>
      <c r="AE17" s="1955"/>
      <c r="AF17" s="1955"/>
      <c r="AG17" s="1955"/>
      <c r="AH17" s="1955"/>
    </row>
    <row r="18" spans="1:34" ht="15.75" customHeight="1">
      <c r="A18" s="1955"/>
      <c r="B18" s="2257" t="s">
        <v>347</v>
      </c>
      <c r="C18" s="2256">
        <v>100.88031351730652</v>
      </c>
      <c r="D18" s="2256"/>
      <c r="E18" s="2256"/>
      <c r="F18" s="2256">
        <v>98.139606863103722</v>
      </c>
      <c r="G18" s="2256"/>
      <c r="H18" s="2256"/>
      <c r="I18" s="2256">
        <v>102.79266113020591</v>
      </c>
      <c r="J18" s="2255"/>
      <c r="K18" s="2254"/>
      <c r="L18" s="1955"/>
      <c r="M18" s="1955"/>
      <c r="N18" s="1955"/>
      <c r="O18" s="1955"/>
      <c r="P18" s="1955"/>
      <c r="Q18" s="1955"/>
      <c r="R18" s="1955"/>
      <c r="S18" s="1955"/>
      <c r="T18" s="1955"/>
      <c r="U18" s="1955"/>
      <c r="V18" s="1955"/>
      <c r="W18" s="1955"/>
      <c r="X18" s="1955"/>
      <c r="Y18" s="1955"/>
      <c r="Z18" s="1955"/>
      <c r="AA18" s="1955"/>
      <c r="AB18" s="1955"/>
      <c r="AC18" s="1955"/>
      <c r="AD18" s="1955"/>
      <c r="AE18" s="1955"/>
      <c r="AF18" s="1955"/>
      <c r="AG18" s="1955"/>
      <c r="AH18" s="1955"/>
    </row>
    <row r="19" spans="1:34" ht="15.75" customHeight="1">
      <c r="A19" s="1955"/>
      <c r="B19" s="2253" t="s">
        <v>346</v>
      </c>
      <c r="C19" s="2251">
        <v>102.06789159800718</v>
      </c>
      <c r="D19" s="2251"/>
      <c r="E19" s="2251"/>
      <c r="F19" s="2251">
        <v>96.203209962995345</v>
      </c>
      <c r="G19" s="2251"/>
      <c r="H19" s="2251"/>
      <c r="I19" s="2251">
        <v>106.09613924240958</v>
      </c>
      <c r="J19" s="2250"/>
      <c r="K19" s="2249"/>
      <c r="L19" s="1955"/>
      <c r="M19" s="1955"/>
      <c r="N19" s="1955"/>
      <c r="O19" s="1955"/>
      <c r="P19" s="1955"/>
      <c r="Q19" s="1955"/>
      <c r="R19" s="1955"/>
      <c r="S19" s="1955"/>
      <c r="T19" s="1955"/>
      <c r="U19" s="1955"/>
      <c r="V19" s="1955"/>
      <c r="W19" s="1955"/>
      <c r="X19" s="1955"/>
      <c r="Y19" s="1955"/>
      <c r="Z19" s="1955"/>
      <c r="AA19" s="1955"/>
      <c r="AB19" s="1955"/>
      <c r="AC19" s="1955"/>
      <c r="AD19" s="1955"/>
      <c r="AE19" s="1955"/>
      <c r="AF19" s="1955"/>
      <c r="AG19" s="1955"/>
      <c r="AH19" s="1955"/>
    </row>
    <row r="20" spans="1:34" ht="15.75" customHeight="1">
      <c r="A20" s="1955"/>
      <c r="B20" s="2252" t="s">
        <v>345</v>
      </c>
      <c r="C20" s="2251">
        <v>102.36189527734284</v>
      </c>
      <c r="D20" s="2251"/>
      <c r="E20" s="2251"/>
      <c r="F20" s="2251">
        <v>95.242746050608332</v>
      </c>
      <c r="G20" s="2251"/>
      <c r="H20" s="2251"/>
      <c r="I20" s="2251">
        <v>107.47474167003928</v>
      </c>
      <c r="J20" s="2250"/>
      <c r="K20" s="2249"/>
      <c r="L20" s="1955"/>
      <c r="M20" s="1955"/>
      <c r="N20" s="1955"/>
      <c r="O20" s="1955"/>
      <c r="P20" s="1955"/>
      <c r="Q20" s="1955"/>
      <c r="R20" s="1955"/>
      <c r="S20" s="1955"/>
      <c r="T20" s="1955"/>
      <c r="U20" s="1955"/>
      <c r="V20" s="1955"/>
      <c r="W20" s="1955"/>
      <c r="X20" s="1955"/>
      <c r="Y20" s="1955"/>
      <c r="Z20" s="1955"/>
      <c r="AA20" s="1955"/>
      <c r="AB20" s="1955"/>
      <c r="AC20" s="1955"/>
      <c r="AD20" s="1955"/>
      <c r="AE20" s="1955"/>
      <c r="AF20" s="1955"/>
      <c r="AG20" s="1955"/>
      <c r="AH20" s="1955"/>
    </row>
    <row r="21" spans="1:34" ht="15.75" customHeight="1" thickBot="1">
      <c r="A21" s="1955"/>
      <c r="B21" s="2248" t="s">
        <v>1329</v>
      </c>
      <c r="C21" s="2247">
        <v>100</v>
      </c>
      <c r="D21" s="2247">
        <v>103.65237764451705</v>
      </c>
      <c r="E21" s="2247">
        <v>3.3795418007359523</v>
      </c>
      <c r="F21" s="2247">
        <v>100</v>
      </c>
      <c r="G21" s="2247">
        <v>96.269346989916201</v>
      </c>
      <c r="H21" s="2247">
        <v>-7.3230427476895628</v>
      </c>
      <c r="I21" s="2247">
        <v>100</v>
      </c>
      <c r="J21" s="2247">
        <v>107.66913964356087</v>
      </c>
      <c r="K21" s="2246">
        <v>11.576025872129192</v>
      </c>
      <c r="L21" s="1955"/>
      <c r="M21" s="1955"/>
      <c r="N21" s="1955"/>
      <c r="O21" s="1955"/>
      <c r="P21" s="1955"/>
      <c r="Q21" s="1955"/>
      <c r="R21" s="1955"/>
      <c r="S21" s="1955"/>
      <c r="T21" s="1955"/>
      <c r="U21" s="1955"/>
      <c r="V21" s="1955"/>
      <c r="W21" s="1955"/>
      <c r="X21" s="1955"/>
      <c r="Y21" s="1955"/>
      <c r="Z21" s="1955"/>
      <c r="AA21" s="1955"/>
      <c r="AB21" s="1955"/>
      <c r="AC21" s="1955"/>
      <c r="AD21" s="1955"/>
      <c r="AE21" s="1955"/>
      <c r="AF21" s="1955"/>
      <c r="AG21" s="1955"/>
      <c r="AH21" s="1955"/>
    </row>
    <row r="22" spans="1:34" ht="15.75" customHeight="1" thickTop="1">
      <c r="A22" s="1955"/>
      <c r="B22" s="1955"/>
      <c r="C22" s="1955"/>
      <c r="D22" s="1955"/>
      <c r="E22" s="1955"/>
      <c r="F22" s="1955"/>
      <c r="G22" s="1955"/>
      <c r="H22" s="1955"/>
      <c r="I22" s="1955"/>
      <c r="J22" s="1955"/>
      <c r="K22" s="1955"/>
      <c r="L22" s="1955"/>
      <c r="M22" s="1955"/>
      <c r="N22" s="1955"/>
      <c r="O22" s="1955"/>
      <c r="P22" s="1955"/>
      <c r="Q22" s="1955"/>
      <c r="R22" s="1955"/>
      <c r="S22" s="1955"/>
      <c r="T22" s="1955"/>
      <c r="U22" s="1955"/>
      <c r="V22" s="1955"/>
      <c r="W22" s="1955"/>
      <c r="X22" s="1955"/>
      <c r="Y22" s="1955"/>
      <c r="Z22" s="1955"/>
      <c r="AA22" s="1955"/>
      <c r="AB22" s="1955"/>
      <c r="AC22" s="1955"/>
      <c r="AD22" s="1955"/>
      <c r="AE22" s="1955"/>
      <c r="AF22" s="1955"/>
      <c r="AG22" s="1955"/>
      <c r="AH22" s="1955"/>
    </row>
    <row r="23" spans="1:34" ht="15.75" customHeight="1">
      <c r="A23" s="1955"/>
      <c r="B23" s="1955"/>
      <c r="C23" s="1955"/>
      <c r="D23" s="1955"/>
      <c r="E23" s="1955"/>
      <c r="F23" s="1955"/>
      <c r="G23" s="1955"/>
      <c r="H23" s="1955"/>
      <c r="I23" s="1955"/>
      <c r="J23" s="1955"/>
      <c r="K23" s="1955"/>
      <c r="L23" s="1955"/>
      <c r="M23" s="1955"/>
      <c r="N23" s="1955"/>
      <c r="O23" s="1955"/>
      <c r="P23" s="1955"/>
      <c r="Q23" s="1955"/>
      <c r="R23" s="1955"/>
      <c r="S23" s="1955"/>
      <c r="T23" s="1955"/>
      <c r="U23" s="1955"/>
      <c r="V23" s="1955"/>
      <c r="W23" s="1955"/>
      <c r="X23" s="1955"/>
      <c r="Y23" s="1955"/>
      <c r="Z23" s="1955"/>
      <c r="AA23" s="1955"/>
      <c r="AB23" s="1955"/>
      <c r="AC23" s="1955"/>
      <c r="AD23" s="1955"/>
      <c r="AE23" s="1955"/>
      <c r="AF23" s="1955"/>
      <c r="AG23" s="1955"/>
      <c r="AH23" s="1955"/>
    </row>
    <row r="24" spans="1:34" ht="15.75" customHeight="1">
      <c r="A24" s="1955"/>
      <c r="B24" s="1955"/>
      <c r="C24" s="1955"/>
      <c r="D24" s="1955"/>
      <c r="E24" s="1955"/>
      <c r="F24" s="1955"/>
      <c r="G24" s="1955"/>
      <c r="H24" s="1955"/>
      <c r="I24" s="1955"/>
      <c r="J24" s="1955"/>
      <c r="K24" s="1955"/>
      <c r="L24" s="1955"/>
      <c r="M24" s="1955"/>
      <c r="N24" s="1955"/>
      <c r="O24" s="1955"/>
      <c r="P24" s="1955"/>
      <c r="Q24" s="1955"/>
      <c r="R24" s="1955"/>
      <c r="S24" s="1955"/>
      <c r="T24" s="1955"/>
      <c r="U24" s="1955"/>
      <c r="V24" s="1955"/>
      <c r="W24" s="1955"/>
      <c r="X24" s="1955"/>
      <c r="Y24" s="1955"/>
      <c r="Z24" s="1955"/>
      <c r="AA24" s="1955"/>
      <c r="AB24" s="1955"/>
      <c r="AC24" s="1955"/>
      <c r="AD24" s="1955"/>
      <c r="AE24" s="1955"/>
      <c r="AF24" s="1955"/>
      <c r="AG24" s="1955"/>
      <c r="AH24" s="1955"/>
    </row>
    <row r="25" spans="1:34" ht="15.75" customHeight="1">
      <c r="A25" s="1955"/>
      <c r="B25" s="1955"/>
      <c r="C25" s="1955"/>
      <c r="D25" s="1955"/>
      <c r="E25" s="1955"/>
      <c r="F25" s="1955"/>
      <c r="G25" s="1955"/>
      <c r="H25" s="1955"/>
      <c r="I25" s="1955"/>
      <c r="J25" s="1955"/>
      <c r="K25" s="1955"/>
      <c r="L25" s="1955"/>
      <c r="M25" s="1955"/>
      <c r="N25" s="1955"/>
      <c r="O25" s="1955"/>
      <c r="P25" s="1955"/>
      <c r="Q25" s="1955"/>
      <c r="R25" s="1955"/>
      <c r="S25" s="1955"/>
      <c r="T25" s="1955"/>
      <c r="U25" s="1955"/>
      <c r="V25" s="1955"/>
      <c r="W25" s="1955"/>
      <c r="X25" s="1955"/>
      <c r="Y25" s="1955"/>
      <c r="Z25" s="1955"/>
      <c r="AA25" s="1955"/>
      <c r="AB25" s="1955"/>
      <c r="AC25" s="1955"/>
      <c r="AD25" s="1955"/>
      <c r="AE25" s="1955"/>
      <c r="AF25" s="1955"/>
      <c r="AG25" s="1955"/>
      <c r="AH25" s="1955"/>
    </row>
    <row r="26" spans="1:34" ht="15.75" customHeight="1">
      <c r="A26" s="1955"/>
      <c r="B26" s="1955"/>
      <c r="C26" s="1955"/>
      <c r="D26" s="1955"/>
      <c r="E26" s="1955"/>
      <c r="F26" s="1955"/>
      <c r="G26" s="1955"/>
      <c r="H26" s="1955"/>
      <c r="I26" s="1955"/>
      <c r="J26" s="1955"/>
      <c r="K26" s="1955"/>
      <c r="L26" s="1955"/>
      <c r="M26" s="1955"/>
      <c r="N26" s="1955"/>
      <c r="O26" s="1955"/>
      <c r="P26" s="1955"/>
      <c r="Q26" s="1955"/>
      <c r="R26" s="1955"/>
      <c r="S26" s="1955"/>
      <c r="T26" s="1955"/>
      <c r="U26" s="1955"/>
      <c r="V26" s="1955"/>
      <c r="W26" s="1955"/>
      <c r="X26" s="1955"/>
      <c r="Y26" s="1955"/>
      <c r="Z26" s="1955"/>
      <c r="AA26" s="1955"/>
      <c r="AB26" s="1955"/>
      <c r="AC26" s="1955"/>
      <c r="AD26" s="1955"/>
      <c r="AE26" s="1955"/>
      <c r="AF26" s="1955"/>
      <c r="AG26" s="1955"/>
      <c r="AH26" s="1955"/>
    </row>
    <row r="27" spans="1:34" ht="15.75" customHeight="1">
      <c r="A27" s="1955"/>
      <c r="B27" s="1955"/>
      <c r="C27" s="1955"/>
      <c r="D27" s="1955"/>
      <c r="E27" s="1955"/>
      <c r="F27" s="1955"/>
      <c r="G27" s="1955"/>
      <c r="H27" s="1955"/>
      <c r="I27" s="1955"/>
      <c r="J27" s="1955"/>
      <c r="K27" s="1955"/>
      <c r="L27" s="1955"/>
      <c r="M27" s="1955"/>
      <c r="N27" s="1955"/>
      <c r="O27" s="1955"/>
      <c r="P27" s="1955"/>
      <c r="Q27" s="1955"/>
      <c r="R27" s="1955"/>
      <c r="S27" s="1955"/>
      <c r="T27" s="1955"/>
      <c r="U27" s="1955"/>
      <c r="V27" s="1955"/>
      <c r="W27" s="1955"/>
      <c r="X27" s="1955"/>
      <c r="Y27" s="1955"/>
      <c r="Z27" s="1955"/>
      <c r="AA27" s="1955"/>
      <c r="AB27" s="1955"/>
      <c r="AC27" s="1955"/>
      <c r="AD27" s="1955"/>
      <c r="AE27" s="1955"/>
      <c r="AF27" s="1955"/>
      <c r="AG27" s="1955"/>
      <c r="AH27" s="1955"/>
    </row>
    <row r="28" spans="1:34" ht="15.75" customHeight="1">
      <c r="A28" s="1955"/>
      <c r="B28" s="1955"/>
      <c r="C28" s="1955"/>
      <c r="D28" s="1955"/>
      <c r="E28" s="1955"/>
      <c r="F28" s="1955"/>
      <c r="G28" s="1955"/>
      <c r="H28" s="1955"/>
      <c r="I28" s="1955"/>
      <c r="J28" s="1955"/>
      <c r="K28" s="1955"/>
      <c r="L28" s="1955"/>
      <c r="M28" s="1955"/>
      <c r="N28" s="1955"/>
      <c r="O28" s="1955"/>
      <c r="P28" s="1955"/>
      <c r="Q28" s="1955"/>
      <c r="R28" s="1955"/>
      <c r="S28" s="1955"/>
      <c r="T28" s="1955"/>
      <c r="U28" s="1955"/>
      <c r="V28" s="1955"/>
      <c r="W28" s="1955"/>
      <c r="X28" s="1955"/>
      <c r="Y28" s="1955"/>
      <c r="Z28" s="1955"/>
      <c r="AA28" s="1955"/>
      <c r="AB28" s="1955"/>
      <c r="AC28" s="1955"/>
      <c r="AD28" s="1955"/>
      <c r="AE28" s="1955"/>
      <c r="AF28" s="1955"/>
      <c r="AG28" s="1955"/>
      <c r="AH28" s="1955"/>
    </row>
    <row r="29" spans="1:34" ht="15.75" customHeight="1">
      <c r="A29" s="1955"/>
      <c r="B29" s="1955"/>
      <c r="C29" s="1955"/>
      <c r="D29" s="1955"/>
      <c r="E29" s="1955"/>
      <c r="F29" s="1955"/>
      <c r="G29" s="1955"/>
      <c r="H29" s="1955"/>
      <c r="I29" s="1955"/>
      <c r="J29" s="1955"/>
      <c r="K29" s="1955"/>
      <c r="L29" s="1955"/>
      <c r="M29" s="1955"/>
      <c r="N29" s="1955"/>
      <c r="O29" s="1955"/>
      <c r="P29" s="1955"/>
      <c r="Q29" s="1955"/>
      <c r="R29" s="1955"/>
      <c r="S29" s="1955"/>
      <c r="T29" s="1955"/>
      <c r="U29" s="1955"/>
      <c r="V29" s="1955"/>
      <c r="W29" s="1955"/>
      <c r="X29" s="1955"/>
      <c r="Y29" s="1955"/>
      <c r="Z29" s="1955"/>
      <c r="AA29" s="1955"/>
      <c r="AB29" s="1955"/>
      <c r="AC29" s="1955"/>
      <c r="AD29" s="1955"/>
      <c r="AE29" s="1955"/>
      <c r="AF29" s="1955"/>
      <c r="AG29" s="1955"/>
      <c r="AH29" s="1955"/>
    </row>
    <row r="30" spans="1:34" ht="15.75" customHeight="1">
      <c r="A30" s="1955"/>
      <c r="B30" s="1955"/>
      <c r="C30" s="1955"/>
      <c r="D30" s="1955"/>
      <c r="E30" s="1955"/>
      <c r="F30" s="1955"/>
      <c r="G30" s="1955"/>
      <c r="H30" s="1955"/>
      <c r="I30" s="1955"/>
      <c r="J30" s="1955"/>
      <c r="K30" s="1955"/>
      <c r="L30" s="1955"/>
      <c r="M30" s="1955"/>
      <c r="N30" s="1955"/>
      <c r="O30" s="1955"/>
      <c r="P30" s="1955"/>
      <c r="Q30" s="1955"/>
      <c r="R30" s="1955"/>
      <c r="S30" s="1955"/>
      <c r="T30" s="1955"/>
      <c r="U30" s="1955"/>
      <c r="V30" s="1955"/>
      <c r="W30" s="1955"/>
      <c r="X30" s="1955"/>
      <c r="Y30" s="1955"/>
      <c r="Z30" s="1955"/>
      <c r="AA30" s="1955"/>
      <c r="AB30" s="1955"/>
      <c r="AC30" s="1955"/>
      <c r="AD30" s="1955"/>
      <c r="AE30" s="1955"/>
      <c r="AF30" s="1955"/>
      <c r="AG30" s="1955"/>
      <c r="AH30" s="1955"/>
    </row>
    <row r="31" spans="1:34" ht="15.75" customHeight="1">
      <c r="A31" s="1955"/>
      <c r="B31" s="1955"/>
      <c r="C31" s="1955"/>
      <c r="D31" s="1955"/>
      <c r="E31" s="1955"/>
      <c r="F31" s="1955"/>
      <c r="G31" s="1955"/>
      <c r="H31" s="1955"/>
      <c r="I31" s="1955"/>
      <c r="J31" s="1955"/>
      <c r="K31" s="1955"/>
      <c r="L31" s="1955"/>
      <c r="M31" s="1955"/>
      <c r="N31" s="1955"/>
      <c r="O31" s="1955"/>
      <c r="P31" s="1955"/>
      <c r="Q31" s="1955"/>
      <c r="R31" s="1955"/>
      <c r="S31" s="1955"/>
      <c r="T31" s="1955"/>
      <c r="U31" s="1955"/>
      <c r="V31" s="1955"/>
      <c r="W31" s="1955"/>
      <c r="X31" s="1955"/>
      <c r="Y31" s="1955"/>
      <c r="Z31" s="1955"/>
      <c r="AA31" s="1955"/>
      <c r="AB31" s="1955"/>
      <c r="AC31" s="1955"/>
      <c r="AD31" s="1955"/>
      <c r="AE31" s="1955"/>
      <c r="AF31" s="1955"/>
      <c r="AG31" s="1955"/>
      <c r="AH31" s="1955"/>
    </row>
    <row r="32" spans="1:34" ht="15.75" customHeight="1">
      <c r="A32" s="1955"/>
      <c r="B32" s="1955"/>
      <c r="C32" s="1955"/>
      <c r="D32" s="1955"/>
      <c r="E32" s="1955"/>
      <c r="F32" s="1955"/>
      <c r="G32" s="1955"/>
      <c r="H32" s="1955"/>
      <c r="I32" s="1955"/>
      <c r="J32" s="1955"/>
      <c r="K32" s="1955"/>
      <c r="L32" s="1955"/>
      <c r="M32" s="1955"/>
      <c r="N32" s="1955"/>
      <c r="O32" s="1955"/>
      <c r="P32" s="1955"/>
      <c r="Q32" s="1955"/>
      <c r="R32" s="1955"/>
      <c r="S32" s="1955"/>
      <c r="T32" s="1955"/>
      <c r="U32" s="1955"/>
      <c r="V32" s="1955"/>
      <c r="W32" s="1955"/>
      <c r="X32" s="1955"/>
      <c r="Y32" s="1955"/>
      <c r="Z32" s="1955"/>
      <c r="AA32" s="1955"/>
      <c r="AB32" s="1955"/>
      <c r="AC32" s="1955"/>
      <c r="AD32" s="1955"/>
      <c r="AE32" s="1955"/>
      <c r="AF32" s="1955"/>
      <c r="AG32" s="1955"/>
      <c r="AH32" s="1955"/>
    </row>
    <row r="33" spans="1:34" ht="15.75" customHeight="1">
      <c r="A33" s="1955"/>
      <c r="B33" s="1955"/>
      <c r="C33" s="1955"/>
      <c r="D33" s="1955"/>
      <c r="E33" s="1955"/>
      <c r="F33" s="1955"/>
      <c r="G33" s="1955"/>
      <c r="H33" s="1955"/>
      <c r="I33" s="1955"/>
      <c r="J33" s="1955"/>
      <c r="K33" s="1955"/>
      <c r="L33" s="1955"/>
      <c r="M33" s="1955"/>
      <c r="N33" s="1955"/>
      <c r="O33" s="1955"/>
      <c r="P33" s="1955"/>
      <c r="Q33" s="1955"/>
      <c r="R33" s="1955"/>
      <c r="S33" s="1955"/>
      <c r="T33" s="1955"/>
      <c r="U33" s="1955"/>
      <c r="V33" s="1955"/>
      <c r="W33" s="1955"/>
      <c r="X33" s="1955"/>
      <c r="Y33" s="1955"/>
      <c r="Z33" s="1955"/>
      <c r="AA33" s="1955"/>
      <c r="AB33" s="1955"/>
      <c r="AC33" s="1955"/>
      <c r="AD33" s="1955"/>
      <c r="AE33" s="1955"/>
      <c r="AF33" s="1955"/>
      <c r="AG33" s="1955"/>
      <c r="AH33" s="1955"/>
    </row>
    <row r="34" spans="1:34" ht="15.75" customHeight="1">
      <c r="A34" s="1955"/>
      <c r="B34" s="1955"/>
      <c r="C34" s="1955"/>
      <c r="D34" s="1955"/>
      <c r="E34" s="1955"/>
      <c r="F34" s="1955"/>
      <c r="G34" s="1955"/>
      <c r="H34" s="1955"/>
      <c r="I34" s="1955"/>
      <c r="J34" s="1955"/>
      <c r="K34" s="1955"/>
      <c r="L34" s="1955"/>
      <c r="M34" s="1955"/>
      <c r="N34" s="1955"/>
      <c r="O34" s="1955"/>
      <c r="P34" s="1955"/>
      <c r="Q34" s="1955"/>
      <c r="R34" s="1955"/>
      <c r="S34" s="1955"/>
      <c r="T34" s="1955"/>
      <c r="U34" s="1955"/>
      <c r="V34" s="1955"/>
      <c r="W34" s="1955"/>
      <c r="X34" s="1955"/>
      <c r="Y34" s="1955"/>
      <c r="Z34" s="1955"/>
      <c r="AA34" s="1955"/>
      <c r="AB34" s="1955"/>
      <c r="AC34" s="1955"/>
      <c r="AD34" s="1955"/>
      <c r="AE34" s="1955"/>
      <c r="AF34" s="1955"/>
      <c r="AG34" s="1955"/>
      <c r="AH34" s="1955"/>
    </row>
    <row r="35" spans="1:34" ht="15.75" customHeight="1">
      <c r="A35" s="1955"/>
      <c r="B35" s="1955"/>
      <c r="C35" s="1955"/>
      <c r="D35" s="1955"/>
      <c r="E35" s="1955"/>
      <c r="F35" s="1955"/>
      <c r="G35" s="1955"/>
      <c r="H35" s="1955"/>
      <c r="I35" s="1955"/>
      <c r="J35" s="1955"/>
      <c r="K35" s="1955"/>
      <c r="L35" s="1955"/>
      <c r="M35" s="1955"/>
      <c r="N35" s="1955"/>
      <c r="O35" s="1955"/>
      <c r="P35" s="1955"/>
      <c r="Q35" s="1955"/>
      <c r="R35" s="1955"/>
      <c r="S35" s="1955"/>
      <c r="T35" s="1955"/>
      <c r="U35" s="1955"/>
      <c r="V35" s="1955"/>
      <c r="W35" s="1955"/>
      <c r="X35" s="1955"/>
      <c r="Y35" s="1955"/>
      <c r="Z35" s="1955"/>
      <c r="AA35" s="1955"/>
      <c r="AB35" s="1955"/>
      <c r="AC35" s="1955"/>
      <c r="AD35" s="1955"/>
      <c r="AE35" s="1955"/>
      <c r="AF35" s="1955"/>
      <c r="AG35" s="1955"/>
      <c r="AH35" s="1955"/>
    </row>
    <row r="36" spans="1:34" ht="15.75" customHeight="1">
      <c r="A36" s="1955"/>
      <c r="B36" s="1955"/>
      <c r="C36" s="1955"/>
      <c r="D36" s="1955"/>
      <c r="E36" s="1955"/>
      <c r="F36" s="1955"/>
      <c r="G36" s="1955"/>
      <c r="H36" s="1955"/>
      <c r="I36" s="1955"/>
      <c r="J36" s="1955"/>
      <c r="K36" s="1955"/>
      <c r="L36" s="1955"/>
      <c r="M36" s="1955"/>
      <c r="N36" s="1955"/>
      <c r="O36" s="1955"/>
      <c r="P36" s="1955"/>
      <c r="Q36" s="1955"/>
      <c r="R36" s="1955"/>
      <c r="S36" s="1955"/>
      <c r="T36" s="1955"/>
      <c r="U36" s="1955"/>
      <c r="V36" s="1955"/>
      <c r="W36" s="1955"/>
      <c r="X36" s="1955"/>
      <c r="Y36" s="1955"/>
      <c r="Z36" s="1955"/>
      <c r="AA36" s="1955"/>
      <c r="AB36" s="1955"/>
      <c r="AC36" s="1955"/>
      <c r="AD36" s="1955"/>
      <c r="AE36" s="1955"/>
      <c r="AF36" s="1955"/>
      <c r="AG36" s="1955"/>
      <c r="AH36" s="1955"/>
    </row>
    <row r="37" spans="1:34" ht="15.75" customHeight="1">
      <c r="A37" s="1955"/>
      <c r="B37" s="1955"/>
      <c r="C37" s="1955"/>
      <c r="D37" s="1955"/>
      <c r="E37" s="1955"/>
      <c r="F37" s="1955"/>
      <c r="G37" s="1955"/>
      <c r="H37" s="1955"/>
      <c r="I37" s="1955"/>
      <c r="J37" s="1955"/>
      <c r="K37" s="1955"/>
      <c r="L37" s="1955"/>
      <c r="M37" s="1955"/>
      <c r="N37" s="1955"/>
      <c r="O37" s="1955"/>
      <c r="P37" s="1955"/>
      <c r="Q37" s="1955"/>
      <c r="R37" s="1955"/>
      <c r="S37" s="1955"/>
      <c r="T37" s="1955"/>
      <c r="U37" s="1955"/>
      <c r="V37" s="1955"/>
      <c r="W37" s="1955"/>
      <c r="X37" s="1955"/>
      <c r="Y37" s="1955"/>
      <c r="Z37" s="1955"/>
      <c r="AA37" s="1955"/>
      <c r="AB37" s="1955"/>
      <c r="AC37" s="1955"/>
      <c r="AD37" s="1955"/>
      <c r="AE37" s="1955"/>
      <c r="AF37" s="1955"/>
      <c r="AG37" s="1955"/>
      <c r="AH37" s="1955"/>
    </row>
    <row r="38" spans="1:34" ht="15.75" customHeight="1">
      <c r="A38" s="1955"/>
      <c r="B38" s="1955"/>
      <c r="C38" s="1955"/>
      <c r="D38" s="1955"/>
      <c r="E38" s="1955"/>
      <c r="F38" s="1955"/>
      <c r="G38" s="1955"/>
      <c r="H38" s="1955"/>
      <c r="I38" s="1955"/>
      <c r="J38" s="1955"/>
      <c r="K38" s="1955"/>
      <c r="L38" s="1955"/>
      <c r="M38" s="1955"/>
      <c r="N38" s="1955"/>
      <c r="O38" s="1955"/>
      <c r="P38" s="1955"/>
      <c r="Q38" s="1955"/>
      <c r="R38" s="1955"/>
      <c r="S38" s="1955"/>
      <c r="T38" s="1955"/>
      <c r="U38" s="1955"/>
      <c r="V38" s="1955"/>
      <c r="W38" s="1955"/>
      <c r="X38" s="1955"/>
      <c r="Y38" s="1955"/>
      <c r="Z38" s="1955"/>
      <c r="AA38" s="1955"/>
      <c r="AB38" s="1955"/>
      <c r="AC38" s="1955"/>
      <c r="AD38" s="1955"/>
      <c r="AE38" s="1955"/>
      <c r="AF38" s="1955"/>
      <c r="AG38" s="1955"/>
      <c r="AH38" s="1955"/>
    </row>
    <row r="39" spans="1:34" ht="15.75" customHeight="1">
      <c r="A39" s="1955"/>
      <c r="B39" s="1955"/>
      <c r="C39" s="1955"/>
      <c r="D39" s="1955"/>
      <c r="E39" s="1955"/>
      <c r="F39" s="1955"/>
      <c r="G39" s="1955"/>
      <c r="H39" s="1955"/>
      <c r="I39" s="1955"/>
      <c r="J39" s="1955"/>
      <c r="K39" s="1955"/>
      <c r="L39" s="1955"/>
      <c r="M39" s="1955"/>
      <c r="N39" s="1955"/>
      <c r="O39" s="1955"/>
      <c r="P39" s="1955"/>
      <c r="Q39" s="1955"/>
      <c r="R39" s="1955"/>
      <c r="S39" s="1955"/>
      <c r="T39" s="1955"/>
      <c r="U39" s="1955"/>
      <c r="V39" s="1955"/>
      <c r="W39" s="1955"/>
      <c r="X39" s="1955"/>
      <c r="Y39" s="1955"/>
      <c r="Z39" s="1955"/>
      <c r="AA39" s="1955"/>
      <c r="AB39" s="1955"/>
      <c r="AC39" s="1955"/>
      <c r="AD39" s="1955"/>
      <c r="AE39" s="1955"/>
      <c r="AF39" s="1955"/>
      <c r="AG39" s="1955"/>
      <c r="AH39" s="1955"/>
    </row>
    <row r="40" spans="1:34" ht="15.75" customHeight="1">
      <c r="A40" s="1955"/>
      <c r="B40" s="1955"/>
      <c r="C40" s="1955"/>
      <c r="D40" s="1955"/>
      <c r="E40" s="1955"/>
      <c r="F40" s="1955"/>
      <c r="G40" s="1955"/>
      <c r="H40" s="1955"/>
      <c r="I40" s="1955"/>
      <c r="J40" s="1955"/>
      <c r="K40" s="1955"/>
      <c r="L40" s="1955"/>
      <c r="M40" s="1955"/>
      <c r="N40" s="1955"/>
      <c r="O40" s="1955"/>
      <c r="P40" s="1955"/>
      <c r="Q40" s="1955"/>
      <c r="R40" s="1955"/>
      <c r="S40" s="1955"/>
      <c r="T40" s="1955"/>
      <c r="U40" s="1955"/>
      <c r="V40" s="1955"/>
      <c r="W40" s="1955"/>
      <c r="X40" s="1955"/>
      <c r="Y40" s="1955"/>
      <c r="Z40" s="1955"/>
      <c r="AA40" s="1955"/>
      <c r="AB40" s="1955"/>
      <c r="AC40" s="1955"/>
      <c r="AD40" s="1955"/>
      <c r="AE40" s="1955"/>
      <c r="AF40" s="1955"/>
      <c r="AG40" s="1955"/>
      <c r="AH40" s="1955"/>
    </row>
    <row r="41" spans="1:34" ht="15.75" customHeight="1">
      <c r="A41" s="1955"/>
      <c r="B41" s="1955"/>
      <c r="C41" s="1955"/>
      <c r="D41" s="1955"/>
      <c r="E41" s="1955"/>
      <c r="F41" s="1955"/>
      <c r="G41" s="1955"/>
      <c r="H41" s="1955"/>
      <c r="I41" s="1955"/>
      <c r="J41" s="1955"/>
      <c r="K41" s="1955"/>
      <c r="L41" s="1955"/>
      <c r="M41" s="1955"/>
      <c r="N41" s="1955"/>
      <c r="O41" s="1955"/>
      <c r="P41" s="1955"/>
      <c r="Q41" s="1955"/>
      <c r="R41" s="1955"/>
      <c r="S41" s="1955"/>
      <c r="T41" s="1955"/>
      <c r="U41" s="1955"/>
      <c r="V41" s="1955"/>
      <c r="W41" s="1955"/>
      <c r="X41" s="1955"/>
      <c r="Y41" s="1955"/>
      <c r="Z41" s="1955"/>
      <c r="AA41" s="1955"/>
      <c r="AB41" s="1955"/>
      <c r="AC41" s="1955"/>
      <c r="AD41" s="1955"/>
      <c r="AE41" s="1955"/>
      <c r="AF41" s="1955"/>
      <c r="AG41" s="1955"/>
      <c r="AH41" s="1955"/>
    </row>
    <row r="42" spans="1:34" ht="15.75" customHeight="1">
      <c r="A42" s="1955"/>
      <c r="B42" s="1955"/>
      <c r="C42" s="1955"/>
      <c r="D42" s="1955"/>
      <c r="E42" s="1955"/>
      <c r="F42" s="1955"/>
      <c r="G42" s="1955"/>
      <c r="H42" s="1955"/>
      <c r="I42" s="1955"/>
      <c r="J42" s="1955"/>
      <c r="K42" s="1955"/>
      <c r="L42" s="1955"/>
      <c r="M42" s="1955"/>
      <c r="N42" s="1955"/>
      <c r="O42" s="1955"/>
      <c r="P42" s="1955"/>
      <c r="Q42" s="1955"/>
      <c r="R42" s="1955"/>
      <c r="S42" s="1955"/>
      <c r="T42" s="1955"/>
      <c r="U42" s="1955"/>
      <c r="V42" s="1955"/>
      <c r="W42" s="1955"/>
      <c r="X42" s="1955"/>
      <c r="Y42" s="1955"/>
      <c r="Z42" s="1955"/>
      <c r="AA42" s="1955"/>
      <c r="AB42" s="1955"/>
      <c r="AC42" s="1955"/>
      <c r="AD42" s="1955"/>
      <c r="AE42" s="1955"/>
      <c r="AF42" s="1955"/>
      <c r="AG42" s="1955"/>
      <c r="AH42" s="1955"/>
    </row>
    <row r="43" spans="1:34" ht="15.75" customHeight="1">
      <c r="A43" s="1955"/>
      <c r="B43" s="1955"/>
      <c r="C43" s="1955"/>
      <c r="D43" s="1955"/>
      <c r="E43" s="1955"/>
      <c r="F43" s="1955"/>
      <c r="G43" s="1955"/>
      <c r="H43" s="1955"/>
      <c r="I43" s="1955"/>
      <c r="J43" s="1955"/>
      <c r="K43" s="1955"/>
      <c r="L43" s="1955"/>
      <c r="M43" s="1955"/>
      <c r="N43" s="1955"/>
      <c r="O43" s="1955"/>
      <c r="P43" s="1955"/>
      <c r="Q43" s="1955"/>
      <c r="R43" s="1955"/>
      <c r="S43" s="1955"/>
      <c r="T43" s="1955"/>
      <c r="U43" s="1955"/>
      <c r="V43" s="1955"/>
      <c r="W43" s="1955"/>
      <c r="X43" s="1955"/>
      <c r="Y43" s="1955"/>
      <c r="Z43" s="1955"/>
      <c r="AA43" s="1955"/>
      <c r="AB43" s="1955"/>
      <c r="AC43" s="1955"/>
      <c r="AD43" s="1955"/>
      <c r="AE43" s="1955"/>
      <c r="AF43" s="1955"/>
      <c r="AG43" s="1955"/>
      <c r="AH43" s="1955"/>
    </row>
    <row r="44" spans="1:34" ht="15.75" customHeight="1">
      <c r="A44" s="1955"/>
      <c r="B44" s="1955"/>
      <c r="C44" s="1955"/>
      <c r="D44" s="1955"/>
      <c r="E44" s="1955"/>
      <c r="F44" s="1955"/>
      <c r="G44" s="1955"/>
      <c r="H44" s="1955"/>
      <c r="I44" s="1955"/>
      <c r="J44" s="1955"/>
      <c r="K44" s="1955"/>
      <c r="L44" s="1955"/>
      <c r="M44" s="1955"/>
      <c r="N44" s="1955"/>
      <c r="O44" s="1955"/>
      <c r="P44" s="1955"/>
      <c r="Q44" s="1955"/>
      <c r="R44" s="1955"/>
      <c r="S44" s="1955"/>
      <c r="T44" s="1955"/>
      <c r="U44" s="1955"/>
      <c r="V44" s="1955"/>
      <c r="W44" s="1955"/>
      <c r="X44" s="1955"/>
      <c r="Y44" s="1955"/>
      <c r="Z44" s="1955"/>
      <c r="AA44" s="1955"/>
      <c r="AB44" s="1955"/>
      <c r="AC44" s="1955"/>
      <c r="AD44" s="1955"/>
      <c r="AE44" s="1955"/>
      <c r="AF44" s="1955"/>
      <c r="AG44" s="1955"/>
      <c r="AH44" s="1955"/>
    </row>
    <row r="45" spans="1:34" ht="15.75" customHeight="1">
      <c r="A45" s="1955"/>
      <c r="B45" s="1955"/>
      <c r="C45" s="1955"/>
      <c r="D45" s="1955"/>
      <c r="E45" s="1955"/>
      <c r="F45" s="1955"/>
      <c r="G45" s="1955"/>
      <c r="H45" s="1955"/>
      <c r="I45" s="1955"/>
      <c r="J45" s="1955"/>
      <c r="K45" s="1955"/>
      <c r="L45" s="1955"/>
      <c r="M45" s="1955"/>
      <c r="N45" s="1955"/>
      <c r="O45" s="1955"/>
      <c r="P45" s="1955"/>
      <c r="Q45" s="1955"/>
      <c r="R45" s="1955"/>
      <c r="S45" s="1955"/>
      <c r="T45" s="1955"/>
      <c r="U45" s="1955"/>
      <c r="V45" s="1955"/>
      <c r="W45" s="1955"/>
      <c r="X45" s="1955"/>
      <c r="Y45" s="1955"/>
      <c r="Z45" s="1955"/>
      <c r="AA45" s="1955"/>
      <c r="AB45" s="1955"/>
      <c r="AC45" s="1955"/>
      <c r="AD45" s="1955"/>
      <c r="AE45" s="1955"/>
      <c r="AF45" s="1955"/>
      <c r="AG45" s="1955"/>
      <c r="AH45" s="1955"/>
    </row>
    <row r="46" spans="1:34" ht="15.75" customHeight="1">
      <c r="A46" s="1955"/>
      <c r="B46" s="1955"/>
      <c r="C46" s="1955"/>
      <c r="D46" s="1955"/>
      <c r="E46" s="1955"/>
      <c r="F46" s="1955"/>
      <c r="G46" s="1955"/>
      <c r="H46" s="1955"/>
      <c r="I46" s="1955"/>
      <c r="J46" s="1955"/>
      <c r="K46" s="1955"/>
      <c r="L46" s="1955"/>
      <c r="M46" s="1955"/>
      <c r="N46" s="1955"/>
      <c r="O46" s="1955"/>
      <c r="P46" s="1955"/>
      <c r="Q46" s="1955"/>
      <c r="R46" s="1955"/>
      <c r="S46" s="1955"/>
      <c r="T46" s="1955"/>
      <c r="U46" s="1955"/>
      <c r="V46" s="1955"/>
      <c r="W46" s="1955"/>
      <c r="X46" s="1955"/>
      <c r="Y46" s="1955"/>
      <c r="Z46" s="1955"/>
      <c r="AA46" s="1955"/>
      <c r="AB46" s="1955"/>
      <c r="AC46" s="1955"/>
      <c r="AD46" s="1955"/>
      <c r="AE46" s="1955"/>
      <c r="AF46" s="1955"/>
      <c r="AG46" s="1955"/>
      <c r="AH46" s="1955"/>
    </row>
    <row r="47" spans="1:34" ht="15.75" customHeight="1">
      <c r="A47" s="1955"/>
      <c r="B47" s="1955"/>
      <c r="C47" s="1955"/>
      <c r="D47" s="1955"/>
      <c r="E47" s="1955"/>
      <c r="F47" s="1955"/>
      <c r="G47" s="1955"/>
      <c r="H47" s="1955"/>
      <c r="I47" s="1955"/>
      <c r="J47" s="1955"/>
      <c r="K47" s="1955"/>
      <c r="L47" s="1955"/>
      <c r="M47" s="1955"/>
      <c r="N47" s="1955"/>
      <c r="O47" s="1955"/>
      <c r="P47" s="1955"/>
      <c r="Q47" s="1955"/>
      <c r="R47" s="1955"/>
      <c r="S47" s="1955"/>
      <c r="T47" s="1955"/>
      <c r="U47" s="1955"/>
      <c r="V47" s="1955"/>
      <c r="W47" s="1955"/>
      <c r="X47" s="1955"/>
      <c r="Y47" s="1955"/>
      <c r="Z47" s="1955"/>
      <c r="AA47" s="1955"/>
      <c r="AB47" s="1955"/>
      <c r="AC47" s="1955"/>
      <c r="AD47" s="1955"/>
      <c r="AE47" s="1955"/>
      <c r="AF47" s="1955"/>
      <c r="AG47" s="1955"/>
      <c r="AH47" s="1955"/>
    </row>
    <row r="48" spans="1:34" ht="15.75" customHeight="1">
      <c r="A48" s="1955"/>
      <c r="B48" s="1955"/>
      <c r="C48" s="1955"/>
      <c r="D48" s="1955"/>
      <c r="E48" s="1955"/>
      <c r="F48" s="1955"/>
      <c r="G48" s="1955"/>
      <c r="H48" s="1955"/>
      <c r="I48" s="1955"/>
      <c r="J48" s="1955"/>
      <c r="K48" s="1955"/>
      <c r="L48" s="1955"/>
      <c r="M48" s="1955"/>
      <c r="N48" s="1955"/>
      <c r="O48" s="1955"/>
      <c r="P48" s="1955"/>
      <c r="Q48" s="1955"/>
      <c r="R48" s="1955"/>
      <c r="S48" s="1955"/>
      <c r="T48" s="1955"/>
      <c r="U48" s="1955"/>
      <c r="V48" s="1955"/>
      <c r="W48" s="1955"/>
      <c r="X48" s="1955"/>
      <c r="Y48" s="1955"/>
      <c r="Z48" s="1955"/>
      <c r="AA48" s="1955"/>
      <c r="AB48" s="1955"/>
      <c r="AC48" s="1955"/>
      <c r="AD48" s="1955"/>
      <c r="AE48" s="1955"/>
      <c r="AF48" s="1955"/>
      <c r="AG48" s="1955"/>
      <c r="AH48" s="1955"/>
    </row>
    <row r="49" spans="1:34" ht="15.75" customHeight="1">
      <c r="A49" s="1955"/>
      <c r="B49" s="1955"/>
      <c r="C49" s="1955"/>
      <c r="D49" s="1955"/>
      <c r="E49" s="1955"/>
      <c r="F49" s="1955"/>
      <c r="G49" s="1955"/>
      <c r="H49" s="1955"/>
      <c r="I49" s="1955"/>
      <c r="J49" s="1955"/>
      <c r="K49" s="1955"/>
      <c r="L49" s="1955"/>
      <c r="M49" s="1955"/>
      <c r="N49" s="1955"/>
      <c r="O49" s="1955"/>
      <c r="P49" s="1955"/>
      <c r="Q49" s="1955"/>
      <c r="R49" s="1955"/>
      <c r="S49" s="1955"/>
      <c r="T49" s="1955"/>
      <c r="U49" s="1955"/>
      <c r="V49" s="1955"/>
      <c r="W49" s="1955"/>
      <c r="X49" s="1955"/>
      <c r="Y49" s="1955"/>
      <c r="Z49" s="1955"/>
      <c r="AA49" s="1955"/>
      <c r="AB49" s="1955"/>
      <c r="AC49" s="1955"/>
      <c r="AD49" s="1955"/>
      <c r="AE49" s="1955"/>
      <c r="AF49" s="1955"/>
      <c r="AG49" s="1955"/>
      <c r="AH49" s="1955"/>
    </row>
    <row r="50" spans="1:34" ht="15.75" customHeight="1">
      <c r="A50" s="1955"/>
      <c r="B50" s="1955"/>
      <c r="C50" s="1955"/>
      <c r="D50" s="1955"/>
      <c r="E50" s="1955"/>
      <c r="F50" s="1955"/>
      <c r="G50" s="1955"/>
      <c r="H50" s="1955"/>
      <c r="I50" s="1955"/>
      <c r="J50" s="1955"/>
      <c r="K50" s="1955"/>
      <c r="L50" s="1955"/>
      <c r="M50" s="1955"/>
      <c r="N50" s="1955"/>
      <c r="O50" s="1955"/>
      <c r="P50" s="1955"/>
      <c r="Q50" s="1955"/>
      <c r="R50" s="1955"/>
      <c r="S50" s="1955"/>
      <c r="T50" s="1955"/>
      <c r="U50" s="1955"/>
      <c r="V50" s="1955"/>
      <c r="W50" s="1955"/>
      <c r="X50" s="1955"/>
      <c r="Y50" s="1955"/>
      <c r="Z50" s="1955"/>
      <c r="AA50" s="1955"/>
      <c r="AB50" s="1955"/>
      <c r="AC50" s="1955"/>
      <c r="AD50" s="1955"/>
      <c r="AE50" s="1955"/>
      <c r="AF50" s="1955"/>
      <c r="AG50" s="1955"/>
      <c r="AH50" s="1955"/>
    </row>
    <row r="51" spans="1:34" ht="15.75" customHeight="1">
      <c r="A51" s="1955"/>
      <c r="B51" s="1955"/>
      <c r="C51" s="1955"/>
      <c r="D51" s="1955"/>
      <c r="E51" s="1955"/>
      <c r="F51" s="1955"/>
      <c r="G51" s="1955"/>
      <c r="H51" s="1955"/>
      <c r="I51" s="1955"/>
      <c r="J51" s="1955"/>
      <c r="K51" s="1955"/>
      <c r="L51" s="1955"/>
      <c r="M51" s="1955"/>
      <c r="N51" s="1955"/>
      <c r="O51" s="1955"/>
      <c r="P51" s="1955"/>
      <c r="Q51" s="1955"/>
      <c r="R51" s="1955"/>
      <c r="S51" s="1955"/>
      <c r="T51" s="1955"/>
      <c r="U51" s="1955"/>
      <c r="V51" s="1955"/>
      <c r="W51" s="1955"/>
      <c r="X51" s="1955"/>
      <c r="Y51" s="1955"/>
      <c r="Z51" s="1955"/>
      <c r="AA51" s="1955"/>
      <c r="AB51" s="1955"/>
      <c r="AC51" s="1955"/>
      <c r="AD51" s="1955"/>
      <c r="AE51" s="1955"/>
      <c r="AF51" s="1955"/>
      <c r="AG51" s="1955"/>
      <c r="AH51" s="1955"/>
    </row>
    <row r="52" spans="1:34" ht="15.75" customHeight="1">
      <c r="A52" s="1955"/>
      <c r="B52" s="1955"/>
      <c r="C52" s="1955"/>
      <c r="D52" s="1955"/>
      <c r="E52" s="1955"/>
      <c r="F52" s="1955"/>
      <c r="G52" s="1955"/>
      <c r="H52" s="1955"/>
      <c r="I52" s="1955"/>
      <c r="J52" s="1955"/>
      <c r="K52" s="1955"/>
      <c r="L52" s="1955"/>
      <c r="M52" s="1955"/>
      <c r="N52" s="1955"/>
      <c r="O52" s="1955"/>
      <c r="P52" s="1955"/>
      <c r="Q52" s="1955"/>
      <c r="R52" s="1955"/>
      <c r="S52" s="1955"/>
      <c r="T52" s="1955"/>
      <c r="U52" s="1955"/>
      <c r="V52" s="1955"/>
      <c r="W52" s="1955"/>
      <c r="X52" s="1955"/>
      <c r="Y52" s="1955"/>
      <c r="Z52" s="1955"/>
      <c r="AA52" s="1955"/>
      <c r="AB52" s="1955"/>
      <c r="AC52" s="1955"/>
      <c r="AD52" s="1955"/>
      <c r="AE52" s="1955"/>
      <c r="AF52" s="1955"/>
      <c r="AG52" s="1955"/>
      <c r="AH52" s="1955"/>
    </row>
    <row r="53" spans="1:34" ht="15.75" customHeight="1">
      <c r="A53" s="1955"/>
      <c r="B53" s="1955"/>
      <c r="C53" s="1955"/>
      <c r="D53" s="1955"/>
      <c r="E53" s="1955"/>
      <c r="F53" s="1955"/>
      <c r="G53" s="1955"/>
      <c r="H53" s="1955"/>
      <c r="I53" s="1955"/>
      <c r="J53" s="1955"/>
      <c r="K53" s="1955"/>
      <c r="L53" s="1955"/>
      <c r="M53" s="1955"/>
      <c r="N53" s="1955"/>
      <c r="O53" s="1955"/>
      <c r="P53" s="1955"/>
      <c r="Q53" s="1955"/>
      <c r="R53" s="1955"/>
      <c r="S53" s="1955"/>
      <c r="T53" s="1955"/>
      <c r="U53" s="1955"/>
      <c r="V53" s="1955"/>
      <c r="W53" s="1955"/>
      <c r="X53" s="1955"/>
      <c r="Y53" s="1955"/>
      <c r="Z53" s="1955"/>
      <c r="AA53" s="1955"/>
      <c r="AB53" s="1955"/>
      <c r="AC53" s="1955"/>
      <c r="AD53" s="1955"/>
      <c r="AE53" s="1955"/>
      <c r="AF53" s="1955"/>
      <c r="AG53" s="1955"/>
      <c r="AH53" s="1955"/>
    </row>
    <row r="54" spans="1:34" ht="15.75" customHeight="1">
      <c r="A54" s="1955"/>
      <c r="B54" s="1955"/>
      <c r="C54" s="1955"/>
      <c r="D54" s="1955"/>
      <c r="E54" s="1955"/>
      <c r="F54" s="1955"/>
      <c r="G54" s="1955"/>
      <c r="H54" s="1955"/>
      <c r="I54" s="1955"/>
      <c r="J54" s="1955"/>
      <c r="K54" s="1955"/>
      <c r="L54" s="1955"/>
      <c r="M54" s="1955"/>
      <c r="N54" s="1955"/>
      <c r="O54" s="1955"/>
      <c r="P54" s="1955"/>
      <c r="Q54" s="1955"/>
      <c r="R54" s="1955"/>
      <c r="S54" s="1955"/>
      <c r="T54" s="1955"/>
      <c r="U54" s="1955"/>
      <c r="V54" s="1955"/>
      <c r="W54" s="1955"/>
      <c r="X54" s="1955"/>
      <c r="Y54" s="1955"/>
      <c r="Z54" s="1955"/>
      <c r="AA54" s="1955"/>
      <c r="AB54" s="1955"/>
      <c r="AC54" s="1955"/>
      <c r="AD54" s="1955"/>
      <c r="AE54" s="1955"/>
      <c r="AF54" s="1955"/>
      <c r="AG54" s="1955"/>
      <c r="AH54" s="1955"/>
    </row>
    <row r="55" spans="1:34" ht="15.75" customHeight="1">
      <c r="A55" s="1955"/>
      <c r="B55" s="1955"/>
      <c r="C55" s="1955"/>
      <c r="D55" s="1955"/>
      <c r="E55" s="1955"/>
      <c r="F55" s="1955"/>
      <c r="G55" s="1955"/>
      <c r="H55" s="1955"/>
      <c r="I55" s="1955"/>
      <c r="J55" s="1955"/>
      <c r="K55" s="1955"/>
      <c r="L55" s="1955"/>
      <c r="M55" s="1955"/>
      <c r="N55" s="1955"/>
      <c r="O55" s="1955"/>
      <c r="P55" s="1955"/>
      <c r="Q55" s="1955"/>
      <c r="R55" s="1955"/>
      <c r="S55" s="1955"/>
      <c r="T55" s="1955"/>
      <c r="U55" s="1955"/>
      <c r="V55" s="1955"/>
      <c r="W55" s="1955"/>
      <c r="X55" s="1955"/>
      <c r="Y55" s="1955"/>
      <c r="Z55" s="1955"/>
      <c r="AA55" s="1955"/>
      <c r="AB55" s="1955"/>
      <c r="AC55" s="1955"/>
      <c r="AD55" s="1955"/>
      <c r="AE55" s="1955"/>
      <c r="AF55" s="1955"/>
      <c r="AG55" s="1955"/>
      <c r="AH55" s="1955"/>
    </row>
    <row r="56" spans="1:34" ht="15.75" customHeight="1">
      <c r="A56" s="1955"/>
      <c r="B56" s="1955"/>
      <c r="C56" s="1955"/>
      <c r="D56" s="1955"/>
      <c r="E56" s="1955"/>
      <c r="F56" s="1955"/>
      <c r="G56" s="1955"/>
      <c r="H56" s="1955"/>
      <c r="I56" s="1955"/>
      <c r="J56" s="1955"/>
      <c r="K56" s="1955"/>
      <c r="L56" s="1955"/>
      <c r="M56" s="1955"/>
      <c r="N56" s="1955"/>
      <c r="O56" s="1955"/>
      <c r="P56" s="1955"/>
      <c r="Q56" s="1955"/>
      <c r="R56" s="1955"/>
      <c r="S56" s="1955"/>
      <c r="T56" s="1955"/>
      <c r="U56" s="1955"/>
      <c r="V56" s="1955"/>
      <c r="W56" s="1955"/>
      <c r="X56" s="1955"/>
      <c r="Y56" s="1955"/>
      <c r="Z56" s="1955"/>
      <c r="AA56" s="1955"/>
      <c r="AB56" s="1955"/>
      <c r="AC56" s="1955"/>
      <c r="AD56" s="1955"/>
      <c r="AE56" s="1955"/>
      <c r="AF56" s="1955"/>
      <c r="AG56" s="1955"/>
      <c r="AH56" s="1955"/>
    </row>
    <row r="57" spans="1:34" ht="15.75" customHeight="1">
      <c r="A57" s="1955"/>
      <c r="B57" s="1955"/>
      <c r="C57" s="1955"/>
      <c r="D57" s="1955"/>
      <c r="E57" s="1955"/>
      <c r="F57" s="1955"/>
      <c r="G57" s="1955"/>
      <c r="H57" s="1955"/>
      <c r="I57" s="1955"/>
      <c r="J57" s="1955"/>
      <c r="K57" s="1955"/>
      <c r="L57" s="1955"/>
      <c r="M57" s="1955"/>
      <c r="N57" s="1955"/>
      <c r="O57" s="1955"/>
      <c r="P57" s="1955"/>
      <c r="Q57" s="1955"/>
      <c r="R57" s="1955"/>
      <c r="S57" s="1955"/>
      <c r="T57" s="1955"/>
      <c r="U57" s="1955"/>
      <c r="V57" s="1955"/>
      <c r="W57" s="1955"/>
      <c r="X57" s="1955"/>
      <c r="Y57" s="1955"/>
      <c r="Z57" s="1955"/>
      <c r="AA57" s="1955"/>
      <c r="AB57" s="1955"/>
      <c r="AC57" s="1955"/>
      <c r="AD57" s="1955"/>
      <c r="AE57" s="1955"/>
      <c r="AF57" s="1955"/>
      <c r="AG57" s="1955"/>
      <c r="AH57" s="1955"/>
    </row>
    <row r="58" spans="1:34" ht="15.75" customHeight="1">
      <c r="A58" s="1955"/>
      <c r="B58" s="1955"/>
      <c r="C58" s="1955"/>
      <c r="D58" s="1955"/>
      <c r="E58" s="1955"/>
      <c r="F58" s="1955"/>
      <c r="G58" s="1955"/>
      <c r="H58" s="1955"/>
      <c r="I58" s="1955"/>
      <c r="J58" s="1955"/>
      <c r="K58" s="1955"/>
      <c r="L58" s="1955"/>
      <c r="M58" s="1955"/>
      <c r="N58" s="1955"/>
      <c r="O58" s="1955"/>
      <c r="P58" s="1955"/>
      <c r="Q58" s="1955"/>
      <c r="R58" s="1955"/>
      <c r="S58" s="1955"/>
      <c r="T58" s="1955"/>
      <c r="U58" s="1955"/>
      <c r="V58" s="1955"/>
      <c r="W58" s="1955"/>
      <c r="X58" s="1955"/>
      <c r="Y58" s="1955"/>
      <c r="Z58" s="1955"/>
      <c r="AA58" s="1955"/>
      <c r="AB58" s="1955"/>
      <c r="AC58" s="1955"/>
      <c r="AD58" s="1955"/>
      <c r="AE58" s="1955"/>
      <c r="AF58" s="1955"/>
      <c r="AG58" s="1955"/>
      <c r="AH58" s="1955"/>
    </row>
    <row r="59" spans="1:34" ht="15.75" customHeight="1">
      <c r="A59" s="1955"/>
      <c r="B59" s="1955"/>
      <c r="C59" s="1955"/>
      <c r="D59" s="1955"/>
      <c r="E59" s="1955"/>
      <c r="F59" s="1955"/>
      <c r="G59" s="1955"/>
      <c r="H59" s="1955"/>
      <c r="I59" s="1955"/>
      <c r="J59" s="1955"/>
      <c r="K59" s="1955"/>
      <c r="L59" s="1955"/>
      <c r="M59" s="1955"/>
      <c r="N59" s="1955"/>
      <c r="O59" s="1955"/>
      <c r="P59" s="1955"/>
      <c r="Q59" s="1955"/>
      <c r="R59" s="1955"/>
      <c r="S59" s="1955"/>
      <c r="T59" s="1955"/>
      <c r="U59" s="1955"/>
      <c r="V59" s="1955"/>
      <c r="W59" s="1955"/>
      <c r="X59" s="1955"/>
      <c r="Y59" s="1955"/>
      <c r="Z59" s="1955"/>
      <c r="AA59" s="1955"/>
      <c r="AB59" s="1955"/>
      <c r="AC59" s="1955"/>
      <c r="AD59" s="1955"/>
      <c r="AE59" s="1955"/>
      <c r="AF59" s="1955"/>
      <c r="AG59" s="1955"/>
      <c r="AH59" s="1955"/>
    </row>
    <row r="60" spans="1:34" ht="15.75" customHeight="1">
      <c r="A60" s="1955"/>
      <c r="B60" s="1955"/>
      <c r="C60" s="1955"/>
      <c r="D60" s="1955"/>
      <c r="E60" s="1955"/>
      <c r="F60" s="1955"/>
      <c r="G60" s="1955"/>
      <c r="H60" s="1955"/>
      <c r="I60" s="1955"/>
      <c r="J60" s="1955"/>
      <c r="K60" s="1955"/>
      <c r="L60" s="1955"/>
      <c r="M60" s="1955"/>
      <c r="N60" s="1955"/>
      <c r="O60" s="1955"/>
      <c r="P60" s="1955"/>
      <c r="Q60" s="1955"/>
      <c r="R60" s="1955"/>
      <c r="S60" s="1955"/>
      <c r="T60" s="1955"/>
      <c r="U60" s="1955"/>
      <c r="V60" s="1955"/>
      <c r="W60" s="1955"/>
      <c r="X60" s="1955"/>
      <c r="Y60" s="1955"/>
      <c r="Z60" s="1955"/>
      <c r="AA60" s="1955"/>
      <c r="AB60" s="1955"/>
      <c r="AC60" s="1955"/>
      <c r="AD60" s="1955"/>
      <c r="AE60" s="1955"/>
      <c r="AF60" s="1955"/>
      <c r="AG60" s="1955"/>
      <c r="AH60" s="1955"/>
    </row>
    <row r="61" spans="1:34" ht="15.75" customHeight="1">
      <c r="A61" s="1955"/>
      <c r="B61" s="1955"/>
      <c r="C61" s="1955"/>
      <c r="D61" s="1955"/>
      <c r="E61" s="1955"/>
      <c r="F61" s="1955"/>
      <c r="G61" s="1955"/>
      <c r="H61" s="1955"/>
      <c r="I61" s="1955"/>
      <c r="J61" s="1955"/>
      <c r="K61" s="1955"/>
      <c r="L61" s="1955"/>
      <c r="M61" s="1955"/>
      <c r="N61" s="1955"/>
      <c r="O61" s="1955"/>
      <c r="P61" s="1955"/>
      <c r="Q61" s="1955"/>
      <c r="R61" s="1955"/>
      <c r="S61" s="1955"/>
      <c r="T61" s="1955"/>
      <c r="U61" s="1955"/>
      <c r="V61" s="1955"/>
      <c r="W61" s="1955"/>
      <c r="X61" s="1955"/>
      <c r="Y61" s="1955"/>
      <c r="Z61" s="1955"/>
      <c r="AA61" s="1955"/>
      <c r="AB61" s="1955"/>
      <c r="AC61" s="1955"/>
      <c r="AD61" s="1955"/>
      <c r="AE61" s="1955"/>
      <c r="AF61" s="1955"/>
      <c r="AG61" s="1955"/>
      <c r="AH61" s="1955"/>
    </row>
    <row r="62" spans="1:34" ht="15.75" customHeight="1">
      <c r="A62" s="1955"/>
      <c r="B62" s="1955"/>
      <c r="C62" s="1955"/>
      <c r="D62" s="1955"/>
      <c r="E62" s="1955"/>
      <c r="F62" s="1955"/>
      <c r="G62" s="1955"/>
      <c r="H62" s="1955"/>
      <c r="I62" s="1955"/>
      <c r="J62" s="1955"/>
      <c r="K62" s="1955"/>
      <c r="L62" s="1955"/>
      <c r="M62" s="1955"/>
      <c r="N62" s="1955"/>
      <c r="O62" s="1955"/>
      <c r="P62" s="1955"/>
      <c r="Q62" s="1955"/>
      <c r="R62" s="1955"/>
      <c r="S62" s="1955"/>
      <c r="T62" s="1955"/>
      <c r="U62" s="1955"/>
      <c r="V62" s="1955"/>
      <c r="W62" s="1955"/>
      <c r="X62" s="1955"/>
      <c r="Y62" s="1955"/>
      <c r="Z62" s="1955"/>
      <c r="AA62" s="1955"/>
      <c r="AB62" s="1955"/>
      <c r="AC62" s="1955"/>
      <c r="AD62" s="1955"/>
      <c r="AE62" s="1955"/>
      <c r="AF62" s="1955"/>
      <c r="AG62" s="1955"/>
      <c r="AH62" s="1955"/>
    </row>
    <row r="63" spans="1:34" ht="15.75" customHeight="1">
      <c r="A63" s="1955"/>
      <c r="B63" s="1955"/>
      <c r="C63" s="1955"/>
      <c r="D63" s="1955"/>
      <c r="E63" s="1955"/>
      <c r="F63" s="1955"/>
      <c r="G63" s="1955"/>
      <c r="H63" s="1955"/>
      <c r="I63" s="1955"/>
      <c r="J63" s="1955"/>
      <c r="K63" s="1955"/>
      <c r="L63" s="1955"/>
      <c r="M63" s="1955"/>
      <c r="N63" s="1955"/>
      <c r="O63" s="1955"/>
      <c r="P63" s="1955"/>
      <c r="Q63" s="1955"/>
      <c r="R63" s="1955"/>
      <c r="S63" s="1955"/>
      <c r="T63" s="1955"/>
      <c r="U63" s="1955"/>
      <c r="V63" s="1955"/>
      <c r="W63" s="1955"/>
      <c r="X63" s="1955"/>
      <c r="Y63" s="1955"/>
      <c r="Z63" s="1955"/>
      <c r="AA63" s="1955"/>
      <c r="AB63" s="1955"/>
      <c r="AC63" s="1955"/>
      <c r="AD63" s="1955"/>
      <c r="AE63" s="1955"/>
      <c r="AF63" s="1955"/>
      <c r="AG63" s="1955"/>
      <c r="AH63" s="1955"/>
    </row>
    <row r="64" spans="1:34" ht="15.75" customHeight="1">
      <c r="A64" s="1955"/>
      <c r="B64" s="1955"/>
      <c r="C64" s="1955"/>
      <c r="D64" s="1955"/>
      <c r="E64" s="1955"/>
      <c r="F64" s="1955"/>
      <c r="G64" s="1955"/>
      <c r="H64" s="1955"/>
      <c r="I64" s="1955"/>
      <c r="J64" s="1955"/>
      <c r="K64" s="1955"/>
      <c r="L64" s="1955"/>
      <c r="M64" s="1955"/>
      <c r="N64" s="1955"/>
      <c r="O64" s="1955"/>
      <c r="P64" s="1955"/>
      <c r="Q64" s="1955"/>
      <c r="R64" s="1955"/>
      <c r="S64" s="1955"/>
      <c r="T64" s="1955"/>
      <c r="U64" s="1955"/>
      <c r="V64" s="1955"/>
      <c r="W64" s="1955"/>
      <c r="X64" s="1955"/>
      <c r="Y64" s="1955"/>
      <c r="Z64" s="1955"/>
      <c r="AA64" s="1955"/>
      <c r="AB64" s="1955"/>
      <c r="AC64" s="1955"/>
      <c r="AD64" s="1955"/>
      <c r="AE64" s="1955"/>
      <c r="AF64" s="1955"/>
      <c r="AG64" s="1955"/>
      <c r="AH64" s="1955"/>
    </row>
    <row r="65" spans="1:34" ht="15.75" customHeight="1">
      <c r="A65" s="1955"/>
      <c r="B65" s="1955"/>
      <c r="C65" s="1955"/>
      <c r="D65" s="1955"/>
      <c r="E65" s="1955"/>
      <c r="F65" s="1955"/>
      <c r="G65" s="1955"/>
      <c r="H65" s="1955"/>
      <c r="I65" s="1955"/>
      <c r="J65" s="1955"/>
      <c r="K65" s="1955"/>
      <c r="L65" s="1955"/>
      <c r="M65" s="1955"/>
      <c r="N65" s="1955"/>
      <c r="O65" s="1955"/>
      <c r="P65" s="1955"/>
      <c r="Q65" s="1955"/>
      <c r="R65" s="1955"/>
      <c r="S65" s="1955"/>
      <c r="T65" s="1955"/>
      <c r="U65" s="1955"/>
      <c r="V65" s="1955"/>
      <c r="W65" s="1955"/>
      <c r="X65" s="1955"/>
      <c r="Y65" s="1955"/>
      <c r="Z65" s="1955"/>
      <c r="AA65" s="1955"/>
      <c r="AB65" s="1955"/>
      <c r="AC65" s="1955"/>
      <c r="AD65" s="1955"/>
      <c r="AE65" s="1955"/>
      <c r="AF65" s="1955"/>
      <c r="AG65" s="1955"/>
      <c r="AH65" s="1955"/>
    </row>
    <row r="66" spans="1:34" ht="15.75" customHeight="1">
      <c r="A66" s="1955"/>
      <c r="B66" s="1955"/>
      <c r="C66" s="1955"/>
      <c r="D66" s="1955"/>
      <c r="E66" s="1955"/>
      <c r="F66" s="1955"/>
      <c r="G66" s="1955"/>
      <c r="H66" s="1955"/>
      <c r="I66" s="1955"/>
      <c r="J66" s="1955"/>
      <c r="K66" s="1955"/>
      <c r="L66" s="1955"/>
      <c r="M66" s="1955"/>
      <c r="N66" s="1955"/>
      <c r="O66" s="1955"/>
      <c r="P66" s="1955"/>
      <c r="Q66" s="1955"/>
      <c r="R66" s="1955"/>
      <c r="S66" s="1955"/>
      <c r="T66" s="1955"/>
      <c r="U66" s="1955"/>
      <c r="V66" s="1955"/>
      <c r="W66" s="1955"/>
      <c r="X66" s="1955"/>
      <c r="Y66" s="1955"/>
      <c r="Z66" s="1955"/>
      <c r="AA66" s="1955"/>
      <c r="AB66" s="1955"/>
      <c r="AC66" s="1955"/>
      <c r="AD66" s="1955"/>
      <c r="AE66" s="1955"/>
      <c r="AF66" s="1955"/>
      <c r="AG66" s="1955"/>
      <c r="AH66" s="1955"/>
    </row>
    <row r="67" spans="1:34" ht="15.75" customHeight="1">
      <c r="A67" s="1955"/>
      <c r="B67" s="1955"/>
      <c r="C67" s="1955"/>
      <c r="D67" s="1955"/>
      <c r="E67" s="1955"/>
      <c r="F67" s="1955"/>
      <c r="G67" s="1955"/>
      <c r="H67" s="1955"/>
      <c r="I67" s="1955"/>
      <c r="J67" s="1955"/>
      <c r="K67" s="1955"/>
      <c r="L67" s="1955"/>
      <c r="M67" s="1955"/>
      <c r="N67" s="1955"/>
      <c r="O67" s="1955"/>
      <c r="P67" s="1955"/>
      <c r="Q67" s="1955"/>
      <c r="R67" s="1955"/>
      <c r="S67" s="1955"/>
      <c r="T67" s="1955"/>
      <c r="U67" s="1955"/>
      <c r="V67" s="1955"/>
      <c r="W67" s="1955"/>
      <c r="X67" s="1955"/>
      <c r="Y67" s="1955"/>
      <c r="Z67" s="1955"/>
      <c r="AA67" s="1955"/>
      <c r="AB67" s="1955"/>
      <c r="AC67" s="1955"/>
      <c r="AD67" s="1955"/>
      <c r="AE67" s="1955"/>
      <c r="AF67" s="1955"/>
      <c r="AG67" s="1955"/>
      <c r="AH67" s="1955"/>
    </row>
    <row r="68" spans="1:34" ht="15.75" customHeight="1">
      <c r="A68" s="1955"/>
      <c r="B68" s="1955"/>
      <c r="C68" s="1955"/>
      <c r="D68" s="1955"/>
      <c r="E68" s="1955"/>
      <c r="F68" s="1955"/>
      <c r="G68" s="1955"/>
      <c r="H68" s="1955"/>
      <c r="I68" s="1955"/>
      <c r="J68" s="1955"/>
      <c r="K68" s="1955"/>
      <c r="L68" s="1955"/>
      <c r="M68" s="1955"/>
      <c r="N68" s="1955"/>
      <c r="O68" s="1955"/>
      <c r="P68" s="1955"/>
      <c r="Q68" s="1955"/>
      <c r="R68" s="1955"/>
      <c r="S68" s="1955"/>
      <c r="T68" s="1955"/>
      <c r="U68" s="1955"/>
      <c r="V68" s="1955"/>
      <c r="W68" s="1955"/>
      <c r="X68" s="1955"/>
      <c r="Y68" s="1955"/>
      <c r="Z68" s="1955"/>
      <c r="AA68" s="1955"/>
      <c r="AB68" s="1955"/>
      <c r="AC68" s="1955"/>
      <c r="AD68" s="1955"/>
      <c r="AE68" s="1955"/>
      <c r="AF68" s="1955"/>
      <c r="AG68" s="1955"/>
      <c r="AH68" s="1955"/>
    </row>
    <row r="69" spans="1:34" ht="15.75" customHeight="1">
      <c r="A69" s="1955"/>
      <c r="B69" s="1955"/>
      <c r="C69" s="1955"/>
      <c r="D69" s="1955"/>
      <c r="E69" s="1955"/>
      <c r="F69" s="1955"/>
      <c r="G69" s="1955"/>
      <c r="H69" s="1955"/>
      <c r="I69" s="1955"/>
      <c r="J69" s="1955"/>
      <c r="K69" s="1955"/>
      <c r="L69" s="1955"/>
      <c r="M69" s="1955"/>
      <c r="N69" s="1955"/>
      <c r="O69" s="1955"/>
      <c r="P69" s="1955"/>
      <c r="Q69" s="1955"/>
      <c r="R69" s="1955"/>
      <c r="S69" s="1955"/>
      <c r="T69" s="1955"/>
      <c r="U69" s="1955"/>
      <c r="V69" s="1955"/>
      <c r="W69" s="1955"/>
      <c r="X69" s="1955"/>
      <c r="Y69" s="1955"/>
      <c r="Z69" s="1955"/>
      <c r="AA69" s="1955"/>
      <c r="AB69" s="1955"/>
      <c r="AC69" s="1955"/>
      <c r="AD69" s="1955"/>
      <c r="AE69" s="1955"/>
      <c r="AF69" s="1955"/>
      <c r="AG69" s="1955"/>
      <c r="AH69" s="1955"/>
    </row>
    <row r="70" spans="1:34" ht="15.75" customHeight="1">
      <c r="A70" s="1955"/>
      <c r="B70" s="1955"/>
      <c r="C70" s="1955"/>
      <c r="D70" s="1955"/>
      <c r="E70" s="1955"/>
      <c r="F70" s="1955"/>
      <c r="G70" s="1955"/>
      <c r="H70" s="1955"/>
      <c r="I70" s="1955"/>
      <c r="J70" s="1955"/>
      <c r="K70" s="1955"/>
      <c r="L70" s="1955"/>
      <c r="M70" s="1955"/>
      <c r="N70" s="1955"/>
      <c r="O70" s="1955"/>
      <c r="P70" s="1955"/>
      <c r="Q70" s="1955"/>
      <c r="R70" s="1955"/>
      <c r="S70" s="1955"/>
      <c r="T70" s="1955"/>
      <c r="U70" s="1955"/>
      <c r="V70" s="1955"/>
      <c r="W70" s="1955"/>
      <c r="X70" s="1955"/>
      <c r="Y70" s="1955"/>
      <c r="Z70" s="1955"/>
      <c r="AA70" s="1955"/>
      <c r="AB70" s="1955"/>
      <c r="AC70" s="1955"/>
      <c r="AD70" s="1955"/>
      <c r="AE70" s="1955"/>
      <c r="AF70" s="1955"/>
      <c r="AG70" s="1955"/>
      <c r="AH70" s="1955"/>
    </row>
    <row r="71" spans="1:34" ht="15.75" customHeight="1">
      <c r="A71" s="1955"/>
      <c r="B71" s="1955"/>
      <c r="C71" s="1955"/>
      <c r="D71" s="1955"/>
      <c r="E71" s="1955"/>
      <c r="F71" s="1955"/>
      <c r="G71" s="1955"/>
      <c r="H71" s="1955"/>
      <c r="I71" s="1955"/>
      <c r="J71" s="1955"/>
      <c r="K71" s="1955"/>
      <c r="L71" s="1955"/>
      <c r="M71" s="1955"/>
      <c r="N71" s="1955"/>
      <c r="O71" s="1955"/>
      <c r="P71" s="1955"/>
      <c r="Q71" s="1955"/>
      <c r="R71" s="1955"/>
      <c r="S71" s="1955"/>
      <c r="T71" s="1955"/>
      <c r="U71" s="1955"/>
      <c r="V71" s="1955"/>
      <c r="W71" s="1955"/>
      <c r="X71" s="1955"/>
      <c r="Y71" s="1955"/>
      <c r="Z71" s="1955"/>
      <c r="AA71" s="1955"/>
      <c r="AB71" s="1955"/>
      <c r="AC71" s="1955"/>
      <c r="AD71" s="1955"/>
      <c r="AE71" s="1955"/>
      <c r="AF71" s="1955"/>
      <c r="AG71" s="1955"/>
      <c r="AH71" s="1955"/>
    </row>
    <row r="72" spans="1:34" ht="15.75" customHeight="1">
      <c r="A72" s="1955"/>
      <c r="B72" s="1955"/>
      <c r="C72" s="1955"/>
      <c r="D72" s="1955"/>
      <c r="E72" s="1955"/>
      <c r="F72" s="1955"/>
      <c r="G72" s="1955"/>
      <c r="H72" s="1955"/>
      <c r="I72" s="1955"/>
      <c r="J72" s="1955"/>
      <c r="K72" s="1955"/>
      <c r="L72" s="1955"/>
      <c r="M72" s="1955"/>
      <c r="N72" s="1955"/>
      <c r="O72" s="1955"/>
      <c r="P72" s="1955"/>
      <c r="Q72" s="1955"/>
      <c r="R72" s="1955"/>
      <c r="S72" s="1955"/>
      <c r="T72" s="1955"/>
      <c r="U72" s="1955"/>
      <c r="V72" s="1955"/>
      <c r="W72" s="1955"/>
      <c r="X72" s="1955"/>
      <c r="Y72" s="1955"/>
      <c r="Z72" s="1955"/>
      <c r="AA72" s="1955"/>
      <c r="AB72" s="1955"/>
      <c r="AC72" s="1955"/>
      <c r="AD72" s="1955"/>
      <c r="AE72" s="1955"/>
      <c r="AF72" s="1955"/>
      <c r="AG72" s="1955"/>
      <c r="AH72" s="1955"/>
    </row>
    <row r="73" spans="1:34" ht="15.75" customHeight="1">
      <c r="A73" s="1955"/>
      <c r="B73" s="1955"/>
      <c r="C73" s="1955"/>
      <c r="D73" s="1955"/>
      <c r="E73" s="1955"/>
      <c r="F73" s="1955"/>
      <c r="G73" s="1955"/>
      <c r="H73" s="1955"/>
      <c r="I73" s="1955"/>
      <c r="J73" s="1955"/>
      <c r="K73" s="1955"/>
      <c r="L73" s="1955"/>
      <c r="M73" s="1955"/>
      <c r="N73" s="1955"/>
      <c r="O73" s="1955"/>
      <c r="P73" s="1955"/>
      <c r="Q73" s="1955"/>
      <c r="R73" s="1955"/>
      <c r="S73" s="1955"/>
      <c r="T73" s="1955"/>
      <c r="U73" s="1955"/>
      <c r="V73" s="1955"/>
      <c r="W73" s="1955"/>
      <c r="X73" s="1955"/>
      <c r="Y73" s="1955"/>
      <c r="Z73" s="1955"/>
      <c r="AA73" s="1955"/>
      <c r="AB73" s="1955"/>
      <c r="AC73" s="1955"/>
      <c r="AD73" s="1955"/>
      <c r="AE73" s="1955"/>
      <c r="AF73" s="1955"/>
      <c r="AG73" s="1955"/>
      <c r="AH73" s="1955"/>
    </row>
    <row r="74" spans="1:34" ht="15.75" customHeight="1">
      <c r="A74" s="1955"/>
      <c r="B74" s="1955"/>
      <c r="C74" s="1955"/>
      <c r="D74" s="1955"/>
      <c r="E74" s="1955"/>
      <c r="F74" s="1955"/>
      <c r="G74" s="1955"/>
      <c r="H74" s="1955"/>
      <c r="I74" s="1955"/>
      <c r="J74" s="1955"/>
      <c r="K74" s="1955"/>
      <c r="L74" s="1955"/>
      <c r="M74" s="1955"/>
      <c r="N74" s="1955"/>
      <c r="O74" s="1955"/>
      <c r="P74" s="1955"/>
      <c r="Q74" s="1955"/>
      <c r="R74" s="1955"/>
      <c r="S74" s="1955"/>
      <c r="T74" s="1955"/>
      <c r="U74" s="1955"/>
      <c r="V74" s="1955"/>
      <c r="W74" s="1955"/>
      <c r="X74" s="1955"/>
      <c r="Y74" s="1955"/>
      <c r="Z74" s="1955"/>
      <c r="AA74" s="1955"/>
      <c r="AB74" s="1955"/>
      <c r="AC74" s="1955"/>
      <c r="AD74" s="1955"/>
      <c r="AE74" s="1955"/>
      <c r="AF74" s="1955"/>
      <c r="AG74" s="1955"/>
      <c r="AH74" s="1955"/>
    </row>
    <row r="75" spans="1:34" ht="15.75" customHeight="1">
      <c r="A75" s="1955"/>
      <c r="B75" s="1955"/>
      <c r="C75" s="1955"/>
      <c r="D75" s="1955"/>
      <c r="E75" s="1955"/>
      <c r="F75" s="1955"/>
      <c r="G75" s="1955"/>
      <c r="H75" s="1955"/>
      <c r="I75" s="1955"/>
      <c r="J75" s="1955"/>
      <c r="K75" s="1955"/>
      <c r="L75" s="1955"/>
      <c r="M75" s="1955"/>
      <c r="N75" s="1955"/>
      <c r="O75" s="1955"/>
      <c r="P75" s="1955"/>
      <c r="Q75" s="1955"/>
      <c r="R75" s="1955"/>
      <c r="S75" s="1955"/>
      <c r="T75" s="1955"/>
      <c r="U75" s="1955"/>
      <c r="V75" s="1955"/>
      <c r="W75" s="1955"/>
      <c r="X75" s="1955"/>
      <c r="Y75" s="1955"/>
      <c r="Z75" s="1955"/>
      <c r="AA75" s="1955"/>
      <c r="AB75" s="1955"/>
      <c r="AC75" s="1955"/>
      <c r="AD75" s="1955"/>
      <c r="AE75" s="1955"/>
      <c r="AF75" s="1955"/>
      <c r="AG75" s="1955"/>
      <c r="AH75" s="1955"/>
    </row>
    <row r="76" spans="1:34" ht="15.75" customHeight="1">
      <c r="A76" s="1955"/>
      <c r="B76" s="1955"/>
      <c r="C76" s="1955"/>
      <c r="D76" s="1955"/>
      <c r="E76" s="1955"/>
      <c r="F76" s="1955"/>
      <c r="G76" s="1955"/>
      <c r="H76" s="1955"/>
      <c r="I76" s="1955"/>
      <c r="J76" s="1955"/>
      <c r="K76" s="1955"/>
      <c r="L76" s="1955"/>
      <c r="M76" s="1955"/>
      <c r="N76" s="1955"/>
      <c r="O76" s="1955"/>
      <c r="P76" s="1955"/>
      <c r="Q76" s="1955"/>
      <c r="R76" s="1955"/>
      <c r="S76" s="1955"/>
      <c r="T76" s="1955"/>
      <c r="U76" s="1955"/>
      <c r="V76" s="1955"/>
      <c r="W76" s="1955"/>
      <c r="X76" s="1955"/>
      <c r="Y76" s="1955"/>
      <c r="Z76" s="1955"/>
      <c r="AA76" s="1955"/>
      <c r="AB76" s="1955"/>
      <c r="AC76" s="1955"/>
      <c r="AD76" s="1955"/>
      <c r="AE76" s="1955"/>
      <c r="AF76" s="1955"/>
      <c r="AG76" s="1955"/>
      <c r="AH76" s="1955"/>
    </row>
    <row r="77" spans="1:34" ht="15.75" customHeight="1">
      <c r="A77" s="1955"/>
      <c r="B77" s="1955"/>
      <c r="C77" s="1955"/>
      <c r="D77" s="1955"/>
      <c r="E77" s="1955"/>
      <c r="F77" s="1955"/>
      <c r="G77" s="1955"/>
      <c r="H77" s="1955"/>
      <c r="I77" s="1955"/>
      <c r="J77" s="1955"/>
      <c r="K77" s="1955"/>
      <c r="L77" s="1955"/>
      <c r="M77" s="1955"/>
      <c r="N77" s="1955"/>
      <c r="O77" s="1955"/>
      <c r="P77" s="1955"/>
      <c r="Q77" s="1955"/>
      <c r="R77" s="1955"/>
      <c r="S77" s="1955"/>
      <c r="T77" s="1955"/>
      <c r="U77" s="1955"/>
      <c r="V77" s="1955"/>
      <c r="W77" s="1955"/>
      <c r="X77" s="1955"/>
      <c r="Y77" s="1955"/>
      <c r="Z77" s="1955"/>
      <c r="AA77" s="1955"/>
      <c r="AB77" s="1955"/>
      <c r="AC77" s="1955"/>
      <c r="AD77" s="1955"/>
      <c r="AE77" s="1955"/>
      <c r="AF77" s="1955"/>
      <c r="AG77" s="1955"/>
      <c r="AH77" s="1955"/>
    </row>
    <row r="78" spans="1:34" ht="15.75" customHeight="1">
      <c r="A78" s="1955"/>
      <c r="B78" s="1955"/>
      <c r="C78" s="1955"/>
      <c r="D78" s="1955"/>
      <c r="E78" s="1955"/>
      <c r="F78" s="1955"/>
      <c r="G78" s="1955"/>
      <c r="H78" s="1955"/>
      <c r="I78" s="1955"/>
      <c r="J78" s="1955"/>
      <c r="K78" s="1955"/>
      <c r="L78" s="1955"/>
      <c r="M78" s="1955"/>
      <c r="N78" s="1955"/>
      <c r="O78" s="1955"/>
      <c r="P78" s="1955"/>
      <c r="Q78" s="1955"/>
      <c r="R78" s="1955"/>
      <c r="S78" s="1955"/>
      <c r="T78" s="1955"/>
      <c r="U78" s="1955"/>
      <c r="V78" s="1955"/>
      <c r="W78" s="1955"/>
      <c r="X78" s="1955"/>
      <c r="Y78" s="1955"/>
      <c r="Z78" s="1955"/>
      <c r="AA78" s="1955"/>
      <c r="AB78" s="1955"/>
      <c r="AC78" s="1955"/>
      <c r="AD78" s="1955"/>
      <c r="AE78" s="1955"/>
      <c r="AF78" s="1955"/>
      <c r="AG78" s="1955"/>
      <c r="AH78" s="1955"/>
    </row>
    <row r="79" spans="1:34" ht="15.75" customHeight="1">
      <c r="A79" s="1955"/>
      <c r="B79" s="1955"/>
      <c r="C79" s="1955"/>
      <c r="D79" s="1955"/>
      <c r="E79" s="1955"/>
      <c r="F79" s="1955"/>
      <c r="G79" s="1955"/>
      <c r="H79" s="1955"/>
      <c r="I79" s="1955"/>
      <c r="J79" s="1955"/>
      <c r="K79" s="1955"/>
      <c r="L79" s="1955"/>
      <c r="M79" s="1955"/>
      <c r="N79" s="1955"/>
      <c r="O79" s="1955"/>
      <c r="P79" s="1955"/>
      <c r="Q79" s="1955"/>
      <c r="R79" s="1955"/>
      <c r="S79" s="1955"/>
      <c r="T79" s="1955"/>
      <c r="U79" s="1955"/>
      <c r="V79" s="1955"/>
      <c r="W79" s="1955"/>
      <c r="X79" s="1955"/>
      <c r="Y79" s="1955"/>
      <c r="Z79" s="1955"/>
      <c r="AA79" s="1955"/>
      <c r="AB79" s="1955"/>
      <c r="AC79" s="1955"/>
      <c r="AD79" s="1955"/>
      <c r="AE79" s="1955"/>
      <c r="AF79" s="1955"/>
      <c r="AG79" s="1955"/>
      <c r="AH79" s="1955"/>
    </row>
    <row r="80" spans="1:34" ht="15.75" customHeight="1">
      <c r="A80" s="1955"/>
      <c r="B80" s="1955"/>
      <c r="C80" s="1955"/>
      <c r="D80" s="1955"/>
      <c r="E80" s="1955"/>
      <c r="F80" s="1955"/>
      <c r="G80" s="1955"/>
      <c r="H80" s="1955"/>
      <c r="I80" s="1955"/>
      <c r="J80" s="1955"/>
      <c r="K80" s="1955"/>
      <c r="L80" s="1955"/>
      <c r="M80" s="1955"/>
      <c r="N80" s="1955"/>
      <c r="O80" s="1955"/>
      <c r="P80" s="1955"/>
      <c r="Q80" s="1955"/>
      <c r="R80" s="1955"/>
      <c r="S80" s="1955"/>
      <c r="T80" s="1955"/>
      <c r="U80" s="1955"/>
      <c r="V80" s="1955"/>
      <c r="W80" s="1955"/>
      <c r="X80" s="1955"/>
      <c r="Y80" s="1955"/>
      <c r="Z80" s="1955"/>
      <c r="AA80" s="1955"/>
      <c r="AB80" s="1955"/>
      <c r="AC80" s="1955"/>
      <c r="AD80" s="1955"/>
      <c r="AE80" s="1955"/>
      <c r="AF80" s="1955"/>
      <c r="AG80" s="1955"/>
      <c r="AH80" s="1955"/>
    </row>
    <row r="81" spans="1:34" ht="15.75" customHeight="1">
      <c r="A81" s="1955"/>
      <c r="B81" s="1955"/>
      <c r="C81" s="1955"/>
      <c r="D81" s="1955"/>
      <c r="E81" s="1955"/>
      <c r="F81" s="1955"/>
      <c r="G81" s="1955"/>
      <c r="H81" s="1955"/>
      <c r="I81" s="1955"/>
      <c r="J81" s="1955"/>
      <c r="K81" s="1955"/>
      <c r="L81" s="1955"/>
      <c r="M81" s="1955"/>
      <c r="N81" s="1955"/>
      <c r="O81" s="1955"/>
      <c r="P81" s="1955"/>
      <c r="Q81" s="1955"/>
      <c r="R81" s="1955"/>
      <c r="S81" s="1955"/>
      <c r="T81" s="1955"/>
      <c r="U81" s="1955"/>
      <c r="V81" s="1955"/>
      <c r="W81" s="1955"/>
      <c r="X81" s="1955"/>
      <c r="Y81" s="1955"/>
      <c r="Z81" s="1955"/>
      <c r="AA81" s="1955"/>
      <c r="AB81" s="1955"/>
      <c r="AC81" s="1955"/>
      <c r="AD81" s="1955"/>
      <c r="AE81" s="1955"/>
      <c r="AF81" s="1955"/>
      <c r="AG81" s="1955"/>
      <c r="AH81" s="1955"/>
    </row>
    <row r="82" spans="1:34" ht="15.75" customHeight="1">
      <c r="A82" s="1955"/>
      <c r="B82" s="1955"/>
      <c r="C82" s="1955"/>
      <c r="D82" s="1955"/>
      <c r="E82" s="1955"/>
      <c r="F82" s="1955"/>
      <c r="G82" s="1955"/>
      <c r="H82" s="1955"/>
      <c r="I82" s="1955"/>
      <c r="J82" s="1955"/>
      <c r="K82" s="1955"/>
      <c r="L82" s="1955"/>
      <c r="M82" s="1955"/>
      <c r="N82" s="1955"/>
      <c r="O82" s="1955"/>
      <c r="P82" s="1955"/>
      <c r="Q82" s="1955"/>
      <c r="R82" s="1955"/>
      <c r="S82" s="1955"/>
      <c r="T82" s="1955"/>
      <c r="U82" s="1955"/>
      <c r="V82" s="1955"/>
      <c r="W82" s="1955"/>
      <c r="X82" s="1955"/>
      <c r="Y82" s="1955"/>
      <c r="Z82" s="1955"/>
      <c r="AA82" s="1955"/>
      <c r="AB82" s="1955"/>
      <c r="AC82" s="1955"/>
      <c r="AD82" s="1955"/>
      <c r="AE82" s="1955"/>
      <c r="AF82" s="1955"/>
      <c r="AG82" s="1955"/>
      <c r="AH82" s="1955"/>
    </row>
    <row r="83" spans="1:34" ht="15.75" customHeight="1">
      <c r="A83" s="1955"/>
      <c r="B83" s="1955"/>
      <c r="C83" s="1955"/>
      <c r="D83" s="1955"/>
      <c r="E83" s="1955"/>
      <c r="F83" s="1955"/>
      <c r="G83" s="1955"/>
      <c r="H83" s="1955"/>
      <c r="I83" s="1955"/>
      <c r="J83" s="1955"/>
      <c r="K83" s="1955"/>
      <c r="L83" s="1955"/>
      <c r="M83" s="1955"/>
      <c r="N83" s="1955"/>
      <c r="O83" s="1955"/>
      <c r="P83" s="1955"/>
      <c r="Q83" s="1955"/>
      <c r="R83" s="1955"/>
      <c r="S83" s="1955"/>
      <c r="T83" s="1955"/>
      <c r="U83" s="1955"/>
      <c r="V83" s="1955"/>
      <c r="W83" s="1955"/>
      <c r="X83" s="1955"/>
      <c r="Y83" s="1955"/>
      <c r="Z83" s="1955"/>
      <c r="AA83" s="1955"/>
      <c r="AB83" s="1955"/>
      <c r="AC83" s="1955"/>
      <c r="AD83" s="1955"/>
      <c r="AE83" s="1955"/>
      <c r="AF83" s="1955"/>
      <c r="AG83" s="1955"/>
      <c r="AH83" s="1955"/>
    </row>
    <row r="84" spans="1:34" ht="15.75" customHeight="1">
      <c r="A84" s="1955"/>
      <c r="B84" s="1955"/>
      <c r="C84" s="1955"/>
      <c r="D84" s="1955"/>
      <c r="E84" s="1955"/>
      <c r="F84" s="1955"/>
      <c r="G84" s="1955"/>
      <c r="H84" s="1955"/>
      <c r="I84" s="1955"/>
      <c r="J84" s="1955"/>
      <c r="K84" s="1955"/>
      <c r="L84" s="1955"/>
      <c r="M84" s="1955"/>
      <c r="N84" s="1955"/>
      <c r="O84" s="1955"/>
      <c r="P84" s="1955"/>
      <c r="Q84" s="1955"/>
      <c r="R84" s="1955"/>
      <c r="S84" s="1955"/>
      <c r="T84" s="1955"/>
      <c r="U84" s="1955"/>
      <c r="V84" s="1955"/>
      <c r="W84" s="1955"/>
      <c r="X84" s="1955"/>
      <c r="Y84" s="1955"/>
      <c r="Z84" s="1955"/>
      <c r="AA84" s="1955"/>
      <c r="AB84" s="1955"/>
      <c r="AC84" s="1955"/>
      <c r="AD84" s="1955"/>
      <c r="AE84" s="1955"/>
      <c r="AF84" s="1955"/>
      <c r="AG84" s="1955"/>
      <c r="AH84" s="1955"/>
    </row>
    <row r="85" spans="1:34" ht="15.75" customHeight="1">
      <c r="A85" s="1955"/>
      <c r="B85" s="1955"/>
      <c r="C85" s="1955"/>
      <c r="D85" s="1955"/>
      <c r="E85" s="1955"/>
      <c r="F85" s="1955"/>
      <c r="G85" s="1955"/>
      <c r="H85" s="1955"/>
      <c r="I85" s="1955"/>
      <c r="J85" s="1955"/>
      <c r="K85" s="1955"/>
      <c r="L85" s="1955"/>
      <c r="M85" s="1955"/>
      <c r="N85" s="1955"/>
      <c r="O85" s="1955"/>
      <c r="P85" s="1955"/>
      <c r="Q85" s="1955"/>
      <c r="R85" s="1955"/>
      <c r="S85" s="1955"/>
      <c r="T85" s="1955"/>
      <c r="U85" s="1955"/>
      <c r="V85" s="1955"/>
      <c r="W85" s="1955"/>
      <c r="X85" s="1955"/>
      <c r="Y85" s="1955"/>
      <c r="Z85" s="1955"/>
      <c r="AA85" s="1955"/>
      <c r="AB85" s="1955"/>
      <c r="AC85" s="1955"/>
      <c r="AD85" s="1955"/>
      <c r="AE85" s="1955"/>
      <c r="AF85" s="1955"/>
      <c r="AG85" s="1955"/>
      <c r="AH85" s="1955"/>
    </row>
    <row r="86" spans="1:34" ht="15.75" customHeight="1">
      <c r="A86" s="1955"/>
      <c r="B86" s="1955"/>
      <c r="C86" s="1955"/>
      <c r="D86" s="1955"/>
      <c r="E86" s="1955"/>
      <c r="F86" s="1955"/>
      <c r="G86" s="1955"/>
      <c r="H86" s="1955"/>
      <c r="I86" s="1955"/>
      <c r="J86" s="1955"/>
      <c r="K86" s="1955"/>
      <c r="L86" s="1955"/>
      <c r="M86" s="1955"/>
      <c r="N86" s="1955"/>
      <c r="O86" s="1955"/>
      <c r="P86" s="1955"/>
      <c r="Q86" s="1955"/>
      <c r="R86" s="1955"/>
      <c r="S86" s="1955"/>
      <c r="T86" s="1955"/>
      <c r="U86" s="1955"/>
      <c r="V86" s="1955"/>
      <c r="W86" s="1955"/>
      <c r="X86" s="1955"/>
      <c r="Y86" s="1955"/>
      <c r="Z86" s="1955"/>
      <c r="AA86" s="1955"/>
      <c r="AB86" s="1955"/>
      <c r="AC86" s="1955"/>
      <c r="AD86" s="1955"/>
      <c r="AE86" s="1955"/>
      <c r="AF86" s="1955"/>
      <c r="AG86" s="1955"/>
      <c r="AH86" s="1955"/>
    </row>
    <row r="87" spans="1:34" ht="15.75" customHeight="1">
      <c r="A87" s="1955"/>
      <c r="B87" s="1955"/>
      <c r="C87" s="1955"/>
      <c r="D87" s="1955"/>
      <c r="E87" s="1955"/>
      <c r="F87" s="1955"/>
      <c r="G87" s="1955"/>
      <c r="H87" s="1955"/>
      <c r="I87" s="1955"/>
      <c r="J87" s="1955"/>
      <c r="K87" s="1955"/>
      <c r="L87" s="1955"/>
      <c r="M87" s="1955"/>
      <c r="N87" s="1955"/>
      <c r="O87" s="1955"/>
      <c r="P87" s="1955"/>
      <c r="Q87" s="1955"/>
      <c r="R87" s="1955"/>
      <c r="S87" s="1955"/>
      <c r="T87" s="1955"/>
      <c r="U87" s="1955"/>
      <c r="V87" s="1955"/>
      <c r="W87" s="1955"/>
      <c r="X87" s="1955"/>
      <c r="Y87" s="1955"/>
      <c r="Z87" s="1955"/>
      <c r="AA87" s="1955"/>
      <c r="AB87" s="1955"/>
      <c r="AC87" s="1955"/>
      <c r="AD87" s="1955"/>
      <c r="AE87" s="1955"/>
      <c r="AF87" s="1955"/>
      <c r="AG87" s="1955"/>
      <c r="AH87" s="1955"/>
    </row>
    <row r="88" spans="1:34" ht="15.75" customHeight="1">
      <c r="A88" s="1955"/>
      <c r="B88" s="1955"/>
      <c r="C88" s="1955"/>
      <c r="D88" s="1955"/>
      <c r="E88" s="1955"/>
      <c r="F88" s="1955"/>
      <c r="G88" s="1955"/>
      <c r="H88" s="1955"/>
      <c r="I88" s="1955"/>
      <c r="J88" s="1955"/>
      <c r="K88" s="1955"/>
      <c r="L88" s="1955"/>
      <c r="M88" s="1955"/>
      <c r="N88" s="1955"/>
      <c r="O88" s="1955"/>
      <c r="P88" s="1955"/>
      <c r="Q88" s="1955"/>
      <c r="R88" s="1955"/>
      <c r="S88" s="1955"/>
      <c r="T88" s="1955"/>
      <c r="U88" s="1955"/>
      <c r="V88" s="1955"/>
      <c r="W88" s="1955"/>
      <c r="X88" s="1955"/>
      <c r="Y88" s="1955"/>
      <c r="Z88" s="1955"/>
      <c r="AA88" s="1955"/>
      <c r="AB88" s="1955"/>
      <c r="AC88" s="1955"/>
      <c r="AD88" s="1955"/>
      <c r="AE88" s="1955"/>
      <c r="AF88" s="1955"/>
      <c r="AG88" s="1955"/>
      <c r="AH88" s="1955"/>
    </row>
    <row r="89" spans="1:34" ht="15.75" customHeight="1">
      <c r="A89" s="1955"/>
      <c r="B89" s="1955"/>
      <c r="C89" s="1955"/>
      <c r="D89" s="1955"/>
      <c r="E89" s="1955"/>
      <c r="F89" s="1955"/>
      <c r="G89" s="1955"/>
      <c r="H89" s="1955"/>
      <c r="I89" s="1955"/>
      <c r="J89" s="1955"/>
      <c r="K89" s="1955"/>
      <c r="L89" s="1955"/>
      <c r="M89" s="1955"/>
      <c r="N89" s="1955"/>
      <c r="O89" s="1955"/>
      <c r="P89" s="1955"/>
      <c r="Q89" s="1955"/>
      <c r="R89" s="1955"/>
      <c r="S89" s="1955"/>
      <c r="T89" s="1955"/>
      <c r="U89" s="1955"/>
      <c r="V89" s="1955"/>
      <c r="W89" s="1955"/>
      <c r="X89" s="1955"/>
      <c r="Y89" s="1955"/>
      <c r="Z89" s="1955"/>
      <c r="AA89" s="1955"/>
      <c r="AB89" s="1955"/>
      <c r="AC89" s="1955"/>
      <c r="AD89" s="1955"/>
      <c r="AE89" s="1955"/>
      <c r="AF89" s="1955"/>
      <c r="AG89" s="1955"/>
      <c r="AH89" s="1955"/>
    </row>
    <row r="90" spans="1:34" ht="15.75" customHeight="1">
      <c r="A90" s="1955"/>
      <c r="B90" s="1955"/>
      <c r="C90" s="1955"/>
      <c r="D90" s="1955"/>
      <c r="E90" s="1955"/>
      <c r="F90" s="1955"/>
      <c r="G90" s="1955"/>
      <c r="H90" s="1955"/>
      <c r="I90" s="1955"/>
      <c r="J90" s="1955"/>
      <c r="K90" s="1955"/>
      <c r="L90" s="1955"/>
      <c r="M90" s="1955"/>
      <c r="N90" s="1955"/>
      <c r="O90" s="1955"/>
      <c r="P90" s="1955"/>
      <c r="Q90" s="1955"/>
      <c r="R90" s="1955"/>
      <c r="S90" s="1955"/>
      <c r="T90" s="1955"/>
      <c r="U90" s="1955"/>
      <c r="V90" s="1955"/>
      <c r="W90" s="1955"/>
      <c r="X90" s="1955"/>
      <c r="Y90" s="1955"/>
      <c r="Z90" s="1955"/>
      <c r="AA90" s="1955"/>
      <c r="AB90" s="1955"/>
      <c r="AC90" s="1955"/>
      <c r="AD90" s="1955"/>
      <c r="AE90" s="1955"/>
      <c r="AF90" s="1955"/>
      <c r="AG90" s="1955"/>
      <c r="AH90" s="1955"/>
    </row>
    <row r="91" spans="1:34" ht="15.75" customHeight="1">
      <c r="A91" s="1955"/>
      <c r="B91" s="1955"/>
      <c r="C91" s="1955"/>
      <c r="D91" s="1955"/>
      <c r="E91" s="1955"/>
      <c r="F91" s="1955"/>
      <c r="G91" s="1955"/>
      <c r="H91" s="1955"/>
      <c r="I91" s="1955"/>
      <c r="J91" s="1955"/>
      <c r="K91" s="1955"/>
      <c r="L91" s="1955"/>
      <c r="M91" s="1955"/>
      <c r="N91" s="1955"/>
      <c r="O91" s="1955"/>
      <c r="P91" s="1955"/>
      <c r="Q91" s="1955"/>
      <c r="R91" s="1955"/>
      <c r="S91" s="1955"/>
      <c r="T91" s="1955"/>
      <c r="U91" s="1955"/>
      <c r="V91" s="1955"/>
      <c r="W91" s="1955"/>
      <c r="X91" s="1955"/>
      <c r="Y91" s="1955"/>
      <c r="Z91" s="1955"/>
      <c r="AA91" s="1955"/>
      <c r="AB91" s="1955"/>
      <c r="AC91" s="1955"/>
      <c r="AD91" s="1955"/>
      <c r="AE91" s="1955"/>
      <c r="AF91" s="1955"/>
      <c r="AG91" s="1955"/>
      <c r="AH91" s="1955"/>
    </row>
    <row r="92" spans="1:34" ht="15.75" customHeight="1">
      <c r="A92" s="1955"/>
      <c r="B92" s="1955"/>
      <c r="C92" s="1955"/>
      <c r="D92" s="1955"/>
      <c r="E92" s="1955"/>
      <c r="F92" s="1955"/>
      <c r="G92" s="1955"/>
      <c r="H92" s="1955"/>
      <c r="I92" s="1955"/>
      <c r="J92" s="1955"/>
      <c r="K92" s="1955"/>
      <c r="L92" s="1955"/>
      <c r="M92" s="1955"/>
      <c r="N92" s="1955"/>
      <c r="O92" s="1955"/>
      <c r="P92" s="1955"/>
      <c r="Q92" s="1955"/>
      <c r="R92" s="1955"/>
      <c r="S92" s="1955"/>
      <c r="T92" s="1955"/>
      <c r="U92" s="1955"/>
      <c r="V92" s="1955"/>
      <c r="W92" s="1955"/>
      <c r="X92" s="1955"/>
      <c r="Y92" s="1955"/>
      <c r="Z92" s="1955"/>
      <c r="AA92" s="1955"/>
      <c r="AB92" s="1955"/>
      <c r="AC92" s="1955"/>
      <c r="AD92" s="1955"/>
      <c r="AE92" s="1955"/>
      <c r="AF92" s="1955"/>
      <c r="AG92" s="1955"/>
      <c r="AH92" s="1955"/>
    </row>
    <row r="93" spans="1:34" ht="15.75" customHeight="1">
      <c r="A93" s="1955"/>
      <c r="B93" s="1955"/>
      <c r="C93" s="1955"/>
      <c r="D93" s="1955"/>
      <c r="E93" s="1955"/>
      <c r="F93" s="1955"/>
      <c r="G93" s="1955"/>
      <c r="H93" s="1955"/>
      <c r="I93" s="1955"/>
      <c r="J93" s="1955"/>
      <c r="K93" s="1955"/>
      <c r="L93" s="1955"/>
      <c r="M93" s="1955"/>
      <c r="N93" s="1955"/>
      <c r="O93" s="1955"/>
      <c r="P93" s="1955"/>
      <c r="Q93" s="1955"/>
      <c r="R93" s="1955"/>
      <c r="S93" s="1955"/>
      <c r="T93" s="1955"/>
      <c r="U93" s="1955"/>
      <c r="V93" s="1955"/>
      <c r="W93" s="1955"/>
      <c r="X93" s="1955"/>
      <c r="Y93" s="1955"/>
      <c r="Z93" s="1955"/>
      <c r="AA93" s="1955"/>
      <c r="AB93" s="1955"/>
      <c r="AC93" s="1955"/>
      <c r="AD93" s="1955"/>
      <c r="AE93" s="1955"/>
      <c r="AF93" s="1955"/>
      <c r="AG93" s="1955"/>
      <c r="AH93" s="1955"/>
    </row>
    <row r="94" spans="1:34" ht="15.75" customHeight="1">
      <c r="A94" s="1955"/>
      <c r="B94" s="1955"/>
      <c r="C94" s="1955"/>
      <c r="D94" s="1955"/>
      <c r="E94" s="1955"/>
      <c r="F94" s="1955"/>
      <c r="G94" s="1955"/>
      <c r="H94" s="1955"/>
      <c r="I94" s="1955"/>
      <c r="J94" s="1955"/>
      <c r="K94" s="1955"/>
      <c r="L94" s="1955"/>
      <c r="M94" s="1955"/>
      <c r="N94" s="1955"/>
      <c r="O94" s="1955"/>
      <c r="P94" s="1955"/>
      <c r="Q94" s="1955"/>
      <c r="R94" s="1955"/>
      <c r="S94" s="1955"/>
      <c r="T94" s="1955"/>
      <c r="U94" s="1955"/>
      <c r="V94" s="1955"/>
      <c r="W94" s="1955"/>
      <c r="X94" s="1955"/>
      <c r="Y94" s="1955"/>
      <c r="Z94" s="1955"/>
      <c r="AA94" s="1955"/>
      <c r="AB94" s="1955"/>
      <c r="AC94" s="1955"/>
      <c r="AD94" s="1955"/>
      <c r="AE94" s="1955"/>
      <c r="AF94" s="1955"/>
      <c r="AG94" s="1955"/>
      <c r="AH94" s="1955"/>
    </row>
    <row r="95" spans="1:34" ht="15.75" customHeight="1">
      <c r="A95" s="1955"/>
      <c r="B95" s="1955"/>
      <c r="C95" s="1955"/>
      <c r="D95" s="1955"/>
      <c r="E95" s="1955"/>
      <c r="F95" s="1955"/>
      <c r="G95" s="1955"/>
      <c r="H95" s="1955"/>
      <c r="I95" s="1955"/>
      <c r="J95" s="1955"/>
      <c r="K95" s="1955"/>
      <c r="L95" s="1955"/>
      <c r="M95" s="1955"/>
      <c r="N95" s="1955"/>
      <c r="O95" s="1955"/>
      <c r="P95" s="1955"/>
      <c r="Q95" s="1955"/>
      <c r="R95" s="1955"/>
      <c r="S95" s="1955"/>
      <c r="T95" s="1955"/>
      <c r="U95" s="1955"/>
      <c r="V95" s="1955"/>
      <c r="W95" s="1955"/>
      <c r="X95" s="1955"/>
      <c r="Y95" s="1955"/>
      <c r="Z95" s="1955"/>
      <c r="AA95" s="1955"/>
      <c r="AB95" s="1955"/>
      <c r="AC95" s="1955"/>
      <c r="AD95" s="1955"/>
      <c r="AE95" s="1955"/>
      <c r="AF95" s="1955"/>
      <c r="AG95" s="1955"/>
      <c r="AH95" s="1955"/>
    </row>
    <row r="96" spans="1:34" ht="15.75" customHeight="1">
      <c r="A96" s="1955"/>
      <c r="B96" s="1955"/>
      <c r="C96" s="1955"/>
      <c r="D96" s="1955"/>
      <c r="E96" s="1955"/>
      <c r="F96" s="1955"/>
      <c r="G96" s="1955"/>
      <c r="H96" s="1955"/>
      <c r="I96" s="1955"/>
      <c r="J96" s="1955"/>
      <c r="K96" s="1955"/>
      <c r="L96" s="1955"/>
      <c r="M96" s="1955"/>
      <c r="N96" s="1955"/>
      <c r="O96" s="1955"/>
      <c r="P96" s="1955"/>
      <c r="Q96" s="1955"/>
      <c r="R96" s="1955"/>
      <c r="S96" s="1955"/>
      <c r="T96" s="1955"/>
      <c r="U96" s="1955"/>
      <c r="V96" s="1955"/>
      <c r="W96" s="1955"/>
      <c r="X96" s="1955"/>
      <c r="Y96" s="1955"/>
      <c r="Z96" s="1955"/>
      <c r="AA96" s="1955"/>
      <c r="AB96" s="1955"/>
      <c r="AC96" s="1955"/>
      <c r="AD96" s="1955"/>
      <c r="AE96" s="1955"/>
      <c r="AF96" s="1955"/>
      <c r="AG96" s="1955"/>
      <c r="AH96" s="1955"/>
    </row>
    <row r="97" spans="1:34" ht="15.75" customHeight="1">
      <c r="A97" s="1955"/>
      <c r="B97" s="1955"/>
      <c r="C97" s="1955"/>
      <c r="D97" s="1955"/>
      <c r="E97" s="1955"/>
      <c r="F97" s="1955"/>
      <c r="G97" s="1955"/>
      <c r="H97" s="1955"/>
      <c r="I97" s="1955"/>
      <c r="J97" s="1955"/>
      <c r="K97" s="1955"/>
      <c r="L97" s="1955"/>
      <c r="M97" s="1955"/>
      <c r="N97" s="1955"/>
      <c r="O97" s="1955"/>
      <c r="P97" s="1955"/>
      <c r="Q97" s="1955"/>
      <c r="R97" s="1955"/>
      <c r="S97" s="1955"/>
      <c r="T97" s="1955"/>
      <c r="U97" s="1955"/>
      <c r="V97" s="1955"/>
      <c r="W97" s="1955"/>
      <c r="X97" s="1955"/>
      <c r="Y97" s="1955"/>
      <c r="Z97" s="1955"/>
      <c r="AA97" s="1955"/>
      <c r="AB97" s="1955"/>
      <c r="AC97" s="1955"/>
      <c r="AD97" s="1955"/>
      <c r="AE97" s="1955"/>
      <c r="AF97" s="1955"/>
      <c r="AG97" s="1955"/>
      <c r="AH97" s="1955"/>
    </row>
    <row r="98" spans="1:34" ht="15.75" customHeight="1">
      <c r="A98" s="1955"/>
      <c r="B98" s="1955"/>
      <c r="C98" s="1955"/>
      <c r="D98" s="1955"/>
      <c r="E98" s="1955"/>
      <c r="F98" s="1955"/>
      <c r="G98" s="1955"/>
      <c r="H98" s="1955"/>
      <c r="I98" s="1955"/>
      <c r="J98" s="1955"/>
      <c r="K98" s="1955"/>
      <c r="L98" s="1955"/>
      <c r="M98" s="1955"/>
      <c r="N98" s="1955"/>
      <c r="O98" s="1955"/>
      <c r="P98" s="1955"/>
      <c r="Q98" s="1955"/>
      <c r="R98" s="1955"/>
      <c r="S98" s="1955"/>
      <c r="T98" s="1955"/>
      <c r="U98" s="1955"/>
      <c r="V98" s="1955"/>
      <c r="W98" s="1955"/>
      <c r="X98" s="1955"/>
      <c r="Y98" s="1955"/>
      <c r="Z98" s="1955"/>
      <c r="AA98" s="1955"/>
      <c r="AB98" s="1955"/>
      <c r="AC98" s="1955"/>
      <c r="AD98" s="1955"/>
      <c r="AE98" s="1955"/>
      <c r="AF98" s="1955"/>
      <c r="AG98" s="1955"/>
      <c r="AH98" s="1955"/>
    </row>
    <row r="99" spans="1:34" ht="15.75" customHeight="1">
      <c r="A99" s="1955"/>
      <c r="B99" s="1955"/>
      <c r="C99" s="1955"/>
      <c r="D99" s="1955"/>
      <c r="E99" s="1955"/>
      <c r="F99" s="1955"/>
      <c r="G99" s="1955"/>
      <c r="H99" s="1955"/>
      <c r="I99" s="1955"/>
      <c r="J99" s="1955"/>
      <c r="K99" s="1955"/>
      <c r="L99" s="1955"/>
      <c r="M99" s="1955"/>
      <c r="N99" s="1955"/>
      <c r="O99" s="1955"/>
      <c r="P99" s="1955"/>
      <c r="Q99" s="1955"/>
      <c r="R99" s="1955"/>
      <c r="S99" s="1955"/>
      <c r="T99" s="1955"/>
      <c r="U99" s="1955"/>
      <c r="V99" s="1955"/>
      <c r="W99" s="1955"/>
      <c r="X99" s="1955"/>
      <c r="Y99" s="1955"/>
      <c r="Z99" s="1955"/>
      <c r="AA99" s="1955"/>
      <c r="AB99" s="1955"/>
      <c r="AC99" s="1955"/>
      <c r="AD99" s="1955"/>
      <c r="AE99" s="1955"/>
      <c r="AF99" s="1955"/>
      <c r="AG99" s="1955"/>
      <c r="AH99" s="1955"/>
    </row>
    <row r="100" spans="1:34" ht="15.75" customHeight="1">
      <c r="A100" s="1955"/>
      <c r="B100" s="1955"/>
      <c r="C100" s="1955"/>
      <c r="D100" s="1955"/>
      <c r="E100" s="1955"/>
      <c r="F100" s="1955"/>
      <c r="G100" s="1955"/>
      <c r="H100" s="1955"/>
      <c r="I100" s="1955"/>
      <c r="J100" s="1955"/>
      <c r="K100" s="1955"/>
      <c r="L100" s="1955"/>
      <c r="M100" s="1955"/>
      <c r="N100" s="1955"/>
      <c r="O100" s="1955"/>
      <c r="P100" s="1955"/>
      <c r="Q100" s="1955"/>
      <c r="R100" s="1955"/>
      <c r="S100" s="1955"/>
      <c r="T100" s="1955"/>
      <c r="U100" s="1955"/>
      <c r="V100" s="1955"/>
      <c r="W100" s="1955"/>
      <c r="X100" s="1955"/>
      <c r="Y100" s="1955"/>
      <c r="Z100" s="1955"/>
      <c r="AA100" s="1955"/>
      <c r="AB100" s="1955"/>
      <c r="AC100" s="1955"/>
      <c r="AD100" s="1955"/>
      <c r="AE100" s="1955"/>
      <c r="AF100" s="1955"/>
      <c r="AG100" s="1955"/>
      <c r="AH100" s="1955"/>
    </row>
    <row r="101" spans="1:34" ht="15.75" customHeight="1">
      <c r="A101" s="1955"/>
      <c r="B101" s="1955"/>
      <c r="C101" s="1955"/>
      <c r="D101" s="1955"/>
      <c r="E101" s="1955"/>
      <c r="F101" s="1955"/>
      <c r="G101" s="1955"/>
      <c r="H101" s="1955"/>
      <c r="I101" s="1955"/>
      <c r="J101" s="1955"/>
      <c r="K101" s="1955"/>
      <c r="L101" s="1955"/>
      <c r="M101" s="1955"/>
      <c r="N101" s="1955"/>
      <c r="O101" s="1955"/>
      <c r="P101" s="1955"/>
      <c r="Q101" s="1955"/>
      <c r="R101" s="1955"/>
      <c r="S101" s="1955"/>
      <c r="T101" s="1955"/>
      <c r="U101" s="1955"/>
      <c r="V101" s="1955"/>
      <c r="W101" s="1955"/>
      <c r="X101" s="1955"/>
      <c r="Y101" s="1955"/>
      <c r="Z101" s="1955"/>
      <c r="AA101" s="1955"/>
      <c r="AB101" s="1955"/>
      <c r="AC101" s="1955"/>
      <c r="AD101" s="1955"/>
      <c r="AE101" s="1955"/>
      <c r="AF101" s="1955"/>
      <c r="AG101" s="1955"/>
      <c r="AH101" s="1955"/>
    </row>
    <row r="102" spans="1:34" ht="15.75" customHeight="1">
      <c r="A102" s="1955"/>
      <c r="B102" s="1955"/>
      <c r="C102" s="1955"/>
      <c r="D102" s="1955"/>
      <c r="E102" s="1955"/>
      <c r="F102" s="1955"/>
      <c r="G102" s="1955"/>
      <c r="H102" s="1955"/>
      <c r="I102" s="1955"/>
      <c r="J102" s="1955"/>
      <c r="K102" s="1955"/>
      <c r="L102" s="1955"/>
      <c r="M102" s="1955"/>
      <c r="N102" s="1955"/>
      <c r="O102" s="1955"/>
      <c r="P102" s="1955"/>
      <c r="Q102" s="1955"/>
      <c r="R102" s="1955"/>
      <c r="S102" s="1955"/>
      <c r="T102" s="1955"/>
      <c r="U102" s="1955"/>
      <c r="V102" s="1955"/>
      <c r="W102" s="1955"/>
      <c r="X102" s="1955"/>
      <c r="Y102" s="1955"/>
      <c r="Z102" s="1955"/>
      <c r="AA102" s="1955"/>
      <c r="AB102" s="1955"/>
      <c r="AC102" s="1955"/>
      <c r="AD102" s="1955"/>
      <c r="AE102" s="1955"/>
      <c r="AF102" s="1955"/>
      <c r="AG102" s="1955"/>
      <c r="AH102" s="1955"/>
    </row>
    <row r="103" spans="1:34" ht="15.75" customHeight="1">
      <c r="A103" s="1955"/>
      <c r="B103" s="1955"/>
      <c r="C103" s="1955"/>
      <c r="D103" s="1955"/>
      <c r="E103" s="1955"/>
      <c r="F103" s="1955"/>
      <c r="G103" s="1955"/>
      <c r="H103" s="1955"/>
      <c r="I103" s="1955"/>
      <c r="J103" s="1955"/>
      <c r="K103" s="1955"/>
      <c r="L103" s="1955"/>
      <c r="M103" s="1955"/>
      <c r="N103" s="1955"/>
      <c r="O103" s="1955"/>
      <c r="P103" s="1955"/>
      <c r="Q103" s="1955"/>
      <c r="R103" s="1955"/>
      <c r="S103" s="1955"/>
      <c r="T103" s="1955"/>
      <c r="U103" s="1955"/>
      <c r="V103" s="1955"/>
      <c r="W103" s="1955"/>
      <c r="X103" s="1955"/>
      <c r="Y103" s="1955"/>
      <c r="Z103" s="1955"/>
      <c r="AA103" s="1955"/>
      <c r="AB103" s="1955"/>
      <c r="AC103" s="1955"/>
      <c r="AD103" s="1955"/>
      <c r="AE103" s="1955"/>
      <c r="AF103" s="1955"/>
      <c r="AG103" s="1955"/>
      <c r="AH103" s="1955"/>
    </row>
    <row r="104" spans="1:34" ht="15.75" customHeight="1">
      <c r="A104" s="1955"/>
      <c r="B104" s="1955"/>
      <c r="C104" s="1955"/>
      <c r="D104" s="1955"/>
      <c r="E104" s="1955"/>
      <c r="F104" s="1955"/>
      <c r="G104" s="1955"/>
      <c r="H104" s="1955"/>
      <c r="I104" s="1955"/>
      <c r="J104" s="1955"/>
      <c r="K104" s="1955"/>
      <c r="L104" s="1955"/>
      <c r="M104" s="1955"/>
      <c r="N104" s="1955"/>
      <c r="O104" s="1955"/>
      <c r="P104" s="1955"/>
      <c r="Q104" s="1955"/>
      <c r="R104" s="1955"/>
      <c r="S104" s="1955"/>
      <c r="T104" s="1955"/>
      <c r="U104" s="1955"/>
      <c r="V104" s="1955"/>
      <c r="W104" s="1955"/>
      <c r="X104" s="1955"/>
      <c r="Y104" s="1955"/>
      <c r="Z104" s="1955"/>
      <c r="AA104" s="1955"/>
      <c r="AB104" s="1955"/>
      <c r="AC104" s="1955"/>
      <c r="AD104" s="1955"/>
      <c r="AE104" s="1955"/>
      <c r="AF104" s="1955"/>
      <c r="AG104" s="1955"/>
      <c r="AH104" s="1955"/>
    </row>
    <row r="105" spans="1:34" ht="15.75" customHeight="1">
      <c r="A105" s="1955"/>
      <c r="B105" s="1955"/>
      <c r="C105" s="1955"/>
      <c r="D105" s="1955"/>
      <c r="E105" s="1955"/>
      <c r="F105" s="1955"/>
      <c r="G105" s="1955"/>
      <c r="H105" s="1955"/>
      <c r="I105" s="1955"/>
      <c r="J105" s="1955"/>
      <c r="K105" s="1955"/>
      <c r="L105" s="1955"/>
      <c r="M105" s="1955"/>
      <c r="N105" s="1955"/>
      <c r="O105" s="1955"/>
      <c r="P105" s="1955"/>
      <c r="Q105" s="1955"/>
      <c r="R105" s="1955"/>
      <c r="S105" s="1955"/>
      <c r="T105" s="1955"/>
      <c r="U105" s="1955"/>
      <c r="V105" s="1955"/>
      <c r="W105" s="1955"/>
      <c r="X105" s="1955"/>
      <c r="Y105" s="1955"/>
      <c r="Z105" s="1955"/>
      <c r="AA105" s="1955"/>
      <c r="AB105" s="1955"/>
      <c r="AC105" s="1955"/>
      <c r="AD105" s="1955"/>
      <c r="AE105" s="1955"/>
      <c r="AF105" s="1955"/>
      <c r="AG105" s="1955"/>
      <c r="AH105" s="1955"/>
    </row>
    <row r="106" spans="1:34" ht="15.75" customHeight="1">
      <c r="A106" s="1955"/>
      <c r="B106" s="1955"/>
      <c r="C106" s="1955"/>
      <c r="D106" s="1955"/>
      <c r="E106" s="1955"/>
      <c r="F106" s="1955"/>
      <c r="G106" s="1955"/>
      <c r="H106" s="1955"/>
      <c r="I106" s="1955"/>
      <c r="J106" s="1955"/>
      <c r="K106" s="1955"/>
      <c r="L106" s="1955"/>
      <c r="M106" s="1955"/>
      <c r="N106" s="1955"/>
      <c r="O106" s="1955"/>
      <c r="P106" s="1955"/>
      <c r="Q106" s="1955"/>
      <c r="R106" s="1955"/>
      <c r="S106" s="1955"/>
      <c r="T106" s="1955"/>
      <c r="U106" s="1955"/>
      <c r="V106" s="1955"/>
      <c r="W106" s="1955"/>
      <c r="X106" s="1955"/>
      <c r="Y106" s="1955"/>
      <c r="Z106" s="1955"/>
      <c r="AA106" s="1955"/>
      <c r="AB106" s="1955"/>
      <c r="AC106" s="1955"/>
      <c r="AD106" s="1955"/>
      <c r="AE106" s="1955"/>
      <c r="AF106" s="1955"/>
      <c r="AG106" s="1955"/>
      <c r="AH106" s="1955"/>
    </row>
    <row r="107" spans="1:34" ht="15.75" customHeight="1">
      <c r="A107" s="1955"/>
      <c r="B107" s="1955"/>
      <c r="C107" s="1955"/>
      <c r="D107" s="1955"/>
      <c r="E107" s="1955"/>
      <c r="F107" s="1955"/>
      <c r="G107" s="1955"/>
      <c r="H107" s="1955"/>
      <c r="I107" s="1955"/>
      <c r="J107" s="1955"/>
      <c r="K107" s="1955"/>
      <c r="L107" s="1955"/>
      <c r="M107" s="1955"/>
      <c r="N107" s="1955"/>
      <c r="O107" s="1955"/>
      <c r="P107" s="1955"/>
      <c r="Q107" s="1955"/>
      <c r="R107" s="1955"/>
      <c r="S107" s="1955"/>
      <c r="T107" s="1955"/>
      <c r="U107" s="1955"/>
      <c r="V107" s="1955"/>
      <c r="W107" s="1955"/>
      <c r="X107" s="1955"/>
      <c r="Y107" s="1955"/>
      <c r="Z107" s="1955"/>
      <c r="AA107" s="1955"/>
      <c r="AB107" s="1955"/>
      <c r="AC107" s="1955"/>
      <c r="AD107" s="1955"/>
      <c r="AE107" s="1955"/>
      <c r="AF107" s="1955"/>
      <c r="AG107" s="1955"/>
      <c r="AH107" s="1955"/>
    </row>
    <row r="108" spans="1:34" ht="15.75" customHeight="1">
      <c r="A108" s="1955"/>
      <c r="B108" s="1955"/>
      <c r="C108" s="1955"/>
      <c r="D108" s="1955"/>
      <c r="E108" s="1955"/>
      <c r="F108" s="1955"/>
      <c r="G108" s="1955"/>
      <c r="H108" s="1955"/>
      <c r="I108" s="1955"/>
      <c r="J108" s="1955"/>
      <c r="K108" s="1955"/>
      <c r="L108" s="1955"/>
      <c r="M108" s="1955"/>
      <c r="N108" s="1955"/>
      <c r="O108" s="1955"/>
      <c r="P108" s="1955"/>
      <c r="Q108" s="1955"/>
      <c r="R108" s="1955"/>
      <c r="S108" s="1955"/>
      <c r="T108" s="1955"/>
      <c r="U108" s="1955"/>
      <c r="V108" s="1955"/>
      <c r="W108" s="1955"/>
      <c r="X108" s="1955"/>
      <c r="Y108" s="1955"/>
      <c r="Z108" s="1955"/>
      <c r="AA108" s="1955"/>
      <c r="AB108" s="1955"/>
      <c r="AC108" s="1955"/>
      <c r="AD108" s="1955"/>
      <c r="AE108" s="1955"/>
      <c r="AF108" s="1955"/>
      <c r="AG108" s="1955"/>
      <c r="AH108" s="1955"/>
    </row>
    <row r="109" spans="1:34" ht="15.75" customHeight="1">
      <c r="A109" s="1955"/>
      <c r="B109" s="1955"/>
      <c r="C109" s="1955"/>
      <c r="D109" s="1955"/>
      <c r="E109" s="1955"/>
      <c r="F109" s="1955"/>
      <c r="G109" s="1955"/>
      <c r="H109" s="1955"/>
      <c r="I109" s="1955"/>
      <c r="J109" s="1955"/>
      <c r="K109" s="1955"/>
      <c r="L109" s="1955"/>
      <c r="M109" s="1955"/>
      <c r="N109" s="1955"/>
      <c r="O109" s="1955"/>
      <c r="P109" s="1955"/>
      <c r="Q109" s="1955"/>
      <c r="R109" s="1955"/>
      <c r="S109" s="1955"/>
      <c r="T109" s="1955"/>
      <c r="U109" s="1955"/>
      <c r="V109" s="1955"/>
      <c r="W109" s="1955"/>
      <c r="X109" s="1955"/>
      <c r="Y109" s="1955"/>
      <c r="Z109" s="1955"/>
      <c r="AA109" s="1955"/>
      <c r="AB109" s="1955"/>
      <c r="AC109" s="1955"/>
      <c r="AD109" s="1955"/>
      <c r="AE109" s="1955"/>
      <c r="AF109" s="1955"/>
      <c r="AG109" s="1955"/>
      <c r="AH109" s="1955"/>
    </row>
    <row r="110" spans="1:34" ht="15.75" customHeight="1">
      <c r="A110" s="1955"/>
      <c r="B110" s="1955"/>
      <c r="C110" s="1955"/>
      <c r="D110" s="1955"/>
      <c r="E110" s="1955"/>
      <c r="F110" s="1955"/>
      <c r="G110" s="1955"/>
      <c r="H110" s="1955"/>
      <c r="I110" s="1955"/>
      <c r="J110" s="1955"/>
      <c r="K110" s="1955"/>
      <c r="L110" s="1955"/>
      <c r="M110" s="1955"/>
      <c r="N110" s="1955"/>
      <c r="O110" s="1955"/>
      <c r="P110" s="1955"/>
      <c r="Q110" s="1955"/>
      <c r="R110" s="1955"/>
      <c r="S110" s="1955"/>
      <c r="T110" s="1955"/>
      <c r="U110" s="1955"/>
      <c r="V110" s="1955"/>
      <c r="W110" s="1955"/>
      <c r="X110" s="1955"/>
      <c r="Y110" s="1955"/>
      <c r="Z110" s="1955"/>
      <c r="AA110" s="1955"/>
      <c r="AB110" s="1955"/>
      <c r="AC110" s="1955"/>
      <c r="AD110" s="1955"/>
      <c r="AE110" s="1955"/>
      <c r="AF110" s="1955"/>
      <c r="AG110" s="1955"/>
      <c r="AH110" s="1955"/>
    </row>
    <row r="111" spans="1:34" ht="15.75" customHeight="1">
      <c r="A111" s="1955"/>
      <c r="B111" s="1955"/>
      <c r="C111" s="1955"/>
      <c r="D111" s="1955"/>
      <c r="E111" s="1955"/>
      <c r="F111" s="1955"/>
      <c r="G111" s="1955"/>
      <c r="H111" s="1955"/>
      <c r="I111" s="1955"/>
      <c r="J111" s="1955"/>
      <c r="K111" s="1955"/>
      <c r="L111" s="1955"/>
      <c r="M111" s="1955"/>
      <c r="N111" s="1955"/>
      <c r="O111" s="1955"/>
      <c r="P111" s="1955"/>
      <c r="Q111" s="1955"/>
      <c r="R111" s="1955"/>
      <c r="S111" s="1955"/>
      <c r="T111" s="1955"/>
      <c r="U111" s="1955"/>
      <c r="V111" s="1955"/>
      <c r="W111" s="1955"/>
      <c r="X111" s="1955"/>
      <c r="Y111" s="1955"/>
      <c r="Z111" s="1955"/>
      <c r="AA111" s="1955"/>
      <c r="AB111" s="1955"/>
      <c r="AC111" s="1955"/>
      <c r="AD111" s="1955"/>
      <c r="AE111" s="1955"/>
      <c r="AF111" s="1955"/>
      <c r="AG111" s="1955"/>
      <c r="AH111" s="1955"/>
    </row>
    <row r="112" spans="1:34" ht="15.75" customHeight="1">
      <c r="A112" s="1955"/>
      <c r="B112" s="1955"/>
      <c r="C112" s="1955"/>
      <c r="D112" s="1955"/>
      <c r="E112" s="1955"/>
      <c r="F112" s="1955"/>
      <c r="G112" s="1955"/>
      <c r="H112" s="1955"/>
      <c r="I112" s="1955"/>
      <c r="J112" s="1955"/>
      <c r="K112" s="1955"/>
      <c r="L112" s="1955"/>
      <c r="M112" s="1955"/>
      <c r="N112" s="1955"/>
      <c r="O112" s="1955"/>
      <c r="P112" s="1955"/>
      <c r="Q112" s="1955"/>
      <c r="R112" s="1955"/>
      <c r="S112" s="1955"/>
      <c r="T112" s="1955"/>
      <c r="U112" s="1955"/>
      <c r="V112" s="1955"/>
      <c r="W112" s="1955"/>
      <c r="X112" s="1955"/>
      <c r="Y112" s="1955"/>
      <c r="Z112" s="1955"/>
      <c r="AA112" s="1955"/>
      <c r="AB112" s="1955"/>
      <c r="AC112" s="1955"/>
      <c r="AD112" s="1955"/>
      <c r="AE112" s="1955"/>
      <c r="AF112" s="1955"/>
      <c r="AG112" s="1955"/>
      <c r="AH112" s="1955"/>
    </row>
    <row r="113" spans="1:34" ht="15.75" customHeight="1">
      <c r="A113" s="1955"/>
      <c r="B113" s="1955"/>
      <c r="C113" s="1955"/>
      <c r="D113" s="1955"/>
      <c r="E113" s="1955"/>
      <c r="F113" s="1955"/>
      <c r="G113" s="1955"/>
      <c r="H113" s="1955"/>
      <c r="I113" s="1955"/>
      <c r="J113" s="1955"/>
      <c r="K113" s="1955"/>
      <c r="L113" s="1955"/>
      <c r="M113" s="1955"/>
      <c r="N113" s="1955"/>
      <c r="O113" s="1955"/>
      <c r="P113" s="1955"/>
      <c r="Q113" s="1955"/>
      <c r="R113" s="1955"/>
      <c r="S113" s="1955"/>
      <c r="T113" s="1955"/>
      <c r="U113" s="1955"/>
      <c r="V113" s="1955"/>
      <c r="W113" s="1955"/>
      <c r="X113" s="1955"/>
      <c r="Y113" s="1955"/>
      <c r="Z113" s="1955"/>
      <c r="AA113" s="1955"/>
      <c r="AB113" s="1955"/>
      <c r="AC113" s="1955"/>
      <c r="AD113" s="1955"/>
      <c r="AE113" s="1955"/>
      <c r="AF113" s="1955"/>
      <c r="AG113" s="1955"/>
      <c r="AH113" s="1955"/>
    </row>
    <row r="114" spans="1:34" ht="15.75" customHeight="1">
      <c r="A114" s="1955"/>
      <c r="B114" s="1955"/>
      <c r="C114" s="1955"/>
      <c r="D114" s="1955"/>
      <c r="E114" s="1955"/>
      <c r="F114" s="1955"/>
      <c r="G114" s="1955"/>
      <c r="H114" s="1955"/>
      <c r="I114" s="1955"/>
      <c r="J114" s="1955"/>
      <c r="K114" s="1955"/>
      <c r="L114" s="1955"/>
      <c r="M114" s="1955"/>
      <c r="N114" s="1955"/>
      <c r="O114" s="1955"/>
      <c r="P114" s="1955"/>
      <c r="Q114" s="1955"/>
      <c r="R114" s="1955"/>
      <c r="S114" s="1955"/>
      <c r="T114" s="1955"/>
      <c r="U114" s="1955"/>
      <c r="V114" s="1955"/>
      <c r="W114" s="1955"/>
      <c r="X114" s="1955"/>
      <c r="Y114" s="1955"/>
      <c r="Z114" s="1955"/>
      <c r="AA114" s="1955"/>
      <c r="AB114" s="1955"/>
      <c r="AC114" s="1955"/>
      <c r="AD114" s="1955"/>
      <c r="AE114" s="1955"/>
      <c r="AF114" s="1955"/>
      <c r="AG114" s="1955"/>
      <c r="AH114" s="1955"/>
    </row>
    <row r="115" spans="1:34" ht="15.75" customHeight="1">
      <c r="A115" s="1955"/>
      <c r="B115" s="1955"/>
      <c r="C115" s="1955"/>
      <c r="D115" s="1955"/>
      <c r="E115" s="1955"/>
      <c r="F115" s="1955"/>
      <c r="G115" s="1955"/>
      <c r="H115" s="1955"/>
      <c r="I115" s="1955"/>
      <c r="J115" s="1955"/>
      <c r="K115" s="1955"/>
      <c r="L115" s="1955"/>
      <c r="M115" s="1955"/>
      <c r="N115" s="1955"/>
      <c r="O115" s="1955"/>
      <c r="P115" s="1955"/>
      <c r="Q115" s="1955"/>
      <c r="R115" s="1955"/>
      <c r="S115" s="1955"/>
      <c r="T115" s="1955"/>
      <c r="U115" s="1955"/>
      <c r="V115" s="1955"/>
      <c r="W115" s="1955"/>
      <c r="X115" s="1955"/>
      <c r="Y115" s="1955"/>
      <c r="Z115" s="1955"/>
      <c r="AA115" s="1955"/>
      <c r="AB115" s="1955"/>
      <c r="AC115" s="1955"/>
      <c r="AD115" s="1955"/>
      <c r="AE115" s="1955"/>
      <c r="AF115" s="1955"/>
      <c r="AG115" s="1955"/>
      <c r="AH115" s="1955"/>
    </row>
    <row r="116" spans="1:34" ht="15.75" customHeight="1">
      <c r="A116" s="1955"/>
      <c r="B116" s="1955"/>
      <c r="C116" s="1955"/>
      <c r="D116" s="1955"/>
      <c r="E116" s="1955"/>
      <c r="F116" s="1955"/>
      <c r="G116" s="1955"/>
      <c r="H116" s="1955"/>
      <c r="I116" s="1955"/>
      <c r="J116" s="1955"/>
      <c r="K116" s="1955"/>
      <c r="L116" s="1955"/>
      <c r="M116" s="1955"/>
      <c r="N116" s="1955"/>
      <c r="O116" s="1955"/>
      <c r="P116" s="1955"/>
      <c r="Q116" s="1955"/>
      <c r="R116" s="1955"/>
      <c r="S116" s="1955"/>
      <c r="T116" s="1955"/>
      <c r="U116" s="1955"/>
      <c r="V116" s="1955"/>
      <c r="W116" s="1955"/>
      <c r="X116" s="1955"/>
      <c r="Y116" s="1955"/>
      <c r="Z116" s="1955"/>
      <c r="AA116" s="1955"/>
      <c r="AB116" s="1955"/>
      <c r="AC116" s="1955"/>
      <c r="AD116" s="1955"/>
      <c r="AE116" s="1955"/>
      <c r="AF116" s="1955"/>
      <c r="AG116" s="1955"/>
      <c r="AH116" s="1955"/>
    </row>
    <row r="117" spans="1:34" ht="15.75" customHeight="1">
      <c r="A117" s="1955"/>
      <c r="B117" s="1955"/>
      <c r="C117" s="1955"/>
      <c r="D117" s="1955"/>
      <c r="E117" s="1955"/>
      <c r="F117" s="1955"/>
      <c r="G117" s="1955"/>
      <c r="H117" s="1955"/>
      <c r="I117" s="1955"/>
      <c r="J117" s="1955"/>
      <c r="K117" s="1955"/>
      <c r="L117" s="1955"/>
      <c r="M117" s="1955"/>
      <c r="N117" s="1955"/>
      <c r="O117" s="1955"/>
      <c r="P117" s="1955"/>
      <c r="Q117" s="1955"/>
      <c r="R117" s="1955"/>
      <c r="S117" s="1955"/>
      <c r="T117" s="1955"/>
      <c r="U117" s="1955"/>
      <c r="V117" s="1955"/>
      <c r="W117" s="1955"/>
      <c r="X117" s="1955"/>
      <c r="Y117" s="1955"/>
      <c r="Z117" s="1955"/>
      <c r="AA117" s="1955"/>
      <c r="AB117" s="1955"/>
      <c r="AC117" s="1955"/>
      <c r="AD117" s="1955"/>
      <c r="AE117" s="1955"/>
      <c r="AF117" s="1955"/>
      <c r="AG117" s="1955"/>
      <c r="AH117" s="1955"/>
    </row>
    <row r="118" spans="1:34" ht="15.75" customHeight="1">
      <c r="A118" s="1955"/>
      <c r="B118" s="1955"/>
      <c r="C118" s="1955"/>
      <c r="D118" s="1955"/>
      <c r="E118" s="1955"/>
      <c r="F118" s="1955"/>
      <c r="G118" s="1955"/>
      <c r="H118" s="1955"/>
      <c r="I118" s="1955"/>
      <c r="J118" s="1955"/>
      <c r="K118" s="1955"/>
      <c r="L118" s="1955"/>
      <c r="M118" s="1955"/>
      <c r="N118" s="1955"/>
      <c r="O118" s="1955"/>
      <c r="P118" s="1955"/>
      <c r="Q118" s="1955"/>
      <c r="R118" s="1955"/>
      <c r="S118" s="1955"/>
      <c r="T118" s="1955"/>
      <c r="U118" s="1955"/>
      <c r="V118" s="1955"/>
      <c r="W118" s="1955"/>
      <c r="X118" s="1955"/>
      <c r="Y118" s="1955"/>
      <c r="Z118" s="1955"/>
      <c r="AA118" s="1955"/>
      <c r="AB118" s="1955"/>
      <c r="AC118" s="1955"/>
      <c r="AD118" s="1955"/>
      <c r="AE118" s="1955"/>
      <c r="AF118" s="1955"/>
      <c r="AG118" s="1955"/>
      <c r="AH118" s="1955"/>
    </row>
    <row r="119" spans="1:34" ht="15.75" customHeight="1">
      <c r="A119" s="1955"/>
      <c r="B119" s="1955"/>
      <c r="C119" s="1955"/>
      <c r="D119" s="1955"/>
      <c r="E119" s="1955"/>
      <c r="F119" s="1955"/>
      <c r="G119" s="1955"/>
      <c r="H119" s="1955"/>
      <c r="I119" s="1955"/>
      <c r="J119" s="1955"/>
      <c r="K119" s="1955"/>
      <c r="L119" s="1955"/>
      <c r="M119" s="1955"/>
      <c r="N119" s="1955"/>
      <c r="O119" s="1955"/>
      <c r="P119" s="1955"/>
      <c r="Q119" s="1955"/>
      <c r="R119" s="1955"/>
      <c r="S119" s="1955"/>
      <c r="T119" s="1955"/>
      <c r="U119" s="1955"/>
      <c r="V119" s="1955"/>
      <c r="W119" s="1955"/>
      <c r="X119" s="1955"/>
      <c r="Y119" s="1955"/>
      <c r="Z119" s="1955"/>
      <c r="AA119" s="1955"/>
      <c r="AB119" s="1955"/>
      <c r="AC119" s="1955"/>
      <c r="AD119" s="1955"/>
      <c r="AE119" s="1955"/>
      <c r="AF119" s="1955"/>
      <c r="AG119" s="1955"/>
      <c r="AH119" s="1955"/>
    </row>
    <row r="120" spans="1:34" ht="15.75" customHeight="1">
      <c r="A120" s="1955"/>
      <c r="B120" s="1955"/>
      <c r="C120" s="1955"/>
      <c r="D120" s="1955"/>
      <c r="E120" s="1955"/>
      <c r="F120" s="1955"/>
      <c r="G120" s="1955"/>
      <c r="H120" s="1955"/>
      <c r="I120" s="1955"/>
      <c r="J120" s="1955"/>
      <c r="K120" s="1955"/>
      <c r="L120" s="1955"/>
      <c r="M120" s="1955"/>
      <c r="N120" s="1955"/>
      <c r="O120" s="1955"/>
      <c r="P120" s="1955"/>
      <c r="Q120" s="1955"/>
      <c r="R120" s="1955"/>
      <c r="S120" s="1955"/>
      <c r="T120" s="1955"/>
      <c r="U120" s="1955"/>
      <c r="V120" s="1955"/>
      <c r="W120" s="1955"/>
      <c r="X120" s="1955"/>
      <c r="Y120" s="1955"/>
      <c r="Z120" s="1955"/>
      <c r="AA120" s="1955"/>
      <c r="AB120" s="1955"/>
      <c r="AC120" s="1955"/>
      <c r="AD120" s="1955"/>
      <c r="AE120" s="1955"/>
      <c r="AF120" s="1955"/>
      <c r="AG120" s="1955"/>
      <c r="AH120" s="1955"/>
    </row>
    <row r="121" spans="1:34" ht="15.75" customHeight="1">
      <c r="A121" s="1955"/>
      <c r="B121" s="1955"/>
      <c r="C121" s="1955"/>
      <c r="D121" s="1955"/>
      <c r="E121" s="1955"/>
      <c r="F121" s="1955"/>
      <c r="G121" s="1955"/>
      <c r="H121" s="1955"/>
      <c r="I121" s="1955"/>
      <c r="J121" s="1955"/>
      <c r="K121" s="1955"/>
      <c r="L121" s="1955"/>
      <c r="M121" s="1955"/>
      <c r="N121" s="1955"/>
      <c r="O121" s="1955"/>
      <c r="P121" s="1955"/>
      <c r="Q121" s="1955"/>
      <c r="R121" s="1955"/>
      <c r="S121" s="1955"/>
      <c r="T121" s="1955"/>
      <c r="U121" s="1955"/>
      <c r="V121" s="1955"/>
      <c r="W121" s="1955"/>
      <c r="X121" s="1955"/>
      <c r="Y121" s="1955"/>
      <c r="Z121" s="1955"/>
      <c r="AA121" s="1955"/>
      <c r="AB121" s="1955"/>
      <c r="AC121" s="1955"/>
      <c r="AD121" s="1955"/>
      <c r="AE121" s="1955"/>
      <c r="AF121" s="1955"/>
      <c r="AG121" s="1955"/>
      <c r="AH121" s="1955"/>
    </row>
    <row r="122" spans="1:34" ht="15.75" customHeight="1">
      <c r="A122" s="1955"/>
      <c r="B122" s="1955"/>
      <c r="C122" s="1955"/>
      <c r="D122" s="1955"/>
      <c r="E122" s="1955"/>
      <c r="F122" s="1955"/>
      <c r="G122" s="1955"/>
      <c r="H122" s="1955"/>
      <c r="I122" s="1955"/>
      <c r="J122" s="1955"/>
      <c r="K122" s="1955"/>
      <c r="L122" s="1955"/>
      <c r="M122" s="1955"/>
      <c r="N122" s="1955"/>
      <c r="O122" s="1955"/>
      <c r="P122" s="1955"/>
      <c r="Q122" s="1955"/>
      <c r="R122" s="1955"/>
      <c r="S122" s="1955"/>
      <c r="T122" s="1955"/>
      <c r="U122" s="1955"/>
      <c r="V122" s="1955"/>
      <c r="W122" s="1955"/>
      <c r="X122" s="1955"/>
      <c r="Y122" s="1955"/>
      <c r="Z122" s="1955"/>
      <c r="AA122" s="1955"/>
      <c r="AB122" s="1955"/>
      <c r="AC122" s="1955"/>
      <c r="AD122" s="1955"/>
      <c r="AE122" s="1955"/>
      <c r="AF122" s="1955"/>
      <c r="AG122" s="1955"/>
      <c r="AH122" s="1955"/>
    </row>
    <row r="123" spans="1:34" ht="15.75" customHeight="1">
      <c r="A123" s="1955"/>
      <c r="B123" s="1955"/>
      <c r="C123" s="1955"/>
      <c r="D123" s="1955"/>
      <c r="E123" s="1955"/>
      <c r="F123" s="1955"/>
      <c r="G123" s="1955"/>
      <c r="H123" s="1955"/>
      <c r="I123" s="1955"/>
      <c r="J123" s="1955"/>
      <c r="K123" s="1955"/>
      <c r="L123" s="1955"/>
      <c r="M123" s="1955"/>
      <c r="N123" s="1955"/>
      <c r="O123" s="1955"/>
      <c r="P123" s="1955"/>
      <c r="Q123" s="1955"/>
      <c r="R123" s="1955"/>
      <c r="S123" s="1955"/>
      <c r="T123" s="1955"/>
      <c r="U123" s="1955"/>
      <c r="V123" s="1955"/>
      <c r="W123" s="1955"/>
      <c r="X123" s="1955"/>
      <c r="Y123" s="1955"/>
      <c r="Z123" s="1955"/>
      <c r="AA123" s="1955"/>
      <c r="AB123" s="1955"/>
      <c r="AC123" s="1955"/>
      <c r="AD123" s="1955"/>
      <c r="AE123" s="1955"/>
      <c r="AF123" s="1955"/>
      <c r="AG123" s="1955"/>
      <c r="AH123" s="1955"/>
    </row>
    <row r="124" spans="1:34" ht="15.75" customHeight="1">
      <c r="A124" s="1955"/>
      <c r="B124" s="1955"/>
      <c r="C124" s="1955"/>
      <c r="D124" s="1955"/>
      <c r="E124" s="1955"/>
      <c r="F124" s="1955"/>
      <c r="G124" s="1955"/>
      <c r="H124" s="1955"/>
      <c r="I124" s="1955"/>
      <c r="J124" s="1955"/>
      <c r="K124" s="1955"/>
      <c r="L124" s="1955"/>
      <c r="M124" s="1955"/>
      <c r="N124" s="1955"/>
      <c r="O124" s="1955"/>
      <c r="P124" s="1955"/>
      <c r="Q124" s="1955"/>
      <c r="R124" s="1955"/>
      <c r="S124" s="1955"/>
      <c r="T124" s="1955"/>
      <c r="U124" s="1955"/>
      <c r="V124" s="1955"/>
      <c r="W124" s="1955"/>
      <c r="X124" s="1955"/>
      <c r="Y124" s="1955"/>
      <c r="Z124" s="1955"/>
      <c r="AA124" s="1955"/>
      <c r="AB124" s="1955"/>
      <c r="AC124" s="1955"/>
      <c r="AD124" s="1955"/>
      <c r="AE124" s="1955"/>
      <c r="AF124" s="1955"/>
      <c r="AG124" s="1955"/>
      <c r="AH124" s="1955"/>
    </row>
    <row r="125" spans="1:34" ht="15.75" customHeight="1">
      <c r="A125" s="1955"/>
      <c r="B125" s="1955"/>
      <c r="C125" s="1955"/>
      <c r="D125" s="1955"/>
      <c r="E125" s="1955"/>
      <c r="F125" s="1955"/>
      <c r="G125" s="1955"/>
      <c r="H125" s="1955"/>
      <c r="I125" s="1955"/>
      <c r="J125" s="1955"/>
      <c r="K125" s="1955"/>
      <c r="L125" s="1955"/>
      <c r="M125" s="1955"/>
      <c r="N125" s="1955"/>
      <c r="O125" s="1955"/>
      <c r="P125" s="1955"/>
      <c r="Q125" s="1955"/>
      <c r="R125" s="1955"/>
      <c r="S125" s="1955"/>
      <c r="T125" s="1955"/>
      <c r="U125" s="1955"/>
      <c r="V125" s="1955"/>
      <c r="W125" s="1955"/>
      <c r="X125" s="1955"/>
      <c r="Y125" s="1955"/>
      <c r="Z125" s="1955"/>
      <c r="AA125" s="1955"/>
      <c r="AB125" s="1955"/>
      <c r="AC125" s="1955"/>
      <c r="AD125" s="1955"/>
      <c r="AE125" s="1955"/>
      <c r="AF125" s="1955"/>
      <c r="AG125" s="1955"/>
      <c r="AH125" s="1955"/>
    </row>
    <row r="126" spans="1:34" ht="15.75" customHeight="1">
      <c r="A126" s="1955"/>
      <c r="B126" s="1955"/>
      <c r="C126" s="1955"/>
      <c r="D126" s="1955"/>
      <c r="E126" s="1955"/>
      <c r="F126" s="1955"/>
      <c r="G126" s="1955"/>
      <c r="H126" s="1955"/>
      <c r="I126" s="1955"/>
      <c r="J126" s="1955"/>
      <c r="K126" s="1955"/>
      <c r="L126" s="1955"/>
      <c r="M126" s="1955"/>
      <c r="N126" s="1955"/>
      <c r="O126" s="1955"/>
      <c r="P126" s="1955"/>
      <c r="Q126" s="1955"/>
      <c r="R126" s="1955"/>
      <c r="S126" s="1955"/>
      <c r="T126" s="1955"/>
      <c r="U126" s="1955"/>
      <c r="V126" s="1955"/>
      <c r="W126" s="1955"/>
      <c r="X126" s="1955"/>
      <c r="Y126" s="1955"/>
      <c r="Z126" s="1955"/>
      <c r="AA126" s="1955"/>
      <c r="AB126" s="1955"/>
      <c r="AC126" s="1955"/>
      <c r="AD126" s="1955"/>
      <c r="AE126" s="1955"/>
      <c r="AF126" s="1955"/>
      <c r="AG126" s="1955"/>
      <c r="AH126" s="1955"/>
    </row>
    <row r="127" spans="1:34" ht="15.75" customHeight="1">
      <c r="A127" s="1955"/>
      <c r="B127" s="1955"/>
      <c r="C127" s="1955"/>
      <c r="D127" s="1955"/>
      <c r="E127" s="1955"/>
      <c r="F127" s="1955"/>
      <c r="G127" s="1955"/>
      <c r="H127" s="1955"/>
      <c r="I127" s="1955"/>
      <c r="J127" s="1955"/>
      <c r="K127" s="1955"/>
      <c r="L127" s="1955"/>
      <c r="M127" s="1955"/>
      <c r="N127" s="1955"/>
      <c r="O127" s="1955"/>
      <c r="P127" s="1955"/>
      <c r="Q127" s="1955"/>
      <c r="R127" s="1955"/>
      <c r="S127" s="1955"/>
      <c r="T127" s="1955"/>
      <c r="U127" s="1955"/>
      <c r="V127" s="1955"/>
      <c r="W127" s="1955"/>
      <c r="X127" s="1955"/>
      <c r="Y127" s="1955"/>
      <c r="Z127" s="1955"/>
      <c r="AA127" s="1955"/>
      <c r="AB127" s="1955"/>
      <c r="AC127" s="1955"/>
      <c r="AD127" s="1955"/>
      <c r="AE127" s="1955"/>
      <c r="AF127" s="1955"/>
      <c r="AG127" s="1955"/>
      <c r="AH127" s="1955"/>
    </row>
    <row r="128" spans="1:34" ht="15.75" customHeight="1">
      <c r="A128" s="1955"/>
      <c r="B128" s="1955"/>
      <c r="C128" s="1955"/>
      <c r="D128" s="1955"/>
      <c r="E128" s="1955"/>
      <c r="F128" s="1955"/>
      <c r="G128" s="1955"/>
      <c r="H128" s="1955"/>
      <c r="I128" s="1955"/>
      <c r="J128" s="1955"/>
      <c r="K128" s="1955"/>
      <c r="L128" s="1955"/>
      <c r="M128" s="1955"/>
      <c r="N128" s="1955"/>
      <c r="O128" s="1955"/>
      <c r="P128" s="1955"/>
      <c r="Q128" s="1955"/>
      <c r="R128" s="1955"/>
      <c r="S128" s="1955"/>
      <c r="T128" s="1955"/>
      <c r="U128" s="1955"/>
      <c r="V128" s="1955"/>
      <c r="W128" s="1955"/>
      <c r="X128" s="1955"/>
      <c r="Y128" s="1955"/>
      <c r="Z128" s="1955"/>
      <c r="AA128" s="1955"/>
      <c r="AB128" s="1955"/>
      <c r="AC128" s="1955"/>
      <c r="AD128" s="1955"/>
      <c r="AE128" s="1955"/>
      <c r="AF128" s="1955"/>
      <c r="AG128" s="1955"/>
      <c r="AH128" s="1955"/>
    </row>
    <row r="129" spans="1:34" ht="15.75" customHeight="1">
      <c r="A129" s="1955"/>
      <c r="B129" s="1955"/>
      <c r="C129" s="1955"/>
      <c r="D129" s="1955"/>
      <c r="E129" s="1955"/>
      <c r="F129" s="1955"/>
      <c r="G129" s="1955"/>
      <c r="H129" s="1955"/>
      <c r="I129" s="1955"/>
      <c r="J129" s="1955"/>
      <c r="K129" s="1955"/>
      <c r="L129" s="1955"/>
      <c r="M129" s="1955"/>
      <c r="N129" s="1955"/>
      <c r="O129" s="1955"/>
      <c r="P129" s="1955"/>
      <c r="Q129" s="1955"/>
      <c r="R129" s="1955"/>
      <c r="S129" s="1955"/>
      <c r="T129" s="1955"/>
      <c r="U129" s="1955"/>
      <c r="V129" s="1955"/>
      <c r="W129" s="1955"/>
      <c r="X129" s="1955"/>
      <c r="Y129" s="1955"/>
      <c r="Z129" s="1955"/>
      <c r="AA129" s="1955"/>
      <c r="AB129" s="1955"/>
      <c r="AC129" s="1955"/>
      <c r="AD129" s="1955"/>
      <c r="AE129" s="1955"/>
      <c r="AF129" s="1955"/>
      <c r="AG129" s="1955"/>
      <c r="AH129" s="1955"/>
    </row>
    <row r="130" spans="1:34" ht="15.75" customHeight="1">
      <c r="A130" s="1955"/>
      <c r="B130" s="1955"/>
      <c r="C130" s="1955"/>
      <c r="D130" s="1955"/>
      <c r="E130" s="1955"/>
      <c r="F130" s="1955"/>
      <c r="G130" s="1955"/>
      <c r="H130" s="1955"/>
      <c r="I130" s="1955"/>
      <c r="J130" s="1955"/>
      <c r="K130" s="1955"/>
      <c r="L130" s="1955"/>
      <c r="M130" s="1955"/>
      <c r="N130" s="1955"/>
      <c r="O130" s="1955"/>
      <c r="P130" s="1955"/>
      <c r="Q130" s="1955"/>
      <c r="R130" s="1955"/>
      <c r="S130" s="1955"/>
      <c r="T130" s="1955"/>
      <c r="U130" s="1955"/>
      <c r="V130" s="1955"/>
      <c r="W130" s="1955"/>
      <c r="X130" s="1955"/>
      <c r="Y130" s="1955"/>
      <c r="Z130" s="1955"/>
      <c r="AA130" s="1955"/>
      <c r="AB130" s="1955"/>
      <c r="AC130" s="1955"/>
      <c r="AD130" s="1955"/>
      <c r="AE130" s="1955"/>
      <c r="AF130" s="1955"/>
      <c r="AG130" s="1955"/>
      <c r="AH130" s="1955"/>
    </row>
    <row r="131" spans="1:34" ht="15.75" customHeight="1">
      <c r="A131" s="1955"/>
      <c r="B131" s="1955"/>
      <c r="C131" s="1955"/>
      <c r="D131" s="1955"/>
      <c r="E131" s="1955"/>
      <c r="F131" s="1955"/>
      <c r="G131" s="1955"/>
      <c r="H131" s="1955"/>
      <c r="I131" s="1955"/>
      <c r="J131" s="1955"/>
      <c r="K131" s="1955"/>
      <c r="L131" s="1955"/>
      <c r="M131" s="1955"/>
      <c r="N131" s="1955"/>
      <c r="O131" s="1955"/>
      <c r="P131" s="1955"/>
      <c r="Q131" s="1955"/>
      <c r="R131" s="1955"/>
      <c r="S131" s="1955"/>
      <c r="T131" s="1955"/>
      <c r="U131" s="1955"/>
      <c r="V131" s="1955"/>
      <c r="W131" s="1955"/>
      <c r="X131" s="1955"/>
      <c r="Y131" s="1955"/>
      <c r="Z131" s="1955"/>
      <c r="AA131" s="1955"/>
      <c r="AB131" s="1955"/>
      <c r="AC131" s="1955"/>
      <c r="AD131" s="1955"/>
      <c r="AE131" s="1955"/>
      <c r="AF131" s="1955"/>
      <c r="AG131" s="1955"/>
      <c r="AH131" s="1955"/>
    </row>
    <row r="132" spans="1:34" ht="15.75" customHeight="1">
      <c r="A132" s="1955"/>
      <c r="B132" s="1955"/>
      <c r="C132" s="1955"/>
      <c r="D132" s="1955"/>
      <c r="E132" s="1955"/>
      <c r="F132" s="1955"/>
      <c r="G132" s="1955"/>
      <c r="H132" s="1955"/>
      <c r="I132" s="1955"/>
      <c r="J132" s="1955"/>
      <c r="K132" s="1955"/>
      <c r="L132" s="1955"/>
      <c r="M132" s="1955"/>
      <c r="N132" s="1955"/>
      <c r="O132" s="1955"/>
      <c r="P132" s="1955"/>
      <c r="Q132" s="1955"/>
      <c r="R132" s="1955"/>
      <c r="S132" s="1955"/>
      <c r="T132" s="1955"/>
      <c r="U132" s="1955"/>
      <c r="V132" s="1955"/>
      <c r="W132" s="1955"/>
      <c r="X132" s="1955"/>
      <c r="Y132" s="1955"/>
      <c r="Z132" s="1955"/>
      <c r="AA132" s="1955"/>
      <c r="AB132" s="1955"/>
      <c r="AC132" s="1955"/>
      <c r="AD132" s="1955"/>
      <c r="AE132" s="1955"/>
      <c r="AF132" s="1955"/>
      <c r="AG132" s="1955"/>
      <c r="AH132" s="1955"/>
    </row>
    <row r="133" spans="1:34" ht="15.75" customHeight="1">
      <c r="A133" s="1955"/>
      <c r="B133" s="1955"/>
      <c r="C133" s="1955"/>
      <c r="D133" s="1955"/>
      <c r="E133" s="1955"/>
      <c r="F133" s="1955"/>
      <c r="G133" s="1955"/>
      <c r="H133" s="1955"/>
      <c r="I133" s="1955"/>
      <c r="J133" s="1955"/>
      <c r="K133" s="1955"/>
      <c r="L133" s="1955"/>
      <c r="M133" s="1955"/>
      <c r="N133" s="1955"/>
      <c r="O133" s="1955"/>
      <c r="P133" s="1955"/>
      <c r="Q133" s="1955"/>
      <c r="R133" s="1955"/>
      <c r="S133" s="1955"/>
      <c r="T133" s="1955"/>
      <c r="U133" s="1955"/>
      <c r="V133" s="1955"/>
      <c r="W133" s="1955"/>
      <c r="X133" s="1955"/>
      <c r="Y133" s="1955"/>
      <c r="Z133" s="1955"/>
      <c r="AA133" s="1955"/>
      <c r="AB133" s="1955"/>
      <c r="AC133" s="1955"/>
      <c r="AD133" s="1955"/>
      <c r="AE133" s="1955"/>
      <c r="AF133" s="1955"/>
      <c r="AG133" s="1955"/>
      <c r="AH133" s="1955"/>
    </row>
    <row r="134" spans="1:34" ht="15.75" customHeight="1">
      <c r="A134" s="1955"/>
      <c r="B134" s="1955"/>
      <c r="C134" s="1955"/>
      <c r="D134" s="1955"/>
      <c r="E134" s="1955"/>
      <c r="F134" s="1955"/>
      <c r="G134" s="1955"/>
      <c r="H134" s="1955"/>
      <c r="I134" s="1955"/>
      <c r="J134" s="1955"/>
      <c r="K134" s="1955"/>
      <c r="L134" s="1955"/>
      <c r="M134" s="1955"/>
      <c r="N134" s="1955"/>
      <c r="O134" s="1955"/>
      <c r="P134" s="1955"/>
      <c r="Q134" s="1955"/>
      <c r="R134" s="1955"/>
      <c r="S134" s="1955"/>
      <c r="T134" s="1955"/>
      <c r="U134" s="1955"/>
      <c r="V134" s="1955"/>
      <c r="W134" s="1955"/>
      <c r="X134" s="1955"/>
      <c r="Y134" s="1955"/>
      <c r="Z134" s="1955"/>
      <c r="AA134" s="1955"/>
      <c r="AB134" s="1955"/>
      <c r="AC134" s="1955"/>
      <c r="AD134" s="1955"/>
      <c r="AE134" s="1955"/>
      <c r="AF134" s="1955"/>
      <c r="AG134" s="1955"/>
      <c r="AH134" s="1955"/>
    </row>
    <row r="135" spans="1:34" ht="15.75" customHeight="1">
      <c r="A135" s="1955"/>
      <c r="B135" s="1955"/>
      <c r="C135" s="1955"/>
      <c r="D135" s="1955"/>
      <c r="E135" s="1955"/>
      <c r="F135" s="1955"/>
      <c r="G135" s="1955"/>
      <c r="H135" s="1955"/>
      <c r="I135" s="1955"/>
      <c r="J135" s="1955"/>
      <c r="K135" s="1955"/>
      <c r="L135" s="1955"/>
      <c r="M135" s="1955"/>
      <c r="N135" s="1955"/>
      <c r="O135" s="1955"/>
      <c r="P135" s="1955"/>
      <c r="Q135" s="1955"/>
      <c r="R135" s="1955"/>
      <c r="S135" s="1955"/>
      <c r="T135" s="1955"/>
      <c r="U135" s="1955"/>
      <c r="V135" s="1955"/>
      <c r="W135" s="1955"/>
      <c r="X135" s="1955"/>
      <c r="Y135" s="1955"/>
      <c r="Z135" s="1955"/>
      <c r="AA135" s="1955"/>
      <c r="AB135" s="1955"/>
      <c r="AC135" s="1955"/>
      <c r="AD135" s="1955"/>
      <c r="AE135" s="1955"/>
      <c r="AF135" s="1955"/>
      <c r="AG135" s="1955"/>
      <c r="AH135" s="1955"/>
    </row>
    <row r="136" spans="1:34" ht="15.75" customHeight="1">
      <c r="A136" s="1955"/>
      <c r="B136" s="1955"/>
      <c r="C136" s="1955"/>
      <c r="D136" s="1955"/>
      <c r="E136" s="1955"/>
      <c r="F136" s="1955"/>
      <c r="G136" s="1955"/>
      <c r="H136" s="1955"/>
      <c r="I136" s="1955"/>
      <c r="J136" s="1955"/>
      <c r="K136" s="1955"/>
      <c r="L136" s="1955"/>
      <c r="M136" s="1955"/>
      <c r="N136" s="1955"/>
      <c r="O136" s="1955"/>
      <c r="P136" s="1955"/>
      <c r="Q136" s="1955"/>
      <c r="R136" s="1955"/>
      <c r="S136" s="1955"/>
      <c r="T136" s="1955"/>
      <c r="U136" s="1955"/>
      <c r="V136" s="1955"/>
      <c r="W136" s="1955"/>
      <c r="X136" s="1955"/>
      <c r="Y136" s="1955"/>
      <c r="Z136" s="1955"/>
      <c r="AA136" s="1955"/>
      <c r="AB136" s="1955"/>
      <c r="AC136" s="1955"/>
      <c r="AD136" s="1955"/>
      <c r="AE136" s="1955"/>
      <c r="AF136" s="1955"/>
      <c r="AG136" s="1955"/>
      <c r="AH136" s="1955"/>
    </row>
    <row r="137" spans="1:34" ht="15.75" customHeight="1">
      <c r="A137" s="1955"/>
      <c r="B137" s="1955"/>
      <c r="C137" s="1955"/>
      <c r="D137" s="1955"/>
      <c r="E137" s="1955"/>
      <c r="F137" s="1955"/>
      <c r="G137" s="1955"/>
      <c r="H137" s="1955"/>
      <c r="I137" s="1955"/>
      <c r="J137" s="1955"/>
      <c r="K137" s="1955"/>
      <c r="L137" s="1955"/>
      <c r="M137" s="1955"/>
      <c r="N137" s="1955"/>
      <c r="O137" s="1955"/>
      <c r="P137" s="1955"/>
      <c r="Q137" s="1955"/>
      <c r="R137" s="1955"/>
      <c r="S137" s="1955"/>
      <c r="T137" s="1955"/>
      <c r="U137" s="1955"/>
      <c r="V137" s="1955"/>
      <c r="W137" s="1955"/>
      <c r="X137" s="1955"/>
      <c r="Y137" s="1955"/>
      <c r="Z137" s="1955"/>
      <c r="AA137" s="1955"/>
      <c r="AB137" s="1955"/>
      <c r="AC137" s="1955"/>
      <c r="AD137" s="1955"/>
      <c r="AE137" s="1955"/>
      <c r="AF137" s="1955"/>
      <c r="AG137" s="1955"/>
      <c r="AH137" s="1955"/>
    </row>
    <row r="138" spans="1:34" ht="15.75" customHeight="1">
      <c r="A138" s="1955"/>
      <c r="B138" s="1955"/>
      <c r="C138" s="1955"/>
      <c r="D138" s="1955"/>
      <c r="E138" s="1955"/>
      <c r="F138" s="1955"/>
      <c r="G138" s="1955"/>
      <c r="H138" s="1955"/>
      <c r="I138" s="1955"/>
      <c r="J138" s="1955"/>
      <c r="K138" s="1955"/>
      <c r="L138" s="1955"/>
      <c r="M138" s="1955"/>
      <c r="N138" s="1955"/>
      <c r="O138" s="1955"/>
      <c r="P138" s="1955"/>
      <c r="Q138" s="1955"/>
      <c r="R138" s="1955"/>
      <c r="S138" s="1955"/>
      <c r="T138" s="1955"/>
      <c r="U138" s="1955"/>
      <c r="V138" s="1955"/>
      <c r="W138" s="1955"/>
      <c r="X138" s="1955"/>
      <c r="Y138" s="1955"/>
      <c r="Z138" s="1955"/>
      <c r="AA138" s="1955"/>
      <c r="AB138" s="1955"/>
      <c r="AC138" s="1955"/>
      <c r="AD138" s="1955"/>
      <c r="AE138" s="1955"/>
      <c r="AF138" s="1955"/>
      <c r="AG138" s="1955"/>
      <c r="AH138" s="1955"/>
    </row>
    <row r="139" spans="1:34" ht="15.75" customHeight="1">
      <c r="A139" s="1955"/>
      <c r="B139" s="1955"/>
      <c r="C139" s="1955"/>
      <c r="D139" s="1955"/>
      <c r="E139" s="1955"/>
      <c r="F139" s="1955"/>
      <c r="G139" s="1955"/>
      <c r="H139" s="1955"/>
      <c r="I139" s="1955"/>
      <c r="J139" s="1955"/>
      <c r="K139" s="1955"/>
      <c r="L139" s="1955"/>
      <c r="M139" s="1955"/>
      <c r="N139" s="1955"/>
      <c r="O139" s="1955"/>
      <c r="P139" s="1955"/>
      <c r="Q139" s="1955"/>
      <c r="R139" s="1955"/>
      <c r="S139" s="1955"/>
      <c r="T139" s="1955"/>
      <c r="U139" s="1955"/>
      <c r="V139" s="1955"/>
      <c r="W139" s="1955"/>
      <c r="X139" s="1955"/>
      <c r="Y139" s="1955"/>
      <c r="Z139" s="1955"/>
      <c r="AA139" s="1955"/>
      <c r="AB139" s="1955"/>
      <c r="AC139" s="1955"/>
      <c r="AD139" s="1955"/>
      <c r="AE139" s="1955"/>
      <c r="AF139" s="1955"/>
      <c r="AG139" s="1955"/>
      <c r="AH139" s="1955"/>
    </row>
    <row r="140" spans="1:34" ht="15.75" customHeight="1">
      <c r="A140" s="1955"/>
      <c r="B140" s="1955"/>
      <c r="C140" s="1955"/>
      <c r="D140" s="1955"/>
      <c r="E140" s="1955"/>
      <c r="F140" s="1955"/>
      <c r="G140" s="1955"/>
      <c r="H140" s="1955"/>
      <c r="I140" s="1955"/>
      <c r="J140" s="1955"/>
      <c r="K140" s="1955"/>
      <c r="L140" s="1955"/>
      <c r="M140" s="1955"/>
      <c r="N140" s="1955"/>
      <c r="O140" s="1955"/>
      <c r="P140" s="1955"/>
      <c r="Q140" s="1955"/>
      <c r="R140" s="1955"/>
      <c r="S140" s="1955"/>
      <c r="T140" s="1955"/>
      <c r="U140" s="1955"/>
      <c r="V140" s="1955"/>
      <c r="W140" s="1955"/>
      <c r="X140" s="1955"/>
      <c r="Y140" s="1955"/>
      <c r="Z140" s="1955"/>
      <c r="AA140" s="1955"/>
      <c r="AB140" s="1955"/>
      <c r="AC140" s="1955"/>
      <c r="AD140" s="1955"/>
      <c r="AE140" s="1955"/>
      <c r="AF140" s="1955"/>
      <c r="AG140" s="1955"/>
      <c r="AH140" s="1955"/>
    </row>
    <row r="141" spans="1:34" ht="15.75" customHeight="1">
      <c r="A141" s="1955"/>
      <c r="B141" s="1955"/>
      <c r="C141" s="1955"/>
      <c r="D141" s="1955"/>
      <c r="E141" s="1955"/>
      <c r="F141" s="1955"/>
      <c r="G141" s="1955"/>
      <c r="H141" s="1955"/>
      <c r="I141" s="1955"/>
      <c r="J141" s="1955"/>
      <c r="K141" s="1955"/>
      <c r="L141" s="1955"/>
      <c r="M141" s="1955"/>
      <c r="N141" s="1955"/>
      <c r="O141" s="1955"/>
      <c r="P141" s="1955"/>
      <c r="Q141" s="1955"/>
      <c r="R141" s="1955"/>
      <c r="S141" s="1955"/>
      <c r="T141" s="1955"/>
      <c r="U141" s="1955"/>
      <c r="V141" s="1955"/>
      <c r="W141" s="1955"/>
      <c r="X141" s="1955"/>
      <c r="Y141" s="1955"/>
      <c r="Z141" s="1955"/>
      <c r="AA141" s="1955"/>
      <c r="AB141" s="1955"/>
      <c r="AC141" s="1955"/>
      <c r="AD141" s="1955"/>
      <c r="AE141" s="1955"/>
      <c r="AF141" s="1955"/>
      <c r="AG141" s="1955"/>
      <c r="AH141" s="1955"/>
    </row>
    <row r="142" spans="1:34" ht="15.75" customHeight="1">
      <c r="A142" s="1955"/>
      <c r="B142" s="1955"/>
      <c r="C142" s="1955"/>
      <c r="D142" s="1955"/>
      <c r="E142" s="1955"/>
      <c r="F142" s="1955"/>
      <c r="G142" s="1955"/>
      <c r="H142" s="1955"/>
      <c r="I142" s="1955"/>
      <c r="J142" s="1955"/>
      <c r="K142" s="1955"/>
      <c r="L142" s="1955"/>
      <c r="M142" s="1955"/>
      <c r="N142" s="1955"/>
      <c r="O142" s="1955"/>
      <c r="P142" s="1955"/>
      <c r="Q142" s="1955"/>
      <c r="R142" s="1955"/>
      <c r="S142" s="1955"/>
      <c r="T142" s="1955"/>
      <c r="U142" s="1955"/>
      <c r="V142" s="1955"/>
      <c r="W142" s="1955"/>
      <c r="X142" s="1955"/>
      <c r="Y142" s="1955"/>
      <c r="Z142" s="1955"/>
      <c r="AA142" s="1955"/>
      <c r="AB142" s="1955"/>
      <c r="AC142" s="1955"/>
      <c r="AD142" s="1955"/>
      <c r="AE142" s="1955"/>
      <c r="AF142" s="1955"/>
      <c r="AG142" s="1955"/>
      <c r="AH142" s="1955"/>
    </row>
    <row r="143" spans="1:34" ht="15.75" customHeight="1">
      <c r="A143" s="1955"/>
      <c r="B143" s="1955"/>
      <c r="C143" s="1955"/>
      <c r="D143" s="1955"/>
      <c r="E143" s="1955"/>
      <c r="F143" s="1955"/>
      <c r="G143" s="1955"/>
      <c r="H143" s="1955"/>
      <c r="I143" s="1955"/>
      <c r="J143" s="1955"/>
      <c r="K143" s="1955"/>
      <c r="L143" s="1955"/>
      <c r="M143" s="1955"/>
      <c r="N143" s="1955"/>
      <c r="O143" s="1955"/>
      <c r="P143" s="1955"/>
      <c r="Q143" s="1955"/>
      <c r="R143" s="1955"/>
      <c r="S143" s="1955"/>
      <c r="T143" s="1955"/>
      <c r="U143" s="1955"/>
      <c r="V143" s="1955"/>
      <c r="W143" s="1955"/>
      <c r="X143" s="1955"/>
      <c r="Y143" s="1955"/>
      <c r="Z143" s="1955"/>
      <c r="AA143" s="1955"/>
      <c r="AB143" s="1955"/>
      <c r="AC143" s="1955"/>
      <c r="AD143" s="1955"/>
      <c r="AE143" s="1955"/>
      <c r="AF143" s="1955"/>
      <c r="AG143" s="1955"/>
      <c r="AH143" s="1955"/>
    </row>
    <row r="144" spans="1:34" ht="15.75" customHeight="1">
      <c r="A144" s="1955"/>
      <c r="B144" s="1955"/>
      <c r="C144" s="1955"/>
      <c r="D144" s="1955"/>
      <c r="E144" s="1955"/>
      <c r="F144" s="1955"/>
      <c r="G144" s="1955"/>
      <c r="H144" s="1955"/>
      <c r="I144" s="1955"/>
      <c r="J144" s="1955"/>
      <c r="K144" s="1955"/>
      <c r="L144" s="1955"/>
      <c r="M144" s="1955"/>
      <c r="N144" s="1955"/>
      <c r="O144" s="1955"/>
      <c r="P144" s="1955"/>
      <c r="Q144" s="1955"/>
      <c r="R144" s="1955"/>
      <c r="S144" s="1955"/>
      <c r="T144" s="1955"/>
      <c r="U144" s="1955"/>
      <c r="V144" s="1955"/>
      <c r="W144" s="1955"/>
      <c r="X144" s="1955"/>
      <c r="Y144" s="1955"/>
      <c r="Z144" s="1955"/>
      <c r="AA144" s="1955"/>
      <c r="AB144" s="1955"/>
      <c r="AC144" s="1955"/>
      <c r="AD144" s="1955"/>
      <c r="AE144" s="1955"/>
      <c r="AF144" s="1955"/>
      <c r="AG144" s="1955"/>
      <c r="AH144" s="1955"/>
    </row>
    <row r="145" spans="1:34" ht="15.75" customHeight="1">
      <c r="A145" s="1955"/>
      <c r="B145" s="1955"/>
      <c r="C145" s="1955"/>
      <c r="D145" s="1955"/>
      <c r="E145" s="1955"/>
      <c r="F145" s="1955"/>
      <c r="G145" s="1955"/>
      <c r="H145" s="1955"/>
      <c r="I145" s="1955"/>
      <c r="J145" s="1955"/>
      <c r="K145" s="1955"/>
      <c r="L145" s="1955"/>
      <c r="M145" s="1955"/>
      <c r="N145" s="1955"/>
      <c r="O145" s="1955"/>
      <c r="P145" s="1955"/>
      <c r="Q145" s="1955"/>
      <c r="R145" s="1955"/>
      <c r="S145" s="1955"/>
      <c r="T145" s="1955"/>
      <c r="U145" s="1955"/>
      <c r="V145" s="1955"/>
      <c r="W145" s="1955"/>
      <c r="X145" s="1955"/>
      <c r="Y145" s="1955"/>
      <c r="Z145" s="1955"/>
      <c r="AA145" s="1955"/>
      <c r="AB145" s="1955"/>
      <c r="AC145" s="1955"/>
      <c r="AD145" s="1955"/>
      <c r="AE145" s="1955"/>
      <c r="AF145" s="1955"/>
      <c r="AG145" s="1955"/>
      <c r="AH145" s="1955"/>
    </row>
    <row r="146" spans="1:34" ht="15.75" customHeight="1">
      <c r="A146" s="1955"/>
      <c r="B146" s="1955"/>
      <c r="C146" s="1955"/>
      <c r="D146" s="1955"/>
      <c r="E146" s="1955"/>
      <c r="F146" s="1955"/>
      <c r="G146" s="1955"/>
      <c r="H146" s="1955"/>
      <c r="I146" s="1955"/>
      <c r="J146" s="1955"/>
      <c r="K146" s="1955"/>
      <c r="L146" s="1955"/>
      <c r="M146" s="1955"/>
      <c r="N146" s="1955"/>
      <c r="O146" s="1955"/>
      <c r="P146" s="1955"/>
      <c r="Q146" s="1955"/>
      <c r="R146" s="1955"/>
      <c r="S146" s="1955"/>
      <c r="T146" s="1955"/>
      <c r="U146" s="1955"/>
      <c r="V146" s="1955"/>
      <c r="W146" s="1955"/>
      <c r="X146" s="1955"/>
      <c r="Y146" s="1955"/>
      <c r="Z146" s="1955"/>
      <c r="AA146" s="1955"/>
      <c r="AB146" s="1955"/>
      <c r="AC146" s="1955"/>
      <c r="AD146" s="1955"/>
      <c r="AE146" s="1955"/>
      <c r="AF146" s="1955"/>
      <c r="AG146" s="1955"/>
      <c r="AH146" s="1955"/>
    </row>
    <row r="147" spans="1:34" ht="15.75" customHeight="1">
      <c r="A147" s="1955"/>
      <c r="B147" s="1955"/>
      <c r="C147" s="1955"/>
      <c r="D147" s="1955"/>
      <c r="E147" s="1955"/>
      <c r="F147" s="1955"/>
      <c r="G147" s="1955"/>
      <c r="H147" s="1955"/>
      <c r="I147" s="1955"/>
      <c r="J147" s="1955"/>
      <c r="K147" s="1955"/>
      <c r="L147" s="1955"/>
      <c r="M147" s="1955"/>
      <c r="N147" s="1955"/>
      <c r="O147" s="1955"/>
      <c r="P147" s="1955"/>
      <c r="Q147" s="1955"/>
      <c r="R147" s="1955"/>
      <c r="S147" s="1955"/>
      <c r="T147" s="1955"/>
      <c r="U147" s="1955"/>
      <c r="V147" s="1955"/>
      <c r="W147" s="1955"/>
      <c r="X147" s="1955"/>
      <c r="Y147" s="1955"/>
      <c r="Z147" s="1955"/>
      <c r="AA147" s="1955"/>
      <c r="AB147" s="1955"/>
      <c r="AC147" s="1955"/>
      <c r="AD147" s="1955"/>
      <c r="AE147" s="1955"/>
      <c r="AF147" s="1955"/>
      <c r="AG147" s="1955"/>
      <c r="AH147" s="1955"/>
    </row>
    <row r="148" spans="1:34" ht="15.75" customHeight="1">
      <c r="A148" s="1955"/>
      <c r="B148" s="1955"/>
      <c r="C148" s="1955"/>
      <c r="D148" s="1955"/>
      <c r="E148" s="1955"/>
      <c r="F148" s="1955"/>
      <c r="G148" s="1955"/>
      <c r="H148" s="1955"/>
      <c r="I148" s="1955"/>
      <c r="J148" s="1955"/>
      <c r="K148" s="1955"/>
      <c r="L148" s="1955"/>
      <c r="M148" s="1955"/>
      <c r="N148" s="1955"/>
      <c r="O148" s="1955"/>
      <c r="P148" s="1955"/>
      <c r="Q148" s="1955"/>
      <c r="R148" s="1955"/>
      <c r="S148" s="1955"/>
      <c r="T148" s="1955"/>
      <c r="U148" s="1955"/>
      <c r="V148" s="1955"/>
      <c r="W148" s="1955"/>
      <c r="X148" s="1955"/>
      <c r="Y148" s="1955"/>
      <c r="Z148" s="1955"/>
      <c r="AA148" s="1955"/>
      <c r="AB148" s="1955"/>
      <c r="AC148" s="1955"/>
      <c r="AD148" s="1955"/>
      <c r="AE148" s="1955"/>
      <c r="AF148" s="1955"/>
      <c r="AG148" s="1955"/>
      <c r="AH148" s="1955"/>
    </row>
    <row r="149" spans="1:34" ht="15.75" customHeight="1">
      <c r="A149" s="1955"/>
      <c r="B149" s="1955"/>
      <c r="C149" s="1955"/>
      <c r="D149" s="1955"/>
      <c r="E149" s="1955"/>
      <c r="F149" s="1955"/>
      <c r="G149" s="1955"/>
      <c r="H149" s="1955"/>
      <c r="I149" s="1955"/>
      <c r="J149" s="1955"/>
      <c r="K149" s="1955"/>
      <c r="L149" s="1955"/>
      <c r="M149" s="1955"/>
      <c r="N149" s="1955"/>
      <c r="O149" s="1955"/>
      <c r="P149" s="1955"/>
      <c r="Q149" s="1955"/>
      <c r="R149" s="1955"/>
      <c r="S149" s="1955"/>
      <c r="T149" s="1955"/>
      <c r="U149" s="1955"/>
      <c r="V149" s="1955"/>
      <c r="W149" s="1955"/>
      <c r="X149" s="1955"/>
      <c r="Y149" s="1955"/>
      <c r="Z149" s="1955"/>
      <c r="AA149" s="1955"/>
      <c r="AB149" s="1955"/>
      <c r="AC149" s="1955"/>
      <c r="AD149" s="1955"/>
      <c r="AE149" s="1955"/>
      <c r="AF149" s="1955"/>
      <c r="AG149" s="1955"/>
      <c r="AH149" s="1955"/>
    </row>
    <row r="150" spans="1:34" ht="15.75" customHeight="1">
      <c r="A150" s="1955"/>
      <c r="B150" s="1955"/>
      <c r="C150" s="1955"/>
      <c r="D150" s="1955"/>
      <c r="E150" s="1955"/>
      <c r="F150" s="1955"/>
      <c r="G150" s="1955"/>
      <c r="H150" s="1955"/>
      <c r="I150" s="1955"/>
      <c r="J150" s="1955"/>
      <c r="K150" s="1955"/>
      <c r="L150" s="1955"/>
      <c r="M150" s="1955"/>
      <c r="N150" s="1955"/>
      <c r="O150" s="1955"/>
      <c r="P150" s="1955"/>
      <c r="Q150" s="1955"/>
      <c r="R150" s="1955"/>
      <c r="S150" s="1955"/>
      <c r="T150" s="1955"/>
      <c r="U150" s="1955"/>
      <c r="V150" s="1955"/>
      <c r="W150" s="1955"/>
      <c r="X150" s="1955"/>
      <c r="Y150" s="1955"/>
      <c r="Z150" s="1955"/>
      <c r="AA150" s="1955"/>
      <c r="AB150" s="1955"/>
      <c r="AC150" s="1955"/>
      <c r="AD150" s="1955"/>
      <c r="AE150" s="1955"/>
      <c r="AF150" s="1955"/>
      <c r="AG150" s="1955"/>
      <c r="AH150" s="1955"/>
    </row>
    <row r="151" spans="1:34" ht="15.75" customHeight="1">
      <c r="A151" s="1955"/>
      <c r="B151" s="1955"/>
      <c r="C151" s="1955"/>
      <c r="D151" s="1955"/>
      <c r="E151" s="1955"/>
      <c r="F151" s="1955"/>
      <c r="G151" s="1955"/>
      <c r="H151" s="1955"/>
      <c r="I151" s="1955"/>
      <c r="J151" s="1955"/>
      <c r="K151" s="1955"/>
      <c r="L151" s="1955"/>
      <c r="M151" s="1955"/>
      <c r="N151" s="1955"/>
      <c r="O151" s="1955"/>
      <c r="P151" s="1955"/>
      <c r="Q151" s="1955"/>
      <c r="R151" s="1955"/>
      <c r="S151" s="1955"/>
      <c r="T151" s="1955"/>
      <c r="U151" s="1955"/>
      <c r="V151" s="1955"/>
      <c r="W151" s="1955"/>
      <c r="X151" s="1955"/>
      <c r="Y151" s="1955"/>
      <c r="Z151" s="1955"/>
      <c r="AA151" s="1955"/>
      <c r="AB151" s="1955"/>
      <c r="AC151" s="1955"/>
      <c r="AD151" s="1955"/>
      <c r="AE151" s="1955"/>
      <c r="AF151" s="1955"/>
      <c r="AG151" s="1955"/>
      <c r="AH151" s="1955"/>
    </row>
    <row r="152" spans="1:34" ht="15.75" customHeight="1">
      <c r="A152" s="1955"/>
      <c r="B152" s="1955"/>
      <c r="C152" s="1955"/>
      <c r="D152" s="1955"/>
      <c r="E152" s="1955"/>
      <c r="F152" s="1955"/>
      <c r="G152" s="1955"/>
      <c r="H152" s="1955"/>
      <c r="I152" s="1955"/>
      <c r="J152" s="1955"/>
      <c r="K152" s="1955"/>
      <c r="L152" s="1955"/>
      <c r="M152" s="1955"/>
      <c r="N152" s="1955"/>
      <c r="O152" s="1955"/>
      <c r="P152" s="1955"/>
      <c r="Q152" s="1955"/>
      <c r="R152" s="1955"/>
      <c r="S152" s="1955"/>
      <c r="T152" s="1955"/>
      <c r="U152" s="1955"/>
      <c r="V152" s="1955"/>
      <c r="W152" s="1955"/>
      <c r="X152" s="1955"/>
      <c r="Y152" s="1955"/>
      <c r="Z152" s="1955"/>
      <c r="AA152" s="1955"/>
      <c r="AB152" s="1955"/>
      <c r="AC152" s="1955"/>
      <c r="AD152" s="1955"/>
      <c r="AE152" s="1955"/>
      <c r="AF152" s="1955"/>
      <c r="AG152" s="1955"/>
      <c r="AH152" s="1955"/>
    </row>
    <row r="153" spans="1:34" ht="15.75" customHeight="1">
      <c r="A153" s="1955"/>
      <c r="B153" s="1955"/>
      <c r="C153" s="1955"/>
      <c r="D153" s="1955"/>
      <c r="E153" s="1955"/>
      <c r="F153" s="1955"/>
      <c r="G153" s="1955"/>
      <c r="H153" s="1955"/>
      <c r="I153" s="1955"/>
      <c r="J153" s="1955"/>
      <c r="K153" s="1955"/>
      <c r="L153" s="1955"/>
      <c r="M153" s="1955"/>
      <c r="N153" s="1955"/>
      <c r="O153" s="1955"/>
      <c r="P153" s="1955"/>
      <c r="Q153" s="1955"/>
      <c r="R153" s="1955"/>
      <c r="S153" s="1955"/>
      <c r="T153" s="1955"/>
      <c r="U153" s="1955"/>
      <c r="V153" s="1955"/>
      <c r="W153" s="1955"/>
      <c r="X153" s="1955"/>
      <c r="Y153" s="1955"/>
      <c r="Z153" s="1955"/>
      <c r="AA153" s="1955"/>
      <c r="AB153" s="1955"/>
      <c r="AC153" s="1955"/>
      <c r="AD153" s="1955"/>
      <c r="AE153" s="1955"/>
      <c r="AF153" s="1955"/>
      <c r="AG153" s="1955"/>
      <c r="AH153" s="1955"/>
    </row>
    <row r="154" spans="1:34" ht="15.75" customHeight="1">
      <c r="A154" s="1955"/>
      <c r="B154" s="1955"/>
      <c r="C154" s="1955"/>
      <c r="D154" s="1955"/>
      <c r="E154" s="1955"/>
      <c r="F154" s="1955"/>
      <c r="G154" s="1955"/>
      <c r="H154" s="1955"/>
      <c r="I154" s="1955"/>
      <c r="J154" s="1955"/>
      <c r="K154" s="1955"/>
      <c r="L154" s="1955"/>
      <c r="M154" s="1955"/>
      <c r="N154" s="1955"/>
      <c r="O154" s="1955"/>
      <c r="P154" s="1955"/>
      <c r="Q154" s="1955"/>
      <c r="R154" s="1955"/>
      <c r="S154" s="1955"/>
      <c r="T154" s="1955"/>
      <c r="U154" s="1955"/>
      <c r="V154" s="1955"/>
      <c r="W154" s="1955"/>
      <c r="X154" s="1955"/>
      <c r="Y154" s="1955"/>
      <c r="Z154" s="1955"/>
      <c r="AA154" s="1955"/>
      <c r="AB154" s="1955"/>
      <c r="AC154" s="1955"/>
      <c r="AD154" s="1955"/>
      <c r="AE154" s="1955"/>
      <c r="AF154" s="1955"/>
      <c r="AG154" s="1955"/>
      <c r="AH154" s="1955"/>
    </row>
    <row r="155" spans="1:34" ht="15.75" customHeight="1">
      <c r="A155" s="1955"/>
      <c r="B155" s="1955"/>
      <c r="C155" s="1955"/>
      <c r="D155" s="1955"/>
      <c r="E155" s="1955"/>
      <c r="F155" s="1955"/>
      <c r="G155" s="1955"/>
      <c r="H155" s="1955"/>
      <c r="I155" s="1955"/>
      <c r="J155" s="1955"/>
      <c r="K155" s="1955"/>
      <c r="L155" s="1955"/>
      <c r="M155" s="1955"/>
      <c r="N155" s="1955"/>
      <c r="O155" s="1955"/>
      <c r="P155" s="1955"/>
      <c r="Q155" s="1955"/>
      <c r="R155" s="1955"/>
      <c r="S155" s="1955"/>
      <c r="T155" s="1955"/>
      <c r="U155" s="1955"/>
      <c r="V155" s="1955"/>
      <c r="W155" s="1955"/>
      <c r="X155" s="1955"/>
      <c r="Y155" s="1955"/>
      <c r="Z155" s="1955"/>
      <c r="AA155" s="1955"/>
      <c r="AB155" s="1955"/>
      <c r="AC155" s="1955"/>
      <c r="AD155" s="1955"/>
      <c r="AE155" s="1955"/>
      <c r="AF155" s="1955"/>
      <c r="AG155" s="1955"/>
      <c r="AH155" s="1955"/>
    </row>
    <row r="156" spans="1:34" ht="15.75" customHeight="1">
      <c r="A156" s="1955"/>
      <c r="B156" s="1955"/>
      <c r="C156" s="1955"/>
      <c r="D156" s="1955"/>
      <c r="E156" s="1955"/>
      <c r="F156" s="1955"/>
      <c r="G156" s="1955"/>
      <c r="H156" s="1955"/>
      <c r="I156" s="1955"/>
      <c r="J156" s="1955"/>
      <c r="K156" s="1955"/>
      <c r="L156" s="1955"/>
      <c r="M156" s="1955"/>
      <c r="N156" s="1955"/>
      <c r="O156" s="1955"/>
      <c r="P156" s="1955"/>
      <c r="Q156" s="1955"/>
      <c r="R156" s="1955"/>
      <c r="S156" s="1955"/>
      <c r="T156" s="1955"/>
      <c r="U156" s="1955"/>
      <c r="V156" s="1955"/>
      <c r="W156" s="1955"/>
      <c r="X156" s="1955"/>
      <c r="Y156" s="1955"/>
      <c r="Z156" s="1955"/>
      <c r="AA156" s="1955"/>
      <c r="AB156" s="1955"/>
      <c r="AC156" s="1955"/>
      <c r="AD156" s="1955"/>
      <c r="AE156" s="1955"/>
      <c r="AF156" s="1955"/>
      <c r="AG156" s="1955"/>
      <c r="AH156" s="1955"/>
    </row>
    <row r="157" spans="1:34" ht="15.75" customHeight="1">
      <c r="A157" s="1955"/>
      <c r="B157" s="1955"/>
      <c r="C157" s="1955"/>
      <c r="D157" s="1955"/>
      <c r="E157" s="1955"/>
      <c r="F157" s="1955"/>
      <c r="G157" s="1955"/>
      <c r="H157" s="1955"/>
      <c r="I157" s="1955"/>
      <c r="J157" s="1955"/>
      <c r="K157" s="1955"/>
      <c r="L157" s="1955"/>
      <c r="M157" s="1955"/>
      <c r="N157" s="1955"/>
      <c r="O157" s="1955"/>
      <c r="P157" s="1955"/>
      <c r="Q157" s="1955"/>
      <c r="R157" s="1955"/>
      <c r="S157" s="1955"/>
      <c r="T157" s="1955"/>
      <c r="U157" s="1955"/>
      <c r="V157" s="1955"/>
      <c r="W157" s="1955"/>
      <c r="X157" s="1955"/>
      <c r="Y157" s="1955"/>
      <c r="Z157" s="1955"/>
      <c r="AA157" s="1955"/>
      <c r="AB157" s="1955"/>
      <c r="AC157" s="1955"/>
      <c r="AD157" s="1955"/>
      <c r="AE157" s="1955"/>
      <c r="AF157" s="1955"/>
      <c r="AG157" s="1955"/>
      <c r="AH157" s="1955"/>
    </row>
    <row r="158" spans="1:34" ht="15.75" customHeight="1">
      <c r="A158" s="1955"/>
      <c r="B158" s="1955"/>
      <c r="C158" s="1955"/>
      <c r="D158" s="1955"/>
      <c r="E158" s="1955"/>
      <c r="F158" s="1955"/>
      <c r="G158" s="1955"/>
      <c r="H158" s="1955"/>
      <c r="I158" s="1955"/>
      <c r="J158" s="1955"/>
      <c r="K158" s="1955"/>
      <c r="L158" s="1955"/>
      <c r="M158" s="1955"/>
      <c r="N158" s="1955"/>
      <c r="O158" s="1955"/>
      <c r="P158" s="1955"/>
      <c r="Q158" s="1955"/>
      <c r="R158" s="1955"/>
      <c r="S158" s="1955"/>
      <c r="T158" s="1955"/>
      <c r="U158" s="1955"/>
      <c r="V158" s="1955"/>
      <c r="W158" s="1955"/>
      <c r="X158" s="1955"/>
      <c r="Y158" s="1955"/>
      <c r="Z158" s="1955"/>
      <c r="AA158" s="1955"/>
      <c r="AB158" s="1955"/>
      <c r="AC158" s="1955"/>
      <c r="AD158" s="1955"/>
      <c r="AE158" s="1955"/>
      <c r="AF158" s="1955"/>
      <c r="AG158" s="1955"/>
      <c r="AH158" s="1955"/>
    </row>
    <row r="159" spans="1:34" ht="15.75" customHeight="1">
      <c r="A159" s="1955"/>
      <c r="B159" s="1955"/>
      <c r="C159" s="1955"/>
      <c r="D159" s="1955"/>
      <c r="E159" s="1955"/>
      <c r="F159" s="1955"/>
      <c r="G159" s="1955"/>
      <c r="H159" s="1955"/>
      <c r="I159" s="1955"/>
      <c r="J159" s="1955"/>
      <c r="K159" s="1955"/>
      <c r="L159" s="1955"/>
      <c r="M159" s="1955"/>
      <c r="N159" s="1955"/>
      <c r="O159" s="1955"/>
      <c r="P159" s="1955"/>
      <c r="Q159" s="1955"/>
      <c r="R159" s="1955"/>
      <c r="S159" s="1955"/>
      <c r="T159" s="1955"/>
      <c r="U159" s="1955"/>
      <c r="V159" s="1955"/>
      <c r="W159" s="1955"/>
      <c r="X159" s="1955"/>
      <c r="Y159" s="1955"/>
      <c r="Z159" s="1955"/>
      <c r="AA159" s="1955"/>
      <c r="AB159" s="1955"/>
      <c r="AC159" s="1955"/>
      <c r="AD159" s="1955"/>
      <c r="AE159" s="1955"/>
      <c r="AF159" s="1955"/>
      <c r="AG159" s="1955"/>
      <c r="AH159" s="1955"/>
    </row>
    <row r="160" spans="1:34" ht="15.75" customHeight="1">
      <c r="A160" s="1955"/>
      <c r="B160" s="1955"/>
      <c r="C160" s="1955"/>
      <c r="D160" s="1955"/>
      <c r="E160" s="1955"/>
      <c r="F160" s="1955"/>
      <c r="G160" s="1955"/>
      <c r="H160" s="1955"/>
      <c r="I160" s="1955"/>
      <c r="J160" s="1955"/>
      <c r="K160" s="1955"/>
      <c r="L160" s="1955"/>
      <c r="M160" s="1955"/>
      <c r="N160" s="1955"/>
      <c r="O160" s="1955"/>
      <c r="P160" s="1955"/>
      <c r="Q160" s="1955"/>
      <c r="R160" s="1955"/>
      <c r="S160" s="1955"/>
      <c r="T160" s="1955"/>
      <c r="U160" s="1955"/>
      <c r="V160" s="1955"/>
      <c r="W160" s="1955"/>
      <c r="X160" s="1955"/>
      <c r="Y160" s="1955"/>
      <c r="Z160" s="1955"/>
      <c r="AA160" s="1955"/>
      <c r="AB160" s="1955"/>
      <c r="AC160" s="1955"/>
      <c r="AD160" s="1955"/>
      <c r="AE160" s="1955"/>
      <c r="AF160" s="1955"/>
      <c r="AG160" s="1955"/>
      <c r="AH160" s="1955"/>
    </row>
    <row r="161" spans="1:34" ht="15.75" customHeight="1">
      <c r="A161" s="1955"/>
      <c r="B161" s="1955"/>
      <c r="C161" s="1955"/>
      <c r="D161" s="1955"/>
      <c r="E161" s="1955"/>
      <c r="F161" s="1955"/>
      <c r="G161" s="1955"/>
      <c r="H161" s="1955"/>
      <c r="I161" s="1955"/>
      <c r="J161" s="1955"/>
      <c r="K161" s="1955"/>
      <c r="L161" s="1955"/>
      <c r="M161" s="1955"/>
      <c r="N161" s="1955"/>
      <c r="O161" s="1955"/>
      <c r="P161" s="1955"/>
      <c r="Q161" s="1955"/>
      <c r="R161" s="1955"/>
      <c r="S161" s="1955"/>
      <c r="T161" s="1955"/>
      <c r="U161" s="1955"/>
      <c r="V161" s="1955"/>
      <c r="W161" s="1955"/>
      <c r="X161" s="1955"/>
      <c r="Y161" s="1955"/>
      <c r="Z161" s="1955"/>
      <c r="AA161" s="1955"/>
      <c r="AB161" s="1955"/>
      <c r="AC161" s="1955"/>
      <c r="AD161" s="1955"/>
      <c r="AE161" s="1955"/>
      <c r="AF161" s="1955"/>
      <c r="AG161" s="1955"/>
      <c r="AH161" s="1955"/>
    </row>
    <row r="162" spans="1:34" ht="15.75" customHeight="1">
      <c r="A162" s="1955"/>
      <c r="B162" s="1955"/>
      <c r="C162" s="1955"/>
      <c r="D162" s="1955"/>
      <c r="E162" s="1955"/>
      <c r="F162" s="1955"/>
      <c r="G162" s="1955"/>
      <c r="H162" s="1955"/>
      <c r="I162" s="1955"/>
      <c r="J162" s="1955"/>
      <c r="K162" s="1955"/>
      <c r="L162" s="1955"/>
      <c r="M162" s="1955"/>
      <c r="N162" s="1955"/>
      <c r="O162" s="1955"/>
      <c r="P162" s="1955"/>
      <c r="Q162" s="1955"/>
      <c r="R162" s="1955"/>
      <c r="S162" s="1955"/>
      <c r="T162" s="1955"/>
      <c r="U162" s="1955"/>
      <c r="V162" s="1955"/>
      <c r="W162" s="1955"/>
      <c r="X162" s="1955"/>
      <c r="Y162" s="1955"/>
      <c r="Z162" s="1955"/>
      <c r="AA162" s="1955"/>
      <c r="AB162" s="1955"/>
      <c r="AC162" s="1955"/>
      <c r="AD162" s="1955"/>
      <c r="AE162" s="1955"/>
      <c r="AF162" s="1955"/>
      <c r="AG162" s="1955"/>
      <c r="AH162" s="1955"/>
    </row>
    <row r="163" spans="1:34" ht="15.75" customHeight="1">
      <c r="A163" s="1955"/>
      <c r="B163" s="1955"/>
      <c r="C163" s="1955"/>
      <c r="D163" s="1955"/>
      <c r="E163" s="1955"/>
      <c r="F163" s="1955"/>
      <c r="G163" s="1955"/>
      <c r="H163" s="1955"/>
      <c r="I163" s="1955"/>
      <c r="J163" s="1955"/>
      <c r="K163" s="1955"/>
      <c r="L163" s="1955"/>
      <c r="M163" s="1955"/>
      <c r="N163" s="1955"/>
      <c r="O163" s="1955"/>
      <c r="P163" s="1955"/>
      <c r="Q163" s="1955"/>
      <c r="R163" s="1955"/>
      <c r="S163" s="1955"/>
      <c r="T163" s="1955"/>
      <c r="U163" s="1955"/>
      <c r="V163" s="1955"/>
      <c r="W163" s="1955"/>
      <c r="X163" s="1955"/>
      <c r="Y163" s="1955"/>
      <c r="Z163" s="1955"/>
      <c r="AA163" s="1955"/>
      <c r="AB163" s="1955"/>
      <c r="AC163" s="1955"/>
      <c r="AD163" s="1955"/>
      <c r="AE163" s="1955"/>
      <c r="AF163" s="1955"/>
      <c r="AG163" s="1955"/>
      <c r="AH163" s="1955"/>
    </row>
    <row r="164" spans="1:34" ht="15.75" customHeight="1">
      <c r="A164" s="1955"/>
      <c r="B164" s="1955"/>
      <c r="C164" s="1955"/>
      <c r="D164" s="1955"/>
      <c r="E164" s="1955"/>
      <c r="F164" s="1955"/>
      <c r="G164" s="1955"/>
      <c r="H164" s="1955"/>
      <c r="I164" s="1955"/>
      <c r="J164" s="1955"/>
      <c r="K164" s="1955"/>
      <c r="L164" s="1955"/>
      <c r="M164" s="1955"/>
      <c r="N164" s="1955"/>
      <c r="O164" s="1955"/>
      <c r="P164" s="1955"/>
      <c r="Q164" s="1955"/>
      <c r="R164" s="1955"/>
      <c r="S164" s="1955"/>
      <c r="T164" s="1955"/>
      <c r="U164" s="1955"/>
      <c r="V164" s="1955"/>
      <c r="W164" s="1955"/>
      <c r="X164" s="1955"/>
      <c r="Y164" s="1955"/>
      <c r="Z164" s="1955"/>
      <c r="AA164" s="1955"/>
      <c r="AB164" s="1955"/>
      <c r="AC164" s="1955"/>
      <c r="AD164" s="1955"/>
      <c r="AE164" s="1955"/>
      <c r="AF164" s="1955"/>
      <c r="AG164" s="1955"/>
      <c r="AH164" s="1955"/>
    </row>
    <row r="165" spans="1:34" ht="15.75" customHeight="1">
      <c r="A165" s="1955"/>
      <c r="B165" s="1955"/>
      <c r="C165" s="1955"/>
      <c r="D165" s="1955"/>
      <c r="E165" s="1955"/>
      <c r="F165" s="1955"/>
      <c r="G165" s="1955"/>
      <c r="H165" s="1955"/>
      <c r="I165" s="1955"/>
      <c r="J165" s="1955"/>
      <c r="K165" s="1955"/>
      <c r="L165" s="1955"/>
      <c r="M165" s="1955"/>
      <c r="N165" s="1955"/>
      <c r="O165" s="1955"/>
      <c r="P165" s="1955"/>
      <c r="Q165" s="1955"/>
      <c r="R165" s="1955"/>
      <c r="S165" s="1955"/>
      <c r="T165" s="1955"/>
      <c r="U165" s="1955"/>
      <c r="V165" s="1955"/>
      <c r="W165" s="1955"/>
      <c r="X165" s="1955"/>
      <c r="Y165" s="1955"/>
      <c r="Z165" s="1955"/>
      <c r="AA165" s="1955"/>
      <c r="AB165" s="1955"/>
      <c r="AC165" s="1955"/>
      <c r="AD165" s="1955"/>
      <c r="AE165" s="1955"/>
      <c r="AF165" s="1955"/>
      <c r="AG165" s="1955"/>
      <c r="AH165" s="1955"/>
    </row>
    <row r="166" spans="1:34" ht="15.75" customHeight="1">
      <c r="A166" s="1955"/>
      <c r="B166" s="1955"/>
      <c r="C166" s="1955"/>
      <c r="D166" s="1955"/>
      <c r="E166" s="1955"/>
      <c r="F166" s="1955"/>
      <c r="G166" s="1955"/>
      <c r="H166" s="1955"/>
      <c r="I166" s="1955"/>
      <c r="J166" s="1955"/>
      <c r="K166" s="1955"/>
      <c r="L166" s="1955"/>
      <c r="M166" s="1955"/>
      <c r="N166" s="1955"/>
      <c r="O166" s="1955"/>
      <c r="P166" s="1955"/>
      <c r="Q166" s="1955"/>
      <c r="R166" s="1955"/>
      <c r="S166" s="1955"/>
      <c r="T166" s="1955"/>
      <c r="U166" s="1955"/>
      <c r="V166" s="1955"/>
      <c r="W166" s="1955"/>
      <c r="X166" s="1955"/>
      <c r="Y166" s="1955"/>
      <c r="Z166" s="1955"/>
      <c r="AA166" s="1955"/>
      <c r="AB166" s="1955"/>
      <c r="AC166" s="1955"/>
      <c r="AD166" s="1955"/>
      <c r="AE166" s="1955"/>
      <c r="AF166" s="1955"/>
      <c r="AG166" s="1955"/>
      <c r="AH166" s="1955"/>
    </row>
    <row r="167" spans="1:34" ht="15.75" customHeight="1">
      <c r="A167" s="1955"/>
      <c r="B167" s="1955"/>
      <c r="C167" s="1955"/>
      <c r="D167" s="1955"/>
      <c r="E167" s="1955"/>
      <c r="F167" s="1955"/>
      <c r="G167" s="1955"/>
      <c r="H167" s="1955"/>
      <c r="I167" s="1955"/>
      <c r="J167" s="1955"/>
      <c r="K167" s="1955"/>
      <c r="L167" s="1955"/>
      <c r="M167" s="1955"/>
      <c r="N167" s="1955"/>
      <c r="O167" s="1955"/>
      <c r="P167" s="1955"/>
      <c r="Q167" s="1955"/>
      <c r="R167" s="1955"/>
      <c r="S167" s="1955"/>
      <c r="T167" s="1955"/>
      <c r="U167" s="1955"/>
      <c r="V167" s="1955"/>
      <c r="W167" s="1955"/>
      <c r="X167" s="1955"/>
      <c r="Y167" s="1955"/>
      <c r="Z167" s="1955"/>
      <c r="AA167" s="1955"/>
      <c r="AB167" s="1955"/>
      <c r="AC167" s="1955"/>
      <c r="AD167" s="1955"/>
      <c r="AE167" s="1955"/>
      <c r="AF167" s="1955"/>
      <c r="AG167" s="1955"/>
      <c r="AH167" s="1955"/>
    </row>
    <row r="168" spans="1:34" ht="15.75" customHeight="1">
      <c r="A168" s="1955"/>
      <c r="B168" s="1955"/>
      <c r="C168" s="1955"/>
      <c r="D168" s="1955"/>
      <c r="E168" s="1955"/>
      <c r="F168" s="1955"/>
      <c r="G168" s="1955"/>
      <c r="H168" s="1955"/>
      <c r="I168" s="1955"/>
      <c r="J168" s="1955"/>
      <c r="K168" s="1955"/>
      <c r="L168" s="1955"/>
      <c r="M168" s="1955"/>
      <c r="N168" s="1955"/>
      <c r="O168" s="1955"/>
      <c r="P168" s="1955"/>
      <c r="Q168" s="1955"/>
      <c r="R168" s="1955"/>
      <c r="S168" s="1955"/>
      <c r="T168" s="1955"/>
      <c r="U168" s="1955"/>
      <c r="V168" s="1955"/>
      <c r="W168" s="1955"/>
      <c r="X168" s="1955"/>
      <c r="Y168" s="1955"/>
      <c r="Z168" s="1955"/>
      <c r="AA168" s="1955"/>
      <c r="AB168" s="1955"/>
      <c r="AC168" s="1955"/>
      <c r="AD168" s="1955"/>
      <c r="AE168" s="1955"/>
      <c r="AF168" s="1955"/>
      <c r="AG168" s="1955"/>
      <c r="AH168" s="1955"/>
    </row>
    <row r="169" spans="1:34" ht="15.75" customHeight="1">
      <c r="A169" s="1955"/>
      <c r="B169" s="1955"/>
      <c r="C169" s="1955"/>
      <c r="D169" s="1955"/>
      <c r="E169" s="1955"/>
      <c r="F169" s="1955"/>
      <c r="G169" s="1955"/>
      <c r="H169" s="1955"/>
      <c r="I169" s="1955"/>
      <c r="J169" s="1955"/>
      <c r="K169" s="1955"/>
      <c r="L169" s="1955"/>
      <c r="M169" s="1955"/>
      <c r="N169" s="1955"/>
      <c r="O169" s="1955"/>
      <c r="P169" s="1955"/>
      <c r="Q169" s="1955"/>
      <c r="R169" s="1955"/>
      <c r="S169" s="1955"/>
      <c r="T169" s="1955"/>
      <c r="U169" s="1955"/>
      <c r="V169" s="1955"/>
      <c r="W169" s="1955"/>
      <c r="X169" s="1955"/>
      <c r="Y169" s="1955"/>
      <c r="Z169" s="1955"/>
      <c r="AA169" s="1955"/>
      <c r="AB169" s="1955"/>
      <c r="AC169" s="1955"/>
      <c r="AD169" s="1955"/>
      <c r="AE169" s="1955"/>
      <c r="AF169" s="1955"/>
      <c r="AG169" s="1955"/>
      <c r="AH169" s="1955"/>
    </row>
    <row r="170" spans="1:34" ht="15.75" customHeight="1">
      <c r="A170" s="1955"/>
      <c r="B170" s="1955"/>
      <c r="C170" s="1955"/>
      <c r="D170" s="1955"/>
      <c r="E170" s="1955"/>
      <c r="F170" s="1955"/>
      <c r="G170" s="1955"/>
      <c r="H170" s="1955"/>
      <c r="I170" s="1955"/>
      <c r="J170" s="1955"/>
      <c r="K170" s="1955"/>
      <c r="L170" s="1955"/>
      <c r="M170" s="1955"/>
      <c r="N170" s="1955"/>
      <c r="O170" s="1955"/>
      <c r="P170" s="1955"/>
      <c r="Q170" s="1955"/>
      <c r="R170" s="1955"/>
      <c r="S170" s="1955"/>
      <c r="T170" s="1955"/>
      <c r="U170" s="1955"/>
      <c r="V170" s="1955"/>
      <c r="W170" s="1955"/>
      <c r="X170" s="1955"/>
      <c r="Y170" s="1955"/>
      <c r="Z170" s="1955"/>
      <c r="AA170" s="1955"/>
      <c r="AB170" s="1955"/>
      <c r="AC170" s="1955"/>
      <c r="AD170" s="1955"/>
      <c r="AE170" s="1955"/>
      <c r="AF170" s="1955"/>
      <c r="AG170" s="1955"/>
      <c r="AH170" s="1955"/>
    </row>
    <row r="171" spans="1:34" ht="15.75" customHeight="1">
      <c r="A171" s="1955"/>
      <c r="B171" s="1955"/>
      <c r="C171" s="1955"/>
      <c r="D171" s="1955"/>
      <c r="E171" s="1955"/>
      <c r="F171" s="1955"/>
      <c r="G171" s="1955"/>
      <c r="H171" s="1955"/>
      <c r="I171" s="1955"/>
      <c r="J171" s="1955"/>
      <c r="K171" s="1955"/>
      <c r="L171" s="1955"/>
      <c r="M171" s="1955"/>
      <c r="N171" s="1955"/>
      <c r="O171" s="1955"/>
      <c r="P171" s="1955"/>
      <c r="Q171" s="1955"/>
      <c r="R171" s="1955"/>
      <c r="S171" s="1955"/>
      <c r="T171" s="1955"/>
      <c r="U171" s="1955"/>
      <c r="V171" s="1955"/>
      <c r="W171" s="1955"/>
      <c r="X171" s="1955"/>
      <c r="Y171" s="1955"/>
      <c r="Z171" s="1955"/>
      <c r="AA171" s="1955"/>
      <c r="AB171" s="1955"/>
      <c r="AC171" s="1955"/>
      <c r="AD171" s="1955"/>
      <c r="AE171" s="1955"/>
      <c r="AF171" s="1955"/>
      <c r="AG171" s="1955"/>
      <c r="AH171" s="1955"/>
    </row>
    <row r="172" spans="1:34" ht="15.75" customHeight="1">
      <c r="A172" s="1955"/>
      <c r="B172" s="1955"/>
      <c r="C172" s="1955"/>
      <c r="D172" s="1955"/>
      <c r="E172" s="1955"/>
      <c r="F172" s="1955"/>
      <c r="G172" s="1955"/>
      <c r="H172" s="1955"/>
      <c r="I172" s="1955"/>
      <c r="J172" s="1955"/>
      <c r="K172" s="1955"/>
      <c r="L172" s="1955"/>
      <c r="M172" s="1955"/>
      <c r="N172" s="1955"/>
      <c r="O172" s="1955"/>
      <c r="P172" s="1955"/>
      <c r="Q172" s="1955"/>
      <c r="R172" s="1955"/>
      <c r="S172" s="1955"/>
      <c r="T172" s="1955"/>
      <c r="U172" s="1955"/>
      <c r="V172" s="1955"/>
      <c r="W172" s="1955"/>
      <c r="X172" s="1955"/>
      <c r="Y172" s="1955"/>
      <c r="Z172" s="1955"/>
      <c r="AA172" s="1955"/>
      <c r="AB172" s="1955"/>
      <c r="AC172" s="1955"/>
      <c r="AD172" s="1955"/>
      <c r="AE172" s="1955"/>
      <c r="AF172" s="1955"/>
      <c r="AG172" s="1955"/>
      <c r="AH172" s="1955"/>
    </row>
    <row r="173" spans="1:34" ht="15.75" customHeight="1">
      <c r="A173" s="1955"/>
      <c r="B173" s="1955"/>
      <c r="C173" s="1955"/>
      <c r="D173" s="1955"/>
      <c r="E173" s="1955"/>
      <c r="F173" s="1955"/>
      <c r="G173" s="1955"/>
      <c r="H173" s="1955"/>
      <c r="I173" s="1955"/>
      <c r="J173" s="1955"/>
      <c r="K173" s="1955"/>
      <c r="L173" s="1955"/>
      <c r="M173" s="1955"/>
      <c r="N173" s="1955"/>
      <c r="O173" s="1955"/>
      <c r="P173" s="1955"/>
      <c r="Q173" s="1955"/>
      <c r="R173" s="1955"/>
      <c r="S173" s="1955"/>
      <c r="T173" s="1955"/>
      <c r="U173" s="1955"/>
      <c r="V173" s="1955"/>
      <c r="W173" s="1955"/>
      <c r="X173" s="1955"/>
      <c r="Y173" s="1955"/>
      <c r="Z173" s="1955"/>
      <c r="AA173" s="1955"/>
      <c r="AB173" s="1955"/>
      <c r="AC173" s="1955"/>
      <c r="AD173" s="1955"/>
      <c r="AE173" s="1955"/>
      <c r="AF173" s="1955"/>
      <c r="AG173" s="1955"/>
      <c r="AH173" s="1955"/>
    </row>
    <row r="174" spans="1:34" ht="15.75" customHeight="1">
      <c r="A174" s="1955"/>
      <c r="B174" s="1955"/>
      <c r="C174" s="1955"/>
      <c r="D174" s="1955"/>
      <c r="E174" s="1955"/>
      <c r="F174" s="1955"/>
      <c r="G174" s="1955"/>
      <c r="H174" s="1955"/>
      <c r="I174" s="1955"/>
      <c r="J174" s="1955"/>
      <c r="K174" s="1955"/>
      <c r="L174" s="1955"/>
      <c r="M174" s="1955"/>
      <c r="N174" s="1955"/>
      <c r="O174" s="1955"/>
      <c r="P174" s="1955"/>
      <c r="Q174" s="1955"/>
      <c r="R174" s="1955"/>
      <c r="S174" s="1955"/>
      <c r="T174" s="1955"/>
      <c r="U174" s="1955"/>
      <c r="V174" s="1955"/>
      <c r="W174" s="1955"/>
      <c r="X174" s="1955"/>
      <c r="Y174" s="1955"/>
      <c r="Z174" s="1955"/>
      <c r="AA174" s="1955"/>
      <c r="AB174" s="1955"/>
      <c r="AC174" s="1955"/>
      <c r="AD174" s="1955"/>
      <c r="AE174" s="1955"/>
      <c r="AF174" s="1955"/>
      <c r="AG174" s="1955"/>
      <c r="AH174" s="1955"/>
    </row>
    <row r="175" spans="1:34" ht="15.75" customHeight="1">
      <c r="A175" s="1955"/>
      <c r="B175" s="1955"/>
      <c r="C175" s="1955"/>
      <c r="D175" s="1955"/>
      <c r="E175" s="1955"/>
      <c r="F175" s="1955"/>
      <c r="G175" s="1955"/>
      <c r="H175" s="1955"/>
      <c r="I175" s="1955"/>
      <c r="J175" s="1955"/>
      <c r="K175" s="1955"/>
      <c r="L175" s="1955"/>
      <c r="M175" s="1955"/>
      <c r="N175" s="1955"/>
      <c r="O175" s="1955"/>
      <c r="P175" s="1955"/>
      <c r="Q175" s="1955"/>
      <c r="R175" s="1955"/>
      <c r="S175" s="1955"/>
      <c r="T175" s="1955"/>
      <c r="U175" s="1955"/>
      <c r="V175" s="1955"/>
      <c r="W175" s="1955"/>
      <c r="X175" s="1955"/>
      <c r="Y175" s="1955"/>
      <c r="Z175" s="1955"/>
      <c r="AA175" s="1955"/>
      <c r="AB175" s="1955"/>
      <c r="AC175" s="1955"/>
      <c r="AD175" s="1955"/>
      <c r="AE175" s="1955"/>
      <c r="AF175" s="1955"/>
      <c r="AG175" s="1955"/>
      <c r="AH175" s="1955"/>
    </row>
    <row r="176" spans="1:34" ht="15.75" customHeight="1">
      <c r="A176" s="1955"/>
      <c r="B176" s="1955"/>
      <c r="C176" s="1955"/>
      <c r="D176" s="1955"/>
      <c r="E176" s="1955"/>
      <c r="F176" s="1955"/>
      <c r="G176" s="1955"/>
      <c r="H176" s="1955"/>
      <c r="I176" s="1955"/>
      <c r="J176" s="1955"/>
      <c r="K176" s="1955"/>
      <c r="L176" s="1955"/>
      <c r="M176" s="1955"/>
      <c r="N176" s="1955"/>
      <c r="O176" s="1955"/>
      <c r="P176" s="1955"/>
      <c r="Q176" s="1955"/>
      <c r="R176" s="1955"/>
      <c r="S176" s="1955"/>
      <c r="T176" s="1955"/>
      <c r="U176" s="1955"/>
      <c r="V176" s="1955"/>
      <c r="W176" s="1955"/>
      <c r="X176" s="1955"/>
      <c r="Y176" s="1955"/>
      <c r="Z176" s="1955"/>
      <c r="AA176" s="1955"/>
      <c r="AB176" s="1955"/>
      <c r="AC176" s="1955"/>
      <c r="AD176" s="1955"/>
      <c r="AE176" s="1955"/>
      <c r="AF176" s="1955"/>
      <c r="AG176" s="1955"/>
      <c r="AH176" s="1955"/>
    </row>
    <row r="177" spans="1:34" ht="15.75" customHeight="1">
      <c r="A177" s="1955"/>
      <c r="B177" s="1955"/>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c r="AB177" s="1955"/>
      <c r="AC177" s="1955"/>
      <c r="AD177" s="1955"/>
      <c r="AE177" s="1955"/>
      <c r="AF177" s="1955"/>
      <c r="AG177" s="1955"/>
      <c r="AH177" s="1955"/>
    </row>
    <row r="178" spans="1:34" ht="15.75" customHeight="1">
      <c r="A178" s="1955"/>
      <c r="B178" s="1955"/>
      <c r="C178" s="1955"/>
      <c r="D178" s="1955"/>
      <c r="E178" s="1955"/>
      <c r="F178" s="1955"/>
      <c r="G178" s="1955"/>
      <c r="H178" s="1955"/>
      <c r="I178" s="1955"/>
      <c r="J178" s="1955"/>
      <c r="K178" s="1955"/>
      <c r="L178" s="1955"/>
      <c r="M178" s="1955"/>
      <c r="N178" s="1955"/>
      <c r="O178" s="1955"/>
      <c r="P178" s="1955"/>
      <c r="Q178" s="1955"/>
      <c r="R178" s="1955"/>
      <c r="S178" s="1955"/>
      <c r="T178" s="1955"/>
      <c r="U178" s="1955"/>
      <c r="V178" s="1955"/>
      <c r="W178" s="1955"/>
      <c r="X178" s="1955"/>
      <c r="Y178" s="1955"/>
      <c r="Z178" s="1955"/>
      <c r="AA178" s="1955"/>
      <c r="AB178" s="1955"/>
      <c r="AC178" s="1955"/>
      <c r="AD178" s="1955"/>
      <c r="AE178" s="1955"/>
      <c r="AF178" s="1955"/>
      <c r="AG178" s="1955"/>
      <c r="AH178" s="1955"/>
    </row>
    <row r="179" spans="1:34" ht="15.75" customHeight="1">
      <c r="A179" s="1955"/>
      <c r="B179" s="1955"/>
      <c r="C179" s="1955"/>
      <c r="D179" s="1955"/>
      <c r="E179" s="1955"/>
      <c r="F179" s="1955"/>
      <c r="G179" s="1955"/>
      <c r="H179" s="1955"/>
      <c r="I179" s="1955"/>
      <c r="J179" s="1955"/>
      <c r="K179" s="1955"/>
      <c r="L179" s="1955"/>
      <c r="M179" s="1955"/>
      <c r="N179" s="1955"/>
      <c r="O179" s="1955"/>
      <c r="P179" s="1955"/>
      <c r="Q179" s="1955"/>
      <c r="R179" s="1955"/>
      <c r="S179" s="1955"/>
      <c r="T179" s="1955"/>
      <c r="U179" s="1955"/>
      <c r="V179" s="1955"/>
      <c r="W179" s="1955"/>
      <c r="X179" s="1955"/>
      <c r="Y179" s="1955"/>
      <c r="Z179" s="1955"/>
      <c r="AA179" s="1955"/>
      <c r="AB179" s="1955"/>
      <c r="AC179" s="1955"/>
      <c r="AD179" s="1955"/>
      <c r="AE179" s="1955"/>
      <c r="AF179" s="1955"/>
      <c r="AG179" s="1955"/>
      <c r="AH179" s="1955"/>
    </row>
    <row r="180" spans="1:34" ht="15.75" customHeight="1">
      <c r="A180" s="1955"/>
      <c r="B180" s="1955"/>
      <c r="C180" s="1955"/>
      <c r="D180" s="1955"/>
      <c r="E180" s="1955"/>
      <c r="F180" s="1955"/>
      <c r="G180" s="1955"/>
      <c r="H180" s="1955"/>
      <c r="I180" s="1955"/>
      <c r="J180" s="1955"/>
      <c r="K180" s="1955"/>
      <c r="L180" s="1955"/>
      <c r="M180" s="1955"/>
      <c r="N180" s="1955"/>
      <c r="O180" s="1955"/>
      <c r="P180" s="1955"/>
      <c r="Q180" s="1955"/>
      <c r="R180" s="1955"/>
      <c r="S180" s="1955"/>
      <c r="T180" s="1955"/>
      <c r="U180" s="1955"/>
      <c r="V180" s="1955"/>
      <c r="W180" s="1955"/>
      <c r="X180" s="1955"/>
      <c r="Y180" s="1955"/>
      <c r="Z180" s="1955"/>
      <c r="AA180" s="1955"/>
      <c r="AB180" s="1955"/>
      <c r="AC180" s="1955"/>
      <c r="AD180" s="1955"/>
      <c r="AE180" s="1955"/>
      <c r="AF180" s="1955"/>
      <c r="AG180" s="1955"/>
      <c r="AH180" s="1955"/>
    </row>
    <row r="181" spans="1:34" ht="15.75" customHeight="1">
      <c r="A181" s="1955"/>
      <c r="B181" s="1955"/>
      <c r="C181" s="1955"/>
      <c r="D181" s="1955"/>
      <c r="E181" s="1955"/>
      <c r="F181" s="1955"/>
      <c r="G181" s="1955"/>
      <c r="H181" s="1955"/>
      <c r="I181" s="1955"/>
      <c r="J181" s="1955"/>
      <c r="K181" s="1955"/>
      <c r="L181" s="1955"/>
      <c r="M181" s="1955"/>
      <c r="N181" s="1955"/>
      <c r="O181" s="1955"/>
      <c r="P181" s="1955"/>
      <c r="Q181" s="1955"/>
      <c r="R181" s="1955"/>
      <c r="S181" s="1955"/>
      <c r="T181" s="1955"/>
      <c r="U181" s="1955"/>
      <c r="V181" s="1955"/>
      <c r="W181" s="1955"/>
      <c r="X181" s="1955"/>
      <c r="Y181" s="1955"/>
      <c r="Z181" s="1955"/>
      <c r="AA181" s="1955"/>
      <c r="AB181" s="1955"/>
      <c r="AC181" s="1955"/>
      <c r="AD181" s="1955"/>
      <c r="AE181" s="1955"/>
      <c r="AF181" s="1955"/>
      <c r="AG181" s="1955"/>
      <c r="AH181" s="1955"/>
    </row>
    <row r="182" spans="1:34" ht="15.75" customHeight="1">
      <c r="A182" s="1955"/>
      <c r="B182" s="1955"/>
      <c r="C182" s="1955"/>
      <c r="D182" s="1955"/>
      <c r="E182" s="1955"/>
      <c r="F182" s="1955"/>
      <c r="G182" s="1955"/>
      <c r="H182" s="1955"/>
      <c r="I182" s="1955"/>
      <c r="J182" s="1955"/>
      <c r="K182" s="1955"/>
      <c r="L182" s="1955"/>
      <c r="M182" s="1955"/>
      <c r="N182" s="1955"/>
      <c r="O182" s="1955"/>
      <c r="P182" s="1955"/>
      <c r="Q182" s="1955"/>
      <c r="R182" s="1955"/>
      <c r="S182" s="1955"/>
      <c r="T182" s="1955"/>
      <c r="U182" s="1955"/>
      <c r="V182" s="1955"/>
      <c r="W182" s="1955"/>
      <c r="X182" s="1955"/>
      <c r="Y182" s="1955"/>
      <c r="Z182" s="1955"/>
      <c r="AA182" s="1955"/>
      <c r="AB182" s="1955"/>
      <c r="AC182" s="1955"/>
      <c r="AD182" s="1955"/>
      <c r="AE182" s="1955"/>
      <c r="AF182" s="1955"/>
      <c r="AG182" s="1955"/>
      <c r="AH182" s="1955"/>
    </row>
    <row r="183" spans="1:34" ht="15.75" customHeight="1">
      <c r="A183" s="1955"/>
      <c r="B183" s="1955"/>
      <c r="C183" s="1955"/>
      <c r="D183" s="1955"/>
      <c r="E183" s="1955"/>
      <c r="F183" s="1955"/>
      <c r="G183" s="1955"/>
      <c r="H183" s="1955"/>
      <c r="I183" s="1955"/>
      <c r="J183" s="1955"/>
      <c r="K183" s="1955"/>
      <c r="L183" s="1955"/>
      <c r="M183" s="1955"/>
      <c r="N183" s="1955"/>
      <c r="O183" s="1955"/>
      <c r="P183" s="1955"/>
      <c r="Q183" s="1955"/>
      <c r="R183" s="1955"/>
      <c r="S183" s="1955"/>
      <c r="T183" s="1955"/>
      <c r="U183" s="1955"/>
      <c r="V183" s="1955"/>
      <c r="W183" s="1955"/>
      <c r="X183" s="1955"/>
      <c r="Y183" s="1955"/>
      <c r="Z183" s="1955"/>
      <c r="AA183" s="1955"/>
      <c r="AB183" s="1955"/>
      <c r="AC183" s="1955"/>
      <c r="AD183" s="1955"/>
      <c r="AE183" s="1955"/>
      <c r="AF183" s="1955"/>
      <c r="AG183" s="1955"/>
      <c r="AH183" s="1955"/>
    </row>
    <row r="184" spans="1:34" ht="15.75" customHeight="1">
      <c r="A184" s="1955"/>
      <c r="B184" s="1955"/>
      <c r="C184" s="1955"/>
      <c r="D184" s="1955"/>
      <c r="E184" s="1955"/>
      <c r="F184" s="1955"/>
      <c r="G184" s="1955"/>
      <c r="H184" s="1955"/>
      <c r="I184" s="1955"/>
      <c r="J184" s="1955"/>
      <c r="K184" s="1955"/>
      <c r="L184" s="1955"/>
      <c r="M184" s="1955"/>
      <c r="N184" s="1955"/>
      <c r="O184" s="1955"/>
      <c r="P184" s="1955"/>
      <c r="Q184" s="1955"/>
      <c r="R184" s="1955"/>
      <c r="S184" s="1955"/>
      <c r="T184" s="1955"/>
      <c r="U184" s="1955"/>
      <c r="V184" s="1955"/>
      <c r="W184" s="1955"/>
      <c r="X184" s="1955"/>
      <c r="Y184" s="1955"/>
      <c r="Z184" s="1955"/>
      <c r="AA184" s="1955"/>
      <c r="AB184" s="1955"/>
      <c r="AC184" s="1955"/>
      <c r="AD184" s="1955"/>
      <c r="AE184" s="1955"/>
      <c r="AF184" s="1955"/>
      <c r="AG184" s="1955"/>
      <c r="AH184" s="1955"/>
    </row>
    <row r="185" spans="1:34" ht="15.75" customHeight="1">
      <c r="A185" s="1955"/>
      <c r="B185" s="1955"/>
      <c r="C185" s="1955"/>
      <c r="D185" s="1955"/>
      <c r="E185" s="1955"/>
      <c r="F185" s="1955"/>
      <c r="G185" s="1955"/>
      <c r="H185" s="1955"/>
      <c r="I185" s="1955"/>
      <c r="J185" s="1955"/>
      <c r="K185" s="1955"/>
      <c r="L185" s="1955"/>
      <c r="M185" s="1955"/>
      <c r="N185" s="1955"/>
      <c r="O185" s="1955"/>
      <c r="P185" s="1955"/>
      <c r="Q185" s="1955"/>
      <c r="R185" s="1955"/>
      <c r="S185" s="1955"/>
      <c r="T185" s="1955"/>
      <c r="U185" s="1955"/>
      <c r="V185" s="1955"/>
      <c r="W185" s="1955"/>
      <c r="X185" s="1955"/>
      <c r="Y185" s="1955"/>
      <c r="Z185" s="1955"/>
      <c r="AA185" s="1955"/>
      <c r="AB185" s="1955"/>
      <c r="AC185" s="1955"/>
      <c r="AD185" s="1955"/>
      <c r="AE185" s="1955"/>
      <c r="AF185" s="1955"/>
      <c r="AG185" s="1955"/>
      <c r="AH185" s="1955"/>
    </row>
    <row r="186" spans="1:34" ht="15.75" customHeight="1">
      <c r="A186" s="1955"/>
      <c r="B186" s="1955"/>
      <c r="C186" s="1955"/>
      <c r="D186" s="1955"/>
      <c r="E186" s="1955"/>
      <c r="F186" s="1955"/>
      <c r="G186" s="1955"/>
      <c r="H186" s="1955"/>
      <c r="I186" s="1955"/>
      <c r="J186" s="1955"/>
      <c r="K186" s="1955"/>
      <c r="L186" s="1955"/>
      <c r="M186" s="1955"/>
      <c r="N186" s="1955"/>
      <c r="O186" s="1955"/>
      <c r="P186" s="1955"/>
      <c r="Q186" s="1955"/>
      <c r="R186" s="1955"/>
      <c r="S186" s="1955"/>
      <c r="T186" s="1955"/>
      <c r="U186" s="1955"/>
      <c r="V186" s="1955"/>
      <c r="W186" s="1955"/>
      <c r="X186" s="1955"/>
      <c r="Y186" s="1955"/>
      <c r="Z186" s="1955"/>
      <c r="AA186" s="1955"/>
      <c r="AB186" s="1955"/>
      <c r="AC186" s="1955"/>
      <c r="AD186" s="1955"/>
      <c r="AE186" s="1955"/>
      <c r="AF186" s="1955"/>
      <c r="AG186" s="1955"/>
      <c r="AH186" s="1955"/>
    </row>
    <row r="187" spans="1:34" ht="15.75" customHeight="1">
      <c r="A187" s="1955"/>
      <c r="B187" s="1955"/>
      <c r="C187" s="1955"/>
      <c r="D187" s="1955"/>
      <c r="E187" s="1955"/>
      <c r="F187" s="1955"/>
      <c r="G187" s="1955"/>
      <c r="H187" s="1955"/>
      <c r="I187" s="1955"/>
      <c r="J187" s="1955"/>
      <c r="K187" s="1955"/>
      <c r="L187" s="1955"/>
      <c r="M187" s="1955"/>
      <c r="N187" s="1955"/>
      <c r="O187" s="1955"/>
      <c r="P187" s="1955"/>
      <c r="Q187" s="1955"/>
      <c r="R187" s="1955"/>
      <c r="S187" s="1955"/>
      <c r="T187" s="1955"/>
      <c r="U187" s="1955"/>
      <c r="V187" s="1955"/>
      <c r="W187" s="1955"/>
      <c r="X187" s="1955"/>
      <c r="Y187" s="1955"/>
      <c r="Z187" s="1955"/>
      <c r="AA187" s="1955"/>
      <c r="AB187" s="1955"/>
      <c r="AC187" s="1955"/>
      <c r="AD187" s="1955"/>
      <c r="AE187" s="1955"/>
      <c r="AF187" s="1955"/>
      <c r="AG187" s="1955"/>
      <c r="AH187" s="1955"/>
    </row>
    <row r="188" spans="1:34" ht="15.75" customHeight="1">
      <c r="A188" s="1955"/>
      <c r="B188" s="1955"/>
      <c r="C188" s="1955"/>
      <c r="D188" s="1955"/>
      <c r="E188" s="1955"/>
      <c r="F188" s="1955"/>
      <c r="G188" s="1955"/>
      <c r="H188" s="1955"/>
      <c r="I188" s="1955"/>
      <c r="J188" s="1955"/>
      <c r="K188" s="1955"/>
      <c r="L188" s="1955"/>
      <c r="M188" s="1955"/>
      <c r="N188" s="1955"/>
      <c r="O188" s="1955"/>
      <c r="P188" s="1955"/>
      <c r="Q188" s="1955"/>
      <c r="R188" s="1955"/>
      <c r="S188" s="1955"/>
      <c r="T188" s="1955"/>
      <c r="U188" s="1955"/>
      <c r="V188" s="1955"/>
      <c r="W188" s="1955"/>
      <c r="X188" s="1955"/>
      <c r="Y188" s="1955"/>
      <c r="Z188" s="1955"/>
      <c r="AA188" s="1955"/>
      <c r="AB188" s="1955"/>
      <c r="AC188" s="1955"/>
      <c r="AD188" s="1955"/>
      <c r="AE188" s="1955"/>
      <c r="AF188" s="1955"/>
      <c r="AG188" s="1955"/>
      <c r="AH188" s="1955"/>
    </row>
    <row r="189" spans="1:34" ht="15.75" customHeight="1">
      <c r="A189" s="1955"/>
      <c r="B189" s="1955"/>
      <c r="C189" s="1955"/>
      <c r="D189" s="1955"/>
      <c r="E189" s="1955"/>
      <c r="F189" s="1955"/>
      <c r="G189" s="1955"/>
      <c r="H189" s="1955"/>
      <c r="I189" s="1955"/>
      <c r="J189" s="1955"/>
      <c r="K189" s="1955"/>
      <c r="L189" s="1955"/>
      <c r="M189" s="1955"/>
      <c r="N189" s="1955"/>
      <c r="O189" s="1955"/>
      <c r="P189" s="1955"/>
      <c r="Q189" s="1955"/>
      <c r="R189" s="1955"/>
      <c r="S189" s="1955"/>
      <c r="T189" s="1955"/>
      <c r="U189" s="1955"/>
      <c r="V189" s="1955"/>
      <c r="W189" s="1955"/>
      <c r="X189" s="1955"/>
      <c r="Y189" s="1955"/>
      <c r="Z189" s="1955"/>
      <c r="AA189" s="1955"/>
      <c r="AB189" s="1955"/>
      <c r="AC189" s="1955"/>
      <c r="AD189" s="1955"/>
      <c r="AE189" s="1955"/>
      <c r="AF189" s="1955"/>
      <c r="AG189" s="1955"/>
      <c r="AH189" s="1955"/>
    </row>
    <row r="190" spans="1:34" ht="15.75" customHeight="1">
      <c r="A190" s="1955"/>
      <c r="B190" s="1955"/>
      <c r="C190" s="1955"/>
      <c r="D190" s="1955"/>
      <c r="E190" s="1955"/>
      <c r="F190" s="1955"/>
      <c r="G190" s="1955"/>
      <c r="H190" s="1955"/>
      <c r="I190" s="1955"/>
      <c r="J190" s="1955"/>
      <c r="K190" s="1955"/>
      <c r="L190" s="1955"/>
      <c r="M190" s="1955"/>
      <c r="N190" s="1955"/>
      <c r="O190" s="1955"/>
      <c r="P190" s="1955"/>
      <c r="Q190" s="1955"/>
      <c r="R190" s="1955"/>
      <c r="S190" s="1955"/>
      <c r="T190" s="1955"/>
      <c r="U190" s="1955"/>
      <c r="V190" s="1955"/>
      <c r="W190" s="1955"/>
      <c r="X190" s="1955"/>
      <c r="Y190" s="1955"/>
      <c r="Z190" s="1955"/>
      <c r="AA190" s="1955"/>
      <c r="AB190" s="1955"/>
      <c r="AC190" s="1955"/>
      <c r="AD190" s="1955"/>
      <c r="AE190" s="1955"/>
      <c r="AF190" s="1955"/>
      <c r="AG190" s="1955"/>
      <c r="AH190" s="1955"/>
    </row>
    <row r="191" spans="1:34" ht="15.75" customHeight="1">
      <c r="A191" s="1955"/>
      <c r="B191" s="1955"/>
      <c r="C191" s="1955"/>
      <c r="D191" s="1955"/>
      <c r="E191" s="1955"/>
      <c r="F191" s="1955"/>
      <c r="G191" s="1955"/>
      <c r="H191" s="1955"/>
      <c r="I191" s="1955"/>
      <c r="J191" s="1955"/>
      <c r="K191" s="1955"/>
      <c r="L191" s="1955"/>
      <c r="M191" s="1955"/>
      <c r="N191" s="1955"/>
      <c r="O191" s="1955"/>
      <c r="P191" s="1955"/>
      <c r="Q191" s="1955"/>
      <c r="R191" s="1955"/>
      <c r="S191" s="1955"/>
      <c r="T191" s="1955"/>
      <c r="U191" s="1955"/>
      <c r="V191" s="1955"/>
      <c r="W191" s="1955"/>
      <c r="X191" s="1955"/>
      <c r="Y191" s="1955"/>
      <c r="Z191" s="1955"/>
      <c r="AA191" s="1955"/>
      <c r="AB191" s="1955"/>
      <c r="AC191" s="1955"/>
      <c r="AD191" s="1955"/>
      <c r="AE191" s="1955"/>
      <c r="AF191" s="1955"/>
      <c r="AG191" s="1955"/>
      <c r="AH191" s="1955"/>
    </row>
    <row r="192" spans="1:34" ht="15.75" customHeight="1">
      <c r="A192" s="1955"/>
      <c r="B192" s="1955"/>
      <c r="C192" s="1955"/>
      <c r="D192" s="1955"/>
      <c r="E192" s="1955"/>
      <c r="F192" s="1955"/>
      <c r="G192" s="1955"/>
      <c r="H192" s="1955"/>
      <c r="I192" s="1955"/>
      <c r="J192" s="1955"/>
      <c r="K192" s="1955"/>
      <c r="L192" s="1955"/>
      <c r="M192" s="1955"/>
      <c r="N192" s="1955"/>
      <c r="O192" s="1955"/>
      <c r="P192" s="1955"/>
      <c r="Q192" s="1955"/>
      <c r="R192" s="1955"/>
      <c r="S192" s="1955"/>
      <c r="T192" s="1955"/>
      <c r="U192" s="1955"/>
      <c r="V192" s="1955"/>
      <c r="W192" s="1955"/>
      <c r="X192" s="1955"/>
      <c r="Y192" s="1955"/>
      <c r="Z192" s="1955"/>
      <c r="AA192" s="1955"/>
      <c r="AB192" s="1955"/>
      <c r="AC192" s="1955"/>
      <c r="AD192" s="1955"/>
      <c r="AE192" s="1955"/>
      <c r="AF192" s="1955"/>
      <c r="AG192" s="1955"/>
      <c r="AH192" s="1955"/>
    </row>
    <row r="193" spans="1:34" ht="15.75" customHeight="1">
      <c r="A193" s="1955"/>
      <c r="B193" s="1955"/>
      <c r="C193" s="1955"/>
      <c r="D193" s="1955"/>
      <c r="E193" s="1955"/>
      <c r="F193" s="1955"/>
      <c r="G193" s="1955"/>
      <c r="H193" s="1955"/>
      <c r="I193" s="1955"/>
      <c r="J193" s="1955"/>
      <c r="K193" s="1955"/>
      <c r="L193" s="1955"/>
      <c r="M193" s="1955"/>
      <c r="N193" s="1955"/>
      <c r="O193" s="1955"/>
      <c r="P193" s="1955"/>
      <c r="Q193" s="1955"/>
      <c r="R193" s="1955"/>
      <c r="S193" s="1955"/>
      <c r="T193" s="1955"/>
      <c r="U193" s="1955"/>
      <c r="V193" s="1955"/>
      <c r="W193" s="1955"/>
      <c r="X193" s="1955"/>
      <c r="Y193" s="1955"/>
      <c r="Z193" s="1955"/>
      <c r="AA193" s="1955"/>
      <c r="AB193" s="1955"/>
      <c r="AC193" s="1955"/>
      <c r="AD193" s="1955"/>
      <c r="AE193" s="1955"/>
      <c r="AF193" s="1955"/>
      <c r="AG193" s="1955"/>
      <c r="AH193" s="1955"/>
    </row>
    <row r="194" spans="1:34" ht="15.75" customHeight="1">
      <c r="A194" s="1955"/>
      <c r="B194" s="1955"/>
      <c r="C194" s="1955"/>
      <c r="D194" s="1955"/>
      <c r="E194" s="1955"/>
      <c r="F194" s="1955"/>
      <c r="G194" s="1955"/>
      <c r="H194" s="1955"/>
      <c r="I194" s="1955"/>
      <c r="J194" s="1955"/>
      <c r="K194" s="1955"/>
      <c r="L194" s="1955"/>
      <c r="M194" s="1955"/>
      <c r="N194" s="1955"/>
      <c r="O194" s="1955"/>
      <c r="P194" s="1955"/>
      <c r="Q194" s="1955"/>
      <c r="R194" s="1955"/>
      <c r="S194" s="1955"/>
      <c r="T194" s="1955"/>
      <c r="U194" s="1955"/>
      <c r="V194" s="1955"/>
      <c r="W194" s="1955"/>
      <c r="X194" s="1955"/>
      <c r="Y194" s="1955"/>
      <c r="Z194" s="1955"/>
      <c r="AA194" s="1955"/>
      <c r="AB194" s="1955"/>
      <c r="AC194" s="1955"/>
      <c r="AD194" s="1955"/>
      <c r="AE194" s="1955"/>
      <c r="AF194" s="1955"/>
      <c r="AG194" s="1955"/>
      <c r="AH194" s="1955"/>
    </row>
    <row r="195" spans="1:34" ht="15.75" customHeight="1">
      <c r="A195" s="1955"/>
      <c r="B195" s="1955"/>
      <c r="C195" s="1955"/>
      <c r="D195" s="1955"/>
      <c r="E195" s="1955"/>
      <c r="F195" s="1955"/>
      <c r="G195" s="1955"/>
      <c r="H195" s="1955"/>
      <c r="I195" s="1955"/>
      <c r="J195" s="1955"/>
      <c r="K195" s="1955"/>
      <c r="L195" s="1955"/>
      <c r="M195" s="1955"/>
      <c r="N195" s="1955"/>
      <c r="O195" s="1955"/>
      <c r="P195" s="1955"/>
      <c r="Q195" s="1955"/>
      <c r="R195" s="1955"/>
      <c r="S195" s="1955"/>
      <c r="T195" s="1955"/>
      <c r="U195" s="1955"/>
      <c r="V195" s="1955"/>
      <c r="W195" s="1955"/>
      <c r="X195" s="1955"/>
      <c r="Y195" s="1955"/>
      <c r="Z195" s="1955"/>
      <c r="AA195" s="1955"/>
      <c r="AB195" s="1955"/>
      <c r="AC195" s="1955"/>
      <c r="AD195" s="1955"/>
      <c r="AE195" s="1955"/>
      <c r="AF195" s="1955"/>
      <c r="AG195" s="1955"/>
      <c r="AH195" s="1955"/>
    </row>
    <row r="196" spans="1:34" ht="15.75" customHeight="1">
      <c r="A196" s="1955"/>
      <c r="B196" s="1955"/>
      <c r="C196" s="1955"/>
      <c r="D196" s="1955"/>
      <c r="E196" s="1955"/>
      <c r="F196" s="1955"/>
      <c r="G196" s="1955"/>
      <c r="H196" s="1955"/>
      <c r="I196" s="1955"/>
      <c r="J196" s="1955"/>
      <c r="K196" s="1955"/>
      <c r="L196" s="1955"/>
      <c r="M196" s="1955"/>
      <c r="N196" s="1955"/>
      <c r="O196" s="1955"/>
      <c r="P196" s="1955"/>
      <c r="Q196" s="1955"/>
      <c r="R196" s="1955"/>
      <c r="S196" s="1955"/>
      <c r="T196" s="1955"/>
      <c r="U196" s="1955"/>
      <c r="V196" s="1955"/>
      <c r="W196" s="1955"/>
      <c r="X196" s="1955"/>
      <c r="Y196" s="1955"/>
      <c r="Z196" s="1955"/>
      <c r="AA196" s="1955"/>
      <c r="AB196" s="1955"/>
      <c r="AC196" s="1955"/>
      <c r="AD196" s="1955"/>
      <c r="AE196" s="1955"/>
      <c r="AF196" s="1955"/>
      <c r="AG196" s="1955"/>
      <c r="AH196" s="1955"/>
    </row>
    <row r="197" spans="1:34" ht="15.75" customHeight="1">
      <c r="A197" s="1955"/>
      <c r="B197" s="1955"/>
      <c r="C197" s="1955"/>
      <c r="D197" s="1955"/>
      <c r="E197" s="1955"/>
      <c r="F197" s="1955"/>
      <c r="G197" s="1955"/>
      <c r="H197" s="1955"/>
      <c r="I197" s="1955"/>
      <c r="J197" s="1955"/>
      <c r="K197" s="1955"/>
      <c r="L197" s="1955"/>
      <c r="M197" s="1955"/>
      <c r="N197" s="1955"/>
      <c r="O197" s="1955"/>
      <c r="P197" s="1955"/>
      <c r="Q197" s="1955"/>
      <c r="R197" s="1955"/>
      <c r="S197" s="1955"/>
      <c r="T197" s="1955"/>
      <c r="U197" s="1955"/>
      <c r="V197" s="1955"/>
      <c r="W197" s="1955"/>
      <c r="X197" s="1955"/>
      <c r="Y197" s="1955"/>
      <c r="Z197" s="1955"/>
      <c r="AA197" s="1955"/>
      <c r="AB197" s="1955"/>
      <c r="AC197" s="1955"/>
      <c r="AD197" s="1955"/>
      <c r="AE197" s="1955"/>
      <c r="AF197" s="1955"/>
      <c r="AG197" s="1955"/>
      <c r="AH197" s="1955"/>
    </row>
    <row r="198" spans="1:34" ht="15.75" customHeight="1">
      <c r="A198" s="1955"/>
      <c r="B198" s="1955"/>
      <c r="C198" s="1955"/>
      <c r="D198" s="1955"/>
      <c r="E198" s="1955"/>
      <c r="F198" s="1955"/>
      <c r="G198" s="1955"/>
      <c r="H198" s="1955"/>
      <c r="I198" s="1955"/>
      <c r="J198" s="1955"/>
      <c r="K198" s="1955"/>
      <c r="L198" s="1955"/>
      <c r="M198" s="1955"/>
      <c r="N198" s="1955"/>
      <c r="O198" s="1955"/>
      <c r="P198" s="1955"/>
      <c r="Q198" s="1955"/>
      <c r="R198" s="1955"/>
      <c r="S198" s="1955"/>
      <c r="T198" s="1955"/>
      <c r="U198" s="1955"/>
      <c r="V198" s="1955"/>
      <c r="W198" s="1955"/>
      <c r="X198" s="1955"/>
      <c r="Y198" s="1955"/>
      <c r="Z198" s="1955"/>
      <c r="AA198" s="1955"/>
      <c r="AB198" s="1955"/>
      <c r="AC198" s="1955"/>
      <c r="AD198" s="1955"/>
      <c r="AE198" s="1955"/>
      <c r="AF198" s="1955"/>
      <c r="AG198" s="1955"/>
      <c r="AH198" s="1955"/>
    </row>
    <row r="199" spans="1:34" ht="15.75" customHeight="1">
      <c r="A199" s="1955"/>
      <c r="B199" s="1955"/>
      <c r="C199" s="1955"/>
      <c r="D199" s="1955"/>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5"/>
      <c r="AF199" s="1955"/>
      <c r="AG199" s="1955"/>
      <c r="AH199" s="1955"/>
    </row>
    <row r="200" spans="1:34" ht="15.75" customHeight="1">
      <c r="A200" s="1955"/>
      <c r="B200" s="1955"/>
      <c r="C200" s="1955"/>
      <c r="D200" s="1955"/>
      <c r="E200" s="1955"/>
      <c r="F200" s="1955"/>
      <c r="G200" s="1955"/>
      <c r="H200" s="1955"/>
      <c r="I200" s="1955"/>
      <c r="J200" s="1955"/>
      <c r="K200" s="1955"/>
      <c r="L200" s="1955"/>
      <c r="M200" s="1955"/>
      <c r="N200" s="1955"/>
      <c r="O200" s="1955"/>
      <c r="P200" s="1955"/>
      <c r="Q200" s="1955"/>
      <c r="R200" s="1955"/>
      <c r="S200" s="1955"/>
      <c r="T200" s="1955"/>
      <c r="U200" s="1955"/>
      <c r="V200" s="1955"/>
      <c r="W200" s="1955"/>
      <c r="X200" s="1955"/>
      <c r="Y200" s="1955"/>
      <c r="Z200" s="1955"/>
      <c r="AA200" s="1955"/>
      <c r="AB200" s="1955"/>
      <c r="AC200" s="1955"/>
      <c r="AD200" s="1955"/>
      <c r="AE200" s="1955"/>
      <c r="AF200" s="1955"/>
      <c r="AG200" s="1955"/>
      <c r="AH200" s="1955"/>
    </row>
    <row r="201" spans="1:34" ht="15.75" customHeight="1">
      <c r="A201" s="1955"/>
      <c r="B201" s="1955"/>
      <c r="C201" s="1955"/>
      <c r="D201" s="1955"/>
      <c r="E201" s="1955"/>
      <c r="F201" s="1955"/>
      <c r="G201" s="1955"/>
      <c r="H201" s="1955"/>
      <c r="I201" s="1955"/>
      <c r="J201" s="1955"/>
      <c r="K201" s="1955"/>
      <c r="L201" s="1955"/>
      <c r="M201" s="1955"/>
      <c r="N201" s="1955"/>
      <c r="O201" s="1955"/>
      <c r="P201" s="1955"/>
      <c r="Q201" s="1955"/>
      <c r="R201" s="1955"/>
      <c r="S201" s="1955"/>
      <c r="T201" s="1955"/>
      <c r="U201" s="1955"/>
      <c r="V201" s="1955"/>
      <c r="W201" s="1955"/>
      <c r="X201" s="1955"/>
      <c r="Y201" s="1955"/>
      <c r="Z201" s="1955"/>
      <c r="AA201" s="1955"/>
      <c r="AB201" s="1955"/>
      <c r="AC201" s="1955"/>
      <c r="AD201" s="1955"/>
      <c r="AE201" s="1955"/>
      <c r="AF201" s="1955"/>
      <c r="AG201" s="1955"/>
      <c r="AH201" s="1955"/>
    </row>
    <row r="202" spans="1:34" ht="15.75" customHeight="1">
      <c r="A202" s="1955"/>
      <c r="B202" s="1955"/>
      <c r="C202" s="1955"/>
      <c r="D202" s="1955"/>
      <c r="E202" s="1955"/>
      <c r="F202" s="1955"/>
      <c r="G202" s="1955"/>
      <c r="H202" s="1955"/>
      <c r="I202" s="1955"/>
      <c r="J202" s="1955"/>
      <c r="K202" s="1955"/>
      <c r="L202" s="1955"/>
      <c r="M202" s="1955"/>
      <c r="N202" s="1955"/>
      <c r="O202" s="1955"/>
      <c r="P202" s="1955"/>
      <c r="Q202" s="1955"/>
      <c r="R202" s="1955"/>
      <c r="S202" s="1955"/>
      <c r="T202" s="1955"/>
      <c r="U202" s="1955"/>
      <c r="V202" s="1955"/>
      <c r="W202" s="1955"/>
      <c r="X202" s="1955"/>
      <c r="Y202" s="1955"/>
      <c r="Z202" s="1955"/>
      <c r="AA202" s="1955"/>
      <c r="AB202" s="1955"/>
      <c r="AC202" s="1955"/>
      <c r="AD202" s="1955"/>
      <c r="AE202" s="1955"/>
      <c r="AF202" s="1955"/>
      <c r="AG202" s="1955"/>
      <c r="AH202" s="1955"/>
    </row>
    <row r="203" spans="1:34" ht="15.75" customHeight="1">
      <c r="A203" s="1955"/>
      <c r="B203" s="1955"/>
      <c r="C203" s="1955"/>
      <c r="D203" s="1955"/>
      <c r="E203" s="1955"/>
      <c r="F203" s="1955"/>
      <c r="G203" s="1955"/>
      <c r="H203" s="1955"/>
      <c r="I203" s="1955"/>
      <c r="J203" s="1955"/>
      <c r="K203" s="1955"/>
      <c r="L203" s="1955"/>
      <c r="M203" s="1955"/>
      <c r="N203" s="1955"/>
      <c r="O203" s="1955"/>
      <c r="P203" s="1955"/>
      <c r="Q203" s="1955"/>
      <c r="R203" s="1955"/>
      <c r="S203" s="1955"/>
      <c r="T203" s="1955"/>
      <c r="U203" s="1955"/>
      <c r="V203" s="1955"/>
      <c r="W203" s="1955"/>
      <c r="X203" s="1955"/>
      <c r="Y203" s="1955"/>
      <c r="Z203" s="1955"/>
      <c r="AA203" s="1955"/>
      <c r="AB203" s="1955"/>
      <c r="AC203" s="1955"/>
      <c r="AD203" s="1955"/>
      <c r="AE203" s="1955"/>
      <c r="AF203" s="1955"/>
      <c r="AG203" s="1955"/>
      <c r="AH203" s="1955"/>
    </row>
    <row r="204" spans="1:34" ht="15.75" customHeight="1">
      <c r="A204" s="1954"/>
      <c r="B204" s="1954"/>
      <c r="C204" s="1954"/>
      <c r="D204" s="1954"/>
      <c r="E204" s="1954"/>
      <c r="F204" s="1954"/>
      <c r="G204" s="1954"/>
      <c r="H204" s="1954"/>
      <c r="I204" s="1954"/>
      <c r="J204" s="1954"/>
      <c r="K204" s="1954"/>
      <c r="L204" s="1954"/>
      <c r="M204" s="1954"/>
      <c r="N204" s="1954"/>
      <c r="O204" s="1954"/>
      <c r="P204" s="1954"/>
      <c r="Q204" s="1954"/>
      <c r="R204" s="1954"/>
      <c r="S204" s="1954"/>
      <c r="T204" s="1954"/>
      <c r="U204" s="1954"/>
      <c r="V204" s="1954"/>
      <c r="W204" s="1954"/>
      <c r="X204" s="1954"/>
      <c r="Y204" s="1954"/>
      <c r="Z204" s="1954"/>
      <c r="AA204" s="1954"/>
      <c r="AB204" s="1954"/>
      <c r="AC204" s="1954"/>
      <c r="AD204" s="1954"/>
      <c r="AE204" s="1954"/>
      <c r="AF204" s="1954"/>
      <c r="AG204" s="1954"/>
      <c r="AH204" s="1954"/>
    </row>
    <row r="205" spans="1:34" ht="15.75" customHeight="1">
      <c r="A205" s="1954"/>
      <c r="B205" s="1954"/>
      <c r="C205" s="1954"/>
      <c r="D205" s="1954"/>
      <c r="E205" s="1954"/>
      <c r="F205" s="1954"/>
      <c r="G205" s="1954"/>
      <c r="H205" s="1954"/>
      <c r="I205" s="1954"/>
      <c r="J205" s="1954"/>
      <c r="K205" s="1954"/>
      <c r="L205" s="1954"/>
      <c r="M205" s="1954"/>
      <c r="N205" s="1954"/>
      <c r="O205" s="1954"/>
      <c r="P205" s="1954"/>
      <c r="Q205" s="1954"/>
      <c r="R205" s="1954"/>
      <c r="S205" s="1954"/>
      <c r="T205" s="1954"/>
      <c r="U205" s="1954"/>
      <c r="V205" s="1954"/>
      <c r="W205" s="1954"/>
      <c r="X205" s="1954"/>
      <c r="Y205" s="1954"/>
      <c r="Z205" s="1954"/>
      <c r="AA205" s="1954"/>
      <c r="AB205" s="1954"/>
      <c r="AC205" s="1954"/>
      <c r="AD205" s="1954"/>
      <c r="AE205" s="1954"/>
      <c r="AF205" s="1954"/>
      <c r="AG205" s="1954"/>
      <c r="AH205" s="1954"/>
    </row>
    <row r="206" spans="1:34" ht="15.75" customHeight="1">
      <c r="A206" s="1954"/>
      <c r="B206" s="1954"/>
      <c r="C206" s="1954"/>
      <c r="D206" s="1954"/>
      <c r="E206" s="1954"/>
      <c r="F206" s="1954"/>
      <c r="G206" s="1954"/>
      <c r="H206" s="1954"/>
      <c r="I206" s="1954"/>
      <c r="J206" s="1954"/>
      <c r="K206" s="1954"/>
      <c r="L206" s="1954"/>
      <c r="M206" s="1954"/>
      <c r="N206" s="1954"/>
      <c r="O206" s="1954"/>
      <c r="P206" s="1954"/>
      <c r="Q206" s="1954"/>
      <c r="R206" s="1954"/>
      <c r="S206" s="1954"/>
      <c r="T206" s="1954"/>
      <c r="U206" s="1954"/>
      <c r="V206" s="1954"/>
      <c r="W206" s="1954"/>
      <c r="X206" s="1954"/>
      <c r="Y206" s="1954"/>
      <c r="Z206" s="1954"/>
      <c r="AA206" s="1954"/>
      <c r="AB206" s="1954"/>
      <c r="AC206" s="1954"/>
      <c r="AD206" s="1954"/>
      <c r="AE206" s="1954"/>
      <c r="AF206" s="1954"/>
      <c r="AG206" s="1954"/>
      <c r="AH206" s="1954"/>
    </row>
    <row r="207" spans="1:34" ht="15.75" customHeight="1">
      <c r="A207" s="1954"/>
      <c r="B207" s="1954"/>
      <c r="C207" s="1954"/>
      <c r="D207" s="1954"/>
      <c r="E207" s="1954"/>
      <c r="F207" s="1954"/>
      <c r="G207" s="1954"/>
      <c r="H207" s="1954"/>
      <c r="I207" s="1954"/>
      <c r="J207" s="1954"/>
      <c r="K207" s="1954"/>
      <c r="L207" s="1954"/>
      <c r="M207" s="1954"/>
      <c r="N207" s="1954"/>
      <c r="O207" s="1954"/>
      <c r="P207" s="1954"/>
      <c r="Q207" s="1954"/>
      <c r="R207" s="1954"/>
      <c r="S207" s="1954"/>
      <c r="T207" s="1954"/>
      <c r="U207" s="1954"/>
      <c r="V207" s="1954"/>
      <c r="W207" s="1954"/>
      <c r="X207" s="1954"/>
      <c r="Y207" s="1954"/>
      <c r="Z207" s="1954"/>
      <c r="AA207" s="1954"/>
      <c r="AB207" s="1954"/>
      <c r="AC207" s="1954"/>
      <c r="AD207" s="1954"/>
      <c r="AE207" s="1954"/>
      <c r="AF207" s="1954"/>
      <c r="AG207" s="1954"/>
      <c r="AH207" s="1954"/>
    </row>
    <row r="208" spans="1:34" ht="15.75" customHeight="1">
      <c r="A208" s="1954"/>
      <c r="B208" s="1954"/>
      <c r="C208" s="1954"/>
      <c r="D208" s="1954"/>
      <c r="E208" s="1954"/>
      <c r="F208" s="1954"/>
      <c r="G208" s="1954"/>
      <c r="H208" s="1954"/>
      <c r="I208" s="1954"/>
      <c r="J208" s="1954"/>
      <c r="K208" s="1954"/>
      <c r="L208" s="1954"/>
      <c r="M208" s="1954"/>
      <c r="N208" s="1954"/>
      <c r="O208" s="1954"/>
      <c r="P208" s="1954"/>
      <c r="Q208" s="1954"/>
      <c r="R208" s="1954"/>
      <c r="S208" s="1954"/>
      <c r="T208" s="1954"/>
      <c r="U208" s="1954"/>
      <c r="V208" s="1954"/>
      <c r="W208" s="1954"/>
      <c r="X208" s="1954"/>
      <c r="Y208" s="1954"/>
      <c r="Z208" s="1954"/>
      <c r="AA208" s="1954"/>
      <c r="AB208" s="1954"/>
      <c r="AC208" s="1954"/>
      <c r="AD208" s="1954"/>
      <c r="AE208" s="1954"/>
      <c r="AF208" s="1954"/>
      <c r="AG208" s="1954"/>
      <c r="AH208" s="1954"/>
    </row>
    <row r="209" spans="1:34" ht="15.75" customHeight="1">
      <c r="A209" s="1954"/>
      <c r="B209" s="1954"/>
      <c r="C209" s="1954"/>
      <c r="D209" s="1954"/>
      <c r="E209" s="1954"/>
      <c r="F209" s="1954"/>
      <c r="G209" s="1954"/>
      <c r="H209" s="1954"/>
      <c r="I209" s="1954"/>
      <c r="J209" s="1954"/>
      <c r="K209" s="1954"/>
      <c r="L209" s="1954"/>
      <c r="M209" s="1954"/>
      <c r="N209" s="1954"/>
      <c r="O209" s="1954"/>
      <c r="P209" s="1954"/>
      <c r="Q209" s="1954"/>
      <c r="R209" s="1954"/>
      <c r="S209" s="1954"/>
      <c r="T209" s="1954"/>
      <c r="U209" s="1954"/>
      <c r="V209" s="1954"/>
      <c r="W209" s="1954"/>
      <c r="X209" s="1954"/>
      <c r="Y209" s="1954"/>
      <c r="Z209" s="1954"/>
      <c r="AA209" s="1954"/>
      <c r="AB209" s="1954"/>
      <c r="AC209" s="1954"/>
      <c r="AD209" s="1954"/>
      <c r="AE209" s="1954"/>
      <c r="AF209" s="1954"/>
      <c r="AG209" s="1954"/>
      <c r="AH209" s="1954"/>
    </row>
    <row r="210" spans="1:34" ht="15.75" customHeight="1">
      <c r="A210" s="1954"/>
      <c r="B210" s="1954"/>
      <c r="C210" s="1954"/>
      <c r="D210" s="1954"/>
      <c r="E210" s="1954"/>
      <c r="F210" s="1954"/>
      <c r="G210" s="1954"/>
      <c r="H210" s="1954"/>
      <c r="I210" s="1954"/>
      <c r="J210" s="1954"/>
      <c r="K210" s="1954"/>
      <c r="L210" s="1954"/>
      <c r="M210" s="1954"/>
      <c r="N210" s="1954"/>
      <c r="O210" s="1954"/>
      <c r="P210" s="1954"/>
      <c r="Q210" s="1954"/>
      <c r="R210" s="1954"/>
      <c r="S210" s="1954"/>
      <c r="T210" s="1954"/>
      <c r="U210" s="1954"/>
      <c r="V210" s="1954"/>
      <c r="W210" s="1954"/>
      <c r="X210" s="1954"/>
      <c r="Y210" s="1954"/>
      <c r="Z210" s="1954"/>
      <c r="AA210" s="1954"/>
      <c r="AB210" s="1954"/>
      <c r="AC210" s="1954"/>
      <c r="AD210" s="1954"/>
      <c r="AE210" s="1954"/>
      <c r="AF210" s="1954"/>
      <c r="AG210" s="1954"/>
      <c r="AH210" s="1954"/>
    </row>
    <row r="211" spans="1:34" ht="15.75" customHeight="1">
      <c r="A211" s="1954"/>
      <c r="B211" s="1954"/>
      <c r="C211" s="1954"/>
      <c r="D211" s="1954"/>
      <c r="E211" s="1954"/>
      <c r="F211" s="1954"/>
      <c r="G211" s="1954"/>
      <c r="H211" s="1954"/>
      <c r="I211" s="1954"/>
      <c r="J211" s="1954"/>
      <c r="K211" s="1954"/>
      <c r="L211" s="1954"/>
      <c r="M211" s="1954"/>
      <c r="N211" s="1954"/>
      <c r="O211" s="1954"/>
      <c r="P211" s="1954"/>
      <c r="Q211" s="1954"/>
      <c r="R211" s="1954"/>
      <c r="S211" s="1954"/>
      <c r="T211" s="1954"/>
      <c r="U211" s="1954"/>
      <c r="V211" s="1954"/>
      <c r="W211" s="1954"/>
      <c r="X211" s="1954"/>
      <c r="Y211" s="1954"/>
      <c r="Z211" s="1954"/>
      <c r="AA211" s="1954"/>
      <c r="AB211" s="1954"/>
      <c r="AC211" s="1954"/>
      <c r="AD211" s="1954"/>
      <c r="AE211" s="1954"/>
      <c r="AF211" s="1954"/>
      <c r="AG211" s="1954"/>
      <c r="AH211" s="1954"/>
    </row>
    <row r="212" spans="1:34" ht="15.75" customHeight="1">
      <c r="A212" s="1954"/>
      <c r="B212" s="1954"/>
      <c r="C212" s="1954"/>
      <c r="D212" s="1954"/>
      <c r="E212" s="1954"/>
      <c r="F212" s="1954"/>
      <c r="G212" s="1954"/>
      <c r="H212" s="1954"/>
      <c r="I212" s="1954"/>
      <c r="J212" s="1954"/>
      <c r="K212" s="1954"/>
      <c r="L212" s="1954"/>
      <c r="M212" s="1954"/>
      <c r="N212" s="1954"/>
      <c r="O212" s="1954"/>
      <c r="P212" s="1954"/>
      <c r="Q212" s="1954"/>
      <c r="R212" s="1954"/>
      <c r="S212" s="1954"/>
      <c r="T212" s="1954"/>
      <c r="U212" s="1954"/>
      <c r="V212" s="1954"/>
      <c r="W212" s="1954"/>
      <c r="X212" s="1954"/>
      <c r="Y212" s="1954"/>
      <c r="Z212" s="1954"/>
      <c r="AA212" s="1954"/>
      <c r="AB212" s="1954"/>
      <c r="AC212" s="1954"/>
      <c r="AD212" s="1954"/>
      <c r="AE212" s="1954"/>
      <c r="AF212" s="1954"/>
      <c r="AG212" s="1954"/>
      <c r="AH212" s="1954"/>
    </row>
    <row r="213" spans="1:34" ht="15.75" customHeight="1">
      <c r="A213" s="1954"/>
      <c r="B213" s="1954"/>
      <c r="C213" s="1954"/>
      <c r="D213" s="1954"/>
      <c r="E213" s="1954"/>
      <c r="F213" s="1954"/>
      <c r="G213" s="1954"/>
      <c r="H213" s="1954"/>
      <c r="I213" s="1954"/>
      <c r="J213" s="1954"/>
      <c r="K213" s="1954"/>
      <c r="L213" s="1954"/>
      <c r="M213" s="1954"/>
      <c r="N213" s="1954"/>
      <c r="O213" s="1954"/>
      <c r="P213" s="1954"/>
      <c r="Q213" s="1954"/>
      <c r="R213" s="1954"/>
      <c r="S213" s="1954"/>
      <c r="T213" s="1954"/>
      <c r="U213" s="1954"/>
      <c r="V213" s="1954"/>
      <c r="W213" s="1954"/>
      <c r="X213" s="1954"/>
      <c r="Y213" s="1954"/>
      <c r="Z213" s="1954"/>
      <c r="AA213" s="1954"/>
      <c r="AB213" s="1954"/>
      <c r="AC213" s="1954"/>
      <c r="AD213" s="1954"/>
      <c r="AE213" s="1954"/>
      <c r="AF213" s="1954"/>
      <c r="AG213" s="1954"/>
      <c r="AH213" s="1954"/>
    </row>
    <row r="214" spans="1:34" ht="15.75" customHeight="1">
      <c r="A214" s="1954"/>
      <c r="B214" s="1954"/>
      <c r="C214" s="1954"/>
      <c r="D214" s="1954"/>
      <c r="E214" s="1954"/>
      <c r="F214" s="1954"/>
      <c r="G214" s="1954"/>
      <c r="H214" s="1954"/>
      <c r="I214" s="1954"/>
      <c r="J214" s="1954"/>
      <c r="K214" s="1954"/>
      <c r="L214" s="1954"/>
      <c r="M214" s="1954"/>
      <c r="N214" s="1954"/>
      <c r="O214" s="1954"/>
      <c r="P214" s="1954"/>
      <c r="Q214" s="1954"/>
      <c r="R214" s="1954"/>
      <c r="S214" s="1954"/>
      <c r="T214" s="1954"/>
      <c r="U214" s="1954"/>
      <c r="V214" s="1954"/>
      <c r="W214" s="1954"/>
      <c r="X214" s="1954"/>
      <c r="Y214" s="1954"/>
      <c r="Z214" s="1954"/>
      <c r="AA214" s="1954"/>
      <c r="AB214" s="1954"/>
      <c r="AC214" s="1954"/>
      <c r="AD214" s="1954"/>
      <c r="AE214" s="1954"/>
      <c r="AF214" s="1954"/>
      <c r="AG214" s="1954"/>
      <c r="AH214" s="1954"/>
    </row>
    <row r="215" spans="1:34" ht="15.75" customHeight="1">
      <c r="A215" s="1954"/>
      <c r="B215" s="1954"/>
      <c r="C215" s="1954"/>
      <c r="D215" s="1954"/>
      <c r="E215" s="1954"/>
      <c r="F215" s="1954"/>
      <c r="G215" s="1954"/>
      <c r="H215" s="1954"/>
      <c r="I215" s="1954"/>
      <c r="J215" s="1954"/>
      <c r="K215" s="1954"/>
      <c r="L215" s="1954"/>
      <c r="M215" s="1954"/>
      <c r="N215" s="1954"/>
      <c r="O215" s="1954"/>
      <c r="P215" s="1954"/>
      <c r="Q215" s="1954"/>
      <c r="R215" s="1954"/>
      <c r="S215" s="1954"/>
      <c r="T215" s="1954"/>
      <c r="U215" s="1954"/>
      <c r="V215" s="1954"/>
      <c r="W215" s="1954"/>
      <c r="X215" s="1954"/>
      <c r="Y215" s="1954"/>
      <c r="Z215" s="1954"/>
      <c r="AA215" s="1954"/>
      <c r="AB215" s="1954"/>
      <c r="AC215" s="1954"/>
      <c r="AD215" s="1954"/>
      <c r="AE215" s="1954"/>
      <c r="AF215" s="1954"/>
      <c r="AG215" s="1954"/>
      <c r="AH215" s="1954"/>
    </row>
    <row r="216" spans="1:34" ht="15.75" customHeight="1">
      <c r="A216" s="1954"/>
      <c r="B216" s="1954"/>
      <c r="C216" s="1954"/>
      <c r="D216" s="1954"/>
      <c r="E216" s="1954"/>
      <c r="F216" s="1954"/>
      <c r="G216" s="1954"/>
      <c r="H216" s="1954"/>
      <c r="I216" s="1954"/>
      <c r="J216" s="1954"/>
      <c r="K216" s="1954"/>
      <c r="L216" s="1954"/>
      <c r="M216" s="1954"/>
      <c r="N216" s="1954"/>
      <c r="O216" s="1954"/>
      <c r="P216" s="1954"/>
      <c r="Q216" s="1954"/>
      <c r="R216" s="1954"/>
      <c r="S216" s="1954"/>
      <c r="T216" s="1954"/>
      <c r="U216" s="1954"/>
      <c r="V216" s="1954"/>
      <c r="W216" s="1954"/>
      <c r="X216" s="1954"/>
      <c r="Y216" s="1954"/>
      <c r="Z216" s="1954"/>
      <c r="AA216" s="1954"/>
      <c r="AB216" s="1954"/>
      <c r="AC216" s="1954"/>
      <c r="AD216" s="1954"/>
      <c r="AE216" s="1954"/>
      <c r="AF216" s="1954"/>
      <c r="AG216" s="1954"/>
      <c r="AH216" s="1954"/>
    </row>
    <row r="217" spans="1:34" ht="15.75" customHeight="1">
      <c r="A217" s="1954"/>
      <c r="B217" s="1954"/>
      <c r="C217" s="1954"/>
      <c r="D217" s="1954"/>
      <c r="E217" s="1954"/>
      <c r="F217" s="1954"/>
      <c r="G217" s="1954"/>
      <c r="H217" s="1954"/>
      <c r="I217" s="1954"/>
      <c r="J217" s="1954"/>
      <c r="K217" s="1954"/>
      <c r="L217" s="1954"/>
      <c r="M217" s="1954"/>
      <c r="N217" s="1954"/>
      <c r="O217" s="1954"/>
      <c r="P217" s="1954"/>
      <c r="Q217" s="1954"/>
      <c r="R217" s="1954"/>
      <c r="S217" s="1954"/>
      <c r="T217" s="1954"/>
      <c r="U217" s="1954"/>
      <c r="V217" s="1954"/>
      <c r="W217" s="1954"/>
      <c r="X217" s="1954"/>
      <c r="Y217" s="1954"/>
      <c r="Z217" s="1954"/>
      <c r="AA217" s="1954"/>
      <c r="AB217" s="1954"/>
      <c r="AC217" s="1954"/>
      <c r="AD217" s="1954"/>
      <c r="AE217" s="1954"/>
      <c r="AF217" s="1954"/>
      <c r="AG217" s="1954"/>
      <c r="AH217" s="1954"/>
    </row>
    <row r="218" spans="1:34" ht="15.75" customHeight="1">
      <c r="A218" s="1954"/>
      <c r="B218" s="1954"/>
      <c r="C218" s="1954"/>
      <c r="D218" s="1954"/>
      <c r="E218" s="1954"/>
      <c r="F218" s="1954"/>
      <c r="G218" s="1954"/>
      <c r="H218" s="1954"/>
      <c r="I218" s="1954"/>
      <c r="J218" s="1954"/>
      <c r="K218" s="1954"/>
      <c r="L218" s="1954"/>
      <c r="M218" s="1954"/>
      <c r="N218" s="1954"/>
      <c r="O218" s="1954"/>
      <c r="P218" s="1954"/>
      <c r="Q218" s="1954"/>
      <c r="R218" s="1954"/>
      <c r="S218" s="1954"/>
      <c r="T218" s="1954"/>
      <c r="U218" s="1954"/>
      <c r="V218" s="1954"/>
      <c r="W218" s="1954"/>
      <c r="X218" s="1954"/>
      <c r="Y218" s="1954"/>
      <c r="Z218" s="1954"/>
      <c r="AA218" s="1954"/>
      <c r="AB218" s="1954"/>
      <c r="AC218" s="1954"/>
      <c r="AD218" s="1954"/>
      <c r="AE218" s="1954"/>
      <c r="AF218" s="1954"/>
      <c r="AG218" s="1954"/>
      <c r="AH218" s="1954"/>
    </row>
    <row r="219" spans="1:34" ht="15.75" customHeight="1">
      <c r="A219" s="1954"/>
      <c r="B219" s="1954"/>
      <c r="C219" s="1954"/>
      <c r="D219" s="1954"/>
      <c r="E219" s="1954"/>
      <c r="F219" s="1954"/>
      <c r="G219" s="1954"/>
      <c r="H219" s="1954"/>
      <c r="I219" s="1954"/>
      <c r="J219" s="1954"/>
      <c r="K219" s="1954"/>
      <c r="L219" s="1954"/>
      <c r="M219" s="1954"/>
      <c r="N219" s="1954"/>
      <c r="O219" s="1954"/>
      <c r="P219" s="1954"/>
      <c r="Q219" s="1954"/>
      <c r="R219" s="1954"/>
      <c r="S219" s="1954"/>
      <c r="T219" s="1954"/>
      <c r="U219" s="1954"/>
      <c r="V219" s="1954"/>
      <c r="W219" s="1954"/>
      <c r="X219" s="1954"/>
      <c r="Y219" s="1954"/>
      <c r="Z219" s="1954"/>
      <c r="AA219" s="1954"/>
      <c r="AB219" s="1954"/>
      <c r="AC219" s="1954"/>
      <c r="AD219" s="1954"/>
      <c r="AE219" s="1954"/>
      <c r="AF219" s="1954"/>
      <c r="AG219" s="1954"/>
      <c r="AH219" s="1954"/>
    </row>
    <row r="220" spans="1:34" ht="15.75" customHeight="1">
      <c r="A220" s="1954"/>
      <c r="B220" s="1954"/>
      <c r="C220" s="1954"/>
      <c r="D220" s="1954"/>
      <c r="E220" s="1954"/>
      <c r="F220" s="1954"/>
      <c r="G220" s="1954"/>
      <c r="H220" s="1954"/>
      <c r="I220" s="1954"/>
      <c r="J220" s="1954"/>
      <c r="K220" s="1954"/>
      <c r="L220" s="1954"/>
      <c r="M220" s="1954"/>
      <c r="N220" s="1954"/>
      <c r="O220" s="1954"/>
      <c r="P220" s="1954"/>
      <c r="Q220" s="1954"/>
      <c r="R220" s="1954"/>
      <c r="S220" s="1954"/>
      <c r="T220" s="1954"/>
      <c r="U220" s="1954"/>
      <c r="V220" s="1954"/>
      <c r="W220" s="1954"/>
      <c r="X220" s="1954"/>
      <c r="Y220" s="1954"/>
      <c r="Z220" s="1954"/>
      <c r="AA220" s="1954"/>
      <c r="AB220" s="1954"/>
      <c r="AC220" s="1954"/>
      <c r="AD220" s="1954"/>
      <c r="AE220" s="1954"/>
      <c r="AF220" s="1954"/>
      <c r="AG220" s="1954"/>
      <c r="AH220" s="1954"/>
    </row>
    <row r="221" spans="1:34" ht="15.75" customHeight="1">
      <c r="A221" s="1954"/>
      <c r="B221" s="1954"/>
      <c r="C221" s="1954"/>
      <c r="D221" s="1954"/>
      <c r="E221" s="1954"/>
      <c r="F221" s="1954"/>
      <c r="G221" s="1954"/>
      <c r="H221" s="1954"/>
      <c r="I221" s="1954"/>
      <c r="J221" s="1954"/>
      <c r="K221" s="1954"/>
      <c r="L221" s="1954"/>
      <c r="M221" s="1954"/>
      <c r="N221" s="1954"/>
      <c r="O221" s="1954"/>
      <c r="P221" s="1954"/>
      <c r="Q221" s="1954"/>
      <c r="R221" s="1954"/>
      <c r="S221" s="1954"/>
      <c r="T221" s="1954"/>
      <c r="U221" s="1954"/>
      <c r="V221" s="1954"/>
      <c r="W221" s="1954"/>
      <c r="X221" s="1954"/>
      <c r="Y221" s="1954"/>
      <c r="Z221" s="1954"/>
      <c r="AA221" s="1954"/>
      <c r="AB221" s="1954"/>
      <c r="AC221" s="1954"/>
      <c r="AD221" s="1954"/>
      <c r="AE221" s="1954"/>
      <c r="AF221" s="1954"/>
      <c r="AG221" s="1954"/>
      <c r="AH221" s="1954"/>
    </row>
    <row r="222" spans="1:34" ht="15.75" customHeight="1">
      <c r="A222" s="1954"/>
      <c r="B222" s="1954"/>
      <c r="C222" s="1954"/>
      <c r="D222" s="1954"/>
      <c r="E222" s="1954"/>
      <c r="F222" s="1954"/>
      <c r="G222" s="1954"/>
      <c r="H222" s="1954"/>
      <c r="I222" s="1954"/>
      <c r="J222" s="1954"/>
      <c r="K222" s="1954"/>
      <c r="L222" s="1954"/>
      <c r="M222" s="1954"/>
      <c r="N222" s="1954"/>
      <c r="O222" s="1954"/>
      <c r="P222" s="1954"/>
      <c r="Q222" s="1954"/>
      <c r="R222" s="1954"/>
      <c r="S222" s="1954"/>
      <c r="T222" s="1954"/>
      <c r="U222" s="1954"/>
      <c r="V222" s="1954"/>
      <c r="W222" s="1954"/>
      <c r="X222" s="1954"/>
      <c r="Y222" s="1954"/>
      <c r="Z222" s="1954"/>
      <c r="AA222" s="1954"/>
      <c r="AB222" s="1954"/>
      <c r="AC222" s="1954"/>
      <c r="AD222" s="1954"/>
      <c r="AE222" s="1954"/>
      <c r="AF222" s="1954"/>
      <c r="AG222" s="1954"/>
      <c r="AH222" s="1954"/>
    </row>
    <row r="223" spans="1:34" ht="15.75" customHeight="1">
      <c r="A223" s="1954"/>
      <c r="B223" s="1954"/>
      <c r="C223" s="1954"/>
      <c r="D223" s="1954"/>
      <c r="E223" s="1954"/>
      <c r="F223" s="1954"/>
      <c r="G223" s="1954"/>
      <c r="H223" s="1954"/>
      <c r="I223" s="1954"/>
      <c r="J223" s="1954"/>
      <c r="K223" s="1954"/>
      <c r="L223" s="1954"/>
      <c r="M223" s="1954"/>
      <c r="N223" s="1954"/>
      <c r="O223" s="1954"/>
      <c r="P223" s="1954"/>
      <c r="Q223" s="1954"/>
      <c r="R223" s="1954"/>
      <c r="S223" s="1954"/>
      <c r="T223" s="1954"/>
      <c r="U223" s="1954"/>
      <c r="V223" s="1954"/>
      <c r="W223" s="1954"/>
      <c r="X223" s="1954"/>
      <c r="Y223" s="1954"/>
      <c r="Z223" s="1954"/>
      <c r="AA223" s="1954"/>
      <c r="AB223" s="1954"/>
      <c r="AC223" s="1954"/>
      <c r="AD223" s="1954"/>
      <c r="AE223" s="1954"/>
      <c r="AF223" s="1954"/>
      <c r="AG223" s="1954"/>
      <c r="AH223" s="1954"/>
    </row>
    <row r="224" spans="1:34" ht="15.75" customHeight="1">
      <c r="A224" s="1954"/>
      <c r="B224" s="1954"/>
      <c r="C224" s="1954"/>
      <c r="D224" s="1954"/>
      <c r="E224" s="1954"/>
      <c r="F224" s="1954"/>
      <c r="G224" s="1954"/>
      <c r="H224" s="1954"/>
      <c r="I224" s="1954"/>
      <c r="J224" s="1954"/>
      <c r="K224" s="1954"/>
      <c r="L224" s="1954"/>
      <c r="M224" s="1954"/>
      <c r="N224" s="1954"/>
      <c r="O224" s="1954"/>
      <c r="P224" s="1954"/>
      <c r="Q224" s="1954"/>
      <c r="R224" s="1954"/>
      <c r="S224" s="1954"/>
      <c r="T224" s="1954"/>
      <c r="U224" s="1954"/>
      <c r="V224" s="1954"/>
      <c r="W224" s="1954"/>
      <c r="X224" s="1954"/>
      <c r="Y224" s="1954"/>
      <c r="Z224" s="1954"/>
      <c r="AA224" s="1954"/>
      <c r="AB224" s="1954"/>
      <c r="AC224" s="1954"/>
      <c r="AD224" s="1954"/>
      <c r="AE224" s="1954"/>
      <c r="AF224" s="1954"/>
      <c r="AG224" s="1954"/>
      <c r="AH224" s="1954"/>
    </row>
    <row r="225" spans="1:34" ht="15.75" customHeight="1">
      <c r="A225" s="1954"/>
      <c r="B225" s="1954"/>
      <c r="C225" s="1954"/>
      <c r="D225" s="1954"/>
      <c r="E225" s="1954"/>
      <c r="F225" s="1954"/>
      <c r="G225" s="1954"/>
      <c r="H225" s="1954"/>
      <c r="I225" s="1954"/>
      <c r="J225" s="1954"/>
      <c r="K225" s="1954"/>
      <c r="L225" s="1954"/>
      <c r="M225" s="1954"/>
      <c r="N225" s="1954"/>
      <c r="O225" s="1954"/>
      <c r="P225" s="1954"/>
      <c r="Q225" s="1954"/>
      <c r="R225" s="1954"/>
      <c r="S225" s="1954"/>
      <c r="T225" s="1954"/>
      <c r="U225" s="1954"/>
      <c r="V225" s="1954"/>
      <c r="W225" s="1954"/>
      <c r="X225" s="1954"/>
      <c r="Y225" s="1954"/>
      <c r="Z225" s="1954"/>
      <c r="AA225" s="1954"/>
      <c r="AB225" s="1954"/>
      <c r="AC225" s="1954"/>
      <c r="AD225" s="1954"/>
      <c r="AE225" s="1954"/>
      <c r="AF225" s="1954"/>
      <c r="AG225" s="1954"/>
      <c r="AH225" s="1954"/>
    </row>
    <row r="226" spans="1:34" ht="15.75" customHeight="1">
      <c r="A226" s="1954"/>
      <c r="B226" s="1954"/>
      <c r="C226" s="1954"/>
      <c r="D226" s="1954"/>
      <c r="E226" s="1954"/>
      <c r="F226" s="1954"/>
      <c r="G226" s="1954"/>
      <c r="H226" s="1954"/>
      <c r="I226" s="1954"/>
      <c r="J226" s="1954"/>
      <c r="K226" s="1954"/>
      <c r="L226" s="1954"/>
      <c r="M226" s="1954"/>
      <c r="N226" s="1954"/>
      <c r="O226" s="1954"/>
      <c r="P226" s="1954"/>
      <c r="Q226" s="1954"/>
      <c r="R226" s="1954"/>
      <c r="S226" s="1954"/>
      <c r="T226" s="1954"/>
      <c r="U226" s="1954"/>
      <c r="V226" s="1954"/>
      <c r="W226" s="1954"/>
      <c r="X226" s="1954"/>
      <c r="Y226" s="1954"/>
      <c r="Z226" s="1954"/>
      <c r="AA226" s="1954"/>
      <c r="AB226" s="1954"/>
      <c r="AC226" s="1954"/>
      <c r="AD226" s="1954"/>
      <c r="AE226" s="1954"/>
      <c r="AF226" s="1954"/>
      <c r="AG226" s="1954"/>
      <c r="AH226" s="1954"/>
    </row>
    <row r="227" spans="1:34" ht="15.75" customHeight="1">
      <c r="A227" s="1954"/>
      <c r="B227" s="1954"/>
      <c r="C227" s="1954"/>
      <c r="D227" s="1954"/>
      <c r="E227" s="1954"/>
      <c r="F227" s="1954"/>
      <c r="G227" s="1954"/>
      <c r="H227" s="1954"/>
      <c r="I227" s="1954"/>
      <c r="J227" s="1954"/>
      <c r="K227" s="1954"/>
      <c r="L227" s="1954"/>
      <c r="M227" s="1954"/>
      <c r="N227" s="1954"/>
      <c r="O227" s="1954"/>
      <c r="P227" s="1954"/>
      <c r="Q227" s="1954"/>
      <c r="R227" s="1954"/>
      <c r="S227" s="1954"/>
      <c r="T227" s="1954"/>
      <c r="U227" s="1954"/>
      <c r="V227" s="1954"/>
      <c r="W227" s="1954"/>
      <c r="X227" s="1954"/>
      <c r="Y227" s="1954"/>
      <c r="Z227" s="1954"/>
      <c r="AA227" s="1954"/>
      <c r="AB227" s="1954"/>
      <c r="AC227" s="1954"/>
      <c r="AD227" s="1954"/>
      <c r="AE227" s="1954"/>
      <c r="AF227" s="1954"/>
      <c r="AG227" s="1954"/>
      <c r="AH227" s="1954"/>
    </row>
    <row r="228" spans="1:34" ht="15.75" customHeight="1">
      <c r="A228" s="1954"/>
      <c r="B228" s="1954"/>
      <c r="C228" s="1954"/>
      <c r="D228" s="1954"/>
      <c r="E228" s="1954"/>
      <c r="F228" s="1954"/>
      <c r="G228" s="1954"/>
      <c r="H228" s="1954"/>
      <c r="I228" s="1954"/>
      <c r="J228" s="1954"/>
      <c r="K228" s="1954"/>
      <c r="L228" s="1954"/>
      <c r="M228" s="1954"/>
      <c r="N228" s="1954"/>
      <c r="O228" s="1954"/>
      <c r="P228" s="1954"/>
      <c r="Q228" s="1954"/>
      <c r="R228" s="1954"/>
      <c r="S228" s="1954"/>
      <c r="T228" s="1954"/>
      <c r="U228" s="1954"/>
      <c r="V228" s="1954"/>
      <c r="W228" s="1954"/>
      <c r="X228" s="1954"/>
      <c r="Y228" s="1954"/>
      <c r="Z228" s="1954"/>
      <c r="AA228" s="1954"/>
      <c r="AB228" s="1954"/>
      <c r="AC228" s="1954"/>
      <c r="AD228" s="1954"/>
      <c r="AE228" s="1954"/>
      <c r="AF228" s="1954"/>
      <c r="AG228" s="1954"/>
      <c r="AH228" s="1954"/>
    </row>
    <row r="229" spans="1:34" ht="15.75" customHeight="1">
      <c r="A229" s="1954"/>
      <c r="B229" s="1954"/>
      <c r="C229" s="1954"/>
      <c r="D229" s="1954"/>
      <c r="E229" s="1954"/>
      <c r="F229" s="1954"/>
      <c r="G229" s="1954"/>
      <c r="H229" s="1954"/>
      <c r="I229" s="1954"/>
      <c r="J229" s="1954"/>
      <c r="K229" s="1954"/>
      <c r="L229" s="1954"/>
      <c r="M229" s="1954"/>
      <c r="N229" s="1954"/>
      <c r="O229" s="1954"/>
      <c r="P229" s="1954"/>
      <c r="Q229" s="1954"/>
      <c r="R229" s="1954"/>
      <c r="S229" s="1954"/>
      <c r="T229" s="1954"/>
      <c r="U229" s="1954"/>
      <c r="V229" s="1954"/>
      <c r="W229" s="1954"/>
      <c r="X229" s="1954"/>
      <c r="Y229" s="1954"/>
      <c r="Z229" s="1954"/>
      <c r="AA229" s="1954"/>
      <c r="AB229" s="1954"/>
      <c r="AC229" s="1954"/>
      <c r="AD229" s="1954"/>
      <c r="AE229" s="1954"/>
      <c r="AF229" s="1954"/>
      <c r="AG229" s="1954"/>
      <c r="AH229" s="1954"/>
    </row>
    <row r="230" spans="1:34" ht="15.75" customHeight="1">
      <c r="A230" s="1954"/>
      <c r="B230" s="1954"/>
      <c r="C230" s="1954"/>
      <c r="D230" s="1954"/>
      <c r="E230" s="1954"/>
      <c r="F230" s="1954"/>
      <c r="G230" s="1954"/>
      <c r="H230" s="1954"/>
      <c r="I230" s="1954"/>
      <c r="J230" s="1954"/>
      <c r="K230" s="1954"/>
      <c r="L230" s="1954"/>
      <c r="M230" s="1954"/>
      <c r="N230" s="1954"/>
      <c r="O230" s="1954"/>
      <c r="P230" s="1954"/>
      <c r="Q230" s="1954"/>
      <c r="R230" s="1954"/>
      <c r="S230" s="1954"/>
      <c r="T230" s="1954"/>
      <c r="U230" s="1954"/>
      <c r="V230" s="1954"/>
      <c r="W230" s="1954"/>
      <c r="X230" s="1954"/>
      <c r="Y230" s="1954"/>
      <c r="Z230" s="1954"/>
      <c r="AA230" s="1954"/>
      <c r="AB230" s="1954"/>
      <c r="AC230" s="1954"/>
      <c r="AD230" s="1954"/>
      <c r="AE230" s="1954"/>
      <c r="AF230" s="1954"/>
      <c r="AG230" s="1954"/>
      <c r="AH230" s="1954"/>
    </row>
    <row r="231" spans="1:34" ht="15.75" customHeight="1">
      <c r="A231" s="1954"/>
      <c r="B231" s="1954"/>
      <c r="C231" s="1954"/>
      <c r="D231" s="1954"/>
      <c r="E231" s="1954"/>
      <c r="F231" s="1954"/>
      <c r="G231" s="1954"/>
      <c r="H231" s="1954"/>
      <c r="I231" s="1954"/>
      <c r="J231" s="1954"/>
      <c r="K231" s="1954"/>
      <c r="L231" s="1954"/>
      <c r="M231" s="1954"/>
      <c r="N231" s="1954"/>
      <c r="O231" s="1954"/>
      <c r="P231" s="1954"/>
      <c r="Q231" s="1954"/>
      <c r="R231" s="1954"/>
      <c r="S231" s="1954"/>
      <c r="T231" s="1954"/>
      <c r="U231" s="1954"/>
      <c r="V231" s="1954"/>
      <c r="W231" s="1954"/>
      <c r="X231" s="1954"/>
      <c r="Y231" s="1954"/>
      <c r="Z231" s="1954"/>
      <c r="AA231" s="1954"/>
      <c r="AB231" s="1954"/>
      <c r="AC231" s="1954"/>
      <c r="AD231" s="1954"/>
      <c r="AE231" s="1954"/>
      <c r="AF231" s="1954"/>
      <c r="AG231" s="1954"/>
      <c r="AH231" s="1954"/>
    </row>
    <row r="232" spans="1:34" ht="15.75" customHeight="1">
      <c r="A232" s="1954"/>
      <c r="B232" s="1954"/>
      <c r="C232" s="1954"/>
      <c r="D232" s="1954"/>
      <c r="E232" s="1954"/>
      <c r="F232" s="1954"/>
      <c r="G232" s="1954"/>
      <c r="H232" s="1954"/>
      <c r="I232" s="1954"/>
      <c r="J232" s="1954"/>
      <c r="K232" s="1954"/>
      <c r="L232" s="1954"/>
      <c r="M232" s="1954"/>
      <c r="N232" s="1954"/>
      <c r="O232" s="1954"/>
      <c r="P232" s="1954"/>
      <c r="Q232" s="1954"/>
      <c r="R232" s="1954"/>
      <c r="S232" s="1954"/>
      <c r="T232" s="1954"/>
      <c r="U232" s="1954"/>
      <c r="V232" s="1954"/>
      <c r="W232" s="1954"/>
      <c r="X232" s="1954"/>
      <c r="Y232" s="1954"/>
      <c r="Z232" s="1954"/>
      <c r="AA232" s="1954"/>
      <c r="AB232" s="1954"/>
      <c r="AC232" s="1954"/>
      <c r="AD232" s="1954"/>
      <c r="AE232" s="1954"/>
      <c r="AF232" s="1954"/>
      <c r="AG232" s="1954"/>
      <c r="AH232" s="1954"/>
    </row>
    <row r="233" spans="1:34" ht="15.75" customHeight="1">
      <c r="A233" s="1954"/>
      <c r="B233" s="1954"/>
      <c r="C233" s="1954"/>
      <c r="D233" s="1954"/>
      <c r="E233" s="1954"/>
      <c r="F233" s="1954"/>
      <c r="G233" s="1954"/>
      <c r="H233" s="1954"/>
      <c r="I233" s="1954"/>
      <c r="J233" s="1954"/>
      <c r="K233" s="1954"/>
      <c r="L233" s="1954"/>
      <c r="M233" s="1954"/>
      <c r="N233" s="1954"/>
      <c r="O233" s="1954"/>
      <c r="P233" s="1954"/>
      <c r="Q233" s="1954"/>
      <c r="R233" s="1954"/>
      <c r="S233" s="1954"/>
      <c r="T233" s="1954"/>
      <c r="U233" s="1954"/>
      <c r="V233" s="1954"/>
      <c r="W233" s="1954"/>
      <c r="X233" s="1954"/>
      <c r="Y233" s="1954"/>
      <c r="Z233" s="1954"/>
      <c r="AA233" s="1954"/>
      <c r="AB233" s="1954"/>
      <c r="AC233" s="1954"/>
      <c r="AD233" s="1954"/>
      <c r="AE233" s="1954"/>
      <c r="AF233" s="1954"/>
      <c r="AG233" s="1954"/>
      <c r="AH233" s="1954"/>
    </row>
    <row r="234" spans="1:34" ht="15.75" customHeight="1">
      <c r="A234" s="1954"/>
      <c r="B234" s="1954"/>
      <c r="C234" s="1954"/>
      <c r="D234" s="1954"/>
      <c r="E234" s="1954"/>
      <c r="F234" s="1954"/>
      <c r="G234" s="1954"/>
      <c r="H234" s="1954"/>
      <c r="I234" s="1954"/>
      <c r="J234" s="1954"/>
      <c r="K234" s="1954"/>
      <c r="L234" s="1954"/>
      <c r="M234" s="1954"/>
      <c r="N234" s="1954"/>
      <c r="O234" s="1954"/>
      <c r="P234" s="1954"/>
      <c r="Q234" s="1954"/>
      <c r="R234" s="1954"/>
      <c r="S234" s="1954"/>
      <c r="T234" s="1954"/>
      <c r="U234" s="1954"/>
      <c r="V234" s="1954"/>
      <c r="W234" s="1954"/>
      <c r="X234" s="1954"/>
      <c r="Y234" s="1954"/>
      <c r="Z234" s="1954"/>
      <c r="AA234" s="1954"/>
      <c r="AB234" s="1954"/>
      <c r="AC234" s="1954"/>
      <c r="AD234" s="1954"/>
      <c r="AE234" s="1954"/>
      <c r="AF234" s="1954"/>
      <c r="AG234" s="1954"/>
      <c r="AH234" s="1954"/>
    </row>
    <row r="235" spans="1:34" ht="15.75" customHeight="1">
      <c r="A235" s="1954"/>
      <c r="B235" s="1954"/>
      <c r="C235" s="1954"/>
      <c r="D235" s="1954"/>
      <c r="E235" s="1954"/>
      <c r="F235" s="1954"/>
      <c r="G235" s="1954"/>
      <c r="H235" s="1954"/>
      <c r="I235" s="1954"/>
      <c r="J235" s="1954"/>
      <c r="K235" s="1954"/>
      <c r="L235" s="1954"/>
      <c r="M235" s="1954"/>
      <c r="N235" s="1954"/>
      <c r="O235" s="1954"/>
      <c r="P235" s="1954"/>
      <c r="Q235" s="1954"/>
      <c r="R235" s="1954"/>
      <c r="S235" s="1954"/>
      <c r="T235" s="1954"/>
      <c r="U235" s="1954"/>
      <c r="V235" s="1954"/>
      <c r="W235" s="1954"/>
      <c r="X235" s="1954"/>
      <c r="Y235" s="1954"/>
      <c r="Z235" s="1954"/>
      <c r="AA235" s="1954"/>
      <c r="AB235" s="1954"/>
      <c r="AC235" s="1954"/>
      <c r="AD235" s="1954"/>
      <c r="AE235" s="1954"/>
      <c r="AF235" s="1954"/>
      <c r="AG235" s="1954"/>
      <c r="AH235" s="1954"/>
    </row>
    <row r="236" spans="1:34" ht="15.75" customHeight="1">
      <c r="A236" s="1954"/>
      <c r="B236" s="1954"/>
      <c r="C236" s="1954"/>
      <c r="D236" s="1954"/>
      <c r="E236" s="1954"/>
      <c r="F236" s="1954"/>
      <c r="G236" s="1954"/>
      <c r="H236" s="1954"/>
      <c r="I236" s="1954"/>
      <c r="J236" s="1954"/>
      <c r="K236" s="1954"/>
      <c r="L236" s="1954"/>
      <c r="M236" s="1954"/>
      <c r="N236" s="1954"/>
      <c r="O236" s="1954"/>
      <c r="P236" s="1954"/>
      <c r="Q236" s="1954"/>
      <c r="R236" s="1954"/>
      <c r="S236" s="1954"/>
      <c r="T236" s="1954"/>
      <c r="U236" s="1954"/>
      <c r="V236" s="1954"/>
      <c r="W236" s="1954"/>
      <c r="X236" s="1954"/>
      <c r="Y236" s="1954"/>
      <c r="Z236" s="1954"/>
      <c r="AA236" s="1954"/>
      <c r="AB236" s="1954"/>
      <c r="AC236" s="1954"/>
      <c r="AD236" s="1954"/>
      <c r="AE236" s="1954"/>
      <c r="AF236" s="1954"/>
      <c r="AG236" s="1954"/>
      <c r="AH236" s="1954"/>
    </row>
    <row r="237" spans="1:34" ht="15.75" customHeight="1">
      <c r="A237" s="1954"/>
      <c r="B237" s="1954"/>
      <c r="C237" s="1954"/>
      <c r="D237" s="1954"/>
      <c r="E237" s="1954"/>
      <c r="F237" s="1954"/>
      <c r="G237" s="1954"/>
      <c r="H237" s="1954"/>
      <c r="I237" s="1954"/>
      <c r="J237" s="1954"/>
      <c r="K237" s="1954"/>
      <c r="L237" s="1954"/>
      <c r="M237" s="1954"/>
      <c r="N237" s="1954"/>
      <c r="O237" s="1954"/>
      <c r="P237" s="1954"/>
      <c r="Q237" s="1954"/>
      <c r="R237" s="1954"/>
      <c r="S237" s="1954"/>
      <c r="T237" s="1954"/>
      <c r="U237" s="1954"/>
      <c r="V237" s="1954"/>
      <c r="W237" s="1954"/>
      <c r="X237" s="1954"/>
      <c r="Y237" s="1954"/>
      <c r="Z237" s="1954"/>
      <c r="AA237" s="1954"/>
      <c r="AB237" s="1954"/>
      <c r="AC237" s="1954"/>
      <c r="AD237" s="1954"/>
      <c r="AE237" s="1954"/>
      <c r="AF237" s="1954"/>
      <c r="AG237" s="1954"/>
      <c r="AH237" s="1954"/>
    </row>
    <row r="238" spans="1:34" ht="15.75" customHeight="1">
      <c r="A238" s="1954"/>
      <c r="B238" s="1954"/>
      <c r="C238" s="1954"/>
      <c r="D238" s="1954"/>
      <c r="E238" s="1954"/>
      <c r="F238" s="1954"/>
      <c r="G238" s="1954"/>
      <c r="H238" s="1954"/>
      <c r="I238" s="1954"/>
      <c r="J238" s="1954"/>
      <c r="K238" s="1954"/>
      <c r="L238" s="1954"/>
      <c r="M238" s="1954"/>
      <c r="N238" s="1954"/>
      <c r="O238" s="1954"/>
      <c r="P238" s="1954"/>
      <c r="Q238" s="1954"/>
      <c r="R238" s="1954"/>
      <c r="S238" s="1954"/>
      <c r="T238" s="1954"/>
      <c r="U238" s="1954"/>
      <c r="V238" s="1954"/>
      <c r="W238" s="1954"/>
      <c r="X238" s="1954"/>
      <c r="Y238" s="1954"/>
      <c r="Z238" s="1954"/>
      <c r="AA238" s="1954"/>
      <c r="AB238" s="1954"/>
      <c r="AC238" s="1954"/>
      <c r="AD238" s="1954"/>
      <c r="AE238" s="1954"/>
      <c r="AF238" s="1954"/>
      <c r="AG238" s="1954"/>
      <c r="AH238" s="1954"/>
    </row>
    <row r="239" spans="1:34" ht="15.75" customHeight="1">
      <c r="A239" s="1954"/>
      <c r="B239" s="1954"/>
      <c r="C239" s="1954"/>
      <c r="D239" s="1954"/>
      <c r="E239" s="1954"/>
      <c r="F239" s="1954"/>
      <c r="G239" s="1954"/>
      <c r="H239" s="1954"/>
      <c r="I239" s="1954"/>
      <c r="J239" s="1954"/>
      <c r="K239" s="1954"/>
      <c r="L239" s="1954"/>
      <c r="M239" s="1954"/>
      <c r="N239" s="1954"/>
      <c r="O239" s="1954"/>
      <c r="P239" s="1954"/>
      <c r="Q239" s="1954"/>
      <c r="R239" s="1954"/>
      <c r="S239" s="1954"/>
      <c r="T239" s="1954"/>
      <c r="U239" s="1954"/>
      <c r="V239" s="1954"/>
      <c r="W239" s="1954"/>
      <c r="X239" s="1954"/>
      <c r="Y239" s="1954"/>
      <c r="Z239" s="1954"/>
      <c r="AA239" s="1954"/>
      <c r="AB239" s="1954"/>
      <c r="AC239" s="1954"/>
      <c r="AD239" s="1954"/>
      <c r="AE239" s="1954"/>
      <c r="AF239" s="1954"/>
      <c r="AG239" s="1954"/>
      <c r="AH239" s="1954"/>
    </row>
    <row r="240" spans="1:34" ht="15.75" customHeight="1">
      <c r="A240" s="1954"/>
      <c r="B240" s="1954"/>
      <c r="C240" s="1954"/>
      <c r="D240" s="1954"/>
      <c r="E240" s="1954"/>
      <c r="F240" s="1954"/>
      <c r="G240" s="1954"/>
      <c r="H240" s="1954"/>
      <c r="I240" s="1954"/>
      <c r="J240" s="1954"/>
      <c r="K240" s="1954"/>
      <c r="L240" s="1954"/>
      <c r="M240" s="1954"/>
      <c r="N240" s="1954"/>
      <c r="O240" s="1954"/>
      <c r="P240" s="1954"/>
      <c r="Q240" s="1954"/>
      <c r="R240" s="1954"/>
      <c r="S240" s="1954"/>
      <c r="T240" s="1954"/>
      <c r="U240" s="1954"/>
      <c r="V240" s="1954"/>
      <c r="W240" s="1954"/>
      <c r="X240" s="1954"/>
      <c r="Y240" s="1954"/>
      <c r="Z240" s="1954"/>
      <c r="AA240" s="1954"/>
      <c r="AB240" s="1954"/>
      <c r="AC240" s="1954"/>
      <c r="AD240" s="1954"/>
      <c r="AE240" s="1954"/>
      <c r="AF240" s="1954"/>
      <c r="AG240" s="1954"/>
      <c r="AH240" s="1954"/>
    </row>
    <row r="241" spans="1:34" ht="15.75" customHeight="1">
      <c r="A241" s="1954"/>
      <c r="B241" s="1954"/>
      <c r="C241" s="1954"/>
      <c r="D241" s="1954"/>
      <c r="E241" s="1954"/>
      <c r="F241" s="1954"/>
      <c r="G241" s="1954"/>
      <c r="H241" s="1954"/>
      <c r="I241" s="1954"/>
      <c r="J241" s="1954"/>
      <c r="K241" s="1954"/>
      <c r="L241" s="1954"/>
      <c r="M241" s="1954"/>
      <c r="N241" s="1954"/>
      <c r="O241" s="1954"/>
      <c r="P241" s="1954"/>
      <c r="Q241" s="1954"/>
      <c r="R241" s="1954"/>
      <c r="S241" s="1954"/>
      <c r="T241" s="1954"/>
      <c r="U241" s="1954"/>
      <c r="V241" s="1954"/>
      <c r="W241" s="1954"/>
      <c r="X241" s="1954"/>
      <c r="Y241" s="1954"/>
      <c r="Z241" s="1954"/>
      <c r="AA241" s="1954"/>
      <c r="AB241" s="1954"/>
      <c r="AC241" s="1954"/>
      <c r="AD241" s="1954"/>
      <c r="AE241" s="1954"/>
      <c r="AF241" s="1954"/>
      <c r="AG241" s="1954"/>
      <c r="AH241" s="1954"/>
    </row>
    <row r="242" spans="1:34" ht="15.75" customHeight="1">
      <c r="A242" s="1954"/>
      <c r="B242" s="1954"/>
      <c r="C242" s="1954"/>
      <c r="D242" s="1954"/>
      <c r="E242" s="1954"/>
      <c r="F242" s="1954"/>
      <c r="G242" s="1954"/>
      <c r="H242" s="1954"/>
      <c r="I242" s="1954"/>
      <c r="J242" s="1954"/>
      <c r="K242" s="1954"/>
      <c r="L242" s="1954"/>
      <c r="M242" s="1954"/>
      <c r="N242" s="1954"/>
      <c r="O242" s="1954"/>
      <c r="P242" s="1954"/>
      <c r="Q242" s="1954"/>
      <c r="R242" s="1954"/>
      <c r="S242" s="1954"/>
      <c r="T242" s="1954"/>
      <c r="U242" s="1954"/>
      <c r="V242" s="1954"/>
      <c r="W242" s="1954"/>
      <c r="X242" s="1954"/>
      <c r="Y242" s="1954"/>
      <c r="Z242" s="1954"/>
      <c r="AA242" s="1954"/>
      <c r="AB242" s="1954"/>
      <c r="AC242" s="1954"/>
      <c r="AD242" s="1954"/>
      <c r="AE242" s="1954"/>
      <c r="AF242" s="1954"/>
      <c r="AG242" s="1954"/>
      <c r="AH242" s="1954"/>
    </row>
    <row r="243" spans="1:34" ht="15.75" customHeight="1">
      <c r="A243" s="1954"/>
      <c r="B243" s="1954"/>
      <c r="C243" s="1954"/>
      <c r="D243" s="1954"/>
      <c r="E243" s="1954"/>
      <c r="F243" s="1954"/>
      <c r="G243" s="1954"/>
      <c r="H243" s="1954"/>
      <c r="I243" s="1954"/>
      <c r="J243" s="1954"/>
      <c r="K243" s="1954"/>
      <c r="L243" s="1954"/>
      <c r="M243" s="1954"/>
      <c r="N243" s="1954"/>
      <c r="O243" s="1954"/>
      <c r="P243" s="1954"/>
      <c r="Q243" s="1954"/>
      <c r="R243" s="1954"/>
      <c r="S243" s="1954"/>
      <c r="T243" s="1954"/>
      <c r="U243" s="1954"/>
      <c r="V243" s="1954"/>
      <c r="W243" s="1954"/>
      <c r="X243" s="1954"/>
      <c r="Y243" s="1954"/>
      <c r="Z243" s="1954"/>
      <c r="AA243" s="1954"/>
      <c r="AB243" s="1954"/>
      <c r="AC243" s="1954"/>
      <c r="AD243" s="1954"/>
      <c r="AE243" s="1954"/>
      <c r="AF243" s="1954"/>
      <c r="AG243" s="1954"/>
      <c r="AH243" s="1954"/>
    </row>
    <row r="244" spans="1:34" ht="15.75" customHeight="1">
      <c r="A244" s="1954"/>
      <c r="B244" s="1954"/>
      <c r="C244" s="1954"/>
      <c r="D244" s="1954"/>
      <c r="E244" s="1954"/>
      <c r="F244" s="1954"/>
      <c r="G244" s="1954"/>
      <c r="H244" s="1954"/>
      <c r="I244" s="1954"/>
      <c r="J244" s="1954"/>
      <c r="K244" s="1954"/>
      <c r="L244" s="1954"/>
      <c r="M244" s="1954"/>
      <c r="N244" s="1954"/>
      <c r="O244" s="1954"/>
      <c r="P244" s="1954"/>
      <c r="Q244" s="1954"/>
      <c r="R244" s="1954"/>
      <c r="S244" s="1954"/>
      <c r="T244" s="1954"/>
      <c r="U244" s="1954"/>
      <c r="V244" s="1954"/>
      <c r="W244" s="1954"/>
      <c r="X244" s="1954"/>
      <c r="Y244" s="1954"/>
      <c r="Z244" s="1954"/>
      <c r="AA244" s="1954"/>
      <c r="AB244" s="1954"/>
      <c r="AC244" s="1954"/>
      <c r="AD244" s="1954"/>
      <c r="AE244" s="1954"/>
      <c r="AF244" s="1954"/>
      <c r="AG244" s="1954"/>
      <c r="AH244" s="1954"/>
    </row>
    <row r="245" spans="1:34" ht="15.75" customHeight="1">
      <c r="A245" s="1954"/>
      <c r="B245" s="1954"/>
      <c r="C245" s="1954"/>
      <c r="D245" s="1954"/>
      <c r="E245" s="1954"/>
      <c r="F245" s="1954"/>
      <c r="G245" s="1954"/>
      <c r="H245" s="1954"/>
      <c r="I245" s="1954"/>
      <c r="J245" s="1954"/>
      <c r="K245" s="1954"/>
      <c r="L245" s="1954"/>
      <c r="M245" s="1954"/>
      <c r="N245" s="1954"/>
      <c r="O245" s="1954"/>
      <c r="P245" s="1954"/>
      <c r="Q245" s="1954"/>
      <c r="R245" s="1954"/>
      <c r="S245" s="1954"/>
      <c r="T245" s="1954"/>
      <c r="U245" s="1954"/>
      <c r="V245" s="1954"/>
      <c r="W245" s="1954"/>
      <c r="X245" s="1954"/>
      <c r="Y245" s="1954"/>
      <c r="Z245" s="1954"/>
      <c r="AA245" s="1954"/>
      <c r="AB245" s="1954"/>
      <c r="AC245" s="1954"/>
      <c r="AD245" s="1954"/>
      <c r="AE245" s="1954"/>
      <c r="AF245" s="1954"/>
      <c r="AG245" s="1954"/>
      <c r="AH245" s="1954"/>
    </row>
    <row r="246" spans="1:34" ht="15.75" customHeight="1">
      <c r="A246" s="1954"/>
      <c r="B246" s="1954"/>
      <c r="C246" s="1954"/>
      <c r="D246" s="1954"/>
      <c r="E246" s="1954"/>
      <c r="F246" s="1954"/>
      <c r="G246" s="1954"/>
      <c r="H246" s="1954"/>
      <c r="I246" s="1954"/>
      <c r="J246" s="1954"/>
      <c r="K246" s="1954"/>
      <c r="L246" s="1954"/>
      <c r="M246" s="1954"/>
      <c r="N246" s="1954"/>
      <c r="O246" s="1954"/>
      <c r="P246" s="1954"/>
      <c r="Q246" s="1954"/>
      <c r="R246" s="1954"/>
      <c r="S246" s="1954"/>
      <c r="T246" s="1954"/>
      <c r="U246" s="1954"/>
      <c r="V246" s="1954"/>
      <c r="W246" s="1954"/>
      <c r="X246" s="1954"/>
      <c r="Y246" s="1954"/>
      <c r="Z246" s="1954"/>
      <c r="AA246" s="1954"/>
      <c r="AB246" s="1954"/>
      <c r="AC246" s="1954"/>
      <c r="AD246" s="1954"/>
      <c r="AE246" s="1954"/>
      <c r="AF246" s="1954"/>
      <c r="AG246" s="1954"/>
      <c r="AH246" s="1954"/>
    </row>
    <row r="247" spans="1:34" ht="15.75" customHeight="1">
      <c r="A247" s="1954"/>
      <c r="B247" s="1954"/>
      <c r="C247" s="1954"/>
      <c r="D247" s="1954"/>
      <c r="E247" s="1954"/>
      <c r="F247" s="1954"/>
      <c r="G247" s="1954"/>
      <c r="H247" s="1954"/>
      <c r="I247" s="1954"/>
      <c r="J247" s="1954"/>
      <c r="K247" s="1954"/>
      <c r="L247" s="1954"/>
      <c r="M247" s="1954"/>
      <c r="N247" s="1954"/>
      <c r="O247" s="1954"/>
      <c r="P247" s="1954"/>
      <c r="Q247" s="1954"/>
      <c r="R247" s="1954"/>
      <c r="S247" s="1954"/>
      <c r="T247" s="1954"/>
      <c r="U247" s="1954"/>
      <c r="V247" s="1954"/>
      <c r="W247" s="1954"/>
      <c r="X247" s="1954"/>
      <c r="Y247" s="1954"/>
      <c r="Z247" s="1954"/>
      <c r="AA247" s="1954"/>
      <c r="AB247" s="1954"/>
      <c r="AC247" s="1954"/>
      <c r="AD247" s="1954"/>
      <c r="AE247" s="1954"/>
      <c r="AF247" s="1954"/>
      <c r="AG247" s="1954"/>
      <c r="AH247" s="1954"/>
    </row>
    <row r="248" spans="1:34" ht="15.75" customHeight="1">
      <c r="A248" s="1954"/>
      <c r="B248" s="1954"/>
      <c r="C248" s="1954"/>
      <c r="D248" s="1954"/>
      <c r="E248" s="1954"/>
      <c r="F248" s="1954"/>
      <c r="G248" s="1954"/>
      <c r="H248" s="1954"/>
      <c r="I248" s="1954"/>
      <c r="J248" s="1954"/>
      <c r="K248" s="1954"/>
      <c r="L248" s="1954"/>
      <c r="M248" s="1954"/>
      <c r="N248" s="1954"/>
      <c r="O248" s="1954"/>
      <c r="P248" s="1954"/>
      <c r="Q248" s="1954"/>
      <c r="R248" s="1954"/>
      <c r="S248" s="1954"/>
      <c r="T248" s="1954"/>
      <c r="U248" s="1954"/>
      <c r="V248" s="1954"/>
      <c r="W248" s="1954"/>
      <c r="X248" s="1954"/>
      <c r="Y248" s="1954"/>
      <c r="Z248" s="1954"/>
      <c r="AA248" s="1954"/>
      <c r="AB248" s="1954"/>
      <c r="AC248" s="1954"/>
      <c r="AD248" s="1954"/>
      <c r="AE248" s="1954"/>
      <c r="AF248" s="1954"/>
      <c r="AG248" s="1954"/>
      <c r="AH248" s="1954"/>
    </row>
    <row r="249" spans="1:34" ht="15.75" customHeight="1">
      <c r="A249" s="1954"/>
      <c r="B249" s="1954"/>
      <c r="C249" s="1954"/>
      <c r="D249" s="1954"/>
      <c r="E249" s="1954"/>
      <c r="F249" s="1954"/>
      <c r="G249" s="1954"/>
      <c r="H249" s="1954"/>
      <c r="I249" s="1954"/>
      <c r="J249" s="1954"/>
      <c r="K249" s="1954"/>
      <c r="L249" s="1954"/>
      <c r="M249" s="1954"/>
      <c r="N249" s="1954"/>
      <c r="O249" s="1954"/>
      <c r="P249" s="1954"/>
      <c r="Q249" s="1954"/>
      <c r="R249" s="1954"/>
      <c r="S249" s="1954"/>
      <c r="T249" s="1954"/>
      <c r="U249" s="1954"/>
      <c r="V249" s="1954"/>
      <c r="W249" s="1954"/>
      <c r="X249" s="1954"/>
      <c r="Y249" s="1954"/>
      <c r="Z249" s="1954"/>
      <c r="AA249" s="1954"/>
      <c r="AB249" s="1954"/>
      <c r="AC249" s="1954"/>
      <c r="AD249" s="1954"/>
      <c r="AE249" s="1954"/>
      <c r="AF249" s="1954"/>
      <c r="AG249" s="1954"/>
      <c r="AH249" s="1954"/>
    </row>
    <row r="250" spans="1:34" ht="15.75" customHeight="1">
      <c r="A250" s="1954"/>
      <c r="B250" s="1954"/>
      <c r="C250" s="1954"/>
      <c r="D250" s="1954"/>
      <c r="E250" s="1954"/>
      <c r="F250" s="1954"/>
      <c r="G250" s="1954"/>
      <c r="H250" s="1954"/>
      <c r="I250" s="1954"/>
      <c r="J250" s="1954"/>
      <c r="K250" s="1954"/>
      <c r="L250" s="1954"/>
      <c r="M250" s="1954"/>
      <c r="N250" s="1954"/>
      <c r="O250" s="1954"/>
      <c r="P250" s="1954"/>
      <c r="Q250" s="1954"/>
      <c r="R250" s="1954"/>
      <c r="S250" s="1954"/>
      <c r="T250" s="1954"/>
      <c r="U250" s="1954"/>
      <c r="V250" s="1954"/>
      <c r="W250" s="1954"/>
      <c r="X250" s="1954"/>
      <c r="Y250" s="1954"/>
      <c r="Z250" s="1954"/>
      <c r="AA250" s="1954"/>
      <c r="AB250" s="1954"/>
      <c r="AC250" s="1954"/>
      <c r="AD250" s="1954"/>
      <c r="AE250" s="1954"/>
      <c r="AF250" s="1954"/>
      <c r="AG250" s="1954"/>
      <c r="AH250" s="1954"/>
    </row>
    <row r="251" spans="1:34" ht="15.75" customHeight="1">
      <c r="A251" s="1954"/>
      <c r="B251" s="1954"/>
      <c r="C251" s="1954"/>
      <c r="D251" s="1954"/>
      <c r="E251" s="1954"/>
      <c r="F251" s="1954"/>
      <c r="G251" s="1954"/>
      <c r="H251" s="1954"/>
      <c r="I251" s="1954"/>
      <c r="J251" s="1954"/>
      <c r="K251" s="1954"/>
      <c r="L251" s="1954"/>
      <c r="M251" s="1954"/>
      <c r="N251" s="1954"/>
      <c r="O251" s="1954"/>
      <c r="P251" s="1954"/>
      <c r="Q251" s="1954"/>
      <c r="R251" s="1954"/>
      <c r="S251" s="1954"/>
      <c r="T251" s="1954"/>
      <c r="U251" s="1954"/>
      <c r="V251" s="1954"/>
      <c r="W251" s="1954"/>
      <c r="X251" s="1954"/>
      <c r="Y251" s="1954"/>
      <c r="Z251" s="1954"/>
      <c r="AA251" s="1954"/>
      <c r="AB251" s="1954"/>
      <c r="AC251" s="1954"/>
      <c r="AD251" s="1954"/>
      <c r="AE251" s="1954"/>
      <c r="AF251" s="1954"/>
      <c r="AG251" s="1954"/>
      <c r="AH251" s="1954"/>
    </row>
    <row r="252" spans="1:34" ht="15.75" customHeight="1">
      <c r="A252" s="1954"/>
      <c r="B252" s="1954"/>
      <c r="C252" s="1954"/>
      <c r="D252" s="1954"/>
      <c r="E252" s="1954"/>
      <c r="F252" s="1954"/>
      <c r="G252" s="1954"/>
      <c r="H252" s="1954"/>
      <c r="I252" s="1954"/>
      <c r="J252" s="1954"/>
      <c r="K252" s="1954"/>
      <c r="L252" s="1954"/>
      <c r="M252" s="1954"/>
      <c r="N252" s="1954"/>
      <c r="O252" s="1954"/>
      <c r="P252" s="1954"/>
      <c r="Q252" s="1954"/>
      <c r="R252" s="1954"/>
      <c r="S252" s="1954"/>
      <c r="T252" s="1954"/>
      <c r="U252" s="1954"/>
      <c r="V252" s="1954"/>
      <c r="W252" s="1954"/>
      <c r="X252" s="1954"/>
      <c r="Y252" s="1954"/>
      <c r="Z252" s="1954"/>
      <c r="AA252" s="1954"/>
      <c r="AB252" s="1954"/>
      <c r="AC252" s="1954"/>
      <c r="AD252" s="1954"/>
      <c r="AE252" s="1954"/>
      <c r="AF252" s="1954"/>
      <c r="AG252" s="1954"/>
      <c r="AH252" s="1954"/>
    </row>
    <row r="253" spans="1:34" ht="15.75" customHeight="1">
      <c r="A253" s="1954"/>
      <c r="B253" s="1954"/>
      <c r="C253" s="1954"/>
      <c r="D253" s="1954"/>
      <c r="E253" s="1954"/>
      <c r="F253" s="1954"/>
      <c r="G253" s="1954"/>
      <c r="H253" s="1954"/>
      <c r="I253" s="1954"/>
      <c r="J253" s="1954"/>
      <c r="K253" s="1954"/>
      <c r="L253" s="1954"/>
      <c r="M253" s="1954"/>
      <c r="N253" s="1954"/>
      <c r="O253" s="1954"/>
      <c r="P253" s="1954"/>
      <c r="Q253" s="1954"/>
      <c r="R253" s="1954"/>
      <c r="S253" s="1954"/>
      <c r="T253" s="1954"/>
      <c r="U253" s="1954"/>
      <c r="V253" s="1954"/>
      <c r="W253" s="1954"/>
      <c r="X253" s="1954"/>
      <c r="Y253" s="1954"/>
      <c r="Z253" s="1954"/>
      <c r="AA253" s="1954"/>
      <c r="AB253" s="1954"/>
      <c r="AC253" s="1954"/>
      <c r="AD253" s="1954"/>
      <c r="AE253" s="1954"/>
      <c r="AF253" s="1954"/>
      <c r="AG253" s="1954"/>
      <c r="AH253" s="1954"/>
    </row>
    <row r="254" spans="1:34" ht="15.75" customHeight="1">
      <c r="A254" s="1954"/>
      <c r="B254" s="1954"/>
      <c r="C254" s="1954"/>
      <c r="D254" s="1954"/>
      <c r="E254" s="1954"/>
      <c r="F254" s="1954"/>
      <c r="G254" s="1954"/>
      <c r="H254" s="1954"/>
      <c r="I254" s="1954"/>
      <c r="J254" s="1954"/>
      <c r="K254" s="1954"/>
      <c r="L254" s="1954"/>
      <c r="M254" s="1954"/>
      <c r="N254" s="1954"/>
      <c r="O254" s="1954"/>
      <c r="P254" s="1954"/>
      <c r="Q254" s="1954"/>
      <c r="R254" s="1954"/>
      <c r="S254" s="1954"/>
      <c r="T254" s="1954"/>
      <c r="U254" s="1954"/>
      <c r="V254" s="1954"/>
      <c r="W254" s="1954"/>
      <c r="X254" s="1954"/>
      <c r="Y254" s="1954"/>
      <c r="Z254" s="1954"/>
      <c r="AA254" s="1954"/>
      <c r="AB254" s="1954"/>
      <c r="AC254" s="1954"/>
      <c r="AD254" s="1954"/>
      <c r="AE254" s="1954"/>
      <c r="AF254" s="1954"/>
      <c r="AG254" s="1954"/>
      <c r="AH254" s="1954"/>
    </row>
    <row r="255" spans="1:34" ht="15.75" customHeight="1">
      <c r="A255" s="1954"/>
      <c r="B255" s="1954"/>
      <c r="C255" s="1954"/>
      <c r="D255" s="1954"/>
      <c r="E255" s="1954"/>
      <c r="F255" s="1954"/>
      <c r="G255" s="1954"/>
      <c r="H255" s="1954"/>
      <c r="I255" s="1954"/>
      <c r="J255" s="1954"/>
      <c r="K255" s="1954"/>
      <c r="L255" s="1954"/>
      <c r="M255" s="1954"/>
      <c r="N255" s="1954"/>
      <c r="O255" s="1954"/>
      <c r="P255" s="1954"/>
      <c r="Q255" s="1954"/>
      <c r="R255" s="1954"/>
      <c r="S255" s="1954"/>
      <c r="T255" s="1954"/>
      <c r="U255" s="1954"/>
      <c r="V255" s="1954"/>
      <c r="W255" s="1954"/>
      <c r="X255" s="1954"/>
      <c r="Y255" s="1954"/>
      <c r="Z255" s="1954"/>
      <c r="AA255" s="1954"/>
      <c r="AB255" s="1954"/>
      <c r="AC255" s="1954"/>
      <c r="AD255" s="1954"/>
      <c r="AE255" s="1954"/>
      <c r="AF255" s="1954"/>
      <c r="AG255" s="1954"/>
      <c r="AH255" s="1954"/>
    </row>
    <row r="256" spans="1:34" ht="15.75" customHeight="1">
      <c r="A256" s="1954"/>
      <c r="B256" s="1954"/>
      <c r="C256" s="1954"/>
      <c r="D256" s="1954"/>
      <c r="E256" s="1954"/>
      <c r="F256" s="1954"/>
      <c r="G256" s="1954"/>
      <c r="H256" s="1954"/>
      <c r="I256" s="1954"/>
      <c r="J256" s="1954"/>
      <c r="K256" s="1954"/>
      <c r="L256" s="1954"/>
      <c r="M256" s="1954"/>
      <c r="N256" s="1954"/>
      <c r="O256" s="1954"/>
      <c r="P256" s="1954"/>
      <c r="Q256" s="1954"/>
      <c r="R256" s="1954"/>
      <c r="S256" s="1954"/>
      <c r="T256" s="1954"/>
      <c r="U256" s="1954"/>
      <c r="V256" s="1954"/>
      <c r="W256" s="1954"/>
      <c r="X256" s="1954"/>
      <c r="Y256" s="1954"/>
      <c r="Z256" s="1954"/>
      <c r="AA256" s="1954"/>
      <c r="AB256" s="1954"/>
      <c r="AC256" s="1954"/>
      <c r="AD256" s="1954"/>
      <c r="AE256" s="1954"/>
      <c r="AF256" s="1954"/>
      <c r="AG256" s="1954"/>
      <c r="AH256" s="1954"/>
    </row>
    <row r="257" spans="1:34" ht="15.75" customHeight="1">
      <c r="A257" s="1954"/>
      <c r="B257" s="1954"/>
      <c r="C257" s="1954"/>
      <c r="D257" s="1954"/>
      <c r="E257" s="1954"/>
      <c r="F257" s="1954"/>
      <c r="G257" s="1954"/>
      <c r="H257" s="1954"/>
      <c r="I257" s="1954"/>
      <c r="J257" s="1954"/>
      <c r="K257" s="1954"/>
      <c r="L257" s="1954"/>
      <c r="M257" s="1954"/>
      <c r="N257" s="1954"/>
      <c r="O257" s="1954"/>
      <c r="P257" s="1954"/>
      <c r="Q257" s="1954"/>
      <c r="R257" s="1954"/>
      <c r="S257" s="1954"/>
      <c r="T257" s="1954"/>
      <c r="U257" s="1954"/>
      <c r="V257" s="1954"/>
      <c r="W257" s="1954"/>
      <c r="X257" s="1954"/>
      <c r="Y257" s="1954"/>
      <c r="Z257" s="1954"/>
      <c r="AA257" s="1954"/>
      <c r="AB257" s="1954"/>
      <c r="AC257" s="1954"/>
      <c r="AD257" s="1954"/>
      <c r="AE257" s="1954"/>
      <c r="AF257" s="1954"/>
      <c r="AG257" s="1954"/>
      <c r="AH257" s="1954"/>
    </row>
    <row r="258" spans="1:34" ht="15.75" customHeight="1">
      <c r="A258" s="1954"/>
      <c r="B258" s="1954"/>
      <c r="C258" s="1954"/>
      <c r="D258" s="1954"/>
      <c r="E258" s="1954"/>
      <c r="F258" s="1954"/>
      <c r="G258" s="1954"/>
      <c r="H258" s="1954"/>
      <c r="I258" s="1954"/>
      <c r="J258" s="1954"/>
      <c r="K258" s="1954"/>
      <c r="L258" s="1954"/>
      <c r="M258" s="1954"/>
      <c r="N258" s="1954"/>
      <c r="O258" s="1954"/>
      <c r="P258" s="1954"/>
      <c r="Q258" s="1954"/>
      <c r="R258" s="1954"/>
      <c r="S258" s="1954"/>
      <c r="T258" s="1954"/>
      <c r="U258" s="1954"/>
      <c r="V258" s="1954"/>
      <c r="W258" s="1954"/>
      <c r="X258" s="1954"/>
      <c r="Y258" s="1954"/>
      <c r="Z258" s="1954"/>
      <c r="AA258" s="1954"/>
      <c r="AB258" s="1954"/>
      <c r="AC258" s="1954"/>
      <c r="AD258" s="1954"/>
      <c r="AE258" s="1954"/>
      <c r="AF258" s="1954"/>
      <c r="AG258" s="1954"/>
      <c r="AH258" s="1954"/>
    </row>
    <row r="259" spans="1:34" ht="15.75" customHeight="1">
      <c r="A259" s="1954"/>
      <c r="B259" s="1954"/>
      <c r="C259" s="1954"/>
      <c r="D259" s="1954"/>
      <c r="E259" s="1954"/>
      <c r="F259" s="1954"/>
      <c r="G259" s="1954"/>
      <c r="H259" s="1954"/>
      <c r="I259" s="1954"/>
      <c r="J259" s="1954"/>
      <c r="K259" s="1954"/>
      <c r="L259" s="1954"/>
      <c r="M259" s="1954"/>
      <c r="N259" s="1954"/>
      <c r="O259" s="1954"/>
      <c r="P259" s="1954"/>
      <c r="Q259" s="1954"/>
      <c r="R259" s="1954"/>
      <c r="S259" s="1954"/>
      <c r="T259" s="1954"/>
      <c r="U259" s="1954"/>
      <c r="V259" s="1954"/>
      <c r="W259" s="1954"/>
      <c r="X259" s="1954"/>
      <c r="Y259" s="1954"/>
      <c r="Z259" s="1954"/>
      <c r="AA259" s="1954"/>
      <c r="AB259" s="1954"/>
      <c r="AC259" s="1954"/>
      <c r="AD259" s="1954"/>
      <c r="AE259" s="1954"/>
      <c r="AF259" s="1954"/>
      <c r="AG259" s="1954"/>
      <c r="AH259" s="1954"/>
    </row>
    <row r="260" spans="1:34" ht="15.75" customHeight="1">
      <c r="A260" s="1954"/>
      <c r="B260" s="1954"/>
      <c r="C260" s="1954"/>
      <c r="D260" s="1954"/>
      <c r="E260" s="1954"/>
      <c r="F260" s="1954"/>
      <c r="G260" s="1954"/>
      <c r="H260" s="1954"/>
      <c r="I260" s="1954"/>
      <c r="J260" s="1954"/>
      <c r="K260" s="1954"/>
      <c r="L260" s="1954"/>
      <c r="M260" s="1954"/>
      <c r="N260" s="1954"/>
      <c r="O260" s="1954"/>
      <c r="P260" s="1954"/>
      <c r="Q260" s="1954"/>
      <c r="R260" s="1954"/>
      <c r="S260" s="1954"/>
      <c r="T260" s="1954"/>
      <c r="U260" s="1954"/>
      <c r="V260" s="1954"/>
      <c r="W260" s="1954"/>
      <c r="X260" s="1954"/>
      <c r="Y260" s="1954"/>
      <c r="Z260" s="1954"/>
      <c r="AA260" s="1954"/>
      <c r="AB260" s="1954"/>
      <c r="AC260" s="1954"/>
      <c r="AD260" s="1954"/>
      <c r="AE260" s="1954"/>
      <c r="AF260" s="1954"/>
      <c r="AG260" s="1954"/>
      <c r="AH260" s="1954"/>
    </row>
    <row r="261" spans="1:34" ht="15.75" customHeight="1">
      <c r="A261" s="1954"/>
      <c r="B261" s="1954"/>
      <c r="C261" s="1954"/>
      <c r="D261" s="1954"/>
      <c r="E261" s="1954"/>
      <c r="F261" s="1954"/>
      <c r="G261" s="1954"/>
      <c r="H261" s="1954"/>
      <c r="I261" s="1954"/>
      <c r="J261" s="1954"/>
      <c r="K261" s="1954"/>
      <c r="L261" s="1954"/>
      <c r="M261" s="1954"/>
      <c r="N261" s="1954"/>
      <c r="O261" s="1954"/>
      <c r="P261" s="1954"/>
      <c r="Q261" s="1954"/>
      <c r="R261" s="1954"/>
      <c r="S261" s="1954"/>
      <c r="T261" s="1954"/>
      <c r="U261" s="1954"/>
      <c r="V261" s="1954"/>
      <c r="W261" s="1954"/>
      <c r="X261" s="1954"/>
      <c r="Y261" s="1954"/>
      <c r="Z261" s="1954"/>
      <c r="AA261" s="1954"/>
      <c r="AB261" s="1954"/>
      <c r="AC261" s="1954"/>
      <c r="AD261" s="1954"/>
      <c r="AE261" s="1954"/>
      <c r="AF261" s="1954"/>
      <c r="AG261" s="1954"/>
      <c r="AH261" s="1954"/>
    </row>
    <row r="262" spans="1:34" ht="15.75" customHeight="1">
      <c r="A262" s="1954"/>
      <c r="B262" s="1954"/>
      <c r="C262" s="1954"/>
      <c r="D262" s="1954"/>
      <c r="E262" s="1954"/>
      <c r="F262" s="1954"/>
      <c r="G262" s="1954"/>
      <c r="H262" s="1954"/>
      <c r="I262" s="1954"/>
      <c r="J262" s="1954"/>
      <c r="K262" s="1954"/>
      <c r="L262" s="1954"/>
      <c r="M262" s="1954"/>
      <c r="N262" s="1954"/>
      <c r="O262" s="1954"/>
      <c r="P262" s="1954"/>
      <c r="Q262" s="1954"/>
      <c r="R262" s="1954"/>
      <c r="S262" s="1954"/>
      <c r="T262" s="1954"/>
      <c r="U262" s="1954"/>
      <c r="V262" s="1954"/>
      <c r="W262" s="1954"/>
      <c r="X262" s="1954"/>
      <c r="Y262" s="1954"/>
      <c r="Z262" s="1954"/>
      <c r="AA262" s="1954"/>
      <c r="AB262" s="1954"/>
      <c r="AC262" s="1954"/>
      <c r="AD262" s="1954"/>
      <c r="AE262" s="1954"/>
      <c r="AF262" s="1954"/>
      <c r="AG262" s="1954"/>
      <c r="AH262" s="1954"/>
    </row>
    <row r="263" spans="1:34" ht="15.75" customHeight="1">
      <c r="A263" s="1954"/>
      <c r="B263" s="1954"/>
      <c r="C263" s="1954"/>
      <c r="D263" s="1954"/>
      <c r="E263" s="1954"/>
      <c r="F263" s="1954"/>
      <c r="G263" s="1954"/>
      <c r="H263" s="1954"/>
      <c r="I263" s="1954"/>
      <c r="J263" s="1954"/>
      <c r="K263" s="1954"/>
      <c r="L263" s="1954"/>
      <c r="M263" s="1954"/>
      <c r="N263" s="1954"/>
      <c r="O263" s="1954"/>
      <c r="P263" s="1954"/>
      <c r="Q263" s="1954"/>
      <c r="R263" s="1954"/>
      <c r="S263" s="1954"/>
      <c r="T263" s="1954"/>
      <c r="U263" s="1954"/>
      <c r="V263" s="1954"/>
      <c r="W263" s="1954"/>
      <c r="X263" s="1954"/>
      <c r="Y263" s="1954"/>
      <c r="Z263" s="1954"/>
      <c r="AA263" s="1954"/>
      <c r="AB263" s="1954"/>
      <c r="AC263" s="1954"/>
      <c r="AD263" s="1954"/>
      <c r="AE263" s="1954"/>
      <c r="AF263" s="1954"/>
      <c r="AG263" s="1954"/>
      <c r="AH263" s="1954"/>
    </row>
    <row r="264" spans="1:34" ht="15.75" customHeight="1">
      <c r="A264" s="1954"/>
      <c r="B264" s="1954"/>
      <c r="C264" s="1954"/>
      <c r="D264" s="1954"/>
      <c r="E264" s="1954"/>
      <c r="F264" s="1954"/>
      <c r="G264" s="1954"/>
      <c r="H264" s="1954"/>
      <c r="I264" s="1954"/>
      <c r="J264" s="1954"/>
      <c r="K264" s="1954"/>
      <c r="L264" s="1954"/>
      <c r="M264" s="1954"/>
      <c r="N264" s="1954"/>
      <c r="O264" s="1954"/>
      <c r="P264" s="1954"/>
      <c r="Q264" s="1954"/>
      <c r="R264" s="1954"/>
      <c r="S264" s="1954"/>
      <c r="T264" s="1954"/>
      <c r="U264" s="1954"/>
      <c r="V264" s="1954"/>
      <c r="W264" s="1954"/>
      <c r="X264" s="1954"/>
      <c r="Y264" s="1954"/>
      <c r="Z264" s="1954"/>
      <c r="AA264" s="1954"/>
      <c r="AB264" s="1954"/>
      <c r="AC264" s="1954"/>
      <c r="AD264" s="1954"/>
      <c r="AE264" s="1954"/>
      <c r="AF264" s="1954"/>
      <c r="AG264" s="1954"/>
      <c r="AH264" s="1954"/>
    </row>
    <row r="265" spans="1:34" ht="15.75" customHeight="1">
      <c r="A265" s="1954"/>
      <c r="B265" s="1954"/>
      <c r="C265" s="1954"/>
      <c r="D265" s="1954"/>
      <c r="E265" s="1954"/>
      <c r="F265" s="1954"/>
      <c r="G265" s="1954"/>
      <c r="H265" s="1954"/>
      <c r="I265" s="1954"/>
      <c r="J265" s="1954"/>
      <c r="K265" s="1954"/>
      <c r="L265" s="1954"/>
      <c r="M265" s="1954"/>
      <c r="N265" s="1954"/>
      <c r="O265" s="1954"/>
      <c r="P265" s="1954"/>
      <c r="Q265" s="1954"/>
      <c r="R265" s="1954"/>
      <c r="S265" s="1954"/>
      <c r="T265" s="1954"/>
      <c r="U265" s="1954"/>
      <c r="V265" s="1954"/>
      <c r="W265" s="1954"/>
      <c r="X265" s="1954"/>
      <c r="Y265" s="1954"/>
      <c r="Z265" s="1954"/>
      <c r="AA265" s="1954"/>
      <c r="AB265" s="1954"/>
      <c r="AC265" s="1954"/>
      <c r="AD265" s="1954"/>
      <c r="AE265" s="1954"/>
      <c r="AF265" s="1954"/>
      <c r="AG265" s="1954"/>
      <c r="AH265" s="1954"/>
    </row>
    <row r="266" spans="1:34" ht="15.75" customHeight="1">
      <c r="A266" s="1954"/>
      <c r="B266" s="1954"/>
      <c r="C266" s="1954"/>
      <c r="D266" s="1954"/>
      <c r="E266" s="1954"/>
      <c r="F266" s="1954"/>
      <c r="G266" s="1954"/>
      <c r="H266" s="1954"/>
      <c r="I266" s="1954"/>
      <c r="J266" s="1954"/>
      <c r="K266" s="1954"/>
      <c r="L266" s="1954"/>
      <c r="M266" s="1954"/>
      <c r="N266" s="1954"/>
      <c r="O266" s="1954"/>
      <c r="P266" s="1954"/>
      <c r="Q266" s="1954"/>
      <c r="R266" s="1954"/>
      <c r="S266" s="1954"/>
      <c r="T266" s="1954"/>
      <c r="U266" s="1954"/>
      <c r="V266" s="1954"/>
      <c r="W266" s="1954"/>
      <c r="X266" s="1954"/>
      <c r="Y266" s="1954"/>
      <c r="Z266" s="1954"/>
      <c r="AA266" s="1954"/>
      <c r="AB266" s="1954"/>
      <c r="AC266" s="1954"/>
      <c r="AD266" s="1954"/>
      <c r="AE266" s="1954"/>
      <c r="AF266" s="1954"/>
      <c r="AG266" s="1954"/>
      <c r="AH266" s="1954"/>
    </row>
    <row r="267" spans="1:34" ht="15.75" customHeight="1">
      <c r="A267" s="1954"/>
      <c r="B267" s="1954"/>
      <c r="C267" s="1954"/>
      <c r="D267" s="1954"/>
      <c r="E267" s="1954"/>
      <c r="F267" s="1954"/>
      <c r="G267" s="1954"/>
      <c r="H267" s="1954"/>
      <c r="I267" s="1954"/>
      <c r="J267" s="1954"/>
      <c r="K267" s="1954"/>
      <c r="L267" s="1954"/>
      <c r="M267" s="1954"/>
      <c r="N267" s="1954"/>
      <c r="O267" s="1954"/>
      <c r="P267" s="1954"/>
      <c r="Q267" s="1954"/>
      <c r="R267" s="1954"/>
      <c r="S267" s="1954"/>
      <c r="T267" s="1954"/>
      <c r="U267" s="1954"/>
      <c r="V267" s="1954"/>
      <c r="W267" s="1954"/>
      <c r="X267" s="1954"/>
      <c r="Y267" s="1954"/>
      <c r="Z267" s="1954"/>
      <c r="AA267" s="1954"/>
      <c r="AB267" s="1954"/>
      <c r="AC267" s="1954"/>
      <c r="AD267" s="1954"/>
      <c r="AE267" s="1954"/>
      <c r="AF267" s="1954"/>
      <c r="AG267" s="1954"/>
      <c r="AH267" s="1954"/>
    </row>
    <row r="268" spans="1:34" ht="15.75" customHeight="1">
      <c r="A268" s="1954"/>
      <c r="B268" s="1954"/>
      <c r="C268" s="1954"/>
      <c r="D268" s="1954"/>
      <c r="E268" s="1954"/>
      <c r="F268" s="1954"/>
      <c r="G268" s="1954"/>
      <c r="H268" s="1954"/>
      <c r="I268" s="1954"/>
      <c r="J268" s="1954"/>
      <c r="K268" s="1954"/>
      <c r="L268" s="1954"/>
      <c r="M268" s="1954"/>
      <c r="N268" s="1954"/>
      <c r="O268" s="1954"/>
      <c r="P268" s="1954"/>
      <c r="Q268" s="1954"/>
      <c r="R268" s="1954"/>
      <c r="S268" s="1954"/>
      <c r="T268" s="1954"/>
      <c r="U268" s="1954"/>
      <c r="V268" s="1954"/>
      <c r="W268" s="1954"/>
      <c r="X268" s="1954"/>
      <c r="Y268" s="1954"/>
      <c r="Z268" s="1954"/>
      <c r="AA268" s="1954"/>
      <c r="AB268" s="1954"/>
      <c r="AC268" s="1954"/>
      <c r="AD268" s="1954"/>
      <c r="AE268" s="1954"/>
      <c r="AF268" s="1954"/>
      <c r="AG268" s="1954"/>
      <c r="AH268" s="1954"/>
    </row>
    <row r="269" spans="1:34" ht="15.75" customHeight="1">
      <c r="A269" s="1954"/>
      <c r="B269" s="1954"/>
      <c r="C269" s="1954"/>
      <c r="D269" s="1954"/>
      <c r="E269" s="1954"/>
      <c r="F269" s="1954"/>
      <c r="G269" s="1954"/>
      <c r="H269" s="1954"/>
      <c r="I269" s="1954"/>
      <c r="J269" s="1954"/>
      <c r="K269" s="1954"/>
      <c r="L269" s="1954"/>
      <c r="M269" s="1954"/>
      <c r="N269" s="1954"/>
      <c r="O269" s="1954"/>
      <c r="P269" s="1954"/>
      <c r="Q269" s="1954"/>
      <c r="R269" s="1954"/>
      <c r="S269" s="1954"/>
      <c r="T269" s="1954"/>
      <c r="U269" s="1954"/>
      <c r="V269" s="1954"/>
      <c r="W269" s="1954"/>
      <c r="X269" s="1954"/>
      <c r="Y269" s="1954"/>
      <c r="Z269" s="1954"/>
      <c r="AA269" s="1954"/>
      <c r="AB269" s="1954"/>
      <c r="AC269" s="1954"/>
      <c r="AD269" s="1954"/>
      <c r="AE269" s="1954"/>
      <c r="AF269" s="1954"/>
      <c r="AG269" s="1954"/>
      <c r="AH269" s="1954"/>
    </row>
    <row r="270" spans="1:34" ht="15.75" customHeight="1">
      <c r="A270" s="1954"/>
      <c r="B270" s="1954"/>
      <c r="C270" s="1954"/>
      <c r="D270" s="1954"/>
      <c r="E270" s="1954"/>
      <c r="F270" s="1954"/>
      <c r="G270" s="1954"/>
      <c r="H270" s="1954"/>
      <c r="I270" s="1954"/>
      <c r="J270" s="1954"/>
      <c r="K270" s="1954"/>
      <c r="L270" s="1954"/>
      <c r="M270" s="1954"/>
      <c r="N270" s="1954"/>
      <c r="O270" s="1954"/>
      <c r="P270" s="1954"/>
      <c r="Q270" s="1954"/>
      <c r="R270" s="1954"/>
      <c r="S270" s="1954"/>
      <c r="T270" s="1954"/>
      <c r="U270" s="1954"/>
      <c r="V270" s="1954"/>
      <c r="W270" s="1954"/>
      <c r="X270" s="1954"/>
      <c r="Y270" s="1954"/>
      <c r="Z270" s="1954"/>
      <c r="AA270" s="1954"/>
      <c r="AB270" s="1954"/>
      <c r="AC270" s="1954"/>
      <c r="AD270" s="1954"/>
      <c r="AE270" s="1954"/>
      <c r="AF270" s="1954"/>
      <c r="AG270" s="1954"/>
      <c r="AH270" s="1954"/>
    </row>
    <row r="271" spans="1:34" ht="15.75" customHeight="1">
      <c r="A271" s="1954"/>
      <c r="B271" s="1954"/>
      <c r="C271" s="1954"/>
      <c r="D271" s="1954"/>
      <c r="E271" s="1954"/>
      <c r="F271" s="1954"/>
      <c r="G271" s="1954"/>
      <c r="H271" s="1954"/>
      <c r="I271" s="1954"/>
      <c r="J271" s="1954"/>
      <c r="K271" s="1954"/>
      <c r="L271" s="1954"/>
      <c r="M271" s="1954"/>
      <c r="N271" s="1954"/>
      <c r="O271" s="1954"/>
      <c r="P271" s="1954"/>
      <c r="Q271" s="1954"/>
      <c r="R271" s="1954"/>
      <c r="S271" s="1954"/>
      <c r="T271" s="1954"/>
      <c r="U271" s="1954"/>
      <c r="V271" s="1954"/>
      <c r="W271" s="1954"/>
      <c r="X271" s="1954"/>
      <c r="Y271" s="1954"/>
      <c r="Z271" s="1954"/>
      <c r="AA271" s="1954"/>
      <c r="AB271" s="1954"/>
      <c r="AC271" s="1954"/>
      <c r="AD271" s="1954"/>
      <c r="AE271" s="1954"/>
      <c r="AF271" s="1954"/>
      <c r="AG271" s="1954"/>
      <c r="AH271" s="1954"/>
    </row>
    <row r="272" spans="1:34" ht="15.75" customHeight="1">
      <c r="A272" s="1954"/>
      <c r="B272" s="1954"/>
      <c r="C272" s="1954"/>
      <c r="D272" s="1954"/>
      <c r="E272" s="1954"/>
      <c r="F272" s="1954"/>
      <c r="G272" s="1954"/>
      <c r="H272" s="1954"/>
      <c r="I272" s="1954"/>
      <c r="J272" s="1954"/>
      <c r="K272" s="1954"/>
      <c r="L272" s="1954"/>
      <c r="M272" s="1954"/>
      <c r="N272" s="1954"/>
      <c r="O272" s="1954"/>
      <c r="P272" s="1954"/>
      <c r="Q272" s="1954"/>
      <c r="R272" s="1954"/>
      <c r="S272" s="1954"/>
      <c r="T272" s="1954"/>
      <c r="U272" s="1954"/>
      <c r="V272" s="1954"/>
      <c r="W272" s="1954"/>
      <c r="X272" s="1954"/>
      <c r="Y272" s="1954"/>
      <c r="Z272" s="1954"/>
      <c r="AA272" s="1954"/>
      <c r="AB272" s="1954"/>
      <c r="AC272" s="1954"/>
      <c r="AD272" s="1954"/>
      <c r="AE272" s="1954"/>
      <c r="AF272" s="1954"/>
      <c r="AG272" s="1954"/>
      <c r="AH272" s="1954"/>
    </row>
    <row r="273" spans="1:34" ht="15.75" customHeight="1">
      <c r="A273" s="1954"/>
      <c r="B273" s="1954"/>
      <c r="C273" s="1954"/>
      <c r="D273" s="1954"/>
      <c r="E273" s="1954"/>
      <c r="F273" s="1954"/>
      <c r="G273" s="1954"/>
      <c r="H273" s="1954"/>
      <c r="I273" s="1954"/>
      <c r="J273" s="1954"/>
      <c r="K273" s="1954"/>
      <c r="L273" s="1954"/>
      <c r="M273" s="1954"/>
      <c r="N273" s="1954"/>
      <c r="O273" s="1954"/>
      <c r="P273" s="1954"/>
      <c r="Q273" s="1954"/>
      <c r="R273" s="1954"/>
      <c r="S273" s="1954"/>
      <c r="T273" s="1954"/>
      <c r="U273" s="1954"/>
      <c r="V273" s="1954"/>
      <c r="W273" s="1954"/>
      <c r="X273" s="1954"/>
      <c r="Y273" s="1954"/>
      <c r="Z273" s="1954"/>
      <c r="AA273" s="1954"/>
      <c r="AB273" s="1954"/>
      <c r="AC273" s="1954"/>
      <c r="AD273" s="1954"/>
      <c r="AE273" s="1954"/>
      <c r="AF273" s="1954"/>
      <c r="AG273" s="1954"/>
      <c r="AH273" s="1954"/>
    </row>
    <row r="274" spans="1:34" ht="15.75" customHeight="1">
      <c r="A274" s="1954"/>
      <c r="B274" s="1954"/>
      <c r="C274" s="1954"/>
      <c r="D274" s="1954"/>
      <c r="E274" s="1954"/>
      <c r="F274" s="1954"/>
      <c r="G274" s="1954"/>
      <c r="H274" s="1954"/>
      <c r="I274" s="1954"/>
      <c r="J274" s="1954"/>
      <c r="K274" s="1954"/>
      <c r="L274" s="1954"/>
      <c r="M274" s="1954"/>
      <c r="N274" s="1954"/>
      <c r="O274" s="1954"/>
      <c r="P274" s="1954"/>
      <c r="Q274" s="1954"/>
      <c r="R274" s="1954"/>
      <c r="S274" s="1954"/>
      <c r="T274" s="1954"/>
      <c r="U274" s="1954"/>
      <c r="V274" s="1954"/>
      <c r="W274" s="1954"/>
      <c r="X274" s="1954"/>
      <c r="Y274" s="1954"/>
      <c r="Z274" s="1954"/>
      <c r="AA274" s="1954"/>
      <c r="AB274" s="1954"/>
      <c r="AC274" s="1954"/>
      <c r="AD274" s="1954"/>
      <c r="AE274" s="1954"/>
      <c r="AF274" s="1954"/>
      <c r="AG274" s="1954"/>
      <c r="AH274" s="1954"/>
    </row>
    <row r="275" spans="1:34" ht="15.75" customHeight="1">
      <c r="A275" s="1954"/>
      <c r="B275" s="1954"/>
      <c r="C275" s="1954"/>
      <c r="D275" s="1954"/>
      <c r="E275" s="1954"/>
      <c r="F275" s="1954"/>
      <c r="G275" s="1954"/>
      <c r="H275" s="1954"/>
      <c r="I275" s="1954"/>
      <c r="J275" s="1954"/>
      <c r="K275" s="1954"/>
      <c r="L275" s="1954"/>
      <c r="M275" s="1954"/>
      <c r="N275" s="1954"/>
      <c r="O275" s="1954"/>
      <c r="P275" s="1954"/>
      <c r="Q275" s="1954"/>
      <c r="R275" s="1954"/>
      <c r="S275" s="1954"/>
      <c r="T275" s="1954"/>
      <c r="U275" s="1954"/>
      <c r="V275" s="1954"/>
      <c r="W275" s="1954"/>
      <c r="X275" s="1954"/>
      <c r="Y275" s="1954"/>
      <c r="Z275" s="1954"/>
      <c r="AA275" s="1954"/>
      <c r="AB275" s="1954"/>
      <c r="AC275" s="1954"/>
      <c r="AD275" s="1954"/>
      <c r="AE275" s="1954"/>
      <c r="AF275" s="1954"/>
      <c r="AG275" s="1954"/>
      <c r="AH275" s="1954"/>
    </row>
    <row r="276" spans="1:34" ht="15.75" customHeight="1">
      <c r="A276" s="1954"/>
      <c r="B276" s="1954"/>
      <c r="C276" s="1954"/>
      <c r="D276" s="1954"/>
      <c r="E276" s="1954"/>
      <c r="F276" s="1954"/>
      <c r="G276" s="1954"/>
      <c r="H276" s="1954"/>
      <c r="I276" s="1954"/>
      <c r="J276" s="1954"/>
      <c r="K276" s="1954"/>
      <c r="L276" s="1954"/>
      <c r="M276" s="1954"/>
      <c r="N276" s="1954"/>
      <c r="O276" s="1954"/>
      <c r="P276" s="1954"/>
      <c r="Q276" s="1954"/>
      <c r="R276" s="1954"/>
      <c r="S276" s="1954"/>
      <c r="T276" s="1954"/>
      <c r="U276" s="1954"/>
      <c r="V276" s="1954"/>
      <c r="W276" s="1954"/>
      <c r="X276" s="1954"/>
      <c r="Y276" s="1954"/>
      <c r="Z276" s="1954"/>
      <c r="AA276" s="1954"/>
      <c r="AB276" s="1954"/>
      <c r="AC276" s="1954"/>
      <c r="AD276" s="1954"/>
      <c r="AE276" s="1954"/>
      <c r="AF276" s="1954"/>
      <c r="AG276" s="1954"/>
      <c r="AH276" s="1954"/>
    </row>
    <row r="277" spans="1:34" ht="15.75" customHeight="1">
      <c r="A277" s="1954"/>
      <c r="B277" s="1954"/>
      <c r="C277" s="1954"/>
      <c r="D277" s="1954"/>
      <c r="E277" s="1954"/>
      <c r="F277" s="1954"/>
      <c r="G277" s="1954"/>
      <c r="H277" s="1954"/>
      <c r="I277" s="1954"/>
      <c r="J277" s="1954"/>
      <c r="K277" s="1954"/>
      <c r="L277" s="1954"/>
      <c r="M277" s="1954"/>
      <c r="N277" s="1954"/>
      <c r="O277" s="1954"/>
      <c r="P277" s="1954"/>
      <c r="Q277" s="1954"/>
      <c r="R277" s="1954"/>
      <c r="S277" s="1954"/>
      <c r="T277" s="1954"/>
      <c r="U277" s="1954"/>
      <c r="V277" s="1954"/>
      <c r="W277" s="1954"/>
      <c r="X277" s="1954"/>
      <c r="Y277" s="1954"/>
      <c r="Z277" s="1954"/>
      <c r="AA277" s="1954"/>
      <c r="AB277" s="1954"/>
      <c r="AC277" s="1954"/>
      <c r="AD277" s="1954"/>
      <c r="AE277" s="1954"/>
      <c r="AF277" s="1954"/>
      <c r="AG277" s="1954"/>
      <c r="AH277" s="1954"/>
    </row>
    <row r="278" spans="1:34" ht="15.75" customHeight="1">
      <c r="A278" s="1954"/>
      <c r="B278" s="1954"/>
      <c r="C278" s="1954"/>
      <c r="D278" s="1954"/>
      <c r="E278" s="1954"/>
      <c r="F278" s="1954"/>
      <c r="G278" s="1954"/>
      <c r="H278" s="1954"/>
      <c r="I278" s="1954"/>
      <c r="J278" s="1954"/>
      <c r="K278" s="1954"/>
      <c r="L278" s="1954"/>
      <c r="M278" s="1954"/>
      <c r="N278" s="1954"/>
      <c r="O278" s="1954"/>
      <c r="P278" s="1954"/>
      <c r="Q278" s="1954"/>
      <c r="R278" s="1954"/>
      <c r="S278" s="1954"/>
      <c r="T278" s="1954"/>
      <c r="U278" s="1954"/>
      <c r="V278" s="1954"/>
      <c r="W278" s="1954"/>
      <c r="X278" s="1954"/>
      <c r="Y278" s="1954"/>
      <c r="Z278" s="1954"/>
      <c r="AA278" s="1954"/>
      <c r="AB278" s="1954"/>
      <c r="AC278" s="1954"/>
      <c r="AD278" s="1954"/>
      <c r="AE278" s="1954"/>
      <c r="AF278" s="1954"/>
      <c r="AG278" s="1954"/>
      <c r="AH278" s="1954"/>
    </row>
    <row r="279" spans="1:34" ht="15.75" customHeight="1">
      <c r="A279" s="1954"/>
      <c r="B279" s="1954"/>
      <c r="C279" s="1954"/>
      <c r="D279" s="1954"/>
      <c r="E279" s="1954"/>
      <c r="F279" s="1954"/>
      <c r="G279" s="1954"/>
      <c r="H279" s="1954"/>
      <c r="I279" s="1954"/>
      <c r="J279" s="1954"/>
      <c r="K279" s="1954"/>
      <c r="L279" s="1954"/>
      <c r="M279" s="1954"/>
      <c r="N279" s="1954"/>
      <c r="O279" s="1954"/>
      <c r="P279" s="1954"/>
      <c r="Q279" s="1954"/>
      <c r="R279" s="1954"/>
      <c r="S279" s="1954"/>
      <c r="T279" s="1954"/>
      <c r="U279" s="1954"/>
      <c r="V279" s="1954"/>
      <c r="W279" s="1954"/>
      <c r="X279" s="1954"/>
      <c r="Y279" s="1954"/>
      <c r="Z279" s="1954"/>
      <c r="AA279" s="1954"/>
      <c r="AB279" s="1954"/>
      <c r="AC279" s="1954"/>
      <c r="AD279" s="1954"/>
      <c r="AE279" s="1954"/>
      <c r="AF279" s="1954"/>
      <c r="AG279" s="1954"/>
      <c r="AH279" s="1954"/>
    </row>
    <row r="280" spans="1:34" ht="15.75" customHeight="1">
      <c r="A280" s="1954"/>
      <c r="B280" s="1954"/>
      <c r="C280" s="1954"/>
      <c r="D280" s="1954"/>
      <c r="E280" s="1954"/>
      <c r="F280" s="1954"/>
      <c r="G280" s="1954"/>
      <c r="H280" s="1954"/>
      <c r="I280" s="1954"/>
      <c r="J280" s="1954"/>
      <c r="K280" s="1954"/>
      <c r="L280" s="1954"/>
      <c r="M280" s="1954"/>
      <c r="N280" s="1954"/>
      <c r="O280" s="1954"/>
      <c r="P280" s="1954"/>
      <c r="Q280" s="1954"/>
      <c r="R280" s="1954"/>
      <c r="S280" s="1954"/>
      <c r="T280" s="1954"/>
      <c r="U280" s="1954"/>
      <c r="V280" s="1954"/>
      <c r="W280" s="1954"/>
      <c r="X280" s="1954"/>
      <c r="Y280" s="1954"/>
      <c r="Z280" s="1954"/>
      <c r="AA280" s="1954"/>
      <c r="AB280" s="1954"/>
      <c r="AC280" s="1954"/>
      <c r="AD280" s="1954"/>
      <c r="AE280" s="1954"/>
      <c r="AF280" s="1954"/>
      <c r="AG280" s="1954"/>
      <c r="AH280" s="1954"/>
    </row>
    <row r="281" spans="1:34" ht="15.75" customHeight="1">
      <c r="A281" s="1954"/>
      <c r="B281" s="1954"/>
      <c r="C281" s="1954"/>
      <c r="D281" s="1954"/>
      <c r="E281" s="1954"/>
      <c r="F281" s="1954"/>
      <c r="G281" s="1954"/>
      <c r="H281" s="1954"/>
      <c r="I281" s="1954"/>
      <c r="J281" s="1954"/>
      <c r="K281" s="1954"/>
      <c r="L281" s="1954"/>
      <c r="M281" s="1954"/>
      <c r="N281" s="1954"/>
      <c r="O281" s="1954"/>
      <c r="P281" s="1954"/>
      <c r="Q281" s="1954"/>
      <c r="R281" s="1954"/>
      <c r="S281" s="1954"/>
      <c r="T281" s="1954"/>
      <c r="U281" s="1954"/>
      <c r="V281" s="1954"/>
      <c r="W281" s="1954"/>
      <c r="X281" s="1954"/>
      <c r="Y281" s="1954"/>
      <c r="Z281" s="1954"/>
      <c r="AA281" s="1954"/>
      <c r="AB281" s="1954"/>
      <c r="AC281" s="1954"/>
      <c r="AD281" s="1954"/>
      <c r="AE281" s="1954"/>
      <c r="AF281" s="1954"/>
      <c r="AG281" s="1954"/>
      <c r="AH281" s="1954"/>
    </row>
    <row r="282" spans="1:34" ht="15.75" customHeight="1">
      <c r="A282" s="1954"/>
      <c r="B282" s="1954"/>
      <c r="C282" s="1954"/>
      <c r="D282" s="1954"/>
      <c r="E282" s="1954"/>
      <c r="F282" s="1954"/>
      <c r="G282" s="1954"/>
      <c r="H282" s="1954"/>
      <c r="I282" s="1954"/>
      <c r="J282" s="1954"/>
      <c r="K282" s="1954"/>
      <c r="L282" s="1954"/>
      <c r="M282" s="1954"/>
      <c r="N282" s="1954"/>
      <c r="O282" s="1954"/>
      <c r="P282" s="1954"/>
      <c r="Q282" s="1954"/>
      <c r="R282" s="1954"/>
      <c r="S282" s="1954"/>
      <c r="T282" s="1954"/>
      <c r="U282" s="1954"/>
      <c r="V282" s="1954"/>
      <c r="W282" s="1954"/>
      <c r="X282" s="1954"/>
      <c r="Y282" s="1954"/>
      <c r="Z282" s="1954"/>
      <c r="AA282" s="1954"/>
      <c r="AB282" s="1954"/>
      <c r="AC282" s="1954"/>
      <c r="AD282" s="1954"/>
      <c r="AE282" s="1954"/>
      <c r="AF282" s="1954"/>
      <c r="AG282" s="1954"/>
      <c r="AH282" s="1954"/>
    </row>
    <row r="283" spans="1:34" ht="15.75" customHeight="1">
      <c r="A283" s="1954"/>
      <c r="B283" s="1954"/>
      <c r="C283" s="1954"/>
      <c r="D283" s="1954"/>
      <c r="E283" s="1954"/>
      <c r="F283" s="1954"/>
      <c r="G283" s="1954"/>
      <c r="H283" s="1954"/>
      <c r="I283" s="1954"/>
      <c r="J283" s="1954"/>
      <c r="K283" s="1954"/>
      <c r="L283" s="1954"/>
      <c r="M283" s="1954"/>
      <c r="N283" s="1954"/>
      <c r="O283" s="1954"/>
      <c r="P283" s="1954"/>
      <c r="Q283" s="1954"/>
      <c r="R283" s="1954"/>
      <c r="S283" s="1954"/>
      <c r="T283" s="1954"/>
      <c r="U283" s="1954"/>
      <c r="V283" s="1954"/>
      <c r="W283" s="1954"/>
      <c r="X283" s="1954"/>
      <c r="Y283" s="1954"/>
      <c r="Z283" s="1954"/>
      <c r="AA283" s="1954"/>
      <c r="AB283" s="1954"/>
      <c r="AC283" s="1954"/>
      <c r="AD283" s="1954"/>
      <c r="AE283" s="1954"/>
      <c r="AF283" s="1954"/>
      <c r="AG283" s="1954"/>
      <c r="AH283" s="1954"/>
    </row>
    <row r="284" spans="1:34" ht="15.75" customHeight="1">
      <c r="A284" s="1954"/>
      <c r="B284" s="1954"/>
      <c r="C284" s="1954"/>
      <c r="D284" s="1954"/>
      <c r="E284" s="1954"/>
      <c r="F284" s="1954"/>
      <c r="G284" s="1954"/>
      <c r="H284" s="1954"/>
      <c r="I284" s="1954"/>
      <c r="J284" s="1954"/>
      <c r="K284" s="1954"/>
      <c r="L284" s="1954"/>
      <c r="M284" s="1954"/>
      <c r="N284" s="1954"/>
      <c r="O284" s="1954"/>
      <c r="P284" s="1954"/>
      <c r="Q284" s="1954"/>
      <c r="R284" s="1954"/>
      <c r="S284" s="1954"/>
      <c r="T284" s="1954"/>
      <c r="U284" s="1954"/>
      <c r="V284" s="1954"/>
      <c r="W284" s="1954"/>
      <c r="X284" s="1954"/>
      <c r="Y284" s="1954"/>
      <c r="Z284" s="1954"/>
      <c r="AA284" s="1954"/>
      <c r="AB284" s="1954"/>
      <c r="AC284" s="1954"/>
      <c r="AD284" s="1954"/>
      <c r="AE284" s="1954"/>
      <c r="AF284" s="1954"/>
      <c r="AG284" s="1954"/>
      <c r="AH284" s="1954"/>
    </row>
    <row r="285" spans="1:34" ht="15.75" customHeight="1">
      <c r="A285" s="1954"/>
      <c r="B285" s="1954"/>
      <c r="C285" s="1954"/>
      <c r="D285" s="1954"/>
      <c r="E285" s="1954"/>
      <c r="F285" s="1954"/>
      <c r="G285" s="1954"/>
      <c r="H285" s="1954"/>
      <c r="I285" s="1954"/>
      <c r="J285" s="1954"/>
      <c r="K285" s="1954"/>
      <c r="L285" s="1954"/>
      <c r="M285" s="1954"/>
      <c r="N285" s="1954"/>
      <c r="O285" s="1954"/>
      <c r="P285" s="1954"/>
      <c r="Q285" s="1954"/>
      <c r="R285" s="1954"/>
      <c r="S285" s="1954"/>
      <c r="T285" s="1954"/>
      <c r="U285" s="1954"/>
      <c r="V285" s="1954"/>
      <c r="W285" s="1954"/>
      <c r="X285" s="1954"/>
      <c r="Y285" s="1954"/>
      <c r="Z285" s="1954"/>
      <c r="AA285" s="1954"/>
      <c r="AB285" s="1954"/>
      <c r="AC285" s="1954"/>
      <c r="AD285" s="1954"/>
      <c r="AE285" s="1954"/>
      <c r="AF285" s="1954"/>
      <c r="AG285" s="1954"/>
      <c r="AH285" s="1954"/>
    </row>
    <row r="286" spans="1:34" ht="15.75" customHeight="1">
      <c r="A286" s="1954"/>
      <c r="B286" s="1954"/>
      <c r="C286" s="1954"/>
      <c r="D286" s="1954"/>
      <c r="E286" s="1954"/>
      <c r="F286" s="1954"/>
      <c r="G286" s="1954"/>
      <c r="H286" s="1954"/>
      <c r="I286" s="1954"/>
      <c r="J286" s="1954"/>
      <c r="K286" s="1954"/>
      <c r="L286" s="1954"/>
      <c r="M286" s="1954"/>
      <c r="N286" s="1954"/>
      <c r="O286" s="1954"/>
      <c r="P286" s="1954"/>
      <c r="Q286" s="1954"/>
      <c r="R286" s="1954"/>
      <c r="S286" s="1954"/>
      <c r="T286" s="1954"/>
      <c r="U286" s="1954"/>
      <c r="V286" s="1954"/>
      <c r="W286" s="1954"/>
      <c r="X286" s="1954"/>
      <c r="Y286" s="1954"/>
      <c r="Z286" s="1954"/>
      <c r="AA286" s="1954"/>
      <c r="AB286" s="1954"/>
      <c r="AC286" s="1954"/>
      <c r="AD286" s="1954"/>
      <c r="AE286" s="1954"/>
      <c r="AF286" s="1954"/>
      <c r="AG286" s="1954"/>
      <c r="AH286" s="1954"/>
    </row>
    <row r="287" spans="1:34" ht="15.75" customHeight="1">
      <c r="A287" s="1954"/>
      <c r="B287" s="1954"/>
      <c r="C287" s="1954"/>
      <c r="D287" s="1954"/>
      <c r="E287" s="1954"/>
      <c r="F287" s="1954"/>
      <c r="G287" s="1954"/>
      <c r="H287" s="1954"/>
      <c r="I287" s="1954"/>
      <c r="J287" s="1954"/>
      <c r="K287" s="1954"/>
      <c r="L287" s="1954"/>
      <c r="M287" s="1954"/>
      <c r="N287" s="1954"/>
      <c r="O287" s="1954"/>
      <c r="P287" s="1954"/>
      <c r="Q287" s="1954"/>
      <c r="R287" s="1954"/>
      <c r="S287" s="1954"/>
      <c r="T287" s="1954"/>
      <c r="U287" s="1954"/>
      <c r="V287" s="1954"/>
      <c r="W287" s="1954"/>
      <c r="X287" s="1954"/>
      <c r="Y287" s="1954"/>
      <c r="Z287" s="1954"/>
      <c r="AA287" s="1954"/>
      <c r="AB287" s="1954"/>
      <c r="AC287" s="1954"/>
      <c r="AD287" s="1954"/>
      <c r="AE287" s="1954"/>
      <c r="AF287" s="1954"/>
      <c r="AG287" s="1954"/>
      <c r="AH287" s="1954"/>
    </row>
    <row r="288" spans="1:34" ht="15.75" customHeight="1">
      <c r="A288" s="1954"/>
      <c r="B288" s="1954"/>
      <c r="C288" s="1954"/>
      <c r="D288" s="1954"/>
      <c r="E288" s="1954"/>
      <c r="F288" s="1954"/>
      <c r="G288" s="1954"/>
      <c r="H288" s="1954"/>
      <c r="I288" s="1954"/>
      <c r="J288" s="1954"/>
      <c r="K288" s="1954"/>
      <c r="L288" s="1954"/>
      <c r="M288" s="1954"/>
      <c r="N288" s="1954"/>
      <c r="O288" s="1954"/>
      <c r="P288" s="1954"/>
      <c r="Q288" s="1954"/>
      <c r="R288" s="1954"/>
      <c r="S288" s="1954"/>
      <c r="T288" s="1954"/>
      <c r="U288" s="1954"/>
      <c r="V288" s="1954"/>
      <c r="W288" s="1954"/>
      <c r="X288" s="1954"/>
      <c r="Y288" s="1954"/>
      <c r="Z288" s="1954"/>
      <c r="AA288" s="1954"/>
      <c r="AB288" s="1954"/>
      <c r="AC288" s="1954"/>
      <c r="AD288" s="1954"/>
      <c r="AE288" s="1954"/>
      <c r="AF288" s="1954"/>
      <c r="AG288" s="1954"/>
      <c r="AH288" s="1954"/>
    </row>
    <row r="289" spans="1:34" ht="15.75" customHeight="1">
      <c r="A289" s="1954"/>
      <c r="B289" s="1954"/>
      <c r="C289" s="1954"/>
      <c r="D289" s="1954"/>
      <c r="E289" s="1954"/>
      <c r="F289" s="1954"/>
      <c r="G289" s="1954"/>
      <c r="H289" s="1954"/>
      <c r="I289" s="1954"/>
      <c r="J289" s="1954"/>
      <c r="K289" s="1954"/>
      <c r="L289" s="1954"/>
      <c r="M289" s="1954"/>
      <c r="N289" s="1954"/>
      <c r="O289" s="1954"/>
      <c r="P289" s="1954"/>
      <c r="Q289" s="1954"/>
      <c r="R289" s="1954"/>
      <c r="S289" s="1954"/>
      <c r="T289" s="1954"/>
      <c r="U289" s="1954"/>
      <c r="V289" s="1954"/>
      <c r="W289" s="1954"/>
      <c r="X289" s="1954"/>
      <c r="Y289" s="1954"/>
      <c r="Z289" s="1954"/>
      <c r="AA289" s="1954"/>
      <c r="AB289" s="1954"/>
      <c r="AC289" s="1954"/>
      <c r="AD289" s="1954"/>
      <c r="AE289" s="1954"/>
      <c r="AF289" s="1954"/>
      <c r="AG289" s="1954"/>
      <c r="AH289" s="1954"/>
    </row>
    <row r="290" spans="1:34" ht="15.75" customHeight="1">
      <c r="A290" s="1954"/>
      <c r="B290" s="1954"/>
      <c r="C290" s="1954"/>
      <c r="D290" s="1954"/>
      <c r="E290" s="1954"/>
      <c r="F290" s="1954"/>
      <c r="G290" s="1954"/>
      <c r="H290" s="1954"/>
      <c r="I290" s="1954"/>
      <c r="J290" s="1954"/>
      <c r="K290" s="1954"/>
      <c r="L290" s="1954"/>
      <c r="M290" s="1954"/>
      <c r="N290" s="1954"/>
      <c r="O290" s="1954"/>
      <c r="P290" s="1954"/>
      <c r="Q290" s="1954"/>
      <c r="R290" s="1954"/>
      <c r="S290" s="1954"/>
      <c r="T290" s="1954"/>
      <c r="U290" s="1954"/>
      <c r="V290" s="1954"/>
      <c r="W290" s="1954"/>
      <c r="X290" s="1954"/>
      <c r="Y290" s="1954"/>
      <c r="Z290" s="1954"/>
      <c r="AA290" s="1954"/>
      <c r="AB290" s="1954"/>
      <c r="AC290" s="1954"/>
      <c r="AD290" s="1954"/>
      <c r="AE290" s="1954"/>
      <c r="AF290" s="1954"/>
      <c r="AG290" s="1954"/>
      <c r="AH290" s="1954"/>
    </row>
    <row r="291" spans="1:34" ht="15.75" customHeight="1">
      <c r="A291" s="1954"/>
      <c r="B291" s="1954"/>
      <c r="C291" s="1954"/>
      <c r="D291" s="1954"/>
      <c r="E291" s="1954"/>
      <c r="F291" s="1954"/>
      <c r="G291" s="1954"/>
      <c r="H291" s="1954"/>
      <c r="I291" s="1954"/>
      <c r="J291" s="1954"/>
      <c r="K291" s="1954"/>
      <c r="L291" s="1954"/>
      <c r="M291" s="1954"/>
      <c r="N291" s="1954"/>
      <c r="O291" s="1954"/>
      <c r="P291" s="1954"/>
      <c r="Q291" s="1954"/>
      <c r="R291" s="1954"/>
      <c r="S291" s="1954"/>
      <c r="T291" s="1954"/>
      <c r="U291" s="1954"/>
      <c r="V291" s="1954"/>
      <c r="W291" s="1954"/>
      <c r="X291" s="1954"/>
      <c r="Y291" s="1954"/>
      <c r="Z291" s="1954"/>
      <c r="AA291" s="1954"/>
      <c r="AB291" s="1954"/>
      <c r="AC291" s="1954"/>
      <c r="AD291" s="1954"/>
      <c r="AE291" s="1954"/>
      <c r="AF291" s="1954"/>
      <c r="AG291" s="1954"/>
      <c r="AH291" s="1954"/>
    </row>
    <row r="292" spans="1:34" ht="15.75" customHeight="1">
      <c r="A292" s="1954"/>
      <c r="B292" s="1954"/>
      <c r="C292" s="1954"/>
      <c r="D292" s="1954"/>
      <c r="E292" s="1954"/>
      <c r="F292" s="1954"/>
      <c r="G292" s="1954"/>
      <c r="H292" s="1954"/>
      <c r="I292" s="1954"/>
      <c r="J292" s="1954"/>
      <c r="K292" s="1954"/>
      <c r="L292" s="1954"/>
      <c r="M292" s="1954"/>
      <c r="N292" s="1954"/>
      <c r="O292" s="1954"/>
      <c r="P292" s="1954"/>
      <c r="Q292" s="1954"/>
      <c r="R292" s="1954"/>
      <c r="S292" s="1954"/>
      <c r="T292" s="1954"/>
      <c r="U292" s="1954"/>
      <c r="V292" s="1954"/>
      <c r="W292" s="1954"/>
      <c r="X292" s="1954"/>
      <c r="Y292" s="1954"/>
      <c r="Z292" s="1954"/>
      <c r="AA292" s="1954"/>
      <c r="AB292" s="1954"/>
      <c r="AC292" s="1954"/>
      <c r="AD292" s="1954"/>
      <c r="AE292" s="1954"/>
      <c r="AF292" s="1954"/>
      <c r="AG292" s="1954"/>
      <c r="AH292" s="1954"/>
    </row>
    <row r="293" spans="1:34" ht="15.75" customHeight="1">
      <c r="A293" s="1954"/>
      <c r="B293" s="1954"/>
      <c r="C293" s="1954"/>
      <c r="D293" s="1954"/>
      <c r="E293" s="1954"/>
      <c r="F293" s="1954"/>
      <c r="G293" s="1954"/>
      <c r="H293" s="1954"/>
      <c r="I293" s="1954"/>
      <c r="J293" s="1954"/>
      <c r="K293" s="1954"/>
      <c r="L293" s="1954"/>
      <c r="M293" s="1954"/>
      <c r="N293" s="1954"/>
      <c r="O293" s="1954"/>
      <c r="P293" s="1954"/>
      <c r="Q293" s="1954"/>
      <c r="R293" s="1954"/>
      <c r="S293" s="1954"/>
      <c r="T293" s="1954"/>
      <c r="U293" s="1954"/>
      <c r="V293" s="1954"/>
      <c r="W293" s="1954"/>
      <c r="X293" s="1954"/>
      <c r="Y293" s="1954"/>
      <c r="Z293" s="1954"/>
      <c r="AA293" s="1954"/>
      <c r="AB293" s="1954"/>
      <c r="AC293" s="1954"/>
      <c r="AD293" s="1954"/>
      <c r="AE293" s="1954"/>
      <c r="AF293" s="1954"/>
      <c r="AG293" s="1954"/>
      <c r="AH293" s="1954"/>
    </row>
    <row r="294" spans="1:34" ht="15.75" customHeight="1">
      <c r="A294" s="1954"/>
      <c r="B294" s="1954"/>
      <c r="C294" s="1954"/>
      <c r="D294" s="1954"/>
      <c r="E294" s="1954"/>
      <c r="F294" s="1954"/>
      <c r="G294" s="1954"/>
      <c r="H294" s="1954"/>
      <c r="I294" s="1954"/>
      <c r="J294" s="1954"/>
      <c r="K294" s="1954"/>
      <c r="L294" s="1954"/>
      <c r="M294" s="1954"/>
      <c r="N294" s="1954"/>
      <c r="O294" s="1954"/>
      <c r="P294" s="1954"/>
      <c r="Q294" s="1954"/>
      <c r="R294" s="1954"/>
      <c r="S294" s="1954"/>
      <c r="T294" s="1954"/>
      <c r="U294" s="1954"/>
      <c r="V294" s="1954"/>
      <c r="W294" s="1954"/>
      <c r="X294" s="1954"/>
      <c r="Y294" s="1954"/>
      <c r="Z294" s="1954"/>
      <c r="AA294" s="1954"/>
      <c r="AB294" s="1954"/>
      <c r="AC294" s="1954"/>
      <c r="AD294" s="1954"/>
      <c r="AE294" s="1954"/>
      <c r="AF294" s="1954"/>
      <c r="AG294" s="1954"/>
      <c r="AH294" s="1954"/>
    </row>
    <row r="295" spans="1:34" ht="15.75" customHeight="1">
      <c r="A295" s="1954"/>
      <c r="B295" s="1954"/>
      <c r="C295" s="1954"/>
      <c r="D295" s="1954"/>
      <c r="E295" s="1954"/>
      <c r="F295" s="1954"/>
      <c r="G295" s="1954"/>
      <c r="H295" s="1954"/>
      <c r="I295" s="1954"/>
      <c r="J295" s="1954"/>
      <c r="K295" s="1954"/>
      <c r="L295" s="1954"/>
      <c r="M295" s="1954"/>
      <c r="N295" s="1954"/>
      <c r="O295" s="1954"/>
      <c r="P295" s="1954"/>
      <c r="Q295" s="1954"/>
      <c r="R295" s="1954"/>
      <c r="S295" s="1954"/>
      <c r="T295" s="1954"/>
      <c r="U295" s="1954"/>
      <c r="V295" s="1954"/>
      <c r="W295" s="1954"/>
      <c r="X295" s="1954"/>
      <c r="Y295" s="1954"/>
      <c r="Z295" s="1954"/>
      <c r="AA295" s="1954"/>
      <c r="AB295" s="1954"/>
      <c r="AC295" s="1954"/>
      <c r="AD295" s="1954"/>
      <c r="AE295" s="1954"/>
      <c r="AF295" s="1954"/>
      <c r="AG295" s="1954"/>
      <c r="AH295" s="1954"/>
    </row>
    <row r="296" spans="1:34" ht="15.75" customHeight="1">
      <c r="A296" s="1954"/>
      <c r="B296" s="1954"/>
      <c r="C296" s="1954"/>
      <c r="D296" s="1954"/>
      <c r="E296" s="1954"/>
      <c r="F296" s="1954"/>
      <c r="G296" s="1954"/>
      <c r="H296" s="1954"/>
      <c r="I296" s="1954"/>
      <c r="J296" s="1954"/>
      <c r="K296" s="1954"/>
      <c r="L296" s="1954"/>
      <c r="M296" s="1954"/>
      <c r="N296" s="1954"/>
      <c r="O296" s="1954"/>
      <c r="P296" s="1954"/>
      <c r="Q296" s="1954"/>
      <c r="R296" s="1954"/>
      <c r="S296" s="1954"/>
      <c r="T296" s="1954"/>
      <c r="U296" s="1954"/>
      <c r="V296" s="1954"/>
      <c r="W296" s="1954"/>
      <c r="X296" s="1954"/>
      <c r="Y296" s="1954"/>
      <c r="Z296" s="1954"/>
      <c r="AA296" s="1954"/>
      <c r="AB296" s="1954"/>
      <c r="AC296" s="1954"/>
      <c r="AD296" s="1954"/>
      <c r="AE296" s="1954"/>
      <c r="AF296" s="1954"/>
      <c r="AG296" s="1954"/>
      <c r="AH296" s="1954"/>
    </row>
    <row r="297" spans="1:34" ht="15.75" customHeight="1">
      <c r="A297" s="1954"/>
      <c r="B297" s="1954"/>
      <c r="C297" s="1954"/>
      <c r="D297" s="1954"/>
      <c r="E297" s="1954"/>
      <c r="F297" s="1954"/>
      <c r="G297" s="1954"/>
      <c r="H297" s="1954"/>
      <c r="I297" s="1954"/>
      <c r="J297" s="1954"/>
      <c r="K297" s="1954"/>
      <c r="L297" s="1954"/>
      <c r="M297" s="1954"/>
      <c r="N297" s="1954"/>
      <c r="O297" s="1954"/>
      <c r="P297" s="1954"/>
      <c r="Q297" s="1954"/>
      <c r="R297" s="1954"/>
      <c r="S297" s="1954"/>
      <c r="T297" s="1954"/>
      <c r="U297" s="1954"/>
      <c r="V297" s="1954"/>
      <c r="W297" s="1954"/>
      <c r="X297" s="1954"/>
      <c r="Y297" s="1954"/>
      <c r="Z297" s="1954"/>
      <c r="AA297" s="1954"/>
      <c r="AB297" s="1954"/>
      <c r="AC297" s="1954"/>
      <c r="AD297" s="1954"/>
      <c r="AE297" s="1954"/>
      <c r="AF297" s="1954"/>
      <c r="AG297" s="1954"/>
      <c r="AH297" s="1954"/>
    </row>
    <row r="298" spans="1:34" ht="15.75" customHeight="1">
      <c r="A298" s="1954"/>
      <c r="B298" s="1954"/>
      <c r="C298" s="1954"/>
      <c r="D298" s="1954"/>
      <c r="E298" s="1954"/>
      <c r="F298" s="1954"/>
      <c r="G298" s="1954"/>
      <c r="H298" s="1954"/>
      <c r="I298" s="1954"/>
      <c r="J298" s="1954"/>
      <c r="K298" s="1954"/>
      <c r="L298" s="1954"/>
      <c r="M298" s="1954"/>
      <c r="N298" s="1954"/>
      <c r="O298" s="1954"/>
      <c r="P298" s="1954"/>
      <c r="Q298" s="1954"/>
      <c r="R298" s="1954"/>
      <c r="S298" s="1954"/>
      <c r="T298" s="1954"/>
      <c r="U298" s="1954"/>
      <c r="V298" s="1954"/>
      <c r="W298" s="1954"/>
      <c r="X298" s="1954"/>
      <c r="Y298" s="1954"/>
      <c r="Z298" s="1954"/>
      <c r="AA298" s="1954"/>
      <c r="AB298" s="1954"/>
      <c r="AC298" s="1954"/>
      <c r="AD298" s="1954"/>
      <c r="AE298" s="1954"/>
      <c r="AF298" s="1954"/>
      <c r="AG298" s="1954"/>
      <c r="AH298" s="1954"/>
    </row>
    <row r="299" spans="1:34" ht="15.75" customHeight="1">
      <c r="A299" s="1954"/>
      <c r="B299" s="1954"/>
      <c r="C299" s="1954"/>
      <c r="D299" s="1954"/>
      <c r="E299" s="1954"/>
      <c r="F299" s="1954"/>
      <c r="G299" s="1954"/>
      <c r="H299" s="1954"/>
      <c r="I299" s="1954"/>
      <c r="J299" s="1954"/>
      <c r="K299" s="1954"/>
      <c r="L299" s="1954"/>
      <c r="M299" s="1954"/>
      <c r="N299" s="1954"/>
      <c r="O299" s="1954"/>
      <c r="P299" s="1954"/>
      <c r="Q299" s="1954"/>
      <c r="R299" s="1954"/>
      <c r="S299" s="1954"/>
      <c r="T299" s="1954"/>
      <c r="U299" s="1954"/>
      <c r="V299" s="1954"/>
      <c r="W299" s="1954"/>
      <c r="X299" s="1954"/>
      <c r="Y299" s="1954"/>
      <c r="Z299" s="1954"/>
      <c r="AA299" s="1954"/>
      <c r="AB299" s="1954"/>
      <c r="AC299" s="1954"/>
      <c r="AD299" s="1954"/>
      <c r="AE299" s="1954"/>
      <c r="AF299" s="1954"/>
      <c r="AG299" s="1954"/>
      <c r="AH299" s="1954"/>
    </row>
    <row r="300" spans="1:34" ht="15.75" customHeight="1">
      <c r="A300" s="1954"/>
      <c r="B300" s="1954"/>
      <c r="C300" s="1954"/>
      <c r="D300" s="1954"/>
      <c r="E300" s="1954"/>
      <c r="F300" s="1954"/>
      <c r="G300" s="1954"/>
      <c r="H300" s="1954"/>
      <c r="I300" s="1954"/>
      <c r="J300" s="1954"/>
      <c r="K300" s="1954"/>
      <c r="L300" s="1954"/>
      <c r="M300" s="1954"/>
      <c r="N300" s="1954"/>
      <c r="O300" s="1954"/>
      <c r="P300" s="1954"/>
      <c r="Q300" s="1954"/>
      <c r="R300" s="1954"/>
      <c r="S300" s="1954"/>
      <c r="T300" s="1954"/>
      <c r="U300" s="1954"/>
      <c r="V300" s="1954"/>
      <c r="W300" s="1954"/>
      <c r="X300" s="1954"/>
      <c r="Y300" s="1954"/>
      <c r="Z300" s="1954"/>
      <c r="AA300" s="1954"/>
      <c r="AB300" s="1954"/>
      <c r="AC300" s="1954"/>
      <c r="AD300" s="1954"/>
      <c r="AE300" s="1954"/>
      <c r="AF300" s="1954"/>
      <c r="AG300" s="1954"/>
      <c r="AH300" s="1954"/>
    </row>
    <row r="301" spans="1:34" ht="15.75" customHeight="1">
      <c r="A301" s="1954"/>
      <c r="B301" s="1954"/>
      <c r="C301" s="1954"/>
      <c r="D301" s="1954"/>
      <c r="E301" s="1954"/>
      <c r="F301" s="1954"/>
      <c r="G301" s="1954"/>
      <c r="H301" s="1954"/>
      <c r="I301" s="1954"/>
      <c r="J301" s="1954"/>
      <c r="K301" s="1954"/>
      <c r="L301" s="1954"/>
      <c r="M301" s="1954"/>
      <c r="N301" s="1954"/>
      <c r="O301" s="1954"/>
      <c r="P301" s="1954"/>
      <c r="Q301" s="1954"/>
      <c r="R301" s="1954"/>
      <c r="S301" s="1954"/>
      <c r="T301" s="1954"/>
      <c r="U301" s="1954"/>
      <c r="V301" s="1954"/>
      <c r="W301" s="1954"/>
      <c r="X301" s="1954"/>
      <c r="Y301" s="1954"/>
      <c r="Z301" s="1954"/>
      <c r="AA301" s="1954"/>
      <c r="AB301" s="1954"/>
      <c r="AC301" s="1954"/>
      <c r="AD301" s="1954"/>
      <c r="AE301" s="1954"/>
      <c r="AF301" s="1954"/>
      <c r="AG301" s="1954"/>
      <c r="AH301" s="1954"/>
    </row>
    <row r="302" spans="1:34" ht="15.75" customHeight="1">
      <c r="A302" s="1954"/>
      <c r="B302" s="1954"/>
      <c r="C302" s="1954"/>
      <c r="D302" s="1954"/>
      <c r="E302" s="1954"/>
      <c r="F302" s="1954"/>
      <c r="G302" s="1954"/>
      <c r="H302" s="1954"/>
      <c r="I302" s="1954"/>
      <c r="J302" s="1954"/>
      <c r="K302" s="1954"/>
      <c r="L302" s="1954"/>
      <c r="M302" s="1954"/>
      <c r="N302" s="1954"/>
      <c r="O302" s="1954"/>
      <c r="P302" s="1954"/>
      <c r="Q302" s="1954"/>
      <c r="R302" s="1954"/>
      <c r="S302" s="1954"/>
      <c r="T302" s="1954"/>
      <c r="U302" s="1954"/>
      <c r="V302" s="1954"/>
      <c r="W302" s="1954"/>
      <c r="X302" s="1954"/>
      <c r="Y302" s="1954"/>
      <c r="Z302" s="1954"/>
      <c r="AA302" s="1954"/>
      <c r="AB302" s="1954"/>
      <c r="AC302" s="1954"/>
      <c r="AD302" s="1954"/>
      <c r="AE302" s="1954"/>
      <c r="AF302" s="1954"/>
      <c r="AG302" s="1954"/>
      <c r="AH302" s="1954"/>
    </row>
    <row r="303" spans="1:34" ht="15.75" customHeight="1">
      <c r="A303" s="1954"/>
      <c r="B303" s="1954"/>
      <c r="C303" s="1954"/>
      <c r="D303" s="1954"/>
      <c r="E303" s="1954"/>
      <c r="F303" s="1954"/>
      <c r="G303" s="1954"/>
      <c r="H303" s="1954"/>
      <c r="I303" s="1954"/>
      <c r="J303" s="1954"/>
      <c r="K303" s="1954"/>
      <c r="L303" s="1954"/>
      <c r="M303" s="1954"/>
      <c r="N303" s="1954"/>
      <c r="O303" s="1954"/>
      <c r="P303" s="1954"/>
      <c r="Q303" s="1954"/>
      <c r="R303" s="1954"/>
      <c r="S303" s="1954"/>
      <c r="T303" s="1954"/>
      <c r="U303" s="1954"/>
      <c r="V303" s="1954"/>
      <c r="W303" s="1954"/>
      <c r="X303" s="1954"/>
      <c r="Y303" s="1954"/>
      <c r="Z303" s="1954"/>
      <c r="AA303" s="1954"/>
      <c r="AB303" s="1954"/>
      <c r="AC303" s="1954"/>
      <c r="AD303" s="1954"/>
      <c r="AE303" s="1954"/>
      <c r="AF303" s="1954"/>
      <c r="AG303" s="1954"/>
      <c r="AH303" s="1954"/>
    </row>
    <row r="304" spans="1:34" ht="15.75" customHeight="1">
      <c r="A304" s="1954"/>
      <c r="B304" s="1954"/>
      <c r="C304" s="1954"/>
      <c r="D304" s="1954"/>
      <c r="E304" s="1954"/>
      <c r="F304" s="1954"/>
      <c r="G304" s="1954"/>
      <c r="H304" s="1954"/>
      <c r="I304" s="1954"/>
      <c r="J304" s="1954"/>
      <c r="K304" s="1954"/>
      <c r="L304" s="1954"/>
      <c r="M304" s="1954"/>
      <c r="N304" s="1954"/>
      <c r="O304" s="1954"/>
      <c r="P304" s="1954"/>
      <c r="Q304" s="1954"/>
      <c r="R304" s="1954"/>
      <c r="S304" s="1954"/>
      <c r="T304" s="1954"/>
      <c r="U304" s="1954"/>
      <c r="V304" s="1954"/>
      <c r="W304" s="1954"/>
      <c r="X304" s="1954"/>
      <c r="Y304" s="1954"/>
      <c r="Z304" s="1954"/>
      <c r="AA304" s="1954"/>
      <c r="AB304" s="1954"/>
      <c r="AC304" s="1954"/>
      <c r="AD304" s="1954"/>
      <c r="AE304" s="1954"/>
      <c r="AF304" s="1954"/>
      <c r="AG304" s="1954"/>
      <c r="AH304" s="1954"/>
    </row>
    <row r="305" spans="1:34" ht="15.75" customHeight="1">
      <c r="A305" s="1954"/>
      <c r="B305" s="1954"/>
      <c r="C305" s="1954"/>
      <c r="D305" s="1954"/>
      <c r="E305" s="1954"/>
      <c r="F305" s="1954"/>
      <c r="G305" s="1954"/>
      <c r="H305" s="1954"/>
      <c r="I305" s="1954"/>
      <c r="J305" s="1954"/>
      <c r="K305" s="1954"/>
      <c r="L305" s="1954"/>
      <c r="M305" s="1954"/>
      <c r="N305" s="1954"/>
      <c r="O305" s="1954"/>
      <c r="P305" s="1954"/>
      <c r="Q305" s="1954"/>
      <c r="R305" s="1954"/>
      <c r="S305" s="1954"/>
      <c r="T305" s="1954"/>
      <c r="U305" s="1954"/>
      <c r="V305" s="1954"/>
      <c r="W305" s="1954"/>
      <c r="X305" s="1954"/>
      <c r="Y305" s="1954"/>
      <c r="Z305" s="1954"/>
      <c r="AA305" s="1954"/>
      <c r="AB305" s="1954"/>
      <c r="AC305" s="1954"/>
      <c r="AD305" s="1954"/>
      <c r="AE305" s="1954"/>
      <c r="AF305" s="1954"/>
      <c r="AG305" s="1954"/>
      <c r="AH305" s="1954"/>
    </row>
    <row r="306" spans="1:34" ht="15.75" customHeight="1">
      <c r="A306" s="1954"/>
      <c r="B306" s="1954"/>
      <c r="C306" s="1954"/>
      <c r="D306" s="1954"/>
      <c r="E306" s="1954"/>
      <c r="F306" s="1954"/>
      <c r="G306" s="1954"/>
      <c r="H306" s="1954"/>
      <c r="I306" s="1954"/>
      <c r="J306" s="1954"/>
      <c r="K306" s="1954"/>
      <c r="L306" s="1954"/>
      <c r="M306" s="1954"/>
      <c r="N306" s="1954"/>
      <c r="O306" s="1954"/>
      <c r="P306" s="1954"/>
      <c r="Q306" s="1954"/>
      <c r="R306" s="1954"/>
      <c r="S306" s="1954"/>
      <c r="T306" s="1954"/>
      <c r="U306" s="1954"/>
      <c r="V306" s="1954"/>
      <c r="W306" s="1954"/>
      <c r="X306" s="1954"/>
      <c r="Y306" s="1954"/>
      <c r="Z306" s="1954"/>
      <c r="AA306" s="1954"/>
      <c r="AB306" s="1954"/>
      <c r="AC306" s="1954"/>
      <c r="AD306" s="1954"/>
      <c r="AE306" s="1954"/>
      <c r="AF306" s="1954"/>
      <c r="AG306" s="1954"/>
      <c r="AH306" s="1954"/>
    </row>
    <row r="307" spans="1:34" ht="15.75" customHeight="1">
      <c r="A307" s="1954"/>
      <c r="B307" s="1954"/>
      <c r="C307" s="1954"/>
      <c r="D307" s="1954"/>
      <c r="E307" s="1954"/>
      <c r="F307" s="1954"/>
      <c r="G307" s="1954"/>
      <c r="H307" s="1954"/>
      <c r="I307" s="1954"/>
      <c r="J307" s="1954"/>
      <c r="K307" s="1954"/>
      <c r="L307" s="1954"/>
      <c r="M307" s="1954"/>
      <c r="N307" s="1954"/>
      <c r="O307" s="1954"/>
      <c r="P307" s="1954"/>
      <c r="Q307" s="1954"/>
      <c r="R307" s="1954"/>
      <c r="S307" s="1954"/>
      <c r="T307" s="1954"/>
      <c r="U307" s="1954"/>
      <c r="V307" s="1954"/>
      <c r="W307" s="1954"/>
      <c r="X307" s="1954"/>
      <c r="Y307" s="1954"/>
      <c r="Z307" s="1954"/>
      <c r="AA307" s="1954"/>
      <c r="AB307" s="1954"/>
      <c r="AC307" s="1954"/>
      <c r="AD307" s="1954"/>
      <c r="AE307" s="1954"/>
      <c r="AF307" s="1954"/>
      <c r="AG307" s="1954"/>
      <c r="AH307" s="1954"/>
    </row>
    <row r="308" spans="1:34" ht="15.75" customHeight="1">
      <c r="A308" s="1954"/>
      <c r="B308" s="1954"/>
      <c r="C308" s="1954"/>
      <c r="D308" s="1954"/>
      <c r="E308" s="1954"/>
      <c r="F308" s="1954"/>
      <c r="G308" s="1954"/>
      <c r="H308" s="1954"/>
      <c r="I308" s="1954"/>
      <c r="J308" s="1954"/>
      <c r="K308" s="1954"/>
      <c r="L308" s="1954"/>
      <c r="M308" s="1954"/>
      <c r="N308" s="1954"/>
      <c r="O308" s="1954"/>
      <c r="P308" s="1954"/>
      <c r="Q308" s="1954"/>
      <c r="R308" s="1954"/>
      <c r="S308" s="1954"/>
      <c r="T308" s="1954"/>
      <c r="U308" s="1954"/>
      <c r="V308" s="1954"/>
      <c r="W308" s="1954"/>
      <c r="X308" s="1954"/>
      <c r="Y308" s="1954"/>
      <c r="Z308" s="1954"/>
      <c r="AA308" s="1954"/>
      <c r="AB308" s="1954"/>
      <c r="AC308" s="1954"/>
      <c r="AD308" s="1954"/>
      <c r="AE308" s="1954"/>
      <c r="AF308" s="1954"/>
      <c r="AG308" s="1954"/>
      <c r="AH308" s="1954"/>
    </row>
    <row r="309" spans="1:34" ht="15.75" customHeight="1">
      <c r="A309" s="1954"/>
      <c r="B309" s="1954"/>
      <c r="C309" s="1954"/>
      <c r="D309" s="1954"/>
      <c r="E309" s="1954"/>
      <c r="F309" s="1954"/>
      <c r="G309" s="1954"/>
      <c r="H309" s="1954"/>
      <c r="I309" s="1954"/>
      <c r="J309" s="1954"/>
      <c r="K309" s="1954"/>
      <c r="L309" s="1954"/>
      <c r="M309" s="1954"/>
      <c r="N309" s="1954"/>
      <c r="O309" s="1954"/>
      <c r="P309" s="1954"/>
      <c r="Q309" s="1954"/>
      <c r="R309" s="1954"/>
      <c r="S309" s="1954"/>
      <c r="T309" s="1954"/>
      <c r="U309" s="1954"/>
      <c r="V309" s="1954"/>
      <c r="W309" s="1954"/>
      <c r="X309" s="1954"/>
      <c r="Y309" s="1954"/>
      <c r="Z309" s="1954"/>
      <c r="AA309" s="1954"/>
      <c r="AB309" s="1954"/>
      <c r="AC309" s="1954"/>
      <c r="AD309" s="1954"/>
      <c r="AE309" s="1954"/>
      <c r="AF309" s="1954"/>
      <c r="AG309" s="1954"/>
      <c r="AH309" s="1954"/>
    </row>
    <row r="310" spans="1:34" ht="15.75" customHeight="1">
      <c r="A310" s="1954"/>
      <c r="B310" s="1954"/>
      <c r="C310" s="1954"/>
      <c r="D310" s="1954"/>
      <c r="E310" s="1954"/>
      <c r="F310" s="1954"/>
      <c r="G310" s="1954"/>
      <c r="H310" s="1954"/>
      <c r="I310" s="1954"/>
      <c r="J310" s="1954"/>
      <c r="K310" s="1954"/>
      <c r="L310" s="1954"/>
      <c r="M310" s="1954"/>
      <c r="N310" s="1954"/>
      <c r="O310" s="1954"/>
      <c r="P310" s="1954"/>
      <c r="Q310" s="1954"/>
      <c r="R310" s="1954"/>
      <c r="S310" s="1954"/>
      <c r="T310" s="1954"/>
      <c r="U310" s="1954"/>
      <c r="V310" s="1954"/>
      <c r="W310" s="1954"/>
      <c r="X310" s="1954"/>
      <c r="Y310" s="1954"/>
      <c r="Z310" s="1954"/>
      <c r="AA310" s="1954"/>
      <c r="AB310" s="1954"/>
      <c r="AC310" s="1954"/>
      <c r="AD310" s="1954"/>
      <c r="AE310" s="1954"/>
      <c r="AF310" s="1954"/>
      <c r="AG310" s="1954"/>
      <c r="AH310" s="1954"/>
    </row>
    <row r="311" spans="1:34" ht="15.75" customHeight="1">
      <c r="A311" s="1954"/>
      <c r="B311" s="1954"/>
      <c r="C311" s="1954"/>
      <c r="D311" s="1954"/>
      <c r="E311" s="1954"/>
      <c r="F311" s="1954"/>
      <c r="G311" s="1954"/>
      <c r="H311" s="1954"/>
      <c r="I311" s="1954"/>
      <c r="J311" s="1954"/>
      <c r="K311" s="1954"/>
      <c r="L311" s="1954"/>
      <c r="M311" s="1954"/>
      <c r="N311" s="1954"/>
      <c r="O311" s="1954"/>
      <c r="P311" s="1954"/>
      <c r="Q311" s="1954"/>
      <c r="R311" s="1954"/>
      <c r="S311" s="1954"/>
      <c r="T311" s="1954"/>
      <c r="U311" s="1954"/>
      <c r="V311" s="1954"/>
      <c r="W311" s="1954"/>
      <c r="X311" s="1954"/>
      <c r="Y311" s="1954"/>
      <c r="Z311" s="1954"/>
      <c r="AA311" s="1954"/>
      <c r="AB311" s="1954"/>
      <c r="AC311" s="1954"/>
      <c r="AD311" s="1954"/>
      <c r="AE311" s="1954"/>
      <c r="AF311" s="1954"/>
      <c r="AG311" s="1954"/>
      <c r="AH311" s="1954"/>
    </row>
    <row r="312" spans="1:34" ht="15.75" customHeight="1">
      <c r="A312" s="1954"/>
      <c r="B312" s="1954"/>
      <c r="C312" s="1954"/>
      <c r="D312" s="1954"/>
      <c r="E312" s="1954"/>
      <c r="F312" s="1954"/>
      <c r="G312" s="1954"/>
      <c r="H312" s="1954"/>
      <c r="I312" s="1954"/>
      <c r="J312" s="1954"/>
      <c r="K312" s="1954"/>
      <c r="L312" s="1954"/>
      <c r="M312" s="1954"/>
      <c r="N312" s="1954"/>
      <c r="O312" s="1954"/>
      <c r="P312" s="1954"/>
      <c r="Q312" s="1954"/>
      <c r="R312" s="1954"/>
      <c r="S312" s="1954"/>
      <c r="T312" s="1954"/>
      <c r="U312" s="1954"/>
      <c r="V312" s="1954"/>
      <c r="W312" s="1954"/>
      <c r="X312" s="1954"/>
      <c r="Y312" s="1954"/>
      <c r="Z312" s="1954"/>
      <c r="AA312" s="1954"/>
      <c r="AB312" s="1954"/>
      <c r="AC312" s="1954"/>
      <c r="AD312" s="1954"/>
      <c r="AE312" s="1954"/>
      <c r="AF312" s="1954"/>
      <c r="AG312" s="1954"/>
      <c r="AH312" s="1954"/>
    </row>
    <row r="313" spans="1:34" ht="15.75" customHeight="1">
      <c r="A313" s="1954"/>
      <c r="B313" s="1954"/>
      <c r="C313" s="1954"/>
      <c r="D313" s="1954"/>
      <c r="E313" s="1954"/>
      <c r="F313" s="1954"/>
      <c r="G313" s="1954"/>
      <c r="H313" s="1954"/>
      <c r="I313" s="1954"/>
      <c r="J313" s="1954"/>
      <c r="K313" s="1954"/>
      <c r="L313" s="1954"/>
      <c r="M313" s="1954"/>
      <c r="N313" s="1954"/>
      <c r="O313" s="1954"/>
      <c r="P313" s="1954"/>
      <c r="Q313" s="1954"/>
      <c r="R313" s="1954"/>
      <c r="S313" s="1954"/>
      <c r="T313" s="1954"/>
      <c r="U313" s="1954"/>
      <c r="V313" s="1954"/>
      <c r="W313" s="1954"/>
      <c r="X313" s="1954"/>
      <c r="Y313" s="1954"/>
      <c r="Z313" s="1954"/>
      <c r="AA313" s="1954"/>
      <c r="AB313" s="1954"/>
      <c r="AC313" s="1954"/>
      <c r="AD313" s="1954"/>
      <c r="AE313" s="1954"/>
      <c r="AF313" s="1954"/>
      <c r="AG313" s="1954"/>
      <c r="AH313" s="1954"/>
    </row>
    <row r="314" spans="1:34" ht="15.75" customHeight="1">
      <c r="A314" s="1954"/>
      <c r="B314" s="1954"/>
      <c r="C314" s="1954"/>
      <c r="D314" s="1954"/>
      <c r="E314" s="1954"/>
      <c r="F314" s="1954"/>
      <c r="G314" s="1954"/>
      <c r="H314" s="1954"/>
      <c r="I314" s="1954"/>
      <c r="J314" s="1954"/>
      <c r="K314" s="1954"/>
      <c r="L314" s="1954"/>
      <c r="M314" s="1954"/>
      <c r="N314" s="1954"/>
      <c r="O314" s="1954"/>
      <c r="P314" s="1954"/>
      <c r="Q314" s="1954"/>
      <c r="R314" s="1954"/>
      <c r="S314" s="1954"/>
      <c r="T314" s="1954"/>
      <c r="U314" s="1954"/>
      <c r="V314" s="1954"/>
      <c r="W314" s="1954"/>
      <c r="X314" s="1954"/>
      <c r="Y314" s="1954"/>
      <c r="Z314" s="1954"/>
      <c r="AA314" s="1954"/>
      <c r="AB314" s="1954"/>
      <c r="AC314" s="1954"/>
      <c r="AD314" s="1954"/>
      <c r="AE314" s="1954"/>
      <c r="AF314" s="1954"/>
      <c r="AG314" s="1954"/>
      <c r="AH314" s="1954"/>
    </row>
    <row r="315" spans="1:34" ht="15.75" customHeight="1">
      <c r="A315" s="1954"/>
      <c r="B315" s="1954"/>
      <c r="C315" s="1954"/>
      <c r="D315" s="1954"/>
      <c r="E315" s="1954"/>
      <c r="F315" s="1954"/>
      <c r="G315" s="1954"/>
      <c r="H315" s="1954"/>
      <c r="I315" s="1954"/>
      <c r="J315" s="1954"/>
      <c r="K315" s="1954"/>
      <c r="L315" s="1954"/>
      <c r="M315" s="1954"/>
      <c r="N315" s="1954"/>
      <c r="O315" s="1954"/>
      <c r="P315" s="1954"/>
      <c r="Q315" s="1954"/>
      <c r="R315" s="1954"/>
      <c r="S315" s="1954"/>
      <c r="T315" s="1954"/>
      <c r="U315" s="1954"/>
      <c r="V315" s="1954"/>
      <c r="W315" s="1954"/>
      <c r="X315" s="1954"/>
      <c r="Y315" s="1954"/>
      <c r="Z315" s="1954"/>
      <c r="AA315" s="1954"/>
      <c r="AB315" s="1954"/>
      <c r="AC315" s="1954"/>
      <c r="AD315" s="1954"/>
      <c r="AE315" s="1954"/>
      <c r="AF315" s="1954"/>
      <c r="AG315" s="1954"/>
      <c r="AH315" s="1954"/>
    </row>
    <row r="316" spans="1:34" ht="15.75" customHeight="1">
      <c r="A316" s="1954"/>
      <c r="B316" s="1954"/>
      <c r="C316" s="1954"/>
      <c r="D316" s="1954"/>
      <c r="E316" s="1954"/>
      <c r="F316" s="1954"/>
      <c r="G316" s="1954"/>
      <c r="H316" s="1954"/>
      <c r="I316" s="1954"/>
      <c r="J316" s="1954"/>
      <c r="K316" s="1954"/>
      <c r="L316" s="1954"/>
      <c r="M316" s="1954"/>
      <c r="N316" s="1954"/>
      <c r="O316" s="1954"/>
      <c r="P316" s="1954"/>
      <c r="Q316" s="1954"/>
      <c r="R316" s="1954"/>
      <c r="S316" s="1954"/>
      <c r="T316" s="1954"/>
      <c r="U316" s="1954"/>
      <c r="V316" s="1954"/>
      <c r="W316" s="1954"/>
      <c r="X316" s="1954"/>
      <c r="Y316" s="1954"/>
      <c r="Z316" s="1954"/>
      <c r="AA316" s="1954"/>
      <c r="AB316" s="1954"/>
      <c r="AC316" s="1954"/>
      <c r="AD316" s="1954"/>
      <c r="AE316" s="1954"/>
      <c r="AF316" s="1954"/>
      <c r="AG316" s="1954"/>
      <c r="AH316" s="1954"/>
    </row>
    <row r="317" spans="1:34" ht="15.75" customHeight="1">
      <c r="A317" s="1954"/>
      <c r="B317" s="1954"/>
      <c r="C317" s="1954"/>
      <c r="D317" s="1954"/>
      <c r="E317" s="1954"/>
      <c r="F317" s="1954"/>
      <c r="G317" s="1954"/>
      <c r="H317" s="1954"/>
      <c r="I317" s="1954"/>
      <c r="J317" s="1954"/>
      <c r="K317" s="1954"/>
      <c r="L317" s="1954"/>
      <c r="M317" s="1954"/>
      <c r="N317" s="1954"/>
      <c r="O317" s="1954"/>
      <c r="P317" s="1954"/>
      <c r="Q317" s="1954"/>
      <c r="R317" s="1954"/>
      <c r="S317" s="1954"/>
      <c r="T317" s="1954"/>
      <c r="U317" s="1954"/>
      <c r="V317" s="1954"/>
      <c r="W317" s="1954"/>
      <c r="X317" s="1954"/>
      <c r="Y317" s="1954"/>
      <c r="Z317" s="1954"/>
      <c r="AA317" s="1954"/>
      <c r="AB317" s="1954"/>
      <c r="AC317" s="1954"/>
      <c r="AD317" s="1954"/>
      <c r="AE317" s="1954"/>
      <c r="AF317" s="1954"/>
      <c r="AG317" s="1954"/>
      <c r="AH317" s="1954"/>
    </row>
    <row r="318" spans="1:34" ht="15.75" customHeight="1">
      <c r="A318" s="1954"/>
      <c r="B318" s="1954"/>
      <c r="C318" s="1954"/>
      <c r="D318" s="1954"/>
      <c r="E318" s="1954"/>
      <c r="F318" s="1954"/>
      <c r="G318" s="1954"/>
      <c r="H318" s="1954"/>
      <c r="I318" s="1954"/>
      <c r="J318" s="1954"/>
      <c r="K318" s="1954"/>
      <c r="L318" s="1954"/>
      <c r="M318" s="1954"/>
      <c r="N318" s="1954"/>
      <c r="O318" s="1954"/>
      <c r="P318" s="1954"/>
      <c r="Q318" s="1954"/>
      <c r="R318" s="1954"/>
      <c r="S318" s="1954"/>
      <c r="T318" s="1954"/>
      <c r="U318" s="1954"/>
      <c r="V318" s="1954"/>
      <c r="W318" s="1954"/>
      <c r="X318" s="1954"/>
      <c r="Y318" s="1954"/>
      <c r="Z318" s="1954"/>
      <c r="AA318" s="1954"/>
      <c r="AB318" s="1954"/>
      <c r="AC318" s="1954"/>
      <c r="AD318" s="1954"/>
      <c r="AE318" s="1954"/>
      <c r="AF318" s="1954"/>
      <c r="AG318" s="1954"/>
      <c r="AH318" s="1954"/>
    </row>
    <row r="319" spans="1:34" ht="15.75" customHeight="1">
      <c r="A319" s="1954"/>
      <c r="B319" s="1954"/>
      <c r="C319" s="1954"/>
      <c r="D319" s="1954"/>
      <c r="E319" s="1954"/>
      <c r="F319" s="1954"/>
      <c r="G319" s="1954"/>
      <c r="H319" s="1954"/>
      <c r="I319" s="1954"/>
      <c r="J319" s="1954"/>
      <c r="K319" s="1954"/>
      <c r="L319" s="1954"/>
      <c r="M319" s="1954"/>
      <c r="N319" s="1954"/>
      <c r="O319" s="1954"/>
      <c r="P319" s="1954"/>
      <c r="Q319" s="1954"/>
      <c r="R319" s="1954"/>
      <c r="S319" s="1954"/>
      <c r="T319" s="1954"/>
      <c r="U319" s="1954"/>
      <c r="V319" s="1954"/>
      <c r="W319" s="1954"/>
      <c r="X319" s="1954"/>
      <c r="Y319" s="1954"/>
      <c r="Z319" s="1954"/>
      <c r="AA319" s="1954"/>
      <c r="AB319" s="1954"/>
      <c r="AC319" s="1954"/>
      <c r="AD319" s="1954"/>
      <c r="AE319" s="1954"/>
      <c r="AF319" s="1954"/>
      <c r="AG319" s="1954"/>
      <c r="AH319" s="1954"/>
    </row>
    <row r="320" spans="1:34" ht="15.75" customHeight="1">
      <c r="A320" s="1954"/>
      <c r="B320" s="1954"/>
      <c r="C320" s="1954"/>
      <c r="D320" s="1954"/>
      <c r="E320" s="1954"/>
      <c r="F320" s="1954"/>
      <c r="G320" s="1954"/>
      <c r="H320" s="1954"/>
      <c r="I320" s="1954"/>
      <c r="J320" s="1954"/>
      <c r="K320" s="1954"/>
      <c r="L320" s="1954"/>
      <c r="M320" s="1954"/>
      <c r="N320" s="1954"/>
      <c r="O320" s="1954"/>
      <c r="P320" s="1954"/>
      <c r="Q320" s="1954"/>
      <c r="R320" s="1954"/>
      <c r="S320" s="1954"/>
      <c r="T320" s="1954"/>
      <c r="U320" s="1954"/>
      <c r="V320" s="1954"/>
      <c r="W320" s="1954"/>
      <c r="X320" s="1954"/>
      <c r="Y320" s="1954"/>
      <c r="Z320" s="1954"/>
      <c r="AA320" s="1954"/>
      <c r="AB320" s="1954"/>
      <c r="AC320" s="1954"/>
      <c r="AD320" s="1954"/>
      <c r="AE320" s="1954"/>
      <c r="AF320" s="1954"/>
      <c r="AG320" s="1954"/>
      <c r="AH320" s="1954"/>
    </row>
    <row r="321" spans="1:34" ht="15.75" customHeight="1">
      <c r="A321" s="1954"/>
      <c r="B321" s="1954"/>
      <c r="C321" s="1954"/>
      <c r="D321" s="1954"/>
      <c r="E321" s="1954"/>
      <c r="F321" s="1954"/>
      <c r="G321" s="1954"/>
      <c r="H321" s="1954"/>
      <c r="I321" s="1954"/>
      <c r="J321" s="1954"/>
      <c r="K321" s="1954"/>
      <c r="L321" s="1954"/>
      <c r="M321" s="1954"/>
      <c r="N321" s="1954"/>
      <c r="O321" s="1954"/>
      <c r="P321" s="1954"/>
      <c r="Q321" s="1954"/>
      <c r="R321" s="1954"/>
      <c r="S321" s="1954"/>
      <c r="T321" s="1954"/>
      <c r="U321" s="1954"/>
      <c r="V321" s="1954"/>
      <c r="W321" s="1954"/>
      <c r="X321" s="1954"/>
      <c r="Y321" s="1954"/>
      <c r="Z321" s="1954"/>
      <c r="AA321" s="1954"/>
      <c r="AB321" s="1954"/>
      <c r="AC321" s="1954"/>
      <c r="AD321" s="1954"/>
      <c r="AE321" s="1954"/>
      <c r="AF321" s="1954"/>
      <c r="AG321" s="1954"/>
      <c r="AH321" s="1954"/>
    </row>
    <row r="322" spans="1:34" ht="15.75" customHeight="1">
      <c r="A322" s="1954"/>
      <c r="B322" s="1954"/>
      <c r="C322" s="1954"/>
      <c r="D322" s="1954"/>
      <c r="E322" s="1954"/>
      <c r="F322" s="1954"/>
      <c r="G322" s="1954"/>
      <c r="H322" s="1954"/>
      <c r="I322" s="1954"/>
      <c r="J322" s="1954"/>
      <c r="K322" s="1954"/>
      <c r="L322" s="1954"/>
      <c r="M322" s="1954"/>
      <c r="N322" s="1954"/>
      <c r="O322" s="1954"/>
      <c r="P322" s="1954"/>
      <c r="Q322" s="1954"/>
      <c r="R322" s="1954"/>
      <c r="S322" s="1954"/>
      <c r="T322" s="1954"/>
      <c r="U322" s="1954"/>
      <c r="V322" s="1954"/>
      <c r="W322" s="1954"/>
      <c r="X322" s="1954"/>
      <c r="Y322" s="1954"/>
      <c r="Z322" s="1954"/>
      <c r="AA322" s="1954"/>
      <c r="AB322" s="1954"/>
      <c r="AC322" s="1954"/>
      <c r="AD322" s="1954"/>
      <c r="AE322" s="1954"/>
      <c r="AF322" s="1954"/>
      <c r="AG322" s="1954"/>
      <c r="AH322" s="1954"/>
    </row>
    <row r="323" spans="1:34" ht="15.75" customHeight="1">
      <c r="A323" s="1954"/>
      <c r="B323" s="1954"/>
      <c r="C323" s="1954"/>
      <c r="D323" s="1954"/>
      <c r="E323" s="1954"/>
      <c r="F323" s="1954"/>
      <c r="G323" s="1954"/>
      <c r="H323" s="1954"/>
      <c r="I323" s="1954"/>
      <c r="J323" s="1954"/>
      <c r="K323" s="1954"/>
      <c r="L323" s="1954"/>
      <c r="M323" s="1954"/>
      <c r="N323" s="1954"/>
      <c r="O323" s="1954"/>
      <c r="P323" s="1954"/>
      <c r="Q323" s="1954"/>
      <c r="R323" s="1954"/>
      <c r="S323" s="1954"/>
      <c r="T323" s="1954"/>
      <c r="U323" s="1954"/>
      <c r="V323" s="1954"/>
      <c r="W323" s="1954"/>
      <c r="X323" s="1954"/>
      <c r="Y323" s="1954"/>
      <c r="Z323" s="1954"/>
      <c r="AA323" s="1954"/>
      <c r="AB323" s="1954"/>
      <c r="AC323" s="1954"/>
      <c r="AD323" s="1954"/>
      <c r="AE323" s="1954"/>
      <c r="AF323" s="1954"/>
      <c r="AG323" s="1954"/>
      <c r="AH323" s="1954"/>
    </row>
    <row r="324" spans="1:34" ht="15.75" customHeight="1">
      <c r="A324" s="1954"/>
      <c r="B324" s="1954"/>
      <c r="C324" s="1954"/>
      <c r="D324" s="1954"/>
      <c r="E324" s="1954"/>
      <c r="F324" s="1954"/>
      <c r="G324" s="1954"/>
      <c r="H324" s="1954"/>
      <c r="I324" s="1954"/>
      <c r="J324" s="1954"/>
      <c r="K324" s="1954"/>
      <c r="L324" s="1954"/>
      <c r="M324" s="1954"/>
      <c r="N324" s="1954"/>
      <c r="O324" s="1954"/>
      <c r="P324" s="1954"/>
      <c r="Q324" s="1954"/>
      <c r="R324" s="1954"/>
      <c r="S324" s="1954"/>
      <c r="T324" s="1954"/>
      <c r="U324" s="1954"/>
      <c r="V324" s="1954"/>
      <c r="W324" s="1954"/>
      <c r="X324" s="1954"/>
      <c r="Y324" s="1954"/>
      <c r="Z324" s="1954"/>
      <c r="AA324" s="1954"/>
      <c r="AB324" s="1954"/>
      <c r="AC324" s="1954"/>
      <c r="AD324" s="1954"/>
      <c r="AE324" s="1954"/>
      <c r="AF324" s="1954"/>
      <c r="AG324" s="1954"/>
      <c r="AH324" s="1954"/>
    </row>
    <row r="325" spans="1:34" ht="15.75" customHeight="1">
      <c r="A325" s="1954"/>
      <c r="B325" s="1954"/>
      <c r="C325" s="1954"/>
      <c r="D325" s="1954"/>
      <c r="E325" s="1954"/>
      <c r="F325" s="1954"/>
      <c r="G325" s="1954"/>
      <c r="H325" s="1954"/>
      <c r="I325" s="1954"/>
      <c r="J325" s="1954"/>
      <c r="K325" s="1954"/>
      <c r="L325" s="1954"/>
      <c r="M325" s="1954"/>
      <c r="N325" s="1954"/>
      <c r="O325" s="1954"/>
      <c r="P325" s="1954"/>
      <c r="Q325" s="1954"/>
      <c r="R325" s="1954"/>
      <c r="S325" s="1954"/>
      <c r="T325" s="1954"/>
      <c r="U325" s="1954"/>
      <c r="V325" s="1954"/>
      <c r="W325" s="1954"/>
      <c r="X325" s="1954"/>
      <c r="Y325" s="1954"/>
      <c r="Z325" s="1954"/>
      <c r="AA325" s="1954"/>
      <c r="AB325" s="1954"/>
      <c r="AC325" s="1954"/>
      <c r="AD325" s="1954"/>
      <c r="AE325" s="1954"/>
      <c r="AF325" s="1954"/>
      <c r="AG325" s="1954"/>
      <c r="AH325" s="1954"/>
    </row>
    <row r="326" spans="1:34" ht="15.75" customHeight="1">
      <c r="A326" s="1954"/>
      <c r="B326" s="1954"/>
      <c r="C326" s="1954"/>
      <c r="D326" s="1954"/>
      <c r="E326" s="1954"/>
      <c r="F326" s="1954"/>
      <c r="G326" s="1954"/>
      <c r="H326" s="1954"/>
      <c r="I326" s="1954"/>
      <c r="J326" s="1954"/>
      <c r="K326" s="1954"/>
      <c r="L326" s="1954"/>
      <c r="M326" s="1954"/>
      <c r="N326" s="1954"/>
      <c r="O326" s="1954"/>
      <c r="P326" s="1954"/>
      <c r="Q326" s="1954"/>
      <c r="R326" s="1954"/>
      <c r="S326" s="1954"/>
      <c r="T326" s="1954"/>
      <c r="U326" s="1954"/>
      <c r="V326" s="1954"/>
      <c r="W326" s="1954"/>
      <c r="X326" s="1954"/>
      <c r="Y326" s="1954"/>
      <c r="Z326" s="1954"/>
      <c r="AA326" s="1954"/>
      <c r="AB326" s="1954"/>
      <c r="AC326" s="1954"/>
      <c r="AD326" s="1954"/>
      <c r="AE326" s="1954"/>
      <c r="AF326" s="1954"/>
      <c r="AG326" s="1954"/>
      <c r="AH326" s="1954"/>
    </row>
    <row r="327" spans="1:34" ht="15.75" customHeight="1">
      <c r="A327" s="1954"/>
      <c r="B327" s="1954"/>
      <c r="C327" s="1954"/>
      <c r="D327" s="1954"/>
      <c r="E327" s="1954"/>
      <c r="F327" s="1954"/>
      <c r="G327" s="1954"/>
      <c r="H327" s="1954"/>
      <c r="I327" s="1954"/>
      <c r="J327" s="1954"/>
      <c r="K327" s="1954"/>
      <c r="L327" s="1954"/>
      <c r="M327" s="1954"/>
      <c r="N327" s="1954"/>
      <c r="O327" s="1954"/>
      <c r="P327" s="1954"/>
      <c r="Q327" s="1954"/>
      <c r="R327" s="1954"/>
      <c r="S327" s="1954"/>
      <c r="T327" s="1954"/>
      <c r="U327" s="1954"/>
      <c r="V327" s="1954"/>
      <c r="W327" s="1954"/>
      <c r="X327" s="1954"/>
      <c r="Y327" s="1954"/>
      <c r="Z327" s="1954"/>
      <c r="AA327" s="1954"/>
      <c r="AB327" s="1954"/>
      <c r="AC327" s="1954"/>
      <c r="AD327" s="1954"/>
      <c r="AE327" s="1954"/>
      <c r="AF327" s="1954"/>
      <c r="AG327" s="1954"/>
      <c r="AH327" s="1954"/>
    </row>
    <row r="328" spans="1:34" ht="15.75" customHeight="1">
      <c r="A328" s="1954"/>
      <c r="B328" s="1954"/>
      <c r="C328" s="1954"/>
      <c r="D328" s="1954"/>
      <c r="E328" s="1954"/>
      <c r="F328" s="1954"/>
      <c r="G328" s="1954"/>
      <c r="H328" s="1954"/>
      <c r="I328" s="1954"/>
      <c r="J328" s="1954"/>
      <c r="K328" s="1954"/>
      <c r="L328" s="1954"/>
      <c r="M328" s="1954"/>
      <c r="N328" s="1954"/>
      <c r="O328" s="1954"/>
      <c r="P328" s="1954"/>
      <c r="Q328" s="1954"/>
      <c r="R328" s="1954"/>
      <c r="S328" s="1954"/>
      <c r="T328" s="1954"/>
      <c r="U328" s="1954"/>
      <c r="V328" s="1954"/>
      <c r="W328" s="1954"/>
      <c r="X328" s="1954"/>
      <c r="Y328" s="1954"/>
      <c r="Z328" s="1954"/>
      <c r="AA328" s="1954"/>
      <c r="AB328" s="1954"/>
      <c r="AC328" s="1954"/>
      <c r="AD328" s="1954"/>
      <c r="AE328" s="1954"/>
      <c r="AF328" s="1954"/>
      <c r="AG328" s="1954"/>
      <c r="AH328" s="1954"/>
    </row>
    <row r="329" spans="1:34" ht="15.75" customHeight="1">
      <c r="A329" s="1954"/>
      <c r="B329" s="1954"/>
      <c r="C329" s="1954"/>
      <c r="D329" s="1954"/>
      <c r="E329" s="1954"/>
      <c r="F329" s="1954"/>
      <c r="G329" s="1954"/>
      <c r="H329" s="1954"/>
      <c r="I329" s="1954"/>
      <c r="J329" s="1954"/>
      <c r="K329" s="1954"/>
      <c r="L329" s="1954"/>
      <c r="M329" s="1954"/>
      <c r="N329" s="1954"/>
      <c r="O329" s="1954"/>
      <c r="P329" s="1954"/>
      <c r="Q329" s="1954"/>
      <c r="R329" s="1954"/>
      <c r="S329" s="1954"/>
      <c r="T329" s="1954"/>
      <c r="U329" s="1954"/>
      <c r="V329" s="1954"/>
      <c r="W329" s="1954"/>
      <c r="X329" s="1954"/>
      <c r="Y329" s="1954"/>
      <c r="Z329" s="1954"/>
      <c r="AA329" s="1954"/>
      <c r="AB329" s="1954"/>
      <c r="AC329" s="1954"/>
      <c r="AD329" s="1954"/>
      <c r="AE329" s="1954"/>
      <c r="AF329" s="1954"/>
      <c r="AG329" s="1954"/>
      <c r="AH329" s="1954"/>
    </row>
    <row r="330" spans="1:34" ht="15.75" customHeight="1">
      <c r="A330" s="1954"/>
      <c r="B330" s="1954"/>
      <c r="C330" s="1954"/>
      <c r="D330" s="1954"/>
      <c r="E330" s="1954"/>
      <c r="F330" s="1954"/>
      <c r="G330" s="1954"/>
      <c r="H330" s="1954"/>
      <c r="I330" s="1954"/>
      <c r="J330" s="1954"/>
      <c r="K330" s="1954"/>
      <c r="L330" s="1954"/>
      <c r="M330" s="1954"/>
      <c r="N330" s="1954"/>
      <c r="O330" s="1954"/>
      <c r="P330" s="1954"/>
      <c r="Q330" s="1954"/>
      <c r="R330" s="1954"/>
      <c r="S330" s="1954"/>
      <c r="T330" s="1954"/>
      <c r="U330" s="1954"/>
      <c r="V330" s="1954"/>
      <c r="W330" s="1954"/>
      <c r="X330" s="1954"/>
      <c r="Y330" s="1954"/>
      <c r="Z330" s="1954"/>
      <c r="AA330" s="1954"/>
      <c r="AB330" s="1954"/>
      <c r="AC330" s="1954"/>
      <c r="AD330" s="1954"/>
      <c r="AE330" s="1954"/>
      <c r="AF330" s="1954"/>
      <c r="AG330" s="1954"/>
      <c r="AH330" s="1954"/>
    </row>
    <row r="331" spans="1:34" ht="15.75" customHeight="1">
      <c r="A331" s="1954"/>
      <c r="B331" s="1954"/>
      <c r="C331" s="1954"/>
      <c r="D331" s="1954"/>
      <c r="E331" s="1954"/>
      <c r="F331" s="1954"/>
      <c r="G331" s="1954"/>
      <c r="H331" s="1954"/>
      <c r="I331" s="1954"/>
      <c r="J331" s="1954"/>
      <c r="K331" s="1954"/>
      <c r="L331" s="1954"/>
      <c r="M331" s="1954"/>
      <c r="N331" s="1954"/>
      <c r="O331" s="1954"/>
      <c r="P331" s="1954"/>
      <c r="Q331" s="1954"/>
      <c r="R331" s="1954"/>
      <c r="S331" s="1954"/>
      <c r="T331" s="1954"/>
      <c r="U331" s="1954"/>
      <c r="V331" s="1954"/>
      <c r="W331" s="1954"/>
      <c r="X331" s="1954"/>
      <c r="Y331" s="1954"/>
      <c r="Z331" s="1954"/>
      <c r="AA331" s="1954"/>
      <c r="AB331" s="1954"/>
      <c r="AC331" s="1954"/>
      <c r="AD331" s="1954"/>
      <c r="AE331" s="1954"/>
      <c r="AF331" s="1954"/>
      <c r="AG331" s="1954"/>
      <c r="AH331" s="1954"/>
    </row>
    <row r="332" spans="1:34" ht="15.75" customHeight="1">
      <c r="A332" s="1954"/>
      <c r="B332" s="1954"/>
      <c r="C332" s="1954"/>
      <c r="D332" s="1954"/>
      <c r="E332" s="1954"/>
      <c r="F332" s="1954"/>
      <c r="G332" s="1954"/>
      <c r="H332" s="1954"/>
      <c r="I332" s="1954"/>
      <c r="J332" s="1954"/>
      <c r="K332" s="1954"/>
      <c r="L332" s="1954"/>
      <c r="M332" s="1954"/>
      <c r="N332" s="1954"/>
      <c r="O332" s="1954"/>
      <c r="P332" s="1954"/>
      <c r="Q332" s="1954"/>
      <c r="R332" s="1954"/>
      <c r="S332" s="1954"/>
      <c r="T332" s="1954"/>
      <c r="U332" s="1954"/>
      <c r="V332" s="1954"/>
      <c r="W332" s="1954"/>
      <c r="X332" s="1954"/>
      <c r="Y332" s="1954"/>
      <c r="Z332" s="1954"/>
      <c r="AA332" s="1954"/>
      <c r="AB332" s="1954"/>
      <c r="AC332" s="1954"/>
      <c r="AD332" s="1954"/>
      <c r="AE332" s="1954"/>
      <c r="AF332" s="1954"/>
      <c r="AG332" s="1954"/>
      <c r="AH332" s="1954"/>
    </row>
    <row r="333" spans="1:34" ht="15.75" customHeight="1">
      <c r="A333" s="1954"/>
      <c r="B333" s="1954"/>
      <c r="C333" s="1954"/>
      <c r="D333" s="1954"/>
      <c r="E333" s="1954"/>
      <c r="F333" s="1954"/>
      <c r="G333" s="1954"/>
      <c r="H333" s="1954"/>
      <c r="I333" s="1954"/>
      <c r="J333" s="1954"/>
      <c r="K333" s="1954"/>
      <c r="L333" s="1954"/>
      <c r="M333" s="1954"/>
      <c r="N333" s="1954"/>
      <c r="O333" s="1954"/>
      <c r="P333" s="1954"/>
      <c r="Q333" s="1954"/>
      <c r="R333" s="1954"/>
      <c r="S333" s="1954"/>
      <c r="T333" s="1954"/>
      <c r="U333" s="1954"/>
      <c r="V333" s="1954"/>
      <c r="W333" s="1954"/>
      <c r="X333" s="1954"/>
      <c r="Y333" s="1954"/>
      <c r="Z333" s="1954"/>
      <c r="AA333" s="1954"/>
      <c r="AB333" s="1954"/>
      <c r="AC333" s="1954"/>
      <c r="AD333" s="1954"/>
      <c r="AE333" s="1954"/>
      <c r="AF333" s="1954"/>
      <c r="AG333" s="1954"/>
      <c r="AH333" s="1954"/>
    </row>
    <row r="334" spans="1:34" ht="15.75" customHeight="1">
      <c r="A334" s="1954"/>
      <c r="B334" s="1954"/>
      <c r="C334" s="1954"/>
      <c r="D334" s="1954"/>
      <c r="E334" s="1954"/>
      <c r="F334" s="1954"/>
      <c r="G334" s="1954"/>
      <c r="H334" s="1954"/>
      <c r="I334" s="1954"/>
      <c r="J334" s="1954"/>
      <c r="K334" s="1954"/>
      <c r="L334" s="1954"/>
      <c r="M334" s="1954"/>
      <c r="N334" s="1954"/>
      <c r="O334" s="1954"/>
      <c r="P334" s="1954"/>
      <c r="Q334" s="1954"/>
      <c r="R334" s="1954"/>
      <c r="S334" s="1954"/>
      <c r="T334" s="1954"/>
      <c r="U334" s="1954"/>
      <c r="V334" s="1954"/>
      <c r="W334" s="1954"/>
      <c r="X334" s="1954"/>
      <c r="Y334" s="1954"/>
      <c r="Z334" s="1954"/>
      <c r="AA334" s="1954"/>
      <c r="AB334" s="1954"/>
      <c r="AC334" s="1954"/>
      <c r="AD334" s="1954"/>
      <c r="AE334" s="1954"/>
      <c r="AF334" s="1954"/>
      <c r="AG334" s="1954"/>
      <c r="AH334" s="1954"/>
    </row>
    <row r="335" spans="1:34" ht="15.75" customHeight="1">
      <c r="A335" s="1954"/>
      <c r="B335" s="1954"/>
      <c r="C335" s="1954"/>
      <c r="D335" s="1954"/>
      <c r="E335" s="1954"/>
      <c r="F335" s="1954"/>
      <c r="G335" s="1954"/>
      <c r="H335" s="1954"/>
      <c r="I335" s="1954"/>
      <c r="J335" s="1954"/>
      <c r="K335" s="1954"/>
      <c r="L335" s="1954"/>
      <c r="M335" s="1954"/>
      <c r="N335" s="1954"/>
      <c r="O335" s="1954"/>
      <c r="P335" s="1954"/>
      <c r="Q335" s="1954"/>
      <c r="R335" s="1954"/>
      <c r="S335" s="1954"/>
      <c r="T335" s="1954"/>
      <c r="U335" s="1954"/>
      <c r="V335" s="1954"/>
      <c r="W335" s="1954"/>
      <c r="X335" s="1954"/>
      <c r="Y335" s="1954"/>
      <c r="Z335" s="1954"/>
      <c r="AA335" s="1954"/>
      <c r="AB335" s="1954"/>
      <c r="AC335" s="1954"/>
      <c r="AD335" s="1954"/>
      <c r="AE335" s="1954"/>
      <c r="AF335" s="1954"/>
      <c r="AG335" s="1954"/>
      <c r="AH335" s="1954"/>
    </row>
    <row r="336" spans="1:34" ht="15.75" customHeight="1">
      <c r="A336" s="1954"/>
      <c r="B336" s="1954"/>
      <c r="C336" s="1954"/>
      <c r="D336" s="1954"/>
      <c r="E336" s="1954"/>
      <c r="F336" s="1954"/>
      <c r="G336" s="1954"/>
      <c r="H336" s="1954"/>
      <c r="I336" s="1954"/>
      <c r="J336" s="1954"/>
      <c r="K336" s="1954"/>
      <c r="L336" s="1954"/>
      <c r="M336" s="1954"/>
      <c r="N336" s="1954"/>
      <c r="O336" s="1954"/>
      <c r="P336" s="1954"/>
      <c r="Q336" s="1954"/>
      <c r="R336" s="1954"/>
      <c r="S336" s="1954"/>
      <c r="T336" s="1954"/>
      <c r="U336" s="1954"/>
      <c r="V336" s="1954"/>
      <c r="W336" s="1954"/>
      <c r="X336" s="1954"/>
      <c r="Y336" s="1954"/>
      <c r="Z336" s="1954"/>
      <c r="AA336" s="1954"/>
      <c r="AB336" s="1954"/>
      <c r="AC336" s="1954"/>
      <c r="AD336" s="1954"/>
      <c r="AE336" s="1954"/>
      <c r="AF336" s="1954"/>
      <c r="AG336" s="1954"/>
      <c r="AH336" s="1954"/>
    </row>
    <row r="337" spans="1:34" ht="15.75" customHeight="1">
      <c r="A337" s="1954"/>
      <c r="B337" s="1954"/>
      <c r="C337" s="1954"/>
      <c r="D337" s="1954"/>
      <c r="E337" s="1954"/>
      <c r="F337" s="1954"/>
      <c r="G337" s="1954"/>
      <c r="H337" s="1954"/>
      <c r="I337" s="1954"/>
      <c r="J337" s="1954"/>
      <c r="K337" s="1954"/>
      <c r="L337" s="1954"/>
      <c r="M337" s="1954"/>
      <c r="N337" s="1954"/>
      <c r="O337" s="1954"/>
      <c r="P337" s="1954"/>
      <c r="Q337" s="1954"/>
      <c r="R337" s="1954"/>
      <c r="S337" s="1954"/>
      <c r="T337" s="1954"/>
      <c r="U337" s="1954"/>
      <c r="V337" s="1954"/>
      <c r="W337" s="1954"/>
      <c r="X337" s="1954"/>
      <c r="Y337" s="1954"/>
      <c r="Z337" s="1954"/>
      <c r="AA337" s="1954"/>
      <c r="AB337" s="1954"/>
      <c r="AC337" s="1954"/>
      <c r="AD337" s="1954"/>
      <c r="AE337" s="1954"/>
      <c r="AF337" s="1954"/>
      <c r="AG337" s="1954"/>
      <c r="AH337" s="1954"/>
    </row>
    <row r="338" spans="1:34" ht="15.75" customHeight="1">
      <c r="A338" s="1954"/>
      <c r="B338" s="1954"/>
      <c r="C338" s="1954"/>
      <c r="D338" s="1954"/>
      <c r="E338" s="1954"/>
      <c r="F338" s="1954"/>
      <c r="G338" s="1954"/>
      <c r="H338" s="1954"/>
      <c r="I338" s="1954"/>
      <c r="J338" s="1954"/>
      <c r="K338" s="1954"/>
      <c r="L338" s="1954"/>
      <c r="M338" s="1954"/>
      <c r="N338" s="1954"/>
      <c r="O338" s="1954"/>
      <c r="P338" s="1954"/>
      <c r="Q338" s="1954"/>
      <c r="R338" s="1954"/>
      <c r="S338" s="1954"/>
      <c r="T338" s="1954"/>
      <c r="U338" s="1954"/>
      <c r="V338" s="1954"/>
      <c r="W338" s="1954"/>
      <c r="X338" s="1954"/>
      <c r="Y338" s="1954"/>
      <c r="Z338" s="1954"/>
      <c r="AA338" s="1954"/>
      <c r="AB338" s="1954"/>
      <c r="AC338" s="1954"/>
      <c r="AD338" s="1954"/>
      <c r="AE338" s="1954"/>
      <c r="AF338" s="1954"/>
      <c r="AG338" s="1954"/>
      <c r="AH338" s="1954"/>
    </row>
    <row r="339" spans="1:34" ht="15.75" customHeight="1">
      <c r="A339" s="1954"/>
      <c r="B339" s="1954"/>
      <c r="C339" s="1954"/>
      <c r="D339" s="1954"/>
      <c r="E339" s="1954"/>
      <c r="F339" s="1954"/>
      <c r="G339" s="1954"/>
      <c r="H339" s="1954"/>
      <c r="I339" s="1954"/>
      <c r="J339" s="1954"/>
      <c r="K339" s="1954"/>
      <c r="L339" s="1954"/>
      <c r="M339" s="1954"/>
      <c r="N339" s="1954"/>
      <c r="O339" s="1954"/>
      <c r="P339" s="1954"/>
      <c r="Q339" s="1954"/>
      <c r="R339" s="1954"/>
      <c r="S339" s="1954"/>
      <c r="T339" s="1954"/>
      <c r="U339" s="1954"/>
      <c r="V339" s="1954"/>
      <c r="W339" s="1954"/>
      <c r="X339" s="1954"/>
      <c r="Y339" s="1954"/>
      <c r="Z339" s="1954"/>
      <c r="AA339" s="1954"/>
      <c r="AB339" s="1954"/>
      <c r="AC339" s="1954"/>
      <c r="AD339" s="1954"/>
      <c r="AE339" s="1954"/>
      <c r="AF339" s="1954"/>
      <c r="AG339" s="1954"/>
      <c r="AH339" s="1954"/>
    </row>
    <row r="340" spans="1:34" ht="15.75" customHeight="1">
      <c r="A340" s="1954"/>
      <c r="B340" s="1954"/>
      <c r="C340" s="1954"/>
      <c r="D340" s="1954"/>
      <c r="E340" s="1954"/>
      <c r="F340" s="1954"/>
      <c r="G340" s="1954"/>
      <c r="H340" s="1954"/>
      <c r="I340" s="1954"/>
      <c r="J340" s="1954"/>
      <c r="K340" s="1954"/>
      <c r="L340" s="1954"/>
      <c r="M340" s="1954"/>
      <c r="N340" s="1954"/>
      <c r="O340" s="1954"/>
      <c r="P340" s="1954"/>
      <c r="Q340" s="1954"/>
      <c r="R340" s="1954"/>
      <c r="S340" s="1954"/>
      <c r="T340" s="1954"/>
      <c r="U340" s="1954"/>
      <c r="V340" s="1954"/>
      <c r="W340" s="1954"/>
      <c r="X340" s="1954"/>
      <c r="Y340" s="1954"/>
      <c r="Z340" s="1954"/>
      <c r="AA340" s="1954"/>
      <c r="AB340" s="1954"/>
      <c r="AC340" s="1954"/>
      <c r="AD340" s="1954"/>
      <c r="AE340" s="1954"/>
      <c r="AF340" s="1954"/>
      <c r="AG340" s="1954"/>
      <c r="AH340" s="1954"/>
    </row>
    <row r="341" spans="1:34" ht="15.75" customHeight="1">
      <c r="A341" s="1954"/>
      <c r="B341" s="1954"/>
      <c r="C341" s="1954"/>
      <c r="D341" s="1954"/>
      <c r="E341" s="1954"/>
      <c r="F341" s="1954"/>
      <c r="G341" s="1954"/>
      <c r="H341" s="1954"/>
      <c r="I341" s="1954"/>
      <c r="J341" s="1954"/>
      <c r="K341" s="1954"/>
      <c r="L341" s="1954"/>
      <c r="M341" s="1954"/>
      <c r="N341" s="1954"/>
      <c r="O341" s="1954"/>
      <c r="P341" s="1954"/>
      <c r="Q341" s="1954"/>
      <c r="R341" s="1954"/>
      <c r="S341" s="1954"/>
      <c r="T341" s="1954"/>
      <c r="U341" s="1954"/>
      <c r="V341" s="1954"/>
      <c r="W341" s="1954"/>
      <c r="X341" s="1954"/>
      <c r="Y341" s="1954"/>
      <c r="Z341" s="1954"/>
      <c r="AA341" s="1954"/>
      <c r="AB341" s="1954"/>
      <c r="AC341" s="1954"/>
      <c r="AD341" s="1954"/>
      <c r="AE341" s="1954"/>
      <c r="AF341" s="1954"/>
      <c r="AG341" s="1954"/>
      <c r="AH341" s="1954"/>
    </row>
    <row r="342" spans="1:34" ht="15.75" customHeight="1">
      <c r="A342" s="1954"/>
      <c r="B342" s="1954"/>
      <c r="C342" s="1954"/>
      <c r="D342" s="1954"/>
      <c r="E342" s="1954"/>
      <c r="F342" s="1954"/>
      <c r="G342" s="1954"/>
      <c r="H342" s="1954"/>
      <c r="I342" s="1954"/>
      <c r="J342" s="1954"/>
      <c r="K342" s="1954"/>
      <c r="L342" s="1954"/>
      <c r="M342" s="1954"/>
      <c r="N342" s="1954"/>
      <c r="O342" s="1954"/>
      <c r="P342" s="1954"/>
      <c r="Q342" s="1954"/>
      <c r="R342" s="1954"/>
      <c r="S342" s="1954"/>
      <c r="T342" s="1954"/>
      <c r="U342" s="1954"/>
      <c r="V342" s="1954"/>
      <c r="W342" s="1954"/>
      <c r="X342" s="1954"/>
      <c r="Y342" s="1954"/>
      <c r="Z342" s="1954"/>
      <c r="AA342" s="1954"/>
      <c r="AB342" s="1954"/>
      <c r="AC342" s="1954"/>
      <c r="AD342" s="1954"/>
      <c r="AE342" s="1954"/>
      <c r="AF342" s="1954"/>
      <c r="AG342" s="1954"/>
      <c r="AH342" s="1954"/>
    </row>
    <row r="343" spans="1:34" ht="15.75" customHeight="1">
      <c r="A343" s="1954"/>
      <c r="B343" s="1954"/>
      <c r="C343" s="1954"/>
      <c r="D343" s="1954"/>
      <c r="E343" s="1954"/>
      <c r="F343" s="1954"/>
      <c r="G343" s="1954"/>
      <c r="H343" s="1954"/>
      <c r="I343" s="1954"/>
      <c r="J343" s="1954"/>
      <c r="K343" s="1954"/>
      <c r="L343" s="1954"/>
      <c r="M343" s="1954"/>
      <c r="N343" s="1954"/>
      <c r="O343" s="1954"/>
      <c r="P343" s="1954"/>
      <c r="Q343" s="1954"/>
      <c r="R343" s="1954"/>
      <c r="S343" s="1954"/>
      <c r="T343" s="1954"/>
      <c r="U343" s="1954"/>
      <c r="V343" s="1954"/>
      <c r="W343" s="1954"/>
      <c r="X343" s="1954"/>
      <c r="Y343" s="1954"/>
      <c r="Z343" s="1954"/>
      <c r="AA343" s="1954"/>
      <c r="AB343" s="1954"/>
      <c r="AC343" s="1954"/>
      <c r="AD343" s="1954"/>
      <c r="AE343" s="1954"/>
      <c r="AF343" s="1954"/>
      <c r="AG343" s="1954"/>
      <c r="AH343" s="1954"/>
    </row>
    <row r="344" spans="1:34" ht="15.75" customHeight="1">
      <c r="A344" s="1954"/>
      <c r="B344" s="1954"/>
      <c r="C344" s="1954"/>
      <c r="D344" s="1954"/>
      <c r="E344" s="1954"/>
      <c r="F344" s="1954"/>
      <c r="G344" s="1954"/>
      <c r="H344" s="1954"/>
      <c r="I344" s="1954"/>
      <c r="J344" s="1954"/>
      <c r="K344" s="1954"/>
      <c r="L344" s="1954"/>
      <c r="M344" s="1954"/>
      <c r="N344" s="1954"/>
      <c r="O344" s="1954"/>
      <c r="P344" s="1954"/>
      <c r="Q344" s="1954"/>
      <c r="R344" s="1954"/>
      <c r="S344" s="1954"/>
      <c r="T344" s="1954"/>
      <c r="U344" s="1954"/>
      <c r="V344" s="1954"/>
      <c r="W344" s="1954"/>
      <c r="X344" s="1954"/>
      <c r="Y344" s="1954"/>
      <c r="Z344" s="1954"/>
      <c r="AA344" s="1954"/>
      <c r="AB344" s="1954"/>
      <c r="AC344" s="1954"/>
      <c r="AD344" s="1954"/>
      <c r="AE344" s="1954"/>
      <c r="AF344" s="1954"/>
      <c r="AG344" s="1954"/>
      <c r="AH344" s="1954"/>
    </row>
    <row r="345" spans="1:34" ht="15.75" customHeight="1">
      <c r="A345" s="1954"/>
      <c r="B345" s="1954"/>
      <c r="C345" s="1954"/>
      <c r="D345" s="1954"/>
      <c r="E345" s="1954"/>
      <c r="F345" s="1954"/>
      <c r="G345" s="1954"/>
      <c r="H345" s="1954"/>
      <c r="I345" s="1954"/>
      <c r="J345" s="1954"/>
      <c r="K345" s="1954"/>
      <c r="L345" s="1954"/>
      <c r="M345" s="1954"/>
      <c r="N345" s="1954"/>
      <c r="O345" s="1954"/>
      <c r="P345" s="1954"/>
      <c r="Q345" s="1954"/>
      <c r="R345" s="1954"/>
      <c r="S345" s="1954"/>
      <c r="T345" s="1954"/>
      <c r="U345" s="1954"/>
      <c r="V345" s="1954"/>
      <c r="W345" s="1954"/>
      <c r="X345" s="1954"/>
      <c r="Y345" s="1954"/>
      <c r="Z345" s="1954"/>
      <c r="AA345" s="1954"/>
      <c r="AB345" s="1954"/>
      <c r="AC345" s="1954"/>
      <c r="AD345" s="1954"/>
      <c r="AE345" s="1954"/>
      <c r="AF345" s="1954"/>
      <c r="AG345" s="1954"/>
      <c r="AH345" s="1954"/>
    </row>
    <row r="346" spans="1:34" ht="15.75" customHeight="1">
      <c r="A346" s="1954"/>
      <c r="B346" s="1954"/>
      <c r="C346" s="1954"/>
      <c r="D346" s="1954"/>
      <c r="E346" s="1954"/>
      <c r="F346" s="1954"/>
      <c r="G346" s="1954"/>
      <c r="H346" s="1954"/>
      <c r="I346" s="1954"/>
      <c r="J346" s="1954"/>
      <c r="K346" s="1954"/>
      <c r="L346" s="1954"/>
      <c r="M346" s="1954"/>
      <c r="N346" s="1954"/>
      <c r="O346" s="1954"/>
      <c r="P346" s="1954"/>
      <c r="Q346" s="1954"/>
      <c r="R346" s="1954"/>
      <c r="S346" s="1954"/>
      <c r="T346" s="1954"/>
      <c r="U346" s="1954"/>
      <c r="V346" s="1954"/>
      <c r="W346" s="1954"/>
      <c r="X346" s="1954"/>
      <c r="Y346" s="1954"/>
      <c r="Z346" s="1954"/>
      <c r="AA346" s="1954"/>
      <c r="AB346" s="1954"/>
      <c r="AC346" s="1954"/>
      <c r="AD346" s="1954"/>
      <c r="AE346" s="1954"/>
      <c r="AF346" s="1954"/>
      <c r="AG346" s="1954"/>
      <c r="AH346" s="1954"/>
    </row>
    <row r="347" spans="1:34" ht="15.75" customHeight="1">
      <c r="A347" s="1954"/>
      <c r="B347" s="1954"/>
      <c r="C347" s="1954"/>
      <c r="D347" s="1954"/>
      <c r="E347" s="1954"/>
      <c r="F347" s="1954"/>
      <c r="G347" s="1954"/>
      <c r="H347" s="1954"/>
      <c r="I347" s="1954"/>
      <c r="J347" s="1954"/>
      <c r="K347" s="1954"/>
      <c r="L347" s="1954"/>
      <c r="M347" s="1954"/>
      <c r="N347" s="1954"/>
      <c r="O347" s="1954"/>
      <c r="P347" s="1954"/>
      <c r="Q347" s="1954"/>
      <c r="R347" s="1954"/>
      <c r="S347" s="1954"/>
      <c r="T347" s="1954"/>
      <c r="U347" s="1954"/>
      <c r="V347" s="1954"/>
      <c r="W347" s="1954"/>
      <c r="X347" s="1954"/>
      <c r="Y347" s="1954"/>
      <c r="Z347" s="1954"/>
      <c r="AA347" s="1954"/>
      <c r="AB347" s="1954"/>
      <c r="AC347" s="1954"/>
      <c r="AD347" s="1954"/>
      <c r="AE347" s="1954"/>
      <c r="AF347" s="1954"/>
      <c r="AG347" s="1954"/>
      <c r="AH347" s="1954"/>
    </row>
    <row r="348" spans="1:34" ht="15.75" customHeight="1">
      <c r="A348" s="1954"/>
      <c r="B348" s="1954"/>
      <c r="C348" s="1954"/>
      <c r="D348" s="1954"/>
      <c r="E348" s="1954"/>
      <c r="F348" s="1954"/>
      <c r="G348" s="1954"/>
      <c r="H348" s="1954"/>
      <c r="I348" s="1954"/>
      <c r="J348" s="1954"/>
      <c r="K348" s="1954"/>
      <c r="L348" s="1954"/>
      <c r="M348" s="1954"/>
      <c r="N348" s="1954"/>
      <c r="O348" s="1954"/>
      <c r="P348" s="1954"/>
      <c r="Q348" s="1954"/>
      <c r="R348" s="1954"/>
      <c r="S348" s="1954"/>
      <c r="T348" s="1954"/>
      <c r="U348" s="1954"/>
      <c r="V348" s="1954"/>
      <c r="W348" s="1954"/>
      <c r="X348" s="1954"/>
      <c r="Y348" s="1954"/>
      <c r="Z348" s="1954"/>
      <c r="AA348" s="1954"/>
      <c r="AB348" s="1954"/>
      <c r="AC348" s="1954"/>
      <c r="AD348" s="1954"/>
      <c r="AE348" s="1954"/>
      <c r="AF348" s="1954"/>
      <c r="AG348" s="1954"/>
      <c r="AH348" s="1954"/>
    </row>
    <row r="349" spans="1:34" ht="15.75" customHeight="1">
      <c r="A349" s="1954"/>
      <c r="B349" s="1954"/>
      <c r="C349" s="1954"/>
      <c r="D349" s="1954"/>
      <c r="E349" s="1954"/>
      <c r="F349" s="1954"/>
      <c r="G349" s="1954"/>
      <c r="H349" s="1954"/>
      <c r="I349" s="1954"/>
      <c r="J349" s="1954"/>
      <c r="K349" s="1954"/>
      <c r="L349" s="1954"/>
      <c r="M349" s="1954"/>
      <c r="N349" s="1954"/>
      <c r="O349" s="1954"/>
      <c r="P349" s="1954"/>
      <c r="Q349" s="1954"/>
      <c r="R349" s="1954"/>
      <c r="S349" s="1954"/>
      <c r="T349" s="1954"/>
      <c r="U349" s="1954"/>
      <c r="V349" s="1954"/>
      <c r="W349" s="1954"/>
      <c r="X349" s="1954"/>
      <c r="Y349" s="1954"/>
      <c r="Z349" s="1954"/>
      <c r="AA349" s="1954"/>
      <c r="AB349" s="1954"/>
      <c r="AC349" s="1954"/>
      <c r="AD349" s="1954"/>
      <c r="AE349" s="1954"/>
      <c r="AF349" s="1954"/>
      <c r="AG349" s="1954"/>
      <c r="AH349" s="1954"/>
    </row>
    <row r="350" spans="1:34" ht="15.75" customHeight="1">
      <c r="A350" s="1954"/>
      <c r="B350" s="1954"/>
      <c r="C350" s="1954"/>
      <c r="D350" s="1954"/>
      <c r="E350" s="1954"/>
      <c r="F350" s="1954"/>
      <c r="G350" s="1954"/>
      <c r="H350" s="1954"/>
      <c r="I350" s="1954"/>
      <c r="J350" s="1954"/>
      <c r="K350" s="1954"/>
      <c r="L350" s="1954"/>
      <c r="M350" s="1954"/>
      <c r="N350" s="1954"/>
      <c r="O350" s="1954"/>
      <c r="P350" s="1954"/>
      <c r="Q350" s="1954"/>
      <c r="R350" s="1954"/>
      <c r="S350" s="1954"/>
      <c r="T350" s="1954"/>
      <c r="U350" s="1954"/>
      <c r="V350" s="1954"/>
      <c r="W350" s="1954"/>
      <c r="X350" s="1954"/>
      <c r="Y350" s="1954"/>
      <c r="Z350" s="1954"/>
      <c r="AA350" s="1954"/>
      <c r="AB350" s="1954"/>
      <c r="AC350" s="1954"/>
      <c r="AD350" s="1954"/>
      <c r="AE350" s="1954"/>
      <c r="AF350" s="1954"/>
      <c r="AG350" s="1954"/>
      <c r="AH350" s="1954"/>
    </row>
    <row r="351" spans="1:34" ht="15.75" customHeight="1">
      <c r="A351" s="1954"/>
      <c r="B351" s="1954"/>
      <c r="C351" s="1954"/>
      <c r="D351" s="1954"/>
      <c r="E351" s="1954"/>
      <c r="F351" s="1954"/>
      <c r="G351" s="1954"/>
      <c r="H351" s="1954"/>
      <c r="I351" s="1954"/>
      <c r="J351" s="1954"/>
      <c r="K351" s="1954"/>
      <c r="L351" s="1954"/>
      <c r="M351" s="1954"/>
      <c r="N351" s="1954"/>
      <c r="O351" s="1954"/>
      <c r="P351" s="1954"/>
      <c r="Q351" s="1954"/>
      <c r="R351" s="1954"/>
      <c r="S351" s="1954"/>
      <c r="T351" s="1954"/>
      <c r="U351" s="1954"/>
      <c r="V351" s="1954"/>
      <c r="W351" s="1954"/>
      <c r="X351" s="1954"/>
      <c r="Y351" s="1954"/>
      <c r="Z351" s="1954"/>
      <c r="AA351" s="1954"/>
      <c r="AB351" s="1954"/>
      <c r="AC351" s="1954"/>
      <c r="AD351" s="1954"/>
      <c r="AE351" s="1954"/>
      <c r="AF351" s="1954"/>
      <c r="AG351" s="1954"/>
      <c r="AH351" s="1954"/>
    </row>
    <row r="352" spans="1:34" ht="15.75" customHeight="1">
      <c r="A352" s="1954"/>
      <c r="B352" s="1954"/>
      <c r="C352" s="1954"/>
      <c r="D352" s="1954"/>
      <c r="E352" s="1954"/>
      <c r="F352" s="1954"/>
      <c r="G352" s="1954"/>
      <c r="H352" s="1954"/>
      <c r="I352" s="1954"/>
      <c r="J352" s="1954"/>
      <c r="K352" s="1954"/>
      <c r="L352" s="1954"/>
      <c r="M352" s="1954"/>
      <c r="N352" s="1954"/>
      <c r="O352" s="1954"/>
      <c r="P352" s="1954"/>
      <c r="Q352" s="1954"/>
      <c r="R352" s="1954"/>
      <c r="S352" s="1954"/>
      <c r="T352" s="1954"/>
      <c r="U352" s="1954"/>
      <c r="V352" s="1954"/>
      <c r="W352" s="1954"/>
      <c r="X352" s="1954"/>
      <c r="Y352" s="1954"/>
      <c r="Z352" s="1954"/>
      <c r="AA352" s="1954"/>
      <c r="AB352" s="1954"/>
      <c r="AC352" s="1954"/>
      <c r="AD352" s="1954"/>
      <c r="AE352" s="1954"/>
      <c r="AF352" s="1954"/>
      <c r="AG352" s="1954"/>
      <c r="AH352" s="1954"/>
    </row>
    <row r="353" spans="1:34" ht="15.75" customHeight="1">
      <c r="A353" s="1954"/>
      <c r="B353" s="1954"/>
      <c r="C353" s="1954"/>
      <c r="D353" s="1954"/>
      <c r="E353" s="1954"/>
      <c r="F353" s="1954"/>
      <c r="G353" s="1954"/>
      <c r="H353" s="1954"/>
      <c r="I353" s="1954"/>
      <c r="J353" s="1954"/>
      <c r="K353" s="1954"/>
      <c r="L353" s="1954"/>
      <c r="M353" s="1954"/>
      <c r="N353" s="1954"/>
      <c r="O353" s="1954"/>
      <c r="P353" s="1954"/>
      <c r="Q353" s="1954"/>
      <c r="R353" s="1954"/>
      <c r="S353" s="1954"/>
      <c r="T353" s="1954"/>
      <c r="U353" s="1954"/>
      <c r="V353" s="1954"/>
      <c r="W353" s="1954"/>
      <c r="X353" s="1954"/>
      <c r="Y353" s="1954"/>
      <c r="Z353" s="1954"/>
      <c r="AA353" s="1954"/>
      <c r="AB353" s="1954"/>
      <c r="AC353" s="1954"/>
      <c r="AD353" s="1954"/>
      <c r="AE353" s="1954"/>
      <c r="AF353" s="1954"/>
      <c r="AG353" s="1954"/>
      <c r="AH353" s="1954"/>
    </row>
    <row r="354" spans="1:34" ht="15.75" customHeight="1">
      <c r="A354" s="1954"/>
      <c r="B354" s="1954"/>
      <c r="C354" s="1954"/>
      <c r="D354" s="1954"/>
      <c r="E354" s="1954"/>
      <c r="F354" s="1954"/>
      <c r="G354" s="1954"/>
      <c r="H354" s="1954"/>
      <c r="I354" s="1954"/>
      <c r="J354" s="1954"/>
      <c r="K354" s="1954"/>
      <c r="L354" s="1954"/>
      <c r="M354" s="1954"/>
      <c r="N354" s="1954"/>
      <c r="O354" s="1954"/>
      <c r="P354" s="1954"/>
      <c r="Q354" s="1954"/>
      <c r="R354" s="1954"/>
      <c r="S354" s="1954"/>
      <c r="T354" s="1954"/>
      <c r="U354" s="1954"/>
      <c r="V354" s="1954"/>
      <c r="W354" s="1954"/>
      <c r="X354" s="1954"/>
      <c r="Y354" s="1954"/>
      <c r="Z354" s="1954"/>
      <c r="AA354" s="1954"/>
      <c r="AB354" s="1954"/>
      <c r="AC354" s="1954"/>
      <c r="AD354" s="1954"/>
      <c r="AE354" s="1954"/>
      <c r="AF354" s="1954"/>
      <c r="AG354" s="1954"/>
      <c r="AH354" s="1954"/>
    </row>
    <row r="355" spans="1:34" ht="15.75" customHeight="1">
      <c r="A355" s="1954"/>
      <c r="B355" s="1954"/>
      <c r="C355" s="1954"/>
      <c r="D355" s="1954"/>
      <c r="E355" s="1954"/>
      <c r="F355" s="1954"/>
      <c r="G355" s="1954"/>
      <c r="H355" s="1954"/>
      <c r="I355" s="1954"/>
      <c r="J355" s="1954"/>
      <c r="K355" s="1954"/>
      <c r="L355" s="1954"/>
      <c r="M355" s="1954"/>
      <c r="N355" s="1954"/>
      <c r="O355" s="1954"/>
      <c r="P355" s="1954"/>
      <c r="Q355" s="1954"/>
      <c r="R355" s="1954"/>
      <c r="S355" s="1954"/>
      <c r="T355" s="1954"/>
      <c r="U355" s="1954"/>
      <c r="V355" s="1954"/>
      <c r="W355" s="1954"/>
      <c r="X355" s="1954"/>
      <c r="Y355" s="1954"/>
      <c r="Z355" s="1954"/>
      <c r="AA355" s="1954"/>
      <c r="AB355" s="1954"/>
      <c r="AC355" s="1954"/>
      <c r="AD355" s="1954"/>
      <c r="AE355" s="1954"/>
      <c r="AF355" s="1954"/>
      <c r="AG355" s="1954"/>
      <c r="AH355" s="1954"/>
    </row>
    <row r="356" spans="1:34" ht="15.75" customHeight="1">
      <c r="A356" s="1954"/>
      <c r="B356" s="1954"/>
      <c r="C356" s="1954"/>
      <c r="D356" s="1954"/>
      <c r="E356" s="1954"/>
      <c r="F356" s="1954"/>
      <c r="G356" s="1954"/>
      <c r="H356" s="1954"/>
      <c r="I356" s="1954"/>
      <c r="J356" s="1954"/>
      <c r="K356" s="1954"/>
      <c r="L356" s="1954"/>
      <c r="M356" s="1954"/>
      <c r="N356" s="1954"/>
      <c r="O356" s="1954"/>
      <c r="P356" s="1954"/>
      <c r="Q356" s="1954"/>
      <c r="R356" s="1954"/>
      <c r="S356" s="1954"/>
      <c r="T356" s="1954"/>
      <c r="U356" s="1954"/>
      <c r="V356" s="1954"/>
      <c r="W356" s="1954"/>
      <c r="X356" s="1954"/>
      <c r="Y356" s="1954"/>
      <c r="Z356" s="1954"/>
      <c r="AA356" s="1954"/>
      <c r="AB356" s="1954"/>
      <c r="AC356" s="1954"/>
      <c r="AD356" s="1954"/>
      <c r="AE356" s="1954"/>
      <c r="AF356" s="1954"/>
      <c r="AG356" s="1954"/>
      <c r="AH356" s="1954"/>
    </row>
    <row r="357" spans="1:34" ht="15.75" customHeight="1">
      <c r="A357" s="1954"/>
      <c r="B357" s="1954"/>
      <c r="C357" s="1954"/>
      <c r="D357" s="1954"/>
      <c r="E357" s="1954"/>
      <c r="F357" s="1954"/>
      <c r="G357" s="1954"/>
      <c r="H357" s="1954"/>
      <c r="I357" s="1954"/>
      <c r="J357" s="1954"/>
      <c r="K357" s="1954"/>
      <c r="L357" s="1954"/>
      <c r="M357" s="1954"/>
      <c r="N357" s="1954"/>
      <c r="O357" s="1954"/>
      <c r="P357" s="1954"/>
      <c r="Q357" s="1954"/>
      <c r="R357" s="1954"/>
      <c r="S357" s="1954"/>
      <c r="T357" s="1954"/>
      <c r="U357" s="1954"/>
      <c r="V357" s="1954"/>
      <c r="W357" s="1954"/>
      <c r="X357" s="1954"/>
      <c r="Y357" s="1954"/>
      <c r="Z357" s="1954"/>
      <c r="AA357" s="1954"/>
      <c r="AB357" s="1954"/>
      <c r="AC357" s="1954"/>
      <c r="AD357" s="1954"/>
      <c r="AE357" s="1954"/>
      <c r="AF357" s="1954"/>
      <c r="AG357" s="1954"/>
      <c r="AH357" s="1954"/>
    </row>
    <row r="358" spans="1:34" ht="15.75" customHeight="1">
      <c r="A358" s="1954"/>
      <c r="B358" s="1954"/>
      <c r="C358" s="1954"/>
      <c r="D358" s="1954"/>
      <c r="E358" s="1954"/>
      <c r="F358" s="1954"/>
      <c r="G358" s="1954"/>
      <c r="H358" s="1954"/>
      <c r="I358" s="1954"/>
      <c r="J358" s="1954"/>
      <c r="K358" s="1954"/>
      <c r="L358" s="1954"/>
      <c r="M358" s="1954"/>
      <c r="N358" s="1954"/>
      <c r="O358" s="1954"/>
      <c r="P358" s="1954"/>
      <c r="Q358" s="1954"/>
      <c r="R358" s="1954"/>
      <c r="S358" s="1954"/>
      <c r="T358" s="1954"/>
      <c r="U358" s="1954"/>
      <c r="V358" s="1954"/>
      <c r="W358" s="1954"/>
      <c r="X358" s="1954"/>
      <c r="Y358" s="1954"/>
      <c r="Z358" s="1954"/>
      <c r="AA358" s="1954"/>
      <c r="AB358" s="1954"/>
      <c r="AC358" s="1954"/>
      <c r="AD358" s="1954"/>
      <c r="AE358" s="1954"/>
      <c r="AF358" s="1954"/>
      <c r="AG358" s="1954"/>
      <c r="AH358" s="1954"/>
    </row>
    <row r="359" spans="1:34" ht="15.75" customHeight="1">
      <c r="A359" s="1954"/>
      <c r="B359" s="1954"/>
      <c r="C359" s="1954"/>
      <c r="D359" s="1954"/>
      <c r="E359" s="1954"/>
      <c r="F359" s="1954"/>
      <c r="G359" s="1954"/>
      <c r="H359" s="1954"/>
      <c r="I359" s="1954"/>
      <c r="J359" s="1954"/>
      <c r="K359" s="1954"/>
      <c r="L359" s="1954"/>
      <c r="M359" s="1954"/>
      <c r="N359" s="1954"/>
      <c r="O359" s="1954"/>
      <c r="P359" s="1954"/>
      <c r="Q359" s="1954"/>
      <c r="R359" s="1954"/>
      <c r="S359" s="1954"/>
      <c r="T359" s="1954"/>
      <c r="U359" s="1954"/>
      <c r="V359" s="1954"/>
      <c r="W359" s="1954"/>
      <c r="X359" s="1954"/>
      <c r="Y359" s="1954"/>
      <c r="Z359" s="1954"/>
      <c r="AA359" s="1954"/>
      <c r="AB359" s="1954"/>
      <c r="AC359" s="1954"/>
      <c r="AD359" s="1954"/>
      <c r="AE359" s="1954"/>
      <c r="AF359" s="1954"/>
      <c r="AG359" s="1954"/>
      <c r="AH359" s="1954"/>
    </row>
    <row r="360" spans="1:34" ht="15.75" customHeight="1">
      <c r="A360" s="1954"/>
      <c r="B360" s="1954"/>
      <c r="C360" s="1954"/>
      <c r="D360" s="1954"/>
      <c r="E360" s="1954"/>
      <c r="F360" s="1954"/>
      <c r="G360" s="1954"/>
      <c r="H360" s="1954"/>
      <c r="I360" s="1954"/>
      <c r="J360" s="1954"/>
      <c r="K360" s="1954"/>
      <c r="L360" s="1954"/>
      <c r="M360" s="1954"/>
      <c r="N360" s="1954"/>
      <c r="O360" s="1954"/>
      <c r="P360" s="1954"/>
      <c r="Q360" s="1954"/>
      <c r="R360" s="1954"/>
      <c r="S360" s="1954"/>
      <c r="T360" s="1954"/>
      <c r="U360" s="1954"/>
      <c r="V360" s="1954"/>
      <c r="W360" s="1954"/>
      <c r="X360" s="1954"/>
      <c r="Y360" s="1954"/>
      <c r="Z360" s="1954"/>
      <c r="AA360" s="1954"/>
      <c r="AB360" s="1954"/>
      <c r="AC360" s="1954"/>
      <c r="AD360" s="1954"/>
      <c r="AE360" s="1954"/>
      <c r="AF360" s="1954"/>
      <c r="AG360" s="1954"/>
      <c r="AH360" s="1954"/>
    </row>
    <row r="361" spans="1:34" ht="15.75" customHeight="1">
      <c r="A361" s="1954"/>
      <c r="B361" s="1954"/>
      <c r="C361" s="1954"/>
      <c r="D361" s="1954"/>
      <c r="E361" s="1954"/>
      <c r="F361" s="1954"/>
      <c r="G361" s="1954"/>
      <c r="H361" s="1954"/>
      <c r="I361" s="1954"/>
      <c r="J361" s="1954"/>
      <c r="K361" s="1954"/>
      <c r="L361" s="1954"/>
      <c r="M361" s="1954"/>
      <c r="N361" s="1954"/>
      <c r="O361" s="1954"/>
      <c r="P361" s="1954"/>
      <c r="Q361" s="1954"/>
      <c r="R361" s="1954"/>
      <c r="S361" s="1954"/>
      <c r="T361" s="1954"/>
      <c r="U361" s="1954"/>
      <c r="V361" s="1954"/>
      <c r="W361" s="1954"/>
      <c r="X361" s="1954"/>
      <c r="Y361" s="1954"/>
      <c r="Z361" s="1954"/>
      <c r="AA361" s="1954"/>
      <c r="AB361" s="1954"/>
      <c r="AC361" s="1954"/>
      <c r="AD361" s="1954"/>
      <c r="AE361" s="1954"/>
      <c r="AF361" s="1954"/>
      <c r="AG361" s="1954"/>
      <c r="AH361" s="1954"/>
    </row>
    <row r="362" spans="1:34" ht="15.75" customHeight="1">
      <c r="A362" s="1954"/>
      <c r="B362" s="1954"/>
      <c r="C362" s="1954"/>
      <c r="D362" s="1954"/>
      <c r="E362" s="1954"/>
      <c r="F362" s="1954"/>
      <c r="G362" s="1954"/>
      <c r="H362" s="1954"/>
      <c r="I362" s="1954"/>
      <c r="J362" s="1954"/>
      <c r="K362" s="1954"/>
      <c r="L362" s="1954"/>
      <c r="M362" s="1954"/>
      <c r="N362" s="1954"/>
      <c r="O362" s="1954"/>
      <c r="P362" s="1954"/>
      <c r="Q362" s="1954"/>
      <c r="R362" s="1954"/>
      <c r="S362" s="1954"/>
      <c r="T362" s="1954"/>
      <c r="U362" s="1954"/>
      <c r="V362" s="1954"/>
      <c r="W362" s="1954"/>
      <c r="X362" s="1954"/>
      <c r="Y362" s="1954"/>
      <c r="Z362" s="1954"/>
      <c r="AA362" s="1954"/>
      <c r="AB362" s="1954"/>
      <c r="AC362" s="1954"/>
      <c r="AD362" s="1954"/>
      <c r="AE362" s="1954"/>
      <c r="AF362" s="1954"/>
      <c r="AG362" s="1954"/>
      <c r="AH362" s="1954"/>
    </row>
    <row r="363" spans="1:34" ht="15.75" customHeight="1">
      <c r="A363" s="1954"/>
      <c r="B363" s="1954"/>
      <c r="C363" s="1954"/>
      <c r="D363" s="1954"/>
      <c r="E363" s="1954"/>
      <c r="F363" s="1954"/>
      <c r="G363" s="1954"/>
      <c r="H363" s="1954"/>
      <c r="I363" s="1954"/>
      <c r="J363" s="1954"/>
      <c r="K363" s="1954"/>
      <c r="L363" s="1954"/>
      <c r="M363" s="1954"/>
      <c r="N363" s="1954"/>
      <c r="O363" s="1954"/>
      <c r="P363" s="1954"/>
      <c r="Q363" s="1954"/>
      <c r="R363" s="1954"/>
      <c r="S363" s="1954"/>
      <c r="T363" s="1954"/>
      <c r="U363" s="1954"/>
      <c r="V363" s="1954"/>
      <c r="W363" s="1954"/>
      <c r="X363" s="1954"/>
      <c r="Y363" s="1954"/>
      <c r="Z363" s="1954"/>
      <c r="AA363" s="1954"/>
      <c r="AB363" s="1954"/>
      <c r="AC363" s="1954"/>
      <c r="AD363" s="1954"/>
      <c r="AE363" s="1954"/>
      <c r="AF363" s="1954"/>
      <c r="AG363" s="1954"/>
      <c r="AH363" s="1954"/>
    </row>
    <row r="364" spans="1:34" ht="15.75" customHeight="1">
      <c r="A364" s="1954"/>
      <c r="B364" s="1954"/>
      <c r="C364" s="1954"/>
      <c r="D364" s="1954"/>
      <c r="E364" s="1954"/>
      <c r="F364" s="1954"/>
      <c r="G364" s="1954"/>
      <c r="H364" s="1954"/>
      <c r="I364" s="1954"/>
      <c r="J364" s="1954"/>
      <c r="K364" s="1954"/>
      <c r="L364" s="1954"/>
      <c r="M364" s="1954"/>
      <c r="N364" s="1954"/>
      <c r="O364" s="1954"/>
      <c r="P364" s="1954"/>
      <c r="Q364" s="1954"/>
      <c r="R364" s="1954"/>
      <c r="S364" s="1954"/>
      <c r="T364" s="1954"/>
      <c r="U364" s="1954"/>
      <c r="V364" s="1954"/>
      <c r="W364" s="1954"/>
      <c r="X364" s="1954"/>
      <c r="Y364" s="1954"/>
      <c r="Z364" s="1954"/>
      <c r="AA364" s="1954"/>
      <c r="AB364" s="1954"/>
      <c r="AC364" s="1954"/>
      <c r="AD364" s="1954"/>
      <c r="AE364" s="1954"/>
      <c r="AF364" s="1954"/>
      <c r="AG364" s="1954"/>
      <c r="AH364" s="1954"/>
    </row>
    <row r="365" spans="1:34" ht="15.75" customHeight="1">
      <c r="A365" s="1954"/>
      <c r="B365" s="1954"/>
      <c r="C365" s="1954"/>
      <c r="D365" s="1954"/>
      <c r="E365" s="1954"/>
      <c r="F365" s="1954"/>
      <c r="G365" s="1954"/>
      <c r="H365" s="1954"/>
      <c r="I365" s="1954"/>
      <c r="J365" s="1954"/>
      <c r="K365" s="1954"/>
      <c r="L365" s="1954"/>
      <c r="M365" s="1954"/>
      <c r="N365" s="1954"/>
      <c r="O365" s="1954"/>
      <c r="P365" s="1954"/>
      <c r="Q365" s="1954"/>
      <c r="R365" s="1954"/>
      <c r="S365" s="1954"/>
      <c r="T365" s="1954"/>
      <c r="U365" s="1954"/>
      <c r="V365" s="1954"/>
      <c r="W365" s="1954"/>
      <c r="X365" s="1954"/>
      <c r="Y365" s="1954"/>
      <c r="Z365" s="1954"/>
      <c r="AA365" s="1954"/>
      <c r="AB365" s="1954"/>
      <c r="AC365" s="1954"/>
      <c r="AD365" s="1954"/>
      <c r="AE365" s="1954"/>
      <c r="AF365" s="1954"/>
      <c r="AG365" s="1954"/>
      <c r="AH365" s="1954"/>
    </row>
    <row r="366" spans="1:34" ht="15.75" customHeight="1">
      <c r="A366" s="1954"/>
      <c r="B366" s="1954"/>
      <c r="C366" s="1954"/>
      <c r="D366" s="1954"/>
      <c r="E366" s="1954"/>
      <c r="F366" s="1954"/>
      <c r="G366" s="1954"/>
      <c r="H366" s="1954"/>
      <c r="I366" s="1954"/>
      <c r="J366" s="1954"/>
      <c r="K366" s="1954"/>
      <c r="L366" s="1954"/>
      <c r="M366" s="1954"/>
      <c r="N366" s="1954"/>
      <c r="O366" s="1954"/>
      <c r="P366" s="1954"/>
      <c r="Q366" s="1954"/>
      <c r="R366" s="1954"/>
      <c r="S366" s="1954"/>
      <c r="T366" s="1954"/>
      <c r="U366" s="1954"/>
      <c r="V366" s="1954"/>
      <c r="W366" s="1954"/>
      <c r="X366" s="1954"/>
      <c r="Y366" s="1954"/>
      <c r="Z366" s="1954"/>
      <c r="AA366" s="1954"/>
      <c r="AB366" s="1954"/>
      <c r="AC366" s="1954"/>
      <c r="AD366" s="1954"/>
      <c r="AE366" s="1954"/>
      <c r="AF366" s="1954"/>
      <c r="AG366" s="1954"/>
      <c r="AH366" s="1954"/>
    </row>
    <row r="367" spans="1:34" ht="15.75" customHeight="1">
      <c r="A367" s="1954"/>
      <c r="B367" s="1954"/>
      <c r="C367" s="1954"/>
      <c r="D367" s="1954"/>
      <c r="E367" s="1954"/>
      <c r="F367" s="1954"/>
      <c r="G367" s="1954"/>
      <c r="H367" s="1954"/>
      <c r="I367" s="1954"/>
      <c r="J367" s="1954"/>
      <c r="K367" s="1954"/>
      <c r="L367" s="1954"/>
      <c r="M367" s="1954"/>
      <c r="N367" s="1954"/>
      <c r="O367" s="1954"/>
      <c r="P367" s="1954"/>
      <c r="Q367" s="1954"/>
      <c r="R367" s="1954"/>
      <c r="S367" s="1954"/>
      <c r="T367" s="1954"/>
      <c r="U367" s="1954"/>
      <c r="V367" s="1954"/>
      <c r="W367" s="1954"/>
      <c r="X367" s="1954"/>
      <c r="Y367" s="1954"/>
      <c r="Z367" s="1954"/>
      <c r="AA367" s="1954"/>
      <c r="AB367" s="1954"/>
      <c r="AC367" s="1954"/>
      <c r="AD367" s="1954"/>
      <c r="AE367" s="1954"/>
      <c r="AF367" s="1954"/>
      <c r="AG367" s="1954"/>
      <c r="AH367" s="1954"/>
    </row>
    <row r="368" spans="1:34" ht="15.75" customHeight="1">
      <c r="A368" s="1954"/>
      <c r="B368" s="1954"/>
      <c r="C368" s="1954"/>
      <c r="D368" s="1954"/>
      <c r="E368" s="1954"/>
      <c r="F368" s="1954"/>
      <c r="G368" s="1954"/>
      <c r="H368" s="1954"/>
      <c r="I368" s="1954"/>
      <c r="J368" s="1954"/>
      <c r="K368" s="1954"/>
      <c r="L368" s="1954"/>
      <c r="M368" s="1954"/>
      <c r="N368" s="1954"/>
      <c r="O368" s="1954"/>
      <c r="P368" s="1954"/>
      <c r="Q368" s="1954"/>
      <c r="R368" s="1954"/>
      <c r="S368" s="1954"/>
      <c r="T368" s="1954"/>
      <c r="U368" s="1954"/>
      <c r="V368" s="1954"/>
      <c r="W368" s="1954"/>
      <c r="X368" s="1954"/>
      <c r="Y368" s="1954"/>
      <c r="Z368" s="1954"/>
      <c r="AA368" s="1954"/>
      <c r="AB368" s="1954"/>
      <c r="AC368" s="1954"/>
      <c r="AD368" s="1954"/>
      <c r="AE368" s="1954"/>
      <c r="AF368" s="1954"/>
      <c r="AG368" s="1954"/>
      <c r="AH368" s="1954"/>
    </row>
    <row r="369" spans="1:34" ht="15.75" customHeight="1">
      <c r="A369" s="1954"/>
      <c r="B369" s="1954"/>
      <c r="C369" s="1954"/>
      <c r="D369" s="1954"/>
      <c r="E369" s="1954"/>
      <c r="F369" s="1954"/>
      <c r="G369" s="1954"/>
      <c r="H369" s="1954"/>
      <c r="I369" s="1954"/>
      <c r="J369" s="1954"/>
      <c r="K369" s="1954"/>
      <c r="L369" s="1954"/>
      <c r="M369" s="1954"/>
      <c r="N369" s="1954"/>
      <c r="O369" s="1954"/>
      <c r="P369" s="1954"/>
      <c r="Q369" s="1954"/>
      <c r="R369" s="1954"/>
      <c r="S369" s="1954"/>
      <c r="T369" s="1954"/>
      <c r="U369" s="1954"/>
      <c r="V369" s="1954"/>
      <c r="W369" s="1954"/>
      <c r="X369" s="1954"/>
      <c r="Y369" s="1954"/>
      <c r="Z369" s="1954"/>
      <c r="AA369" s="1954"/>
      <c r="AB369" s="1954"/>
      <c r="AC369" s="1954"/>
      <c r="AD369" s="1954"/>
      <c r="AE369" s="1954"/>
      <c r="AF369" s="1954"/>
      <c r="AG369" s="1954"/>
      <c r="AH369" s="1954"/>
    </row>
    <row r="370" spans="1:34" ht="15.75" customHeight="1">
      <c r="A370" s="1954"/>
      <c r="B370" s="1954"/>
      <c r="C370" s="1954"/>
      <c r="D370" s="1954"/>
      <c r="E370" s="1954"/>
      <c r="F370" s="1954"/>
      <c r="G370" s="1954"/>
      <c r="H370" s="1954"/>
      <c r="I370" s="1954"/>
      <c r="J370" s="1954"/>
      <c r="K370" s="1954"/>
      <c r="L370" s="1954"/>
      <c r="M370" s="1954"/>
      <c r="N370" s="1954"/>
      <c r="O370" s="1954"/>
      <c r="P370" s="1954"/>
      <c r="Q370" s="1954"/>
      <c r="R370" s="1954"/>
      <c r="S370" s="1954"/>
      <c r="T370" s="1954"/>
      <c r="U370" s="1954"/>
      <c r="V370" s="1954"/>
      <c r="W370" s="1954"/>
      <c r="X370" s="1954"/>
      <c r="Y370" s="1954"/>
      <c r="Z370" s="1954"/>
      <c r="AA370" s="1954"/>
      <c r="AB370" s="1954"/>
      <c r="AC370" s="1954"/>
      <c r="AD370" s="1954"/>
      <c r="AE370" s="1954"/>
      <c r="AF370" s="1954"/>
      <c r="AG370" s="1954"/>
      <c r="AH370" s="1954"/>
    </row>
    <row r="371" spans="1:34" ht="15.75" customHeight="1">
      <c r="A371" s="1954"/>
      <c r="B371" s="1954"/>
      <c r="C371" s="1954"/>
      <c r="D371" s="1954"/>
      <c r="E371" s="1954"/>
      <c r="F371" s="1954"/>
      <c r="G371" s="1954"/>
      <c r="H371" s="1954"/>
      <c r="I371" s="1954"/>
      <c r="J371" s="1954"/>
      <c r="K371" s="1954"/>
      <c r="L371" s="1954"/>
      <c r="M371" s="1954"/>
      <c r="N371" s="1954"/>
      <c r="O371" s="1954"/>
      <c r="P371" s="1954"/>
      <c r="Q371" s="1954"/>
      <c r="R371" s="1954"/>
      <c r="S371" s="1954"/>
      <c r="T371" s="1954"/>
      <c r="U371" s="1954"/>
      <c r="V371" s="1954"/>
      <c r="W371" s="1954"/>
      <c r="X371" s="1954"/>
      <c r="Y371" s="1954"/>
      <c r="Z371" s="1954"/>
      <c r="AA371" s="1954"/>
      <c r="AB371" s="1954"/>
      <c r="AC371" s="1954"/>
      <c r="AD371" s="1954"/>
      <c r="AE371" s="1954"/>
      <c r="AF371" s="1954"/>
      <c r="AG371" s="1954"/>
      <c r="AH371" s="1954"/>
    </row>
    <row r="372" spans="1:34" ht="15.75" customHeight="1">
      <c r="A372" s="1954"/>
      <c r="B372" s="1954"/>
      <c r="C372" s="1954"/>
      <c r="D372" s="1954"/>
      <c r="E372" s="1954"/>
      <c r="F372" s="1954"/>
      <c r="G372" s="1954"/>
      <c r="H372" s="1954"/>
      <c r="I372" s="1954"/>
      <c r="J372" s="1954"/>
      <c r="K372" s="1954"/>
      <c r="L372" s="1954"/>
      <c r="M372" s="1954"/>
      <c r="N372" s="1954"/>
      <c r="O372" s="1954"/>
      <c r="P372" s="1954"/>
      <c r="Q372" s="1954"/>
      <c r="R372" s="1954"/>
      <c r="S372" s="1954"/>
      <c r="T372" s="1954"/>
      <c r="U372" s="1954"/>
      <c r="V372" s="1954"/>
      <c r="W372" s="1954"/>
      <c r="X372" s="1954"/>
      <c r="Y372" s="1954"/>
      <c r="Z372" s="1954"/>
      <c r="AA372" s="1954"/>
      <c r="AB372" s="1954"/>
      <c r="AC372" s="1954"/>
      <c r="AD372" s="1954"/>
      <c r="AE372" s="1954"/>
      <c r="AF372" s="1954"/>
      <c r="AG372" s="1954"/>
      <c r="AH372" s="1954"/>
    </row>
    <row r="373" spans="1:34" ht="15.75" customHeight="1">
      <c r="A373" s="1954"/>
      <c r="B373" s="1954"/>
      <c r="C373" s="1954"/>
      <c r="D373" s="1954"/>
      <c r="E373" s="1954"/>
      <c r="F373" s="1954"/>
      <c r="G373" s="1954"/>
      <c r="H373" s="1954"/>
      <c r="I373" s="1954"/>
      <c r="J373" s="1954"/>
      <c r="K373" s="1954"/>
      <c r="L373" s="1954"/>
      <c r="M373" s="1954"/>
      <c r="N373" s="1954"/>
      <c r="O373" s="1954"/>
      <c r="P373" s="1954"/>
      <c r="Q373" s="1954"/>
      <c r="R373" s="1954"/>
      <c r="S373" s="1954"/>
      <c r="T373" s="1954"/>
      <c r="U373" s="1954"/>
      <c r="V373" s="1954"/>
      <c r="W373" s="1954"/>
      <c r="X373" s="1954"/>
      <c r="Y373" s="1954"/>
      <c r="Z373" s="1954"/>
      <c r="AA373" s="1954"/>
      <c r="AB373" s="1954"/>
      <c r="AC373" s="1954"/>
      <c r="AD373" s="1954"/>
      <c r="AE373" s="1954"/>
      <c r="AF373" s="1954"/>
      <c r="AG373" s="1954"/>
      <c r="AH373" s="1954"/>
    </row>
    <row r="374" spans="1:34" ht="15.75" customHeight="1">
      <c r="A374" s="1954"/>
      <c r="B374" s="1954"/>
      <c r="C374" s="1954"/>
      <c r="D374" s="1954"/>
      <c r="E374" s="1954"/>
      <c r="F374" s="1954"/>
      <c r="G374" s="1954"/>
      <c r="H374" s="1954"/>
      <c r="I374" s="1954"/>
      <c r="J374" s="1954"/>
      <c r="K374" s="1954"/>
      <c r="L374" s="1954"/>
      <c r="M374" s="1954"/>
      <c r="N374" s="1954"/>
      <c r="O374" s="1954"/>
      <c r="P374" s="1954"/>
      <c r="Q374" s="1954"/>
      <c r="R374" s="1954"/>
      <c r="S374" s="1954"/>
      <c r="T374" s="1954"/>
      <c r="U374" s="1954"/>
      <c r="V374" s="1954"/>
      <c r="W374" s="1954"/>
      <c r="X374" s="1954"/>
      <c r="Y374" s="1954"/>
      <c r="Z374" s="1954"/>
      <c r="AA374" s="1954"/>
      <c r="AB374" s="1954"/>
      <c r="AC374" s="1954"/>
      <c r="AD374" s="1954"/>
      <c r="AE374" s="1954"/>
      <c r="AF374" s="1954"/>
      <c r="AG374" s="1954"/>
      <c r="AH374" s="1954"/>
    </row>
    <row r="375" spans="1:34" ht="15.75" customHeight="1">
      <c r="A375" s="1954"/>
      <c r="B375" s="1954"/>
      <c r="C375" s="1954"/>
      <c r="D375" s="1954"/>
      <c r="E375" s="1954"/>
      <c r="F375" s="1954"/>
      <c r="G375" s="1954"/>
      <c r="H375" s="1954"/>
      <c r="I375" s="1954"/>
      <c r="J375" s="1954"/>
      <c r="K375" s="1954"/>
      <c r="L375" s="1954"/>
      <c r="M375" s="1954"/>
      <c r="N375" s="1954"/>
      <c r="O375" s="1954"/>
      <c r="P375" s="1954"/>
      <c r="Q375" s="1954"/>
      <c r="R375" s="1954"/>
      <c r="S375" s="1954"/>
      <c r="T375" s="1954"/>
      <c r="U375" s="1954"/>
      <c r="V375" s="1954"/>
      <c r="W375" s="1954"/>
      <c r="X375" s="1954"/>
      <c r="Y375" s="1954"/>
      <c r="Z375" s="1954"/>
      <c r="AA375" s="1954"/>
      <c r="AB375" s="1954"/>
      <c r="AC375" s="1954"/>
      <c r="AD375" s="1954"/>
      <c r="AE375" s="1954"/>
      <c r="AF375" s="1954"/>
      <c r="AG375" s="1954"/>
      <c r="AH375" s="1954"/>
    </row>
    <row r="376" spans="1:34" ht="15.75" customHeight="1">
      <c r="A376" s="1954"/>
      <c r="B376" s="1954"/>
      <c r="C376" s="1954"/>
      <c r="D376" s="1954"/>
      <c r="E376" s="1954"/>
      <c r="F376" s="1954"/>
      <c r="G376" s="1954"/>
      <c r="H376" s="1954"/>
      <c r="I376" s="1954"/>
      <c r="J376" s="1954"/>
      <c r="K376" s="1954"/>
      <c r="L376" s="1954"/>
      <c r="M376" s="1954"/>
      <c r="N376" s="1954"/>
      <c r="O376" s="1954"/>
      <c r="P376" s="1954"/>
      <c r="Q376" s="1954"/>
      <c r="R376" s="1954"/>
      <c r="S376" s="1954"/>
      <c r="T376" s="1954"/>
      <c r="U376" s="1954"/>
      <c r="V376" s="1954"/>
      <c r="W376" s="1954"/>
      <c r="X376" s="1954"/>
      <c r="Y376" s="1954"/>
      <c r="Z376" s="1954"/>
      <c r="AA376" s="1954"/>
      <c r="AB376" s="1954"/>
      <c r="AC376" s="1954"/>
      <c r="AD376" s="1954"/>
      <c r="AE376" s="1954"/>
      <c r="AF376" s="1954"/>
      <c r="AG376" s="1954"/>
      <c r="AH376" s="1954"/>
    </row>
    <row r="377" spans="1:34" ht="15.75" customHeight="1">
      <c r="A377" s="1954"/>
      <c r="B377" s="1954"/>
      <c r="C377" s="1954"/>
      <c r="D377" s="1954"/>
      <c r="E377" s="1954"/>
      <c r="F377" s="1954"/>
      <c r="G377" s="1954"/>
      <c r="H377" s="1954"/>
      <c r="I377" s="1954"/>
      <c r="J377" s="1954"/>
      <c r="K377" s="1954"/>
      <c r="L377" s="1954"/>
      <c r="M377" s="1954"/>
      <c r="N377" s="1954"/>
      <c r="O377" s="1954"/>
      <c r="P377" s="1954"/>
      <c r="Q377" s="1954"/>
      <c r="R377" s="1954"/>
      <c r="S377" s="1954"/>
      <c r="T377" s="1954"/>
      <c r="U377" s="1954"/>
      <c r="V377" s="1954"/>
      <c r="W377" s="1954"/>
      <c r="X377" s="1954"/>
      <c r="Y377" s="1954"/>
      <c r="Z377" s="1954"/>
      <c r="AA377" s="1954"/>
      <c r="AB377" s="1954"/>
      <c r="AC377" s="1954"/>
      <c r="AD377" s="1954"/>
      <c r="AE377" s="1954"/>
      <c r="AF377" s="1954"/>
      <c r="AG377" s="1954"/>
      <c r="AH377" s="1954"/>
    </row>
    <row r="378" spans="1:34" ht="15.75" customHeight="1">
      <c r="A378" s="1954"/>
      <c r="B378" s="1954"/>
      <c r="C378" s="1954"/>
      <c r="D378" s="1954"/>
      <c r="E378" s="1954"/>
      <c r="F378" s="1954"/>
      <c r="G378" s="1954"/>
      <c r="H378" s="1954"/>
      <c r="I378" s="1954"/>
      <c r="J378" s="1954"/>
      <c r="K378" s="1954"/>
      <c r="L378" s="1954"/>
      <c r="M378" s="1954"/>
      <c r="N378" s="1954"/>
      <c r="O378" s="1954"/>
      <c r="P378" s="1954"/>
      <c r="Q378" s="1954"/>
      <c r="R378" s="1954"/>
      <c r="S378" s="1954"/>
      <c r="T378" s="1954"/>
      <c r="U378" s="1954"/>
      <c r="V378" s="1954"/>
      <c r="W378" s="1954"/>
      <c r="X378" s="1954"/>
      <c r="Y378" s="1954"/>
      <c r="Z378" s="1954"/>
      <c r="AA378" s="1954"/>
      <c r="AB378" s="1954"/>
      <c r="AC378" s="1954"/>
      <c r="AD378" s="1954"/>
      <c r="AE378" s="1954"/>
      <c r="AF378" s="1954"/>
      <c r="AG378" s="1954"/>
      <c r="AH378" s="1954"/>
    </row>
    <row r="379" spans="1:34" ht="15.75" customHeight="1">
      <c r="A379" s="1954"/>
      <c r="B379" s="1954"/>
      <c r="C379" s="1954"/>
      <c r="D379" s="1954"/>
      <c r="E379" s="1954"/>
      <c r="F379" s="1954"/>
      <c r="G379" s="1954"/>
      <c r="H379" s="1954"/>
      <c r="I379" s="1954"/>
      <c r="J379" s="1954"/>
      <c r="K379" s="1954"/>
      <c r="L379" s="1954"/>
      <c r="M379" s="1954"/>
      <c r="N379" s="1954"/>
      <c r="O379" s="1954"/>
      <c r="P379" s="1954"/>
      <c r="Q379" s="1954"/>
      <c r="R379" s="1954"/>
      <c r="S379" s="1954"/>
      <c r="T379" s="1954"/>
      <c r="U379" s="1954"/>
      <c r="V379" s="1954"/>
      <c r="W379" s="1954"/>
      <c r="X379" s="1954"/>
      <c r="Y379" s="1954"/>
      <c r="Z379" s="1954"/>
      <c r="AA379" s="1954"/>
      <c r="AB379" s="1954"/>
      <c r="AC379" s="1954"/>
      <c r="AD379" s="1954"/>
      <c r="AE379" s="1954"/>
      <c r="AF379" s="1954"/>
      <c r="AG379" s="1954"/>
      <c r="AH379" s="1954"/>
    </row>
    <row r="380" spans="1:34" ht="15.75" customHeight="1">
      <c r="A380" s="1954"/>
      <c r="B380" s="1954"/>
      <c r="C380" s="1954"/>
      <c r="D380" s="1954"/>
      <c r="E380" s="1954"/>
      <c r="F380" s="1954"/>
      <c r="G380" s="1954"/>
      <c r="H380" s="1954"/>
      <c r="I380" s="1954"/>
      <c r="J380" s="1954"/>
      <c r="K380" s="1954"/>
      <c r="L380" s="1954"/>
      <c r="M380" s="1954"/>
      <c r="N380" s="1954"/>
      <c r="O380" s="1954"/>
      <c r="P380" s="1954"/>
      <c r="Q380" s="1954"/>
      <c r="R380" s="1954"/>
      <c r="S380" s="1954"/>
      <c r="T380" s="1954"/>
      <c r="U380" s="1954"/>
      <c r="V380" s="1954"/>
      <c r="W380" s="1954"/>
      <c r="X380" s="1954"/>
      <c r="Y380" s="1954"/>
      <c r="Z380" s="1954"/>
      <c r="AA380" s="1954"/>
      <c r="AB380" s="1954"/>
      <c r="AC380" s="1954"/>
      <c r="AD380" s="1954"/>
      <c r="AE380" s="1954"/>
      <c r="AF380" s="1954"/>
      <c r="AG380" s="1954"/>
      <c r="AH380" s="1954"/>
    </row>
    <row r="381" spans="1:34" ht="15.75" customHeight="1">
      <c r="A381" s="1954"/>
      <c r="B381" s="1954"/>
      <c r="C381" s="1954"/>
      <c r="D381" s="1954"/>
      <c r="E381" s="1954"/>
      <c r="F381" s="1954"/>
      <c r="G381" s="1954"/>
      <c r="H381" s="1954"/>
      <c r="I381" s="1954"/>
      <c r="J381" s="1954"/>
      <c r="K381" s="1954"/>
      <c r="L381" s="1954"/>
      <c r="M381" s="1954"/>
      <c r="N381" s="1954"/>
      <c r="O381" s="1954"/>
      <c r="P381" s="1954"/>
      <c r="Q381" s="1954"/>
      <c r="R381" s="1954"/>
      <c r="S381" s="1954"/>
      <c r="T381" s="1954"/>
      <c r="U381" s="1954"/>
      <c r="V381" s="1954"/>
      <c r="W381" s="1954"/>
      <c r="X381" s="1954"/>
      <c r="Y381" s="1954"/>
      <c r="Z381" s="1954"/>
      <c r="AA381" s="1954"/>
      <c r="AB381" s="1954"/>
      <c r="AC381" s="1954"/>
      <c r="AD381" s="1954"/>
      <c r="AE381" s="1954"/>
      <c r="AF381" s="1954"/>
      <c r="AG381" s="1954"/>
      <c r="AH381" s="1954"/>
    </row>
    <row r="382" spans="1:34" ht="15.75" customHeight="1">
      <c r="A382" s="1954"/>
      <c r="B382" s="1954"/>
      <c r="C382" s="1954"/>
      <c r="D382" s="1954"/>
      <c r="E382" s="1954"/>
      <c r="F382" s="1954"/>
      <c r="G382" s="1954"/>
      <c r="H382" s="1954"/>
      <c r="I382" s="1954"/>
      <c r="J382" s="1954"/>
      <c r="K382" s="1954"/>
      <c r="L382" s="1954"/>
      <c r="M382" s="1954"/>
      <c r="N382" s="1954"/>
      <c r="O382" s="1954"/>
      <c r="P382" s="1954"/>
      <c r="Q382" s="1954"/>
      <c r="R382" s="1954"/>
      <c r="S382" s="1954"/>
      <c r="T382" s="1954"/>
      <c r="U382" s="1954"/>
      <c r="V382" s="1954"/>
      <c r="W382" s="1954"/>
      <c r="X382" s="1954"/>
      <c r="Y382" s="1954"/>
      <c r="Z382" s="1954"/>
      <c r="AA382" s="1954"/>
      <c r="AB382" s="1954"/>
      <c r="AC382" s="1954"/>
      <c r="AD382" s="1954"/>
      <c r="AE382" s="1954"/>
      <c r="AF382" s="1954"/>
      <c r="AG382" s="1954"/>
      <c r="AH382" s="1954"/>
    </row>
    <row r="383" spans="1:34" ht="15.75" customHeight="1">
      <c r="A383" s="1954"/>
      <c r="B383" s="1954"/>
      <c r="C383" s="1954"/>
      <c r="D383" s="1954"/>
      <c r="E383" s="1954"/>
      <c r="F383" s="1954"/>
      <c r="G383" s="1954"/>
      <c r="H383" s="1954"/>
      <c r="I383" s="1954"/>
      <c r="J383" s="1954"/>
      <c r="K383" s="1954"/>
      <c r="L383" s="1954"/>
      <c r="M383" s="1954"/>
      <c r="N383" s="1954"/>
      <c r="O383" s="1954"/>
      <c r="P383" s="1954"/>
      <c r="Q383" s="1954"/>
      <c r="R383" s="1954"/>
      <c r="S383" s="1954"/>
      <c r="T383" s="1954"/>
      <c r="U383" s="1954"/>
      <c r="V383" s="1954"/>
      <c r="W383" s="1954"/>
      <c r="X383" s="1954"/>
      <c r="Y383" s="1954"/>
      <c r="Z383" s="1954"/>
      <c r="AA383" s="1954"/>
      <c r="AB383" s="1954"/>
      <c r="AC383" s="1954"/>
      <c r="AD383" s="1954"/>
      <c r="AE383" s="1954"/>
      <c r="AF383" s="1954"/>
      <c r="AG383" s="1954"/>
      <c r="AH383" s="1954"/>
    </row>
    <row r="384" spans="1:34" ht="15.75" customHeight="1">
      <c r="A384" s="1954"/>
      <c r="B384" s="1954"/>
      <c r="C384" s="1954"/>
      <c r="D384" s="1954"/>
      <c r="E384" s="1954"/>
      <c r="F384" s="1954"/>
      <c r="G384" s="1954"/>
      <c r="H384" s="1954"/>
      <c r="I384" s="1954"/>
      <c r="J384" s="1954"/>
      <c r="K384" s="1954"/>
      <c r="L384" s="1954"/>
      <c r="M384" s="1954"/>
      <c r="N384" s="1954"/>
      <c r="O384" s="1954"/>
      <c r="P384" s="1954"/>
      <c r="Q384" s="1954"/>
      <c r="R384" s="1954"/>
      <c r="S384" s="1954"/>
      <c r="T384" s="1954"/>
      <c r="U384" s="1954"/>
      <c r="V384" s="1954"/>
      <c r="W384" s="1954"/>
      <c r="X384" s="1954"/>
      <c r="Y384" s="1954"/>
      <c r="Z384" s="1954"/>
      <c r="AA384" s="1954"/>
      <c r="AB384" s="1954"/>
      <c r="AC384" s="1954"/>
      <c r="AD384" s="1954"/>
      <c r="AE384" s="1954"/>
      <c r="AF384" s="1954"/>
      <c r="AG384" s="1954"/>
      <c r="AH384" s="1954"/>
    </row>
    <row r="385" spans="1:34" ht="15.75" customHeight="1">
      <c r="A385" s="1954"/>
      <c r="B385" s="1954"/>
      <c r="C385" s="1954"/>
      <c r="D385" s="1954"/>
      <c r="E385" s="1954"/>
      <c r="F385" s="1954"/>
      <c r="G385" s="1954"/>
      <c r="H385" s="1954"/>
      <c r="I385" s="1954"/>
      <c r="J385" s="1954"/>
      <c r="K385" s="1954"/>
      <c r="L385" s="1954"/>
      <c r="M385" s="1954"/>
      <c r="N385" s="1954"/>
      <c r="O385" s="1954"/>
      <c r="P385" s="1954"/>
      <c r="Q385" s="1954"/>
      <c r="R385" s="1954"/>
      <c r="S385" s="1954"/>
      <c r="T385" s="1954"/>
      <c r="U385" s="1954"/>
      <c r="V385" s="1954"/>
      <c r="W385" s="1954"/>
      <c r="X385" s="1954"/>
      <c r="Y385" s="1954"/>
      <c r="Z385" s="1954"/>
      <c r="AA385" s="1954"/>
      <c r="AB385" s="1954"/>
      <c r="AC385" s="1954"/>
      <c r="AD385" s="1954"/>
      <c r="AE385" s="1954"/>
      <c r="AF385" s="1954"/>
      <c r="AG385" s="1954"/>
      <c r="AH385" s="1954"/>
    </row>
    <row r="386" spans="1:34" ht="15.75" customHeight="1">
      <c r="A386" s="1954"/>
      <c r="B386" s="1954"/>
      <c r="C386" s="1954"/>
      <c r="D386" s="1954"/>
      <c r="E386" s="1954"/>
      <c r="F386" s="1954"/>
      <c r="G386" s="1954"/>
      <c r="H386" s="1954"/>
      <c r="I386" s="1954"/>
      <c r="J386" s="1954"/>
      <c r="K386" s="1954"/>
      <c r="L386" s="1954"/>
      <c r="M386" s="1954"/>
      <c r="N386" s="1954"/>
      <c r="O386" s="1954"/>
      <c r="P386" s="1954"/>
      <c r="Q386" s="1954"/>
      <c r="R386" s="1954"/>
      <c r="S386" s="1954"/>
      <c r="T386" s="1954"/>
      <c r="U386" s="1954"/>
      <c r="V386" s="1954"/>
      <c r="W386" s="1954"/>
      <c r="X386" s="1954"/>
      <c r="Y386" s="1954"/>
      <c r="Z386" s="1954"/>
      <c r="AA386" s="1954"/>
      <c r="AB386" s="1954"/>
      <c r="AC386" s="1954"/>
      <c r="AD386" s="1954"/>
      <c r="AE386" s="1954"/>
      <c r="AF386" s="1954"/>
      <c r="AG386" s="1954"/>
      <c r="AH386" s="1954"/>
    </row>
    <row r="387" spans="1:34" ht="15.75" customHeight="1">
      <c r="A387" s="1954"/>
      <c r="B387" s="1954"/>
      <c r="C387" s="1954"/>
      <c r="D387" s="1954"/>
      <c r="E387" s="1954"/>
      <c r="F387" s="1954"/>
      <c r="G387" s="1954"/>
      <c r="H387" s="1954"/>
      <c r="I387" s="1954"/>
      <c r="J387" s="1954"/>
      <c r="K387" s="1954"/>
      <c r="L387" s="1954"/>
      <c r="M387" s="1954"/>
      <c r="N387" s="1954"/>
      <c r="O387" s="1954"/>
      <c r="P387" s="1954"/>
      <c r="Q387" s="1954"/>
      <c r="R387" s="1954"/>
      <c r="S387" s="1954"/>
      <c r="T387" s="1954"/>
      <c r="U387" s="1954"/>
      <c r="V387" s="1954"/>
      <c r="W387" s="1954"/>
      <c r="X387" s="1954"/>
      <c r="Y387" s="1954"/>
      <c r="Z387" s="1954"/>
      <c r="AA387" s="1954"/>
      <c r="AB387" s="1954"/>
      <c r="AC387" s="1954"/>
      <c r="AD387" s="1954"/>
      <c r="AE387" s="1954"/>
      <c r="AF387" s="1954"/>
      <c r="AG387" s="1954"/>
      <c r="AH387" s="1954"/>
    </row>
    <row r="388" spans="1:34" ht="15.75" customHeight="1">
      <c r="A388" s="1954"/>
      <c r="B388" s="1954"/>
      <c r="C388" s="1954"/>
      <c r="D388" s="1954"/>
      <c r="E388" s="1954"/>
      <c r="F388" s="1954"/>
      <c r="G388" s="1954"/>
      <c r="H388" s="1954"/>
      <c r="I388" s="1954"/>
      <c r="J388" s="1954"/>
      <c r="K388" s="1954"/>
      <c r="L388" s="1954"/>
      <c r="M388" s="1954"/>
      <c r="N388" s="1954"/>
      <c r="O388" s="1954"/>
      <c r="P388" s="1954"/>
      <c r="Q388" s="1954"/>
      <c r="R388" s="1954"/>
      <c r="S388" s="1954"/>
      <c r="T388" s="1954"/>
      <c r="U388" s="1954"/>
      <c r="V388" s="1954"/>
      <c r="W388" s="1954"/>
      <c r="X388" s="1954"/>
      <c r="Y388" s="1954"/>
      <c r="Z388" s="1954"/>
      <c r="AA388" s="1954"/>
      <c r="AB388" s="1954"/>
      <c r="AC388" s="1954"/>
      <c r="AD388" s="1954"/>
      <c r="AE388" s="1954"/>
      <c r="AF388" s="1954"/>
      <c r="AG388" s="1954"/>
      <c r="AH388" s="1954"/>
    </row>
    <row r="389" spans="1:34" ht="15.75" customHeight="1">
      <c r="A389" s="1954"/>
      <c r="B389" s="1954"/>
      <c r="C389" s="1954"/>
      <c r="D389" s="1954"/>
      <c r="E389" s="1954"/>
      <c r="F389" s="1954"/>
      <c r="G389" s="1954"/>
      <c r="H389" s="1954"/>
      <c r="I389" s="1954"/>
      <c r="J389" s="1954"/>
      <c r="K389" s="1954"/>
      <c r="L389" s="1954"/>
      <c r="M389" s="1954"/>
      <c r="N389" s="1954"/>
      <c r="O389" s="1954"/>
      <c r="P389" s="1954"/>
      <c r="Q389" s="1954"/>
      <c r="R389" s="1954"/>
      <c r="S389" s="1954"/>
      <c r="T389" s="1954"/>
      <c r="U389" s="1954"/>
      <c r="V389" s="1954"/>
      <c r="W389" s="1954"/>
      <c r="X389" s="1954"/>
      <c r="Y389" s="1954"/>
      <c r="Z389" s="1954"/>
      <c r="AA389" s="1954"/>
      <c r="AB389" s="1954"/>
      <c r="AC389" s="1954"/>
      <c r="AD389" s="1954"/>
      <c r="AE389" s="1954"/>
      <c r="AF389" s="1954"/>
      <c r="AG389" s="1954"/>
      <c r="AH389" s="1954"/>
    </row>
    <row r="390" spans="1:34" ht="15.75" customHeight="1">
      <c r="A390" s="1954"/>
      <c r="B390" s="1954"/>
      <c r="C390" s="1954"/>
      <c r="D390" s="1954"/>
      <c r="E390" s="1954"/>
      <c r="F390" s="1954"/>
      <c r="G390" s="1954"/>
      <c r="H390" s="1954"/>
      <c r="I390" s="1954"/>
      <c r="J390" s="1954"/>
      <c r="K390" s="1954"/>
      <c r="L390" s="1954"/>
      <c r="M390" s="1954"/>
      <c r="N390" s="1954"/>
      <c r="O390" s="1954"/>
      <c r="P390" s="1954"/>
      <c r="Q390" s="1954"/>
      <c r="R390" s="1954"/>
      <c r="S390" s="1954"/>
      <c r="T390" s="1954"/>
      <c r="U390" s="1954"/>
      <c r="V390" s="1954"/>
      <c r="W390" s="1954"/>
      <c r="X390" s="1954"/>
      <c r="Y390" s="1954"/>
      <c r="Z390" s="1954"/>
      <c r="AA390" s="1954"/>
      <c r="AB390" s="1954"/>
      <c r="AC390" s="1954"/>
      <c r="AD390" s="1954"/>
      <c r="AE390" s="1954"/>
      <c r="AF390" s="1954"/>
      <c r="AG390" s="1954"/>
      <c r="AH390" s="1954"/>
    </row>
    <row r="391" spans="1:34" ht="15.75" customHeight="1">
      <c r="A391" s="1954"/>
      <c r="B391" s="1954"/>
      <c r="C391" s="1954"/>
      <c r="D391" s="1954"/>
      <c r="E391" s="1954"/>
      <c r="F391" s="1954"/>
      <c r="G391" s="1954"/>
      <c r="H391" s="1954"/>
      <c r="I391" s="1954"/>
      <c r="J391" s="1954"/>
      <c r="K391" s="1954"/>
      <c r="L391" s="1954"/>
      <c r="M391" s="1954"/>
      <c r="N391" s="1954"/>
      <c r="O391" s="1954"/>
      <c r="P391" s="1954"/>
      <c r="Q391" s="1954"/>
      <c r="R391" s="1954"/>
      <c r="S391" s="1954"/>
      <c r="T391" s="1954"/>
      <c r="U391" s="1954"/>
      <c r="V391" s="1954"/>
      <c r="W391" s="1954"/>
      <c r="X391" s="1954"/>
      <c r="Y391" s="1954"/>
      <c r="Z391" s="1954"/>
      <c r="AA391" s="1954"/>
      <c r="AB391" s="1954"/>
      <c r="AC391" s="1954"/>
      <c r="AD391" s="1954"/>
      <c r="AE391" s="1954"/>
      <c r="AF391" s="1954"/>
      <c r="AG391" s="1954"/>
      <c r="AH391" s="1954"/>
    </row>
    <row r="392" spans="1:34" ht="15.75" customHeight="1">
      <c r="A392" s="1954"/>
      <c r="B392" s="1954"/>
      <c r="C392" s="1954"/>
      <c r="D392" s="1954"/>
      <c r="E392" s="1954"/>
      <c r="F392" s="1954"/>
      <c r="G392" s="1954"/>
      <c r="H392" s="1954"/>
      <c r="I392" s="1954"/>
      <c r="J392" s="1954"/>
      <c r="K392" s="1954"/>
      <c r="L392" s="1954"/>
      <c r="M392" s="1954"/>
      <c r="N392" s="1954"/>
      <c r="O392" s="1954"/>
      <c r="P392" s="1954"/>
      <c r="Q392" s="1954"/>
      <c r="R392" s="1954"/>
      <c r="S392" s="1954"/>
      <c r="T392" s="1954"/>
      <c r="U392" s="1954"/>
      <c r="V392" s="1954"/>
      <c r="W392" s="1954"/>
      <c r="X392" s="1954"/>
      <c r="Y392" s="1954"/>
      <c r="Z392" s="1954"/>
      <c r="AA392" s="1954"/>
      <c r="AB392" s="1954"/>
      <c r="AC392" s="1954"/>
      <c r="AD392" s="1954"/>
      <c r="AE392" s="1954"/>
      <c r="AF392" s="1954"/>
      <c r="AG392" s="1954"/>
      <c r="AH392" s="1954"/>
    </row>
    <row r="393" spans="1:34" ht="15.75" customHeight="1">
      <c r="A393" s="1954"/>
      <c r="B393" s="1954"/>
      <c r="C393" s="1954"/>
      <c r="D393" s="1954"/>
      <c r="E393" s="1954"/>
      <c r="F393" s="1954"/>
      <c r="G393" s="1954"/>
      <c r="H393" s="1954"/>
      <c r="I393" s="1954"/>
      <c r="J393" s="1954"/>
      <c r="K393" s="1954"/>
      <c r="L393" s="1954"/>
      <c r="M393" s="1954"/>
      <c r="N393" s="1954"/>
      <c r="O393" s="1954"/>
      <c r="P393" s="1954"/>
      <c r="Q393" s="1954"/>
      <c r="R393" s="1954"/>
      <c r="S393" s="1954"/>
      <c r="T393" s="1954"/>
      <c r="U393" s="1954"/>
      <c r="V393" s="1954"/>
      <c r="W393" s="1954"/>
      <c r="X393" s="1954"/>
      <c r="Y393" s="1954"/>
      <c r="Z393" s="1954"/>
      <c r="AA393" s="1954"/>
      <c r="AB393" s="1954"/>
      <c r="AC393" s="1954"/>
      <c r="AD393" s="1954"/>
      <c r="AE393" s="1954"/>
      <c r="AF393" s="1954"/>
      <c r="AG393" s="1954"/>
      <c r="AH393" s="1954"/>
    </row>
    <row r="394" spans="1:34" ht="15.75" customHeight="1">
      <c r="A394" s="1954"/>
      <c r="B394" s="1954"/>
      <c r="C394" s="1954"/>
      <c r="D394" s="1954"/>
      <c r="E394" s="1954"/>
      <c r="F394" s="1954"/>
      <c r="G394" s="1954"/>
      <c r="H394" s="1954"/>
      <c r="I394" s="1954"/>
      <c r="J394" s="1954"/>
      <c r="K394" s="1954"/>
      <c r="L394" s="1954"/>
      <c r="M394" s="1954"/>
      <c r="N394" s="1954"/>
      <c r="O394" s="1954"/>
      <c r="P394" s="1954"/>
      <c r="Q394" s="1954"/>
      <c r="R394" s="1954"/>
      <c r="S394" s="1954"/>
      <c r="T394" s="1954"/>
      <c r="U394" s="1954"/>
      <c r="V394" s="1954"/>
      <c r="W394" s="1954"/>
      <c r="X394" s="1954"/>
      <c r="Y394" s="1954"/>
      <c r="Z394" s="1954"/>
      <c r="AA394" s="1954"/>
      <c r="AB394" s="1954"/>
      <c r="AC394" s="1954"/>
      <c r="AD394" s="1954"/>
      <c r="AE394" s="1954"/>
      <c r="AF394" s="1954"/>
      <c r="AG394" s="1954"/>
      <c r="AH394" s="1954"/>
    </row>
    <row r="395" spans="1:34" ht="15.75" customHeight="1">
      <c r="A395" s="1954"/>
      <c r="B395" s="1954"/>
      <c r="C395" s="1954"/>
      <c r="D395" s="1954"/>
      <c r="E395" s="1954"/>
      <c r="F395" s="1954"/>
      <c r="G395" s="1954"/>
      <c r="H395" s="1954"/>
      <c r="I395" s="1954"/>
      <c r="J395" s="1954"/>
      <c r="K395" s="1954"/>
      <c r="L395" s="1954"/>
      <c r="M395" s="1954"/>
      <c r="N395" s="1954"/>
      <c r="O395" s="1954"/>
      <c r="P395" s="1954"/>
      <c r="Q395" s="1954"/>
      <c r="R395" s="1954"/>
      <c r="S395" s="1954"/>
      <c r="T395" s="1954"/>
      <c r="U395" s="1954"/>
      <c r="V395" s="1954"/>
      <c r="W395" s="1954"/>
      <c r="X395" s="1954"/>
      <c r="Y395" s="1954"/>
      <c r="Z395" s="1954"/>
      <c r="AA395" s="1954"/>
      <c r="AB395" s="1954"/>
      <c r="AC395" s="1954"/>
      <c r="AD395" s="1954"/>
      <c r="AE395" s="1954"/>
      <c r="AF395" s="1954"/>
      <c r="AG395" s="1954"/>
      <c r="AH395" s="1954"/>
    </row>
    <row r="396" spans="1:34" ht="15.75" customHeight="1">
      <c r="A396" s="1954"/>
      <c r="B396" s="1954"/>
      <c r="C396" s="1954"/>
      <c r="D396" s="1954"/>
      <c r="E396" s="1954"/>
      <c r="F396" s="1954"/>
      <c r="G396" s="1954"/>
      <c r="H396" s="1954"/>
      <c r="I396" s="1954"/>
      <c r="J396" s="1954"/>
      <c r="K396" s="1954"/>
      <c r="L396" s="1954"/>
      <c r="M396" s="1954"/>
      <c r="N396" s="1954"/>
      <c r="O396" s="1954"/>
      <c r="P396" s="1954"/>
      <c r="Q396" s="1954"/>
      <c r="R396" s="1954"/>
      <c r="S396" s="1954"/>
      <c r="T396" s="1954"/>
      <c r="U396" s="1954"/>
      <c r="V396" s="1954"/>
      <c r="W396" s="1954"/>
      <c r="X396" s="1954"/>
      <c r="Y396" s="1954"/>
      <c r="Z396" s="1954"/>
      <c r="AA396" s="1954"/>
      <c r="AB396" s="1954"/>
      <c r="AC396" s="1954"/>
      <c r="AD396" s="1954"/>
      <c r="AE396" s="1954"/>
      <c r="AF396" s="1954"/>
      <c r="AG396" s="1954"/>
      <c r="AH396" s="1954"/>
    </row>
    <row r="397" spans="1:34" ht="15.75" customHeight="1">
      <c r="A397" s="1954"/>
      <c r="B397" s="1954"/>
      <c r="C397" s="1954"/>
      <c r="D397" s="1954"/>
      <c r="E397" s="1954"/>
      <c r="F397" s="1954"/>
      <c r="G397" s="1954"/>
      <c r="H397" s="1954"/>
      <c r="I397" s="1954"/>
      <c r="J397" s="1954"/>
      <c r="K397" s="1954"/>
      <c r="L397" s="1954"/>
      <c r="M397" s="1954"/>
      <c r="N397" s="1954"/>
      <c r="O397" s="1954"/>
      <c r="P397" s="1954"/>
      <c r="Q397" s="1954"/>
      <c r="R397" s="1954"/>
      <c r="S397" s="1954"/>
      <c r="T397" s="1954"/>
      <c r="U397" s="1954"/>
      <c r="V397" s="1954"/>
      <c r="W397" s="1954"/>
      <c r="X397" s="1954"/>
      <c r="Y397" s="1954"/>
      <c r="Z397" s="1954"/>
      <c r="AA397" s="1954"/>
      <c r="AB397" s="1954"/>
      <c r="AC397" s="1954"/>
      <c r="AD397" s="1954"/>
      <c r="AE397" s="1954"/>
      <c r="AF397" s="1954"/>
      <c r="AG397" s="1954"/>
      <c r="AH397" s="1954"/>
    </row>
    <row r="398" spans="1:34" ht="15.75" customHeight="1">
      <c r="A398" s="1954"/>
      <c r="B398" s="1954"/>
      <c r="C398" s="1954"/>
      <c r="D398" s="1954"/>
      <c r="E398" s="1954"/>
      <c r="F398" s="1954"/>
      <c r="G398" s="1954"/>
      <c r="H398" s="1954"/>
      <c r="I398" s="1954"/>
      <c r="J398" s="1954"/>
      <c r="K398" s="1954"/>
      <c r="L398" s="1954"/>
      <c r="M398" s="1954"/>
      <c r="N398" s="1954"/>
      <c r="O398" s="1954"/>
      <c r="P398" s="1954"/>
      <c r="Q398" s="1954"/>
      <c r="R398" s="1954"/>
      <c r="S398" s="1954"/>
      <c r="T398" s="1954"/>
      <c r="U398" s="1954"/>
      <c r="V398" s="1954"/>
      <c r="W398" s="1954"/>
      <c r="X398" s="1954"/>
      <c r="Y398" s="1954"/>
      <c r="Z398" s="1954"/>
      <c r="AA398" s="1954"/>
      <c r="AB398" s="1954"/>
      <c r="AC398" s="1954"/>
      <c r="AD398" s="1954"/>
      <c r="AE398" s="1954"/>
      <c r="AF398" s="1954"/>
      <c r="AG398" s="1954"/>
      <c r="AH398" s="1954"/>
    </row>
    <row r="399" spans="1:34" ht="15.75" customHeight="1">
      <c r="A399" s="1954"/>
      <c r="B399" s="1954"/>
      <c r="C399" s="1954"/>
      <c r="D399" s="1954"/>
      <c r="E399" s="1954"/>
      <c r="F399" s="1954"/>
      <c r="G399" s="1954"/>
      <c r="H399" s="1954"/>
      <c r="I399" s="1954"/>
      <c r="J399" s="1954"/>
      <c r="K399" s="1954"/>
      <c r="L399" s="1954"/>
      <c r="M399" s="1954"/>
      <c r="N399" s="1954"/>
      <c r="O399" s="1954"/>
      <c r="P399" s="1954"/>
      <c r="Q399" s="1954"/>
      <c r="R399" s="1954"/>
      <c r="S399" s="1954"/>
      <c r="T399" s="1954"/>
      <c r="U399" s="1954"/>
      <c r="V399" s="1954"/>
      <c r="W399" s="1954"/>
      <c r="X399" s="1954"/>
      <c r="Y399" s="1954"/>
      <c r="Z399" s="1954"/>
      <c r="AA399" s="1954"/>
      <c r="AB399" s="1954"/>
      <c r="AC399" s="1954"/>
      <c r="AD399" s="1954"/>
      <c r="AE399" s="1954"/>
      <c r="AF399" s="1954"/>
      <c r="AG399" s="1954"/>
      <c r="AH399" s="1954"/>
    </row>
    <row r="400" spans="1:34" ht="15.75" customHeight="1">
      <c r="A400" s="1954"/>
      <c r="B400" s="1954"/>
      <c r="C400" s="1954"/>
      <c r="D400" s="1954"/>
      <c r="E400" s="1954"/>
      <c r="F400" s="1954"/>
      <c r="G400" s="1954"/>
      <c r="H400" s="1954"/>
      <c r="I400" s="1954"/>
      <c r="J400" s="1954"/>
      <c r="K400" s="1954"/>
      <c r="L400" s="1954"/>
      <c r="M400" s="1954"/>
      <c r="N400" s="1954"/>
      <c r="O400" s="1954"/>
      <c r="P400" s="1954"/>
      <c r="Q400" s="1954"/>
      <c r="R400" s="1954"/>
      <c r="S400" s="1954"/>
      <c r="T400" s="1954"/>
      <c r="U400" s="1954"/>
      <c r="V400" s="1954"/>
      <c r="W400" s="1954"/>
      <c r="X400" s="1954"/>
      <c r="Y400" s="1954"/>
      <c r="Z400" s="1954"/>
      <c r="AA400" s="1954"/>
      <c r="AB400" s="1954"/>
      <c r="AC400" s="1954"/>
      <c r="AD400" s="1954"/>
      <c r="AE400" s="1954"/>
      <c r="AF400" s="1954"/>
      <c r="AG400" s="1954"/>
      <c r="AH400" s="1954"/>
    </row>
    <row r="401" spans="1:34" ht="15.75" customHeight="1">
      <c r="A401" s="1954"/>
      <c r="B401" s="1954"/>
      <c r="C401" s="1954"/>
      <c r="D401" s="1954"/>
      <c r="E401" s="1954"/>
      <c r="F401" s="1954"/>
      <c r="G401" s="1954"/>
      <c r="H401" s="1954"/>
      <c r="I401" s="1954"/>
      <c r="J401" s="1954"/>
      <c r="K401" s="1954"/>
      <c r="L401" s="1954"/>
      <c r="M401" s="1954"/>
      <c r="N401" s="1954"/>
      <c r="O401" s="1954"/>
      <c r="P401" s="1954"/>
      <c r="Q401" s="1954"/>
      <c r="R401" s="1954"/>
      <c r="S401" s="1954"/>
      <c r="T401" s="1954"/>
      <c r="U401" s="1954"/>
      <c r="V401" s="1954"/>
      <c r="W401" s="1954"/>
      <c r="X401" s="1954"/>
      <c r="Y401" s="1954"/>
      <c r="Z401" s="1954"/>
      <c r="AA401" s="1954"/>
      <c r="AB401" s="1954"/>
      <c r="AC401" s="1954"/>
      <c r="AD401" s="1954"/>
      <c r="AE401" s="1954"/>
      <c r="AF401" s="1954"/>
      <c r="AG401" s="1954"/>
      <c r="AH401" s="1954"/>
    </row>
    <row r="402" spans="1:34" ht="15.75" customHeight="1">
      <c r="A402" s="1954"/>
      <c r="B402" s="1954"/>
      <c r="C402" s="1954"/>
      <c r="D402" s="1954"/>
      <c r="E402" s="1954"/>
      <c r="F402" s="1954"/>
      <c r="G402" s="1954"/>
      <c r="H402" s="1954"/>
      <c r="I402" s="1954"/>
      <c r="J402" s="1954"/>
      <c r="K402" s="1954"/>
      <c r="L402" s="1954"/>
      <c r="M402" s="1954"/>
      <c r="N402" s="1954"/>
      <c r="O402" s="1954"/>
      <c r="P402" s="1954"/>
      <c r="Q402" s="1954"/>
      <c r="R402" s="1954"/>
      <c r="S402" s="1954"/>
      <c r="T402" s="1954"/>
      <c r="U402" s="1954"/>
      <c r="V402" s="1954"/>
      <c r="W402" s="1954"/>
      <c r="X402" s="1954"/>
      <c r="Y402" s="1954"/>
      <c r="Z402" s="1954"/>
      <c r="AA402" s="1954"/>
      <c r="AB402" s="1954"/>
      <c r="AC402" s="1954"/>
      <c r="AD402" s="1954"/>
      <c r="AE402" s="1954"/>
      <c r="AF402" s="1954"/>
      <c r="AG402" s="1954"/>
      <c r="AH402" s="1954"/>
    </row>
    <row r="403" spans="1:34" ht="15.75" customHeight="1">
      <c r="A403" s="1954"/>
      <c r="B403" s="1954"/>
      <c r="C403" s="1954"/>
      <c r="D403" s="1954"/>
      <c r="E403" s="1954"/>
      <c r="F403" s="1954"/>
      <c r="G403" s="1954"/>
      <c r="H403" s="1954"/>
      <c r="I403" s="1954"/>
      <c r="J403" s="1954"/>
      <c r="K403" s="1954"/>
      <c r="L403" s="1954"/>
      <c r="M403" s="1954"/>
      <c r="N403" s="1954"/>
      <c r="O403" s="1954"/>
      <c r="P403" s="1954"/>
      <c r="Q403" s="1954"/>
      <c r="R403" s="1954"/>
      <c r="S403" s="1954"/>
      <c r="T403" s="1954"/>
      <c r="U403" s="1954"/>
      <c r="V403" s="1954"/>
      <c r="W403" s="1954"/>
      <c r="X403" s="1954"/>
      <c r="Y403" s="1954"/>
      <c r="Z403" s="1954"/>
      <c r="AA403" s="1954"/>
      <c r="AB403" s="1954"/>
      <c r="AC403" s="1954"/>
      <c r="AD403" s="1954"/>
      <c r="AE403" s="1954"/>
      <c r="AF403" s="1954"/>
      <c r="AG403" s="1954"/>
      <c r="AH403" s="1954"/>
    </row>
    <row r="404" spans="1:34" ht="15.75" customHeight="1">
      <c r="A404" s="1954"/>
      <c r="B404" s="1954"/>
      <c r="C404" s="1954"/>
      <c r="D404" s="1954"/>
      <c r="E404" s="1954"/>
      <c r="F404" s="1954"/>
      <c r="G404" s="1954"/>
      <c r="H404" s="1954"/>
      <c r="I404" s="1954"/>
      <c r="J404" s="1954"/>
      <c r="K404" s="1954"/>
      <c r="L404" s="1954"/>
      <c r="M404" s="1954"/>
      <c r="N404" s="1954"/>
      <c r="O404" s="1954"/>
      <c r="P404" s="1954"/>
      <c r="Q404" s="1954"/>
      <c r="R404" s="1954"/>
      <c r="S404" s="1954"/>
      <c r="T404" s="1954"/>
      <c r="U404" s="1954"/>
      <c r="V404" s="1954"/>
      <c r="W404" s="1954"/>
      <c r="X404" s="1954"/>
      <c r="Y404" s="1954"/>
      <c r="Z404" s="1954"/>
      <c r="AA404" s="1954"/>
      <c r="AB404" s="1954"/>
      <c r="AC404" s="1954"/>
      <c r="AD404" s="1954"/>
      <c r="AE404" s="1954"/>
      <c r="AF404" s="1954"/>
      <c r="AG404" s="1954"/>
      <c r="AH404" s="1954"/>
    </row>
    <row r="405" spans="1:34" ht="15.75" customHeight="1">
      <c r="A405" s="1954"/>
      <c r="B405" s="1954"/>
      <c r="C405" s="1954"/>
      <c r="D405" s="1954"/>
      <c r="E405" s="1954"/>
      <c r="F405" s="1954"/>
      <c r="G405" s="1954"/>
      <c r="H405" s="1954"/>
      <c r="I405" s="1954"/>
      <c r="J405" s="1954"/>
      <c r="K405" s="1954"/>
      <c r="L405" s="1954"/>
      <c r="M405" s="1954"/>
      <c r="N405" s="1954"/>
      <c r="O405" s="1954"/>
      <c r="P405" s="1954"/>
      <c r="Q405" s="1954"/>
      <c r="R405" s="1954"/>
      <c r="S405" s="1954"/>
      <c r="T405" s="1954"/>
      <c r="U405" s="1954"/>
      <c r="V405" s="1954"/>
      <c r="W405" s="1954"/>
      <c r="X405" s="1954"/>
      <c r="Y405" s="1954"/>
      <c r="Z405" s="1954"/>
      <c r="AA405" s="1954"/>
      <c r="AB405" s="1954"/>
      <c r="AC405" s="1954"/>
      <c r="AD405" s="1954"/>
      <c r="AE405" s="1954"/>
      <c r="AF405" s="1954"/>
      <c r="AG405" s="1954"/>
      <c r="AH405" s="1954"/>
    </row>
    <row r="406" spans="1:34" ht="15.75" customHeight="1">
      <c r="A406" s="1954"/>
      <c r="B406" s="1954"/>
      <c r="C406" s="1954"/>
      <c r="D406" s="1954"/>
      <c r="E406" s="1954"/>
      <c r="F406" s="1954"/>
      <c r="G406" s="1954"/>
      <c r="H406" s="1954"/>
      <c r="I406" s="1954"/>
      <c r="J406" s="1954"/>
      <c r="K406" s="1954"/>
      <c r="L406" s="1954"/>
      <c r="M406" s="1954"/>
      <c r="N406" s="1954"/>
      <c r="O406" s="1954"/>
      <c r="P406" s="1954"/>
      <c r="Q406" s="1954"/>
      <c r="R406" s="1954"/>
      <c r="S406" s="1954"/>
      <c r="T406" s="1954"/>
      <c r="U406" s="1954"/>
      <c r="V406" s="1954"/>
      <c r="W406" s="1954"/>
      <c r="X406" s="1954"/>
      <c r="Y406" s="1954"/>
      <c r="Z406" s="1954"/>
      <c r="AA406" s="1954"/>
      <c r="AB406" s="1954"/>
      <c r="AC406" s="1954"/>
      <c r="AD406" s="1954"/>
      <c r="AE406" s="1954"/>
      <c r="AF406" s="1954"/>
      <c r="AG406" s="1954"/>
      <c r="AH406" s="1954"/>
    </row>
    <row r="407" spans="1:34" ht="15.75" customHeight="1">
      <c r="A407" s="1954"/>
      <c r="B407" s="1954"/>
      <c r="C407" s="1954"/>
      <c r="D407" s="1954"/>
      <c r="E407" s="1954"/>
      <c r="F407" s="1954"/>
      <c r="G407" s="1954"/>
      <c r="H407" s="1954"/>
      <c r="I407" s="1954"/>
      <c r="J407" s="1954"/>
      <c r="K407" s="1954"/>
      <c r="L407" s="1954"/>
      <c r="M407" s="1954"/>
      <c r="N407" s="1954"/>
      <c r="O407" s="1954"/>
      <c r="P407" s="1954"/>
      <c r="Q407" s="1954"/>
      <c r="R407" s="1954"/>
      <c r="S407" s="1954"/>
      <c r="T407" s="1954"/>
      <c r="U407" s="1954"/>
      <c r="V407" s="1954"/>
      <c r="W407" s="1954"/>
      <c r="X407" s="1954"/>
      <c r="Y407" s="1954"/>
      <c r="Z407" s="1954"/>
      <c r="AA407" s="1954"/>
      <c r="AB407" s="1954"/>
      <c r="AC407" s="1954"/>
      <c r="AD407" s="1954"/>
      <c r="AE407" s="1954"/>
      <c r="AF407" s="1954"/>
      <c r="AG407" s="1954"/>
      <c r="AH407" s="1954"/>
    </row>
    <row r="408" spans="1:34" ht="15.75" customHeight="1">
      <c r="A408" s="1954"/>
      <c r="B408" s="1954"/>
      <c r="C408" s="1954"/>
      <c r="D408" s="1954"/>
      <c r="E408" s="1954"/>
      <c r="F408" s="1954"/>
      <c r="G408" s="1954"/>
      <c r="H408" s="1954"/>
      <c r="I408" s="1954"/>
      <c r="J408" s="1954"/>
      <c r="K408" s="1954"/>
      <c r="L408" s="1954"/>
      <c r="M408" s="1954"/>
      <c r="N408" s="1954"/>
      <c r="O408" s="1954"/>
      <c r="P408" s="1954"/>
      <c r="Q408" s="1954"/>
      <c r="R408" s="1954"/>
      <c r="S408" s="1954"/>
      <c r="T408" s="1954"/>
      <c r="U408" s="1954"/>
      <c r="V408" s="1954"/>
      <c r="W408" s="1954"/>
      <c r="X408" s="1954"/>
      <c r="Y408" s="1954"/>
      <c r="Z408" s="1954"/>
      <c r="AA408" s="1954"/>
      <c r="AB408" s="1954"/>
      <c r="AC408" s="1954"/>
      <c r="AD408" s="1954"/>
      <c r="AE408" s="1954"/>
      <c r="AF408" s="1954"/>
      <c r="AG408" s="1954"/>
      <c r="AH408" s="1954"/>
    </row>
    <row r="409" spans="1:34" ht="15.75" customHeight="1">
      <c r="A409" s="1954"/>
      <c r="B409" s="1954"/>
      <c r="C409" s="1954"/>
      <c r="D409" s="1954"/>
      <c r="E409" s="1954"/>
      <c r="F409" s="1954"/>
      <c r="G409" s="1954"/>
      <c r="H409" s="1954"/>
      <c r="I409" s="1954"/>
      <c r="J409" s="1954"/>
      <c r="K409" s="1954"/>
      <c r="L409" s="1954"/>
      <c r="M409" s="1954"/>
      <c r="N409" s="1954"/>
      <c r="O409" s="1954"/>
      <c r="P409" s="1954"/>
      <c r="Q409" s="1954"/>
      <c r="R409" s="1954"/>
      <c r="S409" s="1954"/>
      <c r="T409" s="1954"/>
      <c r="U409" s="1954"/>
      <c r="V409" s="1954"/>
      <c r="W409" s="1954"/>
      <c r="X409" s="1954"/>
      <c r="Y409" s="1954"/>
      <c r="Z409" s="1954"/>
      <c r="AA409" s="1954"/>
      <c r="AB409" s="1954"/>
      <c r="AC409" s="1954"/>
      <c r="AD409" s="1954"/>
      <c r="AE409" s="1954"/>
      <c r="AF409" s="1954"/>
      <c r="AG409" s="1954"/>
      <c r="AH409" s="1954"/>
    </row>
    <row r="410" spans="1:34" ht="15.75" customHeight="1">
      <c r="A410" s="1954"/>
      <c r="B410" s="1954"/>
      <c r="C410" s="1954"/>
      <c r="D410" s="1954"/>
      <c r="E410" s="1954"/>
      <c r="F410" s="1954"/>
      <c r="G410" s="1954"/>
      <c r="H410" s="1954"/>
      <c r="I410" s="1954"/>
      <c r="J410" s="1954"/>
      <c r="K410" s="1954"/>
      <c r="L410" s="1954"/>
      <c r="M410" s="1954"/>
      <c r="N410" s="1954"/>
      <c r="O410" s="1954"/>
      <c r="P410" s="1954"/>
      <c r="Q410" s="1954"/>
      <c r="R410" s="1954"/>
      <c r="S410" s="1954"/>
      <c r="T410" s="1954"/>
      <c r="U410" s="1954"/>
      <c r="V410" s="1954"/>
      <c r="W410" s="1954"/>
      <c r="X410" s="1954"/>
      <c r="Y410" s="1954"/>
      <c r="Z410" s="1954"/>
      <c r="AA410" s="1954"/>
      <c r="AB410" s="1954"/>
      <c r="AC410" s="1954"/>
      <c r="AD410" s="1954"/>
      <c r="AE410" s="1954"/>
      <c r="AF410" s="1954"/>
      <c r="AG410" s="1954"/>
      <c r="AH410" s="1954"/>
    </row>
    <row r="411" spans="1:34" ht="15.75" customHeight="1">
      <c r="A411" s="1954"/>
      <c r="B411" s="1954"/>
      <c r="C411" s="1954"/>
      <c r="D411" s="1954"/>
      <c r="E411" s="1954"/>
      <c r="F411" s="1954"/>
      <c r="G411" s="1954"/>
      <c r="H411" s="1954"/>
      <c r="I411" s="1954"/>
      <c r="J411" s="1954"/>
      <c r="K411" s="1954"/>
      <c r="L411" s="1954"/>
      <c r="M411" s="1954"/>
      <c r="N411" s="1954"/>
      <c r="O411" s="1954"/>
      <c r="P411" s="1954"/>
      <c r="Q411" s="1954"/>
      <c r="R411" s="1954"/>
      <c r="S411" s="1954"/>
      <c r="T411" s="1954"/>
      <c r="U411" s="1954"/>
      <c r="V411" s="1954"/>
      <c r="W411" s="1954"/>
      <c r="X411" s="1954"/>
      <c r="Y411" s="1954"/>
      <c r="Z411" s="1954"/>
      <c r="AA411" s="1954"/>
      <c r="AB411" s="1954"/>
      <c r="AC411" s="1954"/>
      <c r="AD411" s="1954"/>
      <c r="AE411" s="1954"/>
      <c r="AF411" s="1954"/>
      <c r="AG411" s="1954"/>
      <c r="AH411" s="1954"/>
    </row>
    <row r="412" spans="1:34" ht="15.75" customHeight="1">
      <c r="A412" s="1954"/>
      <c r="B412" s="1954"/>
      <c r="C412" s="1954"/>
      <c r="D412" s="1954"/>
      <c r="E412" s="1954"/>
      <c r="F412" s="1954"/>
      <c r="G412" s="1954"/>
      <c r="H412" s="1954"/>
      <c r="I412" s="1954"/>
      <c r="J412" s="1954"/>
      <c r="K412" s="1954"/>
      <c r="L412" s="1954"/>
      <c r="M412" s="1954"/>
      <c r="N412" s="1954"/>
      <c r="O412" s="1954"/>
      <c r="P412" s="1954"/>
      <c r="Q412" s="1954"/>
      <c r="R412" s="1954"/>
      <c r="S412" s="1954"/>
      <c r="T412" s="1954"/>
      <c r="U412" s="1954"/>
      <c r="V412" s="1954"/>
      <c r="W412" s="1954"/>
      <c r="X412" s="1954"/>
      <c r="Y412" s="1954"/>
      <c r="Z412" s="1954"/>
      <c r="AA412" s="1954"/>
      <c r="AB412" s="1954"/>
      <c r="AC412" s="1954"/>
      <c r="AD412" s="1954"/>
      <c r="AE412" s="1954"/>
      <c r="AF412" s="1954"/>
      <c r="AG412" s="1954"/>
      <c r="AH412" s="1954"/>
    </row>
    <row r="413" spans="1:34" ht="15.75" customHeight="1">
      <c r="A413" s="1954"/>
      <c r="B413" s="1954"/>
      <c r="C413" s="1954"/>
      <c r="D413" s="1954"/>
      <c r="E413" s="1954"/>
      <c r="F413" s="1954"/>
      <c r="G413" s="1954"/>
      <c r="H413" s="1954"/>
      <c r="I413" s="1954"/>
      <c r="J413" s="1954"/>
      <c r="K413" s="1954"/>
      <c r="L413" s="1954"/>
      <c r="M413" s="1954"/>
      <c r="N413" s="1954"/>
      <c r="O413" s="1954"/>
      <c r="P413" s="1954"/>
      <c r="Q413" s="1954"/>
      <c r="R413" s="1954"/>
      <c r="S413" s="1954"/>
      <c r="T413" s="1954"/>
      <c r="U413" s="1954"/>
      <c r="V413" s="1954"/>
      <c r="W413" s="1954"/>
      <c r="X413" s="1954"/>
      <c r="Y413" s="1954"/>
      <c r="Z413" s="1954"/>
      <c r="AA413" s="1954"/>
      <c r="AB413" s="1954"/>
      <c r="AC413" s="1954"/>
      <c r="AD413" s="1954"/>
      <c r="AE413" s="1954"/>
      <c r="AF413" s="1954"/>
      <c r="AG413" s="1954"/>
      <c r="AH413" s="1954"/>
    </row>
    <row r="414" spans="1:34" ht="15.75" customHeight="1">
      <c r="A414" s="1954"/>
      <c r="B414" s="1954"/>
      <c r="C414" s="1954"/>
      <c r="D414" s="1954"/>
      <c r="E414" s="1954"/>
      <c r="F414" s="1954"/>
      <c r="G414" s="1954"/>
      <c r="H414" s="1954"/>
      <c r="I414" s="1954"/>
      <c r="J414" s="1954"/>
      <c r="K414" s="1954"/>
      <c r="L414" s="1954"/>
      <c r="M414" s="1954"/>
      <c r="N414" s="1954"/>
      <c r="O414" s="1954"/>
      <c r="P414" s="1954"/>
      <c r="Q414" s="1954"/>
      <c r="R414" s="1954"/>
      <c r="S414" s="1954"/>
      <c r="T414" s="1954"/>
      <c r="U414" s="1954"/>
      <c r="V414" s="1954"/>
      <c r="W414" s="1954"/>
      <c r="X414" s="1954"/>
      <c r="Y414" s="1954"/>
      <c r="Z414" s="1954"/>
      <c r="AA414" s="1954"/>
      <c r="AB414" s="1954"/>
      <c r="AC414" s="1954"/>
      <c r="AD414" s="1954"/>
      <c r="AE414" s="1954"/>
      <c r="AF414" s="1954"/>
      <c r="AG414" s="1954"/>
      <c r="AH414" s="1954"/>
    </row>
    <row r="415" spans="1:34" ht="15.75" customHeight="1">
      <c r="A415" s="1954"/>
      <c r="B415" s="1954"/>
      <c r="C415" s="1954"/>
      <c r="D415" s="1954"/>
      <c r="E415" s="1954"/>
      <c r="F415" s="1954"/>
      <c r="G415" s="1954"/>
      <c r="H415" s="1954"/>
      <c r="I415" s="1954"/>
      <c r="J415" s="1954"/>
      <c r="K415" s="1954"/>
      <c r="L415" s="1954"/>
      <c r="M415" s="1954"/>
      <c r="N415" s="1954"/>
      <c r="O415" s="1954"/>
      <c r="P415" s="1954"/>
      <c r="Q415" s="1954"/>
      <c r="R415" s="1954"/>
      <c r="S415" s="1954"/>
      <c r="T415" s="1954"/>
      <c r="U415" s="1954"/>
      <c r="V415" s="1954"/>
      <c r="W415" s="1954"/>
      <c r="X415" s="1954"/>
      <c r="Y415" s="1954"/>
      <c r="Z415" s="1954"/>
      <c r="AA415" s="1954"/>
      <c r="AB415" s="1954"/>
      <c r="AC415" s="1954"/>
      <c r="AD415" s="1954"/>
      <c r="AE415" s="1954"/>
      <c r="AF415" s="1954"/>
      <c r="AG415" s="1954"/>
      <c r="AH415" s="1954"/>
    </row>
    <row r="416" spans="1:34" ht="15.75" customHeight="1">
      <c r="A416" s="1954"/>
      <c r="B416" s="1954"/>
      <c r="C416" s="1954"/>
      <c r="D416" s="1954"/>
      <c r="E416" s="1954"/>
      <c r="F416" s="1954"/>
      <c r="G416" s="1954"/>
      <c r="H416" s="1954"/>
      <c r="I416" s="1954"/>
      <c r="J416" s="1954"/>
      <c r="K416" s="1954"/>
      <c r="L416" s="1954"/>
      <c r="M416" s="1954"/>
      <c r="N416" s="1954"/>
      <c r="O416" s="1954"/>
      <c r="P416" s="1954"/>
      <c r="Q416" s="1954"/>
      <c r="R416" s="1954"/>
      <c r="S416" s="1954"/>
      <c r="T416" s="1954"/>
      <c r="U416" s="1954"/>
      <c r="V416" s="1954"/>
      <c r="W416" s="1954"/>
      <c r="X416" s="1954"/>
      <c r="Y416" s="1954"/>
      <c r="Z416" s="1954"/>
      <c r="AA416" s="1954"/>
      <c r="AB416" s="1954"/>
      <c r="AC416" s="1954"/>
      <c r="AD416" s="1954"/>
      <c r="AE416" s="1954"/>
      <c r="AF416" s="1954"/>
      <c r="AG416" s="1954"/>
      <c r="AH416" s="1954"/>
    </row>
    <row r="417" spans="1:34" ht="15.75" customHeight="1">
      <c r="A417" s="1954"/>
      <c r="B417" s="1954"/>
      <c r="C417" s="1954"/>
      <c r="D417" s="1954"/>
      <c r="E417" s="1954"/>
      <c r="F417" s="1954"/>
      <c r="G417" s="1954"/>
      <c r="H417" s="1954"/>
      <c r="I417" s="1954"/>
      <c r="J417" s="1954"/>
      <c r="K417" s="1954"/>
      <c r="L417" s="1954"/>
      <c r="M417" s="1954"/>
      <c r="N417" s="1954"/>
      <c r="O417" s="1954"/>
      <c r="P417" s="1954"/>
      <c r="Q417" s="1954"/>
      <c r="R417" s="1954"/>
      <c r="S417" s="1954"/>
      <c r="T417" s="1954"/>
      <c r="U417" s="1954"/>
      <c r="V417" s="1954"/>
      <c r="W417" s="1954"/>
      <c r="X417" s="1954"/>
      <c r="Y417" s="1954"/>
      <c r="Z417" s="1954"/>
      <c r="AA417" s="1954"/>
      <c r="AB417" s="1954"/>
      <c r="AC417" s="1954"/>
      <c r="AD417" s="1954"/>
      <c r="AE417" s="1954"/>
      <c r="AF417" s="1954"/>
      <c r="AG417" s="1954"/>
      <c r="AH417" s="1954"/>
    </row>
    <row r="418" spans="1:34" ht="15.75" customHeight="1">
      <c r="A418" s="1954"/>
      <c r="B418" s="1954"/>
      <c r="C418" s="1954"/>
      <c r="D418" s="1954"/>
      <c r="E418" s="1954"/>
      <c r="F418" s="1954"/>
      <c r="G418" s="1954"/>
      <c r="H418" s="1954"/>
      <c r="I418" s="1954"/>
      <c r="J418" s="1954"/>
      <c r="K418" s="1954"/>
      <c r="L418" s="1954"/>
      <c r="M418" s="1954"/>
      <c r="N418" s="1954"/>
      <c r="O418" s="1954"/>
      <c r="P418" s="1954"/>
      <c r="Q418" s="1954"/>
      <c r="R418" s="1954"/>
      <c r="S418" s="1954"/>
      <c r="T418" s="1954"/>
      <c r="U418" s="1954"/>
      <c r="V418" s="1954"/>
      <c r="W418" s="1954"/>
      <c r="X418" s="1954"/>
      <c r="Y418" s="1954"/>
      <c r="Z418" s="1954"/>
      <c r="AA418" s="1954"/>
      <c r="AB418" s="1954"/>
      <c r="AC418" s="1954"/>
      <c r="AD418" s="1954"/>
      <c r="AE418" s="1954"/>
      <c r="AF418" s="1954"/>
      <c r="AG418" s="1954"/>
      <c r="AH418" s="1954"/>
    </row>
    <row r="419" spans="1:34" ht="15.75" customHeight="1">
      <c r="A419" s="1954"/>
      <c r="B419" s="1954"/>
      <c r="C419" s="1954"/>
      <c r="D419" s="1954"/>
      <c r="E419" s="1954"/>
      <c r="F419" s="1954"/>
      <c r="G419" s="1954"/>
      <c r="H419" s="1954"/>
      <c r="I419" s="1954"/>
      <c r="J419" s="1954"/>
      <c r="K419" s="1954"/>
      <c r="L419" s="1954"/>
      <c r="M419" s="1954"/>
      <c r="N419" s="1954"/>
      <c r="O419" s="1954"/>
      <c r="P419" s="1954"/>
      <c r="Q419" s="1954"/>
      <c r="R419" s="1954"/>
      <c r="S419" s="1954"/>
      <c r="T419" s="1954"/>
      <c r="U419" s="1954"/>
      <c r="V419" s="1954"/>
      <c r="W419" s="1954"/>
      <c r="X419" s="1954"/>
      <c r="Y419" s="1954"/>
      <c r="Z419" s="1954"/>
      <c r="AA419" s="1954"/>
      <c r="AB419" s="1954"/>
      <c r="AC419" s="1954"/>
      <c r="AD419" s="1954"/>
      <c r="AE419" s="1954"/>
      <c r="AF419" s="1954"/>
      <c r="AG419" s="1954"/>
      <c r="AH419" s="1954"/>
    </row>
    <row r="420" spans="1:34" ht="15.75" customHeight="1">
      <c r="A420" s="1954"/>
      <c r="B420" s="1954"/>
      <c r="C420" s="1954"/>
      <c r="D420" s="1954"/>
      <c r="E420" s="1954"/>
      <c r="F420" s="1954"/>
      <c r="G420" s="1954"/>
      <c r="H420" s="1954"/>
      <c r="I420" s="1954"/>
      <c r="J420" s="1954"/>
      <c r="K420" s="1954"/>
      <c r="L420" s="1954"/>
      <c r="M420" s="1954"/>
      <c r="N420" s="1954"/>
      <c r="O420" s="1954"/>
      <c r="P420" s="1954"/>
      <c r="Q420" s="1954"/>
      <c r="R420" s="1954"/>
      <c r="S420" s="1954"/>
      <c r="T420" s="1954"/>
      <c r="U420" s="1954"/>
      <c r="V420" s="1954"/>
      <c r="W420" s="1954"/>
      <c r="X420" s="1954"/>
      <c r="Y420" s="1954"/>
      <c r="Z420" s="1954"/>
      <c r="AA420" s="1954"/>
      <c r="AB420" s="1954"/>
      <c r="AC420" s="1954"/>
      <c r="AD420" s="1954"/>
      <c r="AE420" s="1954"/>
      <c r="AF420" s="1954"/>
      <c r="AG420" s="1954"/>
      <c r="AH420" s="1954"/>
    </row>
    <row r="421" spans="1:34" ht="15.75" customHeight="1">
      <c r="A421" s="1954"/>
      <c r="B421" s="1954"/>
      <c r="C421" s="1954"/>
      <c r="D421" s="1954"/>
      <c r="E421" s="1954"/>
      <c r="F421" s="1954"/>
      <c r="G421" s="1954"/>
      <c r="H421" s="1954"/>
      <c r="I421" s="1954"/>
      <c r="J421" s="1954"/>
      <c r="K421" s="1954"/>
      <c r="L421" s="1954"/>
      <c r="M421" s="1954"/>
      <c r="N421" s="1954"/>
      <c r="O421" s="1954"/>
      <c r="P421" s="1954"/>
      <c r="Q421" s="1954"/>
      <c r="R421" s="1954"/>
      <c r="S421" s="1954"/>
      <c r="T421" s="1954"/>
      <c r="U421" s="1954"/>
      <c r="V421" s="1954"/>
      <c r="W421" s="1954"/>
      <c r="X421" s="1954"/>
      <c r="Y421" s="1954"/>
      <c r="Z421" s="1954"/>
      <c r="AA421" s="1954"/>
      <c r="AB421" s="1954"/>
      <c r="AC421" s="1954"/>
      <c r="AD421" s="1954"/>
      <c r="AE421" s="1954"/>
      <c r="AF421" s="1954"/>
      <c r="AG421" s="1954"/>
      <c r="AH421" s="1954"/>
    </row>
    <row r="422" spans="1:34" ht="15.75" customHeight="1">
      <c r="A422" s="1954"/>
      <c r="B422" s="1954"/>
      <c r="C422" s="1954"/>
      <c r="D422" s="1954"/>
      <c r="E422" s="1954"/>
      <c r="F422" s="1954"/>
      <c r="G422" s="1954"/>
      <c r="H422" s="1954"/>
      <c r="I422" s="1954"/>
      <c r="J422" s="1954"/>
      <c r="K422" s="1954"/>
      <c r="L422" s="1954"/>
      <c r="M422" s="1954"/>
      <c r="N422" s="1954"/>
      <c r="O422" s="1954"/>
      <c r="P422" s="1954"/>
      <c r="Q422" s="1954"/>
      <c r="R422" s="1954"/>
      <c r="S422" s="1954"/>
      <c r="T422" s="1954"/>
      <c r="U422" s="1954"/>
      <c r="V422" s="1954"/>
      <c r="W422" s="1954"/>
      <c r="X422" s="1954"/>
      <c r="Y422" s="1954"/>
      <c r="Z422" s="1954"/>
      <c r="AA422" s="1954"/>
      <c r="AB422" s="1954"/>
      <c r="AC422" s="1954"/>
      <c r="AD422" s="1954"/>
      <c r="AE422" s="1954"/>
      <c r="AF422" s="1954"/>
      <c r="AG422" s="1954"/>
      <c r="AH422" s="1954"/>
    </row>
    <row r="423" spans="1:34" ht="15.75" customHeight="1">
      <c r="A423" s="1954"/>
      <c r="B423" s="1954"/>
      <c r="C423" s="1954"/>
      <c r="D423" s="1954"/>
      <c r="E423" s="1954"/>
      <c r="F423" s="1954"/>
      <c r="G423" s="1954"/>
      <c r="H423" s="1954"/>
      <c r="I423" s="1954"/>
      <c r="J423" s="1954"/>
      <c r="K423" s="1954"/>
      <c r="L423" s="1954"/>
      <c r="M423" s="1954"/>
      <c r="N423" s="1954"/>
      <c r="O423" s="1954"/>
      <c r="P423" s="1954"/>
      <c r="Q423" s="1954"/>
      <c r="R423" s="1954"/>
      <c r="S423" s="1954"/>
      <c r="T423" s="1954"/>
      <c r="U423" s="1954"/>
      <c r="V423" s="1954"/>
      <c r="W423" s="1954"/>
      <c r="X423" s="1954"/>
      <c r="Y423" s="1954"/>
      <c r="Z423" s="1954"/>
      <c r="AA423" s="1954"/>
      <c r="AB423" s="1954"/>
      <c r="AC423" s="1954"/>
      <c r="AD423" s="1954"/>
      <c r="AE423" s="1954"/>
      <c r="AF423" s="1954"/>
      <c r="AG423" s="1954"/>
      <c r="AH423" s="1954"/>
    </row>
    <row r="424" spans="1:34" ht="15.75" customHeight="1">
      <c r="A424" s="1954"/>
      <c r="B424" s="1954"/>
      <c r="C424" s="1954"/>
      <c r="D424" s="1954"/>
      <c r="E424" s="1954"/>
      <c r="F424" s="1954"/>
      <c r="G424" s="1954"/>
      <c r="H424" s="1954"/>
      <c r="I424" s="1954"/>
      <c r="J424" s="1954"/>
      <c r="K424" s="1954"/>
      <c r="L424" s="1954"/>
      <c r="M424" s="1954"/>
      <c r="N424" s="1954"/>
      <c r="O424" s="1954"/>
      <c r="P424" s="1954"/>
      <c r="Q424" s="1954"/>
      <c r="R424" s="1954"/>
      <c r="S424" s="1954"/>
      <c r="T424" s="1954"/>
      <c r="U424" s="1954"/>
      <c r="V424" s="1954"/>
      <c r="W424" s="1954"/>
      <c r="X424" s="1954"/>
      <c r="Y424" s="1954"/>
      <c r="Z424" s="1954"/>
      <c r="AA424" s="1954"/>
      <c r="AB424" s="1954"/>
      <c r="AC424" s="1954"/>
      <c r="AD424" s="1954"/>
      <c r="AE424" s="1954"/>
      <c r="AF424" s="1954"/>
      <c r="AG424" s="1954"/>
      <c r="AH424" s="1954"/>
    </row>
    <row r="425" spans="1:34" ht="15.75" customHeight="1">
      <c r="A425" s="1954"/>
      <c r="B425" s="1954"/>
      <c r="C425" s="1954"/>
      <c r="D425" s="1954"/>
      <c r="E425" s="1954"/>
      <c r="F425" s="1954"/>
      <c r="G425" s="1954"/>
      <c r="H425" s="1954"/>
      <c r="I425" s="1954"/>
      <c r="J425" s="1954"/>
      <c r="K425" s="1954"/>
      <c r="L425" s="1954"/>
      <c r="M425" s="1954"/>
      <c r="N425" s="1954"/>
      <c r="O425" s="1954"/>
      <c r="P425" s="1954"/>
      <c r="Q425" s="1954"/>
      <c r="R425" s="1954"/>
      <c r="S425" s="1954"/>
      <c r="T425" s="1954"/>
      <c r="U425" s="1954"/>
      <c r="V425" s="1954"/>
      <c r="W425" s="1954"/>
      <c r="X425" s="1954"/>
      <c r="Y425" s="1954"/>
      <c r="Z425" s="1954"/>
      <c r="AA425" s="1954"/>
      <c r="AB425" s="1954"/>
      <c r="AC425" s="1954"/>
      <c r="AD425" s="1954"/>
      <c r="AE425" s="1954"/>
      <c r="AF425" s="1954"/>
      <c r="AG425" s="1954"/>
      <c r="AH425" s="1954"/>
    </row>
    <row r="426" spans="1:34" ht="15.75" customHeight="1">
      <c r="A426" s="1954"/>
      <c r="B426" s="1954"/>
      <c r="C426" s="1954"/>
      <c r="D426" s="1954"/>
      <c r="E426" s="1954"/>
      <c r="F426" s="1954"/>
      <c r="G426" s="1954"/>
      <c r="H426" s="1954"/>
      <c r="I426" s="1954"/>
      <c r="J426" s="1954"/>
      <c r="K426" s="1954"/>
      <c r="L426" s="1954"/>
      <c r="M426" s="1954"/>
      <c r="N426" s="1954"/>
      <c r="O426" s="1954"/>
      <c r="P426" s="1954"/>
      <c r="Q426" s="1954"/>
      <c r="R426" s="1954"/>
      <c r="S426" s="1954"/>
      <c r="T426" s="1954"/>
      <c r="U426" s="1954"/>
      <c r="V426" s="1954"/>
      <c r="W426" s="1954"/>
      <c r="X426" s="1954"/>
      <c r="Y426" s="1954"/>
      <c r="Z426" s="1954"/>
      <c r="AA426" s="1954"/>
      <c r="AB426" s="1954"/>
      <c r="AC426" s="1954"/>
      <c r="AD426" s="1954"/>
      <c r="AE426" s="1954"/>
      <c r="AF426" s="1954"/>
      <c r="AG426" s="1954"/>
      <c r="AH426" s="1954"/>
    </row>
    <row r="427" spans="1:34" ht="15.75" customHeight="1">
      <c r="A427" s="1954"/>
      <c r="B427" s="1954"/>
      <c r="C427" s="1954"/>
      <c r="D427" s="1954"/>
      <c r="E427" s="1954"/>
      <c r="F427" s="1954"/>
      <c r="G427" s="1954"/>
      <c r="H427" s="1954"/>
      <c r="I427" s="1954"/>
      <c r="J427" s="1954"/>
      <c r="K427" s="1954"/>
      <c r="L427" s="1954"/>
      <c r="M427" s="1954"/>
      <c r="N427" s="1954"/>
      <c r="O427" s="1954"/>
      <c r="P427" s="1954"/>
      <c r="Q427" s="1954"/>
      <c r="R427" s="1954"/>
      <c r="S427" s="1954"/>
      <c r="T427" s="1954"/>
      <c r="U427" s="1954"/>
      <c r="V427" s="1954"/>
      <c r="W427" s="1954"/>
      <c r="X427" s="1954"/>
      <c r="Y427" s="1954"/>
      <c r="Z427" s="1954"/>
      <c r="AA427" s="1954"/>
      <c r="AB427" s="1954"/>
      <c r="AC427" s="1954"/>
      <c r="AD427" s="1954"/>
      <c r="AE427" s="1954"/>
      <c r="AF427" s="1954"/>
      <c r="AG427" s="1954"/>
      <c r="AH427" s="1954"/>
    </row>
    <row r="428" spans="1:34" ht="15.75" customHeight="1">
      <c r="A428" s="1954"/>
      <c r="B428" s="1954"/>
      <c r="C428" s="1954"/>
      <c r="D428" s="1954"/>
      <c r="E428" s="1954"/>
      <c r="F428" s="1954"/>
      <c r="G428" s="1954"/>
      <c r="H428" s="1954"/>
      <c r="I428" s="1954"/>
      <c r="J428" s="1954"/>
      <c r="K428" s="1954"/>
      <c r="L428" s="1954"/>
      <c r="M428" s="1954"/>
      <c r="N428" s="1954"/>
      <c r="O428" s="1954"/>
      <c r="P428" s="1954"/>
      <c r="Q428" s="1954"/>
      <c r="R428" s="1954"/>
      <c r="S428" s="1954"/>
      <c r="T428" s="1954"/>
      <c r="U428" s="1954"/>
      <c r="V428" s="1954"/>
      <c r="W428" s="1954"/>
      <c r="X428" s="1954"/>
      <c r="Y428" s="1954"/>
      <c r="Z428" s="1954"/>
      <c r="AA428" s="1954"/>
      <c r="AB428" s="1954"/>
      <c r="AC428" s="1954"/>
      <c r="AD428" s="1954"/>
      <c r="AE428" s="1954"/>
      <c r="AF428" s="1954"/>
      <c r="AG428" s="1954"/>
      <c r="AH428" s="1954"/>
    </row>
    <row r="429" spans="1:34" ht="15.75" customHeight="1">
      <c r="A429" s="1954"/>
      <c r="B429" s="1954"/>
      <c r="C429" s="1954"/>
      <c r="D429" s="1954"/>
      <c r="E429" s="1954"/>
      <c r="F429" s="1954"/>
      <c r="G429" s="1954"/>
      <c r="H429" s="1954"/>
      <c r="I429" s="1954"/>
      <c r="J429" s="1954"/>
      <c r="K429" s="1954"/>
      <c r="L429" s="1954"/>
      <c r="M429" s="1954"/>
      <c r="N429" s="1954"/>
      <c r="O429" s="1954"/>
      <c r="P429" s="1954"/>
      <c r="Q429" s="1954"/>
      <c r="R429" s="1954"/>
      <c r="S429" s="1954"/>
      <c r="T429" s="1954"/>
      <c r="U429" s="1954"/>
      <c r="V429" s="1954"/>
      <c r="W429" s="1954"/>
      <c r="X429" s="1954"/>
      <c r="Y429" s="1954"/>
      <c r="Z429" s="1954"/>
      <c r="AA429" s="1954"/>
      <c r="AB429" s="1954"/>
      <c r="AC429" s="1954"/>
      <c r="AD429" s="1954"/>
      <c r="AE429" s="1954"/>
      <c r="AF429" s="1954"/>
      <c r="AG429" s="1954"/>
      <c r="AH429" s="1954"/>
    </row>
    <row r="430" spans="1:34" ht="15.75" customHeight="1">
      <c r="A430" s="1954"/>
      <c r="B430" s="1954"/>
      <c r="C430" s="1954"/>
      <c r="D430" s="1954"/>
      <c r="E430" s="1954"/>
      <c r="F430" s="1954"/>
      <c r="G430" s="1954"/>
      <c r="H430" s="1954"/>
      <c r="I430" s="1954"/>
      <c r="J430" s="1954"/>
      <c r="K430" s="1954"/>
      <c r="L430" s="1954"/>
      <c r="M430" s="1954"/>
      <c r="N430" s="1954"/>
      <c r="O430" s="1954"/>
      <c r="P430" s="1954"/>
      <c r="Q430" s="1954"/>
      <c r="R430" s="1954"/>
      <c r="S430" s="1954"/>
      <c r="T430" s="1954"/>
      <c r="U430" s="1954"/>
      <c r="V430" s="1954"/>
      <c r="W430" s="1954"/>
      <c r="X430" s="1954"/>
      <c r="Y430" s="1954"/>
      <c r="Z430" s="1954"/>
      <c r="AA430" s="1954"/>
      <c r="AB430" s="1954"/>
      <c r="AC430" s="1954"/>
      <c r="AD430" s="1954"/>
      <c r="AE430" s="1954"/>
      <c r="AF430" s="1954"/>
      <c r="AG430" s="1954"/>
      <c r="AH430" s="1954"/>
    </row>
    <row r="431" spans="1:34" ht="15.75" customHeight="1">
      <c r="A431" s="1954"/>
      <c r="B431" s="1954"/>
      <c r="C431" s="1954"/>
      <c r="D431" s="1954"/>
      <c r="E431" s="1954"/>
      <c r="F431" s="1954"/>
      <c r="G431" s="1954"/>
      <c r="H431" s="1954"/>
      <c r="I431" s="1954"/>
      <c r="J431" s="1954"/>
      <c r="K431" s="1954"/>
      <c r="L431" s="1954"/>
      <c r="M431" s="1954"/>
      <c r="N431" s="1954"/>
      <c r="O431" s="1954"/>
      <c r="P431" s="1954"/>
      <c r="Q431" s="1954"/>
      <c r="R431" s="1954"/>
      <c r="S431" s="1954"/>
      <c r="T431" s="1954"/>
      <c r="U431" s="1954"/>
      <c r="V431" s="1954"/>
      <c r="W431" s="1954"/>
      <c r="X431" s="1954"/>
      <c r="Y431" s="1954"/>
      <c r="Z431" s="1954"/>
      <c r="AA431" s="1954"/>
      <c r="AB431" s="1954"/>
      <c r="AC431" s="1954"/>
      <c r="AD431" s="1954"/>
      <c r="AE431" s="1954"/>
      <c r="AF431" s="1954"/>
      <c r="AG431" s="1954"/>
      <c r="AH431" s="1954"/>
    </row>
    <row r="432" spans="1:34" ht="15.75" customHeight="1">
      <c r="A432" s="1954"/>
      <c r="B432" s="1954"/>
      <c r="C432" s="1954"/>
      <c r="D432" s="1954"/>
      <c r="E432" s="1954"/>
      <c r="F432" s="1954"/>
      <c r="G432" s="1954"/>
      <c r="H432" s="1954"/>
      <c r="I432" s="1954"/>
      <c r="J432" s="1954"/>
      <c r="K432" s="1954"/>
      <c r="L432" s="1954"/>
      <c r="M432" s="1954"/>
      <c r="N432" s="1954"/>
      <c r="O432" s="1954"/>
      <c r="P432" s="1954"/>
      <c r="Q432" s="1954"/>
      <c r="R432" s="1954"/>
      <c r="S432" s="1954"/>
      <c r="T432" s="1954"/>
      <c r="U432" s="1954"/>
      <c r="V432" s="1954"/>
      <c r="W432" s="1954"/>
      <c r="X432" s="1954"/>
      <c r="Y432" s="1954"/>
      <c r="Z432" s="1954"/>
      <c r="AA432" s="1954"/>
      <c r="AB432" s="1954"/>
      <c r="AC432" s="1954"/>
      <c r="AD432" s="1954"/>
      <c r="AE432" s="1954"/>
      <c r="AF432" s="1954"/>
      <c r="AG432" s="1954"/>
      <c r="AH432" s="1954"/>
    </row>
    <row r="433" spans="1:34" ht="15.75" customHeight="1">
      <c r="A433" s="1954"/>
      <c r="B433" s="1954"/>
      <c r="C433" s="1954"/>
      <c r="D433" s="1954"/>
      <c r="E433" s="1954"/>
      <c r="F433" s="1954"/>
      <c r="G433" s="1954"/>
      <c r="H433" s="1954"/>
      <c r="I433" s="1954"/>
      <c r="J433" s="1954"/>
      <c r="K433" s="1954"/>
      <c r="L433" s="1954"/>
      <c r="M433" s="1954"/>
      <c r="N433" s="1954"/>
      <c r="O433" s="1954"/>
      <c r="P433" s="1954"/>
      <c r="Q433" s="1954"/>
      <c r="R433" s="1954"/>
      <c r="S433" s="1954"/>
      <c r="T433" s="1954"/>
      <c r="U433" s="1954"/>
      <c r="V433" s="1954"/>
      <c r="W433" s="1954"/>
      <c r="X433" s="1954"/>
      <c r="Y433" s="1954"/>
      <c r="Z433" s="1954"/>
      <c r="AA433" s="1954"/>
      <c r="AB433" s="1954"/>
      <c r="AC433" s="1954"/>
      <c r="AD433" s="1954"/>
      <c r="AE433" s="1954"/>
      <c r="AF433" s="1954"/>
      <c r="AG433" s="1954"/>
      <c r="AH433" s="1954"/>
    </row>
    <row r="434" spans="1:34" ht="15.75" customHeight="1">
      <c r="A434" s="1954"/>
      <c r="B434" s="1954"/>
      <c r="C434" s="1954"/>
      <c r="D434" s="1954"/>
      <c r="E434" s="1954"/>
      <c r="F434" s="1954"/>
      <c r="G434" s="1954"/>
      <c r="H434" s="1954"/>
      <c r="I434" s="1954"/>
      <c r="J434" s="1954"/>
      <c r="K434" s="1954"/>
      <c r="L434" s="1954"/>
      <c r="M434" s="1954"/>
      <c r="N434" s="1954"/>
      <c r="O434" s="1954"/>
      <c r="P434" s="1954"/>
      <c r="Q434" s="1954"/>
      <c r="R434" s="1954"/>
      <c r="S434" s="1954"/>
      <c r="T434" s="1954"/>
      <c r="U434" s="1954"/>
      <c r="V434" s="1954"/>
      <c r="W434" s="1954"/>
      <c r="X434" s="1954"/>
      <c r="Y434" s="1954"/>
      <c r="Z434" s="1954"/>
      <c r="AA434" s="1954"/>
      <c r="AB434" s="1954"/>
      <c r="AC434" s="1954"/>
      <c r="AD434" s="1954"/>
      <c r="AE434" s="1954"/>
      <c r="AF434" s="1954"/>
      <c r="AG434" s="1954"/>
      <c r="AH434" s="1954"/>
    </row>
    <row r="435" spans="1:34" ht="15.75" customHeight="1">
      <c r="A435" s="1954"/>
      <c r="B435" s="1954"/>
      <c r="C435" s="1954"/>
      <c r="D435" s="1954"/>
      <c r="E435" s="1954"/>
      <c r="F435" s="1954"/>
      <c r="G435" s="1954"/>
      <c r="H435" s="1954"/>
      <c r="I435" s="1954"/>
      <c r="J435" s="1954"/>
      <c r="K435" s="1954"/>
      <c r="L435" s="1954"/>
      <c r="M435" s="1954"/>
      <c r="N435" s="1954"/>
      <c r="O435" s="1954"/>
      <c r="P435" s="1954"/>
      <c r="Q435" s="1954"/>
      <c r="R435" s="1954"/>
      <c r="S435" s="1954"/>
      <c r="T435" s="1954"/>
      <c r="U435" s="1954"/>
      <c r="V435" s="1954"/>
      <c r="W435" s="1954"/>
      <c r="X435" s="1954"/>
      <c r="Y435" s="1954"/>
      <c r="Z435" s="1954"/>
      <c r="AA435" s="1954"/>
      <c r="AB435" s="1954"/>
      <c r="AC435" s="1954"/>
      <c r="AD435" s="1954"/>
      <c r="AE435" s="1954"/>
      <c r="AF435" s="1954"/>
      <c r="AG435" s="1954"/>
      <c r="AH435" s="1954"/>
    </row>
    <row r="436" spans="1:34" ht="15.75" customHeight="1">
      <c r="A436" s="1954"/>
      <c r="B436" s="1954"/>
      <c r="C436" s="1954"/>
      <c r="D436" s="1954"/>
      <c r="E436" s="1954"/>
      <c r="F436" s="1954"/>
      <c r="G436" s="1954"/>
      <c r="H436" s="1954"/>
      <c r="I436" s="1954"/>
      <c r="J436" s="1954"/>
      <c r="K436" s="1954"/>
      <c r="L436" s="1954"/>
      <c r="M436" s="1954"/>
      <c r="N436" s="1954"/>
      <c r="O436" s="1954"/>
      <c r="P436" s="1954"/>
      <c r="Q436" s="1954"/>
      <c r="R436" s="1954"/>
      <c r="S436" s="1954"/>
      <c r="T436" s="1954"/>
      <c r="U436" s="1954"/>
      <c r="V436" s="1954"/>
      <c r="W436" s="1954"/>
      <c r="X436" s="1954"/>
      <c r="Y436" s="1954"/>
      <c r="Z436" s="1954"/>
      <c r="AA436" s="1954"/>
      <c r="AB436" s="1954"/>
      <c r="AC436" s="1954"/>
      <c r="AD436" s="1954"/>
      <c r="AE436" s="1954"/>
      <c r="AF436" s="1954"/>
      <c r="AG436" s="1954"/>
      <c r="AH436" s="1954"/>
    </row>
    <row r="437" spans="1:34" ht="15.75" customHeight="1">
      <c r="A437" s="1954"/>
      <c r="B437" s="1954"/>
      <c r="C437" s="1954"/>
      <c r="D437" s="1954"/>
      <c r="E437" s="1954"/>
      <c r="F437" s="1954"/>
      <c r="G437" s="1954"/>
      <c r="H437" s="1954"/>
      <c r="I437" s="1954"/>
      <c r="J437" s="1954"/>
      <c r="K437" s="1954"/>
      <c r="L437" s="1954"/>
      <c r="M437" s="1954"/>
      <c r="N437" s="1954"/>
      <c r="O437" s="1954"/>
      <c r="P437" s="1954"/>
      <c r="Q437" s="1954"/>
      <c r="R437" s="1954"/>
      <c r="S437" s="1954"/>
      <c r="T437" s="1954"/>
      <c r="U437" s="1954"/>
      <c r="V437" s="1954"/>
      <c r="W437" s="1954"/>
      <c r="X437" s="1954"/>
      <c r="Y437" s="1954"/>
      <c r="Z437" s="1954"/>
      <c r="AA437" s="1954"/>
      <c r="AB437" s="1954"/>
      <c r="AC437" s="1954"/>
      <c r="AD437" s="1954"/>
      <c r="AE437" s="1954"/>
      <c r="AF437" s="1954"/>
      <c r="AG437" s="1954"/>
      <c r="AH437" s="1954"/>
    </row>
    <row r="438" spans="1:34" ht="15.75" customHeight="1">
      <c r="A438" s="1954"/>
      <c r="B438" s="1954"/>
      <c r="C438" s="1954"/>
      <c r="D438" s="1954"/>
      <c r="E438" s="1954"/>
      <c r="F438" s="1954"/>
      <c r="G438" s="1954"/>
      <c r="H438" s="1954"/>
      <c r="I438" s="1954"/>
      <c r="J438" s="1954"/>
      <c r="K438" s="1954"/>
      <c r="L438" s="1954"/>
      <c r="M438" s="1954"/>
      <c r="N438" s="1954"/>
      <c r="O438" s="1954"/>
      <c r="P438" s="1954"/>
      <c r="Q438" s="1954"/>
      <c r="R438" s="1954"/>
      <c r="S438" s="1954"/>
      <c r="T438" s="1954"/>
      <c r="U438" s="1954"/>
      <c r="V438" s="1954"/>
      <c r="W438" s="1954"/>
      <c r="X438" s="1954"/>
      <c r="Y438" s="1954"/>
      <c r="Z438" s="1954"/>
      <c r="AA438" s="1954"/>
      <c r="AB438" s="1954"/>
      <c r="AC438" s="1954"/>
      <c r="AD438" s="1954"/>
      <c r="AE438" s="1954"/>
      <c r="AF438" s="1954"/>
      <c r="AG438" s="1954"/>
      <c r="AH438" s="1954"/>
    </row>
    <row r="439" spans="1:34" ht="15.75" customHeight="1">
      <c r="A439" s="1954"/>
      <c r="B439" s="1954"/>
      <c r="C439" s="1954"/>
      <c r="D439" s="1954"/>
      <c r="E439" s="1954"/>
      <c r="F439" s="1954"/>
      <c r="G439" s="1954"/>
      <c r="H439" s="1954"/>
      <c r="I439" s="1954"/>
      <c r="J439" s="1954"/>
      <c r="K439" s="1954"/>
      <c r="L439" s="1954"/>
      <c r="M439" s="1954"/>
      <c r="N439" s="1954"/>
      <c r="O439" s="1954"/>
      <c r="P439" s="1954"/>
      <c r="Q439" s="1954"/>
      <c r="R439" s="1954"/>
      <c r="S439" s="1954"/>
      <c r="T439" s="1954"/>
      <c r="U439" s="1954"/>
      <c r="V439" s="1954"/>
      <c r="W439" s="1954"/>
      <c r="X439" s="1954"/>
      <c r="Y439" s="1954"/>
      <c r="Z439" s="1954"/>
      <c r="AA439" s="1954"/>
      <c r="AB439" s="1954"/>
      <c r="AC439" s="1954"/>
      <c r="AD439" s="1954"/>
      <c r="AE439" s="1954"/>
      <c r="AF439" s="1954"/>
      <c r="AG439" s="1954"/>
      <c r="AH439" s="1954"/>
    </row>
    <row r="440" spans="1:34" ht="15.75" customHeight="1">
      <c r="A440" s="1954"/>
      <c r="B440" s="1954"/>
      <c r="C440" s="1954"/>
      <c r="D440" s="1954"/>
      <c r="E440" s="1954"/>
      <c r="F440" s="1954"/>
      <c r="G440" s="1954"/>
      <c r="H440" s="1954"/>
      <c r="I440" s="1954"/>
      <c r="J440" s="1954"/>
      <c r="K440" s="1954"/>
      <c r="L440" s="1954"/>
      <c r="M440" s="1954"/>
      <c r="N440" s="1954"/>
      <c r="O440" s="1954"/>
      <c r="P440" s="1954"/>
      <c r="Q440" s="1954"/>
      <c r="R440" s="1954"/>
      <c r="S440" s="1954"/>
      <c r="T440" s="1954"/>
      <c r="U440" s="1954"/>
      <c r="V440" s="1954"/>
      <c r="W440" s="1954"/>
      <c r="X440" s="1954"/>
      <c r="Y440" s="1954"/>
      <c r="Z440" s="1954"/>
      <c r="AA440" s="1954"/>
      <c r="AB440" s="1954"/>
      <c r="AC440" s="1954"/>
      <c r="AD440" s="1954"/>
      <c r="AE440" s="1954"/>
      <c r="AF440" s="1954"/>
      <c r="AG440" s="1954"/>
      <c r="AH440" s="1954"/>
    </row>
    <row r="441" spans="1:34" ht="15.75" customHeight="1">
      <c r="A441" s="1954"/>
      <c r="B441" s="1954"/>
      <c r="C441" s="1954"/>
      <c r="D441" s="1954"/>
      <c r="E441" s="1954"/>
      <c r="F441" s="1954"/>
      <c r="G441" s="1954"/>
      <c r="H441" s="1954"/>
      <c r="I441" s="1954"/>
      <c r="J441" s="1954"/>
      <c r="K441" s="1954"/>
      <c r="L441" s="1954"/>
      <c r="M441" s="1954"/>
      <c r="N441" s="1954"/>
      <c r="O441" s="1954"/>
      <c r="P441" s="1954"/>
      <c r="Q441" s="1954"/>
      <c r="R441" s="1954"/>
      <c r="S441" s="1954"/>
      <c r="T441" s="1954"/>
      <c r="U441" s="1954"/>
      <c r="V441" s="1954"/>
      <c r="W441" s="1954"/>
      <c r="X441" s="1954"/>
      <c r="Y441" s="1954"/>
      <c r="Z441" s="1954"/>
      <c r="AA441" s="1954"/>
      <c r="AB441" s="1954"/>
      <c r="AC441" s="1954"/>
      <c r="AD441" s="1954"/>
      <c r="AE441" s="1954"/>
      <c r="AF441" s="1954"/>
      <c r="AG441" s="1954"/>
      <c r="AH441" s="1954"/>
    </row>
    <row r="442" spans="1:34" ht="15.75" customHeight="1">
      <c r="A442" s="1954"/>
      <c r="B442" s="1954"/>
      <c r="C442" s="1954"/>
      <c r="D442" s="1954"/>
      <c r="E442" s="1954"/>
      <c r="F442" s="1954"/>
      <c r="G442" s="1954"/>
      <c r="H442" s="1954"/>
      <c r="I442" s="1954"/>
      <c r="J442" s="1954"/>
      <c r="K442" s="1954"/>
      <c r="L442" s="1954"/>
      <c r="M442" s="1954"/>
      <c r="N442" s="1954"/>
      <c r="O442" s="1954"/>
      <c r="P442" s="1954"/>
      <c r="Q442" s="1954"/>
      <c r="R442" s="1954"/>
      <c r="S442" s="1954"/>
      <c r="T442" s="1954"/>
      <c r="U442" s="1954"/>
      <c r="V442" s="1954"/>
      <c r="W442" s="1954"/>
      <c r="X442" s="1954"/>
      <c r="Y442" s="1954"/>
      <c r="Z442" s="1954"/>
      <c r="AA442" s="1954"/>
      <c r="AB442" s="1954"/>
      <c r="AC442" s="1954"/>
      <c r="AD442" s="1954"/>
      <c r="AE442" s="1954"/>
      <c r="AF442" s="1954"/>
      <c r="AG442" s="1954"/>
      <c r="AH442" s="1954"/>
    </row>
    <row r="443" spans="1:34" ht="15.75" customHeight="1">
      <c r="A443" s="1954"/>
      <c r="B443" s="1954"/>
      <c r="C443" s="1954"/>
      <c r="D443" s="1954"/>
      <c r="E443" s="1954"/>
      <c r="F443" s="1954"/>
      <c r="G443" s="1954"/>
      <c r="H443" s="1954"/>
      <c r="I443" s="1954"/>
      <c r="J443" s="1954"/>
      <c r="K443" s="1954"/>
      <c r="L443" s="1954"/>
      <c r="M443" s="1954"/>
      <c r="N443" s="1954"/>
      <c r="O443" s="1954"/>
      <c r="P443" s="1954"/>
      <c r="Q443" s="1954"/>
      <c r="R443" s="1954"/>
      <c r="S443" s="1954"/>
      <c r="T443" s="1954"/>
      <c r="U443" s="1954"/>
      <c r="V443" s="1954"/>
      <c r="W443" s="1954"/>
      <c r="X443" s="1954"/>
      <c r="Y443" s="1954"/>
      <c r="Z443" s="1954"/>
      <c r="AA443" s="1954"/>
      <c r="AB443" s="1954"/>
      <c r="AC443" s="1954"/>
      <c r="AD443" s="1954"/>
      <c r="AE443" s="1954"/>
      <c r="AF443" s="1954"/>
      <c r="AG443" s="1954"/>
      <c r="AH443" s="1954"/>
    </row>
    <row r="444" spans="1:34" ht="15.75" customHeight="1">
      <c r="A444" s="1954"/>
      <c r="B444" s="1954"/>
      <c r="C444" s="1954"/>
      <c r="D444" s="1954"/>
      <c r="E444" s="1954"/>
      <c r="F444" s="1954"/>
      <c r="G444" s="1954"/>
      <c r="H444" s="1954"/>
      <c r="I444" s="1954"/>
      <c r="J444" s="1954"/>
      <c r="K444" s="1954"/>
      <c r="L444" s="1954"/>
      <c r="M444" s="1954"/>
      <c r="N444" s="1954"/>
      <c r="O444" s="1954"/>
      <c r="P444" s="1954"/>
      <c r="Q444" s="1954"/>
      <c r="R444" s="1954"/>
      <c r="S444" s="1954"/>
      <c r="T444" s="1954"/>
      <c r="U444" s="1954"/>
      <c r="V444" s="1954"/>
      <c r="W444" s="1954"/>
      <c r="X444" s="1954"/>
      <c r="Y444" s="1954"/>
      <c r="Z444" s="1954"/>
      <c r="AA444" s="1954"/>
      <c r="AB444" s="1954"/>
      <c r="AC444" s="1954"/>
      <c r="AD444" s="1954"/>
      <c r="AE444" s="1954"/>
      <c r="AF444" s="1954"/>
      <c r="AG444" s="1954"/>
      <c r="AH444" s="1954"/>
    </row>
    <row r="445" spans="1:34" ht="15.75" customHeight="1">
      <c r="A445" s="1954"/>
      <c r="B445" s="1954"/>
      <c r="C445" s="1954"/>
      <c r="D445" s="1954"/>
      <c r="E445" s="1954"/>
      <c r="F445" s="1954"/>
      <c r="G445" s="1954"/>
      <c r="H445" s="1954"/>
      <c r="I445" s="1954"/>
      <c r="J445" s="1954"/>
      <c r="K445" s="1954"/>
      <c r="L445" s="1954"/>
      <c r="M445" s="1954"/>
      <c r="N445" s="1954"/>
      <c r="O445" s="1954"/>
      <c r="P445" s="1954"/>
      <c r="Q445" s="1954"/>
      <c r="R445" s="1954"/>
      <c r="S445" s="1954"/>
      <c r="T445" s="1954"/>
      <c r="U445" s="1954"/>
      <c r="V445" s="1954"/>
      <c r="W445" s="1954"/>
      <c r="X445" s="1954"/>
      <c r="Y445" s="1954"/>
      <c r="Z445" s="1954"/>
      <c r="AA445" s="1954"/>
      <c r="AB445" s="1954"/>
      <c r="AC445" s="1954"/>
      <c r="AD445" s="1954"/>
      <c r="AE445" s="1954"/>
      <c r="AF445" s="1954"/>
      <c r="AG445" s="1954"/>
      <c r="AH445" s="1954"/>
    </row>
    <row r="446" spans="1:34" ht="15.75" customHeight="1">
      <c r="A446" s="1954"/>
      <c r="B446" s="1954"/>
      <c r="C446" s="1954"/>
      <c r="D446" s="1954"/>
      <c r="E446" s="1954"/>
      <c r="F446" s="1954"/>
      <c r="G446" s="1954"/>
      <c r="H446" s="1954"/>
      <c r="I446" s="1954"/>
      <c r="J446" s="1954"/>
      <c r="K446" s="1954"/>
      <c r="L446" s="1954"/>
      <c r="M446" s="1954"/>
      <c r="N446" s="1954"/>
      <c r="O446" s="1954"/>
      <c r="P446" s="1954"/>
      <c r="Q446" s="1954"/>
      <c r="R446" s="1954"/>
      <c r="S446" s="1954"/>
      <c r="T446" s="1954"/>
      <c r="U446" s="1954"/>
      <c r="V446" s="1954"/>
      <c r="W446" s="1954"/>
      <c r="X446" s="1954"/>
      <c r="Y446" s="1954"/>
      <c r="Z446" s="1954"/>
      <c r="AA446" s="1954"/>
      <c r="AB446" s="1954"/>
      <c r="AC446" s="1954"/>
      <c r="AD446" s="1954"/>
      <c r="AE446" s="1954"/>
      <c r="AF446" s="1954"/>
      <c r="AG446" s="1954"/>
      <c r="AH446" s="1954"/>
    </row>
    <row r="447" spans="1:34" ht="15.75" customHeight="1">
      <c r="A447" s="1954"/>
      <c r="B447" s="1954"/>
      <c r="C447" s="1954"/>
      <c r="D447" s="1954"/>
      <c r="E447" s="1954"/>
      <c r="F447" s="1954"/>
      <c r="G447" s="1954"/>
      <c r="H447" s="1954"/>
      <c r="I447" s="1954"/>
      <c r="J447" s="1954"/>
      <c r="K447" s="1954"/>
      <c r="L447" s="1954"/>
      <c r="M447" s="1954"/>
      <c r="N447" s="1954"/>
      <c r="O447" s="1954"/>
      <c r="P447" s="1954"/>
      <c r="Q447" s="1954"/>
      <c r="R447" s="1954"/>
      <c r="S447" s="1954"/>
      <c r="T447" s="1954"/>
      <c r="U447" s="1954"/>
      <c r="V447" s="1954"/>
      <c r="W447" s="1954"/>
      <c r="X447" s="1954"/>
      <c r="Y447" s="1954"/>
      <c r="Z447" s="1954"/>
      <c r="AA447" s="1954"/>
      <c r="AB447" s="1954"/>
      <c r="AC447" s="1954"/>
      <c r="AD447" s="1954"/>
      <c r="AE447" s="1954"/>
      <c r="AF447" s="1954"/>
      <c r="AG447" s="1954"/>
      <c r="AH447" s="1954"/>
    </row>
    <row r="448" spans="1:34" ht="15.75" customHeight="1">
      <c r="A448" s="1954"/>
      <c r="B448" s="1954"/>
      <c r="C448" s="1954"/>
      <c r="D448" s="1954"/>
      <c r="E448" s="1954"/>
      <c r="F448" s="1954"/>
      <c r="G448" s="1954"/>
      <c r="H448" s="1954"/>
      <c r="I448" s="1954"/>
      <c r="J448" s="1954"/>
      <c r="K448" s="1954"/>
      <c r="L448" s="1954"/>
      <c r="M448" s="1954"/>
      <c r="N448" s="1954"/>
      <c r="O448" s="1954"/>
      <c r="P448" s="1954"/>
      <c r="Q448" s="1954"/>
      <c r="R448" s="1954"/>
      <c r="S448" s="1954"/>
      <c r="T448" s="1954"/>
      <c r="U448" s="1954"/>
      <c r="V448" s="1954"/>
      <c r="W448" s="1954"/>
      <c r="X448" s="1954"/>
      <c r="Y448" s="1954"/>
      <c r="Z448" s="1954"/>
      <c r="AA448" s="1954"/>
      <c r="AB448" s="1954"/>
      <c r="AC448" s="1954"/>
      <c r="AD448" s="1954"/>
      <c r="AE448" s="1954"/>
      <c r="AF448" s="1954"/>
      <c r="AG448" s="1954"/>
      <c r="AH448" s="1954"/>
    </row>
    <row r="449" spans="1:34" ht="15.75" customHeight="1">
      <c r="A449" s="1954"/>
      <c r="B449" s="1954"/>
      <c r="C449" s="1954"/>
      <c r="D449" s="1954"/>
      <c r="E449" s="1954"/>
      <c r="F449" s="1954"/>
      <c r="G449" s="1954"/>
      <c r="H449" s="1954"/>
      <c r="I449" s="1954"/>
      <c r="J449" s="1954"/>
      <c r="K449" s="1954"/>
      <c r="L449" s="1954"/>
      <c r="M449" s="1954"/>
      <c r="N449" s="1954"/>
      <c r="O449" s="1954"/>
      <c r="P449" s="1954"/>
      <c r="Q449" s="1954"/>
      <c r="R449" s="1954"/>
      <c r="S449" s="1954"/>
      <c r="T449" s="1954"/>
      <c r="U449" s="1954"/>
      <c r="V449" s="1954"/>
      <c r="W449" s="1954"/>
      <c r="X449" s="1954"/>
      <c r="Y449" s="1954"/>
      <c r="Z449" s="1954"/>
      <c r="AA449" s="1954"/>
      <c r="AB449" s="1954"/>
      <c r="AC449" s="1954"/>
      <c r="AD449" s="1954"/>
      <c r="AE449" s="1954"/>
      <c r="AF449" s="1954"/>
      <c r="AG449" s="1954"/>
      <c r="AH449" s="1954"/>
    </row>
    <row r="450" spans="1:34" ht="15.75" customHeight="1">
      <c r="A450" s="1954"/>
      <c r="B450" s="1954"/>
      <c r="C450" s="1954"/>
      <c r="D450" s="1954"/>
      <c r="E450" s="1954"/>
      <c r="F450" s="1954"/>
      <c r="G450" s="1954"/>
      <c r="H450" s="1954"/>
      <c r="I450" s="1954"/>
      <c r="J450" s="1954"/>
      <c r="K450" s="1954"/>
      <c r="L450" s="1954"/>
      <c r="M450" s="1954"/>
      <c r="N450" s="1954"/>
      <c r="O450" s="1954"/>
      <c r="P450" s="1954"/>
      <c r="Q450" s="1954"/>
      <c r="R450" s="1954"/>
      <c r="S450" s="1954"/>
      <c r="T450" s="1954"/>
      <c r="U450" s="1954"/>
      <c r="V450" s="1954"/>
      <c r="W450" s="1954"/>
      <c r="X450" s="1954"/>
      <c r="Y450" s="1954"/>
      <c r="Z450" s="1954"/>
      <c r="AA450" s="1954"/>
      <c r="AB450" s="1954"/>
      <c r="AC450" s="1954"/>
      <c r="AD450" s="1954"/>
      <c r="AE450" s="1954"/>
      <c r="AF450" s="1954"/>
      <c r="AG450" s="1954"/>
      <c r="AH450" s="1954"/>
    </row>
    <row r="451" spans="1:34" ht="15.75" customHeight="1">
      <c r="A451" s="1954"/>
      <c r="B451" s="1954"/>
      <c r="C451" s="1954"/>
      <c r="D451" s="1954"/>
      <c r="E451" s="1954"/>
      <c r="F451" s="1954"/>
      <c r="G451" s="1954"/>
      <c r="H451" s="1954"/>
      <c r="I451" s="1954"/>
      <c r="J451" s="1954"/>
      <c r="K451" s="1954"/>
      <c r="L451" s="1954"/>
      <c r="M451" s="1954"/>
      <c r="N451" s="1954"/>
      <c r="O451" s="1954"/>
      <c r="P451" s="1954"/>
      <c r="Q451" s="1954"/>
      <c r="R451" s="1954"/>
      <c r="S451" s="1954"/>
      <c r="T451" s="1954"/>
      <c r="U451" s="1954"/>
      <c r="V451" s="1954"/>
      <c r="W451" s="1954"/>
      <c r="X451" s="1954"/>
      <c r="Y451" s="1954"/>
      <c r="Z451" s="1954"/>
      <c r="AA451" s="1954"/>
      <c r="AB451" s="1954"/>
      <c r="AC451" s="1954"/>
      <c r="AD451" s="1954"/>
      <c r="AE451" s="1954"/>
      <c r="AF451" s="1954"/>
      <c r="AG451" s="1954"/>
      <c r="AH451" s="1954"/>
    </row>
    <row r="452" spans="1:34" ht="15.75" customHeight="1">
      <c r="A452" s="1954"/>
      <c r="B452" s="1954"/>
      <c r="C452" s="1954"/>
      <c r="D452" s="1954"/>
      <c r="E452" s="1954"/>
      <c r="F452" s="1954"/>
      <c r="G452" s="1954"/>
      <c r="H452" s="1954"/>
      <c r="I452" s="1954"/>
      <c r="J452" s="1954"/>
      <c r="K452" s="1954"/>
      <c r="L452" s="1954"/>
      <c r="M452" s="1954"/>
      <c r="N452" s="1954"/>
      <c r="O452" s="1954"/>
      <c r="P452" s="1954"/>
      <c r="Q452" s="1954"/>
      <c r="R452" s="1954"/>
      <c r="S452" s="1954"/>
      <c r="T452" s="1954"/>
      <c r="U452" s="1954"/>
      <c r="V452" s="1954"/>
      <c r="W452" s="1954"/>
      <c r="X452" s="1954"/>
      <c r="Y452" s="1954"/>
      <c r="Z452" s="1954"/>
      <c r="AA452" s="1954"/>
      <c r="AB452" s="1954"/>
      <c r="AC452" s="1954"/>
      <c r="AD452" s="1954"/>
      <c r="AE452" s="1954"/>
      <c r="AF452" s="1954"/>
      <c r="AG452" s="1954"/>
      <c r="AH452" s="1954"/>
    </row>
    <row r="453" spans="1:34" ht="15.75" customHeight="1">
      <c r="A453" s="1954"/>
      <c r="B453" s="1954"/>
      <c r="C453" s="1954"/>
      <c r="D453" s="1954"/>
      <c r="E453" s="1954"/>
      <c r="F453" s="1954"/>
      <c r="G453" s="1954"/>
      <c r="H453" s="1954"/>
      <c r="I453" s="1954"/>
      <c r="J453" s="1954"/>
      <c r="K453" s="1954"/>
      <c r="L453" s="1954"/>
      <c r="M453" s="1954"/>
      <c r="N453" s="1954"/>
      <c r="O453" s="1954"/>
      <c r="P453" s="1954"/>
      <c r="Q453" s="1954"/>
      <c r="R453" s="1954"/>
      <c r="S453" s="1954"/>
      <c r="T453" s="1954"/>
      <c r="U453" s="1954"/>
      <c r="V453" s="1954"/>
      <c r="W453" s="1954"/>
      <c r="X453" s="1954"/>
      <c r="Y453" s="1954"/>
      <c r="Z453" s="1954"/>
      <c r="AA453" s="1954"/>
      <c r="AB453" s="1954"/>
      <c r="AC453" s="1954"/>
      <c r="AD453" s="1954"/>
      <c r="AE453" s="1954"/>
      <c r="AF453" s="1954"/>
      <c r="AG453" s="1954"/>
      <c r="AH453" s="1954"/>
    </row>
    <row r="454" spans="1:34" ht="15.75" customHeight="1">
      <c r="A454" s="1954"/>
      <c r="B454" s="1954"/>
      <c r="C454" s="1954"/>
      <c r="D454" s="1954"/>
      <c r="E454" s="1954"/>
      <c r="F454" s="1954"/>
      <c r="G454" s="1954"/>
      <c r="H454" s="1954"/>
      <c r="I454" s="1954"/>
      <c r="J454" s="1954"/>
      <c r="K454" s="1954"/>
      <c r="L454" s="1954"/>
      <c r="M454" s="1954"/>
      <c r="N454" s="1954"/>
      <c r="O454" s="1954"/>
      <c r="P454" s="1954"/>
      <c r="Q454" s="1954"/>
      <c r="R454" s="1954"/>
      <c r="S454" s="1954"/>
      <c r="T454" s="1954"/>
      <c r="U454" s="1954"/>
      <c r="V454" s="1954"/>
      <c r="W454" s="1954"/>
      <c r="X454" s="1954"/>
      <c r="Y454" s="1954"/>
      <c r="Z454" s="1954"/>
      <c r="AA454" s="1954"/>
      <c r="AB454" s="1954"/>
      <c r="AC454" s="1954"/>
      <c r="AD454" s="1954"/>
      <c r="AE454" s="1954"/>
      <c r="AF454" s="1954"/>
      <c r="AG454" s="1954"/>
      <c r="AH454" s="1954"/>
    </row>
    <row r="455" spans="1:34" ht="15.75" customHeight="1">
      <c r="A455" s="1954"/>
      <c r="B455" s="1954"/>
      <c r="C455" s="1954"/>
      <c r="D455" s="1954"/>
      <c r="E455" s="1954"/>
      <c r="F455" s="1954"/>
      <c r="G455" s="1954"/>
      <c r="H455" s="1954"/>
      <c r="I455" s="1954"/>
      <c r="J455" s="1954"/>
      <c r="K455" s="1954"/>
      <c r="L455" s="1954"/>
      <c r="M455" s="1954"/>
      <c r="N455" s="1954"/>
      <c r="O455" s="1954"/>
      <c r="P455" s="1954"/>
      <c r="Q455" s="1954"/>
      <c r="R455" s="1954"/>
      <c r="S455" s="1954"/>
      <c r="T455" s="1954"/>
      <c r="U455" s="1954"/>
      <c r="V455" s="1954"/>
      <c r="W455" s="1954"/>
      <c r="X455" s="1954"/>
      <c r="Y455" s="1954"/>
      <c r="Z455" s="1954"/>
      <c r="AA455" s="1954"/>
      <c r="AB455" s="1954"/>
      <c r="AC455" s="1954"/>
      <c r="AD455" s="1954"/>
      <c r="AE455" s="1954"/>
      <c r="AF455" s="1954"/>
      <c r="AG455" s="1954"/>
      <c r="AH455" s="1954"/>
    </row>
    <row r="456" spans="1:34" ht="15.75" customHeight="1">
      <c r="A456" s="1954"/>
      <c r="B456" s="1954"/>
      <c r="C456" s="1954"/>
      <c r="D456" s="1954"/>
      <c r="E456" s="1954"/>
      <c r="F456" s="1954"/>
      <c r="G456" s="1954"/>
      <c r="H456" s="1954"/>
      <c r="I456" s="1954"/>
      <c r="J456" s="1954"/>
      <c r="K456" s="1954"/>
      <c r="L456" s="1954"/>
      <c r="M456" s="1954"/>
      <c r="N456" s="1954"/>
      <c r="O456" s="1954"/>
      <c r="P456" s="1954"/>
      <c r="Q456" s="1954"/>
      <c r="R456" s="1954"/>
      <c r="S456" s="1954"/>
      <c r="T456" s="1954"/>
      <c r="U456" s="1954"/>
      <c r="V456" s="1954"/>
      <c r="W456" s="1954"/>
      <c r="X456" s="1954"/>
      <c r="Y456" s="1954"/>
      <c r="Z456" s="1954"/>
      <c r="AA456" s="1954"/>
      <c r="AB456" s="1954"/>
      <c r="AC456" s="1954"/>
      <c r="AD456" s="1954"/>
      <c r="AE456" s="1954"/>
      <c r="AF456" s="1954"/>
      <c r="AG456" s="1954"/>
      <c r="AH456" s="1954"/>
    </row>
    <row r="457" spans="1:34" ht="15.75" customHeight="1">
      <c r="A457" s="1954"/>
      <c r="B457" s="1954"/>
      <c r="C457" s="1954"/>
      <c r="D457" s="1954"/>
      <c r="E457" s="1954"/>
      <c r="F457" s="1954"/>
      <c r="G457" s="1954"/>
      <c r="H457" s="1954"/>
      <c r="I457" s="1954"/>
      <c r="J457" s="1954"/>
      <c r="K457" s="1954"/>
      <c r="L457" s="1954"/>
      <c r="M457" s="1954"/>
      <c r="N457" s="1954"/>
      <c r="O457" s="1954"/>
      <c r="P457" s="1954"/>
      <c r="Q457" s="1954"/>
      <c r="R457" s="1954"/>
      <c r="S457" s="1954"/>
      <c r="T457" s="1954"/>
      <c r="U457" s="1954"/>
      <c r="V457" s="1954"/>
      <c r="W457" s="1954"/>
      <c r="X457" s="1954"/>
      <c r="Y457" s="1954"/>
      <c r="Z457" s="1954"/>
      <c r="AA457" s="1954"/>
      <c r="AB457" s="1954"/>
      <c r="AC457" s="1954"/>
      <c r="AD457" s="1954"/>
      <c r="AE457" s="1954"/>
      <c r="AF457" s="1954"/>
      <c r="AG457" s="1954"/>
      <c r="AH457" s="1954"/>
    </row>
    <row r="458" spans="1:34" ht="15.75" customHeight="1">
      <c r="A458" s="1954"/>
      <c r="B458" s="1954"/>
      <c r="C458" s="1954"/>
      <c r="D458" s="1954"/>
      <c r="E458" s="1954"/>
      <c r="F458" s="1954"/>
      <c r="G458" s="1954"/>
      <c r="H458" s="1954"/>
      <c r="I458" s="1954"/>
      <c r="J458" s="1954"/>
      <c r="K458" s="1954"/>
      <c r="L458" s="1954"/>
      <c r="M458" s="1954"/>
      <c r="N458" s="1954"/>
      <c r="O458" s="1954"/>
      <c r="P458" s="1954"/>
      <c r="Q458" s="1954"/>
      <c r="R458" s="1954"/>
      <c r="S458" s="1954"/>
      <c r="T458" s="1954"/>
      <c r="U458" s="1954"/>
      <c r="V458" s="1954"/>
      <c r="W458" s="1954"/>
      <c r="X458" s="1954"/>
      <c r="Y458" s="1954"/>
      <c r="Z458" s="1954"/>
      <c r="AA458" s="1954"/>
      <c r="AB458" s="1954"/>
      <c r="AC458" s="1954"/>
      <c r="AD458" s="1954"/>
      <c r="AE458" s="1954"/>
      <c r="AF458" s="1954"/>
      <c r="AG458" s="1954"/>
      <c r="AH458" s="1954"/>
    </row>
    <row r="459" spans="1:34" ht="15.75" customHeight="1">
      <c r="A459" s="1954"/>
      <c r="B459" s="1954"/>
      <c r="C459" s="1954"/>
      <c r="D459" s="1954"/>
      <c r="E459" s="1954"/>
      <c r="F459" s="1954"/>
      <c r="G459" s="1954"/>
      <c r="H459" s="1954"/>
      <c r="I459" s="1954"/>
      <c r="J459" s="1954"/>
      <c r="K459" s="1954"/>
      <c r="L459" s="1954"/>
      <c r="M459" s="1954"/>
      <c r="N459" s="1954"/>
      <c r="O459" s="1954"/>
      <c r="P459" s="1954"/>
      <c r="Q459" s="1954"/>
      <c r="R459" s="1954"/>
      <c r="S459" s="1954"/>
      <c r="T459" s="1954"/>
      <c r="U459" s="1954"/>
      <c r="V459" s="1954"/>
      <c r="W459" s="1954"/>
      <c r="X459" s="1954"/>
      <c r="Y459" s="1954"/>
      <c r="Z459" s="1954"/>
      <c r="AA459" s="1954"/>
      <c r="AB459" s="1954"/>
      <c r="AC459" s="1954"/>
      <c r="AD459" s="1954"/>
      <c r="AE459" s="1954"/>
      <c r="AF459" s="1954"/>
      <c r="AG459" s="1954"/>
      <c r="AH459" s="1954"/>
    </row>
    <row r="460" spans="1:34" ht="15.75" customHeight="1">
      <c r="A460" s="1954"/>
      <c r="B460" s="1954"/>
      <c r="C460" s="1954"/>
      <c r="D460" s="1954"/>
      <c r="E460" s="1954"/>
      <c r="F460" s="1954"/>
      <c r="G460" s="1954"/>
      <c r="H460" s="1954"/>
      <c r="I460" s="1954"/>
      <c r="J460" s="1954"/>
      <c r="K460" s="1954"/>
      <c r="L460" s="1954"/>
      <c r="M460" s="1954"/>
      <c r="N460" s="1954"/>
      <c r="O460" s="1954"/>
      <c r="P460" s="1954"/>
      <c r="Q460" s="1954"/>
      <c r="R460" s="1954"/>
      <c r="S460" s="1954"/>
      <c r="T460" s="1954"/>
      <c r="U460" s="1954"/>
      <c r="V460" s="1954"/>
      <c r="W460" s="1954"/>
      <c r="X460" s="1954"/>
      <c r="Y460" s="1954"/>
      <c r="Z460" s="1954"/>
      <c r="AA460" s="1954"/>
      <c r="AB460" s="1954"/>
      <c r="AC460" s="1954"/>
      <c r="AD460" s="1954"/>
      <c r="AE460" s="1954"/>
      <c r="AF460" s="1954"/>
      <c r="AG460" s="1954"/>
      <c r="AH460" s="1954"/>
    </row>
    <row r="461" spans="1:34" ht="15.75" customHeight="1">
      <c r="A461" s="1954"/>
      <c r="B461" s="1954"/>
      <c r="C461" s="1954"/>
      <c r="D461" s="1954"/>
      <c r="E461" s="1954"/>
      <c r="F461" s="1954"/>
      <c r="G461" s="1954"/>
      <c r="H461" s="1954"/>
      <c r="I461" s="1954"/>
      <c r="J461" s="1954"/>
      <c r="K461" s="1954"/>
      <c r="L461" s="1954"/>
      <c r="M461" s="1954"/>
      <c r="N461" s="1954"/>
      <c r="O461" s="1954"/>
      <c r="P461" s="1954"/>
      <c r="Q461" s="1954"/>
      <c r="R461" s="1954"/>
      <c r="S461" s="1954"/>
      <c r="T461" s="1954"/>
      <c r="U461" s="1954"/>
      <c r="V461" s="1954"/>
      <c r="W461" s="1954"/>
      <c r="X461" s="1954"/>
      <c r="Y461" s="1954"/>
      <c r="Z461" s="1954"/>
      <c r="AA461" s="1954"/>
      <c r="AB461" s="1954"/>
      <c r="AC461" s="1954"/>
      <c r="AD461" s="1954"/>
      <c r="AE461" s="1954"/>
      <c r="AF461" s="1954"/>
      <c r="AG461" s="1954"/>
      <c r="AH461" s="1954"/>
    </row>
    <row r="462" spans="1:34" ht="15.75" customHeight="1">
      <c r="A462" s="1954"/>
      <c r="B462" s="1954"/>
      <c r="C462" s="1954"/>
      <c r="D462" s="1954"/>
      <c r="E462" s="1954"/>
      <c r="F462" s="1954"/>
      <c r="G462" s="1954"/>
      <c r="H462" s="1954"/>
      <c r="I462" s="1954"/>
      <c r="J462" s="1954"/>
      <c r="K462" s="1954"/>
      <c r="L462" s="1954"/>
      <c r="M462" s="1954"/>
      <c r="N462" s="1954"/>
      <c r="O462" s="1954"/>
      <c r="P462" s="1954"/>
      <c r="Q462" s="1954"/>
      <c r="R462" s="1954"/>
      <c r="S462" s="1954"/>
      <c r="T462" s="1954"/>
      <c r="U462" s="1954"/>
      <c r="V462" s="1954"/>
      <c r="W462" s="1954"/>
      <c r="X462" s="1954"/>
      <c r="Y462" s="1954"/>
      <c r="Z462" s="1954"/>
      <c r="AA462" s="1954"/>
      <c r="AB462" s="1954"/>
      <c r="AC462" s="1954"/>
      <c r="AD462" s="1954"/>
      <c r="AE462" s="1954"/>
      <c r="AF462" s="1954"/>
      <c r="AG462" s="1954"/>
      <c r="AH462" s="1954"/>
    </row>
    <row r="463" spans="1:34" ht="15.75" customHeight="1">
      <c r="A463" s="1954"/>
      <c r="B463" s="1954"/>
      <c r="C463" s="1954"/>
      <c r="D463" s="1954"/>
      <c r="E463" s="1954"/>
      <c r="F463" s="1954"/>
      <c r="G463" s="1954"/>
      <c r="H463" s="1954"/>
      <c r="I463" s="1954"/>
      <c r="J463" s="1954"/>
      <c r="K463" s="1954"/>
      <c r="L463" s="1954"/>
      <c r="M463" s="1954"/>
      <c r="N463" s="1954"/>
      <c r="O463" s="1954"/>
      <c r="P463" s="1954"/>
      <c r="Q463" s="1954"/>
      <c r="R463" s="1954"/>
      <c r="S463" s="1954"/>
      <c r="T463" s="1954"/>
      <c r="U463" s="1954"/>
      <c r="V463" s="1954"/>
      <c r="W463" s="1954"/>
      <c r="X463" s="1954"/>
      <c r="Y463" s="1954"/>
      <c r="Z463" s="1954"/>
      <c r="AA463" s="1954"/>
      <c r="AB463" s="1954"/>
      <c r="AC463" s="1954"/>
      <c r="AD463" s="1954"/>
      <c r="AE463" s="1954"/>
      <c r="AF463" s="1954"/>
      <c r="AG463" s="1954"/>
      <c r="AH463" s="1954"/>
    </row>
    <row r="464" spans="1:34" ht="15.75" customHeight="1">
      <c r="A464" s="1954"/>
      <c r="B464" s="1954"/>
      <c r="C464" s="1954"/>
      <c r="D464" s="1954"/>
      <c r="E464" s="1954"/>
      <c r="F464" s="1954"/>
      <c r="G464" s="1954"/>
      <c r="H464" s="1954"/>
      <c r="I464" s="1954"/>
      <c r="J464" s="1954"/>
      <c r="K464" s="1954"/>
      <c r="L464" s="1954"/>
      <c r="M464" s="1954"/>
      <c r="N464" s="1954"/>
      <c r="O464" s="1954"/>
      <c r="P464" s="1954"/>
      <c r="Q464" s="1954"/>
      <c r="R464" s="1954"/>
      <c r="S464" s="1954"/>
      <c r="T464" s="1954"/>
      <c r="U464" s="1954"/>
      <c r="V464" s="1954"/>
      <c r="W464" s="1954"/>
      <c r="X464" s="1954"/>
      <c r="Y464" s="1954"/>
      <c r="Z464" s="1954"/>
      <c r="AA464" s="1954"/>
      <c r="AB464" s="1954"/>
      <c r="AC464" s="1954"/>
      <c r="AD464" s="1954"/>
      <c r="AE464" s="1954"/>
      <c r="AF464" s="1954"/>
      <c r="AG464" s="1954"/>
      <c r="AH464" s="1954"/>
    </row>
    <row r="465" spans="1:34" ht="15.75" customHeight="1">
      <c r="A465" s="1954"/>
      <c r="B465" s="1954"/>
      <c r="C465" s="1954"/>
      <c r="D465" s="1954"/>
      <c r="E465" s="1954"/>
      <c r="F465" s="1954"/>
      <c r="G465" s="1954"/>
      <c r="H465" s="1954"/>
      <c r="I465" s="1954"/>
      <c r="J465" s="1954"/>
      <c r="K465" s="1954"/>
      <c r="L465" s="1954"/>
      <c r="M465" s="1954"/>
      <c r="N465" s="1954"/>
      <c r="O465" s="1954"/>
      <c r="P465" s="1954"/>
      <c r="Q465" s="1954"/>
      <c r="R465" s="1954"/>
      <c r="S465" s="1954"/>
      <c r="T465" s="1954"/>
      <c r="U465" s="1954"/>
      <c r="V465" s="1954"/>
      <c r="W465" s="1954"/>
      <c r="X465" s="1954"/>
      <c r="Y465" s="1954"/>
      <c r="Z465" s="1954"/>
      <c r="AA465" s="1954"/>
      <c r="AB465" s="1954"/>
      <c r="AC465" s="1954"/>
      <c r="AD465" s="1954"/>
      <c r="AE465" s="1954"/>
      <c r="AF465" s="1954"/>
      <c r="AG465" s="1954"/>
      <c r="AH465" s="1954"/>
    </row>
    <row r="466" spans="1:34" ht="15.75" customHeight="1">
      <c r="A466" s="1954"/>
      <c r="B466" s="1954"/>
      <c r="C466" s="1954"/>
      <c r="D466" s="1954"/>
      <c r="E466" s="1954"/>
      <c r="F466" s="1954"/>
      <c r="G466" s="1954"/>
      <c r="H466" s="1954"/>
      <c r="I466" s="1954"/>
      <c r="J466" s="1954"/>
      <c r="K466" s="1954"/>
      <c r="L466" s="1954"/>
      <c r="M466" s="1954"/>
      <c r="N466" s="1954"/>
      <c r="O466" s="1954"/>
      <c r="P466" s="1954"/>
      <c r="Q466" s="1954"/>
      <c r="R466" s="1954"/>
      <c r="S466" s="1954"/>
      <c r="T466" s="1954"/>
      <c r="U466" s="1954"/>
      <c r="V466" s="1954"/>
      <c r="W466" s="1954"/>
      <c r="X466" s="1954"/>
      <c r="Y466" s="1954"/>
      <c r="Z466" s="1954"/>
      <c r="AA466" s="1954"/>
      <c r="AB466" s="1954"/>
      <c r="AC466" s="1954"/>
      <c r="AD466" s="1954"/>
      <c r="AE466" s="1954"/>
      <c r="AF466" s="1954"/>
      <c r="AG466" s="1954"/>
      <c r="AH466" s="1954"/>
    </row>
    <row r="467" spans="1:34" ht="15.75" customHeight="1">
      <c r="A467" s="1954"/>
      <c r="B467" s="1954"/>
      <c r="C467" s="1954"/>
      <c r="D467" s="1954"/>
      <c r="E467" s="1954"/>
      <c r="F467" s="1954"/>
      <c r="G467" s="1954"/>
      <c r="H467" s="1954"/>
      <c r="I467" s="1954"/>
      <c r="J467" s="1954"/>
      <c r="K467" s="1954"/>
      <c r="L467" s="1954"/>
      <c r="M467" s="1954"/>
      <c r="N467" s="1954"/>
      <c r="O467" s="1954"/>
      <c r="P467" s="1954"/>
      <c r="Q467" s="1954"/>
      <c r="R467" s="1954"/>
      <c r="S467" s="1954"/>
      <c r="T467" s="1954"/>
      <c r="U467" s="1954"/>
      <c r="V467" s="1954"/>
      <c r="W467" s="1954"/>
      <c r="X467" s="1954"/>
      <c r="Y467" s="1954"/>
      <c r="Z467" s="1954"/>
      <c r="AA467" s="1954"/>
      <c r="AB467" s="1954"/>
      <c r="AC467" s="1954"/>
      <c r="AD467" s="1954"/>
      <c r="AE467" s="1954"/>
      <c r="AF467" s="1954"/>
      <c r="AG467" s="1954"/>
      <c r="AH467" s="1954"/>
    </row>
    <row r="468" spans="1:34" ht="15.75" customHeight="1">
      <c r="A468" s="1954"/>
      <c r="B468" s="1954"/>
      <c r="C468" s="1954"/>
      <c r="D468" s="1954"/>
      <c r="E468" s="1954"/>
      <c r="F468" s="1954"/>
      <c r="G468" s="1954"/>
      <c r="H468" s="1954"/>
      <c r="I468" s="1954"/>
      <c r="J468" s="1954"/>
      <c r="K468" s="1954"/>
      <c r="L468" s="1954"/>
      <c r="M468" s="1954"/>
      <c r="N468" s="1954"/>
      <c r="O468" s="1954"/>
      <c r="P468" s="1954"/>
      <c r="Q468" s="1954"/>
      <c r="R468" s="1954"/>
      <c r="S468" s="1954"/>
      <c r="T468" s="1954"/>
      <c r="U468" s="1954"/>
      <c r="V468" s="1954"/>
      <c r="W468" s="1954"/>
      <c r="X468" s="1954"/>
      <c r="Y468" s="1954"/>
      <c r="Z468" s="1954"/>
      <c r="AA468" s="1954"/>
      <c r="AB468" s="1954"/>
      <c r="AC468" s="1954"/>
      <c r="AD468" s="1954"/>
      <c r="AE468" s="1954"/>
      <c r="AF468" s="1954"/>
      <c r="AG468" s="1954"/>
      <c r="AH468" s="1954"/>
    </row>
    <row r="469" spans="1:34" ht="15.75" customHeight="1">
      <c r="A469" s="1954"/>
      <c r="B469" s="1954"/>
      <c r="C469" s="1954"/>
      <c r="D469" s="1954"/>
      <c r="E469" s="1954"/>
      <c r="F469" s="1954"/>
      <c r="G469" s="1954"/>
      <c r="H469" s="1954"/>
      <c r="I469" s="1954"/>
      <c r="J469" s="1954"/>
      <c r="K469" s="1954"/>
      <c r="L469" s="1954"/>
      <c r="M469" s="1954"/>
      <c r="N469" s="1954"/>
      <c r="O469" s="1954"/>
      <c r="P469" s="1954"/>
      <c r="Q469" s="1954"/>
      <c r="R469" s="1954"/>
      <c r="S469" s="1954"/>
      <c r="T469" s="1954"/>
      <c r="U469" s="1954"/>
      <c r="V469" s="1954"/>
      <c r="W469" s="1954"/>
      <c r="X469" s="1954"/>
      <c r="Y469" s="1954"/>
      <c r="Z469" s="1954"/>
      <c r="AA469" s="1954"/>
      <c r="AB469" s="1954"/>
      <c r="AC469" s="1954"/>
      <c r="AD469" s="1954"/>
      <c r="AE469" s="1954"/>
      <c r="AF469" s="1954"/>
      <c r="AG469" s="1954"/>
      <c r="AH469" s="1954"/>
    </row>
    <row r="470" spans="1:34" ht="15.75" customHeight="1">
      <c r="A470" s="1954"/>
      <c r="B470" s="1954"/>
      <c r="C470" s="1954"/>
      <c r="D470" s="1954"/>
      <c r="E470" s="1954"/>
      <c r="F470" s="1954"/>
      <c r="G470" s="1954"/>
      <c r="H470" s="1954"/>
      <c r="I470" s="1954"/>
      <c r="J470" s="1954"/>
      <c r="K470" s="1954"/>
      <c r="L470" s="1954"/>
      <c r="M470" s="1954"/>
      <c r="N470" s="1954"/>
      <c r="O470" s="1954"/>
      <c r="P470" s="1954"/>
      <c r="Q470" s="1954"/>
      <c r="R470" s="1954"/>
      <c r="S470" s="1954"/>
      <c r="T470" s="1954"/>
      <c r="U470" s="1954"/>
      <c r="V470" s="1954"/>
      <c r="W470" s="1954"/>
      <c r="X470" s="1954"/>
      <c r="Y470" s="1954"/>
      <c r="Z470" s="1954"/>
      <c r="AA470" s="1954"/>
      <c r="AB470" s="1954"/>
      <c r="AC470" s="1954"/>
      <c r="AD470" s="1954"/>
      <c r="AE470" s="1954"/>
      <c r="AF470" s="1954"/>
      <c r="AG470" s="1954"/>
      <c r="AH470" s="1954"/>
    </row>
    <row r="471" spans="1:34" ht="15.75" customHeight="1">
      <c r="A471" s="1954"/>
      <c r="B471" s="1954"/>
      <c r="C471" s="1954"/>
      <c r="D471" s="1954"/>
      <c r="E471" s="1954"/>
      <c r="F471" s="1954"/>
      <c r="G471" s="1954"/>
      <c r="H471" s="1954"/>
      <c r="I471" s="1954"/>
      <c r="J471" s="1954"/>
      <c r="K471" s="1954"/>
      <c r="L471" s="1954"/>
      <c r="M471" s="1954"/>
      <c r="N471" s="1954"/>
      <c r="O471" s="1954"/>
      <c r="P471" s="1954"/>
      <c r="Q471" s="1954"/>
      <c r="R471" s="1954"/>
      <c r="S471" s="1954"/>
      <c r="T471" s="1954"/>
      <c r="U471" s="1954"/>
      <c r="V471" s="1954"/>
      <c r="W471" s="1954"/>
      <c r="X471" s="1954"/>
      <c r="Y471" s="1954"/>
      <c r="Z471" s="1954"/>
      <c r="AA471" s="1954"/>
      <c r="AB471" s="1954"/>
      <c r="AC471" s="1954"/>
      <c r="AD471" s="1954"/>
      <c r="AE471" s="1954"/>
      <c r="AF471" s="1954"/>
      <c r="AG471" s="1954"/>
      <c r="AH471" s="1954"/>
    </row>
    <row r="472" spans="1:34" ht="15.75" customHeight="1">
      <c r="A472" s="1954"/>
      <c r="B472" s="1954"/>
      <c r="C472" s="1954"/>
      <c r="D472" s="1954"/>
      <c r="E472" s="1954"/>
      <c r="F472" s="1954"/>
      <c r="G472" s="1954"/>
      <c r="H472" s="1954"/>
      <c r="I472" s="1954"/>
      <c r="J472" s="1954"/>
      <c r="K472" s="1954"/>
      <c r="L472" s="1954"/>
      <c r="M472" s="1954"/>
      <c r="N472" s="1954"/>
      <c r="O472" s="1954"/>
      <c r="P472" s="1954"/>
      <c r="Q472" s="1954"/>
      <c r="R472" s="1954"/>
      <c r="S472" s="1954"/>
      <c r="T472" s="1954"/>
      <c r="U472" s="1954"/>
      <c r="V472" s="1954"/>
      <c r="W472" s="1954"/>
      <c r="X472" s="1954"/>
      <c r="Y472" s="1954"/>
      <c r="Z472" s="1954"/>
      <c r="AA472" s="1954"/>
      <c r="AB472" s="1954"/>
      <c r="AC472" s="1954"/>
      <c r="AD472" s="1954"/>
      <c r="AE472" s="1954"/>
      <c r="AF472" s="1954"/>
      <c r="AG472" s="1954"/>
      <c r="AH472" s="1954"/>
    </row>
    <row r="473" spans="1:34" ht="15.75" customHeight="1">
      <c r="A473" s="1954"/>
      <c r="B473" s="1954"/>
      <c r="C473" s="1954"/>
      <c r="D473" s="1954"/>
      <c r="E473" s="1954"/>
      <c r="F473" s="1954"/>
      <c r="G473" s="1954"/>
      <c r="H473" s="1954"/>
      <c r="I473" s="1954"/>
      <c r="J473" s="1954"/>
      <c r="K473" s="1954"/>
      <c r="L473" s="1954"/>
      <c r="M473" s="1954"/>
      <c r="N473" s="1954"/>
      <c r="O473" s="1954"/>
      <c r="P473" s="1954"/>
      <c r="Q473" s="1954"/>
      <c r="R473" s="1954"/>
      <c r="S473" s="1954"/>
      <c r="T473" s="1954"/>
      <c r="U473" s="1954"/>
      <c r="V473" s="1954"/>
      <c r="W473" s="1954"/>
      <c r="X473" s="1954"/>
      <c r="Y473" s="1954"/>
      <c r="Z473" s="1954"/>
      <c r="AA473" s="1954"/>
      <c r="AB473" s="1954"/>
      <c r="AC473" s="1954"/>
      <c r="AD473" s="1954"/>
      <c r="AE473" s="1954"/>
      <c r="AF473" s="1954"/>
      <c r="AG473" s="1954"/>
      <c r="AH473" s="1954"/>
    </row>
    <row r="474" spans="1:34" ht="15.75" customHeight="1">
      <c r="A474" s="1954"/>
      <c r="B474" s="1954"/>
      <c r="C474" s="1954"/>
      <c r="D474" s="1954"/>
      <c r="E474" s="1954"/>
      <c r="F474" s="1954"/>
      <c r="G474" s="1954"/>
      <c r="H474" s="1954"/>
      <c r="I474" s="1954"/>
      <c r="J474" s="1954"/>
      <c r="K474" s="1954"/>
      <c r="L474" s="1954"/>
      <c r="M474" s="1954"/>
      <c r="N474" s="1954"/>
      <c r="O474" s="1954"/>
      <c r="P474" s="1954"/>
      <c r="Q474" s="1954"/>
      <c r="R474" s="1954"/>
      <c r="S474" s="1954"/>
      <c r="T474" s="1954"/>
      <c r="U474" s="1954"/>
      <c r="V474" s="1954"/>
      <c r="W474" s="1954"/>
      <c r="X474" s="1954"/>
      <c r="Y474" s="1954"/>
      <c r="Z474" s="1954"/>
      <c r="AA474" s="1954"/>
      <c r="AB474" s="1954"/>
      <c r="AC474" s="1954"/>
      <c r="AD474" s="1954"/>
      <c r="AE474" s="1954"/>
      <c r="AF474" s="1954"/>
      <c r="AG474" s="1954"/>
      <c r="AH474" s="1954"/>
    </row>
    <row r="475" spans="1:34" ht="15.75" customHeight="1">
      <c r="A475" s="1954"/>
      <c r="B475" s="1954"/>
      <c r="C475" s="1954"/>
      <c r="D475" s="1954"/>
      <c r="E475" s="1954"/>
      <c r="F475" s="1954"/>
      <c r="G475" s="1954"/>
      <c r="H475" s="1954"/>
      <c r="I475" s="1954"/>
      <c r="J475" s="1954"/>
      <c r="K475" s="1954"/>
      <c r="L475" s="1954"/>
      <c r="M475" s="1954"/>
      <c r="N475" s="1954"/>
      <c r="O475" s="1954"/>
      <c r="P475" s="1954"/>
      <c r="Q475" s="1954"/>
      <c r="R475" s="1954"/>
      <c r="S475" s="1954"/>
      <c r="T475" s="1954"/>
      <c r="U475" s="1954"/>
      <c r="V475" s="1954"/>
      <c r="W475" s="1954"/>
      <c r="X475" s="1954"/>
      <c r="Y475" s="1954"/>
      <c r="Z475" s="1954"/>
      <c r="AA475" s="1954"/>
      <c r="AB475" s="1954"/>
      <c r="AC475" s="1954"/>
      <c r="AD475" s="1954"/>
      <c r="AE475" s="1954"/>
      <c r="AF475" s="1954"/>
      <c r="AG475" s="1954"/>
      <c r="AH475" s="1954"/>
    </row>
    <row r="476" spans="1:34" ht="15.75" customHeight="1">
      <c r="A476" s="1954"/>
      <c r="B476" s="1954"/>
      <c r="C476" s="1954"/>
      <c r="D476" s="1954"/>
      <c r="E476" s="1954"/>
      <c r="F476" s="1954"/>
      <c r="G476" s="1954"/>
      <c r="H476" s="1954"/>
      <c r="I476" s="1954"/>
      <c r="J476" s="1954"/>
      <c r="K476" s="1954"/>
      <c r="L476" s="1954"/>
      <c r="M476" s="1954"/>
      <c r="N476" s="1954"/>
      <c r="O476" s="1954"/>
      <c r="P476" s="1954"/>
      <c r="Q476" s="1954"/>
      <c r="R476" s="1954"/>
      <c r="S476" s="1954"/>
      <c r="T476" s="1954"/>
      <c r="U476" s="1954"/>
      <c r="V476" s="1954"/>
      <c r="W476" s="1954"/>
      <c r="X476" s="1954"/>
      <c r="Y476" s="1954"/>
      <c r="Z476" s="1954"/>
      <c r="AA476" s="1954"/>
      <c r="AB476" s="1954"/>
      <c r="AC476" s="1954"/>
      <c r="AD476" s="1954"/>
      <c r="AE476" s="1954"/>
      <c r="AF476" s="1954"/>
      <c r="AG476" s="1954"/>
      <c r="AH476" s="1954"/>
    </row>
    <row r="477" spans="1:34" ht="15.75" customHeight="1">
      <c r="A477" s="1954"/>
      <c r="B477" s="1954"/>
      <c r="C477" s="1954"/>
      <c r="D477" s="1954"/>
      <c r="E477" s="1954"/>
      <c r="F477" s="1954"/>
      <c r="G477" s="1954"/>
      <c r="H477" s="1954"/>
      <c r="I477" s="1954"/>
      <c r="J477" s="1954"/>
      <c r="K477" s="1954"/>
      <c r="L477" s="1954"/>
      <c r="M477" s="1954"/>
      <c r="N477" s="1954"/>
      <c r="O477" s="1954"/>
      <c r="P477" s="1954"/>
      <c r="Q477" s="1954"/>
      <c r="R477" s="1954"/>
      <c r="S477" s="1954"/>
      <c r="T477" s="1954"/>
      <c r="U477" s="1954"/>
      <c r="V477" s="1954"/>
      <c r="W477" s="1954"/>
      <c r="X477" s="1954"/>
      <c r="Y477" s="1954"/>
      <c r="Z477" s="1954"/>
      <c r="AA477" s="1954"/>
      <c r="AB477" s="1954"/>
      <c r="AC477" s="1954"/>
      <c r="AD477" s="1954"/>
      <c r="AE477" s="1954"/>
      <c r="AF477" s="1954"/>
      <c r="AG477" s="1954"/>
      <c r="AH477" s="1954"/>
    </row>
    <row r="478" spans="1:34" ht="15.75" customHeight="1">
      <c r="A478" s="1954"/>
      <c r="B478" s="1954"/>
      <c r="C478" s="1954"/>
      <c r="D478" s="1954"/>
      <c r="E478" s="1954"/>
      <c r="F478" s="1954"/>
      <c r="G478" s="1954"/>
      <c r="H478" s="1954"/>
      <c r="I478" s="1954"/>
      <c r="J478" s="1954"/>
      <c r="K478" s="1954"/>
      <c r="L478" s="1954"/>
      <c r="M478" s="1954"/>
      <c r="N478" s="1954"/>
      <c r="O478" s="1954"/>
      <c r="P478" s="1954"/>
      <c r="Q478" s="1954"/>
      <c r="R478" s="1954"/>
      <c r="S478" s="1954"/>
      <c r="T478" s="1954"/>
      <c r="U478" s="1954"/>
      <c r="V478" s="1954"/>
      <c r="W478" s="1954"/>
      <c r="X478" s="1954"/>
      <c r="Y478" s="1954"/>
      <c r="Z478" s="1954"/>
      <c r="AA478" s="1954"/>
      <c r="AB478" s="1954"/>
      <c r="AC478" s="1954"/>
      <c r="AD478" s="1954"/>
      <c r="AE478" s="1954"/>
      <c r="AF478" s="1954"/>
      <c r="AG478" s="1954"/>
      <c r="AH478" s="1954"/>
    </row>
    <row r="479" spans="1:34" ht="15.75" customHeight="1">
      <c r="A479" s="1954"/>
      <c r="B479" s="1954"/>
      <c r="C479" s="1954"/>
      <c r="D479" s="1954"/>
      <c r="E479" s="1954"/>
      <c r="F479" s="1954"/>
      <c r="G479" s="1954"/>
      <c r="H479" s="1954"/>
      <c r="I479" s="1954"/>
      <c r="J479" s="1954"/>
      <c r="K479" s="1954"/>
      <c r="L479" s="1954"/>
      <c r="M479" s="1954"/>
      <c r="N479" s="1954"/>
      <c r="O479" s="1954"/>
      <c r="P479" s="1954"/>
      <c r="Q479" s="1954"/>
      <c r="R479" s="1954"/>
      <c r="S479" s="1954"/>
      <c r="T479" s="1954"/>
      <c r="U479" s="1954"/>
      <c r="V479" s="1954"/>
      <c r="W479" s="1954"/>
      <c r="X479" s="1954"/>
      <c r="Y479" s="1954"/>
      <c r="Z479" s="1954"/>
      <c r="AA479" s="1954"/>
      <c r="AB479" s="1954"/>
      <c r="AC479" s="1954"/>
      <c r="AD479" s="1954"/>
      <c r="AE479" s="1954"/>
      <c r="AF479" s="1954"/>
      <c r="AG479" s="1954"/>
      <c r="AH479" s="1954"/>
    </row>
    <row r="480" spans="1:34" ht="15.75" customHeight="1">
      <c r="A480" s="1954"/>
      <c r="B480" s="1954"/>
      <c r="C480" s="1954"/>
      <c r="D480" s="1954"/>
      <c r="E480" s="1954"/>
      <c r="F480" s="1954"/>
      <c r="G480" s="1954"/>
      <c r="H480" s="1954"/>
      <c r="I480" s="1954"/>
      <c r="J480" s="1954"/>
      <c r="K480" s="1954"/>
      <c r="L480" s="1954"/>
      <c r="M480" s="1954"/>
      <c r="N480" s="1954"/>
      <c r="O480" s="1954"/>
      <c r="P480" s="1954"/>
      <c r="Q480" s="1954"/>
      <c r="R480" s="1954"/>
      <c r="S480" s="1954"/>
      <c r="T480" s="1954"/>
      <c r="U480" s="1954"/>
      <c r="V480" s="1954"/>
      <c r="W480" s="1954"/>
      <c r="X480" s="1954"/>
      <c r="Y480" s="1954"/>
      <c r="Z480" s="1954"/>
      <c r="AA480" s="1954"/>
      <c r="AB480" s="1954"/>
      <c r="AC480" s="1954"/>
      <c r="AD480" s="1954"/>
      <c r="AE480" s="1954"/>
      <c r="AF480" s="1954"/>
      <c r="AG480" s="1954"/>
      <c r="AH480" s="1954"/>
    </row>
    <row r="481" spans="1:34" ht="15.75" customHeight="1">
      <c r="A481" s="1954"/>
      <c r="B481" s="1954"/>
      <c r="C481" s="1954"/>
      <c r="D481" s="1954"/>
      <c r="E481" s="1954"/>
      <c r="F481" s="1954"/>
      <c r="G481" s="1954"/>
      <c r="H481" s="1954"/>
      <c r="I481" s="1954"/>
      <c r="J481" s="1954"/>
      <c r="K481" s="1954"/>
      <c r="L481" s="1954"/>
      <c r="M481" s="1954"/>
      <c r="N481" s="1954"/>
      <c r="O481" s="1954"/>
      <c r="P481" s="1954"/>
      <c r="Q481" s="1954"/>
      <c r="R481" s="1954"/>
      <c r="S481" s="1954"/>
      <c r="T481" s="1954"/>
      <c r="U481" s="1954"/>
      <c r="V481" s="1954"/>
      <c r="W481" s="1954"/>
      <c r="X481" s="1954"/>
      <c r="Y481" s="1954"/>
      <c r="Z481" s="1954"/>
      <c r="AA481" s="1954"/>
      <c r="AB481" s="1954"/>
      <c r="AC481" s="1954"/>
      <c r="AD481" s="1954"/>
      <c r="AE481" s="1954"/>
      <c r="AF481" s="1954"/>
      <c r="AG481" s="1954"/>
      <c r="AH481" s="1954"/>
    </row>
    <row r="482" spans="1:34" ht="15.75" customHeight="1">
      <c r="A482" s="1954"/>
      <c r="B482" s="1954"/>
      <c r="C482" s="1954"/>
      <c r="D482" s="1954"/>
      <c r="E482" s="1954"/>
      <c r="F482" s="1954"/>
      <c r="G482" s="1954"/>
      <c r="H482" s="1954"/>
      <c r="I482" s="1954"/>
      <c r="J482" s="1954"/>
      <c r="K482" s="1954"/>
      <c r="L482" s="1954"/>
      <c r="M482" s="1954"/>
      <c r="N482" s="1954"/>
      <c r="O482" s="1954"/>
      <c r="P482" s="1954"/>
      <c r="Q482" s="1954"/>
      <c r="R482" s="1954"/>
      <c r="S482" s="1954"/>
      <c r="T482" s="1954"/>
      <c r="U482" s="1954"/>
      <c r="V482" s="1954"/>
      <c r="W482" s="1954"/>
      <c r="X482" s="1954"/>
      <c r="Y482" s="1954"/>
      <c r="Z482" s="1954"/>
      <c r="AA482" s="1954"/>
      <c r="AB482" s="1954"/>
      <c r="AC482" s="1954"/>
      <c r="AD482" s="1954"/>
      <c r="AE482" s="1954"/>
      <c r="AF482" s="1954"/>
      <c r="AG482" s="1954"/>
      <c r="AH482" s="1954"/>
    </row>
    <row r="483" spans="1:34" ht="15.75" customHeight="1">
      <c r="A483" s="1954"/>
      <c r="B483" s="1954"/>
      <c r="C483" s="1954"/>
      <c r="D483" s="1954"/>
      <c r="E483" s="1954"/>
      <c r="F483" s="1954"/>
      <c r="G483" s="1954"/>
      <c r="H483" s="1954"/>
      <c r="I483" s="1954"/>
      <c r="J483" s="1954"/>
      <c r="K483" s="1954"/>
      <c r="L483" s="1954"/>
      <c r="M483" s="1954"/>
      <c r="N483" s="1954"/>
      <c r="O483" s="1954"/>
      <c r="P483" s="1954"/>
      <c r="Q483" s="1954"/>
      <c r="R483" s="1954"/>
      <c r="S483" s="1954"/>
      <c r="T483" s="1954"/>
      <c r="U483" s="1954"/>
      <c r="V483" s="1954"/>
      <c r="W483" s="1954"/>
      <c r="X483" s="1954"/>
      <c r="Y483" s="1954"/>
      <c r="Z483" s="1954"/>
      <c r="AA483" s="1954"/>
      <c r="AB483" s="1954"/>
      <c r="AC483" s="1954"/>
      <c r="AD483" s="1954"/>
      <c r="AE483" s="1954"/>
      <c r="AF483" s="1954"/>
      <c r="AG483" s="1954"/>
      <c r="AH483" s="1954"/>
    </row>
    <row r="484" spans="1:34" ht="15.75" customHeight="1">
      <c r="A484" s="1954"/>
      <c r="B484" s="1954"/>
      <c r="C484" s="1954"/>
      <c r="D484" s="1954"/>
      <c r="E484" s="1954"/>
      <c r="F484" s="1954"/>
      <c r="G484" s="1954"/>
      <c r="H484" s="1954"/>
      <c r="I484" s="1954"/>
      <c r="J484" s="1954"/>
      <c r="K484" s="1954"/>
      <c r="L484" s="1954"/>
      <c r="M484" s="1954"/>
      <c r="N484" s="1954"/>
      <c r="O484" s="1954"/>
      <c r="P484" s="1954"/>
      <c r="Q484" s="1954"/>
      <c r="R484" s="1954"/>
      <c r="S484" s="1954"/>
      <c r="T484" s="1954"/>
      <c r="U484" s="1954"/>
      <c r="V484" s="1954"/>
      <c r="W484" s="1954"/>
      <c r="X484" s="1954"/>
      <c r="Y484" s="1954"/>
      <c r="Z484" s="1954"/>
      <c r="AA484" s="1954"/>
      <c r="AB484" s="1954"/>
      <c r="AC484" s="1954"/>
      <c r="AD484" s="1954"/>
      <c r="AE484" s="1954"/>
      <c r="AF484" s="1954"/>
      <c r="AG484" s="1954"/>
      <c r="AH484" s="1954"/>
    </row>
    <row r="485" spans="1:34" ht="15.75" customHeight="1">
      <c r="A485" s="1954"/>
      <c r="B485" s="1954"/>
      <c r="C485" s="1954"/>
      <c r="D485" s="1954"/>
      <c r="E485" s="1954"/>
      <c r="F485" s="1954"/>
      <c r="G485" s="1954"/>
      <c r="H485" s="1954"/>
      <c r="I485" s="1954"/>
      <c r="J485" s="1954"/>
      <c r="K485" s="1954"/>
      <c r="L485" s="1954"/>
      <c r="M485" s="1954"/>
      <c r="N485" s="1954"/>
      <c r="O485" s="1954"/>
      <c r="P485" s="1954"/>
      <c r="Q485" s="1954"/>
      <c r="R485" s="1954"/>
      <c r="S485" s="1954"/>
      <c r="T485" s="1954"/>
      <c r="U485" s="1954"/>
      <c r="V485" s="1954"/>
      <c r="W485" s="1954"/>
      <c r="X485" s="1954"/>
      <c r="Y485" s="1954"/>
      <c r="Z485" s="1954"/>
      <c r="AA485" s="1954"/>
      <c r="AB485" s="1954"/>
      <c r="AC485" s="1954"/>
      <c r="AD485" s="1954"/>
      <c r="AE485" s="1954"/>
      <c r="AF485" s="1954"/>
      <c r="AG485" s="1954"/>
      <c r="AH485" s="1954"/>
    </row>
    <row r="486" spans="1:34" ht="15.75" customHeight="1">
      <c r="A486" s="1954"/>
      <c r="B486" s="1954"/>
      <c r="C486" s="1954"/>
      <c r="D486" s="1954"/>
      <c r="E486" s="1954"/>
      <c r="F486" s="1954"/>
      <c r="G486" s="1954"/>
      <c r="H486" s="1954"/>
      <c r="I486" s="1954"/>
      <c r="J486" s="1954"/>
      <c r="K486" s="1954"/>
      <c r="L486" s="1954"/>
      <c r="M486" s="1954"/>
      <c r="N486" s="1954"/>
      <c r="O486" s="1954"/>
      <c r="P486" s="1954"/>
      <c r="Q486" s="1954"/>
      <c r="R486" s="1954"/>
      <c r="S486" s="1954"/>
      <c r="T486" s="1954"/>
      <c r="U486" s="1954"/>
      <c r="V486" s="1954"/>
      <c r="W486" s="1954"/>
      <c r="X486" s="1954"/>
      <c r="Y486" s="1954"/>
      <c r="Z486" s="1954"/>
      <c r="AA486" s="1954"/>
      <c r="AB486" s="1954"/>
      <c r="AC486" s="1954"/>
      <c r="AD486" s="1954"/>
      <c r="AE486" s="1954"/>
      <c r="AF486" s="1954"/>
      <c r="AG486" s="1954"/>
      <c r="AH486" s="1954"/>
    </row>
    <row r="487" spans="1:34" ht="15.75" customHeight="1">
      <c r="A487" s="1954"/>
      <c r="B487" s="1954"/>
      <c r="C487" s="1954"/>
      <c r="D487" s="1954"/>
      <c r="E487" s="1954"/>
      <c r="F487" s="1954"/>
      <c r="G487" s="1954"/>
      <c r="H487" s="1954"/>
      <c r="I487" s="1954"/>
      <c r="J487" s="1954"/>
      <c r="K487" s="1954"/>
      <c r="L487" s="1954"/>
      <c r="M487" s="1954"/>
      <c r="N487" s="1954"/>
      <c r="O487" s="1954"/>
      <c r="P487" s="1954"/>
      <c r="Q487" s="1954"/>
      <c r="R487" s="1954"/>
      <c r="S487" s="1954"/>
      <c r="T487" s="1954"/>
      <c r="U487" s="1954"/>
      <c r="V487" s="1954"/>
      <c r="W487" s="1954"/>
      <c r="X487" s="1954"/>
      <c r="Y487" s="1954"/>
      <c r="Z487" s="1954"/>
      <c r="AA487" s="1954"/>
      <c r="AB487" s="1954"/>
      <c r="AC487" s="1954"/>
      <c r="AD487" s="1954"/>
      <c r="AE487" s="1954"/>
      <c r="AF487" s="1954"/>
      <c r="AG487" s="1954"/>
      <c r="AH487" s="1954"/>
    </row>
    <row r="488" spans="1:34" ht="15.75" customHeight="1">
      <c r="A488" s="1954"/>
      <c r="B488" s="1954"/>
      <c r="C488" s="1954"/>
      <c r="D488" s="1954"/>
      <c r="E488" s="1954"/>
      <c r="F488" s="1954"/>
      <c r="G488" s="1954"/>
      <c r="H488" s="1954"/>
      <c r="I488" s="1954"/>
      <c r="J488" s="1954"/>
      <c r="K488" s="1954"/>
      <c r="L488" s="1954"/>
      <c r="M488" s="1954"/>
      <c r="N488" s="1954"/>
      <c r="O488" s="1954"/>
      <c r="P488" s="1954"/>
      <c r="Q488" s="1954"/>
      <c r="R488" s="1954"/>
      <c r="S488" s="1954"/>
      <c r="T488" s="1954"/>
      <c r="U488" s="1954"/>
      <c r="V488" s="1954"/>
      <c r="W488" s="1954"/>
      <c r="X488" s="1954"/>
      <c r="Y488" s="1954"/>
      <c r="Z488" s="1954"/>
      <c r="AA488" s="1954"/>
      <c r="AB488" s="1954"/>
      <c r="AC488" s="1954"/>
      <c r="AD488" s="1954"/>
      <c r="AE488" s="1954"/>
      <c r="AF488" s="1954"/>
      <c r="AG488" s="1954"/>
      <c r="AH488" s="1954"/>
    </row>
    <row r="489" spans="1:34" ht="15.75" customHeight="1">
      <c r="A489" s="1954"/>
      <c r="B489" s="1954"/>
      <c r="C489" s="1954"/>
      <c r="D489" s="1954"/>
      <c r="E489" s="1954"/>
      <c r="F489" s="1954"/>
      <c r="G489" s="1954"/>
      <c r="H489" s="1954"/>
      <c r="I489" s="1954"/>
      <c r="J489" s="1954"/>
      <c r="K489" s="1954"/>
      <c r="L489" s="1954"/>
      <c r="M489" s="1954"/>
      <c r="N489" s="1954"/>
      <c r="O489" s="1954"/>
      <c r="P489" s="1954"/>
      <c r="Q489" s="1954"/>
      <c r="R489" s="1954"/>
      <c r="S489" s="1954"/>
      <c r="T489" s="1954"/>
      <c r="U489" s="1954"/>
      <c r="V489" s="1954"/>
      <c r="W489" s="1954"/>
      <c r="X489" s="1954"/>
      <c r="Y489" s="1954"/>
      <c r="Z489" s="1954"/>
      <c r="AA489" s="1954"/>
      <c r="AB489" s="1954"/>
      <c r="AC489" s="1954"/>
      <c r="AD489" s="1954"/>
      <c r="AE489" s="1954"/>
      <c r="AF489" s="1954"/>
      <c r="AG489" s="1954"/>
      <c r="AH489" s="1954"/>
    </row>
    <row r="490" spans="1:34" ht="15.75" customHeight="1">
      <c r="A490" s="1954"/>
      <c r="B490" s="1954"/>
      <c r="C490" s="1954"/>
      <c r="D490" s="1954"/>
      <c r="E490" s="1954"/>
      <c r="F490" s="1954"/>
      <c r="G490" s="1954"/>
      <c r="H490" s="1954"/>
      <c r="I490" s="1954"/>
      <c r="J490" s="1954"/>
      <c r="K490" s="1954"/>
      <c r="L490" s="1954"/>
      <c r="M490" s="1954"/>
      <c r="N490" s="1954"/>
      <c r="O490" s="1954"/>
      <c r="P490" s="1954"/>
      <c r="Q490" s="1954"/>
      <c r="R490" s="1954"/>
      <c r="S490" s="1954"/>
      <c r="T490" s="1954"/>
      <c r="U490" s="1954"/>
      <c r="V490" s="1954"/>
      <c r="W490" s="1954"/>
      <c r="X490" s="1954"/>
      <c r="Y490" s="1954"/>
      <c r="Z490" s="1954"/>
      <c r="AA490" s="1954"/>
      <c r="AB490" s="1954"/>
      <c r="AC490" s="1954"/>
      <c r="AD490" s="1954"/>
      <c r="AE490" s="1954"/>
      <c r="AF490" s="1954"/>
      <c r="AG490" s="1954"/>
      <c r="AH490" s="1954"/>
    </row>
    <row r="491" spans="1:34" ht="15.75" customHeight="1">
      <c r="A491" s="1954"/>
      <c r="B491" s="1954"/>
      <c r="C491" s="1954"/>
      <c r="D491" s="1954"/>
      <c r="E491" s="1954"/>
      <c r="F491" s="1954"/>
      <c r="G491" s="1954"/>
      <c r="H491" s="1954"/>
      <c r="I491" s="1954"/>
      <c r="J491" s="1954"/>
      <c r="K491" s="1954"/>
      <c r="L491" s="1954"/>
      <c r="M491" s="1954"/>
      <c r="N491" s="1954"/>
      <c r="O491" s="1954"/>
      <c r="P491" s="1954"/>
      <c r="Q491" s="1954"/>
      <c r="R491" s="1954"/>
      <c r="S491" s="1954"/>
      <c r="T491" s="1954"/>
      <c r="U491" s="1954"/>
      <c r="V491" s="1954"/>
      <c r="W491" s="1954"/>
      <c r="X491" s="1954"/>
      <c r="Y491" s="1954"/>
      <c r="Z491" s="1954"/>
      <c r="AA491" s="1954"/>
      <c r="AB491" s="1954"/>
      <c r="AC491" s="1954"/>
      <c r="AD491" s="1954"/>
      <c r="AE491" s="1954"/>
      <c r="AF491" s="1954"/>
      <c r="AG491" s="1954"/>
      <c r="AH491" s="1954"/>
    </row>
    <row r="492" spans="1:34" ht="15.75" customHeight="1">
      <c r="A492" s="1954"/>
      <c r="B492" s="1954"/>
      <c r="C492" s="1954"/>
      <c r="D492" s="1954"/>
      <c r="E492" s="1954"/>
      <c r="F492" s="1954"/>
      <c r="G492" s="1954"/>
      <c r="H492" s="1954"/>
      <c r="I492" s="1954"/>
      <c r="J492" s="1954"/>
      <c r="K492" s="1954"/>
      <c r="L492" s="1954"/>
      <c r="M492" s="1954"/>
      <c r="N492" s="1954"/>
      <c r="O492" s="1954"/>
      <c r="P492" s="1954"/>
      <c r="Q492" s="1954"/>
      <c r="R492" s="1954"/>
      <c r="S492" s="1954"/>
      <c r="T492" s="1954"/>
      <c r="U492" s="1954"/>
      <c r="V492" s="1954"/>
      <c r="W492" s="1954"/>
      <c r="X492" s="1954"/>
      <c r="Y492" s="1954"/>
      <c r="Z492" s="1954"/>
      <c r="AA492" s="1954"/>
      <c r="AB492" s="1954"/>
      <c r="AC492" s="1954"/>
      <c r="AD492" s="1954"/>
      <c r="AE492" s="1954"/>
      <c r="AF492" s="1954"/>
      <c r="AG492" s="1954"/>
      <c r="AH492" s="1954"/>
    </row>
    <row r="493" spans="1:34" ht="15.75" customHeight="1">
      <c r="A493" s="1954"/>
      <c r="B493" s="1954"/>
      <c r="C493" s="1954"/>
      <c r="D493" s="1954"/>
      <c r="E493" s="1954"/>
      <c r="F493" s="1954"/>
      <c r="G493" s="1954"/>
      <c r="H493" s="1954"/>
      <c r="I493" s="1954"/>
      <c r="J493" s="1954"/>
      <c r="K493" s="1954"/>
      <c r="L493" s="1954"/>
      <c r="M493" s="1954"/>
      <c r="N493" s="1954"/>
      <c r="O493" s="1954"/>
      <c r="P493" s="1954"/>
      <c r="Q493" s="1954"/>
      <c r="R493" s="1954"/>
      <c r="S493" s="1954"/>
      <c r="T493" s="1954"/>
      <c r="U493" s="1954"/>
      <c r="V493" s="1954"/>
      <c r="W493" s="1954"/>
      <c r="X493" s="1954"/>
      <c r="Y493" s="1954"/>
      <c r="Z493" s="1954"/>
      <c r="AA493" s="1954"/>
      <c r="AB493" s="1954"/>
      <c r="AC493" s="1954"/>
      <c r="AD493" s="1954"/>
      <c r="AE493" s="1954"/>
      <c r="AF493" s="1954"/>
      <c r="AG493" s="1954"/>
      <c r="AH493" s="1954"/>
    </row>
    <row r="494" spans="1:34" ht="15.75" customHeight="1">
      <c r="A494" s="1954"/>
      <c r="B494" s="1954"/>
      <c r="C494" s="1954"/>
      <c r="D494" s="1954"/>
      <c r="E494" s="1954"/>
      <c r="F494" s="1954"/>
      <c r="G494" s="1954"/>
      <c r="H494" s="1954"/>
      <c r="I494" s="1954"/>
      <c r="J494" s="1954"/>
      <c r="K494" s="1954"/>
      <c r="L494" s="1954"/>
      <c r="M494" s="1954"/>
      <c r="N494" s="1954"/>
      <c r="O494" s="1954"/>
      <c r="P494" s="1954"/>
      <c r="Q494" s="1954"/>
      <c r="R494" s="1954"/>
      <c r="S494" s="1954"/>
      <c r="T494" s="1954"/>
      <c r="U494" s="1954"/>
      <c r="V494" s="1954"/>
      <c r="W494" s="1954"/>
      <c r="X494" s="1954"/>
      <c r="Y494" s="1954"/>
      <c r="Z494" s="1954"/>
      <c r="AA494" s="1954"/>
      <c r="AB494" s="1954"/>
      <c r="AC494" s="1954"/>
      <c r="AD494" s="1954"/>
      <c r="AE494" s="1954"/>
      <c r="AF494" s="1954"/>
      <c r="AG494" s="1954"/>
      <c r="AH494" s="1954"/>
    </row>
    <row r="495" spans="1:34" ht="15.75" customHeight="1">
      <c r="A495" s="1954"/>
      <c r="B495" s="1954"/>
      <c r="C495" s="1954"/>
      <c r="D495" s="1954"/>
      <c r="E495" s="1954"/>
      <c r="F495" s="1954"/>
      <c r="G495" s="1954"/>
      <c r="H495" s="1954"/>
      <c r="I495" s="1954"/>
      <c r="J495" s="1954"/>
      <c r="K495" s="1954"/>
      <c r="L495" s="1954"/>
      <c r="M495" s="1954"/>
      <c r="N495" s="1954"/>
      <c r="O495" s="1954"/>
      <c r="P495" s="1954"/>
      <c r="Q495" s="1954"/>
      <c r="R495" s="1954"/>
      <c r="S495" s="1954"/>
      <c r="T495" s="1954"/>
      <c r="U495" s="1954"/>
      <c r="V495" s="1954"/>
      <c r="W495" s="1954"/>
      <c r="X495" s="1954"/>
      <c r="Y495" s="1954"/>
      <c r="Z495" s="1954"/>
      <c r="AA495" s="1954"/>
      <c r="AB495" s="1954"/>
      <c r="AC495" s="1954"/>
      <c r="AD495" s="1954"/>
      <c r="AE495" s="1954"/>
      <c r="AF495" s="1954"/>
      <c r="AG495" s="1954"/>
      <c r="AH495" s="1954"/>
    </row>
    <row r="496" spans="1:34" ht="15.75" customHeight="1">
      <c r="A496" s="1954"/>
      <c r="B496" s="1954"/>
      <c r="C496" s="1954"/>
      <c r="D496" s="1954"/>
      <c r="E496" s="1954"/>
      <c r="F496" s="1954"/>
      <c r="G496" s="1954"/>
      <c r="H496" s="1954"/>
      <c r="I496" s="1954"/>
      <c r="J496" s="1954"/>
      <c r="K496" s="1954"/>
      <c r="L496" s="1954"/>
      <c r="M496" s="1954"/>
      <c r="N496" s="1954"/>
      <c r="O496" s="1954"/>
      <c r="P496" s="1954"/>
      <c r="Q496" s="1954"/>
      <c r="R496" s="1954"/>
      <c r="S496" s="1954"/>
      <c r="T496" s="1954"/>
      <c r="U496" s="1954"/>
      <c r="V496" s="1954"/>
      <c r="W496" s="1954"/>
      <c r="X496" s="1954"/>
      <c r="Y496" s="1954"/>
      <c r="Z496" s="1954"/>
      <c r="AA496" s="1954"/>
      <c r="AB496" s="1954"/>
      <c r="AC496" s="1954"/>
      <c r="AD496" s="1954"/>
      <c r="AE496" s="1954"/>
      <c r="AF496" s="1954"/>
      <c r="AG496" s="1954"/>
      <c r="AH496" s="1954"/>
    </row>
    <row r="497" spans="1:34" ht="15.75" customHeight="1">
      <c r="A497" s="1954"/>
      <c r="B497" s="1954"/>
      <c r="C497" s="1954"/>
      <c r="D497" s="1954"/>
      <c r="E497" s="1954"/>
      <c r="F497" s="1954"/>
      <c r="G497" s="1954"/>
      <c r="H497" s="1954"/>
      <c r="I497" s="1954"/>
      <c r="J497" s="1954"/>
      <c r="K497" s="1954"/>
      <c r="L497" s="1954"/>
      <c r="M497" s="1954"/>
      <c r="N497" s="1954"/>
      <c r="O497" s="1954"/>
      <c r="P497" s="1954"/>
      <c r="Q497" s="1954"/>
      <c r="R497" s="1954"/>
      <c r="S497" s="1954"/>
      <c r="T497" s="1954"/>
      <c r="U497" s="1954"/>
      <c r="V497" s="1954"/>
      <c r="W497" s="1954"/>
      <c r="X497" s="1954"/>
      <c r="Y497" s="1954"/>
      <c r="Z497" s="1954"/>
      <c r="AA497" s="1954"/>
      <c r="AB497" s="1954"/>
      <c r="AC497" s="1954"/>
      <c r="AD497" s="1954"/>
      <c r="AE497" s="1954"/>
      <c r="AF497" s="1954"/>
      <c r="AG497" s="1954"/>
      <c r="AH497" s="1954"/>
    </row>
    <row r="498" spans="1:34" ht="15.75" customHeight="1">
      <c r="A498" s="1954"/>
      <c r="B498" s="1954"/>
      <c r="C498" s="1954"/>
      <c r="D498" s="1954"/>
      <c r="E498" s="1954"/>
      <c r="F498" s="1954"/>
      <c r="G498" s="1954"/>
      <c r="H498" s="1954"/>
      <c r="I498" s="1954"/>
      <c r="J498" s="1954"/>
      <c r="K498" s="1954"/>
      <c r="L498" s="1954"/>
      <c r="M498" s="1954"/>
      <c r="N498" s="1954"/>
      <c r="O498" s="1954"/>
      <c r="P498" s="1954"/>
      <c r="Q498" s="1954"/>
      <c r="R498" s="1954"/>
      <c r="S498" s="1954"/>
      <c r="T498" s="1954"/>
      <c r="U498" s="1954"/>
      <c r="V498" s="1954"/>
      <c r="W498" s="1954"/>
      <c r="X498" s="1954"/>
      <c r="Y498" s="1954"/>
      <c r="Z498" s="1954"/>
      <c r="AA498" s="1954"/>
      <c r="AB498" s="1954"/>
      <c r="AC498" s="1954"/>
      <c r="AD498" s="1954"/>
      <c r="AE498" s="1954"/>
      <c r="AF498" s="1954"/>
      <c r="AG498" s="1954"/>
      <c r="AH498" s="1954"/>
    </row>
    <row r="499" spans="1:34" ht="15.75" customHeight="1">
      <c r="A499" s="1954"/>
      <c r="B499" s="1954"/>
      <c r="C499" s="1954"/>
      <c r="D499" s="1954"/>
      <c r="E499" s="1954"/>
      <c r="F499" s="1954"/>
      <c r="G499" s="1954"/>
      <c r="H499" s="1954"/>
      <c r="I499" s="1954"/>
      <c r="J499" s="1954"/>
      <c r="K499" s="1954"/>
      <c r="L499" s="1954"/>
      <c r="M499" s="1954"/>
      <c r="N499" s="1954"/>
      <c r="O499" s="1954"/>
      <c r="P499" s="1954"/>
      <c r="Q499" s="1954"/>
      <c r="R499" s="1954"/>
      <c r="S499" s="1954"/>
      <c r="T499" s="1954"/>
      <c r="U499" s="1954"/>
      <c r="V499" s="1954"/>
      <c r="W499" s="1954"/>
      <c r="X499" s="1954"/>
      <c r="Y499" s="1954"/>
      <c r="Z499" s="1954"/>
      <c r="AA499" s="1954"/>
      <c r="AB499" s="1954"/>
      <c r="AC499" s="1954"/>
      <c r="AD499" s="1954"/>
      <c r="AE499" s="1954"/>
      <c r="AF499" s="1954"/>
      <c r="AG499" s="1954"/>
      <c r="AH499" s="1954"/>
    </row>
    <row r="500" spans="1:34" ht="15.75" customHeight="1">
      <c r="A500" s="1954"/>
      <c r="B500" s="1954"/>
      <c r="C500" s="1954"/>
      <c r="D500" s="1954"/>
      <c r="E500" s="1954"/>
      <c r="F500" s="1954"/>
      <c r="G500" s="1954"/>
      <c r="H500" s="1954"/>
      <c r="I500" s="1954"/>
      <c r="J500" s="1954"/>
      <c r="K500" s="1954"/>
      <c r="L500" s="1954"/>
      <c r="M500" s="1954"/>
      <c r="N500" s="1954"/>
      <c r="O500" s="1954"/>
      <c r="P500" s="1954"/>
      <c r="Q500" s="1954"/>
      <c r="R500" s="1954"/>
      <c r="S500" s="1954"/>
      <c r="T500" s="1954"/>
      <c r="U500" s="1954"/>
      <c r="V500" s="1954"/>
      <c r="W500" s="1954"/>
      <c r="X500" s="1954"/>
      <c r="Y500" s="1954"/>
      <c r="Z500" s="1954"/>
      <c r="AA500" s="1954"/>
      <c r="AB500" s="1954"/>
      <c r="AC500" s="1954"/>
      <c r="AD500" s="1954"/>
      <c r="AE500" s="1954"/>
      <c r="AF500" s="1954"/>
      <c r="AG500" s="1954"/>
      <c r="AH500" s="1954"/>
    </row>
    <row r="501" spans="1:34" ht="15.75" customHeight="1">
      <c r="A501" s="1954"/>
      <c r="B501" s="1954"/>
      <c r="C501" s="1954"/>
      <c r="D501" s="1954"/>
      <c r="E501" s="1954"/>
      <c r="F501" s="1954"/>
      <c r="G501" s="1954"/>
      <c r="H501" s="1954"/>
      <c r="I501" s="1954"/>
      <c r="J501" s="1954"/>
      <c r="K501" s="1954"/>
      <c r="L501" s="1954"/>
      <c r="M501" s="1954"/>
      <c r="N501" s="1954"/>
      <c r="O501" s="1954"/>
      <c r="P501" s="1954"/>
      <c r="Q501" s="1954"/>
      <c r="R501" s="1954"/>
      <c r="S501" s="1954"/>
      <c r="T501" s="1954"/>
      <c r="U501" s="1954"/>
      <c r="V501" s="1954"/>
      <c r="W501" s="1954"/>
      <c r="X501" s="1954"/>
      <c r="Y501" s="1954"/>
      <c r="Z501" s="1954"/>
      <c r="AA501" s="1954"/>
      <c r="AB501" s="1954"/>
      <c r="AC501" s="1954"/>
      <c r="AD501" s="1954"/>
      <c r="AE501" s="1954"/>
      <c r="AF501" s="1954"/>
      <c r="AG501" s="1954"/>
      <c r="AH501" s="1954"/>
    </row>
    <row r="502" spans="1:34" ht="15.75" customHeight="1">
      <c r="A502" s="1954"/>
      <c r="B502" s="1954"/>
      <c r="C502" s="1954"/>
      <c r="D502" s="1954"/>
      <c r="E502" s="1954"/>
      <c r="F502" s="1954"/>
      <c r="G502" s="1954"/>
      <c r="H502" s="1954"/>
      <c r="I502" s="1954"/>
      <c r="J502" s="1954"/>
      <c r="K502" s="1954"/>
      <c r="L502" s="1954"/>
      <c r="M502" s="1954"/>
      <c r="N502" s="1954"/>
      <c r="O502" s="1954"/>
      <c r="P502" s="1954"/>
      <c r="Q502" s="1954"/>
      <c r="R502" s="1954"/>
      <c r="S502" s="1954"/>
      <c r="T502" s="1954"/>
      <c r="U502" s="1954"/>
      <c r="V502" s="1954"/>
      <c r="W502" s="1954"/>
      <c r="X502" s="1954"/>
      <c r="Y502" s="1954"/>
      <c r="Z502" s="1954"/>
      <c r="AA502" s="1954"/>
      <c r="AB502" s="1954"/>
      <c r="AC502" s="1954"/>
      <c r="AD502" s="1954"/>
      <c r="AE502" s="1954"/>
      <c r="AF502" s="1954"/>
      <c r="AG502" s="1954"/>
      <c r="AH502" s="1954"/>
    </row>
    <row r="503" spans="1:34" ht="15.75" customHeight="1">
      <c r="A503" s="1954"/>
      <c r="B503" s="1954"/>
      <c r="C503" s="1954"/>
      <c r="D503" s="1954"/>
      <c r="E503" s="1954"/>
      <c r="F503" s="1954"/>
      <c r="G503" s="1954"/>
      <c r="H503" s="1954"/>
      <c r="I503" s="1954"/>
      <c r="J503" s="1954"/>
      <c r="K503" s="1954"/>
      <c r="L503" s="1954"/>
      <c r="M503" s="1954"/>
      <c r="N503" s="1954"/>
      <c r="O503" s="1954"/>
      <c r="P503" s="1954"/>
      <c r="Q503" s="1954"/>
      <c r="R503" s="1954"/>
      <c r="S503" s="1954"/>
      <c r="T503" s="1954"/>
      <c r="U503" s="1954"/>
      <c r="V503" s="1954"/>
      <c r="W503" s="1954"/>
      <c r="X503" s="1954"/>
      <c r="Y503" s="1954"/>
      <c r="Z503" s="1954"/>
      <c r="AA503" s="1954"/>
      <c r="AB503" s="1954"/>
      <c r="AC503" s="1954"/>
      <c r="AD503" s="1954"/>
      <c r="AE503" s="1954"/>
      <c r="AF503" s="1954"/>
      <c r="AG503" s="1954"/>
      <c r="AH503" s="1954"/>
    </row>
    <row r="504" spans="1:34" ht="15.75" customHeight="1">
      <c r="A504" s="1954"/>
      <c r="B504" s="1954"/>
      <c r="C504" s="1954"/>
      <c r="D504" s="1954"/>
      <c r="E504" s="1954"/>
      <c r="F504" s="1954"/>
      <c r="G504" s="1954"/>
      <c r="H504" s="1954"/>
      <c r="I504" s="1954"/>
      <c r="J504" s="1954"/>
      <c r="K504" s="1954"/>
      <c r="L504" s="1954"/>
      <c r="M504" s="1954"/>
      <c r="N504" s="1954"/>
      <c r="O504" s="1954"/>
      <c r="P504" s="1954"/>
      <c r="Q504" s="1954"/>
      <c r="R504" s="1954"/>
      <c r="S504" s="1954"/>
      <c r="T504" s="1954"/>
      <c r="U504" s="1954"/>
      <c r="V504" s="1954"/>
      <c r="W504" s="1954"/>
      <c r="X504" s="1954"/>
      <c r="Y504" s="1954"/>
      <c r="Z504" s="1954"/>
      <c r="AA504" s="1954"/>
      <c r="AB504" s="1954"/>
      <c r="AC504" s="1954"/>
      <c r="AD504" s="1954"/>
      <c r="AE504" s="1954"/>
      <c r="AF504" s="1954"/>
      <c r="AG504" s="1954"/>
      <c r="AH504" s="1954"/>
    </row>
    <row r="505" spans="1:34" ht="15.75" customHeight="1">
      <c r="A505" s="1954"/>
      <c r="B505" s="1954"/>
      <c r="C505" s="1954"/>
      <c r="D505" s="1954"/>
      <c r="E505" s="1954"/>
      <c r="F505" s="1954"/>
      <c r="G505" s="1954"/>
      <c r="H505" s="1954"/>
      <c r="I505" s="1954"/>
      <c r="J505" s="1954"/>
      <c r="K505" s="1954"/>
      <c r="L505" s="1954"/>
      <c r="M505" s="1954"/>
      <c r="N505" s="1954"/>
      <c r="O505" s="1954"/>
      <c r="P505" s="1954"/>
      <c r="Q505" s="1954"/>
      <c r="R505" s="1954"/>
      <c r="S505" s="1954"/>
      <c r="T505" s="1954"/>
      <c r="U505" s="1954"/>
      <c r="V505" s="1954"/>
      <c r="W505" s="1954"/>
      <c r="X505" s="1954"/>
      <c r="Y505" s="1954"/>
      <c r="Z505" s="1954"/>
      <c r="AA505" s="1954"/>
      <c r="AB505" s="1954"/>
      <c r="AC505" s="1954"/>
      <c r="AD505" s="1954"/>
      <c r="AE505" s="1954"/>
      <c r="AF505" s="1954"/>
      <c r="AG505" s="1954"/>
      <c r="AH505" s="1954"/>
    </row>
    <row r="506" spans="1:34" ht="15.75" customHeight="1">
      <c r="A506" s="1954"/>
      <c r="B506" s="1954"/>
      <c r="C506" s="1954"/>
      <c r="D506" s="1954"/>
      <c r="E506" s="1954"/>
      <c r="F506" s="1954"/>
      <c r="G506" s="1954"/>
      <c r="H506" s="1954"/>
      <c r="I506" s="1954"/>
      <c r="J506" s="1954"/>
      <c r="K506" s="1954"/>
      <c r="L506" s="1954"/>
      <c r="M506" s="1954"/>
      <c r="N506" s="1954"/>
      <c r="O506" s="1954"/>
      <c r="P506" s="1954"/>
      <c r="Q506" s="1954"/>
      <c r="R506" s="1954"/>
      <c r="S506" s="1954"/>
      <c r="T506" s="1954"/>
      <c r="U506" s="1954"/>
      <c r="V506" s="1954"/>
      <c r="W506" s="1954"/>
      <c r="X506" s="1954"/>
      <c r="Y506" s="1954"/>
      <c r="Z506" s="1954"/>
      <c r="AA506" s="1954"/>
      <c r="AB506" s="1954"/>
      <c r="AC506" s="1954"/>
      <c r="AD506" s="1954"/>
      <c r="AE506" s="1954"/>
      <c r="AF506" s="1954"/>
      <c r="AG506" s="1954"/>
      <c r="AH506" s="1954"/>
    </row>
    <row r="507" spans="1:34" ht="15.75" customHeight="1">
      <c r="A507" s="1954"/>
      <c r="B507" s="1954"/>
      <c r="C507" s="1954"/>
      <c r="D507" s="1954"/>
      <c r="E507" s="1954"/>
      <c r="F507" s="1954"/>
      <c r="G507" s="1954"/>
      <c r="H507" s="1954"/>
      <c r="I507" s="1954"/>
      <c r="J507" s="1954"/>
      <c r="K507" s="1954"/>
      <c r="L507" s="1954"/>
      <c r="M507" s="1954"/>
      <c r="N507" s="1954"/>
      <c r="O507" s="1954"/>
      <c r="P507" s="1954"/>
      <c r="Q507" s="1954"/>
      <c r="R507" s="1954"/>
      <c r="S507" s="1954"/>
      <c r="T507" s="1954"/>
      <c r="U507" s="1954"/>
      <c r="V507" s="1954"/>
      <c r="W507" s="1954"/>
      <c r="X507" s="1954"/>
      <c r="Y507" s="1954"/>
      <c r="Z507" s="1954"/>
      <c r="AA507" s="1954"/>
      <c r="AB507" s="1954"/>
      <c r="AC507" s="1954"/>
      <c r="AD507" s="1954"/>
      <c r="AE507" s="1954"/>
      <c r="AF507" s="1954"/>
      <c r="AG507" s="1954"/>
      <c r="AH507" s="1954"/>
    </row>
    <row r="508" spans="1:34" ht="15.75" customHeight="1">
      <c r="A508" s="1954"/>
      <c r="B508" s="1954"/>
      <c r="C508" s="1954"/>
      <c r="D508" s="1954"/>
      <c r="E508" s="1954"/>
      <c r="F508" s="1954"/>
      <c r="G508" s="1954"/>
      <c r="H508" s="1954"/>
      <c r="I508" s="1954"/>
      <c r="J508" s="1954"/>
      <c r="K508" s="1954"/>
      <c r="L508" s="1954"/>
      <c r="M508" s="1954"/>
      <c r="N508" s="1954"/>
      <c r="O508" s="1954"/>
      <c r="P508" s="1954"/>
      <c r="Q508" s="1954"/>
      <c r="R508" s="1954"/>
      <c r="S508" s="1954"/>
      <c r="T508" s="1954"/>
      <c r="U508" s="1954"/>
      <c r="V508" s="1954"/>
      <c r="W508" s="1954"/>
      <c r="X508" s="1954"/>
      <c r="Y508" s="1954"/>
      <c r="Z508" s="1954"/>
      <c r="AA508" s="1954"/>
      <c r="AB508" s="1954"/>
      <c r="AC508" s="1954"/>
      <c r="AD508" s="1954"/>
      <c r="AE508" s="1954"/>
      <c r="AF508" s="1954"/>
      <c r="AG508" s="1954"/>
      <c r="AH508" s="1954"/>
    </row>
    <row r="509" spans="1:34" ht="15.75" customHeight="1">
      <c r="A509" s="1954"/>
      <c r="B509" s="1954"/>
      <c r="C509" s="1954"/>
      <c r="D509" s="1954"/>
      <c r="E509" s="1954"/>
      <c r="F509" s="1954"/>
      <c r="G509" s="1954"/>
      <c r="H509" s="1954"/>
      <c r="I509" s="1954"/>
      <c r="J509" s="1954"/>
      <c r="K509" s="1954"/>
      <c r="L509" s="1954"/>
      <c r="M509" s="1954"/>
      <c r="N509" s="1954"/>
      <c r="O509" s="1954"/>
      <c r="P509" s="1954"/>
      <c r="Q509" s="1954"/>
      <c r="R509" s="1954"/>
      <c r="S509" s="1954"/>
      <c r="T509" s="1954"/>
      <c r="U509" s="1954"/>
      <c r="V509" s="1954"/>
      <c r="W509" s="1954"/>
      <c r="X509" s="1954"/>
      <c r="Y509" s="1954"/>
      <c r="Z509" s="1954"/>
      <c r="AA509" s="1954"/>
      <c r="AB509" s="1954"/>
      <c r="AC509" s="1954"/>
      <c r="AD509" s="1954"/>
      <c r="AE509" s="1954"/>
      <c r="AF509" s="1954"/>
      <c r="AG509" s="1954"/>
      <c r="AH509" s="1954"/>
    </row>
    <row r="510" spans="1:34" ht="15.75" customHeight="1">
      <c r="A510" s="1954"/>
      <c r="B510" s="1954"/>
      <c r="C510" s="1954"/>
      <c r="D510" s="1954"/>
      <c r="E510" s="1954"/>
      <c r="F510" s="1954"/>
      <c r="G510" s="1954"/>
      <c r="H510" s="1954"/>
      <c r="I510" s="1954"/>
      <c r="J510" s="1954"/>
      <c r="K510" s="1954"/>
      <c r="L510" s="1954"/>
      <c r="M510" s="1954"/>
      <c r="N510" s="1954"/>
      <c r="O510" s="1954"/>
      <c r="P510" s="1954"/>
      <c r="Q510" s="1954"/>
      <c r="R510" s="1954"/>
      <c r="S510" s="1954"/>
      <c r="T510" s="1954"/>
      <c r="U510" s="1954"/>
      <c r="V510" s="1954"/>
      <c r="W510" s="1954"/>
      <c r="X510" s="1954"/>
      <c r="Y510" s="1954"/>
      <c r="Z510" s="1954"/>
      <c r="AA510" s="1954"/>
      <c r="AB510" s="1954"/>
      <c r="AC510" s="1954"/>
      <c r="AD510" s="1954"/>
      <c r="AE510" s="1954"/>
      <c r="AF510" s="1954"/>
      <c r="AG510" s="1954"/>
      <c r="AH510" s="1954"/>
    </row>
    <row r="511" spans="1:34" ht="15.75" customHeight="1">
      <c r="A511" s="1954"/>
      <c r="B511" s="1954"/>
      <c r="C511" s="1954"/>
      <c r="D511" s="1954"/>
      <c r="E511" s="1954"/>
      <c r="F511" s="1954"/>
      <c r="G511" s="1954"/>
      <c r="H511" s="1954"/>
      <c r="I511" s="1954"/>
      <c r="J511" s="1954"/>
      <c r="K511" s="1954"/>
      <c r="L511" s="1954"/>
      <c r="M511" s="1954"/>
      <c r="N511" s="1954"/>
      <c r="O511" s="1954"/>
      <c r="P511" s="1954"/>
      <c r="Q511" s="1954"/>
      <c r="R511" s="1954"/>
      <c r="S511" s="1954"/>
      <c r="T511" s="1954"/>
      <c r="U511" s="1954"/>
      <c r="V511" s="1954"/>
      <c r="W511" s="1954"/>
      <c r="X511" s="1954"/>
      <c r="Y511" s="1954"/>
      <c r="Z511" s="1954"/>
      <c r="AA511" s="1954"/>
      <c r="AB511" s="1954"/>
      <c r="AC511" s="1954"/>
      <c r="AD511" s="1954"/>
      <c r="AE511" s="1954"/>
      <c r="AF511" s="1954"/>
      <c r="AG511" s="1954"/>
      <c r="AH511" s="1954"/>
    </row>
    <row r="512" spans="1:34" ht="15.75" customHeight="1">
      <c r="A512" s="1954"/>
      <c r="B512" s="1954"/>
      <c r="C512" s="1954"/>
      <c r="D512" s="1954"/>
      <c r="E512" s="1954"/>
      <c r="F512" s="1954"/>
      <c r="G512" s="1954"/>
      <c r="H512" s="1954"/>
      <c r="I512" s="1954"/>
      <c r="J512" s="1954"/>
      <c r="K512" s="1954"/>
      <c r="L512" s="1954"/>
      <c r="M512" s="1954"/>
      <c r="N512" s="1954"/>
      <c r="O512" s="1954"/>
      <c r="P512" s="1954"/>
      <c r="Q512" s="1954"/>
      <c r="R512" s="1954"/>
      <c r="S512" s="1954"/>
      <c r="T512" s="1954"/>
      <c r="U512" s="1954"/>
      <c r="V512" s="1954"/>
      <c r="W512" s="1954"/>
      <c r="X512" s="1954"/>
      <c r="Y512" s="1954"/>
      <c r="Z512" s="1954"/>
      <c r="AA512" s="1954"/>
      <c r="AB512" s="1954"/>
      <c r="AC512" s="1954"/>
      <c r="AD512" s="1954"/>
      <c r="AE512" s="1954"/>
      <c r="AF512" s="1954"/>
      <c r="AG512" s="1954"/>
      <c r="AH512" s="1954"/>
    </row>
    <row r="513" spans="1:34" ht="15.75" customHeight="1">
      <c r="A513" s="1954"/>
      <c r="B513" s="1954"/>
      <c r="C513" s="1954"/>
      <c r="D513" s="1954"/>
      <c r="E513" s="1954"/>
      <c r="F513" s="1954"/>
      <c r="G513" s="1954"/>
      <c r="H513" s="1954"/>
      <c r="I513" s="1954"/>
      <c r="J513" s="1954"/>
      <c r="K513" s="1954"/>
      <c r="L513" s="1954"/>
      <c r="M513" s="1954"/>
      <c r="N513" s="1954"/>
      <c r="O513" s="1954"/>
      <c r="P513" s="1954"/>
      <c r="Q513" s="1954"/>
      <c r="R513" s="1954"/>
      <c r="S513" s="1954"/>
      <c r="T513" s="1954"/>
      <c r="U513" s="1954"/>
      <c r="V513" s="1954"/>
      <c r="W513" s="1954"/>
      <c r="X513" s="1954"/>
      <c r="Y513" s="1954"/>
      <c r="Z513" s="1954"/>
      <c r="AA513" s="1954"/>
      <c r="AB513" s="1954"/>
      <c r="AC513" s="1954"/>
      <c r="AD513" s="1954"/>
      <c r="AE513" s="1954"/>
      <c r="AF513" s="1954"/>
      <c r="AG513" s="1954"/>
      <c r="AH513" s="1954"/>
    </row>
    <row r="514" spans="1:34" ht="15.75" customHeight="1">
      <c r="A514" s="1954"/>
      <c r="B514" s="1954"/>
      <c r="C514" s="1954"/>
      <c r="D514" s="1954"/>
      <c r="E514" s="1954"/>
      <c r="F514" s="1954"/>
      <c r="G514" s="1954"/>
      <c r="H514" s="1954"/>
      <c r="I514" s="1954"/>
      <c r="J514" s="1954"/>
      <c r="K514" s="1954"/>
      <c r="L514" s="1954"/>
      <c r="M514" s="1954"/>
      <c r="N514" s="1954"/>
      <c r="O514" s="1954"/>
      <c r="P514" s="1954"/>
      <c r="Q514" s="1954"/>
      <c r="R514" s="1954"/>
      <c r="S514" s="1954"/>
      <c r="T514" s="1954"/>
      <c r="U514" s="1954"/>
      <c r="V514" s="1954"/>
      <c r="W514" s="1954"/>
      <c r="X514" s="1954"/>
      <c r="Y514" s="1954"/>
      <c r="Z514" s="1954"/>
      <c r="AA514" s="1954"/>
      <c r="AB514" s="1954"/>
      <c r="AC514" s="1954"/>
      <c r="AD514" s="1954"/>
      <c r="AE514" s="1954"/>
      <c r="AF514" s="1954"/>
      <c r="AG514" s="1954"/>
      <c r="AH514" s="1954"/>
    </row>
    <row r="515" spans="1:34" ht="15.75" customHeight="1">
      <c r="A515" s="1954"/>
      <c r="B515" s="1954"/>
      <c r="C515" s="1954"/>
      <c r="D515" s="1954"/>
      <c r="E515" s="1954"/>
      <c r="F515" s="1954"/>
      <c r="G515" s="1954"/>
      <c r="H515" s="1954"/>
      <c r="I515" s="1954"/>
      <c r="J515" s="1954"/>
      <c r="K515" s="1954"/>
      <c r="L515" s="1954"/>
      <c r="M515" s="1954"/>
      <c r="N515" s="1954"/>
      <c r="O515" s="1954"/>
      <c r="P515" s="1954"/>
      <c r="Q515" s="1954"/>
      <c r="R515" s="1954"/>
      <c r="S515" s="1954"/>
      <c r="T515" s="1954"/>
      <c r="U515" s="1954"/>
      <c r="V515" s="1954"/>
      <c r="W515" s="1954"/>
      <c r="X515" s="1954"/>
      <c r="Y515" s="1954"/>
      <c r="Z515" s="1954"/>
      <c r="AA515" s="1954"/>
      <c r="AB515" s="1954"/>
      <c r="AC515" s="1954"/>
      <c r="AD515" s="1954"/>
      <c r="AE515" s="1954"/>
      <c r="AF515" s="1954"/>
      <c r="AG515" s="1954"/>
      <c r="AH515" s="1954"/>
    </row>
    <row r="516" spans="1:34" ht="15.75" customHeight="1">
      <c r="A516" s="1954"/>
      <c r="B516" s="1954"/>
      <c r="C516" s="1954"/>
      <c r="D516" s="1954"/>
      <c r="E516" s="1954"/>
      <c r="F516" s="1954"/>
      <c r="G516" s="1954"/>
      <c r="H516" s="1954"/>
      <c r="I516" s="1954"/>
      <c r="J516" s="1954"/>
      <c r="K516" s="1954"/>
      <c r="L516" s="1954"/>
      <c r="M516" s="1954"/>
      <c r="N516" s="1954"/>
      <c r="O516" s="1954"/>
      <c r="P516" s="1954"/>
      <c r="Q516" s="1954"/>
      <c r="R516" s="1954"/>
      <c r="S516" s="1954"/>
      <c r="T516" s="1954"/>
      <c r="U516" s="1954"/>
      <c r="V516" s="1954"/>
      <c r="W516" s="1954"/>
      <c r="X516" s="1954"/>
      <c r="Y516" s="1954"/>
      <c r="Z516" s="1954"/>
      <c r="AA516" s="1954"/>
      <c r="AB516" s="1954"/>
      <c r="AC516" s="1954"/>
      <c r="AD516" s="1954"/>
      <c r="AE516" s="1954"/>
      <c r="AF516" s="1954"/>
      <c r="AG516" s="1954"/>
      <c r="AH516" s="1954"/>
    </row>
    <row r="517" spans="1:34" ht="15.75" customHeight="1">
      <c r="A517" s="1954"/>
      <c r="B517" s="1954"/>
      <c r="C517" s="1954"/>
      <c r="D517" s="1954"/>
      <c r="E517" s="1954"/>
      <c r="F517" s="1954"/>
      <c r="G517" s="1954"/>
      <c r="H517" s="1954"/>
      <c r="I517" s="1954"/>
      <c r="J517" s="1954"/>
      <c r="K517" s="1954"/>
      <c r="L517" s="1954"/>
      <c r="M517" s="1954"/>
      <c r="N517" s="1954"/>
      <c r="O517" s="1954"/>
      <c r="P517" s="1954"/>
      <c r="Q517" s="1954"/>
      <c r="R517" s="1954"/>
      <c r="S517" s="1954"/>
      <c r="T517" s="1954"/>
      <c r="U517" s="1954"/>
      <c r="V517" s="1954"/>
      <c r="W517" s="1954"/>
      <c r="X517" s="1954"/>
      <c r="Y517" s="1954"/>
      <c r="Z517" s="1954"/>
      <c r="AA517" s="1954"/>
      <c r="AB517" s="1954"/>
      <c r="AC517" s="1954"/>
      <c r="AD517" s="1954"/>
      <c r="AE517" s="1954"/>
      <c r="AF517" s="1954"/>
      <c r="AG517" s="1954"/>
      <c r="AH517" s="1954"/>
    </row>
    <row r="518" spans="1:34" ht="15.75" customHeight="1">
      <c r="A518" s="1954"/>
      <c r="B518" s="1954"/>
      <c r="C518" s="1954"/>
      <c r="D518" s="1954"/>
      <c r="E518" s="1954"/>
      <c r="F518" s="1954"/>
      <c r="G518" s="1954"/>
      <c r="H518" s="1954"/>
      <c r="I518" s="1954"/>
      <c r="J518" s="1954"/>
      <c r="K518" s="1954"/>
      <c r="L518" s="1954"/>
      <c r="M518" s="1954"/>
      <c r="N518" s="1954"/>
      <c r="O518" s="1954"/>
      <c r="P518" s="1954"/>
      <c r="Q518" s="1954"/>
      <c r="R518" s="1954"/>
      <c r="S518" s="1954"/>
      <c r="T518" s="1954"/>
      <c r="U518" s="1954"/>
      <c r="V518" s="1954"/>
      <c r="W518" s="1954"/>
      <c r="X518" s="1954"/>
      <c r="Y518" s="1954"/>
      <c r="Z518" s="1954"/>
      <c r="AA518" s="1954"/>
      <c r="AB518" s="1954"/>
      <c r="AC518" s="1954"/>
      <c r="AD518" s="1954"/>
      <c r="AE518" s="1954"/>
      <c r="AF518" s="1954"/>
      <c r="AG518" s="1954"/>
      <c r="AH518" s="1954"/>
    </row>
    <row r="519" spans="1:34" ht="15.75" customHeight="1">
      <c r="A519" s="1954"/>
      <c r="B519" s="1954"/>
      <c r="C519" s="1954"/>
      <c r="D519" s="1954"/>
      <c r="E519" s="1954"/>
      <c r="F519" s="1954"/>
      <c r="G519" s="1954"/>
      <c r="H519" s="1954"/>
      <c r="I519" s="1954"/>
      <c r="J519" s="1954"/>
      <c r="K519" s="1954"/>
      <c r="L519" s="1954"/>
      <c r="M519" s="1954"/>
      <c r="N519" s="1954"/>
      <c r="O519" s="1954"/>
      <c r="P519" s="1954"/>
      <c r="Q519" s="1954"/>
      <c r="R519" s="1954"/>
      <c r="S519" s="1954"/>
      <c r="T519" s="1954"/>
      <c r="U519" s="1954"/>
      <c r="V519" s="1954"/>
      <c r="W519" s="1954"/>
      <c r="X519" s="1954"/>
      <c r="Y519" s="1954"/>
      <c r="Z519" s="1954"/>
      <c r="AA519" s="1954"/>
      <c r="AB519" s="1954"/>
      <c r="AC519" s="1954"/>
      <c r="AD519" s="1954"/>
      <c r="AE519" s="1954"/>
      <c r="AF519" s="1954"/>
      <c r="AG519" s="1954"/>
      <c r="AH519" s="1954"/>
    </row>
    <row r="520" spans="1:34" ht="15.75" customHeight="1">
      <c r="A520" s="1954"/>
      <c r="B520" s="1954"/>
      <c r="C520" s="1954"/>
      <c r="D520" s="1954"/>
      <c r="E520" s="1954"/>
      <c r="F520" s="1954"/>
      <c r="G520" s="1954"/>
      <c r="H520" s="1954"/>
      <c r="I520" s="1954"/>
      <c r="J520" s="1954"/>
      <c r="K520" s="1954"/>
      <c r="L520" s="1954"/>
      <c r="M520" s="1954"/>
      <c r="N520" s="1954"/>
      <c r="O520" s="1954"/>
      <c r="P520" s="1954"/>
      <c r="Q520" s="1954"/>
      <c r="R520" s="1954"/>
      <c r="S520" s="1954"/>
      <c r="T520" s="1954"/>
      <c r="U520" s="1954"/>
      <c r="V520" s="1954"/>
      <c r="W520" s="1954"/>
      <c r="X520" s="1954"/>
      <c r="Y520" s="1954"/>
      <c r="Z520" s="1954"/>
      <c r="AA520" s="1954"/>
      <c r="AB520" s="1954"/>
      <c r="AC520" s="1954"/>
      <c r="AD520" s="1954"/>
      <c r="AE520" s="1954"/>
      <c r="AF520" s="1954"/>
      <c r="AG520" s="1954"/>
      <c r="AH520" s="1954"/>
    </row>
    <row r="521" spans="1:34" ht="15.75" customHeight="1">
      <c r="A521" s="1954"/>
      <c r="B521" s="1954"/>
      <c r="C521" s="1954"/>
      <c r="D521" s="1954"/>
      <c r="E521" s="1954"/>
      <c r="F521" s="1954"/>
      <c r="G521" s="1954"/>
      <c r="H521" s="1954"/>
      <c r="I521" s="1954"/>
      <c r="J521" s="1954"/>
      <c r="K521" s="1954"/>
      <c r="L521" s="1954"/>
      <c r="M521" s="1954"/>
      <c r="N521" s="1954"/>
      <c r="O521" s="1954"/>
      <c r="P521" s="1954"/>
      <c r="Q521" s="1954"/>
      <c r="R521" s="1954"/>
      <c r="S521" s="1954"/>
      <c r="T521" s="1954"/>
      <c r="U521" s="1954"/>
      <c r="V521" s="1954"/>
      <c r="W521" s="1954"/>
      <c r="X521" s="1954"/>
      <c r="Y521" s="1954"/>
      <c r="Z521" s="1954"/>
      <c r="AA521" s="1954"/>
      <c r="AB521" s="1954"/>
      <c r="AC521" s="1954"/>
      <c r="AD521" s="1954"/>
      <c r="AE521" s="1954"/>
      <c r="AF521" s="1954"/>
      <c r="AG521" s="1954"/>
      <c r="AH521" s="1954"/>
    </row>
    <row r="522" spans="1:34" ht="15.75" customHeight="1">
      <c r="A522" s="1954"/>
      <c r="B522" s="1954"/>
      <c r="C522" s="1954"/>
      <c r="D522" s="1954"/>
      <c r="E522" s="1954"/>
      <c r="F522" s="1954"/>
      <c r="G522" s="1954"/>
      <c r="H522" s="1954"/>
      <c r="I522" s="1954"/>
      <c r="J522" s="1954"/>
      <c r="K522" s="1954"/>
      <c r="L522" s="1954"/>
      <c r="M522" s="1954"/>
      <c r="N522" s="1954"/>
      <c r="O522" s="1954"/>
      <c r="P522" s="1954"/>
      <c r="Q522" s="1954"/>
      <c r="R522" s="1954"/>
      <c r="S522" s="1954"/>
      <c r="T522" s="1954"/>
      <c r="U522" s="1954"/>
      <c r="V522" s="1954"/>
      <c r="W522" s="1954"/>
      <c r="X522" s="1954"/>
      <c r="Y522" s="1954"/>
      <c r="Z522" s="1954"/>
      <c r="AA522" s="1954"/>
      <c r="AB522" s="1954"/>
      <c r="AC522" s="1954"/>
      <c r="AD522" s="1954"/>
      <c r="AE522" s="1954"/>
      <c r="AF522" s="1954"/>
      <c r="AG522" s="1954"/>
      <c r="AH522" s="1954"/>
    </row>
    <row r="523" spans="1:34" ht="15.75" customHeight="1">
      <c r="A523" s="1954"/>
      <c r="B523" s="1954"/>
      <c r="C523" s="1954"/>
      <c r="D523" s="1954"/>
      <c r="E523" s="1954"/>
      <c r="F523" s="1954"/>
      <c r="G523" s="1954"/>
      <c r="H523" s="1954"/>
      <c r="I523" s="1954"/>
      <c r="J523" s="1954"/>
      <c r="K523" s="1954"/>
      <c r="L523" s="1954"/>
      <c r="M523" s="1954"/>
      <c r="N523" s="1954"/>
      <c r="O523" s="1954"/>
      <c r="P523" s="1954"/>
      <c r="Q523" s="1954"/>
      <c r="R523" s="1954"/>
      <c r="S523" s="1954"/>
      <c r="T523" s="1954"/>
      <c r="U523" s="1954"/>
      <c r="V523" s="1954"/>
      <c r="W523" s="1954"/>
      <c r="X523" s="1954"/>
      <c r="Y523" s="1954"/>
      <c r="Z523" s="1954"/>
      <c r="AA523" s="1954"/>
      <c r="AB523" s="1954"/>
      <c r="AC523" s="1954"/>
      <c r="AD523" s="1954"/>
      <c r="AE523" s="1954"/>
      <c r="AF523" s="1954"/>
      <c r="AG523" s="1954"/>
      <c r="AH523" s="1954"/>
    </row>
    <row r="524" spans="1:34" ht="15.75" customHeight="1">
      <c r="A524" s="1954"/>
      <c r="B524" s="1954"/>
      <c r="C524" s="1954"/>
      <c r="D524" s="1954"/>
      <c r="E524" s="1954"/>
      <c r="F524" s="1954"/>
      <c r="G524" s="1954"/>
      <c r="H524" s="1954"/>
      <c r="I524" s="1954"/>
      <c r="J524" s="1954"/>
      <c r="K524" s="1954"/>
      <c r="L524" s="1954"/>
      <c r="M524" s="1954"/>
      <c r="N524" s="1954"/>
      <c r="O524" s="1954"/>
      <c r="P524" s="1954"/>
      <c r="Q524" s="1954"/>
      <c r="R524" s="1954"/>
      <c r="S524" s="1954"/>
      <c r="T524" s="1954"/>
      <c r="U524" s="1954"/>
      <c r="V524" s="1954"/>
      <c r="W524" s="1954"/>
      <c r="X524" s="1954"/>
      <c r="Y524" s="1954"/>
      <c r="Z524" s="1954"/>
      <c r="AA524" s="1954"/>
      <c r="AB524" s="1954"/>
      <c r="AC524" s="1954"/>
      <c r="AD524" s="1954"/>
      <c r="AE524" s="1954"/>
      <c r="AF524" s="1954"/>
      <c r="AG524" s="1954"/>
      <c r="AH524" s="1954"/>
    </row>
    <row r="525" spans="1:34" ht="15.75" customHeight="1">
      <c r="A525" s="1954"/>
      <c r="B525" s="1954"/>
      <c r="C525" s="1954"/>
      <c r="D525" s="1954"/>
      <c r="E525" s="1954"/>
      <c r="F525" s="1954"/>
      <c r="G525" s="1954"/>
      <c r="H525" s="1954"/>
      <c r="I525" s="1954"/>
      <c r="J525" s="1954"/>
      <c r="K525" s="1954"/>
      <c r="L525" s="1954"/>
      <c r="M525" s="1954"/>
      <c r="N525" s="1954"/>
      <c r="O525" s="1954"/>
      <c r="P525" s="1954"/>
      <c r="Q525" s="1954"/>
      <c r="R525" s="1954"/>
      <c r="S525" s="1954"/>
      <c r="T525" s="1954"/>
      <c r="U525" s="1954"/>
      <c r="V525" s="1954"/>
      <c r="W525" s="1954"/>
      <c r="X525" s="1954"/>
      <c r="Y525" s="1954"/>
      <c r="Z525" s="1954"/>
      <c r="AA525" s="1954"/>
      <c r="AB525" s="1954"/>
      <c r="AC525" s="1954"/>
      <c r="AD525" s="1954"/>
      <c r="AE525" s="1954"/>
      <c r="AF525" s="1954"/>
      <c r="AG525" s="1954"/>
      <c r="AH525" s="1954"/>
    </row>
    <row r="526" spans="1:34" ht="15.75" customHeight="1">
      <c r="A526" s="1954"/>
      <c r="B526" s="1954"/>
      <c r="C526" s="1954"/>
      <c r="D526" s="1954"/>
      <c r="E526" s="1954"/>
      <c r="F526" s="1954"/>
      <c r="G526" s="1954"/>
      <c r="H526" s="1954"/>
      <c r="I526" s="1954"/>
      <c r="J526" s="1954"/>
      <c r="K526" s="1954"/>
      <c r="L526" s="1954"/>
      <c r="M526" s="1954"/>
      <c r="N526" s="1954"/>
      <c r="O526" s="1954"/>
      <c r="P526" s="1954"/>
      <c r="Q526" s="1954"/>
      <c r="R526" s="1954"/>
      <c r="S526" s="1954"/>
      <c r="T526" s="1954"/>
      <c r="U526" s="1954"/>
      <c r="V526" s="1954"/>
      <c r="W526" s="1954"/>
      <c r="X526" s="1954"/>
      <c r="Y526" s="1954"/>
      <c r="Z526" s="1954"/>
      <c r="AA526" s="1954"/>
      <c r="AB526" s="1954"/>
      <c r="AC526" s="1954"/>
      <c r="AD526" s="1954"/>
      <c r="AE526" s="1954"/>
      <c r="AF526" s="1954"/>
      <c r="AG526" s="1954"/>
      <c r="AH526" s="1954"/>
    </row>
    <row r="527" spans="1:34" ht="15.75" customHeight="1">
      <c r="A527" s="1954"/>
      <c r="B527" s="1954"/>
      <c r="C527" s="1954"/>
      <c r="D527" s="1954"/>
      <c r="E527" s="1954"/>
      <c r="F527" s="1954"/>
      <c r="G527" s="1954"/>
      <c r="H527" s="1954"/>
      <c r="I527" s="1954"/>
      <c r="J527" s="1954"/>
      <c r="K527" s="1954"/>
      <c r="L527" s="1954"/>
      <c r="M527" s="1954"/>
      <c r="N527" s="1954"/>
      <c r="O527" s="1954"/>
      <c r="P527" s="1954"/>
      <c r="Q527" s="1954"/>
      <c r="R527" s="1954"/>
      <c r="S527" s="1954"/>
      <c r="T527" s="1954"/>
      <c r="U527" s="1954"/>
      <c r="V527" s="1954"/>
      <c r="W527" s="1954"/>
      <c r="X527" s="1954"/>
      <c r="Y527" s="1954"/>
      <c r="Z527" s="1954"/>
      <c r="AA527" s="1954"/>
      <c r="AB527" s="1954"/>
      <c r="AC527" s="1954"/>
      <c r="AD527" s="1954"/>
      <c r="AE527" s="1954"/>
      <c r="AF527" s="1954"/>
      <c r="AG527" s="1954"/>
      <c r="AH527" s="1954"/>
    </row>
    <row r="528" spans="1:34" ht="15.75" customHeight="1">
      <c r="A528" s="1954"/>
      <c r="B528" s="1954"/>
      <c r="C528" s="1954"/>
      <c r="D528" s="1954"/>
      <c r="E528" s="1954"/>
      <c r="F528" s="1954"/>
      <c r="G528" s="1954"/>
      <c r="H528" s="1954"/>
      <c r="I528" s="1954"/>
      <c r="J528" s="1954"/>
      <c r="K528" s="1954"/>
      <c r="L528" s="1954"/>
      <c r="M528" s="1954"/>
      <c r="N528" s="1954"/>
      <c r="O528" s="1954"/>
      <c r="P528" s="1954"/>
      <c r="Q528" s="1954"/>
      <c r="R528" s="1954"/>
      <c r="S528" s="1954"/>
      <c r="T528" s="1954"/>
      <c r="U528" s="1954"/>
      <c r="V528" s="1954"/>
      <c r="W528" s="1954"/>
      <c r="X528" s="1954"/>
      <c r="Y528" s="1954"/>
      <c r="Z528" s="1954"/>
      <c r="AA528" s="1954"/>
      <c r="AB528" s="1954"/>
      <c r="AC528" s="1954"/>
      <c r="AD528" s="1954"/>
      <c r="AE528" s="1954"/>
      <c r="AF528" s="1954"/>
      <c r="AG528" s="1954"/>
      <c r="AH528" s="1954"/>
    </row>
    <row r="529" spans="1:34" ht="15.75" customHeight="1">
      <c r="A529" s="1954"/>
      <c r="B529" s="1954"/>
      <c r="C529" s="1954"/>
      <c r="D529" s="1954"/>
      <c r="E529" s="1954"/>
      <c r="F529" s="1954"/>
      <c r="G529" s="1954"/>
      <c r="H529" s="1954"/>
      <c r="I529" s="1954"/>
      <c r="J529" s="1954"/>
      <c r="K529" s="1954"/>
      <c r="L529" s="1954"/>
      <c r="M529" s="1954"/>
      <c r="N529" s="1954"/>
      <c r="O529" s="1954"/>
      <c r="P529" s="1954"/>
      <c r="Q529" s="1954"/>
      <c r="R529" s="1954"/>
      <c r="S529" s="1954"/>
      <c r="T529" s="1954"/>
      <c r="U529" s="1954"/>
      <c r="V529" s="1954"/>
      <c r="W529" s="1954"/>
      <c r="X529" s="1954"/>
      <c r="Y529" s="1954"/>
      <c r="Z529" s="1954"/>
      <c r="AA529" s="1954"/>
      <c r="AB529" s="1954"/>
      <c r="AC529" s="1954"/>
      <c r="AD529" s="1954"/>
      <c r="AE529" s="1954"/>
      <c r="AF529" s="1954"/>
      <c r="AG529" s="1954"/>
      <c r="AH529" s="1954"/>
    </row>
    <row r="530" spans="1:34" ht="15.75" customHeight="1">
      <c r="A530" s="1954"/>
      <c r="B530" s="1954"/>
      <c r="C530" s="1954"/>
      <c r="D530" s="1954"/>
      <c r="E530" s="1954"/>
      <c r="F530" s="1954"/>
      <c r="G530" s="1954"/>
      <c r="H530" s="1954"/>
      <c r="I530" s="1954"/>
      <c r="J530" s="1954"/>
      <c r="K530" s="1954"/>
      <c r="L530" s="1954"/>
      <c r="M530" s="1954"/>
      <c r="N530" s="1954"/>
      <c r="O530" s="1954"/>
      <c r="P530" s="1954"/>
      <c r="Q530" s="1954"/>
      <c r="R530" s="1954"/>
      <c r="S530" s="1954"/>
      <c r="T530" s="1954"/>
      <c r="U530" s="1954"/>
      <c r="V530" s="1954"/>
      <c r="W530" s="1954"/>
      <c r="X530" s="1954"/>
      <c r="Y530" s="1954"/>
      <c r="Z530" s="1954"/>
      <c r="AA530" s="1954"/>
      <c r="AB530" s="1954"/>
      <c r="AC530" s="1954"/>
      <c r="AD530" s="1954"/>
      <c r="AE530" s="1954"/>
      <c r="AF530" s="1954"/>
      <c r="AG530" s="1954"/>
      <c r="AH530" s="1954"/>
    </row>
    <row r="531" spans="1:34" ht="15.75" customHeight="1">
      <c r="A531" s="1954"/>
      <c r="B531" s="1954"/>
      <c r="C531" s="1954"/>
      <c r="D531" s="1954"/>
      <c r="E531" s="1954"/>
      <c r="F531" s="1954"/>
      <c r="G531" s="1954"/>
      <c r="H531" s="1954"/>
      <c r="I531" s="1954"/>
      <c r="J531" s="1954"/>
      <c r="K531" s="1954"/>
      <c r="L531" s="1954"/>
      <c r="M531" s="1954"/>
      <c r="N531" s="1954"/>
      <c r="O531" s="1954"/>
      <c r="P531" s="1954"/>
      <c r="Q531" s="1954"/>
      <c r="R531" s="1954"/>
      <c r="S531" s="1954"/>
      <c r="T531" s="1954"/>
      <c r="U531" s="1954"/>
      <c r="V531" s="1954"/>
      <c r="W531" s="1954"/>
      <c r="X531" s="1954"/>
      <c r="Y531" s="1954"/>
      <c r="Z531" s="1954"/>
      <c r="AA531" s="1954"/>
      <c r="AB531" s="1954"/>
      <c r="AC531" s="1954"/>
      <c r="AD531" s="1954"/>
      <c r="AE531" s="1954"/>
      <c r="AF531" s="1954"/>
      <c r="AG531" s="1954"/>
      <c r="AH531" s="1954"/>
    </row>
    <row r="532" spans="1:34" ht="15.75" customHeight="1">
      <c r="A532" s="1954"/>
      <c r="B532" s="1954"/>
      <c r="C532" s="1954"/>
      <c r="D532" s="1954"/>
      <c r="E532" s="1954"/>
      <c r="F532" s="1954"/>
      <c r="G532" s="1954"/>
      <c r="H532" s="1954"/>
      <c r="I532" s="1954"/>
      <c r="J532" s="1954"/>
      <c r="K532" s="1954"/>
      <c r="L532" s="1954"/>
      <c r="M532" s="1954"/>
      <c r="N532" s="1954"/>
      <c r="O532" s="1954"/>
      <c r="P532" s="1954"/>
      <c r="Q532" s="1954"/>
      <c r="R532" s="1954"/>
      <c r="S532" s="1954"/>
      <c r="T532" s="1954"/>
      <c r="U532" s="1954"/>
      <c r="V532" s="1954"/>
      <c r="W532" s="1954"/>
      <c r="X532" s="1954"/>
      <c r="Y532" s="1954"/>
      <c r="Z532" s="1954"/>
      <c r="AA532" s="1954"/>
      <c r="AB532" s="1954"/>
      <c r="AC532" s="1954"/>
      <c r="AD532" s="1954"/>
      <c r="AE532" s="1954"/>
      <c r="AF532" s="1954"/>
      <c r="AG532" s="1954"/>
      <c r="AH532" s="1954"/>
    </row>
    <row r="533" spans="1:34" ht="15.75" customHeight="1">
      <c r="A533" s="1954"/>
      <c r="B533" s="1954"/>
      <c r="C533" s="1954"/>
      <c r="D533" s="1954"/>
      <c r="E533" s="1954"/>
      <c r="F533" s="1954"/>
      <c r="G533" s="1954"/>
      <c r="H533" s="1954"/>
      <c r="I533" s="1954"/>
      <c r="J533" s="1954"/>
      <c r="K533" s="1954"/>
      <c r="L533" s="1954"/>
      <c r="M533" s="1954"/>
      <c r="N533" s="1954"/>
      <c r="O533" s="1954"/>
      <c r="P533" s="1954"/>
      <c r="Q533" s="1954"/>
      <c r="R533" s="1954"/>
      <c r="S533" s="1954"/>
      <c r="T533" s="1954"/>
      <c r="U533" s="1954"/>
      <c r="V533" s="1954"/>
      <c r="W533" s="1954"/>
      <c r="X533" s="1954"/>
      <c r="Y533" s="1954"/>
      <c r="Z533" s="1954"/>
      <c r="AA533" s="1954"/>
      <c r="AB533" s="1954"/>
      <c r="AC533" s="1954"/>
      <c r="AD533" s="1954"/>
      <c r="AE533" s="1954"/>
      <c r="AF533" s="1954"/>
      <c r="AG533" s="1954"/>
      <c r="AH533" s="1954"/>
    </row>
    <row r="534" spans="1:34" ht="15.75" customHeight="1">
      <c r="A534" s="1954"/>
      <c r="B534" s="1954"/>
      <c r="C534" s="1954"/>
      <c r="D534" s="1954"/>
      <c r="E534" s="1954"/>
      <c r="F534" s="1954"/>
      <c r="G534" s="1954"/>
      <c r="H534" s="1954"/>
      <c r="I534" s="1954"/>
      <c r="J534" s="1954"/>
      <c r="K534" s="1954"/>
      <c r="L534" s="1954"/>
      <c r="M534" s="1954"/>
      <c r="N534" s="1954"/>
      <c r="O534" s="1954"/>
      <c r="P534" s="1954"/>
      <c r="Q534" s="1954"/>
      <c r="R534" s="1954"/>
      <c r="S534" s="1954"/>
      <c r="T534" s="1954"/>
      <c r="U534" s="1954"/>
      <c r="V534" s="1954"/>
      <c r="W534" s="1954"/>
      <c r="X534" s="1954"/>
      <c r="Y534" s="1954"/>
      <c r="Z534" s="1954"/>
      <c r="AA534" s="1954"/>
      <c r="AB534" s="1954"/>
      <c r="AC534" s="1954"/>
      <c r="AD534" s="1954"/>
      <c r="AE534" s="1954"/>
      <c r="AF534" s="1954"/>
      <c r="AG534" s="1954"/>
      <c r="AH534" s="1954"/>
    </row>
    <row r="535" spans="1:34" ht="15.75" customHeight="1">
      <c r="A535" s="1954"/>
      <c r="B535" s="1954"/>
      <c r="C535" s="1954"/>
      <c r="D535" s="1954"/>
      <c r="E535" s="1954"/>
      <c r="F535" s="1954"/>
      <c r="G535" s="1954"/>
      <c r="H535" s="1954"/>
      <c r="I535" s="1954"/>
      <c r="J535" s="1954"/>
      <c r="K535" s="1954"/>
      <c r="L535" s="1954"/>
      <c r="M535" s="1954"/>
      <c r="N535" s="1954"/>
      <c r="O535" s="1954"/>
      <c r="P535" s="1954"/>
      <c r="Q535" s="1954"/>
      <c r="R535" s="1954"/>
      <c r="S535" s="1954"/>
      <c r="T535" s="1954"/>
      <c r="U535" s="1954"/>
      <c r="V535" s="1954"/>
      <c r="W535" s="1954"/>
      <c r="X535" s="1954"/>
      <c r="Y535" s="1954"/>
      <c r="Z535" s="1954"/>
      <c r="AA535" s="1954"/>
      <c r="AB535" s="1954"/>
      <c r="AC535" s="1954"/>
      <c r="AD535" s="1954"/>
      <c r="AE535" s="1954"/>
      <c r="AF535" s="1954"/>
      <c r="AG535" s="1954"/>
      <c r="AH535" s="1954"/>
    </row>
    <row r="536" spans="1:34" ht="15.75" customHeight="1">
      <c r="A536" s="1954"/>
      <c r="B536" s="1954"/>
      <c r="C536" s="1954"/>
      <c r="D536" s="1954"/>
      <c r="E536" s="1954"/>
      <c r="F536" s="1954"/>
      <c r="G536" s="1954"/>
      <c r="H536" s="1954"/>
      <c r="I536" s="1954"/>
      <c r="J536" s="1954"/>
      <c r="K536" s="1954"/>
      <c r="L536" s="1954"/>
      <c r="M536" s="1954"/>
      <c r="N536" s="1954"/>
      <c r="O536" s="1954"/>
      <c r="P536" s="1954"/>
      <c r="Q536" s="1954"/>
      <c r="R536" s="1954"/>
      <c r="S536" s="1954"/>
      <c r="T536" s="1954"/>
      <c r="U536" s="1954"/>
      <c r="V536" s="1954"/>
      <c r="W536" s="1954"/>
      <c r="X536" s="1954"/>
      <c r="Y536" s="1954"/>
      <c r="Z536" s="1954"/>
      <c r="AA536" s="1954"/>
      <c r="AB536" s="1954"/>
      <c r="AC536" s="1954"/>
      <c r="AD536" s="1954"/>
      <c r="AE536" s="1954"/>
      <c r="AF536" s="1954"/>
      <c r="AG536" s="1954"/>
      <c r="AH536" s="1954"/>
    </row>
    <row r="537" spans="1:34" ht="15.75" customHeight="1">
      <c r="A537" s="1954"/>
      <c r="B537" s="1954"/>
      <c r="C537" s="1954"/>
      <c r="D537" s="1954"/>
      <c r="E537" s="1954"/>
      <c r="F537" s="1954"/>
      <c r="G537" s="1954"/>
      <c r="H537" s="1954"/>
      <c r="I537" s="1954"/>
      <c r="J537" s="1954"/>
      <c r="K537" s="1954"/>
      <c r="L537" s="1954"/>
      <c r="M537" s="1954"/>
      <c r="N537" s="1954"/>
      <c r="O537" s="1954"/>
      <c r="P537" s="1954"/>
      <c r="Q537" s="1954"/>
      <c r="R537" s="1954"/>
      <c r="S537" s="1954"/>
      <c r="T537" s="1954"/>
      <c r="U537" s="1954"/>
      <c r="V537" s="1954"/>
      <c r="W537" s="1954"/>
      <c r="X537" s="1954"/>
      <c r="Y537" s="1954"/>
      <c r="Z537" s="1954"/>
      <c r="AA537" s="1954"/>
      <c r="AB537" s="1954"/>
      <c r="AC537" s="1954"/>
      <c r="AD537" s="1954"/>
      <c r="AE537" s="1954"/>
      <c r="AF537" s="1954"/>
      <c r="AG537" s="1954"/>
      <c r="AH537" s="1954"/>
    </row>
    <row r="538" spans="1:34" ht="15.75" customHeight="1">
      <c r="A538" s="1954"/>
      <c r="B538" s="1954"/>
      <c r="C538" s="1954"/>
      <c r="D538" s="1954"/>
      <c r="E538" s="1954"/>
      <c r="F538" s="1954"/>
      <c r="G538" s="1954"/>
      <c r="H538" s="1954"/>
      <c r="I538" s="1954"/>
      <c r="J538" s="1954"/>
      <c r="K538" s="1954"/>
      <c r="L538" s="1954"/>
      <c r="M538" s="1954"/>
      <c r="N538" s="1954"/>
      <c r="O538" s="1954"/>
      <c r="P538" s="1954"/>
      <c r="Q538" s="1954"/>
      <c r="R538" s="1954"/>
      <c r="S538" s="1954"/>
      <c r="T538" s="1954"/>
      <c r="U538" s="1954"/>
      <c r="V538" s="1954"/>
      <c r="W538" s="1954"/>
      <c r="X538" s="1954"/>
      <c r="Y538" s="1954"/>
      <c r="Z538" s="1954"/>
      <c r="AA538" s="1954"/>
      <c r="AB538" s="1954"/>
      <c r="AC538" s="1954"/>
      <c r="AD538" s="1954"/>
      <c r="AE538" s="1954"/>
      <c r="AF538" s="1954"/>
      <c r="AG538" s="1954"/>
      <c r="AH538" s="1954"/>
    </row>
    <row r="539" spans="1:34" ht="15.75" customHeight="1">
      <c r="A539" s="1954"/>
      <c r="B539" s="1954"/>
      <c r="C539" s="1954"/>
      <c r="D539" s="1954"/>
      <c r="E539" s="1954"/>
      <c r="F539" s="1954"/>
      <c r="G539" s="1954"/>
      <c r="H539" s="1954"/>
      <c r="I539" s="1954"/>
      <c r="J539" s="1954"/>
      <c r="K539" s="1954"/>
      <c r="L539" s="1954"/>
      <c r="M539" s="1954"/>
      <c r="N539" s="1954"/>
      <c r="O539" s="1954"/>
      <c r="P539" s="1954"/>
      <c r="Q539" s="1954"/>
      <c r="R539" s="1954"/>
      <c r="S539" s="1954"/>
      <c r="T539" s="1954"/>
      <c r="U539" s="1954"/>
      <c r="V539" s="1954"/>
      <c r="W539" s="1954"/>
      <c r="X539" s="1954"/>
      <c r="Y539" s="1954"/>
      <c r="Z539" s="1954"/>
      <c r="AA539" s="1954"/>
      <c r="AB539" s="1954"/>
      <c r="AC539" s="1954"/>
      <c r="AD539" s="1954"/>
      <c r="AE539" s="1954"/>
      <c r="AF539" s="1954"/>
      <c r="AG539" s="1954"/>
      <c r="AH539" s="1954"/>
    </row>
    <row r="540" spans="1:34" ht="15.75" customHeight="1">
      <c r="A540" s="1954"/>
      <c r="B540" s="1954"/>
      <c r="C540" s="1954"/>
      <c r="D540" s="1954"/>
      <c r="E540" s="1954"/>
      <c r="F540" s="1954"/>
      <c r="G540" s="1954"/>
      <c r="H540" s="1954"/>
      <c r="I540" s="1954"/>
      <c r="J540" s="1954"/>
      <c r="K540" s="1954"/>
      <c r="L540" s="1954"/>
      <c r="M540" s="1954"/>
      <c r="N540" s="1954"/>
      <c r="O540" s="1954"/>
      <c r="P540" s="1954"/>
      <c r="Q540" s="1954"/>
      <c r="R540" s="1954"/>
      <c r="S540" s="1954"/>
      <c r="T540" s="1954"/>
      <c r="U540" s="1954"/>
      <c r="V540" s="1954"/>
      <c r="W540" s="1954"/>
      <c r="X540" s="1954"/>
      <c r="Y540" s="1954"/>
      <c r="Z540" s="1954"/>
      <c r="AA540" s="1954"/>
      <c r="AB540" s="1954"/>
      <c r="AC540" s="1954"/>
      <c r="AD540" s="1954"/>
      <c r="AE540" s="1954"/>
      <c r="AF540" s="1954"/>
      <c r="AG540" s="1954"/>
      <c r="AH540" s="1954"/>
    </row>
    <row r="541" spans="1:34" ht="15.75" customHeight="1">
      <c r="A541" s="1954"/>
      <c r="B541" s="1954"/>
      <c r="C541" s="1954"/>
      <c r="D541" s="1954"/>
      <c r="E541" s="1954"/>
      <c r="F541" s="1954"/>
      <c r="G541" s="1954"/>
      <c r="H541" s="1954"/>
      <c r="I541" s="1954"/>
      <c r="J541" s="1954"/>
      <c r="K541" s="1954"/>
      <c r="L541" s="1954"/>
      <c r="M541" s="1954"/>
      <c r="N541" s="1954"/>
      <c r="O541" s="1954"/>
      <c r="P541" s="1954"/>
      <c r="Q541" s="1954"/>
      <c r="R541" s="1954"/>
      <c r="S541" s="1954"/>
      <c r="T541" s="1954"/>
      <c r="U541" s="1954"/>
      <c r="V541" s="1954"/>
      <c r="W541" s="1954"/>
      <c r="X541" s="1954"/>
      <c r="Y541" s="1954"/>
      <c r="Z541" s="1954"/>
      <c r="AA541" s="1954"/>
      <c r="AB541" s="1954"/>
      <c r="AC541" s="1954"/>
      <c r="AD541" s="1954"/>
      <c r="AE541" s="1954"/>
      <c r="AF541" s="1954"/>
      <c r="AG541" s="1954"/>
      <c r="AH541" s="1954"/>
    </row>
    <row r="542" spans="1:34" ht="15.75" customHeight="1">
      <c r="A542" s="1954"/>
      <c r="B542" s="1954"/>
      <c r="C542" s="1954"/>
      <c r="D542" s="1954"/>
      <c r="E542" s="1954"/>
      <c r="F542" s="1954"/>
      <c r="G542" s="1954"/>
      <c r="H542" s="1954"/>
      <c r="I542" s="1954"/>
      <c r="J542" s="1954"/>
      <c r="K542" s="1954"/>
      <c r="L542" s="1954"/>
      <c r="M542" s="1954"/>
      <c r="N542" s="1954"/>
      <c r="O542" s="1954"/>
      <c r="P542" s="1954"/>
      <c r="Q542" s="1954"/>
      <c r="R542" s="1954"/>
      <c r="S542" s="1954"/>
      <c r="T542" s="1954"/>
      <c r="U542" s="1954"/>
      <c r="V542" s="1954"/>
      <c r="W542" s="1954"/>
      <c r="X542" s="1954"/>
      <c r="Y542" s="1954"/>
      <c r="Z542" s="1954"/>
      <c r="AA542" s="1954"/>
      <c r="AB542" s="1954"/>
      <c r="AC542" s="1954"/>
      <c r="AD542" s="1954"/>
      <c r="AE542" s="1954"/>
      <c r="AF542" s="1954"/>
      <c r="AG542" s="1954"/>
      <c r="AH542" s="1954"/>
    </row>
    <row r="543" spans="1:34" ht="15.75" customHeight="1">
      <c r="A543" s="1954"/>
      <c r="B543" s="1954"/>
      <c r="C543" s="1954"/>
      <c r="D543" s="1954"/>
      <c r="E543" s="1954"/>
      <c r="F543" s="1954"/>
      <c r="G543" s="1954"/>
      <c r="H543" s="1954"/>
      <c r="I543" s="1954"/>
      <c r="J543" s="1954"/>
      <c r="K543" s="1954"/>
      <c r="L543" s="1954"/>
      <c r="M543" s="1954"/>
      <c r="N543" s="1954"/>
      <c r="O543" s="1954"/>
      <c r="P543" s="1954"/>
      <c r="Q543" s="1954"/>
      <c r="R543" s="1954"/>
      <c r="S543" s="1954"/>
      <c r="T543" s="1954"/>
      <c r="U543" s="1954"/>
      <c r="V543" s="1954"/>
      <c r="W543" s="1954"/>
      <c r="X543" s="1954"/>
      <c r="Y543" s="1954"/>
      <c r="Z543" s="1954"/>
      <c r="AA543" s="1954"/>
      <c r="AB543" s="1954"/>
      <c r="AC543" s="1954"/>
      <c r="AD543" s="1954"/>
      <c r="AE543" s="1954"/>
      <c r="AF543" s="1954"/>
      <c r="AG543" s="1954"/>
      <c r="AH543" s="1954"/>
    </row>
    <row r="544" spans="1:34" ht="15.75" customHeight="1">
      <c r="A544" s="1954"/>
      <c r="B544" s="1954"/>
      <c r="C544" s="1954"/>
      <c r="D544" s="1954"/>
      <c r="E544" s="1954"/>
      <c r="F544" s="1954"/>
      <c r="G544" s="1954"/>
      <c r="H544" s="1954"/>
      <c r="I544" s="1954"/>
      <c r="J544" s="1954"/>
      <c r="K544" s="1954"/>
      <c r="L544" s="1954"/>
      <c r="M544" s="1954"/>
      <c r="N544" s="1954"/>
      <c r="O544" s="1954"/>
      <c r="P544" s="1954"/>
      <c r="Q544" s="1954"/>
      <c r="R544" s="1954"/>
      <c r="S544" s="1954"/>
      <c r="T544" s="1954"/>
      <c r="U544" s="1954"/>
      <c r="V544" s="1954"/>
      <c r="W544" s="1954"/>
      <c r="X544" s="1954"/>
      <c r="Y544" s="1954"/>
      <c r="Z544" s="1954"/>
      <c r="AA544" s="1954"/>
      <c r="AB544" s="1954"/>
      <c r="AC544" s="1954"/>
      <c r="AD544" s="1954"/>
      <c r="AE544" s="1954"/>
      <c r="AF544" s="1954"/>
      <c r="AG544" s="1954"/>
      <c r="AH544" s="1954"/>
    </row>
    <row r="545" spans="1:34" ht="15.75" customHeight="1">
      <c r="A545" s="1954"/>
      <c r="B545" s="1954"/>
      <c r="C545" s="1954"/>
      <c r="D545" s="1954"/>
      <c r="E545" s="1954"/>
      <c r="F545" s="1954"/>
      <c r="G545" s="1954"/>
      <c r="H545" s="1954"/>
      <c r="I545" s="1954"/>
      <c r="J545" s="1954"/>
      <c r="K545" s="1954"/>
      <c r="L545" s="1954"/>
      <c r="M545" s="1954"/>
      <c r="N545" s="1954"/>
      <c r="O545" s="1954"/>
      <c r="P545" s="1954"/>
      <c r="Q545" s="1954"/>
      <c r="R545" s="1954"/>
      <c r="S545" s="1954"/>
      <c r="T545" s="1954"/>
      <c r="U545" s="1954"/>
      <c r="V545" s="1954"/>
      <c r="W545" s="1954"/>
      <c r="X545" s="1954"/>
      <c r="Y545" s="1954"/>
      <c r="Z545" s="1954"/>
      <c r="AA545" s="1954"/>
      <c r="AB545" s="1954"/>
      <c r="AC545" s="1954"/>
      <c r="AD545" s="1954"/>
      <c r="AE545" s="1954"/>
      <c r="AF545" s="1954"/>
      <c r="AG545" s="1954"/>
      <c r="AH545" s="1954"/>
    </row>
    <row r="546" spans="1:34" ht="15.75" customHeight="1">
      <c r="A546" s="1954"/>
      <c r="B546" s="1954"/>
      <c r="C546" s="1954"/>
      <c r="D546" s="1954"/>
      <c r="E546" s="1954"/>
      <c r="F546" s="1954"/>
      <c r="G546" s="1954"/>
      <c r="H546" s="1954"/>
      <c r="I546" s="1954"/>
      <c r="J546" s="1954"/>
      <c r="K546" s="1954"/>
      <c r="L546" s="1954"/>
      <c r="M546" s="1954"/>
      <c r="N546" s="1954"/>
      <c r="O546" s="1954"/>
      <c r="P546" s="1954"/>
      <c r="Q546" s="1954"/>
      <c r="R546" s="1954"/>
      <c r="S546" s="1954"/>
      <c r="T546" s="1954"/>
      <c r="U546" s="1954"/>
      <c r="V546" s="1954"/>
      <c r="W546" s="1954"/>
      <c r="X546" s="1954"/>
      <c r="Y546" s="1954"/>
      <c r="Z546" s="1954"/>
      <c r="AA546" s="1954"/>
      <c r="AB546" s="1954"/>
      <c r="AC546" s="1954"/>
      <c r="AD546" s="1954"/>
      <c r="AE546" s="1954"/>
      <c r="AF546" s="1954"/>
      <c r="AG546" s="1954"/>
      <c r="AH546" s="1954"/>
    </row>
    <row r="547" spans="1:34" ht="15.75" customHeight="1">
      <c r="A547" s="1954"/>
      <c r="B547" s="1954"/>
      <c r="C547" s="1954"/>
      <c r="D547" s="1954"/>
      <c r="E547" s="1954"/>
      <c r="F547" s="1954"/>
      <c r="G547" s="1954"/>
      <c r="H547" s="1954"/>
      <c r="I547" s="1954"/>
      <c r="J547" s="1954"/>
      <c r="K547" s="1954"/>
      <c r="L547" s="1954"/>
      <c r="M547" s="1954"/>
      <c r="N547" s="1954"/>
      <c r="O547" s="1954"/>
      <c r="P547" s="1954"/>
      <c r="Q547" s="1954"/>
      <c r="R547" s="1954"/>
      <c r="S547" s="1954"/>
      <c r="T547" s="1954"/>
      <c r="U547" s="1954"/>
      <c r="V547" s="1954"/>
      <c r="W547" s="1954"/>
      <c r="X547" s="1954"/>
      <c r="Y547" s="1954"/>
      <c r="Z547" s="1954"/>
      <c r="AA547" s="1954"/>
      <c r="AB547" s="1954"/>
      <c r="AC547" s="1954"/>
      <c r="AD547" s="1954"/>
      <c r="AE547" s="1954"/>
      <c r="AF547" s="1954"/>
      <c r="AG547" s="1954"/>
      <c r="AH547" s="1954"/>
    </row>
    <row r="548" spans="1:34" ht="15.75" customHeight="1">
      <c r="A548" s="1954"/>
      <c r="B548" s="1954"/>
      <c r="C548" s="1954"/>
      <c r="D548" s="1954"/>
      <c r="E548" s="1954"/>
      <c r="F548" s="1954"/>
      <c r="G548" s="1954"/>
      <c r="H548" s="1954"/>
      <c r="I548" s="1954"/>
      <c r="J548" s="1954"/>
      <c r="K548" s="1954"/>
      <c r="L548" s="1954"/>
      <c r="M548" s="1954"/>
      <c r="N548" s="1954"/>
      <c r="O548" s="1954"/>
      <c r="P548" s="1954"/>
      <c r="Q548" s="1954"/>
      <c r="R548" s="1954"/>
      <c r="S548" s="1954"/>
      <c r="T548" s="1954"/>
      <c r="U548" s="1954"/>
      <c r="V548" s="1954"/>
      <c r="W548" s="1954"/>
      <c r="X548" s="1954"/>
      <c r="Y548" s="1954"/>
      <c r="Z548" s="1954"/>
      <c r="AA548" s="1954"/>
      <c r="AB548" s="1954"/>
      <c r="AC548" s="1954"/>
      <c r="AD548" s="1954"/>
      <c r="AE548" s="1954"/>
      <c r="AF548" s="1954"/>
      <c r="AG548" s="1954"/>
      <c r="AH548" s="1954"/>
    </row>
    <row r="549" spans="1:34" ht="15.75" customHeight="1">
      <c r="A549" s="1954"/>
      <c r="B549" s="1954"/>
      <c r="C549" s="1954"/>
      <c r="D549" s="1954"/>
      <c r="E549" s="1954"/>
      <c r="F549" s="1954"/>
      <c r="G549" s="1954"/>
      <c r="H549" s="1954"/>
      <c r="I549" s="1954"/>
      <c r="J549" s="1954"/>
      <c r="K549" s="1954"/>
      <c r="L549" s="1954"/>
      <c r="M549" s="1954"/>
      <c r="N549" s="1954"/>
      <c r="O549" s="1954"/>
      <c r="P549" s="1954"/>
      <c r="Q549" s="1954"/>
      <c r="R549" s="1954"/>
      <c r="S549" s="1954"/>
      <c r="T549" s="1954"/>
      <c r="U549" s="1954"/>
      <c r="V549" s="1954"/>
      <c r="W549" s="1954"/>
      <c r="X549" s="1954"/>
      <c r="Y549" s="1954"/>
      <c r="Z549" s="1954"/>
      <c r="AA549" s="1954"/>
      <c r="AB549" s="1954"/>
      <c r="AC549" s="1954"/>
      <c r="AD549" s="1954"/>
      <c r="AE549" s="1954"/>
      <c r="AF549" s="1954"/>
      <c r="AG549" s="1954"/>
      <c r="AH549" s="1954"/>
    </row>
    <row r="550" spans="1:34" ht="15.75" customHeight="1">
      <c r="A550" s="1954"/>
      <c r="B550" s="1954"/>
      <c r="C550" s="1954"/>
      <c r="D550" s="1954"/>
      <c r="E550" s="1954"/>
      <c r="F550" s="1954"/>
      <c r="G550" s="1954"/>
      <c r="H550" s="1954"/>
      <c r="I550" s="1954"/>
      <c r="J550" s="1954"/>
      <c r="K550" s="1954"/>
      <c r="L550" s="1954"/>
      <c r="M550" s="1954"/>
      <c r="N550" s="1954"/>
      <c r="O550" s="1954"/>
      <c r="P550" s="1954"/>
      <c r="Q550" s="1954"/>
      <c r="R550" s="1954"/>
      <c r="S550" s="1954"/>
      <c r="T550" s="1954"/>
      <c r="U550" s="1954"/>
      <c r="V550" s="1954"/>
      <c r="W550" s="1954"/>
      <c r="X550" s="1954"/>
      <c r="Y550" s="1954"/>
      <c r="Z550" s="1954"/>
      <c r="AA550" s="1954"/>
      <c r="AB550" s="1954"/>
      <c r="AC550" s="1954"/>
      <c r="AD550" s="1954"/>
      <c r="AE550" s="1954"/>
      <c r="AF550" s="1954"/>
      <c r="AG550" s="1954"/>
      <c r="AH550" s="1954"/>
    </row>
    <row r="551" spans="1:34" ht="15.75" customHeight="1">
      <c r="A551" s="1954"/>
      <c r="B551" s="1954"/>
      <c r="C551" s="1954"/>
      <c r="D551" s="1954"/>
      <c r="E551" s="1954"/>
      <c r="F551" s="1954"/>
      <c r="G551" s="1954"/>
      <c r="H551" s="1954"/>
      <c r="I551" s="1954"/>
      <c r="J551" s="1954"/>
      <c r="K551" s="1954"/>
      <c r="L551" s="1954"/>
      <c r="M551" s="1954"/>
      <c r="N551" s="1954"/>
      <c r="O551" s="1954"/>
      <c r="P551" s="1954"/>
      <c r="Q551" s="1954"/>
      <c r="R551" s="1954"/>
      <c r="S551" s="1954"/>
      <c r="T551" s="1954"/>
      <c r="U551" s="1954"/>
      <c r="V551" s="1954"/>
      <c r="W551" s="1954"/>
      <c r="X551" s="1954"/>
      <c r="Y551" s="1954"/>
      <c r="Z551" s="1954"/>
      <c r="AA551" s="1954"/>
      <c r="AB551" s="1954"/>
      <c r="AC551" s="1954"/>
      <c r="AD551" s="1954"/>
      <c r="AE551" s="1954"/>
      <c r="AF551" s="1954"/>
      <c r="AG551" s="1954"/>
      <c r="AH551" s="1954"/>
    </row>
    <row r="552" spans="1:34" ht="15.75" customHeight="1">
      <c r="A552" s="1954"/>
      <c r="B552" s="1954"/>
      <c r="C552" s="1954"/>
      <c r="D552" s="1954"/>
      <c r="E552" s="1954"/>
      <c r="F552" s="1954"/>
      <c r="G552" s="1954"/>
      <c r="H552" s="1954"/>
      <c r="I552" s="1954"/>
      <c r="J552" s="1954"/>
      <c r="K552" s="1954"/>
      <c r="L552" s="1954"/>
      <c r="M552" s="1954"/>
      <c r="N552" s="1954"/>
      <c r="O552" s="1954"/>
      <c r="P552" s="1954"/>
      <c r="Q552" s="1954"/>
      <c r="R552" s="1954"/>
      <c r="S552" s="1954"/>
      <c r="T552" s="1954"/>
      <c r="U552" s="1954"/>
      <c r="V552" s="1954"/>
      <c r="W552" s="1954"/>
      <c r="X552" s="1954"/>
      <c r="Y552" s="1954"/>
      <c r="Z552" s="1954"/>
      <c r="AA552" s="1954"/>
      <c r="AB552" s="1954"/>
      <c r="AC552" s="1954"/>
      <c r="AD552" s="1954"/>
      <c r="AE552" s="1954"/>
      <c r="AF552" s="1954"/>
      <c r="AG552" s="1954"/>
      <c r="AH552" s="1954"/>
    </row>
    <row r="553" spans="1:34" ht="15.75" customHeight="1">
      <c r="A553" s="1954"/>
      <c r="B553" s="1954"/>
      <c r="C553" s="1954"/>
      <c r="D553" s="1954"/>
      <c r="E553" s="1954"/>
      <c r="F553" s="1954"/>
      <c r="G553" s="1954"/>
      <c r="H553" s="1954"/>
      <c r="I553" s="1954"/>
      <c r="J553" s="1954"/>
      <c r="K553" s="1954"/>
      <c r="L553" s="1954"/>
      <c r="M553" s="1954"/>
      <c r="N553" s="1954"/>
      <c r="O553" s="1954"/>
      <c r="P553" s="1954"/>
      <c r="Q553" s="1954"/>
      <c r="R553" s="1954"/>
      <c r="S553" s="1954"/>
      <c r="T553" s="1954"/>
      <c r="U553" s="1954"/>
      <c r="V553" s="1954"/>
      <c r="W553" s="1954"/>
      <c r="X553" s="1954"/>
      <c r="Y553" s="1954"/>
      <c r="Z553" s="1954"/>
      <c r="AA553" s="1954"/>
      <c r="AB553" s="1954"/>
      <c r="AC553" s="1954"/>
      <c r="AD553" s="1954"/>
      <c r="AE553" s="1954"/>
      <c r="AF553" s="1954"/>
      <c r="AG553" s="1954"/>
      <c r="AH553" s="1954"/>
    </row>
    <row r="554" spans="1:34" ht="15.75" customHeight="1">
      <c r="A554" s="1954"/>
      <c r="B554" s="1954"/>
      <c r="C554" s="1954"/>
      <c r="D554" s="1954"/>
      <c r="E554" s="1954"/>
      <c r="F554" s="1954"/>
      <c r="G554" s="1954"/>
      <c r="H554" s="1954"/>
      <c r="I554" s="1954"/>
      <c r="J554" s="1954"/>
      <c r="K554" s="1954"/>
      <c r="L554" s="1954"/>
      <c r="M554" s="1954"/>
      <c r="N554" s="1954"/>
      <c r="O554" s="1954"/>
      <c r="P554" s="1954"/>
      <c r="Q554" s="1954"/>
      <c r="R554" s="1954"/>
      <c r="S554" s="1954"/>
      <c r="T554" s="1954"/>
      <c r="U554" s="1954"/>
      <c r="V554" s="1954"/>
      <c r="W554" s="1954"/>
      <c r="X554" s="1954"/>
      <c r="Y554" s="1954"/>
      <c r="Z554" s="1954"/>
      <c r="AA554" s="1954"/>
      <c r="AB554" s="1954"/>
      <c r="AC554" s="1954"/>
      <c r="AD554" s="1954"/>
      <c r="AE554" s="1954"/>
      <c r="AF554" s="1954"/>
      <c r="AG554" s="1954"/>
      <c r="AH554" s="1954"/>
    </row>
    <row r="555" spans="1:34" ht="15.75" customHeight="1">
      <c r="A555" s="1954"/>
      <c r="B555" s="1954"/>
      <c r="C555" s="1954"/>
      <c r="D555" s="1954"/>
      <c r="E555" s="1954"/>
      <c r="F555" s="1954"/>
      <c r="G555" s="1954"/>
      <c r="H555" s="1954"/>
      <c r="I555" s="1954"/>
      <c r="J555" s="1954"/>
      <c r="K555" s="1954"/>
      <c r="L555" s="1954"/>
      <c r="M555" s="1954"/>
      <c r="N555" s="1954"/>
      <c r="O555" s="1954"/>
      <c r="P555" s="1954"/>
      <c r="Q555" s="1954"/>
      <c r="R555" s="1954"/>
      <c r="S555" s="1954"/>
      <c r="T555" s="1954"/>
      <c r="U555" s="1954"/>
      <c r="V555" s="1954"/>
      <c r="W555" s="1954"/>
      <c r="X555" s="1954"/>
      <c r="Y555" s="1954"/>
      <c r="Z555" s="1954"/>
      <c r="AA555" s="1954"/>
      <c r="AB555" s="1954"/>
      <c r="AC555" s="1954"/>
      <c r="AD555" s="1954"/>
      <c r="AE555" s="1954"/>
      <c r="AF555" s="1954"/>
      <c r="AG555" s="1954"/>
      <c r="AH555" s="1954"/>
    </row>
    <row r="556" spans="1:34" ht="15.75" customHeight="1">
      <c r="A556" s="1954"/>
      <c r="B556" s="1954"/>
      <c r="C556" s="1954"/>
      <c r="D556" s="1954"/>
      <c r="E556" s="1954"/>
      <c r="F556" s="1954"/>
      <c r="G556" s="1954"/>
      <c r="H556" s="1954"/>
      <c r="I556" s="1954"/>
      <c r="J556" s="1954"/>
      <c r="K556" s="1954"/>
      <c r="L556" s="1954"/>
      <c r="M556" s="1954"/>
      <c r="N556" s="1954"/>
      <c r="O556" s="1954"/>
      <c r="P556" s="1954"/>
      <c r="Q556" s="1954"/>
      <c r="R556" s="1954"/>
      <c r="S556" s="1954"/>
      <c r="T556" s="1954"/>
      <c r="U556" s="1954"/>
      <c r="V556" s="1954"/>
      <c r="W556" s="1954"/>
      <c r="X556" s="1954"/>
      <c r="Y556" s="1954"/>
      <c r="Z556" s="1954"/>
      <c r="AA556" s="1954"/>
      <c r="AB556" s="1954"/>
      <c r="AC556" s="1954"/>
      <c r="AD556" s="1954"/>
      <c r="AE556" s="1954"/>
      <c r="AF556" s="1954"/>
      <c r="AG556" s="1954"/>
      <c r="AH556" s="1954"/>
    </row>
    <row r="557" spans="1:34" ht="15.75" customHeight="1">
      <c r="A557" s="1954"/>
      <c r="B557" s="1954"/>
      <c r="C557" s="1954"/>
      <c r="D557" s="1954"/>
      <c r="E557" s="1954"/>
      <c r="F557" s="1954"/>
      <c r="G557" s="1954"/>
      <c r="H557" s="1954"/>
      <c r="I557" s="1954"/>
      <c r="J557" s="1954"/>
      <c r="K557" s="1954"/>
      <c r="L557" s="1954"/>
      <c r="M557" s="1954"/>
      <c r="N557" s="1954"/>
      <c r="O557" s="1954"/>
      <c r="P557" s="1954"/>
      <c r="Q557" s="1954"/>
      <c r="R557" s="1954"/>
      <c r="S557" s="1954"/>
      <c r="T557" s="1954"/>
      <c r="U557" s="1954"/>
      <c r="V557" s="1954"/>
      <c r="W557" s="1954"/>
      <c r="X557" s="1954"/>
      <c r="Y557" s="1954"/>
      <c r="Z557" s="1954"/>
      <c r="AA557" s="1954"/>
      <c r="AB557" s="1954"/>
      <c r="AC557" s="1954"/>
      <c r="AD557" s="1954"/>
      <c r="AE557" s="1954"/>
      <c r="AF557" s="1954"/>
      <c r="AG557" s="1954"/>
      <c r="AH557" s="1954"/>
    </row>
    <row r="558" spans="1:34" ht="15.75" customHeight="1">
      <c r="A558" s="1954"/>
      <c r="B558" s="1954"/>
      <c r="C558" s="1954"/>
      <c r="D558" s="1954"/>
      <c r="E558" s="1954"/>
      <c r="F558" s="1954"/>
      <c r="G558" s="1954"/>
      <c r="H558" s="1954"/>
      <c r="I558" s="1954"/>
      <c r="J558" s="1954"/>
      <c r="K558" s="1954"/>
      <c r="L558" s="1954"/>
      <c r="M558" s="1954"/>
      <c r="N558" s="1954"/>
      <c r="O558" s="1954"/>
      <c r="P558" s="1954"/>
      <c r="Q558" s="1954"/>
      <c r="R558" s="1954"/>
      <c r="S558" s="1954"/>
      <c r="T558" s="1954"/>
      <c r="U558" s="1954"/>
      <c r="V558" s="1954"/>
      <c r="W558" s="1954"/>
      <c r="X558" s="1954"/>
      <c r="Y558" s="1954"/>
      <c r="Z558" s="1954"/>
      <c r="AA558" s="1954"/>
      <c r="AB558" s="1954"/>
      <c r="AC558" s="1954"/>
      <c r="AD558" s="1954"/>
      <c r="AE558" s="1954"/>
      <c r="AF558" s="1954"/>
      <c r="AG558" s="1954"/>
      <c r="AH558" s="1954"/>
    </row>
    <row r="559" spans="1:34" ht="15.75" customHeight="1">
      <c r="A559" s="1954"/>
      <c r="B559" s="1954"/>
      <c r="C559" s="1954"/>
      <c r="D559" s="1954"/>
      <c r="E559" s="1954"/>
      <c r="F559" s="1954"/>
      <c r="G559" s="1954"/>
      <c r="H559" s="1954"/>
      <c r="I559" s="1954"/>
      <c r="J559" s="1954"/>
      <c r="K559" s="1954"/>
      <c r="L559" s="1954"/>
      <c r="M559" s="1954"/>
      <c r="N559" s="1954"/>
      <c r="O559" s="1954"/>
      <c r="P559" s="1954"/>
      <c r="Q559" s="1954"/>
      <c r="R559" s="1954"/>
      <c r="S559" s="1954"/>
      <c r="T559" s="1954"/>
      <c r="U559" s="1954"/>
      <c r="V559" s="1954"/>
      <c r="W559" s="1954"/>
      <c r="X559" s="1954"/>
      <c r="Y559" s="1954"/>
      <c r="Z559" s="1954"/>
      <c r="AA559" s="1954"/>
      <c r="AB559" s="1954"/>
      <c r="AC559" s="1954"/>
      <c r="AD559" s="1954"/>
      <c r="AE559" s="1954"/>
      <c r="AF559" s="1954"/>
      <c r="AG559" s="1954"/>
      <c r="AH559" s="1954"/>
    </row>
    <row r="560" spans="1:34" ht="15.75" customHeight="1">
      <c r="A560" s="1954"/>
      <c r="B560" s="1954"/>
      <c r="C560" s="1954"/>
      <c r="D560" s="1954"/>
      <c r="E560" s="1954"/>
      <c r="F560" s="1954"/>
      <c r="G560" s="1954"/>
      <c r="H560" s="1954"/>
      <c r="I560" s="1954"/>
      <c r="J560" s="1954"/>
      <c r="K560" s="1954"/>
      <c r="L560" s="1954"/>
      <c r="M560" s="1954"/>
      <c r="N560" s="1954"/>
      <c r="O560" s="1954"/>
      <c r="P560" s="1954"/>
      <c r="Q560" s="1954"/>
      <c r="R560" s="1954"/>
      <c r="S560" s="1954"/>
      <c r="T560" s="1954"/>
      <c r="U560" s="1954"/>
      <c r="V560" s="1954"/>
      <c r="W560" s="1954"/>
      <c r="X560" s="1954"/>
      <c r="Y560" s="1954"/>
      <c r="Z560" s="1954"/>
      <c r="AA560" s="1954"/>
      <c r="AB560" s="1954"/>
      <c r="AC560" s="1954"/>
      <c r="AD560" s="1954"/>
      <c r="AE560" s="1954"/>
      <c r="AF560" s="1954"/>
      <c r="AG560" s="1954"/>
      <c r="AH560" s="1954"/>
    </row>
    <row r="561" spans="1:34" ht="15.75" customHeight="1">
      <c r="A561" s="1954"/>
      <c r="B561" s="1954"/>
      <c r="C561" s="1954"/>
      <c r="D561" s="1954"/>
      <c r="E561" s="1954"/>
      <c r="F561" s="1954"/>
      <c r="G561" s="1954"/>
      <c r="H561" s="1954"/>
      <c r="I561" s="1954"/>
      <c r="J561" s="1954"/>
      <c r="K561" s="1954"/>
      <c r="L561" s="1954"/>
      <c r="M561" s="1954"/>
      <c r="N561" s="1954"/>
      <c r="O561" s="1954"/>
      <c r="P561" s="1954"/>
      <c r="Q561" s="1954"/>
      <c r="R561" s="1954"/>
      <c r="S561" s="1954"/>
      <c r="T561" s="1954"/>
      <c r="U561" s="1954"/>
      <c r="V561" s="1954"/>
      <c r="W561" s="1954"/>
      <c r="X561" s="1954"/>
      <c r="Y561" s="1954"/>
      <c r="Z561" s="1954"/>
      <c r="AA561" s="1954"/>
      <c r="AB561" s="1954"/>
      <c r="AC561" s="1954"/>
      <c r="AD561" s="1954"/>
      <c r="AE561" s="1954"/>
      <c r="AF561" s="1954"/>
      <c r="AG561" s="1954"/>
      <c r="AH561" s="1954"/>
    </row>
    <row r="562" spans="1:34" ht="15.75" customHeight="1">
      <c r="A562" s="1954"/>
      <c r="B562" s="1954"/>
      <c r="C562" s="1954"/>
      <c r="D562" s="1954"/>
      <c r="E562" s="1954"/>
      <c r="F562" s="1954"/>
      <c r="G562" s="1954"/>
      <c r="H562" s="1954"/>
      <c r="I562" s="1954"/>
      <c r="J562" s="1954"/>
      <c r="K562" s="1954"/>
      <c r="L562" s="1954"/>
      <c r="M562" s="1954"/>
      <c r="N562" s="1954"/>
      <c r="O562" s="1954"/>
      <c r="P562" s="1954"/>
      <c r="Q562" s="1954"/>
      <c r="R562" s="1954"/>
      <c r="S562" s="1954"/>
      <c r="T562" s="1954"/>
      <c r="U562" s="1954"/>
      <c r="V562" s="1954"/>
      <c r="W562" s="1954"/>
      <c r="X562" s="1954"/>
      <c r="Y562" s="1954"/>
      <c r="Z562" s="1954"/>
      <c r="AA562" s="1954"/>
      <c r="AB562" s="1954"/>
      <c r="AC562" s="1954"/>
      <c r="AD562" s="1954"/>
      <c r="AE562" s="1954"/>
      <c r="AF562" s="1954"/>
      <c r="AG562" s="1954"/>
      <c r="AH562" s="1954"/>
    </row>
    <row r="563" spans="1:34" ht="15.75" customHeight="1">
      <c r="A563" s="1954"/>
      <c r="B563" s="1954"/>
      <c r="C563" s="1954"/>
      <c r="D563" s="1954"/>
      <c r="E563" s="1954"/>
      <c r="F563" s="1954"/>
      <c r="G563" s="1954"/>
      <c r="H563" s="1954"/>
      <c r="I563" s="1954"/>
      <c r="J563" s="1954"/>
      <c r="K563" s="1954"/>
      <c r="L563" s="1954"/>
      <c r="M563" s="1954"/>
      <c r="N563" s="1954"/>
      <c r="O563" s="1954"/>
      <c r="P563" s="1954"/>
      <c r="Q563" s="1954"/>
      <c r="R563" s="1954"/>
      <c r="S563" s="1954"/>
      <c r="T563" s="1954"/>
      <c r="U563" s="1954"/>
      <c r="V563" s="1954"/>
      <c r="W563" s="1954"/>
      <c r="X563" s="1954"/>
      <c r="Y563" s="1954"/>
      <c r="Z563" s="1954"/>
      <c r="AA563" s="1954"/>
      <c r="AB563" s="1954"/>
      <c r="AC563" s="1954"/>
      <c r="AD563" s="1954"/>
      <c r="AE563" s="1954"/>
      <c r="AF563" s="1954"/>
      <c r="AG563" s="1954"/>
      <c r="AH563" s="1954"/>
    </row>
    <row r="564" spans="1:34" ht="15.75" customHeight="1">
      <c r="A564" s="1954"/>
      <c r="B564" s="1954"/>
      <c r="C564" s="1954"/>
      <c r="D564" s="1954"/>
      <c r="E564" s="1954"/>
      <c r="F564" s="1954"/>
      <c r="G564" s="1954"/>
      <c r="H564" s="1954"/>
      <c r="I564" s="1954"/>
      <c r="J564" s="1954"/>
      <c r="K564" s="1954"/>
      <c r="L564" s="1954"/>
      <c r="M564" s="1954"/>
      <c r="N564" s="1954"/>
      <c r="O564" s="1954"/>
      <c r="P564" s="1954"/>
      <c r="Q564" s="1954"/>
      <c r="R564" s="1954"/>
      <c r="S564" s="1954"/>
      <c r="T564" s="1954"/>
      <c r="U564" s="1954"/>
      <c r="V564" s="1954"/>
      <c r="W564" s="1954"/>
      <c r="X564" s="1954"/>
      <c r="Y564" s="1954"/>
      <c r="Z564" s="1954"/>
      <c r="AA564" s="1954"/>
      <c r="AB564" s="1954"/>
      <c r="AC564" s="1954"/>
      <c r="AD564" s="1954"/>
      <c r="AE564" s="1954"/>
      <c r="AF564" s="1954"/>
      <c r="AG564" s="1954"/>
      <c r="AH564" s="1954"/>
    </row>
    <row r="565" spans="1:34" ht="15.75" customHeight="1">
      <c r="A565" s="1954"/>
      <c r="B565" s="1954"/>
      <c r="C565" s="1954"/>
      <c r="D565" s="1954"/>
      <c r="E565" s="1954"/>
      <c r="F565" s="1954"/>
      <c r="G565" s="1954"/>
      <c r="H565" s="1954"/>
      <c r="I565" s="1954"/>
      <c r="J565" s="1954"/>
      <c r="K565" s="1954"/>
      <c r="L565" s="1954"/>
      <c r="M565" s="1954"/>
      <c r="N565" s="1954"/>
      <c r="O565" s="1954"/>
      <c r="P565" s="1954"/>
      <c r="Q565" s="1954"/>
      <c r="R565" s="1954"/>
      <c r="S565" s="1954"/>
      <c r="T565" s="1954"/>
      <c r="U565" s="1954"/>
      <c r="V565" s="1954"/>
      <c r="W565" s="1954"/>
      <c r="X565" s="1954"/>
      <c r="Y565" s="1954"/>
      <c r="Z565" s="1954"/>
      <c r="AA565" s="1954"/>
      <c r="AB565" s="1954"/>
      <c r="AC565" s="1954"/>
      <c r="AD565" s="1954"/>
      <c r="AE565" s="1954"/>
      <c r="AF565" s="1954"/>
      <c r="AG565" s="1954"/>
      <c r="AH565" s="1954"/>
    </row>
    <row r="566" spans="1:34" ht="15.75" customHeight="1">
      <c r="A566" s="1954"/>
      <c r="B566" s="1954"/>
      <c r="C566" s="1954"/>
      <c r="D566" s="1954"/>
      <c r="E566" s="1954"/>
      <c r="F566" s="1954"/>
      <c r="G566" s="1954"/>
      <c r="H566" s="1954"/>
      <c r="I566" s="1954"/>
      <c r="J566" s="1954"/>
      <c r="K566" s="1954"/>
      <c r="L566" s="1954"/>
      <c r="M566" s="1954"/>
      <c r="N566" s="1954"/>
      <c r="O566" s="1954"/>
      <c r="P566" s="1954"/>
      <c r="Q566" s="1954"/>
      <c r="R566" s="1954"/>
      <c r="S566" s="1954"/>
      <c r="T566" s="1954"/>
      <c r="U566" s="1954"/>
      <c r="V566" s="1954"/>
      <c r="W566" s="1954"/>
      <c r="X566" s="1954"/>
      <c r="Y566" s="1954"/>
      <c r="Z566" s="1954"/>
      <c r="AA566" s="1954"/>
      <c r="AB566" s="1954"/>
      <c r="AC566" s="1954"/>
      <c r="AD566" s="1954"/>
      <c r="AE566" s="1954"/>
      <c r="AF566" s="1954"/>
      <c r="AG566" s="1954"/>
      <c r="AH566" s="1954"/>
    </row>
    <row r="567" spans="1:34" ht="15.75" customHeight="1">
      <c r="A567" s="1954"/>
      <c r="B567" s="1954"/>
      <c r="C567" s="1954"/>
      <c r="D567" s="1954"/>
      <c r="E567" s="1954"/>
      <c r="F567" s="1954"/>
      <c r="G567" s="1954"/>
      <c r="H567" s="1954"/>
      <c r="I567" s="1954"/>
      <c r="J567" s="1954"/>
      <c r="K567" s="1954"/>
      <c r="L567" s="1954"/>
      <c r="M567" s="1954"/>
      <c r="N567" s="1954"/>
      <c r="O567" s="1954"/>
      <c r="P567" s="1954"/>
      <c r="Q567" s="1954"/>
      <c r="R567" s="1954"/>
      <c r="S567" s="1954"/>
      <c r="T567" s="1954"/>
      <c r="U567" s="1954"/>
      <c r="V567" s="1954"/>
      <c r="W567" s="1954"/>
      <c r="X567" s="1954"/>
      <c r="Y567" s="1954"/>
      <c r="Z567" s="1954"/>
      <c r="AA567" s="1954"/>
      <c r="AB567" s="1954"/>
      <c r="AC567" s="1954"/>
      <c r="AD567" s="1954"/>
      <c r="AE567" s="1954"/>
      <c r="AF567" s="1954"/>
      <c r="AG567" s="1954"/>
      <c r="AH567" s="1954"/>
    </row>
    <row r="568" spans="1:34" ht="15.75" customHeight="1">
      <c r="A568" s="1954"/>
      <c r="B568" s="1954"/>
      <c r="C568" s="1954"/>
      <c r="D568" s="1954"/>
      <c r="E568" s="1954"/>
      <c r="F568" s="1954"/>
      <c r="G568" s="1954"/>
      <c r="H568" s="1954"/>
      <c r="I568" s="1954"/>
      <c r="J568" s="1954"/>
      <c r="K568" s="1954"/>
      <c r="L568" s="1954"/>
      <c r="M568" s="1954"/>
      <c r="N568" s="1954"/>
      <c r="O568" s="1954"/>
      <c r="P568" s="1954"/>
      <c r="Q568" s="1954"/>
      <c r="R568" s="1954"/>
      <c r="S568" s="1954"/>
      <c r="T568" s="1954"/>
      <c r="U568" s="1954"/>
      <c r="V568" s="1954"/>
      <c r="W568" s="1954"/>
      <c r="X568" s="1954"/>
      <c r="Y568" s="1954"/>
      <c r="Z568" s="1954"/>
      <c r="AA568" s="1954"/>
      <c r="AB568" s="1954"/>
      <c r="AC568" s="1954"/>
      <c r="AD568" s="1954"/>
      <c r="AE568" s="1954"/>
      <c r="AF568" s="1954"/>
      <c r="AG568" s="1954"/>
      <c r="AH568" s="1954"/>
    </row>
    <row r="569" spans="1:34" ht="15.75" customHeight="1">
      <c r="A569" s="1954"/>
      <c r="B569" s="1954"/>
      <c r="C569" s="1954"/>
      <c r="D569" s="1954"/>
      <c r="E569" s="1954"/>
      <c r="F569" s="1954"/>
      <c r="G569" s="1954"/>
      <c r="H569" s="1954"/>
      <c r="I569" s="1954"/>
      <c r="J569" s="1954"/>
      <c r="K569" s="1954"/>
      <c r="L569" s="1954"/>
      <c r="M569" s="1954"/>
      <c r="N569" s="1954"/>
      <c r="O569" s="1954"/>
      <c r="P569" s="1954"/>
      <c r="Q569" s="1954"/>
      <c r="R569" s="1954"/>
      <c r="S569" s="1954"/>
      <c r="T569" s="1954"/>
      <c r="U569" s="1954"/>
      <c r="V569" s="1954"/>
      <c r="W569" s="1954"/>
      <c r="X569" s="1954"/>
      <c r="Y569" s="1954"/>
      <c r="Z569" s="1954"/>
      <c r="AA569" s="1954"/>
      <c r="AB569" s="1954"/>
      <c r="AC569" s="1954"/>
      <c r="AD569" s="1954"/>
      <c r="AE569" s="1954"/>
      <c r="AF569" s="1954"/>
      <c r="AG569" s="1954"/>
      <c r="AH569" s="1954"/>
    </row>
    <row r="570" spans="1:34" ht="15.75" customHeight="1">
      <c r="A570" s="1954"/>
      <c r="B570" s="1954"/>
      <c r="C570" s="1954"/>
      <c r="D570" s="1954"/>
      <c r="E570" s="1954"/>
      <c r="F570" s="1954"/>
      <c r="G570" s="1954"/>
      <c r="H570" s="1954"/>
      <c r="I570" s="1954"/>
      <c r="J570" s="1954"/>
      <c r="K570" s="1954"/>
      <c r="L570" s="1954"/>
      <c r="M570" s="1954"/>
      <c r="N570" s="1954"/>
      <c r="O570" s="1954"/>
      <c r="P570" s="1954"/>
      <c r="Q570" s="1954"/>
      <c r="R570" s="1954"/>
      <c r="S570" s="1954"/>
      <c r="T570" s="1954"/>
      <c r="U570" s="1954"/>
      <c r="V570" s="1954"/>
      <c r="W570" s="1954"/>
      <c r="X570" s="1954"/>
      <c r="Y570" s="1954"/>
      <c r="Z570" s="1954"/>
      <c r="AA570" s="1954"/>
      <c r="AB570" s="1954"/>
      <c r="AC570" s="1954"/>
      <c r="AD570" s="1954"/>
      <c r="AE570" s="1954"/>
      <c r="AF570" s="1954"/>
      <c r="AG570" s="1954"/>
      <c r="AH570" s="1954"/>
    </row>
    <row r="571" spans="1:34" ht="15.75" customHeight="1">
      <c r="A571" s="1954"/>
      <c r="B571" s="1954"/>
      <c r="C571" s="1954"/>
      <c r="D571" s="1954"/>
      <c r="E571" s="1954"/>
      <c r="F571" s="1954"/>
      <c r="G571" s="1954"/>
      <c r="H571" s="1954"/>
      <c r="I571" s="1954"/>
      <c r="J571" s="1954"/>
      <c r="K571" s="1954"/>
      <c r="L571" s="1954"/>
      <c r="M571" s="1954"/>
      <c r="N571" s="1954"/>
      <c r="O571" s="1954"/>
      <c r="P571" s="1954"/>
      <c r="Q571" s="1954"/>
      <c r="R571" s="1954"/>
      <c r="S571" s="1954"/>
      <c r="T571" s="1954"/>
      <c r="U571" s="1954"/>
      <c r="V571" s="1954"/>
      <c r="W571" s="1954"/>
      <c r="X571" s="1954"/>
      <c r="Y571" s="1954"/>
      <c r="Z571" s="1954"/>
      <c r="AA571" s="1954"/>
      <c r="AB571" s="1954"/>
      <c r="AC571" s="1954"/>
      <c r="AD571" s="1954"/>
      <c r="AE571" s="1954"/>
      <c r="AF571" s="1954"/>
      <c r="AG571" s="1954"/>
      <c r="AH571" s="1954"/>
    </row>
    <row r="572" spans="1:34" ht="15.75" customHeight="1">
      <c r="A572" s="1954"/>
      <c r="B572" s="1954"/>
      <c r="C572" s="1954"/>
      <c r="D572" s="1954"/>
      <c r="E572" s="1954"/>
      <c r="F572" s="1954"/>
      <c r="G572" s="1954"/>
      <c r="H572" s="1954"/>
      <c r="I572" s="1954"/>
      <c r="J572" s="1954"/>
      <c r="K572" s="1954"/>
      <c r="L572" s="1954"/>
      <c r="M572" s="1954"/>
      <c r="N572" s="1954"/>
      <c r="O572" s="1954"/>
      <c r="P572" s="1954"/>
      <c r="Q572" s="1954"/>
      <c r="R572" s="1954"/>
      <c r="S572" s="1954"/>
      <c r="T572" s="1954"/>
      <c r="U572" s="1954"/>
      <c r="V572" s="1954"/>
      <c r="W572" s="1954"/>
      <c r="X572" s="1954"/>
      <c r="Y572" s="1954"/>
      <c r="Z572" s="1954"/>
      <c r="AA572" s="1954"/>
      <c r="AB572" s="1954"/>
      <c r="AC572" s="1954"/>
      <c r="AD572" s="1954"/>
      <c r="AE572" s="1954"/>
      <c r="AF572" s="1954"/>
      <c r="AG572" s="1954"/>
      <c r="AH572" s="1954"/>
    </row>
    <row r="573" spans="1:34" ht="15.75" customHeight="1">
      <c r="A573" s="1954"/>
      <c r="B573" s="1954"/>
      <c r="C573" s="1954"/>
      <c r="D573" s="1954"/>
      <c r="E573" s="1954"/>
      <c r="F573" s="1954"/>
      <c r="G573" s="1954"/>
      <c r="H573" s="1954"/>
      <c r="I573" s="1954"/>
      <c r="J573" s="1954"/>
      <c r="K573" s="1954"/>
      <c r="L573" s="1954"/>
      <c r="M573" s="1954"/>
      <c r="N573" s="1954"/>
      <c r="O573" s="1954"/>
      <c r="P573" s="1954"/>
      <c r="Q573" s="1954"/>
      <c r="R573" s="1954"/>
      <c r="S573" s="1954"/>
      <c r="T573" s="1954"/>
      <c r="U573" s="1954"/>
      <c r="V573" s="1954"/>
      <c r="W573" s="1954"/>
      <c r="X573" s="1954"/>
      <c r="Y573" s="1954"/>
      <c r="Z573" s="1954"/>
      <c r="AA573" s="1954"/>
      <c r="AB573" s="1954"/>
      <c r="AC573" s="1954"/>
      <c r="AD573" s="1954"/>
      <c r="AE573" s="1954"/>
      <c r="AF573" s="1954"/>
      <c r="AG573" s="1954"/>
      <c r="AH573" s="1954"/>
    </row>
    <row r="574" spans="1:34" ht="15.75" customHeight="1">
      <c r="A574" s="1954"/>
      <c r="B574" s="1954"/>
      <c r="C574" s="1954"/>
      <c r="D574" s="1954"/>
      <c r="E574" s="1954"/>
      <c r="F574" s="1954"/>
      <c r="G574" s="1954"/>
      <c r="H574" s="1954"/>
      <c r="I574" s="1954"/>
      <c r="J574" s="1954"/>
      <c r="K574" s="1954"/>
      <c r="L574" s="1954"/>
      <c r="M574" s="1954"/>
      <c r="N574" s="1954"/>
      <c r="O574" s="1954"/>
      <c r="P574" s="1954"/>
      <c r="Q574" s="1954"/>
      <c r="R574" s="1954"/>
      <c r="S574" s="1954"/>
      <c r="T574" s="1954"/>
      <c r="U574" s="1954"/>
      <c r="V574" s="1954"/>
      <c r="W574" s="1954"/>
      <c r="X574" s="1954"/>
      <c r="Y574" s="1954"/>
      <c r="Z574" s="1954"/>
      <c r="AA574" s="1954"/>
      <c r="AB574" s="1954"/>
      <c r="AC574" s="1954"/>
      <c r="AD574" s="1954"/>
      <c r="AE574" s="1954"/>
      <c r="AF574" s="1954"/>
      <c r="AG574" s="1954"/>
      <c r="AH574" s="1954"/>
    </row>
    <row r="575" spans="1:34" ht="15.75" customHeight="1">
      <c r="A575" s="1954"/>
      <c r="B575" s="1954"/>
      <c r="C575" s="1954"/>
      <c r="D575" s="1954"/>
      <c r="E575" s="1954"/>
      <c r="F575" s="1954"/>
      <c r="G575" s="1954"/>
      <c r="H575" s="1954"/>
      <c r="I575" s="1954"/>
      <c r="J575" s="1954"/>
      <c r="K575" s="1954"/>
      <c r="L575" s="1954"/>
      <c r="M575" s="1954"/>
      <c r="N575" s="1954"/>
      <c r="O575" s="1954"/>
      <c r="P575" s="1954"/>
      <c r="Q575" s="1954"/>
      <c r="R575" s="1954"/>
      <c r="S575" s="1954"/>
      <c r="T575" s="1954"/>
      <c r="U575" s="1954"/>
      <c r="V575" s="1954"/>
      <c r="W575" s="1954"/>
      <c r="X575" s="1954"/>
      <c r="Y575" s="1954"/>
      <c r="Z575" s="1954"/>
      <c r="AA575" s="1954"/>
      <c r="AB575" s="1954"/>
      <c r="AC575" s="1954"/>
      <c r="AD575" s="1954"/>
      <c r="AE575" s="1954"/>
      <c r="AF575" s="1954"/>
      <c r="AG575" s="1954"/>
      <c r="AH575" s="1954"/>
    </row>
    <row r="576" spans="1:34" ht="15.75" customHeight="1">
      <c r="A576" s="1954"/>
      <c r="B576" s="1954"/>
      <c r="C576" s="1954"/>
      <c r="D576" s="1954"/>
      <c r="E576" s="1954"/>
      <c r="F576" s="1954"/>
      <c r="G576" s="1954"/>
      <c r="H576" s="1954"/>
      <c r="I576" s="1954"/>
      <c r="J576" s="1954"/>
      <c r="K576" s="1954"/>
      <c r="L576" s="1954"/>
      <c r="M576" s="1954"/>
      <c r="N576" s="1954"/>
      <c r="O576" s="1954"/>
      <c r="P576" s="1954"/>
      <c r="Q576" s="1954"/>
      <c r="R576" s="1954"/>
      <c r="S576" s="1954"/>
      <c r="T576" s="1954"/>
      <c r="U576" s="1954"/>
      <c r="V576" s="1954"/>
      <c r="W576" s="1954"/>
      <c r="X576" s="1954"/>
      <c r="Y576" s="1954"/>
      <c r="Z576" s="1954"/>
      <c r="AA576" s="1954"/>
      <c r="AB576" s="1954"/>
      <c r="AC576" s="1954"/>
      <c r="AD576" s="1954"/>
      <c r="AE576" s="1954"/>
      <c r="AF576" s="1954"/>
      <c r="AG576" s="1954"/>
      <c r="AH576" s="1954"/>
    </row>
    <row r="577" spans="1:34" ht="15.75" customHeight="1">
      <c r="A577" s="1954"/>
      <c r="B577" s="1954"/>
      <c r="C577" s="1954"/>
      <c r="D577" s="1954"/>
      <c r="E577" s="1954"/>
      <c r="F577" s="1954"/>
      <c r="G577" s="1954"/>
      <c r="H577" s="1954"/>
      <c r="I577" s="1954"/>
      <c r="J577" s="1954"/>
      <c r="K577" s="1954"/>
      <c r="L577" s="1954"/>
      <c r="M577" s="1954"/>
      <c r="N577" s="1954"/>
      <c r="O577" s="1954"/>
      <c r="P577" s="1954"/>
      <c r="Q577" s="1954"/>
      <c r="R577" s="1954"/>
      <c r="S577" s="1954"/>
      <c r="T577" s="1954"/>
      <c r="U577" s="1954"/>
      <c r="V577" s="1954"/>
      <c r="W577" s="1954"/>
      <c r="X577" s="1954"/>
      <c r="Y577" s="1954"/>
      <c r="Z577" s="1954"/>
      <c r="AA577" s="1954"/>
      <c r="AB577" s="1954"/>
      <c r="AC577" s="1954"/>
      <c r="AD577" s="1954"/>
      <c r="AE577" s="1954"/>
      <c r="AF577" s="1954"/>
      <c r="AG577" s="1954"/>
      <c r="AH577" s="1954"/>
    </row>
    <row r="578" spans="1:34" ht="15.75" customHeight="1">
      <c r="A578" s="1954"/>
      <c r="B578" s="1954"/>
      <c r="C578" s="1954"/>
      <c r="D578" s="1954"/>
      <c r="E578" s="1954"/>
      <c r="F578" s="1954"/>
      <c r="G578" s="1954"/>
      <c r="H578" s="1954"/>
      <c r="I578" s="1954"/>
      <c r="J578" s="1954"/>
      <c r="K578" s="1954"/>
      <c r="L578" s="1954"/>
      <c r="M578" s="1954"/>
      <c r="N578" s="1954"/>
      <c r="O578" s="1954"/>
      <c r="P578" s="1954"/>
      <c r="Q578" s="1954"/>
      <c r="R578" s="1954"/>
      <c r="S578" s="1954"/>
      <c r="T578" s="1954"/>
      <c r="U578" s="1954"/>
      <c r="V578" s="1954"/>
      <c r="W578" s="1954"/>
      <c r="X578" s="1954"/>
      <c r="Y578" s="1954"/>
      <c r="Z578" s="1954"/>
      <c r="AA578" s="1954"/>
      <c r="AB578" s="1954"/>
      <c r="AC578" s="1954"/>
      <c r="AD578" s="1954"/>
      <c r="AE578" s="1954"/>
      <c r="AF578" s="1954"/>
      <c r="AG578" s="1954"/>
      <c r="AH578" s="1954"/>
    </row>
    <row r="579" spans="1:34" ht="15.75" customHeight="1">
      <c r="A579" s="1954"/>
      <c r="B579" s="1954"/>
      <c r="C579" s="1954"/>
      <c r="D579" s="1954"/>
      <c r="E579" s="1954"/>
      <c r="F579" s="1954"/>
      <c r="G579" s="1954"/>
      <c r="H579" s="1954"/>
      <c r="I579" s="1954"/>
      <c r="J579" s="1954"/>
      <c r="K579" s="1954"/>
      <c r="L579" s="1954"/>
      <c r="M579" s="1954"/>
      <c r="N579" s="1954"/>
      <c r="O579" s="1954"/>
      <c r="P579" s="1954"/>
      <c r="Q579" s="1954"/>
      <c r="R579" s="1954"/>
      <c r="S579" s="1954"/>
      <c r="T579" s="1954"/>
      <c r="U579" s="1954"/>
      <c r="V579" s="1954"/>
      <c r="W579" s="1954"/>
      <c r="X579" s="1954"/>
      <c r="Y579" s="1954"/>
      <c r="Z579" s="1954"/>
      <c r="AA579" s="1954"/>
      <c r="AB579" s="1954"/>
      <c r="AC579" s="1954"/>
      <c r="AD579" s="1954"/>
      <c r="AE579" s="1954"/>
      <c r="AF579" s="1954"/>
      <c r="AG579" s="1954"/>
      <c r="AH579" s="1954"/>
    </row>
    <row r="580" spans="1:34" ht="15.75" customHeight="1">
      <c r="A580" s="1954"/>
      <c r="B580" s="1954"/>
      <c r="C580" s="1954"/>
      <c r="D580" s="1954"/>
      <c r="E580" s="1954"/>
      <c r="F580" s="1954"/>
      <c r="G580" s="1954"/>
      <c r="H580" s="1954"/>
      <c r="I580" s="1954"/>
      <c r="J580" s="1954"/>
      <c r="K580" s="1954"/>
      <c r="L580" s="1954"/>
      <c r="M580" s="1954"/>
      <c r="N580" s="1954"/>
      <c r="O580" s="1954"/>
      <c r="P580" s="1954"/>
      <c r="Q580" s="1954"/>
      <c r="R580" s="1954"/>
      <c r="S580" s="1954"/>
      <c r="T580" s="1954"/>
      <c r="U580" s="1954"/>
      <c r="V580" s="1954"/>
      <c r="W580" s="1954"/>
      <c r="X580" s="1954"/>
      <c r="Y580" s="1954"/>
      <c r="Z580" s="1954"/>
      <c r="AA580" s="1954"/>
      <c r="AB580" s="1954"/>
      <c r="AC580" s="1954"/>
      <c r="AD580" s="1954"/>
      <c r="AE580" s="1954"/>
      <c r="AF580" s="1954"/>
      <c r="AG580" s="1954"/>
      <c r="AH580" s="1954"/>
    </row>
    <row r="581" spans="1:34" ht="15.75" customHeight="1">
      <c r="A581" s="1954"/>
      <c r="B581" s="1954"/>
      <c r="C581" s="1954"/>
      <c r="D581" s="1954"/>
      <c r="E581" s="1954"/>
      <c r="F581" s="1954"/>
      <c r="G581" s="1954"/>
      <c r="H581" s="1954"/>
      <c r="I581" s="1954"/>
      <c r="J581" s="1954"/>
      <c r="K581" s="1954"/>
      <c r="L581" s="1954"/>
      <c r="M581" s="1954"/>
      <c r="N581" s="1954"/>
      <c r="O581" s="1954"/>
      <c r="P581" s="1954"/>
      <c r="Q581" s="1954"/>
      <c r="R581" s="1954"/>
      <c r="S581" s="1954"/>
      <c r="T581" s="1954"/>
      <c r="U581" s="1954"/>
      <c r="V581" s="1954"/>
      <c r="W581" s="1954"/>
      <c r="X581" s="1954"/>
      <c r="Y581" s="1954"/>
      <c r="Z581" s="1954"/>
      <c r="AA581" s="1954"/>
      <c r="AB581" s="1954"/>
      <c r="AC581" s="1954"/>
      <c r="AD581" s="1954"/>
      <c r="AE581" s="1954"/>
      <c r="AF581" s="1954"/>
      <c r="AG581" s="1954"/>
      <c r="AH581" s="1954"/>
    </row>
    <row r="582" spans="1:34" ht="15.75" customHeight="1">
      <c r="A582" s="1954"/>
      <c r="B582" s="1954"/>
      <c r="C582" s="1954"/>
      <c r="D582" s="1954"/>
      <c r="E582" s="1954"/>
      <c r="F582" s="1954"/>
      <c r="G582" s="1954"/>
      <c r="H582" s="1954"/>
      <c r="I582" s="1954"/>
      <c r="J582" s="1954"/>
      <c r="K582" s="1954"/>
      <c r="L582" s="1954"/>
      <c r="M582" s="1954"/>
      <c r="N582" s="1954"/>
      <c r="O582" s="1954"/>
      <c r="P582" s="1954"/>
      <c r="Q582" s="1954"/>
      <c r="R582" s="1954"/>
      <c r="S582" s="1954"/>
      <c r="T582" s="1954"/>
      <c r="U582" s="1954"/>
      <c r="V582" s="1954"/>
      <c r="W582" s="1954"/>
      <c r="X582" s="1954"/>
      <c r="Y582" s="1954"/>
      <c r="Z582" s="1954"/>
      <c r="AA582" s="1954"/>
      <c r="AB582" s="1954"/>
      <c r="AC582" s="1954"/>
      <c r="AD582" s="1954"/>
      <c r="AE582" s="1954"/>
      <c r="AF582" s="1954"/>
      <c r="AG582" s="1954"/>
      <c r="AH582" s="1954"/>
    </row>
    <row r="583" spans="1:34" ht="15.75" customHeight="1">
      <c r="A583" s="1954"/>
      <c r="B583" s="1954"/>
      <c r="C583" s="1954"/>
      <c r="D583" s="1954"/>
      <c r="E583" s="1954"/>
      <c r="F583" s="1954"/>
      <c r="G583" s="1954"/>
      <c r="H583" s="1954"/>
      <c r="I583" s="1954"/>
      <c r="J583" s="1954"/>
      <c r="K583" s="1954"/>
      <c r="L583" s="1954"/>
      <c r="M583" s="1954"/>
      <c r="N583" s="1954"/>
      <c r="O583" s="1954"/>
      <c r="P583" s="1954"/>
      <c r="Q583" s="1954"/>
      <c r="R583" s="1954"/>
      <c r="S583" s="1954"/>
      <c r="T583" s="1954"/>
      <c r="U583" s="1954"/>
      <c r="V583" s="1954"/>
      <c r="W583" s="1954"/>
      <c r="X583" s="1954"/>
      <c r="Y583" s="1954"/>
      <c r="Z583" s="1954"/>
      <c r="AA583" s="1954"/>
      <c r="AB583" s="1954"/>
      <c r="AC583" s="1954"/>
      <c r="AD583" s="1954"/>
      <c r="AE583" s="1954"/>
      <c r="AF583" s="1954"/>
      <c r="AG583" s="1954"/>
      <c r="AH583" s="1954"/>
    </row>
    <row r="584" spans="1:34" ht="15.75" customHeight="1">
      <c r="A584" s="1954"/>
      <c r="B584" s="1954"/>
      <c r="C584" s="1954"/>
      <c r="D584" s="1954"/>
      <c r="E584" s="1954"/>
      <c r="F584" s="1954"/>
      <c r="G584" s="1954"/>
      <c r="H584" s="1954"/>
      <c r="I584" s="1954"/>
      <c r="J584" s="1954"/>
      <c r="K584" s="1954"/>
      <c r="L584" s="1954"/>
      <c r="M584" s="1954"/>
      <c r="N584" s="1954"/>
      <c r="O584" s="1954"/>
      <c r="P584" s="1954"/>
      <c r="Q584" s="1954"/>
      <c r="R584" s="1954"/>
      <c r="S584" s="1954"/>
      <c r="T584" s="1954"/>
      <c r="U584" s="1954"/>
      <c r="V584" s="1954"/>
      <c r="W584" s="1954"/>
      <c r="X584" s="1954"/>
      <c r="Y584" s="1954"/>
      <c r="Z584" s="1954"/>
      <c r="AA584" s="1954"/>
      <c r="AB584" s="1954"/>
      <c r="AC584" s="1954"/>
      <c r="AD584" s="1954"/>
      <c r="AE584" s="1954"/>
      <c r="AF584" s="1954"/>
      <c r="AG584" s="1954"/>
      <c r="AH584" s="1954"/>
    </row>
    <row r="585" spans="1:34" ht="15.75" customHeight="1">
      <c r="A585" s="1954"/>
      <c r="B585" s="1954"/>
      <c r="C585" s="1954"/>
      <c r="D585" s="1954"/>
      <c r="E585" s="1954"/>
      <c r="F585" s="1954"/>
      <c r="G585" s="1954"/>
      <c r="H585" s="1954"/>
      <c r="I585" s="1954"/>
      <c r="J585" s="1954"/>
      <c r="K585" s="1954"/>
      <c r="L585" s="1954"/>
      <c r="M585" s="1954"/>
      <c r="N585" s="1954"/>
      <c r="O585" s="1954"/>
      <c r="P585" s="1954"/>
      <c r="Q585" s="1954"/>
      <c r="R585" s="1954"/>
      <c r="S585" s="1954"/>
      <c r="T585" s="1954"/>
      <c r="U585" s="1954"/>
      <c r="V585" s="1954"/>
      <c r="W585" s="1954"/>
      <c r="X585" s="1954"/>
      <c r="Y585" s="1954"/>
      <c r="Z585" s="1954"/>
      <c r="AA585" s="1954"/>
      <c r="AB585" s="1954"/>
      <c r="AC585" s="1954"/>
      <c r="AD585" s="1954"/>
      <c r="AE585" s="1954"/>
      <c r="AF585" s="1954"/>
      <c r="AG585" s="1954"/>
      <c r="AH585" s="1954"/>
    </row>
    <row r="586" spans="1:34" ht="15.75" customHeight="1">
      <c r="A586" s="1954"/>
      <c r="B586" s="1954"/>
      <c r="C586" s="1954"/>
      <c r="D586" s="1954"/>
      <c r="E586" s="1954"/>
      <c r="F586" s="1954"/>
      <c r="G586" s="1954"/>
      <c r="H586" s="1954"/>
      <c r="I586" s="1954"/>
      <c r="J586" s="1954"/>
      <c r="K586" s="1954"/>
      <c r="L586" s="1954"/>
      <c r="M586" s="1954"/>
      <c r="N586" s="1954"/>
      <c r="O586" s="1954"/>
      <c r="P586" s="1954"/>
      <c r="Q586" s="1954"/>
      <c r="R586" s="1954"/>
      <c r="S586" s="1954"/>
      <c r="T586" s="1954"/>
      <c r="U586" s="1954"/>
      <c r="V586" s="1954"/>
      <c r="W586" s="1954"/>
      <c r="X586" s="1954"/>
      <c r="Y586" s="1954"/>
      <c r="Z586" s="1954"/>
      <c r="AA586" s="1954"/>
      <c r="AB586" s="1954"/>
      <c r="AC586" s="1954"/>
      <c r="AD586" s="1954"/>
      <c r="AE586" s="1954"/>
      <c r="AF586" s="1954"/>
      <c r="AG586" s="1954"/>
      <c r="AH586" s="1954"/>
    </row>
    <row r="587" spans="1:34" ht="15.75" customHeight="1">
      <c r="A587" s="1954"/>
      <c r="B587" s="1954"/>
      <c r="C587" s="1954"/>
      <c r="D587" s="1954"/>
      <c r="E587" s="1954"/>
      <c r="F587" s="1954"/>
      <c r="G587" s="1954"/>
      <c r="H587" s="1954"/>
      <c r="I587" s="1954"/>
      <c r="J587" s="1954"/>
      <c r="K587" s="1954"/>
      <c r="L587" s="1954"/>
      <c r="M587" s="1954"/>
      <c r="N587" s="1954"/>
      <c r="O587" s="1954"/>
      <c r="P587" s="1954"/>
      <c r="Q587" s="1954"/>
      <c r="R587" s="1954"/>
      <c r="S587" s="1954"/>
      <c r="T587" s="1954"/>
      <c r="U587" s="1954"/>
      <c r="V587" s="1954"/>
      <c r="W587" s="1954"/>
      <c r="X587" s="1954"/>
      <c r="Y587" s="1954"/>
      <c r="Z587" s="1954"/>
      <c r="AA587" s="1954"/>
      <c r="AB587" s="1954"/>
      <c r="AC587" s="1954"/>
      <c r="AD587" s="1954"/>
      <c r="AE587" s="1954"/>
      <c r="AF587" s="1954"/>
      <c r="AG587" s="1954"/>
      <c r="AH587" s="1954"/>
    </row>
    <row r="588" spans="1:34" ht="15.75" customHeight="1">
      <c r="A588" s="1954"/>
      <c r="B588" s="1954"/>
      <c r="C588" s="1954"/>
      <c r="D588" s="1954"/>
      <c r="E588" s="1954"/>
      <c r="F588" s="1954"/>
      <c r="G588" s="1954"/>
      <c r="H588" s="1954"/>
      <c r="I588" s="1954"/>
      <c r="J588" s="1954"/>
      <c r="K588" s="1954"/>
      <c r="L588" s="1954"/>
      <c r="M588" s="1954"/>
      <c r="N588" s="1954"/>
      <c r="O588" s="1954"/>
      <c r="P588" s="1954"/>
      <c r="Q588" s="1954"/>
      <c r="R588" s="1954"/>
      <c r="S588" s="1954"/>
      <c r="T588" s="1954"/>
      <c r="U588" s="1954"/>
      <c r="V588" s="1954"/>
      <c r="W588" s="1954"/>
      <c r="X588" s="1954"/>
      <c r="Y588" s="1954"/>
      <c r="Z588" s="1954"/>
      <c r="AA588" s="1954"/>
      <c r="AB588" s="1954"/>
      <c r="AC588" s="1954"/>
      <c r="AD588" s="1954"/>
      <c r="AE588" s="1954"/>
      <c r="AF588" s="1954"/>
      <c r="AG588" s="1954"/>
      <c r="AH588" s="1954"/>
    </row>
    <row r="589" spans="1:34" ht="15.75" customHeight="1">
      <c r="A589" s="1954"/>
      <c r="B589" s="1954"/>
      <c r="C589" s="1954"/>
      <c r="D589" s="1954"/>
      <c r="E589" s="1954"/>
      <c r="F589" s="1954"/>
      <c r="G589" s="1954"/>
      <c r="H589" s="1954"/>
      <c r="I589" s="1954"/>
      <c r="J589" s="1954"/>
      <c r="K589" s="1954"/>
      <c r="L589" s="1954"/>
      <c r="M589" s="1954"/>
      <c r="N589" s="1954"/>
      <c r="O589" s="1954"/>
      <c r="P589" s="1954"/>
      <c r="Q589" s="1954"/>
      <c r="R589" s="1954"/>
      <c r="S589" s="1954"/>
      <c r="T589" s="1954"/>
      <c r="U589" s="1954"/>
      <c r="V589" s="1954"/>
      <c r="W589" s="1954"/>
      <c r="X589" s="1954"/>
      <c r="Y589" s="1954"/>
      <c r="Z589" s="1954"/>
      <c r="AA589" s="1954"/>
      <c r="AB589" s="1954"/>
      <c r="AC589" s="1954"/>
      <c r="AD589" s="1954"/>
      <c r="AE589" s="1954"/>
      <c r="AF589" s="1954"/>
      <c r="AG589" s="1954"/>
      <c r="AH589" s="1954"/>
    </row>
    <row r="590" spans="1:34" ht="15.75" customHeight="1">
      <c r="A590" s="1954"/>
      <c r="B590" s="1954"/>
      <c r="C590" s="1954"/>
      <c r="D590" s="1954"/>
      <c r="E590" s="1954"/>
      <c r="F590" s="1954"/>
      <c r="G590" s="1954"/>
      <c r="H590" s="1954"/>
      <c r="I590" s="1954"/>
      <c r="J590" s="1954"/>
      <c r="K590" s="1954"/>
      <c r="L590" s="1954"/>
      <c r="M590" s="1954"/>
      <c r="N590" s="1954"/>
      <c r="O590" s="1954"/>
      <c r="P590" s="1954"/>
      <c r="Q590" s="1954"/>
      <c r="R590" s="1954"/>
      <c r="S590" s="1954"/>
      <c r="T590" s="1954"/>
      <c r="U590" s="1954"/>
      <c r="V590" s="1954"/>
      <c r="W590" s="1954"/>
      <c r="X590" s="1954"/>
      <c r="Y590" s="1954"/>
      <c r="Z590" s="1954"/>
      <c r="AA590" s="1954"/>
      <c r="AB590" s="1954"/>
      <c r="AC590" s="1954"/>
      <c r="AD590" s="1954"/>
      <c r="AE590" s="1954"/>
      <c r="AF590" s="1954"/>
      <c r="AG590" s="1954"/>
      <c r="AH590" s="1954"/>
    </row>
    <row r="591" spans="1:34" ht="15.75" customHeight="1">
      <c r="A591" s="1954"/>
      <c r="B591" s="1954"/>
      <c r="C591" s="1954"/>
      <c r="D591" s="1954"/>
      <c r="E591" s="1954"/>
      <c r="F591" s="1954"/>
      <c r="G591" s="1954"/>
      <c r="H591" s="1954"/>
      <c r="I591" s="1954"/>
      <c r="J591" s="1954"/>
      <c r="K591" s="1954"/>
      <c r="L591" s="1954"/>
      <c r="M591" s="1954"/>
      <c r="N591" s="1954"/>
      <c r="O591" s="1954"/>
      <c r="P591" s="1954"/>
      <c r="Q591" s="1954"/>
      <c r="R591" s="1954"/>
      <c r="S591" s="1954"/>
      <c r="T591" s="1954"/>
      <c r="U591" s="1954"/>
      <c r="V591" s="1954"/>
      <c r="W591" s="1954"/>
      <c r="X591" s="1954"/>
      <c r="Y591" s="1954"/>
      <c r="Z591" s="1954"/>
      <c r="AA591" s="1954"/>
      <c r="AB591" s="1954"/>
      <c r="AC591" s="1954"/>
      <c r="AD591" s="1954"/>
      <c r="AE591" s="1954"/>
      <c r="AF591" s="1954"/>
      <c r="AG591" s="1954"/>
      <c r="AH591" s="1954"/>
    </row>
    <row r="592" spans="1:34" ht="15.75" customHeight="1">
      <c r="A592" s="1954"/>
      <c r="B592" s="1954"/>
      <c r="C592" s="1954"/>
      <c r="D592" s="1954"/>
      <c r="E592" s="1954"/>
      <c r="F592" s="1954"/>
      <c r="G592" s="1954"/>
      <c r="H592" s="1954"/>
      <c r="I592" s="1954"/>
      <c r="J592" s="1954"/>
      <c r="K592" s="1954"/>
      <c r="L592" s="1954"/>
      <c r="M592" s="1954"/>
      <c r="N592" s="1954"/>
      <c r="O592" s="1954"/>
      <c r="P592" s="1954"/>
      <c r="Q592" s="1954"/>
      <c r="R592" s="1954"/>
      <c r="S592" s="1954"/>
      <c r="T592" s="1954"/>
      <c r="U592" s="1954"/>
      <c r="V592" s="1954"/>
      <c r="W592" s="1954"/>
      <c r="X592" s="1954"/>
      <c r="Y592" s="1954"/>
      <c r="Z592" s="1954"/>
      <c r="AA592" s="1954"/>
      <c r="AB592" s="1954"/>
      <c r="AC592" s="1954"/>
      <c r="AD592" s="1954"/>
      <c r="AE592" s="1954"/>
      <c r="AF592" s="1954"/>
      <c r="AG592" s="1954"/>
      <c r="AH592" s="1954"/>
    </row>
    <row r="593" spans="1:34" ht="15.75" customHeight="1">
      <c r="A593" s="1954"/>
      <c r="B593" s="1954"/>
      <c r="C593" s="1954"/>
      <c r="D593" s="1954"/>
      <c r="E593" s="1954"/>
      <c r="F593" s="1954"/>
      <c r="G593" s="1954"/>
      <c r="H593" s="1954"/>
      <c r="I593" s="1954"/>
      <c r="J593" s="1954"/>
      <c r="K593" s="1954"/>
      <c r="L593" s="1954"/>
      <c r="M593" s="1954"/>
      <c r="N593" s="1954"/>
      <c r="O593" s="1954"/>
      <c r="P593" s="1954"/>
      <c r="Q593" s="1954"/>
      <c r="R593" s="1954"/>
      <c r="S593" s="1954"/>
      <c r="T593" s="1954"/>
      <c r="U593" s="1954"/>
      <c r="V593" s="1954"/>
      <c r="W593" s="1954"/>
      <c r="X593" s="1954"/>
      <c r="Y593" s="1954"/>
      <c r="Z593" s="1954"/>
      <c r="AA593" s="1954"/>
      <c r="AB593" s="1954"/>
      <c r="AC593" s="1954"/>
      <c r="AD593" s="1954"/>
      <c r="AE593" s="1954"/>
      <c r="AF593" s="1954"/>
      <c r="AG593" s="1954"/>
      <c r="AH593" s="1954"/>
    </row>
    <row r="594" spans="1:34" ht="15.75" customHeight="1">
      <c r="A594" s="1954"/>
      <c r="B594" s="1954"/>
      <c r="C594" s="1954"/>
      <c r="D594" s="1954"/>
      <c r="E594" s="1954"/>
      <c r="F594" s="1954"/>
      <c r="G594" s="1954"/>
      <c r="H594" s="1954"/>
      <c r="I594" s="1954"/>
      <c r="J594" s="1954"/>
      <c r="K594" s="1954"/>
      <c r="L594" s="1954"/>
      <c r="M594" s="1954"/>
      <c r="N594" s="1954"/>
      <c r="O594" s="1954"/>
      <c r="P594" s="1954"/>
      <c r="Q594" s="1954"/>
      <c r="R594" s="1954"/>
      <c r="S594" s="1954"/>
      <c r="T594" s="1954"/>
      <c r="U594" s="1954"/>
      <c r="V594" s="1954"/>
      <c r="W594" s="1954"/>
      <c r="X594" s="1954"/>
      <c r="Y594" s="1954"/>
      <c r="Z594" s="1954"/>
      <c r="AA594" s="1954"/>
      <c r="AB594" s="1954"/>
      <c r="AC594" s="1954"/>
      <c r="AD594" s="1954"/>
      <c r="AE594" s="1954"/>
      <c r="AF594" s="1954"/>
      <c r="AG594" s="1954"/>
      <c r="AH594" s="1954"/>
    </row>
    <row r="595" spans="1:34" ht="15.75" customHeight="1">
      <c r="A595" s="1954"/>
      <c r="B595" s="1954"/>
      <c r="C595" s="1954"/>
      <c r="D595" s="1954"/>
      <c r="E595" s="1954"/>
      <c r="F595" s="1954"/>
      <c r="G595" s="1954"/>
      <c r="H595" s="1954"/>
      <c r="I595" s="1954"/>
      <c r="J595" s="1954"/>
      <c r="K595" s="1954"/>
      <c r="L595" s="1954"/>
      <c r="M595" s="1954"/>
      <c r="N595" s="1954"/>
      <c r="O595" s="1954"/>
      <c r="P595" s="1954"/>
      <c r="Q595" s="1954"/>
      <c r="R595" s="1954"/>
      <c r="S595" s="1954"/>
      <c r="T595" s="1954"/>
      <c r="U595" s="1954"/>
      <c r="V595" s="1954"/>
      <c r="W595" s="1954"/>
      <c r="X595" s="1954"/>
      <c r="Y595" s="1954"/>
      <c r="Z595" s="1954"/>
      <c r="AA595" s="1954"/>
      <c r="AB595" s="1954"/>
      <c r="AC595" s="1954"/>
      <c r="AD595" s="1954"/>
      <c r="AE595" s="1954"/>
      <c r="AF595" s="1954"/>
      <c r="AG595" s="1954"/>
      <c r="AH595" s="1954"/>
    </row>
    <row r="596" spans="1:34" ht="15.75" customHeight="1">
      <c r="A596" s="1954"/>
      <c r="B596" s="1954"/>
      <c r="C596" s="1954"/>
      <c r="D596" s="1954"/>
      <c r="E596" s="1954"/>
      <c r="F596" s="1954"/>
      <c r="G596" s="1954"/>
      <c r="H596" s="1954"/>
      <c r="I596" s="1954"/>
      <c r="J596" s="1954"/>
      <c r="K596" s="1954"/>
      <c r="L596" s="1954"/>
      <c r="M596" s="1954"/>
      <c r="N596" s="1954"/>
      <c r="O596" s="1954"/>
      <c r="P596" s="1954"/>
      <c r="Q596" s="1954"/>
      <c r="R596" s="1954"/>
      <c r="S596" s="1954"/>
      <c r="T596" s="1954"/>
      <c r="U596" s="1954"/>
      <c r="V596" s="1954"/>
      <c r="W596" s="1954"/>
      <c r="X596" s="1954"/>
      <c r="Y596" s="1954"/>
      <c r="Z596" s="1954"/>
      <c r="AA596" s="1954"/>
      <c r="AB596" s="1954"/>
      <c r="AC596" s="1954"/>
      <c r="AD596" s="1954"/>
      <c r="AE596" s="1954"/>
      <c r="AF596" s="1954"/>
      <c r="AG596" s="1954"/>
      <c r="AH596" s="1954"/>
    </row>
    <row r="597" spans="1:34" ht="15.75" customHeight="1">
      <c r="A597" s="1954"/>
      <c r="B597" s="1954"/>
      <c r="C597" s="1954"/>
      <c r="D597" s="1954"/>
      <c r="E597" s="1954"/>
      <c r="F597" s="1954"/>
      <c r="G597" s="1954"/>
      <c r="H597" s="1954"/>
      <c r="I597" s="1954"/>
      <c r="J597" s="1954"/>
      <c r="K597" s="1954"/>
      <c r="L597" s="1954"/>
      <c r="M597" s="1954"/>
      <c r="N597" s="1954"/>
      <c r="O597" s="1954"/>
      <c r="P597" s="1954"/>
      <c r="Q597" s="1954"/>
      <c r="R597" s="1954"/>
      <c r="S597" s="1954"/>
      <c r="T597" s="1954"/>
      <c r="U597" s="1954"/>
      <c r="V597" s="1954"/>
      <c r="W597" s="1954"/>
      <c r="X597" s="1954"/>
      <c r="Y597" s="1954"/>
      <c r="Z597" s="1954"/>
      <c r="AA597" s="1954"/>
      <c r="AB597" s="1954"/>
      <c r="AC597" s="1954"/>
      <c r="AD597" s="1954"/>
      <c r="AE597" s="1954"/>
      <c r="AF597" s="1954"/>
      <c r="AG597" s="1954"/>
      <c r="AH597" s="1954"/>
    </row>
    <row r="598" spans="1:34" ht="15.75" customHeight="1">
      <c r="A598" s="1954"/>
      <c r="B598" s="1954"/>
      <c r="C598" s="1954"/>
      <c r="D598" s="1954"/>
      <c r="E598" s="1954"/>
      <c r="F598" s="1954"/>
      <c r="G598" s="1954"/>
      <c r="H598" s="1954"/>
      <c r="I598" s="1954"/>
      <c r="J598" s="1954"/>
      <c r="K598" s="1954"/>
      <c r="L598" s="1954"/>
      <c r="M598" s="1954"/>
      <c r="N598" s="1954"/>
      <c r="O598" s="1954"/>
      <c r="P598" s="1954"/>
      <c r="Q598" s="1954"/>
      <c r="R598" s="1954"/>
      <c r="S598" s="1954"/>
      <c r="T598" s="1954"/>
      <c r="U598" s="1954"/>
      <c r="V598" s="1954"/>
      <c r="W598" s="1954"/>
      <c r="X598" s="1954"/>
      <c r="Y598" s="1954"/>
      <c r="Z598" s="1954"/>
      <c r="AA598" s="1954"/>
      <c r="AB598" s="1954"/>
      <c r="AC598" s="1954"/>
      <c r="AD598" s="1954"/>
      <c r="AE598" s="1954"/>
      <c r="AF598" s="1954"/>
      <c r="AG598" s="1954"/>
      <c r="AH598" s="1954"/>
    </row>
    <row r="599" spans="1:34" ht="15.75" customHeight="1">
      <c r="A599" s="1954"/>
      <c r="B599" s="1954"/>
      <c r="C599" s="1954"/>
      <c r="D599" s="1954"/>
      <c r="E599" s="1954"/>
      <c r="F599" s="1954"/>
      <c r="G599" s="1954"/>
      <c r="H599" s="1954"/>
      <c r="I599" s="1954"/>
      <c r="J599" s="1954"/>
      <c r="K599" s="1954"/>
      <c r="L599" s="1954"/>
      <c r="M599" s="1954"/>
      <c r="N599" s="1954"/>
      <c r="O599" s="1954"/>
      <c r="P599" s="1954"/>
      <c r="Q599" s="1954"/>
      <c r="R599" s="1954"/>
      <c r="S599" s="1954"/>
      <c r="T599" s="1954"/>
      <c r="U599" s="1954"/>
      <c r="V599" s="1954"/>
      <c r="W599" s="1954"/>
      <c r="X599" s="1954"/>
      <c r="Y599" s="1954"/>
      <c r="Z599" s="1954"/>
      <c r="AA599" s="1954"/>
      <c r="AB599" s="1954"/>
      <c r="AC599" s="1954"/>
      <c r="AD599" s="1954"/>
      <c r="AE599" s="1954"/>
      <c r="AF599" s="1954"/>
      <c r="AG599" s="1954"/>
      <c r="AH599" s="1954"/>
    </row>
    <row r="600" spans="1:34" ht="15.75" customHeight="1">
      <c r="A600" s="1954"/>
      <c r="B600" s="1954"/>
      <c r="C600" s="1954"/>
      <c r="D600" s="1954"/>
      <c r="E600" s="1954"/>
      <c r="F600" s="1954"/>
      <c r="G600" s="1954"/>
      <c r="H600" s="1954"/>
      <c r="I600" s="1954"/>
      <c r="J600" s="1954"/>
      <c r="K600" s="1954"/>
      <c r="L600" s="1954"/>
      <c r="M600" s="1954"/>
      <c r="N600" s="1954"/>
      <c r="O600" s="1954"/>
      <c r="P600" s="1954"/>
      <c r="Q600" s="1954"/>
      <c r="R600" s="1954"/>
      <c r="S600" s="1954"/>
      <c r="T600" s="1954"/>
      <c r="U600" s="1954"/>
      <c r="V600" s="1954"/>
      <c r="W600" s="1954"/>
      <c r="X600" s="1954"/>
      <c r="Y600" s="1954"/>
      <c r="Z600" s="1954"/>
      <c r="AA600" s="1954"/>
      <c r="AB600" s="1954"/>
      <c r="AC600" s="1954"/>
      <c r="AD600" s="1954"/>
      <c r="AE600" s="1954"/>
      <c r="AF600" s="1954"/>
      <c r="AG600" s="1954"/>
      <c r="AH600" s="1954"/>
    </row>
    <row r="601" spans="1:34" ht="15.75" customHeight="1">
      <c r="A601" s="1954"/>
      <c r="B601" s="1954"/>
      <c r="C601" s="1954"/>
      <c r="D601" s="1954"/>
      <c r="E601" s="1954"/>
      <c r="F601" s="1954"/>
      <c r="G601" s="1954"/>
      <c r="H601" s="1954"/>
      <c r="I601" s="1954"/>
      <c r="J601" s="1954"/>
      <c r="K601" s="1954"/>
      <c r="L601" s="1954"/>
      <c r="M601" s="1954"/>
      <c r="N601" s="1954"/>
      <c r="O601" s="1954"/>
      <c r="P601" s="1954"/>
      <c r="Q601" s="1954"/>
      <c r="R601" s="1954"/>
      <c r="S601" s="1954"/>
      <c r="T601" s="1954"/>
      <c r="U601" s="1954"/>
      <c r="V601" s="1954"/>
      <c r="W601" s="1954"/>
      <c r="X601" s="1954"/>
      <c r="Y601" s="1954"/>
      <c r="Z601" s="1954"/>
      <c r="AA601" s="1954"/>
      <c r="AB601" s="1954"/>
      <c r="AC601" s="1954"/>
      <c r="AD601" s="1954"/>
      <c r="AE601" s="1954"/>
      <c r="AF601" s="1954"/>
      <c r="AG601" s="1954"/>
      <c r="AH601" s="1954"/>
    </row>
    <row r="602" spans="1:34" ht="15.75" customHeight="1">
      <c r="A602" s="1954"/>
      <c r="B602" s="1954"/>
      <c r="C602" s="1954"/>
      <c r="D602" s="1954"/>
      <c r="E602" s="1954"/>
      <c r="F602" s="1954"/>
      <c r="G602" s="1954"/>
      <c r="H602" s="1954"/>
      <c r="I602" s="1954"/>
      <c r="J602" s="1954"/>
      <c r="K602" s="1954"/>
      <c r="L602" s="1954"/>
      <c r="M602" s="1954"/>
      <c r="N602" s="1954"/>
      <c r="O602" s="1954"/>
      <c r="P602" s="1954"/>
      <c r="Q602" s="1954"/>
      <c r="R602" s="1954"/>
      <c r="S602" s="1954"/>
      <c r="T602" s="1954"/>
      <c r="U602" s="1954"/>
      <c r="V602" s="1954"/>
      <c r="W602" s="1954"/>
      <c r="X602" s="1954"/>
      <c r="Y602" s="1954"/>
      <c r="Z602" s="1954"/>
      <c r="AA602" s="1954"/>
      <c r="AB602" s="1954"/>
      <c r="AC602" s="1954"/>
      <c r="AD602" s="1954"/>
      <c r="AE602" s="1954"/>
      <c r="AF602" s="1954"/>
      <c r="AG602" s="1954"/>
      <c r="AH602" s="1954"/>
    </row>
    <row r="603" spans="1:34" ht="15.75" customHeight="1">
      <c r="A603" s="1954"/>
      <c r="B603" s="1954"/>
      <c r="C603" s="1954"/>
      <c r="D603" s="1954"/>
      <c r="E603" s="1954"/>
      <c r="F603" s="1954"/>
      <c r="G603" s="1954"/>
      <c r="H603" s="1954"/>
      <c r="I603" s="1954"/>
      <c r="J603" s="1954"/>
      <c r="K603" s="1954"/>
      <c r="L603" s="1954"/>
      <c r="M603" s="1954"/>
      <c r="N603" s="1954"/>
      <c r="O603" s="1954"/>
      <c r="P603" s="1954"/>
      <c r="Q603" s="1954"/>
      <c r="R603" s="1954"/>
      <c r="S603" s="1954"/>
      <c r="T603" s="1954"/>
      <c r="U603" s="1954"/>
      <c r="V603" s="1954"/>
      <c r="W603" s="1954"/>
      <c r="X603" s="1954"/>
      <c r="Y603" s="1954"/>
      <c r="Z603" s="1954"/>
      <c r="AA603" s="1954"/>
      <c r="AB603" s="1954"/>
      <c r="AC603" s="1954"/>
      <c r="AD603" s="1954"/>
      <c r="AE603" s="1954"/>
      <c r="AF603" s="1954"/>
      <c r="AG603" s="1954"/>
      <c r="AH603" s="1954"/>
    </row>
    <row r="604" spans="1:34" ht="15.75" customHeight="1">
      <c r="A604" s="1954"/>
      <c r="B604" s="1954"/>
      <c r="C604" s="1954"/>
      <c r="D604" s="1954"/>
      <c r="E604" s="1954"/>
      <c r="F604" s="1954"/>
      <c r="G604" s="1954"/>
      <c r="H604" s="1954"/>
      <c r="I604" s="1954"/>
      <c r="J604" s="1954"/>
      <c r="K604" s="1954"/>
      <c r="L604" s="1954"/>
      <c r="M604" s="1954"/>
      <c r="N604" s="1954"/>
      <c r="O604" s="1954"/>
      <c r="P604" s="1954"/>
      <c r="Q604" s="1954"/>
      <c r="R604" s="1954"/>
      <c r="S604" s="1954"/>
      <c r="T604" s="1954"/>
      <c r="U604" s="1954"/>
      <c r="V604" s="1954"/>
      <c r="W604" s="1954"/>
      <c r="X604" s="1954"/>
      <c r="Y604" s="1954"/>
      <c r="Z604" s="1954"/>
      <c r="AA604" s="1954"/>
      <c r="AB604" s="1954"/>
      <c r="AC604" s="1954"/>
      <c r="AD604" s="1954"/>
      <c r="AE604" s="1954"/>
      <c r="AF604" s="1954"/>
      <c r="AG604" s="1954"/>
      <c r="AH604" s="1954"/>
    </row>
    <row r="605" spans="1:34" ht="15.75" customHeight="1">
      <c r="A605" s="1954"/>
      <c r="B605" s="1954"/>
      <c r="C605" s="1954"/>
      <c r="D605" s="1954"/>
      <c r="E605" s="1954"/>
      <c r="F605" s="1954"/>
      <c r="G605" s="1954"/>
      <c r="H605" s="1954"/>
      <c r="I605" s="1954"/>
      <c r="J605" s="1954"/>
      <c r="K605" s="1954"/>
      <c r="L605" s="1954"/>
      <c r="M605" s="1954"/>
      <c r="N605" s="1954"/>
      <c r="O605" s="1954"/>
      <c r="P605" s="1954"/>
      <c r="Q605" s="1954"/>
      <c r="R605" s="1954"/>
      <c r="S605" s="1954"/>
      <c r="T605" s="1954"/>
      <c r="U605" s="1954"/>
      <c r="V605" s="1954"/>
      <c r="W605" s="1954"/>
      <c r="X605" s="1954"/>
      <c r="Y605" s="1954"/>
      <c r="Z605" s="1954"/>
      <c r="AA605" s="1954"/>
      <c r="AB605" s="1954"/>
      <c r="AC605" s="1954"/>
      <c r="AD605" s="1954"/>
      <c r="AE605" s="1954"/>
      <c r="AF605" s="1954"/>
      <c r="AG605" s="1954"/>
      <c r="AH605" s="1954"/>
    </row>
    <row r="606" spans="1:34" ht="15.75" customHeight="1">
      <c r="A606" s="1954"/>
      <c r="B606" s="1954"/>
      <c r="C606" s="1954"/>
      <c r="D606" s="1954"/>
      <c r="E606" s="1954"/>
      <c r="F606" s="1954"/>
      <c r="G606" s="1954"/>
      <c r="H606" s="1954"/>
      <c r="I606" s="1954"/>
      <c r="J606" s="1954"/>
      <c r="K606" s="1954"/>
      <c r="L606" s="1954"/>
      <c r="M606" s="1954"/>
      <c r="N606" s="1954"/>
      <c r="O606" s="1954"/>
      <c r="P606" s="1954"/>
      <c r="Q606" s="1954"/>
      <c r="R606" s="1954"/>
      <c r="S606" s="1954"/>
      <c r="T606" s="1954"/>
      <c r="U606" s="1954"/>
      <c r="V606" s="1954"/>
      <c r="W606" s="1954"/>
      <c r="X606" s="1954"/>
      <c r="Y606" s="1954"/>
      <c r="Z606" s="1954"/>
      <c r="AA606" s="1954"/>
      <c r="AB606" s="1954"/>
      <c r="AC606" s="1954"/>
      <c r="AD606" s="1954"/>
      <c r="AE606" s="1954"/>
      <c r="AF606" s="1954"/>
      <c r="AG606" s="1954"/>
      <c r="AH606" s="1954"/>
    </row>
    <row r="607" spans="1:34" ht="15.75" customHeight="1">
      <c r="A607" s="1954"/>
      <c r="B607" s="1954"/>
      <c r="C607" s="1954"/>
      <c r="D607" s="1954"/>
      <c r="E607" s="1954"/>
      <c r="F607" s="1954"/>
      <c r="G607" s="1954"/>
      <c r="H607" s="1954"/>
      <c r="I607" s="1954"/>
      <c r="J607" s="1954"/>
      <c r="K607" s="1954"/>
      <c r="L607" s="1954"/>
      <c r="M607" s="1954"/>
      <c r="N607" s="1954"/>
      <c r="O607" s="1954"/>
      <c r="P607" s="1954"/>
      <c r="Q607" s="1954"/>
      <c r="R607" s="1954"/>
      <c r="S607" s="1954"/>
      <c r="T607" s="1954"/>
      <c r="U607" s="1954"/>
      <c r="V607" s="1954"/>
      <c r="W607" s="1954"/>
      <c r="X607" s="1954"/>
      <c r="Y607" s="1954"/>
      <c r="Z607" s="1954"/>
      <c r="AA607" s="1954"/>
      <c r="AB607" s="1954"/>
      <c r="AC607" s="1954"/>
      <c r="AD607" s="1954"/>
      <c r="AE607" s="1954"/>
      <c r="AF607" s="1954"/>
      <c r="AG607" s="1954"/>
      <c r="AH607" s="1954"/>
    </row>
    <row r="608" spans="1:34" ht="15.75" customHeight="1">
      <c r="A608" s="1954"/>
      <c r="B608" s="1954"/>
      <c r="C608" s="1954"/>
      <c r="D608" s="1954"/>
      <c r="E608" s="1954"/>
      <c r="F608" s="1954"/>
      <c r="G608" s="1954"/>
      <c r="H608" s="1954"/>
      <c r="I608" s="1954"/>
      <c r="J608" s="1954"/>
      <c r="K608" s="1954"/>
      <c r="L608" s="1954"/>
      <c r="M608" s="1954"/>
      <c r="N608" s="1954"/>
      <c r="O608" s="1954"/>
      <c r="P608" s="1954"/>
      <c r="Q608" s="1954"/>
      <c r="R608" s="1954"/>
      <c r="S608" s="1954"/>
      <c r="T608" s="1954"/>
      <c r="U608" s="1954"/>
      <c r="V608" s="1954"/>
      <c r="W608" s="1954"/>
      <c r="X608" s="1954"/>
      <c r="Y608" s="1954"/>
      <c r="Z608" s="1954"/>
      <c r="AA608" s="1954"/>
      <c r="AB608" s="1954"/>
      <c r="AC608" s="1954"/>
      <c r="AD608" s="1954"/>
      <c r="AE608" s="1954"/>
      <c r="AF608" s="1954"/>
      <c r="AG608" s="1954"/>
      <c r="AH608" s="1954"/>
    </row>
    <row r="609" spans="1:34" ht="15.75" customHeight="1">
      <c r="A609" s="1954"/>
      <c r="B609" s="1954"/>
      <c r="C609" s="1954"/>
      <c r="D609" s="1954"/>
      <c r="E609" s="1954"/>
      <c r="F609" s="1954"/>
      <c r="G609" s="1954"/>
      <c r="H609" s="1954"/>
      <c r="I609" s="1954"/>
      <c r="J609" s="1954"/>
      <c r="K609" s="1954"/>
      <c r="L609" s="1954"/>
      <c r="M609" s="1954"/>
      <c r="N609" s="1954"/>
      <c r="O609" s="1954"/>
      <c r="P609" s="1954"/>
      <c r="Q609" s="1954"/>
      <c r="R609" s="1954"/>
      <c r="S609" s="1954"/>
      <c r="T609" s="1954"/>
      <c r="U609" s="1954"/>
      <c r="V609" s="1954"/>
      <c r="W609" s="1954"/>
      <c r="X609" s="1954"/>
      <c r="Y609" s="1954"/>
      <c r="Z609" s="1954"/>
      <c r="AA609" s="1954"/>
      <c r="AB609" s="1954"/>
      <c r="AC609" s="1954"/>
      <c r="AD609" s="1954"/>
      <c r="AE609" s="1954"/>
      <c r="AF609" s="1954"/>
      <c r="AG609" s="1954"/>
      <c r="AH609" s="1954"/>
    </row>
    <row r="610" spans="1:34" ht="15.75" customHeight="1">
      <c r="A610" s="1954"/>
      <c r="B610" s="1954"/>
      <c r="C610" s="1954"/>
      <c r="D610" s="1954"/>
      <c r="E610" s="1954"/>
      <c r="F610" s="1954"/>
      <c r="G610" s="1954"/>
      <c r="H610" s="1954"/>
      <c r="I610" s="1954"/>
      <c r="J610" s="1954"/>
      <c r="K610" s="1954"/>
      <c r="L610" s="1954"/>
      <c r="M610" s="1954"/>
      <c r="N610" s="1954"/>
      <c r="O610" s="1954"/>
      <c r="P610" s="1954"/>
      <c r="Q610" s="1954"/>
      <c r="R610" s="1954"/>
      <c r="S610" s="1954"/>
      <c r="T610" s="1954"/>
      <c r="U610" s="1954"/>
      <c r="V610" s="1954"/>
      <c r="W610" s="1954"/>
      <c r="X610" s="1954"/>
      <c r="Y610" s="1954"/>
      <c r="Z610" s="1954"/>
      <c r="AA610" s="1954"/>
      <c r="AB610" s="1954"/>
      <c r="AC610" s="1954"/>
      <c r="AD610" s="1954"/>
      <c r="AE610" s="1954"/>
      <c r="AF610" s="1954"/>
      <c r="AG610" s="1954"/>
      <c r="AH610" s="1954"/>
    </row>
    <row r="611" spans="1:34" ht="15.75" customHeight="1">
      <c r="A611" s="1954"/>
      <c r="B611" s="1954"/>
      <c r="C611" s="1954"/>
      <c r="D611" s="1954"/>
      <c r="E611" s="1954"/>
      <c r="F611" s="1954"/>
      <c r="G611" s="1954"/>
      <c r="H611" s="1954"/>
      <c r="I611" s="1954"/>
      <c r="J611" s="1954"/>
      <c r="K611" s="1954"/>
      <c r="L611" s="1954"/>
      <c r="M611" s="1954"/>
      <c r="N611" s="1954"/>
      <c r="O611" s="1954"/>
      <c r="P611" s="1954"/>
      <c r="Q611" s="1954"/>
      <c r="R611" s="1954"/>
      <c r="S611" s="1954"/>
      <c r="T611" s="1954"/>
      <c r="U611" s="1954"/>
      <c r="V611" s="1954"/>
      <c r="W611" s="1954"/>
      <c r="X611" s="1954"/>
      <c r="Y611" s="1954"/>
      <c r="Z611" s="1954"/>
      <c r="AA611" s="1954"/>
      <c r="AB611" s="1954"/>
      <c r="AC611" s="1954"/>
      <c r="AD611" s="1954"/>
      <c r="AE611" s="1954"/>
      <c r="AF611" s="1954"/>
      <c r="AG611" s="1954"/>
      <c r="AH611" s="1954"/>
    </row>
    <row r="612" spans="1:34" ht="15.75" customHeight="1">
      <c r="A612" s="1954"/>
      <c r="B612" s="1954"/>
      <c r="C612" s="1954"/>
      <c r="D612" s="1954"/>
      <c r="E612" s="1954"/>
      <c r="F612" s="1954"/>
      <c r="G612" s="1954"/>
      <c r="H612" s="1954"/>
      <c r="I612" s="1954"/>
      <c r="J612" s="1954"/>
      <c r="K612" s="1954"/>
      <c r="L612" s="1954"/>
      <c r="M612" s="1954"/>
      <c r="N612" s="1954"/>
      <c r="O612" s="1954"/>
      <c r="P612" s="1954"/>
      <c r="Q612" s="1954"/>
      <c r="R612" s="1954"/>
      <c r="S612" s="1954"/>
      <c r="T612" s="1954"/>
      <c r="U612" s="1954"/>
      <c r="V612" s="1954"/>
      <c r="W612" s="1954"/>
      <c r="X612" s="1954"/>
      <c r="Y612" s="1954"/>
      <c r="Z612" s="1954"/>
      <c r="AA612" s="1954"/>
      <c r="AB612" s="1954"/>
      <c r="AC612" s="1954"/>
      <c r="AD612" s="1954"/>
      <c r="AE612" s="1954"/>
      <c r="AF612" s="1954"/>
      <c r="AG612" s="1954"/>
      <c r="AH612" s="1954"/>
    </row>
    <row r="613" spans="1:34" ht="15.75" customHeight="1">
      <c r="A613" s="1954"/>
      <c r="B613" s="1954"/>
      <c r="C613" s="1954"/>
      <c r="D613" s="1954"/>
      <c r="E613" s="1954"/>
      <c r="F613" s="1954"/>
      <c r="G613" s="1954"/>
      <c r="H613" s="1954"/>
      <c r="I613" s="1954"/>
      <c r="J613" s="1954"/>
      <c r="K613" s="1954"/>
      <c r="L613" s="1954"/>
      <c r="M613" s="1954"/>
      <c r="N613" s="1954"/>
      <c r="O613" s="1954"/>
      <c r="P613" s="1954"/>
      <c r="Q613" s="1954"/>
      <c r="R613" s="1954"/>
      <c r="S613" s="1954"/>
      <c r="T613" s="1954"/>
      <c r="U613" s="1954"/>
      <c r="V613" s="1954"/>
      <c r="W613" s="1954"/>
      <c r="X613" s="1954"/>
      <c r="Y613" s="1954"/>
      <c r="Z613" s="1954"/>
      <c r="AA613" s="1954"/>
      <c r="AB613" s="1954"/>
      <c r="AC613" s="1954"/>
      <c r="AD613" s="1954"/>
      <c r="AE613" s="1954"/>
      <c r="AF613" s="1954"/>
      <c r="AG613" s="1954"/>
      <c r="AH613" s="1954"/>
    </row>
    <row r="614" spans="1:34" ht="15.75" customHeight="1">
      <c r="A614" s="1954"/>
      <c r="B614" s="1954"/>
      <c r="C614" s="1954"/>
      <c r="D614" s="1954"/>
      <c r="E614" s="1954"/>
      <c r="F614" s="1954"/>
      <c r="G614" s="1954"/>
      <c r="H614" s="1954"/>
      <c r="I614" s="1954"/>
      <c r="J614" s="1954"/>
      <c r="K614" s="1954"/>
      <c r="L614" s="1954"/>
      <c r="M614" s="1954"/>
      <c r="N614" s="1954"/>
      <c r="O614" s="1954"/>
      <c r="P614" s="1954"/>
      <c r="Q614" s="1954"/>
      <c r="R614" s="1954"/>
      <c r="S614" s="1954"/>
      <c r="T614" s="1954"/>
      <c r="U614" s="1954"/>
      <c r="V614" s="1954"/>
      <c r="W614" s="1954"/>
      <c r="X614" s="1954"/>
      <c r="Y614" s="1954"/>
      <c r="Z614" s="1954"/>
      <c r="AA614" s="1954"/>
      <c r="AB614" s="1954"/>
      <c r="AC614" s="1954"/>
      <c r="AD614" s="1954"/>
      <c r="AE614" s="1954"/>
      <c r="AF614" s="1954"/>
      <c r="AG614" s="1954"/>
      <c r="AH614" s="1954"/>
    </row>
    <row r="615" spans="1:34" ht="15.75" customHeight="1">
      <c r="A615" s="1954"/>
      <c r="B615" s="1954"/>
      <c r="C615" s="1954"/>
      <c r="D615" s="1954"/>
      <c r="E615" s="1954"/>
      <c r="F615" s="1954"/>
      <c r="G615" s="1954"/>
      <c r="H615" s="1954"/>
      <c r="I615" s="1954"/>
      <c r="J615" s="1954"/>
      <c r="K615" s="1954"/>
      <c r="L615" s="1954"/>
      <c r="M615" s="1954"/>
      <c r="N615" s="1954"/>
      <c r="O615" s="1954"/>
      <c r="P615" s="1954"/>
      <c r="Q615" s="1954"/>
      <c r="R615" s="1954"/>
      <c r="S615" s="1954"/>
      <c r="T615" s="1954"/>
      <c r="U615" s="1954"/>
      <c r="V615" s="1954"/>
      <c r="W615" s="1954"/>
      <c r="X615" s="1954"/>
      <c r="Y615" s="1954"/>
      <c r="Z615" s="1954"/>
      <c r="AA615" s="1954"/>
      <c r="AB615" s="1954"/>
      <c r="AC615" s="1954"/>
      <c r="AD615" s="1954"/>
      <c r="AE615" s="1954"/>
      <c r="AF615" s="1954"/>
      <c r="AG615" s="1954"/>
      <c r="AH615" s="1954"/>
    </row>
    <row r="616" spans="1:34" ht="15.75" customHeight="1">
      <c r="A616" s="1954"/>
      <c r="B616" s="1954"/>
      <c r="C616" s="1954"/>
      <c r="D616" s="1954"/>
      <c r="E616" s="1954"/>
      <c r="F616" s="1954"/>
      <c r="G616" s="1954"/>
      <c r="H616" s="1954"/>
      <c r="I616" s="1954"/>
      <c r="J616" s="1954"/>
      <c r="K616" s="1954"/>
      <c r="L616" s="1954"/>
      <c r="M616" s="1954"/>
      <c r="N616" s="1954"/>
      <c r="O616" s="1954"/>
      <c r="P616" s="1954"/>
      <c r="Q616" s="1954"/>
      <c r="R616" s="1954"/>
      <c r="S616" s="1954"/>
      <c r="T616" s="1954"/>
      <c r="U616" s="1954"/>
      <c r="V616" s="1954"/>
      <c r="W616" s="1954"/>
      <c r="X616" s="1954"/>
      <c r="Y616" s="1954"/>
      <c r="Z616" s="1954"/>
      <c r="AA616" s="1954"/>
      <c r="AB616" s="1954"/>
      <c r="AC616" s="1954"/>
      <c r="AD616" s="1954"/>
      <c r="AE616" s="1954"/>
      <c r="AF616" s="1954"/>
      <c r="AG616" s="1954"/>
      <c r="AH616" s="1954"/>
    </row>
    <row r="617" spans="1:34" ht="15.75" customHeight="1">
      <c r="A617" s="1954"/>
      <c r="B617" s="1954"/>
      <c r="C617" s="1954"/>
      <c r="D617" s="1954"/>
      <c r="E617" s="1954"/>
      <c r="F617" s="1954"/>
      <c r="G617" s="1954"/>
      <c r="H617" s="1954"/>
      <c r="I617" s="1954"/>
      <c r="J617" s="1954"/>
      <c r="K617" s="1954"/>
      <c r="L617" s="1954"/>
      <c r="M617" s="1954"/>
      <c r="N617" s="1954"/>
      <c r="O617" s="1954"/>
      <c r="P617" s="1954"/>
      <c r="Q617" s="1954"/>
      <c r="R617" s="1954"/>
      <c r="S617" s="1954"/>
      <c r="T617" s="1954"/>
      <c r="U617" s="1954"/>
      <c r="V617" s="1954"/>
      <c r="W617" s="1954"/>
      <c r="X617" s="1954"/>
      <c r="Y617" s="1954"/>
      <c r="Z617" s="1954"/>
      <c r="AA617" s="1954"/>
      <c r="AB617" s="1954"/>
      <c r="AC617" s="1954"/>
      <c r="AD617" s="1954"/>
      <c r="AE617" s="1954"/>
      <c r="AF617" s="1954"/>
      <c r="AG617" s="1954"/>
      <c r="AH617" s="1954"/>
    </row>
    <row r="618" spans="1:34" ht="15.75" customHeight="1">
      <c r="A618" s="1954"/>
      <c r="B618" s="1954"/>
      <c r="C618" s="1954"/>
      <c r="D618" s="1954"/>
      <c r="E618" s="1954"/>
      <c r="F618" s="1954"/>
      <c r="G618" s="1954"/>
      <c r="H618" s="1954"/>
      <c r="I618" s="1954"/>
      <c r="J618" s="1954"/>
      <c r="K618" s="1954"/>
      <c r="L618" s="1954"/>
      <c r="M618" s="1954"/>
      <c r="N618" s="1954"/>
      <c r="O618" s="1954"/>
      <c r="P618" s="1954"/>
      <c r="Q618" s="1954"/>
      <c r="R618" s="1954"/>
      <c r="S618" s="1954"/>
      <c r="T618" s="1954"/>
      <c r="U618" s="1954"/>
      <c r="V618" s="1954"/>
      <c r="W618" s="1954"/>
      <c r="X618" s="1954"/>
      <c r="Y618" s="1954"/>
      <c r="Z618" s="1954"/>
      <c r="AA618" s="1954"/>
      <c r="AB618" s="1954"/>
      <c r="AC618" s="1954"/>
      <c r="AD618" s="1954"/>
      <c r="AE618" s="1954"/>
      <c r="AF618" s="1954"/>
      <c r="AG618" s="1954"/>
      <c r="AH618" s="1954"/>
    </row>
    <row r="619" spans="1:34" ht="15.75" customHeight="1">
      <c r="A619" s="1954"/>
      <c r="B619" s="1954"/>
      <c r="C619" s="1954"/>
      <c r="D619" s="1954"/>
      <c r="E619" s="1954"/>
      <c r="F619" s="1954"/>
      <c r="G619" s="1954"/>
      <c r="H619" s="1954"/>
      <c r="I619" s="1954"/>
      <c r="J619" s="1954"/>
      <c r="K619" s="1954"/>
      <c r="L619" s="1954"/>
      <c r="M619" s="1954"/>
      <c r="N619" s="1954"/>
      <c r="O619" s="1954"/>
      <c r="P619" s="1954"/>
      <c r="Q619" s="1954"/>
      <c r="R619" s="1954"/>
      <c r="S619" s="1954"/>
      <c r="T619" s="1954"/>
      <c r="U619" s="1954"/>
      <c r="V619" s="1954"/>
      <c r="W619" s="1954"/>
      <c r="X619" s="1954"/>
      <c r="Y619" s="1954"/>
      <c r="Z619" s="1954"/>
      <c r="AA619" s="1954"/>
      <c r="AB619" s="1954"/>
      <c r="AC619" s="1954"/>
      <c r="AD619" s="1954"/>
      <c r="AE619" s="1954"/>
      <c r="AF619" s="1954"/>
      <c r="AG619" s="1954"/>
      <c r="AH619" s="1954"/>
    </row>
    <row r="620" spans="1:34" ht="15.75" customHeight="1">
      <c r="A620" s="1954"/>
      <c r="B620" s="1954"/>
      <c r="C620" s="1954"/>
      <c r="D620" s="1954"/>
      <c r="E620" s="1954"/>
      <c r="F620" s="1954"/>
      <c r="G620" s="1954"/>
      <c r="H620" s="1954"/>
      <c r="I620" s="1954"/>
      <c r="J620" s="1954"/>
      <c r="K620" s="1954"/>
      <c r="L620" s="1954"/>
      <c r="M620" s="1954"/>
      <c r="N620" s="1954"/>
      <c r="O620" s="1954"/>
      <c r="P620" s="1954"/>
      <c r="Q620" s="1954"/>
      <c r="R620" s="1954"/>
      <c r="S620" s="1954"/>
      <c r="T620" s="1954"/>
      <c r="U620" s="1954"/>
      <c r="V620" s="1954"/>
      <c r="W620" s="1954"/>
      <c r="X620" s="1954"/>
      <c r="Y620" s="1954"/>
      <c r="Z620" s="1954"/>
      <c r="AA620" s="1954"/>
      <c r="AB620" s="1954"/>
      <c r="AC620" s="1954"/>
      <c r="AD620" s="1954"/>
      <c r="AE620" s="1954"/>
      <c r="AF620" s="1954"/>
      <c r="AG620" s="1954"/>
      <c r="AH620" s="1954"/>
    </row>
    <row r="621" spans="1:34" ht="15.75" customHeight="1">
      <c r="A621" s="1954"/>
      <c r="B621" s="1954"/>
      <c r="C621" s="1954"/>
      <c r="D621" s="1954"/>
      <c r="E621" s="1954"/>
      <c r="F621" s="1954"/>
      <c r="G621" s="1954"/>
      <c r="H621" s="1954"/>
      <c r="I621" s="1954"/>
      <c r="J621" s="1954"/>
      <c r="K621" s="1954"/>
      <c r="L621" s="1954"/>
      <c r="M621" s="1954"/>
      <c r="N621" s="1954"/>
      <c r="O621" s="1954"/>
      <c r="P621" s="1954"/>
      <c r="Q621" s="1954"/>
      <c r="R621" s="1954"/>
      <c r="S621" s="1954"/>
      <c r="T621" s="1954"/>
      <c r="U621" s="1954"/>
      <c r="V621" s="1954"/>
      <c r="W621" s="1954"/>
      <c r="X621" s="1954"/>
      <c r="Y621" s="1954"/>
      <c r="Z621" s="1954"/>
      <c r="AA621" s="1954"/>
      <c r="AB621" s="1954"/>
      <c r="AC621" s="1954"/>
      <c r="AD621" s="1954"/>
      <c r="AE621" s="1954"/>
      <c r="AF621" s="1954"/>
      <c r="AG621" s="1954"/>
      <c r="AH621" s="1954"/>
    </row>
    <row r="622" spans="1:34" ht="15.75" customHeight="1">
      <c r="A622" s="1954"/>
      <c r="B622" s="1954"/>
      <c r="C622" s="1954"/>
      <c r="D622" s="1954"/>
      <c r="E622" s="1954"/>
      <c r="F622" s="1954"/>
      <c r="G622" s="1954"/>
      <c r="H622" s="1954"/>
      <c r="I622" s="1954"/>
      <c r="J622" s="1954"/>
      <c r="K622" s="1954"/>
      <c r="L622" s="1954"/>
      <c r="M622" s="1954"/>
      <c r="N622" s="1954"/>
      <c r="O622" s="1954"/>
      <c r="P622" s="1954"/>
      <c r="Q622" s="1954"/>
      <c r="R622" s="1954"/>
      <c r="S622" s="1954"/>
      <c r="T622" s="1954"/>
      <c r="U622" s="1954"/>
      <c r="V622" s="1954"/>
      <c r="W622" s="1954"/>
      <c r="X622" s="1954"/>
      <c r="Y622" s="1954"/>
      <c r="Z622" s="1954"/>
      <c r="AA622" s="1954"/>
      <c r="AB622" s="1954"/>
      <c r="AC622" s="1954"/>
      <c r="AD622" s="1954"/>
      <c r="AE622" s="1954"/>
      <c r="AF622" s="1954"/>
      <c r="AG622" s="1954"/>
      <c r="AH622" s="1954"/>
    </row>
    <row r="623" spans="1:34" ht="15.75" customHeight="1">
      <c r="A623" s="1954"/>
      <c r="B623" s="1954"/>
      <c r="C623" s="1954"/>
      <c r="D623" s="1954"/>
      <c r="E623" s="1954"/>
      <c r="F623" s="1954"/>
      <c r="G623" s="1954"/>
      <c r="H623" s="1954"/>
      <c r="I623" s="1954"/>
      <c r="J623" s="1954"/>
      <c r="K623" s="1954"/>
      <c r="L623" s="1954"/>
      <c r="M623" s="1954"/>
      <c r="N623" s="1954"/>
      <c r="O623" s="1954"/>
      <c r="P623" s="1954"/>
      <c r="Q623" s="1954"/>
      <c r="R623" s="1954"/>
      <c r="S623" s="1954"/>
      <c r="T623" s="1954"/>
      <c r="U623" s="1954"/>
      <c r="V623" s="1954"/>
      <c r="W623" s="1954"/>
      <c r="X623" s="1954"/>
      <c r="Y623" s="1954"/>
      <c r="Z623" s="1954"/>
      <c r="AA623" s="1954"/>
      <c r="AB623" s="1954"/>
      <c r="AC623" s="1954"/>
      <c r="AD623" s="1954"/>
      <c r="AE623" s="1954"/>
      <c r="AF623" s="1954"/>
      <c r="AG623" s="1954"/>
      <c r="AH623" s="1954"/>
    </row>
    <row r="624" spans="1:34" ht="15.75" customHeight="1">
      <c r="A624" s="1954"/>
      <c r="B624" s="1954"/>
      <c r="C624" s="1954"/>
      <c r="D624" s="1954"/>
      <c r="E624" s="1954"/>
      <c r="F624" s="1954"/>
      <c r="G624" s="1954"/>
      <c r="H624" s="1954"/>
      <c r="I624" s="1954"/>
      <c r="J624" s="1954"/>
      <c r="K624" s="1954"/>
      <c r="L624" s="1954"/>
      <c r="M624" s="1954"/>
      <c r="N624" s="1954"/>
      <c r="O624" s="1954"/>
      <c r="P624" s="1954"/>
      <c r="Q624" s="1954"/>
      <c r="R624" s="1954"/>
      <c r="S624" s="1954"/>
      <c r="T624" s="1954"/>
      <c r="U624" s="1954"/>
      <c r="V624" s="1954"/>
      <c r="W624" s="1954"/>
      <c r="X624" s="1954"/>
      <c r="Y624" s="1954"/>
      <c r="Z624" s="1954"/>
      <c r="AA624" s="1954"/>
      <c r="AB624" s="1954"/>
      <c r="AC624" s="1954"/>
      <c r="AD624" s="1954"/>
      <c r="AE624" s="1954"/>
      <c r="AF624" s="1954"/>
      <c r="AG624" s="1954"/>
      <c r="AH624" s="1954"/>
    </row>
    <row r="625" spans="1:34" ht="15.75" customHeight="1">
      <c r="A625" s="1954"/>
      <c r="B625" s="1954"/>
      <c r="C625" s="1954"/>
      <c r="D625" s="1954"/>
      <c r="E625" s="1954"/>
      <c r="F625" s="1954"/>
      <c r="G625" s="1954"/>
      <c r="H625" s="1954"/>
      <c r="I625" s="1954"/>
      <c r="J625" s="1954"/>
      <c r="K625" s="1954"/>
      <c r="L625" s="1954"/>
      <c r="M625" s="1954"/>
      <c r="N625" s="1954"/>
      <c r="O625" s="1954"/>
      <c r="P625" s="1954"/>
      <c r="Q625" s="1954"/>
      <c r="R625" s="1954"/>
      <c r="S625" s="1954"/>
      <c r="T625" s="1954"/>
      <c r="U625" s="1954"/>
      <c r="V625" s="1954"/>
      <c r="W625" s="1954"/>
      <c r="X625" s="1954"/>
      <c r="Y625" s="1954"/>
      <c r="Z625" s="1954"/>
      <c r="AA625" s="1954"/>
      <c r="AB625" s="1954"/>
      <c r="AC625" s="1954"/>
      <c r="AD625" s="1954"/>
      <c r="AE625" s="1954"/>
      <c r="AF625" s="1954"/>
      <c r="AG625" s="1954"/>
      <c r="AH625" s="1954"/>
    </row>
    <row r="626" spans="1:34" ht="15.75" customHeight="1">
      <c r="A626" s="1954"/>
      <c r="B626" s="1954"/>
      <c r="C626" s="1954"/>
      <c r="D626" s="1954"/>
      <c r="E626" s="1954"/>
      <c r="F626" s="1954"/>
      <c r="G626" s="1954"/>
      <c r="H626" s="1954"/>
      <c r="I626" s="1954"/>
      <c r="J626" s="1954"/>
      <c r="K626" s="1954"/>
      <c r="L626" s="1954"/>
      <c r="M626" s="1954"/>
      <c r="N626" s="1954"/>
      <c r="O626" s="1954"/>
      <c r="P626" s="1954"/>
      <c r="Q626" s="1954"/>
      <c r="R626" s="1954"/>
      <c r="S626" s="1954"/>
      <c r="T626" s="1954"/>
      <c r="U626" s="1954"/>
      <c r="V626" s="1954"/>
      <c r="W626" s="1954"/>
      <c r="X626" s="1954"/>
      <c r="Y626" s="1954"/>
      <c r="Z626" s="1954"/>
      <c r="AA626" s="1954"/>
      <c r="AB626" s="1954"/>
      <c r="AC626" s="1954"/>
      <c r="AD626" s="1954"/>
      <c r="AE626" s="1954"/>
      <c r="AF626" s="1954"/>
      <c r="AG626" s="1954"/>
      <c r="AH626" s="1954"/>
    </row>
    <row r="627" spans="1:34" ht="15.75" customHeight="1">
      <c r="A627" s="1954"/>
      <c r="B627" s="1954"/>
      <c r="C627" s="1954"/>
      <c r="D627" s="1954"/>
      <c r="E627" s="1954"/>
      <c r="F627" s="1954"/>
      <c r="G627" s="1954"/>
      <c r="H627" s="1954"/>
      <c r="I627" s="1954"/>
      <c r="J627" s="1954"/>
      <c r="K627" s="1954"/>
      <c r="L627" s="1954"/>
      <c r="M627" s="1954"/>
      <c r="N627" s="1954"/>
      <c r="O627" s="1954"/>
      <c r="P627" s="1954"/>
      <c r="Q627" s="1954"/>
      <c r="R627" s="1954"/>
      <c r="S627" s="1954"/>
      <c r="T627" s="1954"/>
      <c r="U627" s="1954"/>
      <c r="V627" s="1954"/>
      <c r="W627" s="1954"/>
      <c r="X627" s="1954"/>
      <c r="Y627" s="1954"/>
      <c r="Z627" s="1954"/>
      <c r="AA627" s="1954"/>
      <c r="AB627" s="1954"/>
      <c r="AC627" s="1954"/>
      <c r="AD627" s="1954"/>
      <c r="AE627" s="1954"/>
      <c r="AF627" s="1954"/>
      <c r="AG627" s="1954"/>
      <c r="AH627" s="1954"/>
    </row>
    <row r="628" spans="1:34" ht="15.75" customHeight="1">
      <c r="A628" s="1954"/>
      <c r="B628" s="1954"/>
      <c r="C628" s="1954"/>
      <c r="D628" s="1954"/>
      <c r="E628" s="1954"/>
      <c r="F628" s="1954"/>
      <c r="G628" s="1954"/>
      <c r="H628" s="1954"/>
      <c r="I628" s="1954"/>
      <c r="J628" s="1954"/>
      <c r="K628" s="1954"/>
      <c r="L628" s="1954"/>
      <c r="M628" s="1954"/>
      <c r="N628" s="1954"/>
      <c r="O628" s="1954"/>
      <c r="P628" s="1954"/>
      <c r="Q628" s="1954"/>
      <c r="R628" s="1954"/>
      <c r="S628" s="1954"/>
      <c r="T628" s="1954"/>
      <c r="U628" s="1954"/>
      <c r="V628" s="1954"/>
      <c r="W628" s="1954"/>
      <c r="X628" s="1954"/>
      <c r="Y628" s="1954"/>
      <c r="Z628" s="1954"/>
      <c r="AA628" s="1954"/>
      <c r="AB628" s="1954"/>
      <c r="AC628" s="1954"/>
      <c r="AD628" s="1954"/>
      <c r="AE628" s="1954"/>
      <c r="AF628" s="1954"/>
      <c r="AG628" s="1954"/>
      <c r="AH628" s="1954"/>
    </row>
    <row r="629" spans="1:34" ht="15.75" customHeight="1">
      <c r="A629" s="1954"/>
      <c r="B629" s="1954"/>
      <c r="C629" s="1954"/>
      <c r="D629" s="1954"/>
      <c r="E629" s="1954"/>
      <c r="F629" s="1954"/>
      <c r="G629" s="1954"/>
      <c r="H629" s="1954"/>
      <c r="I629" s="1954"/>
      <c r="J629" s="1954"/>
      <c r="K629" s="1954"/>
      <c r="L629" s="1954"/>
      <c r="M629" s="1954"/>
      <c r="N629" s="1954"/>
      <c r="O629" s="1954"/>
      <c r="P629" s="1954"/>
      <c r="Q629" s="1954"/>
      <c r="R629" s="1954"/>
      <c r="S629" s="1954"/>
      <c r="T629" s="1954"/>
      <c r="U629" s="1954"/>
      <c r="V629" s="1954"/>
      <c r="W629" s="1954"/>
      <c r="X629" s="1954"/>
      <c r="Y629" s="1954"/>
      <c r="Z629" s="1954"/>
      <c r="AA629" s="1954"/>
      <c r="AB629" s="1954"/>
      <c r="AC629" s="1954"/>
      <c r="AD629" s="1954"/>
      <c r="AE629" s="1954"/>
      <c r="AF629" s="1954"/>
      <c r="AG629" s="1954"/>
      <c r="AH629" s="1954"/>
    </row>
    <row r="630" spans="1:34" ht="15.75" customHeight="1">
      <c r="A630" s="1954"/>
      <c r="B630" s="1954"/>
      <c r="C630" s="1954"/>
      <c r="D630" s="1954"/>
      <c r="E630" s="1954"/>
      <c r="F630" s="1954"/>
      <c r="G630" s="1954"/>
      <c r="H630" s="1954"/>
      <c r="I630" s="1954"/>
      <c r="J630" s="1954"/>
      <c r="K630" s="1954"/>
      <c r="L630" s="1954"/>
      <c r="M630" s="1954"/>
      <c r="N630" s="1954"/>
      <c r="O630" s="1954"/>
      <c r="P630" s="1954"/>
      <c r="Q630" s="1954"/>
      <c r="R630" s="1954"/>
      <c r="S630" s="1954"/>
      <c r="T630" s="1954"/>
      <c r="U630" s="1954"/>
      <c r="V630" s="1954"/>
      <c r="W630" s="1954"/>
      <c r="X630" s="1954"/>
      <c r="Y630" s="1954"/>
      <c r="Z630" s="1954"/>
      <c r="AA630" s="1954"/>
      <c r="AB630" s="1954"/>
      <c r="AC630" s="1954"/>
      <c r="AD630" s="1954"/>
      <c r="AE630" s="1954"/>
      <c r="AF630" s="1954"/>
      <c r="AG630" s="1954"/>
      <c r="AH630" s="1954"/>
    </row>
    <row r="631" spans="1:34" ht="15.75" customHeight="1">
      <c r="A631" s="1954"/>
      <c r="B631" s="1954"/>
      <c r="C631" s="1954"/>
      <c r="D631" s="1954"/>
      <c r="E631" s="1954"/>
      <c r="F631" s="1954"/>
      <c r="G631" s="1954"/>
      <c r="H631" s="1954"/>
      <c r="I631" s="1954"/>
      <c r="J631" s="1954"/>
      <c r="K631" s="1954"/>
      <c r="L631" s="1954"/>
      <c r="M631" s="1954"/>
      <c r="N631" s="1954"/>
      <c r="O631" s="1954"/>
      <c r="P631" s="1954"/>
      <c r="Q631" s="1954"/>
      <c r="R631" s="1954"/>
      <c r="S631" s="1954"/>
      <c r="T631" s="1954"/>
      <c r="U631" s="1954"/>
      <c r="V631" s="1954"/>
      <c r="W631" s="1954"/>
      <c r="X631" s="1954"/>
      <c r="Y631" s="1954"/>
      <c r="Z631" s="1954"/>
      <c r="AA631" s="1954"/>
      <c r="AB631" s="1954"/>
      <c r="AC631" s="1954"/>
      <c r="AD631" s="1954"/>
      <c r="AE631" s="1954"/>
      <c r="AF631" s="1954"/>
      <c r="AG631" s="1954"/>
      <c r="AH631" s="1954"/>
    </row>
    <row r="632" spans="1:34" ht="15.75" customHeight="1">
      <c r="A632" s="1954"/>
      <c r="B632" s="1954"/>
      <c r="C632" s="1954"/>
      <c r="D632" s="1954"/>
      <c r="E632" s="1954"/>
      <c r="F632" s="1954"/>
      <c r="G632" s="1954"/>
      <c r="H632" s="1954"/>
      <c r="I632" s="1954"/>
      <c r="J632" s="1954"/>
      <c r="K632" s="1954"/>
      <c r="L632" s="1954"/>
      <c r="M632" s="1954"/>
      <c r="N632" s="1954"/>
      <c r="O632" s="1954"/>
      <c r="P632" s="1954"/>
      <c r="Q632" s="1954"/>
      <c r="R632" s="1954"/>
      <c r="S632" s="1954"/>
      <c r="T632" s="1954"/>
      <c r="U632" s="1954"/>
      <c r="V632" s="1954"/>
      <c r="W632" s="1954"/>
      <c r="X632" s="1954"/>
      <c r="Y632" s="1954"/>
      <c r="Z632" s="1954"/>
      <c r="AA632" s="1954"/>
      <c r="AB632" s="1954"/>
      <c r="AC632" s="1954"/>
      <c r="AD632" s="1954"/>
      <c r="AE632" s="1954"/>
      <c r="AF632" s="1954"/>
      <c r="AG632" s="1954"/>
      <c r="AH632" s="1954"/>
    </row>
    <row r="633" spans="1:34" ht="15.75" customHeight="1">
      <c r="A633" s="1954"/>
      <c r="B633" s="1954"/>
      <c r="C633" s="1954"/>
      <c r="D633" s="1954"/>
      <c r="E633" s="1954"/>
      <c r="F633" s="1954"/>
      <c r="G633" s="1954"/>
      <c r="H633" s="1954"/>
      <c r="I633" s="1954"/>
      <c r="J633" s="1954"/>
      <c r="K633" s="1954"/>
      <c r="L633" s="1954"/>
      <c r="M633" s="1954"/>
      <c r="N633" s="1954"/>
      <c r="O633" s="1954"/>
      <c r="P633" s="1954"/>
      <c r="Q633" s="1954"/>
      <c r="R633" s="1954"/>
      <c r="S633" s="1954"/>
      <c r="T633" s="1954"/>
      <c r="U633" s="1954"/>
      <c r="V633" s="1954"/>
      <c r="W633" s="1954"/>
      <c r="X633" s="1954"/>
      <c r="Y633" s="1954"/>
      <c r="Z633" s="1954"/>
      <c r="AA633" s="1954"/>
      <c r="AB633" s="1954"/>
      <c r="AC633" s="1954"/>
      <c r="AD633" s="1954"/>
      <c r="AE633" s="1954"/>
      <c r="AF633" s="1954"/>
      <c r="AG633" s="1954"/>
      <c r="AH633" s="1954"/>
    </row>
    <row r="634" spans="1:34" ht="15.75" customHeight="1">
      <c r="A634" s="1954"/>
      <c r="B634" s="1954"/>
      <c r="C634" s="1954"/>
      <c r="D634" s="1954"/>
      <c r="E634" s="1954"/>
      <c r="F634" s="1954"/>
      <c r="G634" s="1954"/>
      <c r="H634" s="1954"/>
      <c r="I634" s="1954"/>
      <c r="J634" s="1954"/>
      <c r="K634" s="1954"/>
      <c r="L634" s="1954"/>
      <c r="M634" s="1954"/>
      <c r="N634" s="1954"/>
      <c r="O634" s="1954"/>
      <c r="P634" s="1954"/>
      <c r="Q634" s="1954"/>
      <c r="R634" s="1954"/>
      <c r="S634" s="1954"/>
      <c r="T634" s="1954"/>
      <c r="U634" s="1954"/>
      <c r="V634" s="1954"/>
      <c r="W634" s="1954"/>
      <c r="X634" s="1954"/>
      <c r="Y634" s="1954"/>
      <c r="Z634" s="1954"/>
      <c r="AA634" s="1954"/>
      <c r="AB634" s="1954"/>
      <c r="AC634" s="1954"/>
      <c r="AD634" s="1954"/>
      <c r="AE634" s="1954"/>
      <c r="AF634" s="1954"/>
      <c r="AG634" s="1954"/>
      <c r="AH634" s="1954"/>
    </row>
    <row r="635" spans="1:34" ht="15.75" customHeight="1">
      <c r="A635" s="1954"/>
      <c r="B635" s="1954"/>
      <c r="C635" s="1954"/>
      <c r="D635" s="1954"/>
      <c r="E635" s="1954"/>
      <c r="F635" s="1954"/>
      <c r="G635" s="1954"/>
      <c r="H635" s="1954"/>
      <c r="I635" s="1954"/>
      <c r="J635" s="1954"/>
      <c r="K635" s="1954"/>
      <c r="L635" s="1954"/>
      <c r="M635" s="1954"/>
      <c r="N635" s="1954"/>
      <c r="O635" s="1954"/>
      <c r="P635" s="1954"/>
      <c r="Q635" s="1954"/>
      <c r="R635" s="1954"/>
      <c r="S635" s="1954"/>
      <c r="T635" s="1954"/>
      <c r="U635" s="1954"/>
      <c r="V635" s="1954"/>
      <c r="W635" s="1954"/>
      <c r="X635" s="1954"/>
      <c r="Y635" s="1954"/>
      <c r="Z635" s="1954"/>
      <c r="AA635" s="1954"/>
      <c r="AB635" s="1954"/>
      <c r="AC635" s="1954"/>
      <c r="AD635" s="1954"/>
      <c r="AE635" s="1954"/>
      <c r="AF635" s="1954"/>
      <c r="AG635" s="1954"/>
      <c r="AH635" s="1954"/>
    </row>
    <row r="636" spans="1:34" ht="15.75" customHeight="1">
      <c r="A636" s="1954"/>
      <c r="B636" s="1954"/>
      <c r="C636" s="1954"/>
      <c r="D636" s="1954"/>
      <c r="E636" s="1954"/>
      <c r="F636" s="1954"/>
      <c r="G636" s="1954"/>
      <c r="H636" s="1954"/>
      <c r="I636" s="1954"/>
      <c r="J636" s="1954"/>
      <c r="K636" s="1954"/>
      <c r="L636" s="1954"/>
      <c r="M636" s="1954"/>
      <c r="N636" s="1954"/>
      <c r="O636" s="1954"/>
      <c r="P636" s="1954"/>
      <c r="Q636" s="1954"/>
      <c r="R636" s="1954"/>
      <c r="S636" s="1954"/>
      <c r="T636" s="1954"/>
      <c r="U636" s="1954"/>
      <c r="V636" s="1954"/>
      <c r="W636" s="1954"/>
      <c r="X636" s="1954"/>
      <c r="Y636" s="1954"/>
      <c r="Z636" s="1954"/>
      <c r="AA636" s="1954"/>
      <c r="AB636" s="1954"/>
      <c r="AC636" s="1954"/>
      <c r="AD636" s="1954"/>
      <c r="AE636" s="1954"/>
      <c r="AF636" s="1954"/>
      <c r="AG636" s="1954"/>
      <c r="AH636" s="1954"/>
    </row>
    <row r="637" spans="1:34" ht="15.75" customHeight="1">
      <c r="A637" s="1954"/>
      <c r="B637" s="1954"/>
      <c r="C637" s="1954"/>
      <c r="D637" s="1954"/>
      <c r="E637" s="1954"/>
      <c r="F637" s="1954"/>
      <c r="G637" s="1954"/>
      <c r="H637" s="1954"/>
      <c r="I637" s="1954"/>
      <c r="J637" s="1954"/>
      <c r="K637" s="1954"/>
      <c r="L637" s="1954"/>
      <c r="M637" s="1954"/>
      <c r="N637" s="1954"/>
      <c r="O637" s="1954"/>
      <c r="P637" s="1954"/>
      <c r="Q637" s="1954"/>
      <c r="R637" s="1954"/>
      <c r="S637" s="1954"/>
      <c r="T637" s="1954"/>
      <c r="U637" s="1954"/>
      <c r="V637" s="1954"/>
      <c r="W637" s="1954"/>
      <c r="X637" s="1954"/>
      <c r="Y637" s="1954"/>
      <c r="Z637" s="1954"/>
      <c r="AA637" s="1954"/>
      <c r="AB637" s="1954"/>
      <c r="AC637" s="1954"/>
      <c r="AD637" s="1954"/>
      <c r="AE637" s="1954"/>
      <c r="AF637" s="1954"/>
      <c r="AG637" s="1954"/>
      <c r="AH637" s="1954"/>
    </row>
    <row r="638" spans="1:34" ht="15.75" customHeight="1">
      <c r="A638" s="1954"/>
      <c r="B638" s="1954"/>
      <c r="C638" s="1954"/>
      <c r="D638" s="1954"/>
      <c r="E638" s="1954"/>
      <c r="F638" s="1954"/>
      <c r="G638" s="1954"/>
      <c r="H638" s="1954"/>
      <c r="I638" s="1954"/>
      <c r="J638" s="1954"/>
      <c r="K638" s="1954"/>
      <c r="L638" s="1954"/>
      <c r="M638" s="1954"/>
      <c r="N638" s="1954"/>
      <c r="O638" s="1954"/>
      <c r="P638" s="1954"/>
      <c r="Q638" s="1954"/>
      <c r="R638" s="1954"/>
      <c r="S638" s="1954"/>
      <c r="T638" s="1954"/>
      <c r="U638" s="1954"/>
      <c r="V638" s="1954"/>
      <c r="W638" s="1954"/>
      <c r="X638" s="1954"/>
      <c r="Y638" s="1954"/>
      <c r="Z638" s="1954"/>
      <c r="AA638" s="1954"/>
      <c r="AB638" s="1954"/>
      <c r="AC638" s="1954"/>
      <c r="AD638" s="1954"/>
      <c r="AE638" s="1954"/>
      <c r="AF638" s="1954"/>
      <c r="AG638" s="1954"/>
      <c r="AH638" s="1954"/>
    </row>
    <row r="639" spans="1:34" ht="15.75" customHeight="1">
      <c r="A639" s="1954"/>
      <c r="B639" s="1954"/>
      <c r="C639" s="1954"/>
      <c r="D639" s="1954"/>
      <c r="E639" s="1954"/>
      <c r="F639" s="1954"/>
      <c r="G639" s="1954"/>
      <c r="H639" s="1954"/>
      <c r="I639" s="1954"/>
      <c r="J639" s="1954"/>
      <c r="K639" s="1954"/>
      <c r="L639" s="1954"/>
      <c r="M639" s="1954"/>
      <c r="N639" s="1954"/>
      <c r="O639" s="1954"/>
      <c r="P639" s="1954"/>
      <c r="Q639" s="1954"/>
      <c r="R639" s="1954"/>
      <c r="S639" s="1954"/>
      <c r="T639" s="1954"/>
      <c r="U639" s="1954"/>
      <c r="V639" s="1954"/>
      <c r="W639" s="1954"/>
      <c r="X639" s="1954"/>
      <c r="Y639" s="1954"/>
      <c r="Z639" s="1954"/>
      <c r="AA639" s="1954"/>
      <c r="AB639" s="1954"/>
      <c r="AC639" s="1954"/>
      <c r="AD639" s="1954"/>
      <c r="AE639" s="1954"/>
      <c r="AF639" s="1954"/>
      <c r="AG639" s="1954"/>
      <c r="AH639" s="1954"/>
    </row>
    <row r="640" spans="1:34" ht="15.75" customHeight="1">
      <c r="A640" s="1954"/>
      <c r="B640" s="1954"/>
      <c r="C640" s="1954"/>
      <c r="D640" s="1954"/>
      <c r="E640" s="1954"/>
      <c r="F640" s="1954"/>
      <c r="G640" s="1954"/>
      <c r="H640" s="1954"/>
      <c r="I640" s="1954"/>
      <c r="J640" s="1954"/>
      <c r="K640" s="1954"/>
      <c r="L640" s="1954"/>
      <c r="M640" s="1954"/>
      <c r="N640" s="1954"/>
      <c r="O640" s="1954"/>
      <c r="P640" s="1954"/>
      <c r="Q640" s="1954"/>
      <c r="R640" s="1954"/>
      <c r="S640" s="1954"/>
      <c r="T640" s="1954"/>
      <c r="U640" s="1954"/>
      <c r="V640" s="1954"/>
      <c r="W640" s="1954"/>
      <c r="X640" s="1954"/>
      <c r="Y640" s="1954"/>
      <c r="Z640" s="1954"/>
      <c r="AA640" s="1954"/>
      <c r="AB640" s="1954"/>
      <c r="AC640" s="1954"/>
      <c r="AD640" s="1954"/>
      <c r="AE640" s="1954"/>
      <c r="AF640" s="1954"/>
      <c r="AG640" s="1954"/>
      <c r="AH640" s="1954"/>
    </row>
    <row r="641" spans="1:34" ht="15.75" customHeight="1">
      <c r="A641" s="1954"/>
      <c r="B641" s="1954"/>
      <c r="C641" s="1954"/>
      <c r="D641" s="1954"/>
      <c r="E641" s="1954"/>
      <c r="F641" s="1954"/>
      <c r="G641" s="1954"/>
      <c r="H641" s="1954"/>
      <c r="I641" s="1954"/>
      <c r="J641" s="1954"/>
      <c r="K641" s="1954"/>
      <c r="L641" s="1954"/>
      <c r="M641" s="1954"/>
      <c r="N641" s="1954"/>
      <c r="O641" s="1954"/>
      <c r="P641" s="1954"/>
      <c r="Q641" s="1954"/>
      <c r="R641" s="1954"/>
      <c r="S641" s="1954"/>
      <c r="T641" s="1954"/>
      <c r="U641" s="1954"/>
      <c r="V641" s="1954"/>
      <c r="W641" s="1954"/>
      <c r="X641" s="1954"/>
      <c r="Y641" s="1954"/>
      <c r="Z641" s="1954"/>
      <c r="AA641" s="1954"/>
      <c r="AB641" s="1954"/>
      <c r="AC641" s="1954"/>
      <c r="AD641" s="1954"/>
      <c r="AE641" s="1954"/>
      <c r="AF641" s="1954"/>
      <c r="AG641" s="1954"/>
      <c r="AH641" s="1954"/>
    </row>
    <row r="642" spans="1:34" ht="15.75" customHeight="1">
      <c r="A642" s="1954"/>
      <c r="B642" s="1954"/>
      <c r="C642" s="1954"/>
      <c r="D642" s="1954"/>
      <c r="E642" s="1954"/>
      <c r="F642" s="1954"/>
      <c r="G642" s="1954"/>
      <c r="H642" s="1954"/>
      <c r="I642" s="1954"/>
      <c r="J642" s="1954"/>
      <c r="K642" s="1954"/>
      <c r="L642" s="1954"/>
      <c r="M642" s="1954"/>
      <c r="N642" s="1954"/>
      <c r="O642" s="1954"/>
      <c r="P642" s="1954"/>
      <c r="Q642" s="1954"/>
      <c r="R642" s="1954"/>
      <c r="S642" s="1954"/>
      <c r="T642" s="1954"/>
      <c r="U642" s="1954"/>
      <c r="V642" s="1954"/>
      <c r="W642" s="1954"/>
      <c r="X642" s="1954"/>
      <c r="Y642" s="1954"/>
      <c r="Z642" s="1954"/>
      <c r="AA642" s="1954"/>
      <c r="AB642" s="1954"/>
      <c r="AC642" s="1954"/>
      <c r="AD642" s="1954"/>
      <c r="AE642" s="1954"/>
      <c r="AF642" s="1954"/>
      <c r="AG642" s="1954"/>
      <c r="AH642" s="1954"/>
    </row>
    <row r="643" spans="1:34" ht="15.75" customHeight="1">
      <c r="A643" s="1954"/>
      <c r="B643" s="1954"/>
      <c r="C643" s="1954"/>
      <c r="D643" s="1954"/>
      <c r="E643" s="1954"/>
      <c r="F643" s="1954"/>
      <c r="G643" s="1954"/>
      <c r="H643" s="1954"/>
      <c r="I643" s="1954"/>
      <c r="J643" s="1954"/>
      <c r="K643" s="1954"/>
      <c r="L643" s="1954"/>
      <c r="M643" s="1954"/>
      <c r="N643" s="1954"/>
      <c r="O643" s="1954"/>
      <c r="P643" s="1954"/>
      <c r="Q643" s="1954"/>
      <c r="R643" s="1954"/>
      <c r="S643" s="1954"/>
      <c r="T643" s="1954"/>
      <c r="U643" s="1954"/>
      <c r="V643" s="1954"/>
      <c r="W643" s="1954"/>
      <c r="X643" s="1954"/>
      <c r="Y643" s="1954"/>
      <c r="Z643" s="1954"/>
      <c r="AA643" s="1954"/>
      <c r="AB643" s="1954"/>
      <c r="AC643" s="1954"/>
      <c r="AD643" s="1954"/>
      <c r="AE643" s="1954"/>
      <c r="AF643" s="1954"/>
      <c r="AG643" s="1954"/>
      <c r="AH643" s="1954"/>
    </row>
    <row r="644" spans="1:34" ht="15.75" customHeight="1">
      <c r="A644" s="1954"/>
      <c r="B644" s="1954"/>
      <c r="C644" s="1954"/>
      <c r="D644" s="1954"/>
      <c r="E644" s="1954"/>
      <c r="F644" s="1954"/>
      <c r="G644" s="1954"/>
      <c r="H644" s="1954"/>
      <c r="I644" s="1954"/>
      <c r="J644" s="1954"/>
      <c r="K644" s="1954"/>
      <c r="L644" s="1954"/>
      <c r="M644" s="1954"/>
      <c r="N644" s="1954"/>
      <c r="O644" s="1954"/>
      <c r="P644" s="1954"/>
      <c r="Q644" s="1954"/>
      <c r="R644" s="1954"/>
      <c r="S644" s="1954"/>
      <c r="T644" s="1954"/>
      <c r="U644" s="1954"/>
      <c r="V644" s="1954"/>
      <c r="W644" s="1954"/>
      <c r="X644" s="1954"/>
      <c r="Y644" s="1954"/>
      <c r="Z644" s="1954"/>
      <c r="AA644" s="1954"/>
      <c r="AB644" s="1954"/>
      <c r="AC644" s="1954"/>
      <c r="AD644" s="1954"/>
      <c r="AE644" s="1954"/>
      <c r="AF644" s="1954"/>
      <c r="AG644" s="1954"/>
      <c r="AH644" s="1954"/>
    </row>
    <row r="645" spans="1:34" ht="15.75" customHeight="1">
      <c r="A645" s="1954"/>
      <c r="B645" s="1954"/>
      <c r="C645" s="1954"/>
      <c r="D645" s="1954"/>
      <c r="E645" s="1954"/>
      <c r="F645" s="1954"/>
      <c r="G645" s="1954"/>
      <c r="H645" s="1954"/>
      <c r="I645" s="1954"/>
      <c r="J645" s="1954"/>
      <c r="K645" s="1954"/>
      <c r="L645" s="1954"/>
      <c r="M645" s="1954"/>
      <c r="N645" s="1954"/>
      <c r="O645" s="1954"/>
      <c r="P645" s="1954"/>
      <c r="Q645" s="1954"/>
      <c r="R645" s="1954"/>
      <c r="S645" s="1954"/>
      <c r="T645" s="1954"/>
      <c r="U645" s="1954"/>
      <c r="V645" s="1954"/>
      <c r="W645" s="1954"/>
      <c r="X645" s="1954"/>
      <c r="Y645" s="1954"/>
      <c r="Z645" s="1954"/>
      <c r="AA645" s="1954"/>
      <c r="AB645" s="1954"/>
      <c r="AC645" s="1954"/>
      <c r="AD645" s="1954"/>
      <c r="AE645" s="1954"/>
      <c r="AF645" s="1954"/>
      <c r="AG645" s="1954"/>
      <c r="AH645" s="1954"/>
    </row>
    <row r="646" spans="1:34" ht="15.75" customHeight="1">
      <c r="A646" s="1954"/>
      <c r="B646" s="1954"/>
      <c r="C646" s="1954"/>
      <c r="D646" s="1954"/>
      <c r="E646" s="1954"/>
      <c r="F646" s="1954"/>
      <c r="G646" s="1954"/>
      <c r="H646" s="1954"/>
      <c r="I646" s="1954"/>
      <c r="J646" s="1954"/>
      <c r="K646" s="1954"/>
      <c r="L646" s="1954"/>
      <c r="M646" s="1954"/>
      <c r="N646" s="1954"/>
      <c r="O646" s="1954"/>
      <c r="P646" s="1954"/>
      <c r="Q646" s="1954"/>
      <c r="R646" s="1954"/>
      <c r="S646" s="1954"/>
      <c r="T646" s="1954"/>
      <c r="U646" s="1954"/>
      <c r="V646" s="1954"/>
      <c r="W646" s="1954"/>
      <c r="X646" s="1954"/>
      <c r="Y646" s="1954"/>
      <c r="Z646" s="1954"/>
      <c r="AA646" s="1954"/>
      <c r="AB646" s="1954"/>
      <c r="AC646" s="1954"/>
      <c r="AD646" s="1954"/>
      <c r="AE646" s="1954"/>
      <c r="AF646" s="1954"/>
      <c r="AG646" s="1954"/>
      <c r="AH646" s="1954"/>
    </row>
    <row r="647" spans="1:34" ht="15.75" customHeight="1">
      <c r="A647" s="1954"/>
      <c r="B647" s="1954"/>
      <c r="C647" s="1954"/>
      <c r="D647" s="1954"/>
      <c r="E647" s="1954"/>
      <c r="F647" s="1954"/>
      <c r="G647" s="1954"/>
      <c r="H647" s="1954"/>
      <c r="I647" s="1954"/>
      <c r="J647" s="1954"/>
      <c r="K647" s="1954"/>
      <c r="L647" s="1954"/>
      <c r="M647" s="1954"/>
      <c r="N647" s="1954"/>
      <c r="O647" s="1954"/>
      <c r="P647" s="1954"/>
      <c r="Q647" s="1954"/>
      <c r="R647" s="1954"/>
      <c r="S647" s="1954"/>
      <c r="T647" s="1954"/>
      <c r="U647" s="1954"/>
      <c r="V647" s="1954"/>
      <c r="W647" s="1954"/>
      <c r="X647" s="1954"/>
      <c r="Y647" s="1954"/>
      <c r="Z647" s="1954"/>
      <c r="AA647" s="1954"/>
      <c r="AB647" s="1954"/>
      <c r="AC647" s="1954"/>
      <c r="AD647" s="1954"/>
      <c r="AE647" s="1954"/>
      <c r="AF647" s="1954"/>
      <c r="AG647" s="1954"/>
      <c r="AH647" s="1954"/>
    </row>
    <row r="648" spans="1:34" ht="15.75" customHeight="1">
      <c r="A648" s="1954"/>
      <c r="B648" s="1954"/>
      <c r="C648" s="1954"/>
      <c r="D648" s="1954"/>
      <c r="E648" s="1954"/>
      <c r="F648" s="1954"/>
      <c r="G648" s="1954"/>
      <c r="H648" s="1954"/>
      <c r="I648" s="1954"/>
      <c r="J648" s="1954"/>
      <c r="K648" s="1954"/>
      <c r="L648" s="1954"/>
      <c r="M648" s="1954"/>
      <c r="N648" s="1954"/>
      <c r="O648" s="1954"/>
      <c r="P648" s="1954"/>
      <c r="Q648" s="1954"/>
      <c r="R648" s="1954"/>
      <c r="S648" s="1954"/>
      <c r="T648" s="1954"/>
      <c r="U648" s="1954"/>
      <c r="V648" s="1954"/>
      <c r="W648" s="1954"/>
      <c r="X648" s="1954"/>
      <c r="Y648" s="1954"/>
      <c r="Z648" s="1954"/>
      <c r="AA648" s="1954"/>
      <c r="AB648" s="1954"/>
      <c r="AC648" s="1954"/>
      <c r="AD648" s="1954"/>
      <c r="AE648" s="1954"/>
      <c r="AF648" s="1954"/>
      <c r="AG648" s="1954"/>
      <c r="AH648" s="1954"/>
    </row>
    <row r="649" spans="1:34" ht="15.75" customHeight="1">
      <c r="A649" s="1954"/>
      <c r="B649" s="1954"/>
      <c r="C649" s="1954"/>
      <c r="D649" s="1954"/>
      <c r="E649" s="1954"/>
      <c r="F649" s="1954"/>
      <c r="G649" s="1954"/>
      <c r="H649" s="1954"/>
      <c r="I649" s="1954"/>
      <c r="J649" s="1954"/>
      <c r="K649" s="1954"/>
      <c r="L649" s="1954"/>
      <c r="M649" s="1954"/>
      <c r="N649" s="1954"/>
      <c r="O649" s="1954"/>
      <c r="P649" s="1954"/>
      <c r="Q649" s="1954"/>
      <c r="R649" s="1954"/>
      <c r="S649" s="1954"/>
      <c r="T649" s="1954"/>
      <c r="U649" s="1954"/>
      <c r="V649" s="1954"/>
      <c r="W649" s="1954"/>
      <c r="X649" s="1954"/>
      <c r="Y649" s="1954"/>
      <c r="Z649" s="1954"/>
      <c r="AA649" s="1954"/>
      <c r="AB649" s="1954"/>
      <c r="AC649" s="1954"/>
      <c r="AD649" s="1954"/>
      <c r="AE649" s="1954"/>
      <c r="AF649" s="1954"/>
      <c r="AG649" s="1954"/>
      <c r="AH649" s="1954"/>
    </row>
    <row r="650" spans="1:34" ht="15.75" customHeight="1">
      <c r="A650" s="1954"/>
      <c r="B650" s="1954"/>
      <c r="C650" s="1954"/>
      <c r="D650" s="1954"/>
      <c r="E650" s="1954"/>
      <c r="F650" s="1954"/>
      <c r="G650" s="1954"/>
      <c r="H650" s="1954"/>
      <c r="I650" s="1954"/>
      <c r="J650" s="1954"/>
      <c r="K650" s="1954"/>
      <c r="L650" s="1954"/>
      <c r="M650" s="1954"/>
      <c r="N650" s="1954"/>
      <c r="O650" s="1954"/>
      <c r="P650" s="1954"/>
      <c r="Q650" s="1954"/>
      <c r="R650" s="1954"/>
      <c r="S650" s="1954"/>
      <c r="T650" s="1954"/>
      <c r="U650" s="1954"/>
      <c r="V650" s="1954"/>
      <c r="W650" s="1954"/>
      <c r="X650" s="1954"/>
      <c r="Y650" s="1954"/>
      <c r="Z650" s="1954"/>
      <c r="AA650" s="1954"/>
      <c r="AB650" s="1954"/>
      <c r="AC650" s="1954"/>
      <c r="AD650" s="1954"/>
      <c r="AE650" s="1954"/>
      <c r="AF650" s="1954"/>
      <c r="AG650" s="1954"/>
      <c r="AH650" s="1954"/>
    </row>
    <row r="651" spans="1:34" ht="15.75" customHeight="1">
      <c r="A651" s="1954"/>
      <c r="B651" s="1954"/>
      <c r="C651" s="1954"/>
      <c r="D651" s="1954"/>
      <c r="E651" s="1954"/>
      <c r="F651" s="1954"/>
      <c r="G651" s="1954"/>
      <c r="H651" s="1954"/>
      <c r="I651" s="1954"/>
      <c r="J651" s="1954"/>
      <c r="K651" s="1954"/>
      <c r="L651" s="1954"/>
      <c r="M651" s="1954"/>
      <c r="N651" s="1954"/>
      <c r="O651" s="1954"/>
      <c r="P651" s="1954"/>
      <c r="Q651" s="1954"/>
      <c r="R651" s="1954"/>
      <c r="S651" s="1954"/>
      <c r="T651" s="1954"/>
      <c r="U651" s="1954"/>
      <c r="V651" s="1954"/>
      <c r="W651" s="1954"/>
      <c r="X651" s="1954"/>
      <c r="Y651" s="1954"/>
      <c r="Z651" s="1954"/>
      <c r="AA651" s="1954"/>
      <c r="AB651" s="1954"/>
      <c r="AC651" s="1954"/>
      <c r="AD651" s="1954"/>
      <c r="AE651" s="1954"/>
      <c r="AF651" s="1954"/>
      <c r="AG651" s="1954"/>
      <c r="AH651" s="1954"/>
    </row>
    <row r="652" spans="1:34" ht="15.75" customHeight="1">
      <c r="A652" s="1954"/>
      <c r="B652" s="1954"/>
      <c r="C652" s="1954"/>
      <c r="D652" s="1954"/>
      <c r="E652" s="1954"/>
      <c r="F652" s="1954"/>
      <c r="G652" s="1954"/>
      <c r="H652" s="1954"/>
      <c r="I652" s="1954"/>
      <c r="J652" s="1954"/>
      <c r="K652" s="1954"/>
      <c r="L652" s="1954"/>
      <c r="M652" s="1954"/>
      <c r="N652" s="1954"/>
      <c r="O652" s="1954"/>
      <c r="P652" s="1954"/>
      <c r="Q652" s="1954"/>
      <c r="R652" s="1954"/>
      <c r="S652" s="1954"/>
      <c r="T652" s="1954"/>
      <c r="U652" s="1954"/>
      <c r="V652" s="1954"/>
      <c r="W652" s="1954"/>
      <c r="X652" s="1954"/>
      <c r="Y652" s="1954"/>
      <c r="Z652" s="1954"/>
      <c r="AA652" s="1954"/>
      <c r="AB652" s="1954"/>
      <c r="AC652" s="1954"/>
      <c r="AD652" s="1954"/>
      <c r="AE652" s="1954"/>
      <c r="AF652" s="1954"/>
      <c r="AG652" s="1954"/>
      <c r="AH652" s="1954"/>
    </row>
    <row r="653" spans="1:34" ht="15.75" customHeight="1">
      <c r="A653" s="1954"/>
      <c r="B653" s="1954"/>
      <c r="C653" s="1954"/>
      <c r="D653" s="1954"/>
      <c r="E653" s="1954"/>
      <c r="F653" s="1954"/>
      <c r="G653" s="1954"/>
      <c r="H653" s="1954"/>
      <c r="I653" s="1954"/>
      <c r="J653" s="1954"/>
      <c r="K653" s="1954"/>
      <c r="L653" s="1954"/>
      <c r="M653" s="1954"/>
      <c r="N653" s="1954"/>
      <c r="O653" s="1954"/>
      <c r="P653" s="1954"/>
      <c r="Q653" s="1954"/>
      <c r="R653" s="1954"/>
      <c r="S653" s="1954"/>
      <c r="T653" s="1954"/>
      <c r="U653" s="1954"/>
      <c r="V653" s="1954"/>
      <c r="W653" s="1954"/>
      <c r="X653" s="1954"/>
      <c r="Y653" s="1954"/>
      <c r="Z653" s="1954"/>
      <c r="AA653" s="1954"/>
      <c r="AB653" s="1954"/>
      <c r="AC653" s="1954"/>
      <c r="AD653" s="1954"/>
      <c r="AE653" s="1954"/>
      <c r="AF653" s="1954"/>
      <c r="AG653" s="1954"/>
      <c r="AH653" s="1954"/>
    </row>
    <row r="654" spans="1:34" ht="15.75" customHeight="1">
      <c r="A654" s="1954"/>
      <c r="B654" s="1954"/>
      <c r="C654" s="1954"/>
      <c r="D654" s="1954"/>
      <c r="E654" s="1954"/>
      <c r="F654" s="1954"/>
      <c r="G654" s="1954"/>
      <c r="H654" s="1954"/>
      <c r="I654" s="1954"/>
      <c r="J654" s="1954"/>
      <c r="K654" s="1954"/>
      <c r="L654" s="1954"/>
      <c r="M654" s="1954"/>
      <c r="N654" s="1954"/>
      <c r="O654" s="1954"/>
      <c r="P654" s="1954"/>
      <c r="Q654" s="1954"/>
      <c r="R654" s="1954"/>
      <c r="S654" s="1954"/>
      <c r="T654" s="1954"/>
      <c r="U654" s="1954"/>
      <c r="V654" s="1954"/>
      <c r="W654" s="1954"/>
      <c r="X654" s="1954"/>
      <c r="Y654" s="1954"/>
      <c r="Z654" s="1954"/>
      <c r="AA654" s="1954"/>
      <c r="AB654" s="1954"/>
      <c r="AC654" s="1954"/>
      <c r="AD654" s="1954"/>
      <c r="AE654" s="1954"/>
      <c r="AF654" s="1954"/>
      <c r="AG654" s="1954"/>
      <c r="AH654" s="1954"/>
    </row>
    <row r="655" spans="1:34" ht="15.75" customHeight="1">
      <c r="A655" s="1954"/>
      <c r="B655" s="1954"/>
      <c r="C655" s="1954"/>
      <c r="D655" s="1954"/>
      <c r="E655" s="1954"/>
      <c r="F655" s="1954"/>
      <c r="G655" s="1954"/>
      <c r="H655" s="1954"/>
      <c r="I655" s="1954"/>
      <c r="J655" s="1954"/>
      <c r="K655" s="1954"/>
      <c r="L655" s="1954"/>
      <c r="M655" s="1954"/>
      <c r="N655" s="1954"/>
      <c r="O655" s="1954"/>
      <c r="P655" s="1954"/>
      <c r="Q655" s="1954"/>
      <c r="R655" s="1954"/>
      <c r="S655" s="1954"/>
      <c r="T655" s="1954"/>
      <c r="U655" s="1954"/>
      <c r="V655" s="1954"/>
      <c r="W655" s="1954"/>
      <c r="X655" s="1954"/>
      <c r="Y655" s="1954"/>
      <c r="Z655" s="1954"/>
      <c r="AA655" s="1954"/>
      <c r="AB655" s="1954"/>
      <c r="AC655" s="1954"/>
      <c r="AD655" s="1954"/>
      <c r="AE655" s="1954"/>
      <c r="AF655" s="1954"/>
      <c r="AG655" s="1954"/>
      <c r="AH655" s="1954"/>
    </row>
    <row r="656" spans="1:34" ht="15.75" customHeight="1">
      <c r="A656" s="1954"/>
      <c r="B656" s="1954"/>
      <c r="C656" s="1954"/>
      <c r="D656" s="1954"/>
      <c r="E656" s="1954"/>
      <c r="F656" s="1954"/>
      <c r="G656" s="1954"/>
      <c r="H656" s="1954"/>
      <c r="I656" s="1954"/>
      <c r="J656" s="1954"/>
      <c r="K656" s="1954"/>
      <c r="L656" s="1954"/>
      <c r="M656" s="1954"/>
      <c r="N656" s="1954"/>
      <c r="O656" s="1954"/>
      <c r="P656" s="1954"/>
      <c r="Q656" s="1954"/>
      <c r="R656" s="1954"/>
      <c r="S656" s="1954"/>
      <c r="T656" s="1954"/>
      <c r="U656" s="1954"/>
      <c r="V656" s="1954"/>
      <c r="W656" s="1954"/>
      <c r="X656" s="1954"/>
      <c r="Y656" s="1954"/>
      <c r="Z656" s="1954"/>
      <c r="AA656" s="1954"/>
      <c r="AB656" s="1954"/>
      <c r="AC656" s="1954"/>
      <c r="AD656" s="1954"/>
      <c r="AE656" s="1954"/>
      <c r="AF656" s="1954"/>
      <c r="AG656" s="1954"/>
      <c r="AH656" s="1954"/>
    </row>
    <row r="657" spans="1:34" ht="15.75" customHeight="1">
      <c r="A657" s="1954"/>
      <c r="B657" s="1954"/>
      <c r="C657" s="1954"/>
      <c r="D657" s="1954"/>
      <c r="E657" s="1954"/>
      <c r="F657" s="1954"/>
      <c r="G657" s="1954"/>
      <c r="H657" s="1954"/>
      <c r="I657" s="1954"/>
      <c r="J657" s="1954"/>
      <c r="K657" s="1954"/>
      <c r="L657" s="1954"/>
      <c r="M657" s="1954"/>
      <c r="N657" s="1954"/>
      <c r="O657" s="1954"/>
      <c r="P657" s="1954"/>
      <c r="Q657" s="1954"/>
      <c r="R657" s="1954"/>
      <c r="S657" s="1954"/>
      <c r="T657" s="1954"/>
      <c r="U657" s="1954"/>
      <c r="V657" s="1954"/>
      <c r="W657" s="1954"/>
      <c r="X657" s="1954"/>
      <c r="Y657" s="1954"/>
      <c r="Z657" s="1954"/>
      <c r="AA657" s="1954"/>
      <c r="AB657" s="1954"/>
      <c r="AC657" s="1954"/>
      <c r="AD657" s="1954"/>
      <c r="AE657" s="1954"/>
      <c r="AF657" s="1954"/>
      <c r="AG657" s="1954"/>
      <c r="AH657" s="1954"/>
    </row>
    <row r="658" spans="1:34" ht="15.75" customHeight="1">
      <c r="A658" s="1954"/>
      <c r="B658" s="1954"/>
      <c r="C658" s="1954"/>
      <c r="D658" s="1954"/>
      <c r="E658" s="1954"/>
      <c r="F658" s="1954"/>
      <c r="G658" s="1954"/>
      <c r="H658" s="1954"/>
      <c r="I658" s="1954"/>
      <c r="J658" s="1954"/>
      <c r="K658" s="1954"/>
      <c r="L658" s="1954"/>
      <c r="M658" s="1954"/>
      <c r="N658" s="1954"/>
      <c r="O658" s="1954"/>
      <c r="P658" s="1954"/>
      <c r="Q658" s="1954"/>
      <c r="R658" s="1954"/>
      <c r="S658" s="1954"/>
      <c r="T658" s="1954"/>
      <c r="U658" s="1954"/>
      <c r="V658" s="1954"/>
      <c r="W658" s="1954"/>
      <c r="X658" s="1954"/>
      <c r="Y658" s="1954"/>
      <c r="Z658" s="1954"/>
      <c r="AA658" s="1954"/>
      <c r="AB658" s="1954"/>
      <c r="AC658" s="1954"/>
      <c r="AD658" s="1954"/>
      <c r="AE658" s="1954"/>
      <c r="AF658" s="1954"/>
      <c r="AG658" s="1954"/>
      <c r="AH658" s="1954"/>
    </row>
    <row r="659" spans="1:34" ht="15.75" customHeight="1">
      <c r="A659" s="1954"/>
      <c r="B659" s="1954"/>
      <c r="C659" s="1954"/>
      <c r="D659" s="1954"/>
      <c r="E659" s="1954"/>
      <c r="F659" s="1954"/>
      <c r="G659" s="1954"/>
      <c r="H659" s="1954"/>
      <c r="I659" s="1954"/>
      <c r="J659" s="1954"/>
      <c r="K659" s="1954"/>
      <c r="L659" s="1954"/>
      <c r="M659" s="1954"/>
      <c r="N659" s="1954"/>
      <c r="O659" s="1954"/>
      <c r="P659" s="1954"/>
      <c r="Q659" s="1954"/>
      <c r="R659" s="1954"/>
      <c r="S659" s="1954"/>
      <c r="T659" s="1954"/>
      <c r="U659" s="1954"/>
      <c r="V659" s="1954"/>
      <c r="W659" s="1954"/>
      <c r="X659" s="1954"/>
      <c r="Y659" s="1954"/>
      <c r="Z659" s="1954"/>
      <c r="AA659" s="1954"/>
      <c r="AB659" s="1954"/>
      <c r="AC659" s="1954"/>
      <c r="AD659" s="1954"/>
      <c r="AE659" s="1954"/>
      <c r="AF659" s="1954"/>
      <c r="AG659" s="1954"/>
      <c r="AH659" s="1954"/>
    </row>
    <row r="660" spans="1:34" ht="15.75" customHeight="1">
      <c r="A660" s="1954"/>
      <c r="B660" s="1954"/>
      <c r="C660" s="1954"/>
      <c r="D660" s="1954"/>
      <c r="E660" s="1954"/>
      <c r="F660" s="1954"/>
      <c r="G660" s="1954"/>
      <c r="H660" s="1954"/>
      <c r="I660" s="1954"/>
      <c r="J660" s="1954"/>
      <c r="K660" s="1954"/>
      <c r="L660" s="1954"/>
      <c r="M660" s="1954"/>
      <c r="N660" s="1954"/>
      <c r="O660" s="1954"/>
      <c r="P660" s="1954"/>
      <c r="Q660" s="1954"/>
      <c r="R660" s="1954"/>
      <c r="S660" s="1954"/>
      <c r="T660" s="1954"/>
      <c r="U660" s="1954"/>
      <c r="V660" s="1954"/>
      <c r="W660" s="1954"/>
      <c r="X660" s="1954"/>
      <c r="Y660" s="1954"/>
      <c r="Z660" s="1954"/>
      <c r="AA660" s="1954"/>
      <c r="AB660" s="1954"/>
      <c r="AC660" s="1954"/>
      <c r="AD660" s="1954"/>
      <c r="AE660" s="1954"/>
      <c r="AF660" s="1954"/>
      <c r="AG660" s="1954"/>
      <c r="AH660" s="1954"/>
    </row>
    <row r="661" spans="1:34" ht="15.75" customHeight="1">
      <c r="A661" s="1954"/>
      <c r="B661" s="1954"/>
      <c r="C661" s="1954"/>
      <c r="D661" s="1954"/>
      <c r="E661" s="1954"/>
      <c r="F661" s="1954"/>
      <c r="G661" s="1954"/>
      <c r="H661" s="1954"/>
      <c r="I661" s="1954"/>
      <c r="J661" s="1954"/>
      <c r="K661" s="1954"/>
      <c r="L661" s="1954"/>
      <c r="M661" s="1954"/>
      <c r="N661" s="1954"/>
      <c r="O661" s="1954"/>
      <c r="P661" s="1954"/>
      <c r="Q661" s="1954"/>
      <c r="R661" s="1954"/>
      <c r="S661" s="1954"/>
      <c r="T661" s="1954"/>
      <c r="U661" s="1954"/>
      <c r="V661" s="1954"/>
      <c r="W661" s="1954"/>
      <c r="X661" s="1954"/>
      <c r="Y661" s="1954"/>
      <c r="Z661" s="1954"/>
      <c r="AA661" s="1954"/>
      <c r="AB661" s="1954"/>
      <c r="AC661" s="1954"/>
      <c r="AD661" s="1954"/>
      <c r="AE661" s="1954"/>
      <c r="AF661" s="1954"/>
      <c r="AG661" s="1954"/>
      <c r="AH661" s="1954"/>
    </row>
    <row r="662" spans="1:34" ht="15.75" customHeight="1">
      <c r="A662" s="1954"/>
      <c r="B662" s="1954"/>
      <c r="C662" s="1954"/>
      <c r="D662" s="1954"/>
      <c r="E662" s="1954"/>
      <c r="F662" s="1954"/>
      <c r="G662" s="1954"/>
      <c r="H662" s="1954"/>
      <c r="I662" s="1954"/>
      <c r="J662" s="1954"/>
      <c r="K662" s="1954"/>
      <c r="L662" s="1954"/>
      <c r="M662" s="1954"/>
      <c r="N662" s="1954"/>
      <c r="O662" s="1954"/>
      <c r="P662" s="1954"/>
      <c r="Q662" s="1954"/>
      <c r="R662" s="1954"/>
      <c r="S662" s="1954"/>
      <c r="T662" s="1954"/>
      <c r="U662" s="1954"/>
      <c r="V662" s="1954"/>
      <c r="W662" s="1954"/>
      <c r="X662" s="1954"/>
      <c r="Y662" s="1954"/>
      <c r="Z662" s="1954"/>
      <c r="AA662" s="1954"/>
      <c r="AB662" s="1954"/>
      <c r="AC662" s="1954"/>
      <c r="AD662" s="1954"/>
      <c r="AE662" s="1954"/>
      <c r="AF662" s="1954"/>
      <c r="AG662" s="1954"/>
      <c r="AH662" s="1954"/>
    </row>
    <row r="663" spans="1:34" ht="15.75" customHeight="1">
      <c r="A663" s="1954"/>
      <c r="B663" s="1954"/>
      <c r="C663" s="1954"/>
      <c r="D663" s="1954"/>
      <c r="E663" s="1954"/>
      <c r="F663" s="1954"/>
      <c r="G663" s="1954"/>
      <c r="H663" s="1954"/>
      <c r="I663" s="1954"/>
      <c r="J663" s="1954"/>
      <c r="K663" s="1954"/>
      <c r="L663" s="1954"/>
      <c r="M663" s="1954"/>
      <c r="N663" s="1954"/>
      <c r="O663" s="1954"/>
      <c r="P663" s="1954"/>
      <c r="Q663" s="1954"/>
      <c r="R663" s="1954"/>
      <c r="S663" s="1954"/>
      <c r="T663" s="1954"/>
      <c r="U663" s="1954"/>
      <c r="V663" s="1954"/>
      <c r="W663" s="1954"/>
      <c r="X663" s="1954"/>
      <c r="Y663" s="1954"/>
      <c r="Z663" s="1954"/>
      <c r="AA663" s="1954"/>
      <c r="AB663" s="1954"/>
      <c r="AC663" s="1954"/>
      <c r="AD663" s="1954"/>
      <c r="AE663" s="1954"/>
      <c r="AF663" s="1954"/>
      <c r="AG663" s="1954"/>
      <c r="AH663" s="1954"/>
    </row>
    <row r="664" spans="1:34" ht="15.75" customHeight="1">
      <c r="A664" s="1954"/>
      <c r="B664" s="1954"/>
      <c r="C664" s="1954"/>
      <c r="D664" s="1954"/>
      <c r="E664" s="1954"/>
      <c r="F664" s="1954"/>
      <c r="G664" s="1954"/>
      <c r="H664" s="1954"/>
      <c r="I664" s="1954"/>
      <c r="J664" s="1954"/>
      <c r="K664" s="1954"/>
      <c r="L664" s="1954"/>
      <c r="M664" s="1954"/>
      <c r="N664" s="1954"/>
      <c r="O664" s="1954"/>
      <c r="P664" s="1954"/>
      <c r="Q664" s="1954"/>
      <c r="R664" s="1954"/>
      <c r="S664" s="1954"/>
      <c r="T664" s="1954"/>
      <c r="U664" s="1954"/>
      <c r="V664" s="1954"/>
      <c r="W664" s="1954"/>
      <c r="X664" s="1954"/>
      <c r="Y664" s="1954"/>
      <c r="Z664" s="1954"/>
      <c r="AA664" s="1954"/>
      <c r="AB664" s="1954"/>
      <c r="AC664" s="1954"/>
      <c r="AD664" s="1954"/>
      <c r="AE664" s="1954"/>
      <c r="AF664" s="1954"/>
      <c r="AG664" s="1954"/>
      <c r="AH664" s="1954"/>
    </row>
    <row r="665" spans="1:34" ht="15.75" customHeight="1">
      <c r="A665" s="1954"/>
      <c r="B665" s="1954"/>
      <c r="C665" s="1954"/>
      <c r="D665" s="1954"/>
      <c r="E665" s="1954"/>
      <c r="F665" s="1954"/>
      <c r="G665" s="1954"/>
      <c r="H665" s="1954"/>
      <c r="I665" s="1954"/>
      <c r="J665" s="1954"/>
      <c r="K665" s="1954"/>
      <c r="L665" s="1954"/>
      <c r="M665" s="1954"/>
      <c r="N665" s="1954"/>
      <c r="O665" s="1954"/>
      <c r="P665" s="1954"/>
      <c r="Q665" s="1954"/>
      <c r="R665" s="1954"/>
      <c r="S665" s="1954"/>
      <c r="T665" s="1954"/>
      <c r="U665" s="1954"/>
      <c r="V665" s="1954"/>
      <c r="W665" s="1954"/>
      <c r="X665" s="1954"/>
      <c r="Y665" s="1954"/>
      <c r="Z665" s="1954"/>
      <c r="AA665" s="1954"/>
      <c r="AB665" s="1954"/>
      <c r="AC665" s="1954"/>
      <c r="AD665" s="1954"/>
      <c r="AE665" s="1954"/>
      <c r="AF665" s="1954"/>
      <c r="AG665" s="1954"/>
      <c r="AH665" s="1954"/>
    </row>
    <row r="666" spans="1:34" ht="15.75" customHeight="1">
      <c r="A666" s="1954"/>
      <c r="B666" s="1954"/>
      <c r="C666" s="1954"/>
      <c r="D666" s="1954"/>
      <c r="E666" s="1954"/>
      <c r="F666" s="1954"/>
      <c r="G666" s="1954"/>
      <c r="H666" s="1954"/>
      <c r="I666" s="1954"/>
      <c r="J666" s="1954"/>
      <c r="K666" s="1954"/>
      <c r="L666" s="1954"/>
      <c r="M666" s="1954"/>
      <c r="N666" s="1954"/>
      <c r="O666" s="1954"/>
      <c r="P666" s="1954"/>
      <c r="Q666" s="1954"/>
      <c r="R666" s="1954"/>
      <c r="S666" s="1954"/>
      <c r="T666" s="1954"/>
      <c r="U666" s="1954"/>
      <c r="V666" s="1954"/>
      <c r="W666" s="1954"/>
      <c r="X666" s="1954"/>
      <c r="Y666" s="1954"/>
      <c r="Z666" s="1954"/>
      <c r="AA666" s="1954"/>
      <c r="AB666" s="1954"/>
      <c r="AC666" s="1954"/>
      <c r="AD666" s="1954"/>
      <c r="AE666" s="1954"/>
      <c r="AF666" s="1954"/>
      <c r="AG666" s="1954"/>
      <c r="AH666" s="1954"/>
    </row>
    <row r="667" spans="1:34" ht="15.75" customHeight="1">
      <c r="A667" s="1954"/>
      <c r="B667" s="1954"/>
      <c r="C667" s="1954"/>
      <c r="D667" s="1954"/>
      <c r="E667" s="1954"/>
      <c r="F667" s="1954"/>
      <c r="G667" s="1954"/>
      <c r="H667" s="1954"/>
      <c r="I667" s="1954"/>
      <c r="J667" s="1954"/>
      <c r="K667" s="1954"/>
      <c r="L667" s="1954"/>
      <c r="M667" s="1954"/>
      <c r="N667" s="1954"/>
      <c r="O667" s="1954"/>
      <c r="P667" s="1954"/>
      <c r="Q667" s="1954"/>
      <c r="R667" s="1954"/>
      <c r="S667" s="1954"/>
      <c r="T667" s="1954"/>
      <c r="U667" s="1954"/>
      <c r="V667" s="1954"/>
      <c r="W667" s="1954"/>
      <c r="X667" s="1954"/>
      <c r="Y667" s="1954"/>
      <c r="Z667" s="1954"/>
      <c r="AA667" s="1954"/>
      <c r="AB667" s="1954"/>
      <c r="AC667" s="1954"/>
      <c r="AD667" s="1954"/>
      <c r="AE667" s="1954"/>
      <c r="AF667" s="1954"/>
      <c r="AG667" s="1954"/>
      <c r="AH667" s="1954"/>
    </row>
    <row r="668" spans="1:34" ht="15.75" customHeight="1">
      <c r="A668" s="1954"/>
      <c r="B668" s="1954"/>
      <c r="C668" s="1954"/>
      <c r="D668" s="1954"/>
      <c r="E668" s="1954"/>
      <c r="F668" s="1954"/>
      <c r="G668" s="1954"/>
      <c r="H668" s="1954"/>
      <c r="I668" s="1954"/>
      <c r="J668" s="1954"/>
      <c r="K668" s="1954"/>
      <c r="L668" s="1954"/>
      <c r="M668" s="1954"/>
      <c r="N668" s="1954"/>
      <c r="O668" s="1954"/>
      <c r="P668" s="1954"/>
      <c r="Q668" s="1954"/>
      <c r="R668" s="1954"/>
      <c r="S668" s="1954"/>
      <c r="T668" s="1954"/>
      <c r="U668" s="1954"/>
      <c r="V668" s="1954"/>
      <c r="W668" s="1954"/>
      <c r="X668" s="1954"/>
      <c r="Y668" s="1954"/>
      <c r="Z668" s="1954"/>
      <c r="AA668" s="1954"/>
      <c r="AB668" s="1954"/>
      <c r="AC668" s="1954"/>
      <c r="AD668" s="1954"/>
      <c r="AE668" s="1954"/>
      <c r="AF668" s="1954"/>
      <c r="AG668" s="1954"/>
      <c r="AH668" s="1954"/>
    </row>
    <row r="669" spans="1:34" ht="15.75" customHeight="1">
      <c r="A669" s="1954"/>
      <c r="B669" s="1954"/>
      <c r="C669" s="1954"/>
      <c r="D669" s="1954"/>
      <c r="E669" s="1954"/>
      <c r="F669" s="1954"/>
      <c r="G669" s="1954"/>
      <c r="H669" s="1954"/>
      <c r="I669" s="1954"/>
      <c r="J669" s="1954"/>
      <c r="K669" s="1954"/>
      <c r="L669" s="1954"/>
      <c r="M669" s="1954"/>
      <c r="N669" s="1954"/>
      <c r="O669" s="1954"/>
      <c r="P669" s="1954"/>
      <c r="Q669" s="1954"/>
      <c r="R669" s="1954"/>
      <c r="S669" s="1954"/>
      <c r="T669" s="1954"/>
      <c r="U669" s="1954"/>
      <c r="V669" s="1954"/>
      <c r="W669" s="1954"/>
      <c r="X669" s="1954"/>
      <c r="Y669" s="1954"/>
      <c r="Z669" s="1954"/>
      <c r="AA669" s="1954"/>
      <c r="AB669" s="1954"/>
      <c r="AC669" s="1954"/>
      <c r="AD669" s="1954"/>
      <c r="AE669" s="1954"/>
      <c r="AF669" s="1954"/>
      <c r="AG669" s="1954"/>
      <c r="AH669" s="1954"/>
    </row>
    <row r="670" spans="1:34" ht="15.75" customHeight="1">
      <c r="A670" s="1954"/>
      <c r="B670" s="1954"/>
      <c r="C670" s="1954"/>
      <c r="D670" s="1954"/>
      <c r="E670" s="1954"/>
      <c r="F670" s="1954"/>
      <c r="G670" s="1954"/>
      <c r="H670" s="1954"/>
      <c r="I670" s="1954"/>
      <c r="J670" s="1954"/>
      <c r="K670" s="1954"/>
      <c r="L670" s="1954"/>
      <c r="M670" s="1954"/>
      <c r="N670" s="1954"/>
      <c r="O670" s="1954"/>
      <c r="P670" s="1954"/>
      <c r="Q670" s="1954"/>
      <c r="R670" s="1954"/>
      <c r="S670" s="1954"/>
      <c r="T670" s="1954"/>
      <c r="U670" s="1954"/>
      <c r="V670" s="1954"/>
      <c r="W670" s="1954"/>
      <c r="X670" s="1954"/>
      <c r="Y670" s="1954"/>
      <c r="Z670" s="1954"/>
      <c r="AA670" s="1954"/>
      <c r="AB670" s="1954"/>
      <c r="AC670" s="1954"/>
      <c r="AD670" s="1954"/>
      <c r="AE670" s="1954"/>
      <c r="AF670" s="1954"/>
      <c r="AG670" s="1954"/>
      <c r="AH670" s="1954"/>
    </row>
    <row r="671" spans="1:34" ht="15.75" customHeight="1">
      <c r="A671" s="1954"/>
      <c r="B671" s="1954"/>
      <c r="C671" s="1954"/>
      <c r="D671" s="1954"/>
      <c r="E671" s="1954"/>
      <c r="F671" s="1954"/>
      <c r="G671" s="1954"/>
      <c r="H671" s="1954"/>
      <c r="I671" s="1954"/>
      <c r="J671" s="1954"/>
      <c r="K671" s="1954"/>
      <c r="L671" s="1954"/>
      <c r="M671" s="1954"/>
      <c r="N671" s="1954"/>
      <c r="O671" s="1954"/>
      <c r="P671" s="1954"/>
      <c r="Q671" s="1954"/>
      <c r="R671" s="1954"/>
      <c r="S671" s="1954"/>
      <c r="T671" s="1954"/>
      <c r="U671" s="1954"/>
      <c r="V671" s="1954"/>
      <c r="W671" s="1954"/>
      <c r="X671" s="1954"/>
      <c r="Y671" s="1954"/>
      <c r="Z671" s="1954"/>
      <c r="AA671" s="1954"/>
      <c r="AB671" s="1954"/>
      <c r="AC671" s="1954"/>
      <c r="AD671" s="1954"/>
      <c r="AE671" s="1954"/>
      <c r="AF671" s="1954"/>
      <c r="AG671" s="1954"/>
      <c r="AH671" s="1954"/>
    </row>
    <row r="672" spans="1:34" ht="15.75" customHeight="1">
      <c r="A672" s="1954"/>
      <c r="B672" s="1954"/>
      <c r="C672" s="1954"/>
      <c r="D672" s="1954"/>
      <c r="E672" s="1954"/>
      <c r="F672" s="1954"/>
      <c r="G672" s="1954"/>
      <c r="H672" s="1954"/>
      <c r="I672" s="1954"/>
      <c r="J672" s="1954"/>
      <c r="K672" s="1954"/>
      <c r="L672" s="1954"/>
      <c r="M672" s="1954"/>
      <c r="N672" s="1954"/>
      <c r="O672" s="1954"/>
      <c r="P672" s="1954"/>
      <c r="Q672" s="1954"/>
      <c r="R672" s="1954"/>
      <c r="S672" s="1954"/>
      <c r="T672" s="1954"/>
      <c r="U672" s="1954"/>
      <c r="V672" s="1954"/>
      <c r="W672" s="1954"/>
      <c r="X672" s="1954"/>
      <c r="Y672" s="1954"/>
      <c r="Z672" s="1954"/>
      <c r="AA672" s="1954"/>
      <c r="AB672" s="1954"/>
      <c r="AC672" s="1954"/>
      <c r="AD672" s="1954"/>
      <c r="AE672" s="1954"/>
      <c r="AF672" s="1954"/>
      <c r="AG672" s="1954"/>
      <c r="AH672" s="1954"/>
    </row>
    <row r="673" spans="1:34" ht="15.75" customHeight="1">
      <c r="A673" s="1954"/>
      <c r="B673" s="1954"/>
      <c r="C673" s="1954"/>
      <c r="D673" s="1954"/>
      <c r="E673" s="1954"/>
      <c r="F673" s="1954"/>
      <c r="G673" s="1954"/>
      <c r="H673" s="1954"/>
      <c r="I673" s="1954"/>
      <c r="J673" s="1954"/>
      <c r="K673" s="1954"/>
      <c r="L673" s="1954"/>
      <c r="M673" s="1954"/>
      <c r="N673" s="1954"/>
      <c r="O673" s="1954"/>
      <c r="P673" s="1954"/>
      <c r="Q673" s="1954"/>
      <c r="R673" s="1954"/>
      <c r="S673" s="1954"/>
      <c r="T673" s="1954"/>
      <c r="U673" s="1954"/>
      <c r="V673" s="1954"/>
      <c r="W673" s="1954"/>
      <c r="X673" s="1954"/>
      <c r="Y673" s="1954"/>
      <c r="Z673" s="1954"/>
      <c r="AA673" s="1954"/>
      <c r="AB673" s="1954"/>
      <c r="AC673" s="1954"/>
      <c r="AD673" s="1954"/>
      <c r="AE673" s="1954"/>
      <c r="AF673" s="1954"/>
      <c r="AG673" s="1954"/>
      <c r="AH673" s="1954"/>
    </row>
    <row r="674" spans="1:34" ht="15.75" customHeight="1">
      <c r="A674" s="1954"/>
      <c r="B674" s="1954"/>
      <c r="C674" s="1954"/>
      <c r="D674" s="1954"/>
      <c r="E674" s="1954"/>
      <c r="F674" s="1954"/>
      <c r="G674" s="1954"/>
      <c r="H674" s="1954"/>
      <c r="I674" s="1954"/>
      <c r="J674" s="1954"/>
      <c r="K674" s="1954"/>
      <c r="L674" s="1954"/>
      <c r="M674" s="1954"/>
      <c r="N674" s="1954"/>
      <c r="O674" s="1954"/>
      <c r="P674" s="1954"/>
      <c r="Q674" s="1954"/>
      <c r="R674" s="1954"/>
      <c r="S674" s="1954"/>
      <c r="T674" s="1954"/>
      <c r="U674" s="1954"/>
      <c r="V674" s="1954"/>
      <c r="W674" s="1954"/>
      <c r="X674" s="1954"/>
      <c r="Y674" s="1954"/>
      <c r="Z674" s="1954"/>
      <c r="AA674" s="1954"/>
      <c r="AB674" s="1954"/>
      <c r="AC674" s="1954"/>
      <c r="AD674" s="1954"/>
      <c r="AE674" s="1954"/>
      <c r="AF674" s="1954"/>
      <c r="AG674" s="1954"/>
      <c r="AH674" s="1954"/>
    </row>
    <row r="675" spans="1:34" ht="15.75" customHeight="1">
      <c r="A675" s="1954"/>
      <c r="B675" s="1954"/>
      <c r="C675" s="1954"/>
      <c r="D675" s="1954"/>
      <c r="E675" s="1954"/>
      <c r="F675" s="1954"/>
      <c r="G675" s="1954"/>
      <c r="H675" s="1954"/>
      <c r="I675" s="1954"/>
      <c r="J675" s="1954"/>
      <c r="K675" s="1954"/>
      <c r="L675" s="1954"/>
      <c r="M675" s="1954"/>
      <c r="N675" s="1954"/>
      <c r="O675" s="1954"/>
      <c r="P675" s="1954"/>
      <c r="Q675" s="1954"/>
      <c r="R675" s="1954"/>
      <c r="S675" s="1954"/>
      <c r="T675" s="1954"/>
      <c r="U675" s="1954"/>
      <c r="V675" s="1954"/>
      <c r="W675" s="1954"/>
      <c r="X675" s="1954"/>
      <c r="Y675" s="1954"/>
      <c r="Z675" s="1954"/>
      <c r="AA675" s="1954"/>
      <c r="AB675" s="1954"/>
      <c r="AC675" s="1954"/>
      <c r="AD675" s="1954"/>
      <c r="AE675" s="1954"/>
      <c r="AF675" s="1954"/>
      <c r="AG675" s="1954"/>
      <c r="AH675" s="1954"/>
    </row>
    <row r="676" spans="1:34" ht="15.75" customHeight="1">
      <c r="A676" s="1954"/>
      <c r="B676" s="1954"/>
      <c r="C676" s="1954"/>
      <c r="D676" s="1954"/>
      <c r="E676" s="1954"/>
      <c r="F676" s="1954"/>
      <c r="G676" s="1954"/>
      <c r="H676" s="1954"/>
      <c r="I676" s="1954"/>
      <c r="J676" s="1954"/>
      <c r="K676" s="1954"/>
      <c r="L676" s="1954"/>
      <c r="M676" s="1954"/>
      <c r="N676" s="1954"/>
      <c r="O676" s="1954"/>
      <c r="P676" s="1954"/>
      <c r="Q676" s="1954"/>
      <c r="R676" s="1954"/>
      <c r="S676" s="1954"/>
      <c r="T676" s="1954"/>
      <c r="U676" s="1954"/>
      <c r="V676" s="1954"/>
      <c r="W676" s="1954"/>
      <c r="X676" s="1954"/>
      <c r="Y676" s="1954"/>
      <c r="Z676" s="1954"/>
      <c r="AA676" s="1954"/>
      <c r="AB676" s="1954"/>
      <c r="AC676" s="1954"/>
      <c r="AD676" s="1954"/>
      <c r="AE676" s="1954"/>
      <c r="AF676" s="1954"/>
      <c r="AG676" s="1954"/>
      <c r="AH676" s="1954"/>
    </row>
    <row r="677" spans="1:34" ht="15.75" customHeight="1">
      <c r="A677" s="1954"/>
      <c r="B677" s="1954"/>
      <c r="C677" s="1954"/>
      <c r="D677" s="1954"/>
      <c r="E677" s="1954"/>
      <c r="F677" s="1954"/>
      <c r="G677" s="1954"/>
      <c r="H677" s="1954"/>
      <c r="I677" s="1954"/>
      <c r="J677" s="1954"/>
      <c r="K677" s="1954"/>
      <c r="L677" s="1954"/>
      <c r="M677" s="1954"/>
      <c r="N677" s="1954"/>
      <c r="O677" s="1954"/>
      <c r="P677" s="1954"/>
      <c r="Q677" s="1954"/>
      <c r="R677" s="1954"/>
      <c r="S677" s="1954"/>
      <c r="T677" s="1954"/>
      <c r="U677" s="1954"/>
      <c r="V677" s="1954"/>
      <c r="W677" s="1954"/>
      <c r="X677" s="1954"/>
      <c r="Y677" s="1954"/>
      <c r="Z677" s="1954"/>
      <c r="AA677" s="1954"/>
      <c r="AB677" s="1954"/>
      <c r="AC677" s="1954"/>
      <c r="AD677" s="1954"/>
      <c r="AE677" s="1954"/>
      <c r="AF677" s="1954"/>
      <c r="AG677" s="1954"/>
      <c r="AH677" s="1954"/>
    </row>
    <row r="678" spans="1:34" ht="15.75" customHeight="1">
      <c r="A678" s="1954"/>
      <c r="B678" s="1954"/>
      <c r="C678" s="1954"/>
      <c r="D678" s="1954"/>
      <c r="E678" s="1954"/>
      <c r="F678" s="1954"/>
      <c r="G678" s="1954"/>
      <c r="H678" s="1954"/>
      <c r="I678" s="1954"/>
      <c r="J678" s="1954"/>
      <c r="K678" s="1954"/>
      <c r="L678" s="1954"/>
      <c r="M678" s="1954"/>
      <c r="N678" s="1954"/>
      <c r="O678" s="1954"/>
      <c r="P678" s="1954"/>
      <c r="Q678" s="1954"/>
      <c r="R678" s="1954"/>
      <c r="S678" s="1954"/>
      <c r="T678" s="1954"/>
      <c r="U678" s="1954"/>
      <c r="V678" s="1954"/>
      <c r="W678" s="1954"/>
      <c r="X678" s="1954"/>
      <c r="Y678" s="1954"/>
      <c r="Z678" s="1954"/>
      <c r="AA678" s="1954"/>
      <c r="AB678" s="1954"/>
      <c r="AC678" s="1954"/>
      <c r="AD678" s="1954"/>
      <c r="AE678" s="1954"/>
      <c r="AF678" s="1954"/>
      <c r="AG678" s="1954"/>
      <c r="AH678" s="1954"/>
    </row>
    <row r="679" spans="1:34" ht="15.75" customHeight="1">
      <c r="A679" s="1954"/>
      <c r="B679" s="1954"/>
      <c r="C679" s="1954"/>
      <c r="D679" s="1954"/>
      <c r="E679" s="1954"/>
      <c r="F679" s="1954"/>
      <c r="G679" s="1954"/>
      <c r="H679" s="1954"/>
      <c r="I679" s="1954"/>
      <c r="J679" s="1954"/>
      <c r="K679" s="1954"/>
      <c r="L679" s="1954"/>
      <c r="M679" s="1954"/>
      <c r="N679" s="1954"/>
      <c r="O679" s="1954"/>
      <c r="P679" s="1954"/>
      <c r="Q679" s="1954"/>
      <c r="R679" s="1954"/>
      <c r="S679" s="1954"/>
      <c r="T679" s="1954"/>
      <c r="U679" s="1954"/>
      <c r="V679" s="1954"/>
      <c r="W679" s="1954"/>
      <c r="X679" s="1954"/>
      <c r="Y679" s="1954"/>
      <c r="Z679" s="1954"/>
      <c r="AA679" s="1954"/>
      <c r="AB679" s="1954"/>
      <c r="AC679" s="1954"/>
      <c r="AD679" s="1954"/>
      <c r="AE679" s="1954"/>
      <c r="AF679" s="1954"/>
      <c r="AG679" s="1954"/>
      <c r="AH679" s="1954"/>
    </row>
    <row r="680" spans="1:34" ht="15.75" customHeight="1">
      <c r="A680" s="1954"/>
      <c r="B680" s="1954"/>
      <c r="C680" s="1954"/>
      <c r="D680" s="1954"/>
      <c r="E680" s="1954"/>
      <c r="F680" s="1954"/>
      <c r="G680" s="1954"/>
      <c r="H680" s="1954"/>
      <c r="I680" s="1954"/>
      <c r="J680" s="1954"/>
      <c r="K680" s="1954"/>
      <c r="L680" s="1954"/>
      <c r="M680" s="1954"/>
      <c r="N680" s="1954"/>
      <c r="O680" s="1954"/>
      <c r="P680" s="1954"/>
      <c r="Q680" s="1954"/>
      <c r="R680" s="1954"/>
      <c r="S680" s="1954"/>
      <c r="T680" s="1954"/>
      <c r="U680" s="1954"/>
      <c r="V680" s="1954"/>
      <c r="W680" s="1954"/>
      <c r="X680" s="1954"/>
      <c r="Y680" s="1954"/>
      <c r="Z680" s="1954"/>
      <c r="AA680" s="1954"/>
      <c r="AB680" s="1954"/>
      <c r="AC680" s="1954"/>
      <c r="AD680" s="1954"/>
      <c r="AE680" s="1954"/>
      <c r="AF680" s="1954"/>
      <c r="AG680" s="1954"/>
      <c r="AH680" s="1954"/>
    </row>
    <row r="681" spans="1:34" ht="15.75" customHeight="1">
      <c r="A681" s="1954"/>
      <c r="B681" s="1954"/>
      <c r="C681" s="1954"/>
      <c r="D681" s="1954"/>
      <c r="E681" s="1954"/>
      <c r="F681" s="1954"/>
      <c r="G681" s="1954"/>
      <c r="H681" s="1954"/>
      <c r="I681" s="1954"/>
      <c r="J681" s="1954"/>
      <c r="K681" s="1954"/>
      <c r="L681" s="1954"/>
      <c r="M681" s="1954"/>
      <c r="N681" s="1954"/>
      <c r="O681" s="1954"/>
      <c r="P681" s="1954"/>
      <c r="Q681" s="1954"/>
      <c r="R681" s="1954"/>
      <c r="S681" s="1954"/>
      <c r="T681" s="1954"/>
      <c r="U681" s="1954"/>
      <c r="V681" s="1954"/>
      <c r="W681" s="1954"/>
      <c r="X681" s="1954"/>
      <c r="Y681" s="1954"/>
      <c r="Z681" s="1954"/>
      <c r="AA681" s="1954"/>
      <c r="AB681" s="1954"/>
      <c r="AC681" s="1954"/>
      <c r="AD681" s="1954"/>
      <c r="AE681" s="1954"/>
      <c r="AF681" s="1954"/>
      <c r="AG681" s="1954"/>
      <c r="AH681" s="1954"/>
    </row>
    <row r="682" spans="1:34" ht="15.75" customHeight="1">
      <c r="A682" s="1954"/>
      <c r="B682" s="1954"/>
      <c r="C682" s="1954"/>
      <c r="D682" s="1954"/>
      <c r="E682" s="1954"/>
      <c r="F682" s="1954"/>
      <c r="G682" s="1954"/>
      <c r="H682" s="1954"/>
      <c r="I682" s="1954"/>
      <c r="J682" s="1954"/>
      <c r="K682" s="1954"/>
      <c r="L682" s="1954"/>
      <c r="M682" s="1954"/>
      <c r="N682" s="1954"/>
      <c r="O682" s="1954"/>
      <c r="P682" s="1954"/>
      <c r="Q682" s="1954"/>
      <c r="R682" s="1954"/>
      <c r="S682" s="1954"/>
      <c r="T682" s="1954"/>
      <c r="U682" s="1954"/>
      <c r="V682" s="1954"/>
      <c r="W682" s="1954"/>
      <c r="X682" s="1954"/>
      <c r="Y682" s="1954"/>
      <c r="Z682" s="1954"/>
      <c r="AA682" s="1954"/>
      <c r="AB682" s="1954"/>
      <c r="AC682" s="1954"/>
      <c r="AD682" s="1954"/>
      <c r="AE682" s="1954"/>
      <c r="AF682" s="1954"/>
      <c r="AG682" s="1954"/>
      <c r="AH682" s="1954"/>
    </row>
    <row r="683" spans="1:34" ht="15.75" customHeight="1">
      <c r="A683" s="1954"/>
      <c r="B683" s="1954"/>
      <c r="C683" s="1954"/>
      <c r="D683" s="1954"/>
      <c r="E683" s="1954"/>
      <c r="F683" s="1954"/>
      <c r="G683" s="1954"/>
      <c r="H683" s="1954"/>
      <c r="I683" s="1954"/>
      <c r="J683" s="1954"/>
      <c r="K683" s="1954"/>
      <c r="L683" s="1954"/>
      <c r="M683" s="1954"/>
      <c r="N683" s="1954"/>
      <c r="O683" s="1954"/>
      <c r="P683" s="1954"/>
      <c r="Q683" s="1954"/>
      <c r="R683" s="1954"/>
      <c r="S683" s="1954"/>
      <c r="T683" s="1954"/>
      <c r="U683" s="1954"/>
      <c r="V683" s="1954"/>
      <c r="W683" s="1954"/>
      <c r="X683" s="1954"/>
      <c r="Y683" s="1954"/>
      <c r="Z683" s="1954"/>
      <c r="AA683" s="1954"/>
      <c r="AB683" s="1954"/>
      <c r="AC683" s="1954"/>
      <c r="AD683" s="1954"/>
      <c r="AE683" s="1954"/>
      <c r="AF683" s="1954"/>
      <c r="AG683" s="1954"/>
      <c r="AH683" s="1954"/>
    </row>
    <row r="684" spans="1:34" ht="15.75" customHeight="1">
      <c r="A684" s="1954"/>
      <c r="B684" s="1954"/>
      <c r="C684" s="1954"/>
      <c r="D684" s="1954"/>
      <c r="E684" s="1954"/>
      <c r="F684" s="1954"/>
      <c r="G684" s="1954"/>
      <c r="H684" s="1954"/>
      <c r="I684" s="1954"/>
      <c r="J684" s="1954"/>
      <c r="K684" s="1954"/>
      <c r="L684" s="1954"/>
      <c r="M684" s="1954"/>
      <c r="N684" s="1954"/>
      <c r="O684" s="1954"/>
      <c r="P684" s="1954"/>
      <c r="Q684" s="1954"/>
      <c r="R684" s="1954"/>
      <c r="S684" s="1954"/>
      <c r="T684" s="1954"/>
      <c r="U684" s="1954"/>
      <c r="V684" s="1954"/>
      <c r="W684" s="1954"/>
      <c r="X684" s="1954"/>
      <c r="Y684" s="1954"/>
      <c r="Z684" s="1954"/>
      <c r="AA684" s="1954"/>
      <c r="AB684" s="1954"/>
      <c r="AC684" s="1954"/>
      <c r="AD684" s="1954"/>
      <c r="AE684" s="1954"/>
      <c r="AF684" s="1954"/>
      <c r="AG684" s="1954"/>
      <c r="AH684" s="1954"/>
    </row>
    <row r="685" spans="1:34" ht="15.75" customHeight="1">
      <c r="A685" s="1954"/>
      <c r="B685" s="1954"/>
      <c r="C685" s="1954"/>
      <c r="D685" s="1954"/>
      <c r="E685" s="1954"/>
      <c r="F685" s="1954"/>
      <c r="G685" s="1954"/>
      <c r="H685" s="1954"/>
      <c r="I685" s="1954"/>
      <c r="J685" s="1954"/>
      <c r="K685" s="1954"/>
      <c r="L685" s="1954"/>
      <c r="M685" s="1954"/>
      <c r="N685" s="1954"/>
      <c r="O685" s="1954"/>
      <c r="P685" s="1954"/>
      <c r="Q685" s="1954"/>
      <c r="R685" s="1954"/>
      <c r="S685" s="1954"/>
      <c r="T685" s="1954"/>
      <c r="U685" s="1954"/>
      <c r="V685" s="1954"/>
      <c r="W685" s="1954"/>
      <c r="X685" s="1954"/>
      <c r="Y685" s="1954"/>
      <c r="Z685" s="1954"/>
      <c r="AA685" s="1954"/>
      <c r="AB685" s="1954"/>
      <c r="AC685" s="1954"/>
      <c r="AD685" s="1954"/>
      <c r="AE685" s="1954"/>
      <c r="AF685" s="1954"/>
      <c r="AG685" s="1954"/>
      <c r="AH685" s="1954"/>
    </row>
    <row r="686" spans="1:34" ht="15.75" customHeight="1">
      <c r="A686" s="1954"/>
      <c r="B686" s="1954"/>
      <c r="C686" s="1954"/>
      <c r="D686" s="1954"/>
      <c r="E686" s="1954"/>
      <c r="F686" s="1954"/>
      <c r="G686" s="1954"/>
      <c r="H686" s="1954"/>
      <c r="I686" s="1954"/>
      <c r="J686" s="1954"/>
      <c r="K686" s="1954"/>
      <c r="L686" s="1954"/>
      <c r="M686" s="1954"/>
      <c r="N686" s="1954"/>
      <c r="O686" s="1954"/>
      <c r="P686" s="1954"/>
      <c r="Q686" s="1954"/>
      <c r="R686" s="1954"/>
      <c r="S686" s="1954"/>
      <c r="T686" s="1954"/>
      <c r="U686" s="1954"/>
      <c r="V686" s="1954"/>
      <c r="W686" s="1954"/>
      <c r="X686" s="1954"/>
      <c r="Y686" s="1954"/>
      <c r="Z686" s="1954"/>
      <c r="AA686" s="1954"/>
      <c r="AB686" s="1954"/>
      <c r="AC686" s="1954"/>
      <c r="AD686" s="1954"/>
      <c r="AE686" s="1954"/>
      <c r="AF686" s="1954"/>
      <c r="AG686" s="1954"/>
      <c r="AH686" s="1954"/>
    </row>
    <row r="687" spans="1:34" ht="15.75" customHeight="1">
      <c r="A687" s="1954"/>
      <c r="B687" s="1954"/>
      <c r="C687" s="1954"/>
      <c r="D687" s="1954"/>
      <c r="E687" s="1954"/>
      <c r="F687" s="1954"/>
      <c r="G687" s="1954"/>
      <c r="H687" s="1954"/>
      <c r="I687" s="1954"/>
      <c r="J687" s="1954"/>
      <c r="K687" s="1954"/>
      <c r="L687" s="1954"/>
      <c r="M687" s="1954"/>
      <c r="N687" s="1954"/>
      <c r="O687" s="1954"/>
      <c r="P687" s="1954"/>
      <c r="Q687" s="1954"/>
      <c r="R687" s="1954"/>
      <c r="S687" s="1954"/>
      <c r="T687" s="1954"/>
      <c r="U687" s="1954"/>
      <c r="V687" s="1954"/>
      <c r="W687" s="1954"/>
      <c r="X687" s="1954"/>
      <c r="Y687" s="1954"/>
      <c r="Z687" s="1954"/>
      <c r="AA687" s="1954"/>
      <c r="AB687" s="1954"/>
      <c r="AC687" s="1954"/>
      <c r="AD687" s="1954"/>
      <c r="AE687" s="1954"/>
      <c r="AF687" s="1954"/>
      <c r="AG687" s="1954"/>
      <c r="AH687" s="1954"/>
    </row>
    <row r="688" spans="1:34" ht="15.75" customHeight="1">
      <c r="A688" s="1954"/>
      <c r="B688" s="1954"/>
      <c r="C688" s="1954"/>
      <c r="D688" s="1954"/>
      <c r="E688" s="1954"/>
      <c r="F688" s="1954"/>
      <c r="G688" s="1954"/>
      <c r="H688" s="1954"/>
      <c r="I688" s="1954"/>
      <c r="J688" s="1954"/>
      <c r="K688" s="1954"/>
      <c r="L688" s="1954"/>
      <c r="M688" s="1954"/>
      <c r="N688" s="1954"/>
      <c r="O688" s="1954"/>
      <c r="P688" s="1954"/>
      <c r="Q688" s="1954"/>
      <c r="R688" s="1954"/>
      <c r="S688" s="1954"/>
      <c r="T688" s="1954"/>
      <c r="U688" s="1954"/>
      <c r="V688" s="1954"/>
      <c r="W688" s="1954"/>
      <c r="X688" s="1954"/>
      <c r="Y688" s="1954"/>
      <c r="Z688" s="1954"/>
      <c r="AA688" s="1954"/>
      <c r="AB688" s="1954"/>
      <c r="AC688" s="1954"/>
      <c r="AD688" s="1954"/>
      <c r="AE688" s="1954"/>
      <c r="AF688" s="1954"/>
      <c r="AG688" s="1954"/>
      <c r="AH688" s="1954"/>
    </row>
    <row r="689" spans="1:34" ht="15.75" customHeight="1">
      <c r="A689" s="1954"/>
      <c r="B689" s="1954"/>
      <c r="C689" s="1954"/>
      <c r="D689" s="1954"/>
      <c r="E689" s="1954"/>
      <c r="F689" s="1954"/>
      <c r="G689" s="1954"/>
      <c r="H689" s="1954"/>
      <c r="I689" s="1954"/>
      <c r="J689" s="1954"/>
      <c r="K689" s="1954"/>
      <c r="L689" s="1954"/>
      <c r="M689" s="1954"/>
      <c r="N689" s="1954"/>
      <c r="O689" s="1954"/>
      <c r="P689" s="1954"/>
      <c r="Q689" s="1954"/>
      <c r="R689" s="1954"/>
      <c r="S689" s="1954"/>
      <c r="T689" s="1954"/>
      <c r="U689" s="1954"/>
      <c r="V689" s="1954"/>
      <c r="W689" s="1954"/>
      <c r="X689" s="1954"/>
      <c r="Y689" s="1954"/>
      <c r="Z689" s="1954"/>
      <c r="AA689" s="1954"/>
      <c r="AB689" s="1954"/>
      <c r="AC689" s="1954"/>
      <c r="AD689" s="1954"/>
      <c r="AE689" s="1954"/>
      <c r="AF689" s="1954"/>
      <c r="AG689" s="1954"/>
      <c r="AH689" s="1954"/>
    </row>
    <row r="690" spans="1:34" ht="15.75" customHeight="1">
      <c r="A690" s="1954"/>
      <c r="B690" s="1954"/>
      <c r="C690" s="1954"/>
      <c r="D690" s="1954"/>
      <c r="E690" s="1954"/>
      <c r="F690" s="1954"/>
      <c r="G690" s="1954"/>
      <c r="H690" s="1954"/>
      <c r="I690" s="1954"/>
      <c r="J690" s="1954"/>
      <c r="K690" s="1954"/>
      <c r="L690" s="1954"/>
      <c r="M690" s="1954"/>
      <c r="N690" s="1954"/>
      <c r="O690" s="1954"/>
      <c r="P690" s="1954"/>
      <c r="Q690" s="1954"/>
      <c r="R690" s="1954"/>
      <c r="S690" s="1954"/>
      <c r="T690" s="1954"/>
      <c r="U690" s="1954"/>
      <c r="V690" s="1954"/>
      <c r="W690" s="1954"/>
      <c r="X690" s="1954"/>
      <c r="Y690" s="1954"/>
      <c r="Z690" s="1954"/>
      <c r="AA690" s="1954"/>
      <c r="AB690" s="1954"/>
      <c r="AC690" s="1954"/>
      <c r="AD690" s="1954"/>
      <c r="AE690" s="1954"/>
      <c r="AF690" s="1954"/>
      <c r="AG690" s="1954"/>
      <c r="AH690" s="1954"/>
    </row>
    <row r="691" spans="1:34" ht="15.75" customHeight="1">
      <c r="A691" s="1954"/>
      <c r="B691" s="1954"/>
      <c r="C691" s="1954"/>
      <c r="D691" s="1954"/>
      <c r="E691" s="1954"/>
      <c r="F691" s="1954"/>
      <c r="G691" s="1954"/>
      <c r="H691" s="1954"/>
      <c r="I691" s="1954"/>
      <c r="J691" s="1954"/>
      <c r="K691" s="1954"/>
      <c r="L691" s="1954"/>
      <c r="M691" s="1954"/>
      <c r="N691" s="1954"/>
      <c r="O691" s="1954"/>
      <c r="P691" s="1954"/>
      <c r="Q691" s="1954"/>
      <c r="R691" s="1954"/>
      <c r="S691" s="1954"/>
      <c r="T691" s="1954"/>
      <c r="U691" s="1954"/>
      <c r="V691" s="1954"/>
      <c r="W691" s="1954"/>
      <c r="X691" s="1954"/>
      <c r="Y691" s="1954"/>
      <c r="Z691" s="1954"/>
      <c r="AA691" s="1954"/>
      <c r="AB691" s="1954"/>
      <c r="AC691" s="1954"/>
      <c r="AD691" s="1954"/>
      <c r="AE691" s="1954"/>
      <c r="AF691" s="1954"/>
      <c r="AG691" s="1954"/>
      <c r="AH691" s="1954"/>
    </row>
    <row r="692" spans="1:34" ht="15.75" customHeight="1">
      <c r="A692" s="1954"/>
      <c r="B692" s="1954"/>
      <c r="C692" s="1954"/>
      <c r="D692" s="1954"/>
      <c r="E692" s="1954"/>
      <c r="F692" s="1954"/>
      <c r="G692" s="1954"/>
      <c r="H692" s="1954"/>
      <c r="I692" s="1954"/>
      <c r="J692" s="1954"/>
      <c r="K692" s="1954"/>
      <c r="L692" s="1954"/>
      <c r="M692" s="1954"/>
      <c r="N692" s="1954"/>
      <c r="O692" s="1954"/>
      <c r="P692" s="1954"/>
      <c r="Q692" s="1954"/>
      <c r="R692" s="1954"/>
      <c r="S692" s="1954"/>
      <c r="T692" s="1954"/>
      <c r="U692" s="1954"/>
      <c r="V692" s="1954"/>
      <c r="W692" s="1954"/>
      <c r="X692" s="1954"/>
      <c r="Y692" s="1954"/>
      <c r="Z692" s="1954"/>
      <c r="AA692" s="1954"/>
      <c r="AB692" s="1954"/>
      <c r="AC692" s="1954"/>
      <c r="AD692" s="1954"/>
      <c r="AE692" s="1954"/>
      <c r="AF692" s="1954"/>
      <c r="AG692" s="1954"/>
      <c r="AH692" s="1954"/>
    </row>
    <row r="693" spans="1:34" ht="15.75" customHeight="1">
      <c r="A693" s="1954"/>
      <c r="B693" s="1954"/>
      <c r="C693" s="1954"/>
      <c r="D693" s="1954"/>
      <c r="E693" s="1954"/>
      <c r="F693" s="1954"/>
      <c r="G693" s="1954"/>
      <c r="H693" s="1954"/>
      <c r="I693" s="1954"/>
      <c r="J693" s="1954"/>
      <c r="K693" s="1954"/>
      <c r="L693" s="1954"/>
      <c r="M693" s="1954"/>
      <c r="N693" s="1954"/>
      <c r="O693" s="1954"/>
      <c r="P693" s="1954"/>
      <c r="Q693" s="1954"/>
      <c r="R693" s="1954"/>
      <c r="S693" s="1954"/>
      <c r="T693" s="1954"/>
      <c r="U693" s="1954"/>
      <c r="V693" s="1954"/>
      <c r="W693" s="1954"/>
      <c r="X693" s="1954"/>
      <c r="Y693" s="1954"/>
      <c r="Z693" s="1954"/>
      <c r="AA693" s="1954"/>
      <c r="AB693" s="1954"/>
      <c r="AC693" s="1954"/>
      <c r="AD693" s="1954"/>
      <c r="AE693" s="1954"/>
      <c r="AF693" s="1954"/>
      <c r="AG693" s="1954"/>
      <c r="AH693" s="1954"/>
    </row>
    <row r="694" spans="1:34" ht="15.75" customHeight="1">
      <c r="A694" s="1954"/>
      <c r="B694" s="1954"/>
      <c r="C694" s="1954"/>
      <c r="D694" s="1954"/>
      <c r="E694" s="1954"/>
      <c r="F694" s="1954"/>
      <c r="G694" s="1954"/>
      <c r="H694" s="1954"/>
      <c r="I694" s="1954"/>
      <c r="J694" s="1954"/>
      <c r="K694" s="1954"/>
      <c r="L694" s="1954"/>
      <c r="M694" s="1954"/>
      <c r="N694" s="1954"/>
      <c r="O694" s="1954"/>
      <c r="P694" s="1954"/>
      <c r="Q694" s="1954"/>
      <c r="R694" s="1954"/>
      <c r="S694" s="1954"/>
      <c r="T694" s="1954"/>
      <c r="U694" s="1954"/>
      <c r="V694" s="1954"/>
      <c r="W694" s="1954"/>
      <c r="X694" s="1954"/>
      <c r="Y694" s="1954"/>
      <c r="Z694" s="1954"/>
      <c r="AA694" s="1954"/>
      <c r="AB694" s="1954"/>
      <c r="AC694" s="1954"/>
      <c r="AD694" s="1954"/>
      <c r="AE694" s="1954"/>
      <c r="AF694" s="1954"/>
      <c r="AG694" s="1954"/>
      <c r="AH694" s="1954"/>
    </row>
    <row r="695" spans="1:34" ht="15.75" customHeight="1">
      <c r="A695" s="1954"/>
      <c r="B695" s="1954"/>
      <c r="C695" s="1954"/>
      <c r="D695" s="1954"/>
      <c r="E695" s="1954"/>
      <c r="F695" s="1954"/>
      <c r="G695" s="1954"/>
      <c r="H695" s="1954"/>
      <c r="I695" s="1954"/>
      <c r="J695" s="1954"/>
      <c r="K695" s="1954"/>
      <c r="L695" s="1954"/>
      <c r="M695" s="1954"/>
      <c r="N695" s="1954"/>
      <c r="O695" s="1954"/>
      <c r="P695" s="1954"/>
      <c r="Q695" s="1954"/>
      <c r="R695" s="1954"/>
      <c r="S695" s="1954"/>
      <c r="T695" s="1954"/>
      <c r="U695" s="1954"/>
      <c r="V695" s="1954"/>
      <c r="W695" s="1954"/>
      <c r="X695" s="1954"/>
      <c r="Y695" s="1954"/>
      <c r="Z695" s="1954"/>
      <c r="AA695" s="1954"/>
      <c r="AB695" s="1954"/>
      <c r="AC695" s="1954"/>
      <c r="AD695" s="1954"/>
      <c r="AE695" s="1954"/>
      <c r="AF695" s="1954"/>
      <c r="AG695" s="1954"/>
      <c r="AH695" s="1954"/>
    </row>
    <row r="696" spans="1:34" ht="15.75" customHeight="1">
      <c r="A696" s="1954"/>
      <c r="B696" s="1954"/>
      <c r="C696" s="1954"/>
      <c r="D696" s="1954"/>
      <c r="E696" s="1954"/>
      <c r="F696" s="1954"/>
      <c r="G696" s="1954"/>
      <c r="H696" s="1954"/>
      <c r="I696" s="1954"/>
      <c r="J696" s="1954"/>
      <c r="K696" s="1954"/>
      <c r="L696" s="1954"/>
      <c r="M696" s="1954"/>
      <c r="N696" s="1954"/>
      <c r="O696" s="1954"/>
      <c r="P696" s="1954"/>
      <c r="Q696" s="1954"/>
      <c r="R696" s="1954"/>
      <c r="S696" s="1954"/>
      <c r="T696" s="1954"/>
      <c r="U696" s="1954"/>
      <c r="V696" s="1954"/>
      <c r="W696" s="1954"/>
      <c r="X696" s="1954"/>
      <c r="Y696" s="1954"/>
      <c r="Z696" s="1954"/>
      <c r="AA696" s="1954"/>
      <c r="AB696" s="1954"/>
      <c r="AC696" s="1954"/>
      <c r="AD696" s="1954"/>
      <c r="AE696" s="1954"/>
      <c r="AF696" s="1954"/>
      <c r="AG696" s="1954"/>
      <c r="AH696" s="1954"/>
    </row>
    <row r="697" spans="1:34" ht="15.75" customHeight="1">
      <c r="A697" s="1954"/>
      <c r="B697" s="1954"/>
      <c r="C697" s="1954"/>
      <c r="D697" s="1954"/>
      <c r="E697" s="1954"/>
      <c r="F697" s="1954"/>
      <c r="G697" s="1954"/>
      <c r="H697" s="1954"/>
      <c r="I697" s="1954"/>
      <c r="J697" s="1954"/>
      <c r="K697" s="1954"/>
      <c r="L697" s="1954"/>
      <c r="M697" s="1954"/>
      <c r="N697" s="1954"/>
      <c r="O697" s="1954"/>
      <c r="P697" s="1954"/>
      <c r="Q697" s="1954"/>
      <c r="R697" s="1954"/>
      <c r="S697" s="1954"/>
      <c r="T697" s="1954"/>
      <c r="U697" s="1954"/>
      <c r="V697" s="1954"/>
      <c r="W697" s="1954"/>
      <c r="X697" s="1954"/>
      <c r="Y697" s="1954"/>
      <c r="Z697" s="1954"/>
      <c r="AA697" s="1954"/>
      <c r="AB697" s="1954"/>
      <c r="AC697" s="1954"/>
      <c r="AD697" s="1954"/>
      <c r="AE697" s="1954"/>
      <c r="AF697" s="1954"/>
      <c r="AG697" s="1954"/>
      <c r="AH697" s="1954"/>
    </row>
    <row r="698" spans="1:34" ht="15.75" customHeight="1">
      <c r="A698" s="1954"/>
      <c r="B698" s="1954"/>
      <c r="C698" s="1954"/>
      <c r="D698" s="1954"/>
      <c r="E698" s="1954"/>
      <c r="F698" s="1954"/>
      <c r="G698" s="1954"/>
      <c r="H698" s="1954"/>
      <c r="I698" s="1954"/>
      <c r="J698" s="1954"/>
      <c r="K698" s="1954"/>
      <c r="L698" s="1954"/>
      <c r="M698" s="1954"/>
      <c r="N698" s="1954"/>
      <c r="O698" s="1954"/>
      <c r="P698" s="1954"/>
      <c r="Q698" s="1954"/>
      <c r="R698" s="1954"/>
      <c r="S698" s="1954"/>
      <c r="T698" s="1954"/>
      <c r="U698" s="1954"/>
      <c r="V698" s="1954"/>
      <c r="W698" s="1954"/>
      <c r="X698" s="1954"/>
      <c r="Y698" s="1954"/>
      <c r="Z698" s="1954"/>
      <c r="AA698" s="1954"/>
      <c r="AB698" s="1954"/>
      <c r="AC698" s="1954"/>
      <c r="AD698" s="1954"/>
      <c r="AE698" s="1954"/>
      <c r="AF698" s="1954"/>
      <c r="AG698" s="1954"/>
      <c r="AH698" s="1954"/>
    </row>
    <row r="699" spans="1:34" ht="15.75" customHeight="1">
      <c r="A699" s="1954"/>
      <c r="B699" s="1954"/>
      <c r="C699" s="1954"/>
      <c r="D699" s="1954"/>
      <c r="E699" s="1954"/>
      <c r="F699" s="1954"/>
      <c r="G699" s="1954"/>
      <c r="H699" s="1954"/>
      <c r="I699" s="1954"/>
      <c r="J699" s="1954"/>
      <c r="K699" s="1954"/>
      <c r="L699" s="1954"/>
      <c r="M699" s="1954"/>
      <c r="N699" s="1954"/>
      <c r="O699" s="1954"/>
      <c r="P699" s="1954"/>
      <c r="Q699" s="1954"/>
      <c r="R699" s="1954"/>
      <c r="S699" s="1954"/>
      <c r="T699" s="1954"/>
      <c r="U699" s="1954"/>
      <c r="V699" s="1954"/>
      <c r="W699" s="1954"/>
      <c r="X699" s="1954"/>
      <c r="Y699" s="1954"/>
      <c r="Z699" s="1954"/>
      <c r="AA699" s="1954"/>
      <c r="AB699" s="1954"/>
      <c r="AC699" s="1954"/>
      <c r="AD699" s="1954"/>
      <c r="AE699" s="1954"/>
      <c r="AF699" s="1954"/>
      <c r="AG699" s="1954"/>
      <c r="AH699" s="1954"/>
    </row>
    <row r="700" spans="1:34" ht="15.75" customHeight="1">
      <c r="A700" s="1954"/>
      <c r="B700" s="1954"/>
      <c r="C700" s="1954"/>
      <c r="D700" s="1954"/>
      <c r="E700" s="1954"/>
      <c r="F700" s="1954"/>
      <c r="G700" s="1954"/>
      <c r="H700" s="1954"/>
      <c r="I700" s="1954"/>
      <c r="J700" s="1954"/>
      <c r="K700" s="1954"/>
      <c r="L700" s="1954"/>
      <c r="M700" s="1954"/>
      <c r="N700" s="1954"/>
      <c r="O700" s="1954"/>
      <c r="P700" s="1954"/>
      <c r="Q700" s="1954"/>
      <c r="R700" s="1954"/>
      <c r="S700" s="1954"/>
      <c r="T700" s="1954"/>
      <c r="U700" s="1954"/>
      <c r="V700" s="1954"/>
      <c r="W700" s="1954"/>
      <c r="X700" s="1954"/>
      <c r="Y700" s="1954"/>
      <c r="Z700" s="1954"/>
      <c r="AA700" s="1954"/>
      <c r="AB700" s="1954"/>
      <c r="AC700" s="1954"/>
      <c r="AD700" s="1954"/>
      <c r="AE700" s="1954"/>
      <c r="AF700" s="1954"/>
      <c r="AG700" s="1954"/>
      <c r="AH700" s="1954"/>
    </row>
    <row r="701" spans="1:34" ht="15.75" customHeight="1">
      <c r="A701" s="1954"/>
      <c r="B701" s="1954"/>
      <c r="C701" s="1954"/>
      <c r="D701" s="1954"/>
      <c r="E701" s="1954"/>
      <c r="F701" s="1954"/>
      <c r="G701" s="1954"/>
      <c r="H701" s="1954"/>
      <c r="I701" s="1954"/>
      <c r="J701" s="1954"/>
      <c r="K701" s="1954"/>
      <c r="L701" s="1954"/>
      <c r="M701" s="1954"/>
      <c r="N701" s="1954"/>
      <c r="O701" s="1954"/>
      <c r="P701" s="1954"/>
      <c r="Q701" s="1954"/>
      <c r="R701" s="1954"/>
      <c r="S701" s="1954"/>
      <c r="T701" s="1954"/>
      <c r="U701" s="1954"/>
      <c r="V701" s="1954"/>
      <c r="W701" s="1954"/>
      <c r="X701" s="1954"/>
      <c r="Y701" s="1954"/>
      <c r="Z701" s="1954"/>
      <c r="AA701" s="1954"/>
      <c r="AB701" s="1954"/>
      <c r="AC701" s="1954"/>
      <c r="AD701" s="1954"/>
      <c r="AE701" s="1954"/>
      <c r="AF701" s="1954"/>
      <c r="AG701" s="1954"/>
      <c r="AH701" s="1954"/>
    </row>
    <row r="702" spans="1:34" ht="15.75" customHeight="1">
      <c r="A702" s="1954"/>
      <c r="B702" s="1954"/>
      <c r="C702" s="1954"/>
      <c r="D702" s="1954"/>
      <c r="E702" s="1954"/>
      <c r="F702" s="1954"/>
      <c r="G702" s="1954"/>
      <c r="H702" s="1954"/>
      <c r="I702" s="1954"/>
      <c r="J702" s="1954"/>
      <c r="K702" s="1954"/>
      <c r="L702" s="1954"/>
      <c r="M702" s="1954"/>
      <c r="N702" s="1954"/>
      <c r="O702" s="1954"/>
      <c r="P702" s="1954"/>
      <c r="Q702" s="1954"/>
      <c r="R702" s="1954"/>
      <c r="S702" s="1954"/>
      <c r="T702" s="1954"/>
      <c r="U702" s="1954"/>
      <c r="V702" s="1954"/>
      <c r="W702" s="1954"/>
      <c r="X702" s="1954"/>
      <c r="Y702" s="1954"/>
      <c r="Z702" s="1954"/>
      <c r="AA702" s="1954"/>
      <c r="AB702" s="1954"/>
      <c r="AC702" s="1954"/>
      <c r="AD702" s="1954"/>
      <c r="AE702" s="1954"/>
      <c r="AF702" s="1954"/>
      <c r="AG702" s="1954"/>
      <c r="AH702" s="1954"/>
    </row>
    <row r="703" spans="1:34" ht="15.75" customHeight="1">
      <c r="A703" s="1954"/>
      <c r="B703" s="1954"/>
      <c r="C703" s="1954"/>
      <c r="D703" s="1954"/>
      <c r="E703" s="1954"/>
      <c r="F703" s="1954"/>
      <c r="G703" s="1954"/>
      <c r="H703" s="1954"/>
      <c r="I703" s="1954"/>
      <c r="J703" s="1954"/>
      <c r="K703" s="1954"/>
      <c r="L703" s="1954"/>
      <c r="M703" s="1954"/>
      <c r="N703" s="1954"/>
      <c r="O703" s="1954"/>
      <c r="P703" s="1954"/>
      <c r="Q703" s="1954"/>
      <c r="R703" s="1954"/>
      <c r="S703" s="1954"/>
      <c r="T703" s="1954"/>
      <c r="U703" s="1954"/>
      <c r="V703" s="1954"/>
      <c r="W703" s="1954"/>
      <c r="X703" s="1954"/>
      <c r="Y703" s="1954"/>
      <c r="Z703" s="1954"/>
      <c r="AA703" s="1954"/>
      <c r="AB703" s="1954"/>
      <c r="AC703" s="1954"/>
      <c r="AD703" s="1954"/>
      <c r="AE703" s="1954"/>
      <c r="AF703" s="1954"/>
      <c r="AG703" s="1954"/>
      <c r="AH703" s="1954"/>
    </row>
    <row r="704" spans="1:34" ht="15.75" customHeight="1">
      <c r="A704" s="1954"/>
      <c r="B704" s="1954"/>
      <c r="C704" s="1954"/>
      <c r="D704" s="1954"/>
      <c r="E704" s="1954"/>
      <c r="F704" s="1954"/>
      <c r="G704" s="1954"/>
      <c r="H704" s="1954"/>
      <c r="I704" s="1954"/>
      <c r="J704" s="1954"/>
      <c r="K704" s="1954"/>
      <c r="L704" s="1954"/>
      <c r="M704" s="1954"/>
      <c r="N704" s="1954"/>
      <c r="O704" s="1954"/>
      <c r="P704" s="1954"/>
      <c r="Q704" s="1954"/>
      <c r="R704" s="1954"/>
      <c r="S704" s="1954"/>
      <c r="T704" s="1954"/>
      <c r="U704" s="1954"/>
      <c r="V704" s="1954"/>
      <c r="W704" s="1954"/>
      <c r="X704" s="1954"/>
      <c r="Y704" s="1954"/>
      <c r="Z704" s="1954"/>
      <c r="AA704" s="1954"/>
      <c r="AB704" s="1954"/>
      <c r="AC704" s="1954"/>
      <c r="AD704" s="1954"/>
      <c r="AE704" s="1954"/>
      <c r="AF704" s="1954"/>
      <c r="AG704" s="1954"/>
      <c r="AH704" s="1954"/>
    </row>
    <row r="705" spans="1:34" ht="15.75" customHeight="1">
      <c r="A705" s="1954"/>
      <c r="B705" s="1954"/>
      <c r="C705" s="1954"/>
      <c r="D705" s="1954"/>
      <c r="E705" s="1954"/>
      <c r="F705" s="1954"/>
      <c r="G705" s="1954"/>
      <c r="H705" s="1954"/>
      <c r="I705" s="1954"/>
      <c r="J705" s="1954"/>
      <c r="K705" s="1954"/>
      <c r="L705" s="1954"/>
      <c r="M705" s="1954"/>
      <c r="N705" s="1954"/>
      <c r="O705" s="1954"/>
      <c r="P705" s="1954"/>
      <c r="Q705" s="1954"/>
      <c r="R705" s="1954"/>
      <c r="S705" s="1954"/>
      <c r="T705" s="1954"/>
      <c r="U705" s="1954"/>
      <c r="V705" s="1954"/>
      <c r="W705" s="1954"/>
      <c r="X705" s="1954"/>
      <c r="Y705" s="1954"/>
      <c r="Z705" s="1954"/>
      <c r="AA705" s="1954"/>
      <c r="AB705" s="1954"/>
      <c r="AC705" s="1954"/>
      <c r="AD705" s="1954"/>
      <c r="AE705" s="1954"/>
      <c r="AF705" s="1954"/>
      <c r="AG705" s="1954"/>
      <c r="AH705" s="1954"/>
    </row>
    <row r="706" spans="1:34" ht="15.75" customHeight="1">
      <c r="A706" s="1954"/>
      <c r="B706" s="1954"/>
      <c r="C706" s="1954"/>
      <c r="D706" s="1954"/>
      <c r="E706" s="1954"/>
      <c r="F706" s="1954"/>
      <c r="G706" s="1954"/>
      <c r="H706" s="1954"/>
      <c r="I706" s="1954"/>
      <c r="J706" s="1954"/>
      <c r="K706" s="1954"/>
      <c r="L706" s="1954"/>
      <c r="M706" s="1954"/>
      <c r="N706" s="1954"/>
      <c r="O706" s="1954"/>
      <c r="P706" s="1954"/>
      <c r="Q706" s="1954"/>
      <c r="R706" s="1954"/>
      <c r="S706" s="1954"/>
      <c r="T706" s="1954"/>
      <c r="U706" s="1954"/>
      <c r="V706" s="1954"/>
      <c r="W706" s="1954"/>
      <c r="X706" s="1954"/>
      <c r="Y706" s="1954"/>
      <c r="Z706" s="1954"/>
      <c r="AA706" s="1954"/>
      <c r="AB706" s="1954"/>
      <c r="AC706" s="1954"/>
      <c r="AD706" s="1954"/>
      <c r="AE706" s="1954"/>
      <c r="AF706" s="1954"/>
      <c r="AG706" s="1954"/>
      <c r="AH706" s="1954"/>
    </row>
    <row r="707" spans="1:34" ht="15.75" customHeight="1">
      <c r="A707" s="1954"/>
      <c r="B707" s="1954"/>
      <c r="C707" s="1954"/>
      <c r="D707" s="1954"/>
      <c r="E707" s="1954"/>
      <c r="F707" s="1954"/>
      <c r="G707" s="1954"/>
      <c r="H707" s="1954"/>
      <c r="I707" s="1954"/>
      <c r="J707" s="1954"/>
      <c r="K707" s="1954"/>
      <c r="L707" s="1954"/>
      <c r="M707" s="1954"/>
      <c r="N707" s="1954"/>
      <c r="O707" s="1954"/>
      <c r="P707" s="1954"/>
      <c r="Q707" s="1954"/>
      <c r="R707" s="1954"/>
      <c r="S707" s="1954"/>
      <c r="T707" s="1954"/>
      <c r="U707" s="1954"/>
      <c r="V707" s="1954"/>
      <c r="W707" s="1954"/>
      <c r="X707" s="1954"/>
      <c r="Y707" s="1954"/>
      <c r="Z707" s="1954"/>
      <c r="AA707" s="1954"/>
      <c r="AB707" s="1954"/>
      <c r="AC707" s="1954"/>
      <c r="AD707" s="1954"/>
      <c r="AE707" s="1954"/>
      <c r="AF707" s="1954"/>
      <c r="AG707" s="1954"/>
      <c r="AH707" s="1954"/>
    </row>
    <row r="708" spans="1:34" ht="15.75" customHeight="1">
      <c r="A708" s="1954"/>
      <c r="B708" s="1954"/>
      <c r="C708" s="1954"/>
      <c r="D708" s="1954"/>
      <c r="E708" s="1954"/>
      <c r="F708" s="1954"/>
      <c r="G708" s="1954"/>
      <c r="H708" s="1954"/>
      <c r="I708" s="1954"/>
      <c r="J708" s="1954"/>
      <c r="K708" s="1954"/>
      <c r="L708" s="1954"/>
      <c r="M708" s="1954"/>
      <c r="N708" s="1954"/>
      <c r="O708" s="1954"/>
      <c r="P708" s="1954"/>
      <c r="Q708" s="1954"/>
      <c r="R708" s="1954"/>
      <c r="S708" s="1954"/>
      <c r="T708" s="1954"/>
      <c r="U708" s="1954"/>
      <c r="V708" s="1954"/>
      <c r="W708" s="1954"/>
      <c r="X708" s="1954"/>
      <c r="Y708" s="1954"/>
      <c r="Z708" s="1954"/>
      <c r="AA708" s="1954"/>
      <c r="AB708" s="1954"/>
      <c r="AC708" s="1954"/>
      <c r="AD708" s="1954"/>
      <c r="AE708" s="1954"/>
      <c r="AF708" s="1954"/>
      <c r="AG708" s="1954"/>
      <c r="AH708" s="1954"/>
    </row>
    <row r="709" spans="1:34" ht="15.75" customHeight="1">
      <c r="A709" s="1954"/>
      <c r="B709" s="1954"/>
      <c r="C709" s="1954"/>
      <c r="D709" s="1954"/>
      <c r="E709" s="1954"/>
      <c r="F709" s="1954"/>
      <c r="G709" s="1954"/>
      <c r="H709" s="1954"/>
      <c r="I709" s="1954"/>
      <c r="J709" s="1954"/>
      <c r="K709" s="1954"/>
      <c r="L709" s="1954"/>
      <c r="M709" s="1954"/>
      <c r="N709" s="1954"/>
      <c r="O709" s="1954"/>
      <c r="P709" s="1954"/>
      <c r="Q709" s="1954"/>
      <c r="R709" s="1954"/>
      <c r="S709" s="1954"/>
      <c r="T709" s="1954"/>
      <c r="U709" s="1954"/>
      <c r="V709" s="1954"/>
      <c r="W709" s="1954"/>
      <c r="X709" s="1954"/>
      <c r="Y709" s="1954"/>
      <c r="Z709" s="1954"/>
      <c r="AA709" s="1954"/>
      <c r="AB709" s="1954"/>
      <c r="AC709" s="1954"/>
      <c r="AD709" s="1954"/>
      <c r="AE709" s="1954"/>
      <c r="AF709" s="1954"/>
      <c r="AG709" s="1954"/>
      <c r="AH709" s="1954"/>
    </row>
    <row r="710" spans="1:34" ht="15.75" customHeight="1">
      <c r="A710" s="1954"/>
      <c r="B710" s="1954"/>
      <c r="C710" s="1954"/>
      <c r="D710" s="1954"/>
      <c r="E710" s="1954"/>
      <c r="F710" s="1954"/>
      <c r="G710" s="1954"/>
      <c r="H710" s="1954"/>
      <c r="I710" s="1954"/>
      <c r="J710" s="1954"/>
      <c r="K710" s="1954"/>
      <c r="L710" s="1954"/>
      <c r="M710" s="1954"/>
      <c r="N710" s="1954"/>
      <c r="O710" s="1954"/>
      <c r="P710" s="1954"/>
      <c r="Q710" s="1954"/>
      <c r="R710" s="1954"/>
      <c r="S710" s="1954"/>
      <c r="T710" s="1954"/>
      <c r="U710" s="1954"/>
      <c r="V710" s="1954"/>
      <c r="W710" s="1954"/>
      <c r="X710" s="1954"/>
      <c r="Y710" s="1954"/>
      <c r="Z710" s="1954"/>
      <c r="AA710" s="1954"/>
      <c r="AB710" s="1954"/>
      <c r="AC710" s="1954"/>
      <c r="AD710" s="1954"/>
      <c r="AE710" s="1954"/>
      <c r="AF710" s="1954"/>
      <c r="AG710" s="1954"/>
      <c r="AH710" s="1954"/>
    </row>
    <row r="711" spans="1:34" ht="15.75" customHeight="1">
      <c r="A711" s="1954"/>
      <c r="B711" s="1954"/>
      <c r="C711" s="1954"/>
      <c r="D711" s="1954"/>
      <c r="E711" s="1954"/>
      <c r="F711" s="1954"/>
      <c r="G711" s="1954"/>
      <c r="H711" s="1954"/>
      <c r="I711" s="1954"/>
      <c r="J711" s="1954"/>
      <c r="K711" s="1954"/>
      <c r="L711" s="1954"/>
      <c r="M711" s="1954"/>
      <c r="N711" s="1954"/>
      <c r="O711" s="1954"/>
      <c r="P711" s="1954"/>
      <c r="Q711" s="1954"/>
      <c r="R711" s="1954"/>
      <c r="S711" s="1954"/>
      <c r="T711" s="1954"/>
      <c r="U711" s="1954"/>
      <c r="V711" s="1954"/>
      <c r="W711" s="1954"/>
      <c r="X711" s="1954"/>
      <c r="Y711" s="1954"/>
      <c r="Z711" s="1954"/>
      <c r="AA711" s="1954"/>
      <c r="AB711" s="1954"/>
      <c r="AC711" s="1954"/>
      <c r="AD711" s="1954"/>
      <c r="AE711" s="1954"/>
      <c r="AF711" s="1954"/>
      <c r="AG711" s="1954"/>
      <c r="AH711" s="1954"/>
    </row>
    <row r="712" spans="1:34" ht="15.75" customHeight="1">
      <c r="A712" s="1954"/>
      <c r="B712" s="1954"/>
      <c r="C712" s="1954"/>
      <c r="D712" s="1954"/>
      <c r="E712" s="1954"/>
      <c r="F712" s="1954"/>
      <c r="G712" s="1954"/>
      <c r="H712" s="1954"/>
      <c r="I712" s="1954"/>
      <c r="J712" s="1954"/>
      <c r="K712" s="1954"/>
      <c r="L712" s="1954"/>
      <c r="M712" s="1954"/>
      <c r="N712" s="1954"/>
      <c r="O712" s="1954"/>
      <c r="P712" s="1954"/>
      <c r="Q712" s="1954"/>
      <c r="R712" s="1954"/>
      <c r="S712" s="1954"/>
      <c r="T712" s="1954"/>
      <c r="U712" s="1954"/>
      <c r="V712" s="1954"/>
      <c r="W712" s="1954"/>
      <c r="X712" s="1954"/>
      <c r="Y712" s="1954"/>
      <c r="Z712" s="1954"/>
      <c r="AA712" s="1954"/>
      <c r="AB712" s="1954"/>
      <c r="AC712" s="1954"/>
      <c r="AD712" s="1954"/>
      <c r="AE712" s="1954"/>
      <c r="AF712" s="1954"/>
      <c r="AG712" s="1954"/>
      <c r="AH712" s="1954"/>
    </row>
    <row r="713" spans="1:34" ht="15.75" customHeight="1">
      <c r="A713" s="1954"/>
      <c r="B713" s="1954"/>
      <c r="C713" s="1954"/>
      <c r="D713" s="1954"/>
      <c r="E713" s="1954"/>
      <c r="F713" s="1954"/>
      <c r="G713" s="1954"/>
      <c r="H713" s="1954"/>
      <c r="I713" s="1954"/>
      <c r="J713" s="1954"/>
      <c r="K713" s="1954"/>
      <c r="L713" s="1954"/>
      <c r="M713" s="1954"/>
      <c r="N713" s="1954"/>
      <c r="O713" s="1954"/>
      <c r="P713" s="1954"/>
      <c r="Q713" s="1954"/>
      <c r="R713" s="1954"/>
      <c r="S713" s="1954"/>
      <c r="T713" s="1954"/>
      <c r="U713" s="1954"/>
      <c r="V713" s="1954"/>
      <c r="W713" s="1954"/>
      <c r="X713" s="1954"/>
      <c r="Y713" s="1954"/>
      <c r="Z713" s="1954"/>
      <c r="AA713" s="1954"/>
      <c r="AB713" s="1954"/>
      <c r="AC713" s="1954"/>
      <c r="AD713" s="1954"/>
      <c r="AE713" s="1954"/>
      <c r="AF713" s="1954"/>
      <c r="AG713" s="1954"/>
      <c r="AH713" s="1954"/>
    </row>
    <row r="714" spans="1:34" ht="15.75" customHeight="1">
      <c r="A714" s="1954"/>
      <c r="B714" s="1954"/>
      <c r="C714" s="1954"/>
      <c r="D714" s="1954"/>
      <c r="E714" s="1954"/>
      <c r="F714" s="1954"/>
      <c r="G714" s="1954"/>
      <c r="H714" s="1954"/>
      <c r="I714" s="1954"/>
      <c r="J714" s="1954"/>
      <c r="K714" s="1954"/>
      <c r="L714" s="1954"/>
      <c r="M714" s="1954"/>
      <c r="N714" s="1954"/>
      <c r="O714" s="1954"/>
      <c r="P714" s="1954"/>
      <c r="Q714" s="1954"/>
      <c r="R714" s="1954"/>
      <c r="S714" s="1954"/>
      <c r="T714" s="1954"/>
      <c r="U714" s="1954"/>
      <c r="V714" s="1954"/>
      <c r="W714" s="1954"/>
      <c r="X714" s="1954"/>
      <c r="Y714" s="1954"/>
      <c r="Z714" s="1954"/>
      <c r="AA714" s="1954"/>
      <c r="AB714" s="1954"/>
      <c r="AC714" s="1954"/>
      <c r="AD714" s="1954"/>
      <c r="AE714" s="1954"/>
      <c r="AF714" s="1954"/>
      <c r="AG714" s="1954"/>
      <c r="AH714" s="1954"/>
    </row>
    <row r="715" spans="1:34" ht="15.75" customHeight="1">
      <c r="A715" s="1954"/>
      <c r="B715" s="1954"/>
      <c r="C715" s="1954"/>
      <c r="D715" s="1954"/>
      <c r="E715" s="1954"/>
      <c r="F715" s="1954"/>
      <c r="G715" s="1954"/>
      <c r="H715" s="1954"/>
      <c r="I715" s="1954"/>
      <c r="J715" s="1954"/>
      <c r="K715" s="1954"/>
      <c r="L715" s="1954"/>
      <c r="M715" s="1954"/>
      <c r="N715" s="1954"/>
      <c r="O715" s="1954"/>
      <c r="P715" s="1954"/>
      <c r="Q715" s="1954"/>
      <c r="R715" s="1954"/>
      <c r="S715" s="1954"/>
      <c r="T715" s="1954"/>
      <c r="U715" s="1954"/>
      <c r="V715" s="1954"/>
      <c r="W715" s="1954"/>
      <c r="X715" s="1954"/>
      <c r="Y715" s="1954"/>
      <c r="Z715" s="1954"/>
      <c r="AA715" s="1954"/>
      <c r="AB715" s="1954"/>
      <c r="AC715" s="1954"/>
      <c r="AD715" s="1954"/>
      <c r="AE715" s="1954"/>
      <c r="AF715" s="1954"/>
      <c r="AG715" s="1954"/>
      <c r="AH715" s="1954"/>
    </row>
    <row r="716" spans="1:34" ht="15.75" customHeight="1">
      <c r="A716" s="1954"/>
      <c r="B716" s="1954"/>
      <c r="C716" s="1954"/>
      <c r="D716" s="1954"/>
      <c r="E716" s="1954"/>
      <c r="F716" s="1954"/>
      <c r="G716" s="1954"/>
      <c r="H716" s="1954"/>
      <c r="I716" s="1954"/>
      <c r="J716" s="1954"/>
      <c r="K716" s="1954"/>
      <c r="L716" s="1954"/>
      <c r="M716" s="1954"/>
      <c r="N716" s="1954"/>
      <c r="O716" s="1954"/>
      <c r="P716" s="1954"/>
      <c r="Q716" s="1954"/>
      <c r="R716" s="1954"/>
      <c r="S716" s="1954"/>
      <c r="T716" s="1954"/>
      <c r="U716" s="1954"/>
      <c r="V716" s="1954"/>
      <c r="W716" s="1954"/>
      <c r="X716" s="1954"/>
      <c r="Y716" s="1954"/>
      <c r="Z716" s="1954"/>
      <c r="AA716" s="1954"/>
      <c r="AB716" s="1954"/>
      <c r="AC716" s="1954"/>
      <c r="AD716" s="1954"/>
      <c r="AE716" s="1954"/>
      <c r="AF716" s="1954"/>
      <c r="AG716" s="1954"/>
      <c r="AH716" s="1954"/>
    </row>
    <row r="717" spans="1:34" ht="15.75" customHeight="1">
      <c r="A717" s="1954"/>
      <c r="B717" s="1954"/>
      <c r="C717" s="1954"/>
      <c r="D717" s="1954"/>
      <c r="E717" s="1954"/>
      <c r="F717" s="1954"/>
      <c r="G717" s="1954"/>
      <c r="H717" s="1954"/>
      <c r="I717" s="1954"/>
      <c r="J717" s="1954"/>
      <c r="K717" s="1954"/>
      <c r="L717" s="1954"/>
      <c r="M717" s="1954"/>
      <c r="N717" s="1954"/>
      <c r="O717" s="1954"/>
      <c r="P717" s="1954"/>
      <c r="Q717" s="1954"/>
      <c r="R717" s="1954"/>
      <c r="S717" s="1954"/>
      <c r="T717" s="1954"/>
      <c r="U717" s="1954"/>
      <c r="V717" s="1954"/>
      <c r="W717" s="1954"/>
      <c r="X717" s="1954"/>
      <c r="Y717" s="1954"/>
      <c r="Z717" s="1954"/>
      <c r="AA717" s="1954"/>
      <c r="AB717" s="1954"/>
      <c r="AC717" s="1954"/>
      <c r="AD717" s="1954"/>
      <c r="AE717" s="1954"/>
      <c r="AF717" s="1954"/>
      <c r="AG717" s="1954"/>
      <c r="AH717" s="1954"/>
    </row>
    <row r="718" spans="1:34" ht="15.75" customHeight="1">
      <c r="A718" s="1954"/>
      <c r="B718" s="1954"/>
      <c r="C718" s="1954"/>
      <c r="D718" s="1954"/>
      <c r="E718" s="1954"/>
      <c r="F718" s="1954"/>
      <c r="G718" s="1954"/>
      <c r="H718" s="1954"/>
      <c r="I718" s="1954"/>
      <c r="J718" s="1954"/>
      <c r="K718" s="1954"/>
      <c r="L718" s="1954"/>
      <c r="M718" s="1954"/>
      <c r="N718" s="1954"/>
      <c r="O718" s="1954"/>
      <c r="P718" s="1954"/>
      <c r="Q718" s="1954"/>
      <c r="R718" s="1954"/>
      <c r="S718" s="1954"/>
      <c r="T718" s="1954"/>
      <c r="U718" s="1954"/>
      <c r="V718" s="1954"/>
      <c r="W718" s="1954"/>
      <c r="X718" s="1954"/>
      <c r="Y718" s="1954"/>
      <c r="Z718" s="1954"/>
      <c r="AA718" s="1954"/>
      <c r="AB718" s="1954"/>
      <c r="AC718" s="1954"/>
      <c r="AD718" s="1954"/>
      <c r="AE718" s="1954"/>
      <c r="AF718" s="1954"/>
      <c r="AG718" s="1954"/>
      <c r="AH718" s="1954"/>
    </row>
    <row r="719" spans="1:34" ht="15.75" customHeight="1">
      <c r="A719" s="1954"/>
      <c r="B719" s="1954"/>
      <c r="C719" s="1954"/>
      <c r="D719" s="1954"/>
      <c r="E719" s="1954"/>
      <c r="F719" s="1954"/>
      <c r="G719" s="1954"/>
      <c r="H719" s="1954"/>
      <c r="I719" s="1954"/>
      <c r="J719" s="1954"/>
      <c r="K719" s="1954"/>
      <c r="L719" s="1954"/>
      <c r="M719" s="1954"/>
      <c r="N719" s="1954"/>
      <c r="O719" s="1954"/>
      <c r="P719" s="1954"/>
      <c r="Q719" s="1954"/>
      <c r="R719" s="1954"/>
      <c r="S719" s="1954"/>
      <c r="T719" s="1954"/>
      <c r="U719" s="1954"/>
      <c r="V719" s="1954"/>
      <c r="W719" s="1954"/>
      <c r="X719" s="1954"/>
      <c r="Y719" s="1954"/>
      <c r="Z719" s="1954"/>
      <c r="AA719" s="1954"/>
      <c r="AB719" s="1954"/>
      <c r="AC719" s="1954"/>
      <c r="AD719" s="1954"/>
      <c r="AE719" s="1954"/>
      <c r="AF719" s="1954"/>
      <c r="AG719" s="1954"/>
      <c r="AH719" s="1954"/>
    </row>
    <row r="720" spans="1:34" ht="15.75" customHeight="1">
      <c r="A720" s="1954"/>
      <c r="B720" s="1954"/>
      <c r="C720" s="1954"/>
      <c r="D720" s="1954"/>
      <c r="E720" s="1954"/>
      <c r="F720" s="1954"/>
      <c r="G720" s="1954"/>
      <c r="H720" s="1954"/>
      <c r="I720" s="1954"/>
      <c r="J720" s="1954"/>
      <c r="K720" s="1954"/>
      <c r="L720" s="1954"/>
      <c r="M720" s="1954"/>
      <c r="N720" s="1954"/>
      <c r="O720" s="1954"/>
      <c r="P720" s="1954"/>
      <c r="Q720" s="1954"/>
      <c r="R720" s="1954"/>
      <c r="S720" s="1954"/>
      <c r="T720" s="1954"/>
      <c r="U720" s="1954"/>
      <c r="V720" s="1954"/>
      <c r="W720" s="1954"/>
      <c r="X720" s="1954"/>
      <c r="Y720" s="1954"/>
      <c r="Z720" s="1954"/>
      <c r="AA720" s="1954"/>
      <c r="AB720" s="1954"/>
      <c r="AC720" s="1954"/>
      <c r="AD720" s="1954"/>
      <c r="AE720" s="1954"/>
      <c r="AF720" s="1954"/>
      <c r="AG720" s="1954"/>
      <c r="AH720" s="1954"/>
    </row>
    <row r="721" spans="1:34" ht="15.75" customHeight="1">
      <c r="A721" s="1954"/>
      <c r="B721" s="1954"/>
      <c r="C721" s="1954"/>
      <c r="D721" s="1954"/>
      <c r="E721" s="1954"/>
      <c r="F721" s="1954"/>
      <c r="G721" s="1954"/>
      <c r="H721" s="1954"/>
      <c r="I721" s="1954"/>
      <c r="J721" s="1954"/>
      <c r="K721" s="1954"/>
      <c r="L721" s="1954"/>
      <c r="M721" s="1954"/>
      <c r="N721" s="1954"/>
      <c r="O721" s="1954"/>
      <c r="P721" s="1954"/>
      <c r="Q721" s="1954"/>
      <c r="R721" s="1954"/>
      <c r="S721" s="1954"/>
      <c r="T721" s="1954"/>
      <c r="U721" s="1954"/>
      <c r="V721" s="1954"/>
      <c r="W721" s="1954"/>
      <c r="X721" s="1954"/>
      <c r="Y721" s="1954"/>
      <c r="Z721" s="1954"/>
      <c r="AA721" s="1954"/>
      <c r="AB721" s="1954"/>
      <c r="AC721" s="1954"/>
      <c r="AD721" s="1954"/>
      <c r="AE721" s="1954"/>
      <c r="AF721" s="1954"/>
      <c r="AG721" s="1954"/>
      <c r="AH721" s="1954"/>
    </row>
    <row r="722" spans="1:34" ht="15.75" customHeight="1">
      <c r="A722" s="1954"/>
      <c r="B722" s="1954"/>
      <c r="C722" s="1954"/>
      <c r="D722" s="1954"/>
      <c r="E722" s="1954"/>
      <c r="F722" s="1954"/>
      <c r="G722" s="1954"/>
      <c r="H722" s="1954"/>
      <c r="I722" s="1954"/>
      <c r="J722" s="1954"/>
      <c r="K722" s="1954"/>
      <c r="L722" s="1954"/>
      <c r="M722" s="1954"/>
      <c r="N722" s="1954"/>
      <c r="O722" s="1954"/>
      <c r="P722" s="1954"/>
      <c r="Q722" s="1954"/>
      <c r="R722" s="1954"/>
      <c r="S722" s="1954"/>
      <c r="T722" s="1954"/>
      <c r="U722" s="1954"/>
      <c r="V722" s="1954"/>
      <c r="W722" s="1954"/>
      <c r="X722" s="1954"/>
      <c r="Y722" s="1954"/>
      <c r="Z722" s="1954"/>
      <c r="AA722" s="1954"/>
      <c r="AB722" s="1954"/>
      <c r="AC722" s="1954"/>
      <c r="AD722" s="1954"/>
      <c r="AE722" s="1954"/>
      <c r="AF722" s="1954"/>
      <c r="AG722" s="1954"/>
      <c r="AH722" s="1954"/>
    </row>
    <row r="723" spans="1:34" ht="15.75" customHeight="1">
      <c r="A723" s="1954"/>
      <c r="B723" s="1954"/>
      <c r="C723" s="1954"/>
      <c r="D723" s="1954"/>
      <c r="E723" s="1954"/>
      <c r="F723" s="1954"/>
      <c r="G723" s="1954"/>
      <c r="H723" s="1954"/>
      <c r="I723" s="1954"/>
      <c r="J723" s="1954"/>
      <c r="K723" s="1954"/>
      <c r="L723" s="1954"/>
      <c r="M723" s="1954"/>
      <c r="N723" s="1954"/>
      <c r="O723" s="1954"/>
      <c r="P723" s="1954"/>
      <c r="Q723" s="1954"/>
      <c r="R723" s="1954"/>
      <c r="S723" s="1954"/>
      <c r="T723" s="1954"/>
      <c r="U723" s="1954"/>
      <c r="V723" s="1954"/>
      <c r="W723" s="1954"/>
      <c r="X723" s="1954"/>
      <c r="Y723" s="1954"/>
      <c r="Z723" s="1954"/>
      <c r="AA723" s="1954"/>
      <c r="AB723" s="1954"/>
      <c r="AC723" s="1954"/>
      <c r="AD723" s="1954"/>
      <c r="AE723" s="1954"/>
      <c r="AF723" s="1954"/>
      <c r="AG723" s="1954"/>
      <c r="AH723" s="1954"/>
    </row>
    <row r="724" spans="1:34" ht="15.75" customHeight="1">
      <c r="A724" s="1954"/>
      <c r="B724" s="1954"/>
      <c r="C724" s="1954"/>
      <c r="D724" s="1954"/>
      <c r="E724" s="1954"/>
      <c r="F724" s="1954"/>
      <c r="G724" s="1954"/>
      <c r="H724" s="1954"/>
      <c r="I724" s="1954"/>
      <c r="J724" s="1954"/>
      <c r="K724" s="1954"/>
      <c r="L724" s="1954"/>
      <c r="M724" s="1954"/>
      <c r="N724" s="1954"/>
      <c r="O724" s="1954"/>
      <c r="P724" s="1954"/>
      <c r="Q724" s="1954"/>
      <c r="R724" s="1954"/>
      <c r="S724" s="1954"/>
      <c r="T724" s="1954"/>
      <c r="U724" s="1954"/>
      <c r="V724" s="1954"/>
      <c r="W724" s="1954"/>
      <c r="X724" s="1954"/>
      <c r="Y724" s="1954"/>
      <c r="Z724" s="1954"/>
      <c r="AA724" s="1954"/>
      <c r="AB724" s="1954"/>
      <c r="AC724" s="1954"/>
      <c r="AD724" s="1954"/>
      <c r="AE724" s="1954"/>
      <c r="AF724" s="1954"/>
      <c r="AG724" s="1954"/>
      <c r="AH724" s="1954"/>
    </row>
    <row r="725" spans="1:34" ht="15.75" customHeight="1">
      <c r="A725" s="1954"/>
      <c r="B725" s="1954"/>
      <c r="C725" s="1954"/>
      <c r="D725" s="1954"/>
      <c r="E725" s="1954"/>
      <c r="F725" s="1954"/>
      <c r="G725" s="1954"/>
      <c r="H725" s="1954"/>
      <c r="I725" s="1954"/>
      <c r="J725" s="1954"/>
      <c r="K725" s="1954"/>
      <c r="L725" s="1954"/>
      <c r="M725" s="1954"/>
      <c r="N725" s="1954"/>
      <c r="O725" s="1954"/>
      <c r="P725" s="1954"/>
      <c r="Q725" s="1954"/>
      <c r="R725" s="1954"/>
      <c r="S725" s="1954"/>
      <c r="T725" s="1954"/>
      <c r="U725" s="1954"/>
      <c r="V725" s="1954"/>
      <c r="W725" s="1954"/>
      <c r="X725" s="1954"/>
      <c r="Y725" s="1954"/>
      <c r="Z725" s="1954"/>
      <c r="AA725" s="1954"/>
      <c r="AB725" s="1954"/>
      <c r="AC725" s="1954"/>
      <c r="AD725" s="1954"/>
      <c r="AE725" s="1954"/>
      <c r="AF725" s="1954"/>
      <c r="AG725" s="1954"/>
      <c r="AH725" s="1954"/>
    </row>
    <row r="726" spans="1:34" ht="15.75" customHeight="1">
      <c r="A726" s="1954"/>
      <c r="B726" s="1954"/>
      <c r="C726" s="1954"/>
      <c r="D726" s="1954"/>
      <c r="E726" s="1954"/>
      <c r="F726" s="1954"/>
      <c r="G726" s="1954"/>
      <c r="H726" s="1954"/>
      <c r="I726" s="1954"/>
      <c r="J726" s="1954"/>
      <c r="K726" s="1954"/>
      <c r="L726" s="1954"/>
      <c r="M726" s="1954"/>
      <c r="N726" s="1954"/>
      <c r="O726" s="1954"/>
      <c r="P726" s="1954"/>
      <c r="Q726" s="1954"/>
      <c r="R726" s="1954"/>
      <c r="S726" s="1954"/>
      <c r="T726" s="1954"/>
      <c r="U726" s="1954"/>
      <c r="V726" s="1954"/>
      <c r="W726" s="1954"/>
      <c r="X726" s="1954"/>
      <c r="Y726" s="1954"/>
      <c r="Z726" s="1954"/>
      <c r="AA726" s="1954"/>
      <c r="AB726" s="1954"/>
      <c r="AC726" s="1954"/>
      <c r="AD726" s="1954"/>
      <c r="AE726" s="1954"/>
      <c r="AF726" s="1954"/>
      <c r="AG726" s="1954"/>
      <c r="AH726" s="1954"/>
    </row>
    <row r="727" spans="1:34" ht="15.75" customHeight="1">
      <c r="A727" s="1954"/>
      <c r="B727" s="1954"/>
      <c r="C727" s="1954"/>
      <c r="D727" s="1954"/>
      <c r="E727" s="1954"/>
      <c r="F727" s="1954"/>
      <c r="G727" s="1954"/>
      <c r="H727" s="1954"/>
      <c r="I727" s="1954"/>
      <c r="J727" s="1954"/>
      <c r="K727" s="1954"/>
      <c r="L727" s="1954"/>
      <c r="M727" s="1954"/>
      <c r="N727" s="1954"/>
      <c r="O727" s="1954"/>
      <c r="P727" s="1954"/>
      <c r="Q727" s="1954"/>
      <c r="R727" s="1954"/>
      <c r="S727" s="1954"/>
      <c r="T727" s="1954"/>
      <c r="U727" s="1954"/>
      <c r="V727" s="1954"/>
      <c r="W727" s="1954"/>
      <c r="X727" s="1954"/>
      <c r="Y727" s="1954"/>
      <c r="Z727" s="1954"/>
      <c r="AA727" s="1954"/>
      <c r="AB727" s="1954"/>
      <c r="AC727" s="1954"/>
      <c r="AD727" s="1954"/>
      <c r="AE727" s="1954"/>
      <c r="AF727" s="1954"/>
      <c r="AG727" s="1954"/>
      <c r="AH727" s="1954"/>
    </row>
    <row r="728" spans="1:34" ht="15.75" customHeight="1">
      <c r="A728" s="1954"/>
      <c r="B728" s="1954"/>
      <c r="C728" s="1954"/>
      <c r="D728" s="1954"/>
      <c r="E728" s="1954"/>
      <c r="F728" s="1954"/>
      <c r="G728" s="1954"/>
      <c r="H728" s="1954"/>
      <c r="I728" s="1954"/>
      <c r="J728" s="1954"/>
      <c r="K728" s="1954"/>
      <c r="L728" s="1954"/>
      <c r="M728" s="1954"/>
      <c r="N728" s="1954"/>
      <c r="O728" s="1954"/>
      <c r="P728" s="1954"/>
      <c r="Q728" s="1954"/>
      <c r="R728" s="1954"/>
      <c r="S728" s="1954"/>
      <c r="T728" s="1954"/>
      <c r="U728" s="1954"/>
      <c r="V728" s="1954"/>
      <c r="W728" s="1954"/>
      <c r="X728" s="1954"/>
      <c r="Y728" s="1954"/>
      <c r="Z728" s="1954"/>
      <c r="AA728" s="1954"/>
      <c r="AB728" s="1954"/>
      <c r="AC728" s="1954"/>
      <c r="AD728" s="1954"/>
      <c r="AE728" s="1954"/>
      <c r="AF728" s="1954"/>
      <c r="AG728" s="1954"/>
      <c r="AH728" s="1954"/>
    </row>
    <row r="729" spans="1:34" ht="15.75" customHeight="1">
      <c r="A729" s="1954"/>
      <c r="B729" s="1954"/>
      <c r="C729" s="1954"/>
      <c r="D729" s="1954"/>
      <c r="E729" s="1954"/>
      <c r="F729" s="1954"/>
      <c r="G729" s="1954"/>
      <c r="H729" s="1954"/>
      <c r="I729" s="1954"/>
      <c r="J729" s="1954"/>
      <c r="K729" s="1954"/>
      <c r="L729" s="1954"/>
      <c r="M729" s="1954"/>
      <c r="N729" s="1954"/>
      <c r="O729" s="1954"/>
      <c r="P729" s="1954"/>
      <c r="Q729" s="1954"/>
      <c r="R729" s="1954"/>
      <c r="S729" s="1954"/>
      <c r="T729" s="1954"/>
      <c r="U729" s="1954"/>
      <c r="V729" s="1954"/>
      <c r="W729" s="1954"/>
      <c r="X729" s="1954"/>
      <c r="Y729" s="1954"/>
      <c r="Z729" s="1954"/>
      <c r="AA729" s="1954"/>
      <c r="AB729" s="1954"/>
      <c r="AC729" s="1954"/>
      <c r="AD729" s="1954"/>
      <c r="AE729" s="1954"/>
      <c r="AF729" s="1954"/>
      <c r="AG729" s="1954"/>
      <c r="AH729" s="1954"/>
    </row>
    <row r="730" spans="1:34" ht="15.75" customHeight="1">
      <c r="A730" s="1954"/>
      <c r="B730" s="1954"/>
      <c r="C730" s="1954"/>
      <c r="D730" s="1954"/>
      <c r="E730" s="1954"/>
      <c r="F730" s="1954"/>
      <c r="G730" s="1954"/>
      <c r="H730" s="1954"/>
      <c r="I730" s="1954"/>
      <c r="J730" s="1954"/>
      <c r="K730" s="1954"/>
      <c r="L730" s="1954"/>
      <c r="M730" s="1954"/>
      <c r="N730" s="1954"/>
      <c r="O730" s="1954"/>
      <c r="P730" s="1954"/>
      <c r="Q730" s="1954"/>
      <c r="R730" s="1954"/>
      <c r="S730" s="1954"/>
      <c r="T730" s="1954"/>
      <c r="U730" s="1954"/>
      <c r="V730" s="1954"/>
      <c r="W730" s="1954"/>
      <c r="X730" s="1954"/>
      <c r="Y730" s="1954"/>
      <c r="Z730" s="1954"/>
      <c r="AA730" s="1954"/>
      <c r="AB730" s="1954"/>
      <c r="AC730" s="1954"/>
      <c r="AD730" s="1954"/>
      <c r="AE730" s="1954"/>
      <c r="AF730" s="1954"/>
      <c r="AG730" s="1954"/>
      <c r="AH730" s="1954"/>
    </row>
    <row r="731" spans="1:34" ht="15.75" customHeight="1">
      <c r="A731" s="1954"/>
      <c r="B731" s="1954"/>
      <c r="C731" s="1954"/>
      <c r="D731" s="1954"/>
      <c r="E731" s="1954"/>
      <c r="F731" s="1954"/>
      <c r="G731" s="1954"/>
      <c r="H731" s="1954"/>
      <c r="I731" s="1954"/>
      <c r="J731" s="1954"/>
      <c r="K731" s="1954"/>
      <c r="L731" s="1954"/>
      <c r="M731" s="1954"/>
      <c r="N731" s="1954"/>
      <c r="O731" s="1954"/>
      <c r="P731" s="1954"/>
      <c r="Q731" s="1954"/>
      <c r="R731" s="1954"/>
      <c r="S731" s="1954"/>
      <c r="T731" s="1954"/>
      <c r="U731" s="1954"/>
      <c r="V731" s="1954"/>
      <c r="W731" s="1954"/>
      <c r="X731" s="1954"/>
      <c r="Y731" s="1954"/>
      <c r="Z731" s="1954"/>
      <c r="AA731" s="1954"/>
      <c r="AB731" s="1954"/>
      <c r="AC731" s="1954"/>
      <c r="AD731" s="1954"/>
      <c r="AE731" s="1954"/>
      <c r="AF731" s="1954"/>
      <c r="AG731" s="1954"/>
      <c r="AH731" s="1954"/>
    </row>
    <row r="732" spans="1:34" ht="15.75" customHeight="1">
      <c r="A732" s="1954"/>
      <c r="B732" s="1954"/>
      <c r="C732" s="1954"/>
      <c r="D732" s="1954"/>
      <c r="E732" s="1954"/>
      <c r="F732" s="1954"/>
      <c r="G732" s="1954"/>
      <c r="H732" s="1954"/>
      <c r="I732" s="1954"/>
      <c r="J732" s="1954"/>
      <c r="K732" s="1954"/>
      <c r="L732" s="1954"/>
      <c r="M732" s="1954"/>
      <c r="N732" s="1954"/>
      <c r="O732" s="1954"/>
      <c r="P732" s="1954"/>
      <c r="Q732" s="1954"/>
      <c r="R732" s="1954"/>
      <c r="S732" s="1954"/>
      <c r="T732" s="1954"/>
      <c r="U732" s="1954"/>
      <c r="V732" s="1954"/>
      <c r="W732" s="1954"/>
      <c r="X732" s="1954"/>
      <c r="Y732" s="1954"/>
      <c r="Z732" s="1954"/>
      <c r="AA732" s="1954"/>
      <c r="AB732" s="1954"/>
      <c r="AC732" s="1954"/>
      <c r="AD732" s="1954"/>
      <c r="AE732" s="1954"/>
      <c r="AF732" s="1954"/>
      <c r="AG732" s="1954"/>
      <c r="AH732" s="1954"/>
    </row>
    <row r="733" spans="1:34" ht="15.75" customHeight="1">
      <c r="A733" s="1954"/>
      <c r="B733" s="1954"/>
      <c r="C733" s="1954"/>
      <c r="D733" s="1954"/>
      <c r="E733" s="1954"/>
      <c r="F733" s="1954"/>
      <c r="G733" s="1954"/>
      <c r="H733" s="1954"/>
      <c r="I733" s="1954"/>
      <c r="J733" s="1954"/>
      <c r="K733" s="1954"/>
      <c r="L733" s="1954"/>
      <c r="M733" s="1954"/>
      <c r="N733" s="1954"/>
      <c r="O733" s="1954"/>
      <c r="P733" s="1954"/>
      <c r="Q733" s="1954"/>
      <c r="R733" s="1954"/>
      <c r="S733" s="1954"/>
      <c r="T733" s="1954"/>
      <c r="U733" s="1954"/>
      <c r="V733" s="1954"/>
      <c r="W733" s="1954"/>
      <c r="X733" s="1954"/>
      <c r="Y733" s="1954"/>
      <c r="Z733" s="1954"/>
      <c r="AA733" s="1954"/>
      <c r="AB733" s="1954"/>
      <c r="AC733" s="1954"/>
      <c r="AD733" s="1954"/>
      <c r="AE733" s="1954"/>
      <c r="AF733" s="1954"/>
      <c r="AG733" s="1954"/>
      <c r="AH733" s="1954"/>
    </row>
    <row r="734" spans="1:34" ht="15.75" customHeight="1">
      <c r="A734" s="1954"/>
      <c r="B734" s="1954"/>
      <c r="C734" s="1954"/>
      <c r="D734" s="1954"/>
      <c r="E734" s="1954"/>
      <c r="F734" s="1954"/>
      <c r="G734" s="1954"/>
      <c r="H734" s="1954"/>
      <c r="I734" s="1954"/>
      <c r="J734" s="1954"/>
      <c r="K734" s="1954"/>
      <c r="L734" s="1954"/>
      <c r="M734" s="1954"/>
      <c r="N734" s="1954"/>
      <c r="O734" s="1954"/>
      <c r="P734" s="1954"/>
      <c r="Q734" s="1954"/>
      <c r="R734" s="1954"/>
      <c r="S734" s="1954"/>
      <c r="T734" s="1954"/>
      <c r="U734" s="1954"/>
      <c r="V734" s="1954"/>
      <c r="W734" s="1954"/>
      <c r="X734" s="1954"/>
      <c r="Y734" s="1954"/>
      <c r="Z734" s="1954"/>
      <c r="AA734" s="1954"/>
      <c r="AB734" s="1954"/>
      <c r="AC734" s="1954"/>
      <c r="AD734" s="1954"/>
      <c r="AE734" s="1954"/>
      <c r="AF734" s="1954"/>
      <c r="AG734" s="1954"/>
      <c r="AH734" s="1954"/>
    </row>
    <row r="735" spans="1:34" ht="15.75" customHeight="1">
      <c r="A735" s="1954"/>
      <c r="B735" s="1954"/>
      <c r="C735" s="1954"/>
      <c r="D735" s="1954"/>
      <c r="E735" s="1954"/>
      <c r="F735" s="1954"/>
      <c r="G735" s="1954"/>
      <c r="H735" s="1954"/>
      <c r="I735" s="1954"/>
      <c r="J735" s="1954"/>
      <c r="K735" s="1954"/>
      <c r="L735" s="1954"/>
      <c r="M735" s="1954"/>
      <c r="N735" s="1954"/>
      <c r="O735" s="1954"/>
      <c r="P735" s="1954"/>
      <c r="Q735" s="1954"/>
      <c r="R735" s="1954"/>
      <c r="S735" s="1954"/>
      <c r="T735" s="1954"/>
      <c r="U735" s="1954"/>
      <c r="V735" s="1954"/>
      <c r="W735" s="1954"/>
      <c r="X735" s="1954"/>
      <c r="Y735" s="1954"/>
      <c r="Z735" s="1954"/>
      <c r="AA735" s="1954"/>
      <c r="AB735" s="1954"/>
      <c r="AC735" s="1954"/>
      <c r="AD735" s="1954"/>
      <c r="AE735" s="1954"/>
      <c r="AF735" s="1954"/>
      <c r="AG735" s="1954"/>
      <c r="AH735" s="1954"/>
    </row>
    <row r="736" spans="1:34" ht="15.75" customHeight="1">
      <c r="A736" s="1954"/>
      <c r="B736" s="1954"/>
      <c r="C736" s="1954"/>
      <c r="D736" s="1954"/>
      <c r="E736" s="1954"/>
      <c r="F736" s="1954"/>
      <c r="G736" s="1954"/>
      <c r="H736" s="1954"/>
      <c r="I736" s="1954"/>
      <c r="J736" s="1954"/>
      <c r="K736" s="1954"/>
      <c r="L736" s="1954"/>
      <c r="M736" s="1954"/>
      <c r="N736" s="1954"/>
      <c r="O736" s="1954"/>
      <c r="P736" s="1954"/>
      <c r="Q736" s="1954"/>
      <c r="R736" s="1954"/>
      <c r="S736" s="1954"/>
      <c r="T736" s="1954"/>
      <c r="U736" s="1954"/>
      <c r="V736" s="1954"/>
      <c r="W736" s="1954"/>
      <c r="X736" s="1954"/>
      <c r="Y736" s="1954"/>
      <c r="Z736" s="1954"/>
      <c r="AA736" s="1954"/>
      <c r="AB736" s="1954"/>
      <c r="AC736" s="1954"/>
      <c r="AD736" s="1954"/>
      <c r="AE736" s="1954"/>
      <c r="AF736" s="1954"/>
      <c r="AG736" s="1954"/>
      <c r="AH736" s="1954"/>
    </row>
    <row r="737" spans="1:34" ht="15.75" customHeight="1">
      <c r="A737" s="1954"/>
      <c r="B737" s="1954"/>
      <c r="C737" s="1954"/>
      <c r="D737" s="1954"/>
      <c r="E737" s="1954"/>
      <c r="F737" s="1954"/>
      <c r="G737" s="1954"/>
      <c r="H737" s="1954"/>
      <c r="I737" s="1954"/>
      <c r="J737" s="1954"/>
      <c r="K737" s="1954"/>
      <c r="L737" s="1954"/>
      <c r="M737" s="1954"/>
      <c r="N737" s="1954"/>
      <c r="O737" s="1954"/>
      <c r="P737" s="1954"/>
      <c r="Q737" s="1954"/>
      <c r="R737" s="1954"/>
      <c r="S737" s="1954"/>
      <c r="T737" s="1954"/>
      <c r="U737" s="1954"/>
      <c r="V737" s="1954"/>
      <c r="W737" s="1954"/>
      <c r="X737" s="1954"/>
      <c r="Y737" s="1954"/>
      <c r="Z737" s="1954"/>
      <c r="AA737" s="1954"/>
      <c r="AB737" s="1954"/>
      <c r="AC737" s="1954"/>
      <c r="AD737" s="1954"/>
      <c r="AE737" s="1954"/>
      <c r="AF737" s="1954"/>
      <c r="AG737" s="1954"/>
      <c r="AH737" s="1954"/>
    </row>
    <row r="738" spans="1:34" ht="15.75" customHeight="1">
      <c r="A738" s="1954"/>
      <c r="B738" s="1954"/>
      <c r="C738" s="1954"/>
      <c r="D738" s="1954"/>
      <c r="E738" s="1954"/>
      <c r="F738" s="1954"/>
      <c r="G738" s="1954"/>
      <c r="H738" s="1954"/>
      <c r="I738" s="1954"/>
      <c r="J738" s="1954"/>
      <c r="K738" s="1954"/>
      <c r="L738" s="1954"/>
      <c r="M738" s="1954"/>
      <c r="N738" s="1954"/>
      <c r="O738" s="1954"/>
      <c r="P738" s="1954"/>
      <c r="Q738" s="1954"/>
      <c r="R738" s="1954"/>
      <c r="S738" s="1954"/>
      <c r="T738" s="1954"/>
      <c r="U738" s="1954"/>
      <c r="V738" s="1954"/>
      <c r="W738" s="1954"/>
      <c r="X738" s="1954"/>
      <c r="Y738" s="1954"/>
      <c r="Z738" s="1954"/>
      <c r="AA738" s="1954"/>
      <c r="AB738" s="1954"/>
      <c r="AC738" s="1954"/>
      <c r="AD738" s="1954"/>
      <c r="AE738" s="1954"/>
      <c r="AF738" s="1954"/>
      <c r="AG738" s="1954"/>
      <c r="AH738" s="1954"/>
    </row>
    <row r="739" spans="1:34" ht="15.75" customHeight="1">
      <c r="A739" s="1954"/>
      <c r="B739" s="1954"/>
      <c r="C739" s="1954"/>
      <c r="D739" s="1954"/>
      <c r="E739" s="1954"/>
      <c r="F739" s="1954"/>
      <c r="G739" s="1954"/>
      <c r="H739" s="1954"/>
      <c r="I739" s="1954"/>
      <c r="J739" s="1954"/>
      <c r="K739" s="1954"/>
      <c r="L739" s="1954"/>
      <c r="M739" s="1954"/>
      <c r="N739" s="1954"/>
      <c r="O739" s="1954"/>
      <c r="P739" s="1954"/>
      <c r="Q739" s="1954"/>
      <c r="R739" s="1954"/>
      <c r="S739" s="1954"/>
      <c r="T739" s="1954"/>
      <c r="U739" s="1954"/>
      <c r="V739" s="1954"/>
      <c r="W739" s="1954"/>
      <c r="X739" s="1954"/>
      <c r="Y739" s="1954"/>
      <c r="Z739" s="1954"/>
      <c r="AA739" s="1954"/>
      <c r="AB739" s="1954"/>
      <c r="AC739" s="1954"/>
      <c r="AD739" s="1954"/>
      <c r="AE739" s="1954"/>
      <c r="AF739" s="1954"/>
      <c r="AG739" s="1954"/>
      <c r="AH739" s="1954"/>
    </row>
    <row r="740" spans="1:34" ht="15.75" customHeight="1">
      <c r="A740" s="1954"/>
      <c r="B740" s="1954"/>
      <c r="C740" s="1954"/>
      <c r="D740" s="1954"/>
      <c r="E740" s="1954"/>
      <c r="F740" s="1954"/>
      <c r="G740" s="1954"/>
      <c r="H740" s="1954"/>
      <c r="I740" s="1954"/>
      <c r="J740" s="1954"/>
      <c r="K740" s="1954"/>
      <c r="L740" s="1954"/>
      <c r="M740" s="1954"/>
      <c r="N740" s="1954"/>
      <c r="O740" s="1954"/>
      <c r="P740" s="1954"/>
      <c r="Q740" s="1954"/>
      <c r="R740" s="1954"/>
      <c r="S740" s="1954"/>
      <c r="T740" s="1954"/>
      <c r="U740" s="1954"/>
      <c r="V740" s="1954"/>
      <c r="W740" s="1954"/>
      <c r="X740" s="1954"/>
      <c r="Y740" s="1954"/>
      <c r="Z740" s="1954"/>
      <c r="AA740" s="1954"/>
      <c r="AB740" s="1954"/>
      <c r="AC740" s="1954"/>
      <c r="AD740" s="1954"/>
      <c r="AE740" s="1954"/>
      <c r="AF740" s="1954"/>
      <c r="AG740" s="1954"/>
      <c r="AH740" s="1954"/>
    </row>
    <row r="741" spans="1:34" ht="15.75" customHeight="1">
      <c r="A741" s="1954"/>
      <c r="B741" s="1954"/>
      <c r="C741" s="1954"/>
      <c r="D741" s="1954"/>
      <c r="E741" s="1954"/>
      <c r="F741" s="1954"/>
      <c r="G741" s="1954"/>
      <c r="H741" s="1954"/>
      <c r="I741" s="1954"/>
      <c r="J741" s="1954"/>
      <c r="K741" s="1954"/>
      <c r="L741" s="1954"/>
      <c r="M741" s="1954"/>
      <c r="N741" s="1954"/>
      <c r="O741" s="1954"/>
      <c r="P741" s="1954"/>
      <c r="Q741" s="1954"/>
      <c r="R741" s="1954"/>
      <c r="S741" s="1954"/>
      <c r="T741" s="1954"/>
      <c r="U741" s="1954"/>
      <c r="V741" s="1954"/>
      <c r="W741" s="1954"/>
      <c r="X741" s="1954"/>
      <c r="Y741" s="1954"/>
      <c r="Z741" s="1954"/>
      <c r="AA741" s="1954"/>
      <c r="AB741" s="1954"/>
      <c r="AC741" s="1954"/>
      <c r="AD741" s="1954"/>
      <c r="AE741" s="1954"/>
      <c r="AF741" s="1954"/>
      <c r="AG741" s="1954"/>
      <c r="AH741" s="1954"/>
    </row>
    <row r="742" spans="1:34" ht="15.75" customHeight="1">
      <c r="A742" s="1954"/>
      <c r="B742" s="1954"/>
      <c r="C742" s="1954"/>
      <c r="D742" s="1954"/>
      <c r="E742" s="1954"/>
      <c r="F742" s="1954"/>
      <c r="G742" s="1954"/>
      <c r="H742" s="1954"/>
      <c r="I742" s="1954"/>
      <c r="J742" s="1954"/>
      <c r="K742" s="1954"/>
      <c r="L742" s="1954"/>
      <c r="M742" s="1954"/>
      <c r="N742" s="1954"/>
      <c r="O742" s="1954"/>
      <c r="P742" s="1954"/>
      <c r="Q742" s="1954"/>
      <c r="R742" s="1954"/>
      <c r="S742" s="1954"/>
      <c r="T742" s="1954"/>
      <c r="U742" s="1954"/>
      <c r="V742" s="1954"/>
      <c r="W742" s="1954"/>
      <c r="X742" s="1954"/>
      <c r="Y742" s="1954"/>
      <c r="Z742" s="1954"/>
      <c r="AA742" s="1954"/>
      <c r="AB742" s="1954"/>
      <c r="AC742" s="1954"/>
      <c r="AD742" s="1954"/>
      <c r="AE742" s="1954"/>
      <c r="AF742" s="1954"/>
      <c r="AG742" s="1954"/>
      <c r="AH742" s="1954"/>
    </row>
    <row r="743" spans="1:34" ht="15.75" customHeight="1">
      <c r="A743" s="1954"/>
      <c r="B743" s="1954"/>
      <c r="C743" s="1954"/>
      <c r="D743" s="1954"/>
      <c r="E743" s="1954"/>
      <c r="F743" s="1954"/>
      <c r="G743" s="1954"/>
      <c r="H743" s="1954"/>
      <c r="I743" s="1954"/>
      <c r="J743" s="1954"/>
      <c r="K743" s="1954"/>
      <c r="L743" s="1954"/>
      <c r="M743" s="1954"/>
      <c r="N743" s="1954"/>
      <c r="O743" s="1954"/>
      <c r="P743" s="1954"/>
      <c r="Q743" s="1954"/>
      <c r="R743" s="1954"/>
      <c r="S743" s="1954"/>
      <c r="T743" s="1954"/>
      <c r="U743" s="1954"/>
      <c r="V743" s="1954"/>
      <c r="W743" s="1954"/>
      <c r="X743" s="1954"/>
      <c r="Y743" s="1954"/>
      <c r="Z743" s="1954"/>
      <c r="AA743" s="1954"/>
      <c r="AB743" s="1954"/>
      <c r="AC743" s="1954"/>
      <c r="AD743" s="1954"/>
      <c r="AE743" s="1954"/>
      <c r="AF743" s="1954"/>
      <c r="AG743" s="1954"/>
      <c r="AH743" s="1954"/>
    </row>
    <row r="744" spans="1:34" ht="15.75" customHeight="1">
      <c r="A744" s="1954"/>
      <c r="B744" s="1954"/>
      <c r="C744" s="1954"/>
      <c r="D744" s="1954"/>
      <c r="E744" s="1954"/>
      <c r="F744" s="1954"/>
      <c r="G744" s="1954"/>
      <c r="H744" s="1954"/>
      <c r="I744" s="1954"/>
      <c r="J744" s="1954"/>
      <c r="K744" s="1954"/>
      <c r="L744" s="1954"/>
      <c r="M744" s="1954"/>
      <c r="N744" s="1954"/>
      <c r="O744" s="1954"/>
      <c r="P744" s="1954"/>
      <c r="Q744" s="1954"/>
      <c r="R744" s="1954"/>
      <c r="S744" s="1954"/>
      <c r="T744" s="1954"/>
      <c r="U744" s="1954"/>
      <c r="V744" s="1954"/>
      <c r="W744" s="1954"/>
      <c r="X744" s="1954"/>
      <c r="Y744" s="1954"/>
      <c r="Z744" s="1954"/>
      <c r="AA744" s="1954"/>
      <c r="AB744" s="1954"/>
      <c r="AC744" s="1954"/>
      <c r="AD744" s="1954"/>
      <c r="AE744" s="1954"/>
      <c r="AF744" s="1954"/>
      <c r="AG744" s="1954"/>
      <c r="AH744" s="1954"/>
    </row>
    <row r="745" spans="1:34" ht="15.75" customHeight="1">
      <c r="A745" s="1954"/>
      <c r="B745" s="1954"/>
      <c r="C745" s="1954"/>
      <c r="D745" s="1954"/>
      <c r="E745" s="1954"/>
      <c r="F745" s="1954"/>
      <c r="G745" s="1954"/>
      <c r="H745" s="1954"/>
      <c r="I745" s="1954"/>
      <c r="J745" s="1954"/>
      <c r="K745" s="1954"/>
      <c r="L745" s="1954"/>
      <c r="M745" s="1954"/>
      <c r="N745" s="1954"/>
      <c r="O745" s="1954"/>
      <c r="P745" s="1954"/>
      <c r="Q745" s="1954"/>
      <c r="R745" s="1954"/>
      <c r="S745" s="1954"/>
      <c r="T745" s="1954"/>
      <c r="U745" s="1954"/>
      <c r="V745" s="1954"/>
      <c r="W745" s="1954"/>
      <c r="X745" s="1954"/>
      <c r="Y745" s="1954"/>
      <c r="Z745" s="1954"/>
      <c r="AA745" s="1954"/>
      <c r="AB745" s="1954"/>
      <c r="AC745" s="1954"/>
      <c r="AD745" s="1954"/>
      <c r="AE745" s="1954"/>
      <c r="AF745" s="1954"/>
      <c r="AG745" s="1954"/>
      <c r="AH745" s="1954"/>
    </row>
    <row r="746" spans="1:34" ht="15.75" customHeight="1">
      <c r="A746" s="1954"/>
      <c r="B746" s="1954"/>
      <c r="C746" s="1954"/>
      <c r="D746" s="1954"/>
      <c r="E746" s="1954"/>
      <c r="F746" s="1954"/>
      <c r="G746" s="1954"/>
      <c r="H746" s="1954"/>
      <c r="I746" s="1954"/>
      <c r="J746" s="1954"/>
      <c r="K746" s="1954"/>
      <c r="L746" s="1954"/>
      <c r="M746" s="1954"/>
      <c r="N746" s="1954"/>
      <c r="O746" s="1954"/>
      <c r="P746" s="1954"/>
      <c r="Q746" s="1954"/>
      <c r="R746" s="1954"/>
      <c r="S746" s="1954"/>
      <c r="T746" s="1954"/>
      <c r="U746" s="1954"/>
      <c r="V746" s="1954"/>
      <c r="W746" s="1954"/>
      <c r="X746" s="1954"/>
      <c r="Y746" s="1954"/>
      <c r="Z746" s="1954"/>
      <c r="AA746" s="1954"/>
      <c r="AB746" s="1954"/>
      <c r="AC746" s="1954"/>
      <c r="AD746" s="1954"/>
      <c r="AE746" s="1954"/>
      <c r="AF746" s="1954"/>
      <c r="AG746" s="1954"/>
      <c r="AH746" s="1954"/>
    </row>
    <row r="747" spans="1:34" ht="15.75" customHeight="1">
      <c r="A747" s="1954"/>
      <c r="B747" s="1954"/>
      <c r="C747" s="1954"/>
      <c r="D747" s="1954"/>
      <c r="E747" s="1954"/>
      <c r="F747" s="1954"/>
      <c r="G747" s="1954"/>
      <c r="H747" s="1954"/>
      <c r="I747" s="1954"/>
      <c r="J747" s="1954"/>
      <c r="K747" s="1954"/>
      <c r="L747" s="1954"/>
      <c r="M747" s="1954"/>
      <c r="N747" s="1954"/>
      <c r="O747" s="1954"/>
      <c r="P747" s="1954"/>
      <c r="Q747" s="1954"/>
      <c r="R747" s="1954"/>
      <c r="S747" s="1954"/>
      <c r="T747" s="1954"/>
      <c r="U747" s="1954"/>
      <c r="V747" s="1954"/>
      <c r="W747" s="1954"/>
      <c r="X747" s="1954"/>
      <c r="Y747" s="1954"/>
      <c r="Z747" s="1954"/>
      <c r="AA747" s="1954"/>
      <c r="AB747" s="1954"/>
      <c r="AC747" s="1954"/>
      <c r="AD747" s="1954"/>
      <c r="AE747" s="1954"/>
      <c r="AF747" s="1954"/>
      <c r="AG747" s="1954"/>
      <c r="AH747" s="1954"/>
    </row>
    <row r="748" spans="1:34" ht="15.75" customHeight="1">
      <c r="A748" s="1954"/>
      <c r="B748" s="1954"/>
      <c r="C748" s="1954"/>
      <c r="D748" s="1954"/>
      <c r="E748" s="1954"/>
      <c r="F748" s="1954"/>
      <c r="G748" s="1954"/>
      <c r="H748" s="1954"/>
      <c r="I748" s="1954"/>
      <c r="J748" s="1954"/>
      <c r="K748" s="1954"/>
      <c r="L748" s="1954"/>
      <c r="M748" s="1954"/>
      <c r="N748" s="1954"/>
      <c r="O748" s="1954"/>
      <c r="P748" s="1954"/>
      <c r="Q748" s="1954"/>
      <c r="R748" s="1954"/>
      <c r="S748" s="1954"/>
      <c r="T748" s="1954"/>
      <c r="U748" s="1954"/>
      <c r="V748" s="1954"/>
      <c r="W748" s="1954"/>
      <c r="X748" s="1954"/>
      <c r="Y748" s="1954"/>
      <c r="Z748" s="1954"/>
      <c r="AA748" s="1954"/>
      <c r="AB748" s="1954"/>
      <c r="AC748" s="1954"/>
      <c r="AD748" s="1954"/>
      <c r="AE748" s="1954"/>
      <c r="AF748" s="1954"/>
      <c r="AG748" s="1954"/>
      <c r="AH748" s="1954"/>
    </row>
    <row r="749" spans="1:34" ht="15.75" customHeight="1">
      <c r="A749" s="1954"/>
      <c r="B749" s="1954"/>
      <c r="C749" s="1954"/>
      <c r="D749" s="1954"/>
      <c r="E749" s="1954"/>
      <c r="F749" s="1954"/>
      <c r="G749" s="1954"/>
      <c r="H749" s="1954"/>
      <c r="I749" s="1954"/>
      <c r="J749" s="1954"/>
      <c r="K749" s="1954"/>
      <c r="L749" s="1954"/>
      <c r="M749" s="1954"/>
      <c r="N749" s="1954"/>
      <c r="O749" s="1954"/>
      <c r="P749" s="1954"/>
      <c r="Q749" s="1954"/>
      <c r="R749" s="1954"/>
      <c r="S749" s="1954"/>
      <c r="T749" s="1954"/>
      <c r="U749" s="1954"/>
      <c r="V749" s="1954"/>
      <c r="W749" s="1954"/>
      <c r="X749" s="1954"/>
      <c r="Y749" s="1954"/>
      <c r="Z749" s="1954"/>
      <c r="AA749" s="1954"/>
      <c r="AB749" s="1954"/>
      <c r="AC749" s="1954"/>
      <c r="AD749" s="1954"/>
      <c r="AE749" s="1954"/>
      <c r="AF749" s="1954"/>
      <c r="AG749" s="1954"/>
      <c r="AH749" s="1954"/>
    </row>
    <row r="750" spans="1:34" ht="15.75" customHeight="1">
      <c r="A750" s="1954"/>
      <c r="B750" s="1954"/>
      <c r="C750" s="1954"/>
      <c r="D750" s="1954"/>
      <c r="E750" s="1954"/>
      <c r="F750" s="1954"/>
      <c r="G750" s="1954"/>
      <c r="H750" s="1954"/>
      <c r="I750" s="1954"/>
      <c r="J750" s="1954"/>
      <c r="K750" s="1954"/>
      <c r="L750" s="1954"/>
      <c r="M750" s="1954"/>
      <c r="N750" s="1954"/>
      <c r="O750" s="1954"/>
      <c r="P750" s="1954"/>
      <c r="Q750" s="1954"/>
      <c r="R750" s="1954"/>
      <c r="S750" s="1954"/>
      <c r="T750" s="1954"/>
      <c r="U750" s="1954"/>
      <c r="V750" s="1954"/>
      <c r="W750" s="1954"/>
      <c r="X750" s="1954"/>
      <c r="Y750" s="1954"/>
      <c r="Z750" s="1954"/>
      <c r="AA750" s="1954"/>
      <c r="AB750" s="1954"/>
      <c r="AC750" s="1954"/>
      <c r="AD750" s="1954"/>
      <c r="AE750" s="1954"/>
      <c r="AF750" s="1954"/>
      <c r="AG750" s="1954"/>
      <c r="AH750" s="1954"/>
    </row>
    <row r="751" spans="1:34" ht="15.75" customHeight="1">
      <c r="A751" s="1954"/>
      <c r="B751" s="1954"/>
      <c r="C751" s="1954"/>
      <c r="D751" s="1954"/>
      <c r="E751" s="1954"/>
      <c r="F751" s="1954"/>
      <c r="G751" s="1954"/>
      <c r="H751" s="1954"/>
      <c r="I751" s="1954"/>
      <c r="J751" s="1954"/>
      <c r="K751" s="1954"/>
      <c r="L751" s="1954"/>
      <c r="M751" s="1954"/>
      <c r="N751" s="1954"/>
      <c r="O751" s="1954"/>
      <c r="P751" s="1954"/>
      <c r="Q751" s="1954"/>
      <c r="R751" s="1954"/>
      <c r="S751" s="1954"/>
      <c r="T751" s="1954"/>
      <c r="U751" s="1954"/>
      <c r="V751" s="1954"/>
      <c r="W751" s="1954"/>
      <c r="X751" s="1954"/>
      <c r="Y751" s="1954"/>
      <c r="Z751" s="1954"/>
      <c r="AA751" s="1954"/>
      <c r="AB751" s="1954"/>
      <c r="AC751" s="1954"/>
      <c r="AD751" s="1954"/>
      <c r="AE751" s="1954"/>
      <c r="AF751" s="1954"/>
      <c r="AG751" s="1954"/>
      <c r="AH751" s="1954"/>
    </row>
    <row r="752" spans="1:34" ht="15.75" customHeight="1">
      <c r="A752" s="1954"/>
      <c r="B752" s="1954"/>
      <c r="C752" s="1954"/>
      <c r="D752" s="1954"/>
      <c r="E752" s="1954"/>
      <c r="F752" s="1954"/>
      <c r="G752" s="1954"/>
      <c r="H752" s="1954"/>
      <c r="I752" s="1954"/>
      <c r="J752" s="1954"/>
      <c r="K752" s="1954"/>
      <c r="L752" s="1954"/>
      <c r="M752" s="1954"/>
      <c r="N752" s="1954"/>
      <c r="O752" s="1954"/>
      <c r="P752" s="1954"/>
      <c r="Q752" s="1954"/>
      <c r="R752" s="1954"/>
      <c r="S752" s="1954"/>
      <c r="T752" s="1954"/>
      <c r="U752" s="1954"/>
      <c r="V752" s="1954"/>
      <c r="W752" s="1954"/>
      <c r="X752" s="1954"/>
      <c r="Y752" s="1954"/>
      <c r="Z752" s="1954"/>
      <c r="AA752" s="1954"/>
      <c r="AB752" s="1954"/>
      <c r="AC752" s="1954"/>
      <c r="AD752" s="1954"/>
      <c r="AE752" s="1954"/>
      <c r="AF752" s="1954"/>
      <c r="AG752" s="1954"/>
      <c r="AH752" s="1954"/>
    </row>
    <row r="753" spans="1:34" ht="15.75" customHeight="1">
      <c r="A753" s="1954"/>
      <c r="B753" s="1954"/>
      <c r="C753" s="1954"/>
      <c r="D753" s="1954"/>
      <c r="E753" s="1954"/>
      <c r="F753" s="1954"/>
      <c r="G753" s="1954"/>
      <c r="H753" s="1954"/>
      <c r="I753" s="1954"/>
      <c r="J753" s="1954"/>
      <c r="K753" s="1954"/>
      <c r="L753" s="1954"/>
      <c r="M753" s="1954"/>
      <c r="N753" s="1954"/>
      <c r="O753" s="1954"/>
      <c r="P753" s="1954"/>
      <c r="Q753" s="1954"/>
      <c r="R753" s="1954"/>
      <c r="S753" s="1954"/>
      <c r="T753" s="1954"/>
      <c r="U753" s="1954"/>
      <c r="V753" s="1954"/>
      <c r="W753" s="1954"/>
      <c r="X753" s="1954"/>
      <c r="Y753" s="1954"/>
      <c r="Z753" s="1954"/>
      <c r="AA753" s="1954"/>
      <c r="AB753" s="1954"/>
      <c r="AC753" s="1954"/>
      <c r="AD753" s="1954"/>
      <c r="AE753" s="1954"/>
      <c r="AF753" s="1954"/>
      <c r="AG753" s="1954"/>
      <c r="AH753" s="1954"/>
    </row>
    <row r="754" spans="1:34" ht="15.75" customHeight="1">
      <c r="A754" s="1954"/>
      <c r="B754" s="1954"/>
      <c r="C754" s="1954"/>
      <c r="D754" s="1954"/>
      <c r="E754" s="1954"/>
      <c r="F754" s="1954"/>
      <c r="G754" s="1954"/>
      <c r="H754" s="1954"/>
      <c r="I754" s="1954"/>
      <c r="J754" s="1954"/>
      <c r="K754" s="1954"/>
      <c r="L754" s="1954"/>
      <c r="M754" s="1954"/>
      <c r="N754" s="1954"/>
      <c r="O754" s="1954"/>
      <c r="P754" s="1954"/>
      <c r="Q754" s="1954"/>
      <c r="R754" s="1954"/>
      <c r="S754" s="1954"/>
      <c r="T754" s="1954"/>
      <c r="U754" s="1954"/>
      <c r="V754" s="1954"/>
      <c r="W754" s="1954"/>
      <c r="X754" s="1954"/>
      <c r="Y754" s="1954"/>
      <c r="Z754" s="1954"/>
      <c r="AA754" s="1954"/>
      <c r="AB754" s="1954"/>
      <c r="AC754" s="1954"/>
      <c r="AD754" s="1954"/>
      <c r="AE754" s="1954"/>
      <c r="AF754" s="1954"/>
      <c r="AG754" s="1954"/>
      <c r="AH754" s="1954"/>
    </row>
    <row r="755" spans="1:34" ht="15.75" customHeight="1">
      <c r="A755" s="1954"/>
      <c r="B755" s="1954"/>
      <c r="C755" s="1954"/>
      <c r="D755" s="1954"/>
      <c r="E755" s="1954"/>
      <c r="F755" s="1954"/>
      <c r="G755" s="1954"/>
      <c r="H755" s="1954"/>
      <c r="I755" s="1954"/>
      <c r="J755" s="1954"/>
      <c r="K755" s="1954"/>
      <c r="L755" s="1954"/>
      <c r="M755" s="1954"/>
      <c r="N755" s="1954"/>
      <c r="O755" s="1954"/>
      <c r="P755" s="1954"/>
      <c r="Q755" s="1954"/>
      <c r="R755" s="1954"/>
      <c r="S755" s="1954"/>
      <c r="T755" s="1954"/>
      <c r="U755" s="1954"/>
      <c r="V755" s="1954"/>
      <c r="W755" s="1954"/>
      <c r="X755" s="1954"/>
      <c r="Y755" s="1954"/>
      <c r="Z755" s="1954"/>
      <c r="AA755" s="1954"/>
      <c r="AB755" s="1954"/>
      <c r="AC755" s="1954"/>
      <c r="AD755" s="1954"/>
      <c r="AE755" s="1954"/>
      <c r="AF755" s="1954"/>
      <c r="AG755" s="1954"/>
      <c r="AH755" s="1954"/>
    </row>
    <row r="756" spans="1:34" ht="15.75" customHeight="1">
      <c r="A756" s="1954"/>
      <c r="B756" s="1954"/>
      <c r="C756" s="1954"/>
      <c r="D756" s="1954"/>
      <c r="E756" s="1954"/>
      <c r="F756" s="1954"/>
      <c r="G756" s="1954"/>
      <c r="H756" s="1954"/>
      <c r="I756" s="1954"/>
      <c r="J756" s="1954"/>
      <c r="K756" s="1954"/>
      <c r="L756" s="1954"/>
      <c r="M756" s="1954"/>
      <c r="N756" s="1954"/>
      <c r="O756" s="1954"/>
      <c r="P756" s="1954"/>
      <c r="Q756" s="1954"/>
      <c r="R756" s="1954"/>
      <c r="S756" s="1954"/>
      <c r="T756" s="1954"/>
      <c r="U756" s="1954"/>
      <c r="V756" s="1954"/>
      <c r="W756" s="1954"/>
      <c r="X756" s="1954"/>
      <c r="Y756" s="1954"/>
      <c r="Z756" s="1954"/>
      <c r="AA756" s="1954"/>
      <c r="AB756" s="1954"/>
      <c r="AC756" s="1954"/>
      <c r="AD756" s="1954"/>
      <c r="AE756" s="1954"/>
      <c r="AF756" s="1954"/>
      <c r="AG756" s="1954"/>
      <c r="AH756" s="1954"/>
    </row>
    <row r="757" spans="1:34" ht="15.75" customHeight="1">
      <c r="A757" s="1954"/>
      <c r="B757" s="1954"/>
      <c r="C757" s="1954"/>
      <c r="D757" s="1954"/>
      <c r="E757" s="1954"/>
      <c r="F757" s="1954"/>
      <c r="G757" s="1954"/>
      <c r="H757" s="1954"/>
      <c r="I757" s="1954"/>
      <c r="J757" s="1954"/>
      <c r="K757" s="1954"/>
      <c r="L757" s="1954"/>
      <c r="M757" s="1954"/>
      <c r="N757" s="1954"/>
      <c r="O757" s="1954"/>
      <c r="P757" s="1954"/>
      <c r="Q757" s="1954"/>
      <c r="R757" s="1954"/>
      <c r="S757" s="1954"/>
      <c r="T757" s="1954"/>
      <c r="U757" s="1954"/>
      <c r="V757" s="1954"/>
      <c r="W757" s="1954"/>
      <c r="X757" s="1954"/>
      <c r="Y757" s="1954"/>
      <c r="Z757" s="1954"/>
      <c r="AA757" s="1954"/>
      <c r="AB757" s="1954"/>
      <c r="AC757" s="1954"/>
      <c r="AD757" s="1954"/>
      <c r="AE757" s="1954"/>
      <c r="AF757" s="1954"/>
      <c r="AG757" s="1954"/>
      <c r="AH757" s="1954"/>
    </row>
    <row r="758" spans="1:34" ht="15.75" customHeight="1">
      <c r="A758" s="1954"/>
      <c r="B758" s="1954"/>
      <c r="C758" s="1954"/>
      <c r="D758" s="1954"/>
      <c r="E758" s="1954"/>
      <c r="F758" s="1954"/>
      <c r="G758" s="1954"/>
      <c r="H758" s="1954"/>
      <c r="I758" s="1954"/>
      <c r="J758" s="1954"/>
      <c r="K758" s="1954"/>
      <c r="L758" s="1954"/>
      <c r="M758" s="1954"/>
      <c r="N758" s="1954"/>
      <c r="O758" s="1954"/>
      <c r="P758" s="1954"/>
      <c r="Q758" s="1954"/>
      <c r="R758" s="1954"/>
      <c r="S758" s="1954"/>
      <c r="T758" s="1954"/>
      <c r="U758" s="1954"/>
      <c r="V758" s="1954"/>
      <c r="W758" s="1954"/>
      <c r="X758" s="1954"/>
      <c r="Y758" s="1954"/>
      <c r="Z758" s="1954"/>
      <c r="AA758" s="1954"/>
      <c r="AB758" s="1954"/>
      <c r="AC758" s="1954"/>
      <c r="AD758" s="1954"/>
      <c r="AE758" s="1954"/>
      <c r="AF758" s="1954"/>
      <c r="AG758" s="1954"/>
      <c r="AH758" s="1954"/>
    </row>
    <row r="759" spans="1:34" ht="15.75" customHeight="1">
      <c r="A759" s="1954"/>
      <c r="B759" s="1954"/>
      <c r="C759" s="1954"/>
      <c r="D759" s="1954"/>
      <c r="E759" s="1954"/>
      <c r="F759" s="1954"/>
      <c r="G759" s="1954"/>
      <c r="H759" s="1954"/>
      <c r="I759" s="1954"/>
      <c r="J759" s="1954"/>
      <c r="K759" s="1954"/>
      <c r="L759" s="1954"/>
      <c r="M759" s="1954"/>
      <c r="N759" s="1954"/>
      <c r="O759" s="1954"/>
      <c r="P759" s="1954"/>
      <c r="Q759" s="1954"/>
      <c r="R759" s="1954"/>
      <c r="S759" s="1954"/>
      <c r="T759" s="1954"/>
      <c r="U759" s="1954"/>
      <c r="V759" s="1954"/>
      <c r="W759" s="1954"/>
      <c r="X759" s="1954"/>
      <c r="Y759" s="1954"/>
      <c r="Z759" s="1954"/>
      <c r="AA759" s="1954"/>
      <c r="AB759" s="1954"/>
      <c r="AC759" s="1954"/>
      <c r="AD759" s="1954"/>
      <c r="AE759" s="1954"/>
      <c r="AF759" s="1954"/>
      <c r="AG759" s="1954"/>
      <c r="AH759" s="1954"/>
    </row>
    <row r="760" spans="1:34" ht="15.75" customHeight="1">
      <c r="A760" s="1954"/>
      <c r="B760" s="1954"/>
      <c r="C760" s="1954"/>
      <c r="D760" s="1954"/>
      <c r="E760" s="1954"/>
      <c r="F760" s="1954"/>
      <c r="G760" s="1954"/>
      <c r="H760" s="1954"/>
      <c r="I760" s="1954"/>
      <c r="J760" s="1954"/>
      <c r="K760" s="1954"/>
      <c r="L760" s="1954"/>
      <c r="M760" s="1954"/>
      <c r="N760" s="1954"/>
      <c r="O760" s="1954"/>
      <c r="P760" s="1954"/>
      <c r="Q760" s="1954"/>
      <c r="R760" s="1954"/>
      <c r="S760" s="1954"/>
      <c r="T760" s="1954"/>
      <c r="U760" s="1954"/>
      <c r="V760" s="1954"/>
      <c r="W760" s="1954"/>
      <c r="X760" s="1954"/>
      <c r="Y760" s="1954"/>
      <c r="Z760" s="1954"/>
      <c r="AA760" s="1954"/>
      <c r="AB760" s="1954"/>
      <c r="AC760" s="1954"/>
      <c r="AD760" s="1954"/>
      <c r="AE760" s="1954"/>
      <c r="AF760" s="1954"/>
      <c r="AG760" s="1954"/>
      <c r="AH760" s="1954"/>
    </row>
    <row r="761" spans="1:34" ht="15.75" customHeight="1">
      <c r="A761" s="1954"/>
      <c r="B761" s="1954"/>
      <c r="C761" s="1954"/>
      <c r="D761" s="1954"/>
      <c r="E761" s="1954"/>
      <c r="F761" s="1954"/>
      <c r="G761" s="1954"/>
      <c r="H761" s="1954"/>
      <c r="I761" s="1954"/>
      <c r="J761" s="1954"/>
      <c r="K761" s="1954"/>
      <c r="L761" s="1954"/>
      <c r="M761" s="1954"/>
      <c r="N761" s="1954"/>
      <c r="O761" s="1954"/>
      <c r="P761" s="1954"/>
      <c r="Q761" s="1954"/>
      <c r="R761" s="1954"/>
      <c r="S761" s="1954"/>
      <c r="T761" s="1954"/>
      <c r="U761" s="1954"/>
      <c r="V761" s="1954"/>
      <c r="W761" s="1954"/>
      <c r="X761" s="1954"/>
      <c r="Y761" s="1954"/>
      <c r="Z761" s="1954"/>
      <c r="AA761" s="1954"/>
      <c r="AB761" s="1954"/>
      <c r="AC761" s="1954"/>
      <c r="AD761" s="1954"/>
      <c r="AE761" s="1954"/>
      <c r="AF761" s="1954"/>
      <c r="AG761" s="1954"/>
      <c r="AH761" s="1954"/>
    </row>
    <row r="762" spans="1:34" ht="15.75" customHeight="1">
      <c r="A762" s="1954"/>
      <c r="B762" s="1954"/>
      <c r="C762" s="1954"/>
      <c r="D762" s="1954"/>
      <c r="E762" s="1954"/>
      <c r="F762" s="1954"/>
      <c r="G762" s="1954"/>
      <c r="H762" s="1954"/>
      <c r="I762" s="1954"/>
      <c r="J762" s="1954"/>
      <c r="K762" s="1954"/>
      <c r="L762" s="1954"/>
      <c r="M762" s="1954"/>
      <c r="N762" s="1954"/>
      <c r="O762" s="1954"/>
      <c r="P762" s="1954"/>
      <c r="Q762" s="1954"/>
      <c r="R762" s="1954"/>
      <c r="S762" s="1954"/>
      <c r="T762" s="1954"/>
      <c r="U762" s="1954"/>
      <c r="V762" s="1954"/>
      <c r="W762" s="1954"/>
      <c r="X762" s="1954"/>
      <c r="Y762" s="1954"/>
      <c r="Z762" s="1954"/>
      <c r="AA762" s="1954"/>
      <c r="AB762" s="1954"/>
      <c r="AC762" s="1954"/>
      <c r="AD762" s="1954"/>
      <c r="AE762" s="1954"/>
      <c r="AF762" s="1954"/>
      <c r="AG762" s="1954"/>
      <c r="AH762" s="1954"/>
    </row>
    <row r="763" spans="1:34" ht="15.75" customHeight="1">
      <c r="A763" s="1954"/>
      <c r="B763" s="1954"/>
      <c r="C763" s="1954"/>
      <c r="D763" s="1954"/>
      <c r="E763" s="1954"/>
      <c r="F763" s="1954"/>
      <c r="G763" s="1954"/>
      <c r="H763" s="1954"/>
      <c r="I763" s="1954"/>
      <c r="J763" s="1954"/>
      <c r="K763" s="1954"/>
      <c r="L763" s="1954"/>
      <c r="M763" s="1954"/>
      <c r="N763" s="1954"/>
      <c r="O763" s="1954"/>
      <c r="P763" s="1954"/>
      <c r="Q763" s="1954"/>
      <c r="R763" s="1954"/>
      <c r="S763" s="1954"/>
      <c r="T763" s="1954"/>
      <c r="U763" s="1954"/>
      <c r="V763" s="1954"/>
      <c r="W763" s="1954"/>
      <c r="X763" s="1954"/>
      <c r="Y763" s="1954"/>
      <c r="Z763" s="1954"/>
      <c r="AA763" s="1954"/>
      <c r="AB763" s="1954"/>
      <c r="AC763" s="1954"/>
      <c r="AD763" s="1954"/>
      <c r="AE763" s="1954"/>
      <c r="AF763" s="1954"/>
      <c r="AG763" s="1954"/>
      <c r="AH763" s="1954"/>
    </row>
    <row r="764" spans="1:34" ht="15.75" customHeight="1">
      <c r="A764" s="1954"/>
      <c r="B764" s="1954"/>
      <c r="C764" s="1954"/>
      <c r="D764" s="1954"/>
      <c r="E764" s="1954"/>
      <c r="F764" s="1954"/>
      <c r="G764" s="1954"/>
      <c r="H764" s="1954"/>
      <c r="I764" s="1954"/>
      <c r="J764" s="1954"/>
      <c r="K764" s="1954"/>
      <c r="L764" s="1954"/>
      <c r="M764" s="1954"/>
      <c r="N764" s="1954"/>
      <c r="O764" s="1954"/>
      <c r="P764" s="1954"/>
      <c r="Q764" s="1954"/>
      <c r="R764" s="1954"/>
      <c r="S764" s="1954"/>
      <c r="T764" s="1954"/>
      <c r="U764" s="1954"/>
      <c r="V764" s="1954"/>
      <c r="W764" s="1954"/>
      <c r="X764" s="1954"/>
      <c r="Y764" s="1954"/>
      <c r="Z764" s="1954"/>
      <c r="AA764" s="1954"/>
      <c r="AB764" s="1954"/>
      <c r="AC764" s="1954"/>
      <c r="AD764" s="1954"/>
      <c r="AE764" s="1954"/>
      <c r="AF764" s="1954"/>
      <c r="AG764" s="1954"/>
      <c r="AH764" s="1954"/>
    </row>
    <row r="765" spans="1:34" ht="15.75" customHeight="1">
      <c r="A765" s="1954"/>
      <c r="B765" s="1954"/>
      <c r="C765" s="1954"/>
      <c r="D765" s="1954"/>
      <c r="E765" s="1954"/>
      <c r="F765" s="1954"/>
      <c r="G765" s="1954"/>
      <c r="H765" s="1954"/>
      <c r="I765" s="1954"/>
      <c r="J765" s="1954"/>
      <c r="K765" s="1954"/>
      <c r="L765" s="1954"/>
      <c r="M765" s="1954"/>
      <c r="N765" s="1954"/>
      <c r="O765" s="1954"/>
      <c r="P765" s="1954"/>
      <c r="Q765" s="1954"/>
      <c r="R765" s="1954"/>
      <c r="S765" s="1954"/>
      <c r="T765" s="1954"/>
      <c r="U765" s="1954"/>
      <c r="V765" s="1954"/>
      <c r="W765" s="1954"/>
      <c r="X765" s="1954"/>
      <c r="Y765" s="1954"/>
      <c r="Z765" s="1954"/>
      <c r="AA765" s="1954"/>
      <c r="AB765" s="1954"/>
      <c r="AC765" s="1954"/>
      <c r="AD765" s="1954"/>
      <c r="AE765" s="1954"/>
      <c r="AF765" s="1954"/>
      <c r="AG765" s="1954"/>
      <c r="AH765" s="1954"/>
    </row>
    <row r="766" spans="1:34" ht="15.75" customHeight="1">
      <c r="A766" s="1954"/>
      <c r="B766" s="1954"/>
      <c r="C766" s="1954"/>
      <c r="D766" s="1954"/>
      <c r="E766" s="1954"/>
      <c r="F766" s="1954"/>
      <c r="G766" s="1954"/>
      <c r="H766" s="1954"/>
      <c r="I766" s="1954"/>
      <c r="J766" s="1954"/>
      <c r="K766" s="1954"/>
      <c r="L766" s="1954"/>
      <c r="M766" s="1954"/>
      <c r="N766" s="1954"/>
      <c r="O766" s="1954"/>
      <c r="P766" s="1954"/>
      <c r="Q766" s="1954"/>
      <c r="R766" s="1954"/>
      <c r="S766" s="1954"/>
      <c r="T766" s="1954"/>
      <c r="U766" s="1954"/>
      <c r="V766" s="1954"/>
      <c r="W766" s="1954"/>
      <c r="X766" s="1954"/>
      <c r="Y766" s="1954"/>
      <c r="Z766" s="1954"/>
      <c r="AA766" s="1954"/>
      <c r="AB766" s="1954"/>
      <c r="AC766" s="1954"/>
      <c r="AD766" s="1954"/>
      <c r="AE766" s="1954"/>
      <c r="AF766" s="1954"/>
      <c r="AG766" s="1954"/>
      <c r="AH766" s="1954"/>
    </row>
    <row r="767" spans="1:34" ht="15.75" customHeight="1">
      <c r="A767" s="1954"/>
      <c r="B767" s="1954"/>
      <c r="C767" s="1954"/>
      <c r="D767" s="1954"/>
      <c r="E767" s="1954"/>
      <c r="F767" s="1954"/>
      <c r="G767" s="1954"/>
      <c r="H767" s="1954"/>
      <c r="I767" s="1954"/>
      <c r="J767" s="1954"/>
      <c r="K767" s="1954"/>
      <c r="L767" s="1954"/>
      <c r="M767" s="1954"/>
      <c r="N767" s="1954"/>
      <c r="O767" s="1954"/>
      <c r="P767" s="1954"/>
      <c r="Q767" s="1954"/>
      <c r="R767" s="1954"/>
      <c r="S767" s="1954"/>
      <c r="T767" s="1954"/>
      <c r="U767" s="1954"/>
      <c r="V767" s="1954"/>
      <c r="W767" s="1954"/>
      <c r="X767" s="1954"/>
      <c r="Y767" s="1954"/>
      <c r="Z767" s="1954"/>
      <c r="AA767" s="1954"/>
      <c r="AB767" s="1954"/>
      <c r="AC767" s="1954"/>
      <c r="AD767" s="1954"/>
      <c r="AE767" s="1954"/>
      <c r="AF767" s="1954"/>
      <c r="AG767" s="1954"/>
      <c r="AH767" s="1954"/>
    </row>
    <row r="768" spans="1:34" ht="15.75" customHeight="1">
      <c r="A768" s="1954"/>
      <c r="B768" s="1954"/>
      <c r="C768" s="1954"/>
      <c r="D768" s="1954"/>
      <c r="E768" s="1954"/>
      <c r="F768" s="1954"/>
      <c r="G768" s="1954"/>
      <c r="H768" s="1954"/>
      <c r="I768" s="1954"/>
      <c r="J768" s="1954"/>
      <c r="K768" s="1954"/>
      <c r="L768" s="1954"/>
      <c r="M768" s="1954"/>
      <c r="N768" s="1954"/>
      <c r="O768" s="1954"/>
      <c r="P768" s="1954"/>
      <c r="Q768" s="1954"/>
      <c r="R768" s="1954"/>
      <c r="S768" s="1954"/>
      <c r="T768" s="1954"/>
      <c r="U768" s="1954"/>
      <c r="V768" s="1954"/>
      <c r="W768" s="1954"/>
      <c r="X768" s="1954"/>
      <c r="Y768" s="1954"/>
      <c r="Z768" s="1954"/>
      <c r="AA768" s="1954"/>
      <c r="AB768" s="1954"/>
      <c r="AC768" s="1954"/>
      <c r="AD768" s="1954"/>
      <c r="AE768" s="1954"/>
      <c r="AF768" s="1954"/>
      <c r="AG768" s="1954"/>
      <c r="AH768" s="1954"/>
    </row>
    <row r="769" spans="1:34" ht="15.75" customHeight="1">
      <c r="A769" s="1954"/>
      <c r="B769" s="1954"/>
      <c r="C769" s="1954"/>
      <c r="D769" s="1954"/>
      <c r="E769" s="1954"/>
      <c r="F769" s="1954"/>
      <c r="G769" s="1954"/>
      <c r="H769" s="1954"/>
      <c r="I769" s="1954"/>
      <c r="J769" s="1954"/>
      <c r="K769" s="1954"/>
      <c r="L769" s="1954"/>
      <c r="M769" s="1954"/>
      <c r="N769" s="1954"/>
      <c r="O769" s="1954"/>
      <c r="P769" s="1954"/>
      <c r="Q769" s="1954"/>
      <c r="R769" s="1954"/>
      <c r="S769" s="1954"/>
      <c r="T769" s="1954"/>
      <c r="U769" s="1954"/>
      <c r="V769" s="1954"/>
      <c r="W769" s="1954"/>
      <c r="X769" s="1954"/>
      <c r="Y769" s="1954"/>
      <c r="Z769" s="1954"/>
      <c r="AA769" s="1954"/>
      <c r="AB769" s="1954"/>
      <c r="AC769" s="1954"/>
      <c r="AD769" s="1954"/>
      <c r="AE769" s="1954"/>
      <c r="AF769" s="1954"/>
      <c r="AG769" s="1954"/>
      <c r="AH769" s="1954"/>
    </row>
    <row r="770" spans="1:34" ht="15.75" customHeight="1">
      <c r="A770" s="1954"/>
      <c r="B770" s="1954"/>
      <c r="C770" s="1954"/>
      <c r="D770" s="1954"/>
      <c r="E770" s="1954"/>
      <c r="F770" s="1954"/>
      <c r="G770" s="1954"/>
      <c r="H770" s="1954"/>
      <c r="I770" s="1954"/>
      <c r="J770" s="1954"/>
      <c r="K770" s="1954"/>
      <c r="L770" s="1954"/>
      <c r="M770" s="1954"/>
      <c r="N770" s="1954"/>
      <c r="O770" s="1954"/>
      <c r="P770" s="1954"/>
      <c r="Q770" s="1954"/>
      <c r="R770" s="1954"/>
      <c r="S770" s="1954"/>
      <c r="T770" s="1954"/>
      <c r="U770" s="1954"/>
      <c r="V770" s="1954"/>
      <c r="W770" s="1954"/>
      <c r="X770" s="1954"/>
      <c r="Y770" s="1954"/>
      <c r="Z770" s="1954"/>
      <c r="AA770" s="1954"/>
      <c r="AB770" s="1954"/>
      <c r="AC770" s="1954"/>
      <c r="AD770" s="1954"/>
      <c r="AE770" s="1954"/>
      <c r="AF770" s="1954"/>
      <c r="AG770" s="1954"/>
      <c r="AH770" s="1954"/>
    </row>
    <row r="771" spans="1:34" ht="15.75" customHeight="1">
      <c r="A771" s="1954"/>
      <c r="B771" s="1954"/>
      <c r="C771" s="1954"/>
      <c r="D771" s="1954"/>
      <c r="E771" s="1954"/>
      <c r="F771" s="1954"/>
      <c r="G771" s="1954"/>
      <c r="H771" s="1954"/>
      <c r="I771" s="1954"/>
      <c r="J771" s="1954"/>
      <c r="K771" s="1954"/>
      <c r="L771" s="1954"/>
      <c r="M771" s="1954"/>
      <c r="N771" s="1954"/>
      <c r="O771" s="1954"/>
      <c r="P771" s="1954"/>
      <c r="Q771" s="1954"/>
      <c r="R771" s="1954"/>
      <c r="S771" s="1954"/>
      <c r="T771" s="1954"/>
      <c r="U771" s="1954"/>
      <c r="V771" s="1954"/>
      <c r="W771" s="1954"/>
      <c r="X771" s="1954"/>
      <c r="Y771" s="1954"/>
      <c r="Z771" s="1954"/>
      <c r="AA771" s="1954"/>
      <c r="AB771" s="1954"/>
      <c r="AC771" s="1954"/>
      <c r="AD771" s="1954"/>
      <c r="AE771" s="1954"/>
      <c r="AF771" s="1954"/>
      <c r="AG771" s="1954"/>
      <c r="AH771" s="1954"/>
    </row>
    <row r="772" spans="1:34" ht="15.75" customHeight="1">
      <c r="A772" s="1954"/>
      <c r="B772" s="1954"/>
      <c r="C772" s="1954"/>
      <c r="D772" s="1954"/>
      <c r="E772" s="1954"/>
      <c r="F772" s="1954"/>
      <c r="G772" s="1954"/>
      <c r="H772" s="1954"/>
      <c r="I772" s="1954"/>
      <c r="J772" s="1954"/>
      <c r="K772" s="1954"/>
      <c r="L772" s="1954"/>
      <c r="M772" s="1954"/>
      <c r="N772" s="1954"/>
      <c r="O772" s="1954"/>
      <c r="P772" s="1954"/>
      <c r="Q772" s="1954"/>
      <c r="R772" s="1954"/>
      <c r="S772" s="1954"/>
      <c r="T772" s="1954"/>
      <c r="U772" s="1954"/>
      <c r="V772" s="1954"/>
      <c r="W772" s="1954"/>
      <c r="X772" s="1954"/>
      <c r="Y772" s="1954"/>
      <c r="Z772" s="1954"/>
      <c r="AA772" s="1954"/>
      <c r="AB772" s="1954"/>
      <c r="AC772" s="1954"/>
      <c r="AD772" s="1954"/>
      <c r="AE772" s="1954"/>
      <c r="AF772" s="1954"/>
      <c r="AG772" s="1954"/>
      <c r="AH772" s="1954"/>
    </row>
    <row r="773" spans="1:34" ht="15.75" customHeight="1">
      <c r="A773" s="1954"/>
      <c r="B773" s="1954"/>
      <c r="C773" s="1954"/>
      <c r="D773" s="1954"/>
      <c r="E773" s="1954"/>
      <c r="F773" s="1954"/>
      <c r="G773" s="1954"/>
      <c r="H773" s="1954"/>
      <c r="I773" s="1954"/>
      <c r="J773" s="1954"/>
      <c r="K773" s="1954"/>
      <c r="L773" s="1954"/>
      <c r="M773" s="1954"/>
      <c r="N773" s="1954"/>
      <c r="O773" s="1954"/>
      <c r="P773" s="1954"/>
      <c r="Q773" s="1954"/>
      <c r="R773" s="1954"/>
      <c r="S773" s="1954"/>
      <c r="T773" s="1954"/>
      <c r="U773" s="1954"/>
      <c r="V773" s="1954"/>
      <c r="W773" s="1954"/>
      <c r="X773" s="1954"/>
      <c r="Y773" s="1954"/>
      <c r="Z773" s="1954"/>
      <c r="AA773" s="1954"/>
      <c r="AB773" s="1954"/>
      <c r="AC773" s="1954"/>
      <c r="AD773" s="1954"/>
      <c r="AE773" s="1954"/>
      <c r="AF773" s="1954"/>
      <c r="AG773" s="1954"/>
      <c r="AH773" s="1954"/>
    </row>
    <row r="774" spans="1:34" ht="15.75" customHeight="1">
      <c r="A774" s="1954"/>
      <c r="B774" s="1954"/>
      <c r="C774" s="1954"/>
      <c r="D774" s="1954"/>
      <c r="E774" s="1954"/>
      <c r="F774" s="1954"/>
      <c r="G774" s="1954"/>
      <c r="H774" s="1954"/>
      <c r="I774" s="1954"/>
      <c r="J774" s="1954"/>
      <c r="K774" s="1954"/>
      <c r="L774" s="1954"/>
      <c r="M774" s="1954"/>
      <c r="N774" s="1954"/>
      <c r="O774" s="1954"/>
      <c r="P774" s="1954"/>
      <c r="Q774" s="1954"/>
      <c r="R774" s="1954"/>
      <c r="S774" s="1954"/>
      <c r="T774" s="1954"/>
      <c r="U774" s="1954"/>
      <c r="V774" s="1954"/>
      <c r="W774" s="1954"/>
      <c r="X774" s="1954"/>
      <c r="Y774" s="1954"/>
      <c r="Z774" s="1954"/>
      <c r="AA774" s="1954"/>
      <c r="AB774" s="1954"/>
      <c r="AC774" s="1954"/>
      <c r="AD774" s="1954"/>
      <c r="AE774" s="1954"/>
      <c r="AF774" s="1954"/>
      <c r="AG774" s="1954"/>
      <c r="AH774" s="1954"/>
    </row>
    <row r="775" spans="1:34" ht="15.75" customHeight="1">
      <c r="A775" s="1954"/>
      <c r="B775" s="1954"/>
      <c r="C775" s="1954"/>
      <c r="D775" s="1954"/>
      <c r="E775" s="1954"/>
      <c r="F775" s="1954"/>
      <c r="G775" s="1954"/>
      <c r="H775" s="1954"/>
      <c r="I775" s="1954"/>
      <c r="J775" s="1954"/>
      <c r="K775" s="1954"/>
      <c r="L775" s="1954"/>
      <c r="M775" s="1954"/>
      <c r="N775" s="1954"/>
      <c r="O775" s="1954"/>
      <c r="P775" s="1954"/>
      <c r="Q775" s="1954"/>
      <c r="R775" s="1954"/>
      <c r="S775" s="1954"/>
      <c r="T775" s="1954"/>
      <c r="U775" s="1954"/>
      <c r="V775" s="1954"/>
      <c r="W775" s="1954"/>
      <c r="X775" s="1954"/>
      <c r="Y775" s="1954"/>
      <c r="Z775" s="1954"/>
      <c r="AA775" s="1954"/>
      <c r="AB775" s="1954"/>
      <c r="AC775" s="1954"/>
      <c r="AD775" s="1954"/>
      <c r="AE775" s="1954"/>
      <c r="AF775" s="1954"/>
      <c r="AG775" s="1954"/>
      <c r="AH775" s="1954"/>
    </row>
    <row r="776" spans="1:34" ht="15.75" customHeight="1">
      <c r="A776" s="1954"/>
      <c r="B776" s="1954"/>
      <c r="C776" s="1954"/>
      <c r="D776" s="1954"/>
      <c r="E776" s="1954"/>
      <c r="F776" s="1954"/>
      <c r="G776" s="1954"/>
      <c r="H776" s="1954"/>
      <c r="I776" s="1954"/>
      <c r="J776" s="1954"/>
      <c r="K776" s="1954"/>
      <c r="L776" s="1954"/>
      <c r="M776" s="1954"/>
      <c r="N776" s="1954"/>
      <c r="O776" s="1954"/>
      <c r="P776" s="1954"/>
      <c r="Q776" s="1954"/>
      <c r="R776" s="1954"/>
      <c r="S776" s="1954"/>
      <c r="T776" s="1954"/>
      <c r="U776" s="1954"/>
      <c r="V776" s="1954"/>
      <c r="W776" s="1954"/>
      <c r="X776" s="1954"/>
      <c r="Y776" s="1954"/>
      <c r="Z776" s="1954"/>
      <c r="AA776" s="1954"/>
      <c r="AB776" s="1954"/>
      <c r="AC776" s="1954"/>
      <c r="AD776" s="1954"/>
      <c r="AE776" s="1954"/>
      <c r="AF776" s="1954"/>
      <c r="AG776" s="1954"/>
      <c r="AH776" s="1954"/>
    </row>
    <row r="777" spans="1:34" ht="15.75" customHeight="1">
      <c r="A777" s="1954"/>
      <c r="B777" s="1954"/>
      <c r="C777" s="1954"/>
      <c r="D777" s="1954"/>
      <c r="E777" s="1954"/>
      <c r="F777" s="1954"/>
      <c r="G777" s="1954"/>
      <c r="H777" s="1954"/>
      <c r="I777" s="1954"/>
      <c r="J777" s="1954"/>
      <c r="K777" s="1954"/>
      <c r="L777" s="1954"/>
      <c r="M777" s="1954"/>
      <c r="N777" s="1954"/>
      <c r="O777" s="1954"/>
      <c r="P777" s="1954"/>
      <c r="Q777" s="1954"/>
      <c r="R777" s="1954"/>
      <c r="S777" s="1954"/>
      <c r="T777" s="1954"/>
      <c r="U777" s="1954"/>
      <c r="V777" s="1954"/>
      <c r="W777" s="1954"/>
      <c r="X777" s="1954"/>
      <c r="Y777" s="1954"/>
      <c r="Z777" s="1954"/>
      <c r="AA777" s="1954"/>
      <c r="AB777" s="1954"/>
      <c r="AC777" s="1954"/>
      <c r="AD777" s="1954"/>
      <c r="AE777" s="1954"/>
      <c r="AF777" s="1954"/>
      <c r="AG777" s="1954"/>
      <c r="AH777" s="1954"/>
    </row>
    <row r="778" spans="1:34" ht="15.75" customHeight="1">
      <c r="A778" s="1954"/>
      <c r="B778" s="1954"/>
      <c r="C778" s="1954"/>
      <c r="D778" s="1954"/>
      <c r="E778" s="1954"/>
      <c r="F778" s="1954"/>
      <c r="G778" s="1954"/>
      <c r="H778" s="1954"/>
      <c r="I778" s="1954"/>
      <c r="J778" s="1954"/>
      <c r="K778" s="1954"/>
      <c r="L778" s="1954"/>
      <c r="M778" s="1954"/>
      <c r="N778" s="1954"/>
      <c r="O778" s="1954"/>
      <c r="P778" s="1954"/>
      <c r="Q778" s="1954"/>
      <c r="R778" s="1954"/>
      <c r="S778" s="1954"/>
      <c r="T778" s="1954"/>
      <c r="U778" s="1954"/>
      <c r="V778" s="1954"/>
      <c r="W778" s="1954"/>
      <c r="X778" s="1954"/>
      <c r="Y778" s="1954"/>
      <c r="Z778" s="1954"/>
      <c r="AA778" s="1954"/>
      <c r="AB778" s="1954"/>
      <c r="AC778" s="1954"/>
      <c r="AD778" s="1954"/>
      <c r="AE778" s="1954"/>
      <c r="AF778" s="1954"/>
      <c r="AG778" s="1954"/>
      <c r="AH778" s="1954"/>
    </row>
    <row r="779" spans="1:34" ht="15.75" customHeight="1">
      <c r="A779" s="1954"/>
      <c r="B779" s="1954"/>
      <c r="C779" s="1954"/>
      <c r="D779" s="1954"/>
      <c r="E779" s="1954"/>
      <c r="F779" s="1954"/>
      <c r="G779" s="1954"/>
      <c r="H779" s="1954"/>
      <c r="I779" s="1954"/>
      <c r="J779" s="1954"/>
      <c r="K779" s="1954"/>
      <c r="L779" s="1954"/>
      <c r="M779" s="1954"/>
      <c r="N779" s="1954"/>
      <c r="O779" s="1954"/>
      <c r="P779" s="1954"/>
      <c r="Q779" s="1954"/>
      <c r="R779" s="1954"/>
      <c r="S779" s="1954"/>
      <c r="T779" s="1954"/>
      <c r="U779" s="1954"/>
      <c r="V779" s="1954"/>
      <c r="W779" s="1954"/>
      <c r="X779" s="1954"/>
      <c r="Y779" s="1954"/>
      <c r="Z779" s="1954"/>
      <c r="AA779" s="1954"/>
      <c r="AB779" s="1954"/>
      <c r="AC779" s="1954"/>
      <c r="AD779" s="1954"/>
      <c r="AE779" s="1954"/>
      <c r="AF779" s="1954"/>
      <c r="AG779" s="1954"/>
      <c r="AH779" s="1954"/>
    </row>
    <row r="780" spans="1:34" ht="15.75" customHeight="1">
      <c r="A780" s="1954"/>
      <c r="B780" s="1954"/>
      <c r="C780" s="1954"/>
      <c r="D780" s="1954"/>
      <c r="E780" s="1954"/>
      <c r="F780" s="1954"/>
      <c r="G780" s="1954"/>
      <c r="H780" s="1954"/>
      <c r="I780" s="1954"/>
      <c r="J780" s="1954"/>
      <c r="K780" s="1954"/>
      <c r="L780" s="1954"/>
      <c r="M780" s="1954"/>
      <c r="N780" s="1954"/>
      <c r="O780" s="1954"/>
      <c r="P780" s="1954"/>
      <c r="Q780" s="1954"/>
      <c r="R780" s="1954"/>
      <c r="S780" s="1954"/>
      <c r="T780" s="1954"/>
      <c r="U780" s="1954"/>
      <c r="V780" s="1954"/>
      <c r="W780" s="1954"/>
      <c r="X780" s="1954"/>
      <c r="Y780" s="1954"/>
      <c r="Z780" s="1954"/>
      <c r="AA780" s="1954"/>
      <c r="AB780" s="1954"/>
      <c r="AC780" s="1954"/>
      <c r="AD780" s="1954"/>
      <c r="AE780" s="1954"/>
      <c r="AF780" s="1954"/>
      <c r="AG780" s="1954"/>
      <c r="AH780" s="1954"/>
    </row>
    <row r="781" spans="1:34" ht="15.75" customHeight="1">
      <c r="A781" s="1954"/>
      <c r="B781" s="1954"/>
      <c r="C781" s="1954"/>
      <c r="D781" s="1954"/>
      <c r="E781" s="1954"/>
      <c r="F781" s="1954"/>
      <c r="G781" s="1954"/>
      <c r="H781" s="1954"/>
      <c r="I781" s="1954"/>
      <c r="J781" s="1954"/>
      <c r="K781" s="1954"/>
      <c r="L781" s="1954"/>
      <c r="M781" s="1954"/>
      <c r="N781" s="1954"/>
      <c r="O781" s="1954"/>
      <c r="P781" s="1954"/>
      <c r="Q781" s="1954"/>
      <c r="R781" s="1954"/>
      <c r="S781" s="1954"/>
      <c r="T781" s="1954"/>
      <c r="U781" s="1954"/>
      <c r="V781" s="1954"/>
      <c r="W781" s="1954"/>
      <c r="X781" s="1954"/>
      <c r="Y781" s="1954"/>
      <c r="Z781" s="1954"/>
      <c r="AA781" s="1954"/>
      <c r="AB781" s="1954"/>
      <c r="AC781" s="1954"/>
      <c r="AD781" s="1954"/>
      <c r="AE781" s="1954"/>
      <c r="AF781" s="1954"/>
      <c r="AG781" s="1954"/>
      <c r="AH781" s="1954"/>
    </row>
    <row r="782" spans="1:34" ht="15.75" customHeight="1">
      <c r="A782" s="1954"/>
      <c r="B782" s="1954"/>
      <c r="C782" s="1954"/>
      <c r="D782" s="1954"/>
      <c r="E782" s="1954"/>
      <c r="F782" s="1954"/>
      <c r="G782" s="1954"/>
      <c r="H782" s="1954"/>
      <c r="I782" s="1954"/>
      <c r="J782" s="1954"/>
      <c r="K782" s="1954"/>
      <c r="L782" s="1954"/>
      <c r="M782" s="1954"/>
      <c r="N782" s="1954"/>
      <c r="O782" s="1954"/>
      <c r="P782" s="1954"/>
      <c r="Q782" s="1954"/>
      <c r="R782" s="1954"/>
      <c r="S782" s="1954"/>
      <c r="T782" s="1954"/>
      <c r="U782" s="1954"/>
      <c r="V782" s="1954"/>
      <c r="W782" s="1954"/>
      <c r="X782" s="1954"/>
      <c r="Y782" s="1954"/>
      <c r="Z782" s="1954"/>
      <c r="AA782" s="1954"/>
      <c r="AB782" s="1954"/>
      <c r="AC782" s="1954"/>
      <c r="AD782" s="1954"/>
      <c r="AE782" s="1954"/>
      <c r="AF782" s="1954"/>
      <c r="AG782" s="1954"/>
      <c r="AH782" s="1954"/>
    </row>
    <row r="783" spans="1:34" ht="15.75" customHeight="1">
      <c r="A783" s="1954"/>
      <c r="B783" s="1954"/>
      <c r="C783" s="1954"/>
      <c r="D783" s="1954"/>
      <c r="E783" s="1954"/>
      <c r="F783" s="1954"/>
      <c r="G783" s="1954"/>
      <c r="H783" s="1954"/>
      <c r="I783" s="1954"/>
      <c r="J783" s="1954"/>
      <c r="K783" s="1954"/>
      <c r="L783" s="1954"/>
      <c r="M783" s="1954"/>
      <c r="N783" s="1954"/>
      <c r="O783" s="1954"/>
      <c r="P783" s="1954"/>
      <c r="Q783" s="1954"/>
      <c r="R783" s="1954"/>
      <c r="S783" s="1954"/>
      <c r="T783" s="1954"/>
      <c r="U783" s="1954"/>
      <c r="V783" s="1954"/>
      <c r="W783" s="1954"/>
      <c r="X783" s="1954"/>
      <c r="Y783" s="1954"/>
      <c r="Z783" s="1954"/>
      <c r="AA783" s="1954"/>
      <c r="AB783" s="1954"/>
      <c r="AC783" s="1954"/>
      <c r="AD783" s="1954"/>
      <c r="AE783" s="1954"/>
      <c r="AF783" s="1954"/>
      <c r="AG783" s="1954"/>
      <c r="AH783" s="1954"/>
    </row>
    <row r="784" spans="1:34" ht="15.75" customHeight="1">
      <c r="A784" s="1954"/>
      <c r="B784" s="1954"/>
      <c r="C784" s="1954"/>
      <c r="D784" s="1954"/>
      <c r="E784" s="1954"/>
      <c r="F784" s="1954"/>
      <c r="G784" s="1954"/>
      <c r="H784" s="1954"/>
      <c r="I784" s="1954"/>
      <c r="J784" s="1954"/>
      <c r="K784" s="1954"/>
      <c r="L784" s="1954"/>
      <c r="M784" s="1954"/>
      <c r="N784" s="1954"/>
      <c r="O784" s="1954"/>
      <c r="P784" s="1954"/>
      <c r="Q784" s="1954"/>
      <c r="R784" s="1954"/>
      <c r="S784" s="1954"/>
      <c r="T784" s="1954"/>
      <c r="U784" s="1954"/>
      <c r="V784" s="1954"/>
      <c r="W784" s="1954"/>
      <c r="X784" s="1954"/>
      <c r="Y784" s="1954"/>
      <c r="Z784" s="1954"/>
      <c r="AA784" s="1954"/>
      <c r="AB784" s="1954"/>
      <c r="AC784" s="1954"/>
      <c r="AD784" s="1954"/>
      <c r="AE784" s="1954"/>
      <c r="AF784" s="1954"/>
      <c r="AG784" s="1954"/>
      <c r="AH784" s="1954"/>
    </row>
    <row r="785" spans="1:34" ht="15.75" customHeight="1">
      <c r="A785" s="1954"/>
      <c r="B785" s="1954"/>
      <c r="C785" s="1954"/>
      <c r="D785" s="1954"/>
      <c r="E785" s="1954"/>
      <c r="F785" s="1954"/>
      <c r="G785" s="1954"/>
      <c r="H785" s="1954"/>
      <c r="I785" s="1954"/>
      <c r="J785" s="1954"/>
      <c r="K785" s="1954"/>
      <c r="L785" s="1954"/>
      <c r="M785" s="1954"/>
      <c r="N785" s="1954"/>
      <c r="O785" s="1954"/>
      <c r="P785" s="1954"/>
      <c r="Q785" s="1954"/>
      <c r="R785" s="1954"/>
      <c r="S785" s="1954"/>
      <c r="T785" s="1954"/>
      <c r="U785" s="1954"/>
      <c r="V785" s="1954"/>
      <c r="W785" s="1954"/>
      <c r="X785" s="1954"/>
      <c r="Y785" s="1954"/>
      <c r="Z785" s="1954"/>
      <c r="AA785" s="1954"/>
      <c r="AB785" s="1954"/>
      <c r="AC785" s="1954"/>
      <c r="AD785" s="1954"/>
      <c r="AE785" s="1954"/>
      <c r="AF785" s="1954"/>
      <c r="AG785" s="1954"/>
      <c r="AH785" s="1954"/>
    </row>
    <row r="786" spans="1:34" ht="15.75" customHeight="1">
      <c r="A786" s="1954"/>
      <c r="B786" s="1954"/>
      <c r="C786" s="1954"/>
      <c r="D786" s="1954"/>
      <c r="E786" s="1954"/>
      <c r="F786" s="1954"/>
      <c r="G786" s="1954"/>
      <c r="H786" s="1954"/>
      <c r="I786" s="1954"/>
      <c r="J786" s="1954"/>
      <c r="K786" s="1954"/>
      <c r="L786" s="1954"/>
      <c r="M786" s="1954"/>
      <c r="N786" s="1954"/>
      <c r="O786" s="1954"/>
      <c r="P786" s="1954"/>
      <c r="Q786" s="1954"/>
      <c r="R786" s="1954"/>
      <c r="S786" s="1954"/>
      <c r="T786" s="1954"/>
      <c r="U786" s="1954"/>
      <c r="V786" s="1954"/>
      <c r="W786" s="1954"/>
      <c r="X786" s="1954"/>
      <c r="Y786" s="1954"/>
      <c r="Z786" s="1954"/>
      <c r="AA786" s="1954"/>
      <c r="AB786" s="1954"/>
      <c r="AC786" s="1954"/>
      <c r="AD786" s="1954"/>
      <c r="AE786" s="1954"/>
      <c r="AF786" s="1954"/>
      <c r="AG786" s="1954"/>
      <c r="AH786" s="1954"/>
    </row>
    <row r="787" spans="1:34" ht="15.75" customHeight="1">
      <c r="A787" s="1954"/>
      <c r="B787" s="1954"/>
      <c r="C787" s="1954"/>
      <c r="D787" s="1954"/>
      <c r="E787" s="1954"/>
      <c r="F787" s="1954"/>
      <c r="G787" s="1954"/>
      <c r="H787" s="1954"/>
      <c r="I787" s="1954"/>
      <c r="J787" s="1954"/>
      <c r="K787" s="1954"/>
      <c r="L787" s="1954"/>
      <c r="M787" s="1954"/>
      <c r="N787" s="1954"/>
      <c r="O787" s="1954"/>
      <c r="P787" s="1954"/>
      <c r="Q787" s="1954"/>
      <c r="R787" s="1954"/>
      <c r="S787" s="1954"/>
      <c r="T787" s="1954"/>
      <c r="U787" s="1954"/>
      <c r="V787" s="1954"/>
      <c r="W787" s="1954"/>
      <c r="X787" s="1954"/>
      <c r="Y787" s="1954"/>
      <c r="Z787" s="1954"/>
      <c r="AA787" s="1954"/>
      <c r="AB787" s="1954"/>
      <c r="AC787" s="1954"/>
      <c r="AD787" s="1954"/>
      <c r="AE787" s="1954"/>
      <c r="AF787" s="1954"/>
      <c r="AG787" s="1954"/>
      <c r="AH787" s="1954"/>
    </row>
    <row r="788" spans="1:34" ht="15.75" customHeight="1">
      <c r="A788" s="1954"/>
      <c r="B788" s="1954"/>
      <c r="C788" s="1954"/>
      <c r="D788" s="1954"/>
      <c r="E788" s="1954"/>
      <c r="F788" s="1954"/>
      <c r="G788" s="1954"/>
      <c r="H788" s="1954"/>
      <c r="I788" s="1954"/>
      <c r="J788" s="1954"/>
      <c r="K788" s="1954"/>
      <c r="L788" s="1954"/>
      <c r="M788" s="1954"/>
      <c r="N788" s="1954"/>
      <c r="O788" s="1954"/>
      <c r="P788" s="1954"/>
      <c r="Q788" s="1954"/>
      <c r="R788" s="1954"/>
      <c r="S788" s="1954"/>
      <c r="T788" s="1954"/>
      <c r="U788" s="1954"/>
      <c r="V788" s="1954"/>
      <c r="W788" s="1954"/>
      <c r="X788" s="1954"/>
      <c r="Y788" s="1954"/>
      <c r="Z788" s="1954"/>
      <c r="AA788" s="1954"/>
      <c r="AB788" s="1954"/>
      <c r="AC788" s="1954"/>
      <c r="AD788" s="1954"/>
      <c r="AE788" s="1954"/>
      <c r="AF788" s="1954"/>
      <c r="AG788" s="1954"/>
      <c r="AH788" s="1954"/>
    </row>
    <row r="789" spans="1:34" ht="15.75" customHeight="1">
      <c r="A789" s="1954"/>
      <c r="B789" s="1954"/>
      <c r="C789" s="1954"/>
      <c r="D789" s="1954"/>
      <c r="E789" s="1954"/>
      <c r="F789" s="1954"/>
      <c r="G789" s="1954"/>
      <c r="H789" s="1954"/>
      <c r="I789" s="1954"/>
      <c r="J789" s="1954"/>
      <c r="K789" s="1954"/>
      <c r="L789" s="1954"/>
      <c r="M789" s="1954"/>
      <c r="N789" s="1954"/>
      <c r="O789" s="1954"/>
      <c r="P789" s="1954"/>
      <c r="Q789" s="1954"/>
      <c r="R789" s="1954"/>
      <c r="S789" s="1954"/>
      <c r="T789" s="1954"/>
      <c r="U789" s="1954"/>
      <c r="V789" s="1954"/>
      <c r="W789" s="1954"/>
      <c r="X789" s="1954"/>
      <c r="Y789" s="1954"/>
      <c r="Z789" s="1954"/>
      <c r="AA789" s="1954"/>
      <c r="AB789" s="1954"/>
      <c r="AC789" s="1954"/>
      <c r="AD789" s="1954"/>
      <c r="AE789" s="1954"/>
      <c r="AF789" s="1954"/>
      <c r="AG789" s="1954"/>
      <c r="AH789" s="1954"/>
    </row>
    <row r="790" spans="1:34" ht="15.75" customHeight="1">
      <c r="A790" s="1954"/>
      <c r="B790" s="1954"/>
      <c r="C790" s="1954"/>
      <c r="D790" s="1954"/>
      <c r="E790" s="1954"/>
      <c r="F790" s="1954"/>
      <c r="G790" s="1954"/>
      <c r="H790" s="1954"/>
      <c r="I790" s="1954"/>
      <c r="J790" s="1954"/>
      <c r="K790" s="1954"/>
      <c r="L790" s="1954"/>
      <c r="M790" s="1954"/>
      <c r="N790" s="1954"/>
      <c r="O790" s="1954"/>
      <c r="P790" s="1954"/>
      <c r="Q790" s="1954"/>
      <c r="R790" s="1954"/>
      <c r="S790" s="1954"/>
      <c r="T790" s="1954"/>
      <c r="U790" s="1954"/>
      <c r="V790" s="1954"/>
      <c r="W790" s="1954"/>
      <c r="X790" s="1954"/>
      <c r="Y790" s="1954"/>
      <c r="Z790" s="1954"/>
      <c r="AA790" s="1954"/>
      <c r="AB790" s="1954"/>
      <c r="AC790" s="1954"/>
      <c r="AD790" s="1954"/>
      <c r="AE790" s="1954"/>
      <c r="AF790" s="1954"/>
      <c r="AG790" s="1954"/>
      <c r="AH790" s="1954"/>
    </row>
    <row r="791" spans="1:34" ht="15.75" customHeight="1">
      <c r="A791" s="1954"/>
      <c r="B791" s="1954"/>
      <c r="C791" s="1954"/>
      <c r="D791" s="1954"/>
      <c r="E791" s="1954"/>
      <c r="F791" s="1954"/>
      <c r="G791" s="1954"/>
      <c r="H791" s="1954"/>
      <c r="I791" s="1954"/>
      <c r="J791" s="1954"/>
      <c r="K791" s="1954"/>
      <c r="L791" s="1954"/>
      <c r="M791" s="1954"/>
      <c r="N791" s="1954"/>
      <c r="O791" s="1954"/>
      <c r="P791" s="1954"/>
      <c r="Q791" s="1954"/>
      <c r="R791" s="1954"/>
      <c r="S791" s="1954"/>
      <c r="T791" s="1954"/>
      <c r="U791" s="1954"/>
      <c r="V791" s="1954"/>
      <c r="W791" s="1954"/>
      <c r="X791" s="1954"/>
      <c r="Y791" s="1954"/>
      <c r="Z791" s="1954"/>
      <c r="AA791" s="1954"/>
      <c r="AB791" s="1954"/>
      <c r="AC791" s="1954"/>
      <c r="AD791" s="1954"/>
      <c r="AE791" s="1954"/>
      <c r="AF791" s="1954"/>
      <c r="AG791" s="1954"/>
      <c r="AH791" s="1954"/>
    </row>
    <row r="792" spans="1:34" ht="15.75" customHeight="1">
      <c r="A792" s="1954"/>
      <c r="B792" s="1954"/>
      <c r="C792" s="1954"/>
      <c r="D792" s="1954"/>
      <c r="E792" s="1954"/>
      <c r="F792" s="1954"/>
      <c r="G792" s="1954"/>
      <c r="H792" s="1954"/>
      <c r="I792" s="1954"/>
      <c r="J792" s="1954"/>
      <c r="K792" s="1954"/>
      <c r="L792" s="1954"/>
      <c r="M792" s="1954"/>
      <c r="N792" s="1954"/>
      <c r="O792" s="1954"/>
      <c r="P792" s="1954"/>
      <c r="Q792" s="1954"/>
      <c r="R792" s="1954"/>
      <c r="S792" s="1954"/>
      <c r="T792" s="1954"/>
      <c r="U792" s="1954"/>
      <c r="V792" s="1954"/>
      <c r="W792" s="1954"/>
      <c r="X792" s="1954"/>
      <c r="Y792" s="1954"/>
      <c r="Z792" s="1954"/>
      <c r="AA792" s="1954"/>
      <c r="AB792" s="1954"/>
      <c r="AC792" s="1954"/>
      <c r="AD792" s="1954"/>
      <c r="AE792" s="1954"/>
      <c r="AF792" s="1954"/>
      <c r="AG792" s="1954"/>
      <c r="AH792" s="1954"/>
    </row>
    <row r="793" spans="1:34" ht="15.75" customHeight="1">
      <c r="A793" s="1954"/>
      <c r="B793" s="1954"/>
      <c r="C793" s="1954"/>
      <c r="D793" s="1954"/>
      <c r="E793" s="1954"/>
      <c r="F793" s="1954"/>
      <c r="G793" s="1954"/>
      <c r="H793" s="1954"/>
      <c r="I793" s="1954"/>
      <c r="J793" s="1954"/>
      <c r="K793" s="1954"/>
      <c r="L793" s="1954"/>
      <c r="M793" s="1954"/>
      <c r="N793" s="1954"/>
      <c r="O793" s="1954"/>
      <c r="P793" s="1954"/>
      <c r="Q793" s="1954"/>
      <c r="R793" s="1954"/>
      <c r="S793" s="1954"/>
      <c r="T793" s="1954"/>
      <c r="U793" s="1954"/>
      <c r="V793" s="1954"/>
      <c r="W793" s="1954"/>
      <c r="X793" s="1954"/>
      <c r="Y793" s="1954"/>
      <c r="Z793" s="1954"/>
      <c r="AA793" s="1954"/>
      <c r="AB793" s="1954"/>
      <c r="AC793" s="1954"/>
      <c r="AD793" s="1954"/>
      <c r="AE793" s="1954"/>
      <c r="AF793" s="1954"/>
      <c r="AG793" s="1954"/>
      <c r="AH793" s="1954"/>
    </row>
    <row r="794" spans="1:34" ht="15.75" customHeight="1">
      <c r="A794" s="1954"/>
      <c r="B794" s="1954"/>
      <c r="C794" s="1954"/>
      <c r="D794" s="1954"/>
      <c r="E794" s="1954"/>
      <c r="F794" s="1954"/>
      <c r="G794" s="1954"/>
      <c r="H794" s="1954"/>
      <c r="I794" s="1954"/>
      <c r="J794" s="1954"/>
      <c r="K794" s="1954"/>
      <c r="L794" s="1954"/>
      <c r="M794" s="1954"/>
      <c r="N794" s="1954"/>
      <c r="O794" s="1954"/>
      <c r="P794" s="1954"/>
      <c r="Q794" s="1954"/>
      <c r="R794" s="1954"/>
      <c r="S794" s="1954"/>
      <c r="T794" s="1954"/>
      <c r="U794" s="1954"/>
      <c r="V794" s="1954"/>
      <c r="W794" s="1954"/>
      <c r="X794" s="1954"/>
      <c r="Y794" s="1954"/>
      <c r="Z794" s="1954"/>
      <c r="AA794" s="1954"/>
      <c r="AB794" s="1954"/>
      <c r="AC794" s="1954"/>
      <c r="AD794" s="1954"/>
      <c r="AE794" s="1954"/>
      <c r="AF794" s="1954"/>
      <c r="AG794" s="1954"/>
      <c r="AH794" s="1954"/>
    </row>
    <row r="795" spans="1:34" ht="15.75" customHeight="1">
      <c r="A795" s="1954"/>
      <c r="B795" s="1954"/>
      <c r="C795" s="1954"/>
      <c r="D795" s="1954"/>
      <c r="E795" s="1954"/>
      <c r="F795" s="1954"/>
      <c r="G795" s="1954"/>
      <c r="H795" s="1954"/>
      <c r="I795" s="1954"/>
      <c r="J795" s="1954"/>
      <c r="K795" s="1954"/>
      <c r="L795" s="1954"/>
      <c r="M795" s="1954"/>
      <c r="N795" s="1954"/>
      <c r="O795" s="1954"/>
      <c r="P795" s="1954"/>
      <c r="Q795" s="1954"/>
      <c r="R795" s="1954"/>
      <c r="S795" s="1954"/>
      <c r="T795" s="1954"/>
      <c r="U795" s="1954"/>
      <c r="V795" s="1954"/>
      <c r="W795" s="1954"/>
      <c r="X795" s="1954"/>
      <c r="Y795" s="1954"/>
      <c r="Z795" s="1954"/>
      <c r="AA795" s="1954"/>
      <c r="AB795" s="1954"/>
      <c r="AC795" s="1954"/>
      <c r="AD795" s="1954"/>
      <c r="AE795" s="1954"/>
      <c r="AF795" s="1954"/>
      <c r="AG795" s="1954"/>
      <c r="AH795" s="1954"/>
    </row>
    <row r="796" spans="1:34" ht="15.75" customHeight="1">
      <c r="A796" s="1954"/>
      <c r="B796" s="1954"/>
      <c r="C796" s="1954"/>
      <c r="D796" s="1954"/>
      <c r="E796" s="1954"/>
      <c r="F796" s="1954"/>
      <c r="G796" s="1954"/>
      <c r="H796" s="1954"/>
      <c r="I796" s="1954"/>
      <c r="J796" s="1954"/>
      <c r="K796" s="1954"/>
      <c r="L796" s="1954"/>
      <c r="M796" s="1954"/>
      <c r="N796" s="1954"/>
      <c r="O796" s="1954"/>
      <c r="P796" s="1954"/>
      <c r="Q796" s="1954"/>
      <c r="R796" s="1954"/>
      <c r="S796" s="1954"/>
      <c r="T796" s="1954"/>
      <c r="U796" s="1954"/>
      <c r="V796" s="1954"/>
      <c r="W796" s="1954"/>
      <c r="X796" s="1954"/>
      <c r="Y796" s="1954"/>
      <c r="Z796" s="1954"/>
      <c r="AA796" s="1954"/>
      <c r="AB796" s="1954"/>
      <c r="AC796" s="1954"/>
      <c r="AD796" s="1954"/>
      <c r="AE796" s="1954"/>
      <c r="AF796" s="1954"/>
      <c r="AG796" s="1954"/>
      <c r="AH796" s="1954"/>
    </row>
    <row r="797" spans="1:34" ht="15.75" customHeight="1">
      <c r="A797" s="1954"/>
      <c r="B797" s="1954"/>
      <c r="C797" s="1954"/>
      <c r="D797" s="1954"/>
      <c r="E797" s="1954"/>
      <c r="F797" s="1954"/>
      <c r="G797" s="1954"/>
      <c r="H797" s="1954"/>
      <c r="I797" s="1954"/>
      <c r="J797" s="1954"/>
      <c r="K797" s="1954"/>
      <c r="L797" s="1954"/>
      <c r="M797" s="1954"/>
      <c r="N797" s="1954"/>
      <c r="O797" s="1954"/>
      <c r="P797" s="1954"/>
      <c r="Q797" s="1954"/>
      <c r="R797" s="1954"/>
      <c r="S797" s="1954"/>
      <c r="T797" s="1954"/>
      <c r="U797" s="1954"/>
      <c r="V797" s="1954"/>
      <c r="W797" s="1954"/>
      <c r="X797" s="1954"/>
      <c r="Y797" s="1954"/>
      <c r="Z797" s="1954"/>
      <c r="AA797" s="1954"/>
      <c r="AB797" s="1954"/>
      <c r="AC797" s="1954"/>
      <c r="AD797" s="1954"/>
      <c r="AE797" s="1954"/>
      <c r="AF797" s="1954"/>
      <c r="AG797" s="1954"/>
      <c r="AH797" s="1954"/>
    </row>
    <row r="798" spans="1:34" ht="15.75" customHeight="1">
      <c r="A798" s="1954"/>
      <c r="B798" s="1954"/>
      <c r="C798" s="1954"/>
      <c r="D798" s="1954"/>
      <c r="E798" s="1954"/>
      <c r="F798" s="1954"/>
      <c r="G798" s="1954"/>
      <c r="H798" s="1954"/>
      <c r="I798" s="1954"/>
      <c r="J798" s="1954"/>
      <c r="K798" s="1954"/>
      <c r="L798" s="1954"/>
      <c r="M798" s="1954"/>
      <c r="N798" s="1954"/>
      <c r="O798" s="1954"/>
      <c r="P798" s="1954"/>
      <c r="Q798" s="1954"/>
      <c r="R798" s="1954"/>
      <c r="S798" s="1954"/>
      <c r="T798" s="1954"/>
      <c r="U798" s="1954"/>
      <c r="V798" s="1954"/>
      <c r="W798" s="1954"/>
      <c r="X798" s="1954"/>
      <c r="Y798" s="1954"/>
      <c r="Z798" s="1954"/>
      <c r="AA798" s="1954"/>
      <c r="AB798" s="1954"/>
      <c r="AC798" s="1954"/>
      <c r="AD798" s="1954"/>
      <c r="AE798" s="1954"/>
      <c r="AF798" s="1954"/>
      <c r="AG798" s="1954"/>
      <c r="AH798" s="1954"/>
    </row>
    <row r="799" spans="1:34" ht="15.75" customHeight="1">
      <c r="A799" s="1954"/>
      <c r="B799" s="1954"/>
      <c r="C799" s="1954"/>
      <c r="D799" s="1954"/>
      <c r="E799" s="1954"/>
      <c r="F799" s="1954"/>
      <c r="G799" s="1954"/>
      <c r="H799" s="1954"/>
      <c r="I799" s="1954"/>
      <c r="J799" s="1954"/>
      <c r="K799" s="1954"/>
      <c r="L799" s="1954"/>
      <c r="M799" s="1954"/>
      <c r="N799" s="1954"/>
      <c r="O799" s="1954"/>
      <c r="P799" s="1954"/>
      <c r="Q799" s="1954"/>
      <c r="R799" s="1954"/>
      <c r="S799" s="1954"/>
      <c r="T799" s="1954"/>
      <c r="U799" s="1954"/>
      <c r="V799" s="1954"/>
      <c r="W799" s="1954"/>
      <c r="X799" s="1954"/>
      <c r="Y799" s="1954"/>
      <c r="Z799" s="1954"/>
      <c r="AA799" s="1954"/>
      <c r="AB799" s="1954"/>
      <c r="AC799" s="1954"/>
      <c r="AD799" s="1954"/>
      <c r="AE799" s="1954"/>
      <c r="AF799" s="1954"/>
      <c r="AG799" s="1954"/>
      <c r="AH799" s="1954"/>
    </row>
    <row r="800" spans="1:34" ht="15.75" customHeight="1">
      <c r="A800" s="1954"/>
      <c r="B800" s="1954"/>
      <c r="C800" s="1954"/>
      <c r="D800" s="1954"/>
      <c r="E800" s="1954"/>
      <c r="F800" s="1954"/>
      <c r="G800" s="1954"/>
      <c r="H800" s="1954"/>
      <c r="I800" s="1954"/>
      <c r="J800" s="1954"/>
      <c r="K800" s="1954"/>
      <c r="L800" s="1954"/>
      <c r="M800" s="1954"/>
      <c r="N800" s="1954"/>
      <c r="O800" s="1954"/>
      <c r="P800" s="1954"/>
      <c r="Q800" s="1954"/>
      <c r="R800" s="1954"/>
      <c r="S800" s="1954"/>
      <c r="T800" s="1954"/>
      <c r="U800" s="1954"/>
      <c r="V800" s="1954"/>
      <c r="W800" s="1954"/>
      <c r="X800" s="1954"/>
      <c r="Y800" s="1954"/>
      <c r="Z800" s="1954"/>
      <c r="AA800" s="1954"/>
      <c r="AB800" s="1954"/>
      <c r="AC800" s="1954"/>
      <c r="AD800" s="1954"/>
      <c r="AE800" s="1954"/>
      <c r="AF800" s="1954"/>
      <c r="AG800" s="1954"/>
      <c r="AH800" s="1954"/>
    </row>
    <row r="801" spans="1:34" ht="15.75" customHeight="1">
      <c r="A801" s="1954"/>
      <c r="B801" s="1954"/>
      <c r="C801" s="1954"/>
      <c r="D801" s="1954"/>
      <c r="E801" s="1954"/>
      <c r="F801" s="1954"/>
      <c r="G801" s="1954"/>
      <c r="H801" s="1954"/>
      <c r="I801" s="1954"/>
      <c r="J801" s="1954"/>
      <c r="K801" s="1954"/>
      <c r="L801" s="1954"/>
      <c r="M801" s="1954"/>
      <c r="N801" s="1954"/>
      <c r="O801" s="1954"/>
      <c r="P801" s="1954"/>
      <c r="Q801" s="1954"/>
      <c r="R801" s="1954"/>
      <c r="S801" s="1954"/>
      <c r="T801" s="1954"/>
      <c r="U801" s="1954"/>
      <c r="V801" s="1954"/>
      <c r="W801" s="1954"/>
      <c r="X801" s="1954"/>
      <c r="Y801" s="1954"/>
      <c r="Z801" s="1954"/>
      <c r="AA801" s="1954"/>
      <c r="AB801" s="1954"/>
      <c r="AC801" s="1954"/>
      <c r="AD801" s="1954"/>
      <c r="AE801" s="1954"/>
      <c r="AF801" s="1954"/>
      <c r="AG801" s="1954"/>
      <c r="AH801" s="1954"/>
    </row>
    <row r="802" spans="1:34" ht="15.75" customHeight="1">
      <c r="A802" s="1954"/>
      <c r="B802" s="1954"/>
      <c r="C802" s="1954"/>
      <c r="D802" s="1954"/>
      <c r="E802" s="1954"/>
      <c r="F802" s="1954"/>
      <c r="G802" s="1954"/>
      <c r="H802" s="1954"/>
      <c r="I802" s="1954"/>
      <c r="J802" s="1954"/>
      <c r="K802" s="1954"/>
      <c r="L802" s="1954"/>
      <c r="M802" s="1954"/>
      <c r="N802" s="1954"/>
      <c r="O802" s="1954"/>
      <c r="P802" s="1954"/>
      <c r="Q802" s="1954"/>
      <c r="R802" s="1954"/>
      <c r="S802" s="1954"/>
      <c r="T802" s="1954"/>
      <c r="U802" s="1954"/>
      <c r="V802" s="1954"/>
      <c r="W802" s="1954"/>
      <c r="X802" s="1954"/>
      <c r="Y802" s="1954"/>
      <c r="Z802" s="1954"/>
      <c r="AA802" s="1954"/>
      <c r="AB802" s="1954"/>
      <c r="AC802" s="1954"/>
      <c r="AD802" s="1954"/>
      <c r="AE802" s="1954"/>
      <c r="AF802" s="1954"/>
      <c r="AG802" s="1954"/>
      <c r="AH802" s="1954"/>
    </row>
    <row r="803" spans="1:34" ht="15.75" customHeight="1">
      <c r="A803" s="1954"/>
      <c r="B803" s="1954"/>
      <c r="C803" s="1954"/>
      <c r="D803" s="1954"/>
      <c r="E803" s="1954"/>
      <c r="F803" s="1954"/>
      <c r="G803" s="1954"/>
      <c r="H803" s="1954"/>
      <c r="I803" s="1954"/>
      <c r="J803" s="1954"/>
      <c r="K803" s="1954"/>
      <c r="L803" s="1954"/>
      <c r="M803" s="1954"/>
      <c r="N803" s="1954"/>
      <c r="O803" s="1954"/>
      <c r="P803" s="1954"/>
      <c r="Q803" s="1954"/>
      <c r="R803" s="1954"/>
      <c r="S803" s="1954"/>
      <c r="T803" s="1954"/>
      <c r="U803" s="1954"/>
      <c r="V803" s="1954"/>
      <c r="W803" s="1954"/>
      <c r="X803" s="1954"/>
      <c r="Y803" s="1954"/>
      <c r="Z803" s="1954"/>
      <c r="AA803" s="1954"/>
      <c r="AB803" s="1954"/>
      <c r="AC803" s="1954"/>
      <c r="AD803" s="1954"/>
      <c r="AE803" s="1954"/>
      <c r="AF803" s="1954"/>
      <c r="AG803" s="1954"/>
      <c r="AH803" s="1954"/>
    </row>
    <row r="804" spans="1:34" ht="15.75" customHeight="1">
      <c r="A804" s="1954"/>
      <c r="B804" s="1954"/>
      <c r="C804" s="1954"/>
      <c r="D804" s="1954"/>
      <c r="E804" s="1954"/>
      <c r="F804" s="1954"/>
      <c r="G804" s="1954"/>
      <c r="H804" s="1954"/>
      <c r="I804" s="1954"/>
      <c r="J804" s="1954"/>
      <c r="K804" s="1954"/>
      <c r="L804" s="1954"/>
      <c r="M804" s="1954"/>
      <c r="N804" s="1954"/>
      <c r="O804" s="1954"/>
      <c r="P804" s="1954"/>
      <c r="Q804" s="1954"/>
      <c r="R804" s="1954"/>
      <c r="S804" s="1954"/>
      <c r="T804" s="1954"/>
      <c r="U804" s="1954"/>
      <c r="V804" s="1954"/>
      <c r="W804" s="1954"/>
      <c r="X804" s="1954"/>
      <c r="Y804" s="1954"/>
      <c r="Z804" s="1954"/>
      <c r="AA804" s="1954"/>
      <c r="AB804" s="1954"/>
      <c r="AC804" s="1954"/>
      <c r="AD804" s="1954"/>
      <c r="AE804" s="1954"/>
      <c r="AF804" s="1954"/>
      <c r="AG804" s="1954"/>
      <c r="AH804" s="1954"/>
    </row>
    <row r="805" spans="1:34" ht="15.75" customHeight="1">
      <c r="A805" s="1954"/>
      <c r="B805" s="1954"/>
      <c r="C805" s="1954"/>
      <c r="D805" s="1954"/>
      <c r="E805" s="1954"/>
      <c r="F805" s="1954"/>
      <c r="G805" s="1954"/>
      <c r="H805" s="1954"/>
      <c r="I805" s="1954"/>
      <c r="J805" s="1954"/>
      <c r="K805" s="1954"/>
      <c r="L805" s="1954"/>
      <c r="M805" s="1954"/>
      <c r="N805" s="1954"/>
      <c r="O805" s="1954"/>
      <c r="P805" s="1954"/>
      <c r="Q805" s="1954"/>
      <c r="R805" s="1954"/>
      <c r="S805" s="1954"/>
      <c r="T805" s="1954"/>
      <c r="U805" s="1954"/>
      <c r="V805" s="1954"/>
      <c r="W805" s="1954"/>
      <c r="X805" s="1954"/>
      <c r="Y805" s="1954"/>
      <c r="Z805" s="1954"/>
      <c r="AA805" s="1954"/>
      <c r="AB805" s="1954"/>
      <c r="AC805" s="1954"/>
      <c r="AD805" s="1954"/>
      <c r="AE805" s="1954"/>
      <c r="AF805" s="1954"/>
      <c r="AG805" s="1954"/>
      <c r="AH805" s="1954"/>
    </row>
    <row r="806" spans="1:34" ht="15.75" customHeight="1">
      <c r="A806" s="1954"/>
      <c r="B806" s="1954"/>
      <c r="C806" s="1954"/>
      <c r="D806" s="1954"/>
      <c r="E806" s="1954"/>
      <c r="F806" s="1954"/>
      <c r="G806" s="1954"/>
      <c r="H806" s="1954"/>
      <c r="I806" s="1954"/>
      <c r="J806" s="1954"/>
      <c r="K806" s="1954"/>
      <c r="L806" s="1954"/>
      <c r="M806" s="1954"/>
      <c r="N806" s="1954"/>
      <c r="O806" s="1954"/>
      <c r="P806" s="1954"/>
      <c r="Q806" s="1954"/>
      <c r="R806" s="1954"/>
      <c r="S806" s="1954"/>
      <c r="T806" s="1954"/>
      <c r="U806" s="1954"/>
      <c r="V806" s="1954"/>
      <c r="W806" s="1954"/>
      <c r="X806" s="1954"/>
      <c r="Y806" s="1954"/>
      <c r="Z806" s="1954"/>
      <c r="AA806" s="1954"/>
      <c r="AB806" s="1954"/>
      <c r="AC806" s="1954"/>
      <c r="AD806" s="1954"/>
      <c r="AE806" s="1954"/>
      <c r="AF806" s="1954"/>
      <c r="AG806" s="1954"/>
      <c r="AH806" s="1954"/>
    </row>
    <row r="807" spans="1:34" ht="15.75" customHeight="1">
      <c r="A807" s="1954"/>
      <c r="B807" s="1954"/>
      <c r="C807" s="1954"/>
      <c r="D807" s="1954"/>
      <c r="E807" s="1954"/>
      <c r="F807" s="1954"/>
      <c r="G807" s="1954"/>
      <c r="H807" s="1954"/>
      <c r="I807" s="1954"/>
      <c r="J807" s="1954"/>
      <c r="K807" s="1954"/>
      <c r="L807" s="1954"/>
      <c r="M807" s="1954"/>
      <c r="N807" s="1954"/>
      <c r="O807" s="1954"/>
      <c r="P807" s="1954"/>
      <c r="Q807" s="1954"/>
      <c r="R807" s="1954"/>
      <c r="S807" s="1954"/>
      <c r="T807" s="1954"/>
      <c r="U807" s="1954"/>
      <c r="V807" s="1954"/>
      <c r="W807" s="1954"/>
      <c r="X807" s="1954"/>
      <c r="Y807" s="1954"/>
      <c r="Z807" s="1954"/>
      <c r="AA807" s="1954"/>
      <c r="AB807" s="1954"/>
      <c r="AC807" s="1954"/>
      <c r="AD807" s="1954"/>
      <c r="AE807" s="1954"/>
      <c r="AF807" s="1954"/>
      <c r="AG807" s="1954"/>
      <c r="AH807" s="1954"/>
    </row>
    <row r="808" spans="1:34" ht="15.75" customHeight="1">
      <c r="A808" s="1954"/>
      <c r="B808" s="1954"/>
      <c r="C808" s="1954"/>
      <c r="D808" s="1954"/>
      <c r="E808" s="1954"/>
      <c r="F808" s="1954"/>
      <c r="G808" s="1954"/>
      <c r="H808" s="1954"/>
      <c r="I808" s="1954"/>
      <c r="J808" s="1954"/>
      <c r="K808" s="1954"/>
      <c r="L808" s="1954"/>
      <c r="M808" s="1954"/>
      <c r="N808" s="1954"/>
      <c r="O808" s="1954"/>
      <c r="P808" s="1954"/>
      <c r="Q808" s="1954"/>
      <c r="R808" s="1954"/>
      <c r="S808" s="1954"/>
      <c r="T808" s="1954"/>
      <c r="U808" s="1954"/>
      <c r="V808" s="1954"/>
      <c r="W808" s="1954"/>
      <c r="X808" s="1954"/>
      <c r="Y808" s="1954"/>
      <c r="Z808" s="1954"/>
      <c r="AA808" s="1954"/>
      <c r="AB808" s="1954"/>
      <c r="AC808" s="1954"/>
      <c r="AD808" s="1954"/>
      <c r="AE808" s="1954"/>
      <c r="AF808" s="1954"/>
      <c r="AG808" s="1954"/>
      <c r="AH808" s="1954"/>
    </row>
    <row r="809" spans="1:34" ht="15.75" customHeight="1">
      <c r="A809" s="1954"/>
      <c r="B809" s="1954"/>
      <c r="C809" s="1954"/>
      <c r="D809" s="1954"/>
      <c r="E809" s="1954"/>
      <c r="F809" s="1954"/>
      <c r="G809" s="1954"/>
      <c r="H809" s="1954"/>
      <c r="I809" s="1954"/>
      <c r="J809" s="1954"/>
      <c r="K809" s="1954"/>
      <c r="L809" s="1954"/>
      <c r="M809" s="1954"/>
      <c r="N809" s="1954"/>
      <c r="O809" s="1954"/>
      <c r="P809" s="1954"/>
      <c r="Q809" s="1954"/>
      <c r="R809" s="1954"/>
      <c r="S809" s="1954"/>
      <c r="T809" s="1954"/>
      <c r="U809" s="1954"/>
      <c r="V809" s="1954"/>
      <c r="W809" s="1954"/>
      <c r="X809" s="1954"/>
      <c r="Y809" s="1954"/>
      <c r="Z809" s="1954"/>
      <c r="AA809" s="1954"/>
      <c r="AB809" s="1954"/>
      <c r="AC809" s="1954"/>
      <c r="AD809" s="1954"/>
      <c r="AE809" s="1954"/>
      <c r="AF809" s="1954"/>
      <c r="AG809" s="1954"/>
      <c r="AH809" s="1954"/>
    </row>
    <row r="810" spans="1:34" ht="15.75" customHeight="1">
      <c r="A810" s="1954"/>
      <c r="B810" s="1954"/>
      <c r="C810" s="1954"/>
      <c r="D810" s="1954"/>
      <c r="E810" s="1954"/>
      <c r="F810" s="1954"/>
      <c r="G810" s="1954"/>
      <c r="H810" s="1954"/>
      <c r="I810" s="1954"/>
      <c r="J810" s="1954"/>
      <c r="K810" s="1954"/>
      <c r="L810" s="1954"/>
      <c r="M810" s="1954"/>
      <c r="N810" s="1954"/>
      <c r="O810" s="1954"/>
      <c r="P810" s="1954"/>
      <c r="Q810" s="1954"/>
      <c r="R810" s="1954"/>
      <c r="S810" s="1954"/>
      <c r="T810" s="1954"/>
      <c r="U810" s="1954"/>
      <c r="V810" s="1954"/>
      <c r="W810" s="1954"/>
      <c r="X810" s="1954"/>
      <c r="Y810" s="1954"/>
      <c r="Z810" s="1954"/>
      <c r="AA810" s="1954"/>
      <c r="AB810" s="1954"/>
      <c r="AC810" s="1954"/>
      <c r="AD810" s="1954"/>
      <c r="AE810" s="1954"/>
      <c r="AF810" s="1954"/>
      <c r="AG810" s="1954"/>
      <c r="AH810" s="1954"/>
    </row>
    <row r="811" spans="1:34" ht="15.75" customHeight="1">
      <c r="A811" s="1954"/>
      <c r="B811" s="1954"/>
      <c r="C811" s="1954"/>
      <c r="D811" s="1954"/>
      <c r="E811" s="1954"/>
      <c r="F811" s="1954"/>
      <c r="G811" s="1954"/>
      <c r="H811" s="1954"/>
      <c r="I811" s="1954"/>
      <c r="J811" s="1954"/>
      <c r="K811" s="1954"/>
      <c r="L811" s="1954"/>
      <c r="M811" s="1954"/>
      <c r="N811" s="1954"/>
      <c r="O811" s="1954"/>
      <c r="P811" s="1954"/>
      <c r="Q811" s="1954"/>
      <c r="R811" s="1954"/>
      <c r="S811" s="1954"/>
      <c r="T811" s="1954"/>
      <c r="U811" s="1954"/>
      <c r="V811" s="1954"/>
      <c r="W811" s="1954"/>
      <c r="X811" s="1954"/>
      <c r="Y811" s="1954"/>
      <c r="Z811" s="1954"/>
      <c r="AA811" s="1954"/>
      <c r="AB811" s="1954"/>
      <c r="AC811" s="1954"/>
      <c r="AD811" s="1954"/>
      <c r="AE811" s="1954"/>
      <c r="AF811" s="1954"/>
      <c r="AG811" s="1954"/>
      <c r="AH811" s="1954"/>
    </row>
    <row r="812" spans="1:34" ht="15.75" customHeight="1">
      <c r="A812" s="1954"/>
      <c r="B812" s="1954"/>
      <c r="C812" s="1954"/>
      <c r="D812" s="1954"/>
      <c r="E812" s="1954"/>
      <c r="F812" s="1954"/>
      <c r="G812" s="1954"/>
      <c r="H812" s="1954"/>
      <c r="I812" s="1954"/>
      <c r="J812" s="1954"/>
      <c r="K812" s="1954"/>
      <c r="L812" s="1954"/>
      <c r="M812" s="1954"/>
      <c r="N812" s="1954"/>
      <c r="O812" s="1954"/>
      <c r="P812" s="1954"/>
      <c r="Q812" s="1954"/>
      <c r="R812" s="1954"/>
      <c r="S812" s="1954"/>
      <c r="T812" s="1954"/>
      <c r="U812" s="1954"/>
      <c r="V812" s="1954"/>
      <c r="W812" s="1954"/>
      <c r="X812" s="1954"/>
      <c r="Y812" s="1954"/>
      <c r="Z812" s="1954"/>
      <c r="AA812" s="1954"/>
      <c r="AB812" s="1954"/>
      <c r="AC812" s="1954"/>
      <c r="AD812" s="1954"/>
      <c r="AE812" s="1954"/>
      <c r="AF812" s="1954"/>
      <c r="AG812" s="1954"/>
      <c r="AH812" s="1954"/>
    </row>
    <row r="813" spans="1:34" ht="15.75" customHeight="1">
      <c r="A813" s="1954"/>
      <c r="B813" s="1954"/>
      <c r="C813" s="1954"/>
      <c r="D813" s="1954"/>
      <c r="E813" s="1954"/>
      <c r="F813" s="1954"/>
      <c r="G813" s="1954"/>
      <c r="H813" s="1954"/>
      <c r="I813" s="1954"/>
      <c r="J813" s="1954"/>
      <c r="K813" s="1954"/>
      <c r="L813" s="1954"/>
      <c r="M813" s="1954"/>
      <c r="N813" s="1954"/>
      <c r="O813" s="1954"/>
      <c r="P813" s="1954"/>
      <c r="Q813" s="1954"/>
      <c r="R813" s="1954"/>
      <c r="S813" s="1954"/>
      <c r="T813" s="1954"/>
      <c r="U813" s="1954"/>
      <c r="V813" s="1954"/>
      <c r="W813" s="1954"/>
      <c r="X813" s="1954"/>
      <c r="Y813" s="1954"/>
      <c r="Z813" s="1954"/>
      <c r="AA813" s="1954"/>
      <c r="AB813" s="1954"/>
      <c r="AC813" s="1954"/>
      <c r="AD813" s="1954"/>
      <c r="AE813" s="1954"/>
      <c r="AF813" s="1954"/>
      <c r="AG813" s="1954"/>
      <c r="AH813" s="1954"/>
    </row>
    <row r="814" spans="1:34" ht="15.75" customHeight="1">
      <c r="A814" s="1954"/>
      <c r="B814" s="1954"/>
      <c r="C814" s="1954"/>
      <c r="D814" s="1954"/>
      <c r="E814" s="1954"/>
      <c r="F814" s="1954"/>
      <c r="G814" s="1954"/>
      <c r="H814" s="1954"/>
      <c r="I814" s="1954"/>
      <c r="J814" s="1954"/>
      <c r="K814" s="1954"/>
      <c r="L814" s="1954"/>
      <c r="M814" s="1954"/>
      <c r="N814" s="1954"/>
      <c r="O814" s="1954"/>
      <c r="P814" s="1954"/>
      <c r="Q814" s="1954"/>
      <c r="R814" s="1954"/>
      <c r="S814" s="1954"/>
      <c r="T814" s="1954"/>
      <c r="U814" s="1954"/>
      <c r="V814" s="1954"/>
      <c r="W814" s="1954"/>
      <c r="X814" s="1954"/>
      <c r="Y814" s="1954"/>
      <c r="Z814" s="1954"/>
      <c r="AA814" s="1954"/>
      <c r="AB814" s="1954"/>
      <c r="AC814" s="1954"/>
      <c r="AD814" s="1954"/>
      <c r="AE814" s="1954"/>
      <c r="AF814" s="1954"/>
      <c r="AG814" s="1954"/>
      <c r="AH814" s="1954"/>
    </row>
    <row r="815" spans="1:34" ht="15.75" customHeight="1">
      <c r="A815" s="1954"/>
      <c r="B815" s="1954"/>
      <c r="C815" s="1954"/>
      <c r="D815" s="1954"/>
      <c r="E815" s="1954"/>
      <c r="F815" s="1954"/>
      <c r="G815" s="1954"/>
      <c r="H815" s="1954"/>
      <c r="I815" s="1954"/>
      <c r="J815" s="1954"/>
      <c r="K815" s="1954"/>
      <c r="L815" s="1954"/>
      <c r="M815" s="1954"/>
      <c r="N815" s="1954"/>
      <c r="O815" s="1954"/>
      <c r="P815" s="1954"/>
      <c r="Q815" s="1954"/>
      <c r="R815" s="1954"/>
      <c r="S815" s="1954"/>
      <c r="T815" s="1954"/>
      <c r="U815" s="1954"/>
      <c r="V815" s="1954"/>
      <c r="W815" s="1954"/>
      <c r="X815" s="1954"/>
      <c r="Y815" s="1954"/>
      <c r="Z815" s="1954"/>
      <c r="AA815" s="1954"/>
      <c r="AB815" s="1954"/>
      <c r="AC815" s="1954"/>
      <c r="AD815" s="1954"/>
      <c r="AE815" s="1954"/>
      <c r="AF815" s="1954"/>
      <c r="AG815" s="1954"/>
      <c r="AH815" s="1954"/>
    </row>
    <row r="816" spans="1:34" ht="15.75" customHeight="1">
      <c r="A816" s="1954"/>
      <c r="B816" s="1954"/>
      <c r="C816" s="1954"/>
      <c r="D816" s="1954"/>
      <c r="E816" s="1954"/>
      <c r="F816" s="1954"/>
      <c r="G816" s="1954"/>
      <c r="H816" s="1954"/>
      <c r="I816" s="1954"/>
      <c r="J816" s="1954"/>
      <c r="K816" s="1954"/>
      <c r="L816" s="1954"/>
      <c r="M816" s="1954"/>
      <c r="N816" s="1954"/>
      <c r="O816" s="1954"/>
      <c r="P816" s="1954"/>
      <c r="Q816" s="1954"/>
      <c r="R816" s="1954"/>
      <c r="S816" s="1954"/>
      <c r="T816" s="1954"/>
      <c r="U816" s="1954"/>
      <c r="V816" s="1954"/>
      <c r="W816" s="1954"/>
      <c r="X816" s="1954"/>
      <c r="Y816" s="1954"/>
      <c r="Z816" s="1954"/>
      <c r="AA816" s="1954"/>
      <c r="AB816" s="1954"/>
      <c r="AC816" s="1954"/>
      <c r="AD816" s="1954"/>
      <c r="AE816" s="1954"/>
      <c r="AF816" s="1954"/>
      <c r="AG816" s="1954"/>
      <c r="AH816" s="1954"/>
    </row>
    <row r="817" spans="1:34" ht="15.75" customHeight="1">
      <c r="A817" s="1954"/>
      <c r="B817" s="1954"/>
      <c r="C817" s="1954"/>
      <c r="D817" s="1954"/>
      <c r="E817" s="1954"/>
      <c r="F817" s="1954"/>
      <c r="G817" s="1954"/>
      <c r="H817" s="1954"/>
      <c r="I817" s="1954"/>
      <c r="J817" s="1954"/>
      <c r="K817" s="1954"/>
      <c r="L817" s="1954"/>
      <c r="M817" s="1954"/>
      <c r="N817" s="1954"/>
      <c r="O817" s="1954"/>
      <c r="P817" s="1954"/>
      <c r="Q817" s="1954"/>
      <c r="R817" s="1954"/>
      <c r="S817" s="1954"/>
      <c r="T817" s="1954"/>
      <c r="U817" s="1954"/>
      <c r="V817" s="1954"/>
      <c r="W817" s="1954"/>
      <c r="X817" s="1954"/>
      <c r="Y817" s="1954"/>
      <c r="Z817" s="1954"/>
      <c r="AA817" s="1954"/>
      <c r="AB817" s="1954"/>
      <c r="AC817" s="1954"/>
      <c r="AD817" s="1954"/>
      <c r="AE817" s="1954"/>
      <c r="AF817" s="1954"/>
      <c r="AG817" s="1954"/>
      <c r="AH817" s="1954"/>
    </row>
    <row r="818" spans="1:34" ht="15.75" customHeight="1">
      <c r="A818" s="1954"/>
      <c r="B818" s="1954"/>
      <c r="C818" s="1954"/>
      <c r="D818" s="1954"/>
      <c r="E818" s="1954"/>
      <c r="F818" s="1954"/>
      <c r="G818" s="1954"/>
      <c r="H818" s="1954"/>
      <c r="I818" s="1954"/>
      <c r="J818" s="1954"/>
      <c r="K818" s="1954"/>
      <c r="L818" s="1954"/>
      <c r="M818" s="1954"/>
      <c r="N818" s="1954"/>
      <c r="O818" s="1954"/>
      <c r="P818" s="1954"/>
      <c r="Q818" s="1954"/>
      <c r="R818" s="1954"/>
      <c r="S818" s="1954"/>
      <c r="T818" s="1954"/>
      <c r="U818" s="1954"/>
      <c r="V818" s="1954"/>
      <c r="W818" s="1954"/>
      <c r="X818" s="1954"/>
      <c r="Y818" s="1954"/>
      <c r="Z818" s="1954"/>
      <c r="AA818" s="1954"/>
      <c r="AB818" s="1954"/>
      <c r="AC818" s="1954"/>
      <c r="AD818" s="1954"/>
      <c r="AE818" s="1954"/>
      <c r="AF818" s="1954"/>
      <c r="AG818" s="1954"/>
      <c r="AH818" s="1954"/>
    </row>
    <row r="819" spans="1:34" ht="15.75" customHeight="1">
      <c r="A819" s="1954"/>
      <c r="B819" s="1954"/>
      <c r="C819" s="1954"/>
      <c r="D819" s="1954"/>
      <c r="E819" s="1954"/>
      <c r="F819" s="1954"/>
      <c r="G819" s="1954"/>
      <c r="H819" s="1954"/>
      <c r="I819" s="1954"/>
      <c r="J819" s="1954"/>
      <c r="K819" s="1954"/>
      <c r="L819" s="1954"/>
      <c r="M819" s="1954"/>
      <c r="N819" s="1954"/>
      <c r="O819" s="1954"/>
      <c r="P819" s="1954"/>
      <c r="Q819" s="1954"/>
      <c r="R819" s="1954"/>
      <c r="S819" s="1954"/>
      <c r="T819" s="1954"/>
      <c r="U819" s="1954"/>
      <c r="V819" s="1954"/>
      <c r="W819" s="1954"/>
      <c r="X819" s="1954"/>
      <c r="Y819" s="1954"/>
      <c r="Z819" s="1954"/>
      <c r="AA819" s="1954"/>
      <c r="AB819" s="1954"/>
      <c r="AC819" s="1954"/>
      <c r="AD819" s="1954"/>
      <c r="AE819" s="1954"/>
      <c r="AF819" s="1954"/>
      <c r="AG819" s="1954"/>
      <c r="AH819" s="1954"/>
    </row>
    <row r="820" spans="1:34" ht="15.75" customHeight="1">
      <c r="A820" s="1954"/>
      <c r="B820" s="1954"/>
      <c r="C820" s="1954"/>
      <c r="D820" s="1954"/>
      <c r="E820" s="1954"/>
      <c r="F820" s="1954"/>
      <c r="G820" s="1954"/>
      <c r="H820" s="1954"/>
      <c r="I820" s="1954"/>
      <c r="J820" s="1954"/>
      <c r="K820" s="1954"/>
      <c r="L820" s="1954"/>
      <c r="M820" s="1954"/>
      <c r="N820" s="1954"/>
      <c r="O820" s="1954"/>
      <c r="P820" s="1954"/>
      <c r="Q820" s="1954"/>
      <c r="R820" s="1954"/>
      <c r="S820" s="1954"/>
      <c r="T820" s="1954"/>
      <c r="U820" s="1954"/>
      <c r="V820" s="1954"/>
      <c r="W820" s="1954"/>
      <c r="X820" s="1954"/>
      <c r="Y820" s="1954"/>
      <c r="Z820" s="1954"/>
      <c r="AA820" s="1954"/>
      <c r="AB820" s="1954"/>
      <c r="AC820" s="1954"/>
      <c r="AD820" s="1954"/>
      <c r="AE820" s="1954"/>
      <c r="AF820" s="1954"/>
      <c r="AG820" s="1954"/>
      <c r="AH820" s="1954"/>
    </row>
    <row r="821" spans="1:34" ht="15.75" customHeight="1">
      <c r="A821" s="1954"/>
      <c r="B821" s="1954"/>
      <c r="C821" s="1954"/>
      <c r="D821" s="1954"/>
      <c r="E821" s="1954"/>
      <c r="F821" s="1954"/>
      <c r="G821" s="1954"/>
      <c r="H821" s="1954"/>
      <c r="I821" s="1954"/>
      <c r="J821" s="1954"/>
      <c r="K821" s="1954"/>
      <c r="L821" s="1954"/>
      <c r="M821" s="1954"/>
      <c r="N821" s="1954"/>
      <c r="O821" s="1954"/>
      <c r="P821" s="1954"/>
      <c r="Q821" s="1954"/>
      <c r="R821" s="1954"/>
      <c r="S821" s="1954"/>
      <c r="T821" s="1954"/>
      <c r="U821" s="1954"/>
      <c r="V821" s="1954"/>
      <c r="W821" s="1954"/>
      <c r="X821" s="1954"/>
      <c r="Y821" s="1954"/>
      <c r="Z821" s="1954"/>
      <c r="AA821" s="1954"/>
      <c r="AB821" s="1954"/>
      <c r="AC821" s="1954"/>
      <c r="AD821" s="1954"/>
      <c r="AE821" s="1954"/>
      <c r="AF821" s="1954"/>
      <c r="AG821" s="1954"/>
      <c r="AH821" s="1954"/>
    </row>
    <row r="822" spans="1:34" ht="15.75" customHeight="1">
      <c r="A822" s="1954"/>
      <c r="B822" s="1954"/>
      <c r="C822" s="1954"/>
      <c r="D822" s="1954"/>
      <c r="E822" s="1954"/>
      <c r="F822" s="1954"/>
      <c r="G822" s="1954"/>
      <c r="H822" s="1954"/>
      <c r="I822" s="1954"/>
      <c r="J822" s="1954"/>
      <c r="K822" s="1954"/>
      <c r="L822" s="1954"/>
      <c r="M822" s="1954"/>
      <c r="N822" s="1954"/>
      <c r="O822" s="1954"/>
      <c r="P822" s="1954"/>
      <c r="Q822" s="1954"/>
      <c r="R822" s="1954"/>
      <c r="S822" s="1954"/>
      <c r="T822" s="1954"/>
      <c r="U822" s="1954"/>
      <c r="V822" s="1954"/>
      <c r="W822" s="1954"/>
      <c r="X822" s="1954"/>
      <c r="Y822" s="1954"/>
      <c r="Z822" s="1954"/>
      <c r="AA822" s="1954"/>
      <c r="AB822" s="1954"/>
      <c r="AC822" s="1954"/>
      <c r="AD822" s="1954"/>
      <c r="AE822" s="1954"/>
      <c r="AF822" s="1954"/>
      <c r="AG822" s="1954"/>
      <c r="AH822" s="1954"/>
    </row>
    <row r="823" spans="1:34" ht="15.75" customHeight="1">
      <c r="A823" s="1954"/>
      <c r="B823" s="1954"/>
      <c r="C823" s="1954"/>
      <c r="D823" s="1954"/>
      <c r="E823" s="1954"/>
      <c r="F823" s="1954"/>
      <c r="G823" s="1954"/>
      <c r="H823" s="1954"/>
      <c r="I823" s="1954"/>
      <c r="J823" s="1954"/>
      <c r="K823" s="1954"/>
      <c r="L823" s="1954"/>
      <c r="M823" s="1954"/>
      <c r="N823" s="1954"/>
      <c r="O823" s="1954"/>
      <c r="P823" s="1954"/>
      <c r="Q823" s="1954"/>
      <c r="R823" s="1954"/>
      <c r="S823" s="1954"/>
      <c r="T823" s="1954"/>
      <c r="U823" s="1954"/>
      <c r="V823" s="1954"/>
      <c r="W823" s="1954"/>
      <c r="X823" s="1954"/>
      <c r="Y823" s="1954"/>
      <c r="Z823" s="1954"/>
      <c r="AA823" s="1954"/>
      <c r="AB823" s="1954"/>
      <c r="AC823" s="1954"/>
      <c r="AD823" s="1954"/>
      <c r="AE823" s="1954"/>
      <c r="AF823" s="1954"/>
      <c r="AG823" s="1954"/>
      <c r="AH823" s="1954"/>
    </row>
    <row r="824" spans="1:34" ht="15.75" customHeight="1">
      <c r="A824" s="1954"/>
      <c r="B824" s="1954"/>
      <c r="C824" s="1954"/>
      <c r="D824" s="1954"/>
      <c r="E824" s="1954"/>
      <c r="F824" s="1954"/>
      <c r="G824" s="1954"/>
      <c r="H824" s="1954"/>
      <c r="I824" s="1954"/>
      <c r="J824" s="1954"/>
      <c r="K824" s="1954"/>
      <c r="L824" s="1954"/>
      <c r="M824" s="1954"/>
      <c r="N824" s="1954"/>
      <c r="O824" s="1954"/>
      <c r="P824" s="1954"/>
      <c r="Q824" s="1954"/>
      <c r="R824" s="1954"/>
      <c r="S824" s="1954"/>
      <c r="T824" s="1954"/>
      <c r="U824" s="1954"/>
      <c r="V824" s="1954"/>
      <c r="W824" s="1954"/>
      <c r="X824" s="1954"/>
      <c r="Y824" s="1954"/>
      <c r="Z824" s="1954"/>
      <c r="AA824" s="1954"/>
      <c r="AB824" s="1954"/>
      <c r="AC824" s="1954"/>
      <c r="AD824" s="1954"/>
      <c r="AE824" s="1954"/>
      <c r="AF824" s="1954"/>
      <c r="AG824" s="1954"/>
      <c r="AH824" s="1954"/>
    </row>
    <row r="825" spans="1:34" ht="15.75" customHeight="1">
      <c r="A825" s="1954"/>
      <c r="B825" s="1954"/>
      <c r="C825" s="1954"/>
      <c r="D825" s="1954"/>
      <c r="E825" s="1954"/>
      <c r="F825" s="1954"/>
      <c r="G825" s="1954"/>
      <c r="H825" s="1954"/>
      <c r="I825" s="1954"/>
      <c r="J825" s="1954"/>
      <c r="K825" s="1954"/>
      <c r="L825" s="1954"/>
      <c r="M825" s="1954"/>
      <c r="N825" s="1954"/>
      <c r="O825" s="1954"/>
      <c r="P825" s="1954"/>
      <c r="Q825" s="1954"/>
      <c r="R825" s="1954"/>
      <c r="S825" s="1954"/>
      <c r="T825" s="1954"/>
      <c r="U825" s="1954"/>
      <c r="V825" s="1954"/>
      <c r="W825" s="1954"/>
      <c r="X825" s="1954"/>
      <c r="Y825" s="1954"/>
      <c r="Z825" s="1954"/>
      <c r="AA825" s="1954"/>
      <c r="AB825" s="1954"/>
      <c r="AC825" s="1954"/>
      <c r="AD825" s="1954"/>
      <c r="AE825" s="1954"/>
      <c r="AF825" s="1954"/>
      <c r="AG825" s="1954"/>
      <c r="AH825" s="1954"/>
    </row>
    <row r="826" spans="1:34" ht="15.75" customHeight="1">
      <c r="A826" s="1954"/>
      <c r="B826" s="1954"/>
      <c r="C826" s="1954"/>
      <c r="D826" s="1954"/>
      <c r="E826" s="1954"/>
      <c r="F826" s="1954"/>
      <c r="G826" s="1954"/>
      <c r="H826" s="1954"/>
      <c r="I826" s="1954"/>
      <c r="J826" s="1954"/>
      <c r="K826" s="1954"/>
      <c r="L826" s="1954"/>
      <c r="M826" s="1954"/>
      <c r="N826" s="1954"/>
      <c r="O826" s="1954"/>
      <c r="P826" s="1954"/>
      <c r="Q826" s="1954"/>
      <c r="R826" s="1954"/>
      <c r="S826" s="1954"/>
      <c r="T826" s="1954"/>
      <c r="U826" s="1954"/>
      <c r="V826" s="1954"/>
      <c r="W826" s="1954"/>
      <c r="X826" s="1954"/>
      <c r="Y826" s="1954"/>
      <c r="Z826" s="1954"/>
      <c r="AA826" s="1954"/>
      <c r="AB826" s="1954"/>
      <c r="AC826" s="1954"/>
      <c r="AD826" s="1954"/>
      <c r="AE826" s="1954"/>
      <c r="AF826" s="1954"/>
      <c r="AG826" s="1954"/>
      <c r="AH826" s="1954"/>
    </row>
    <row r="827" spans="1:34" ht="15.75" customHeight="1">
      <c r="A827" s="1954"/>
      <c r="B827" s="1954"/>
      <c r="C827" s="1954"/>
      <c r="D827" s="1954"/>
      <c r="E827" s="1954"/>
      <c r="F827" s="1954"/>
      <c r="G827" s="1954"/>
      <c r="H827" s="1954"/>
      <c r="I827" s="1954"/>
      <c r="J827" s="1954"/>
      <c r="K827" s="1954"/>
      <c r="L827" s="1954"/>
      <c r="M827" s="1954"/>
      <c r="N827" s="1954"/>
      <c r="O827" s="1954"/>
      <c r="P827" s="1954"/>
      <c r="Q827" s="1954"/>
      <c r="R827" s="1954"/>
      <c r="S827" s="1954"/>
      <c r="T827" s="1954"/>
      <c r="U827" s="1954"/>
      <c r="V827" s="1954"/>
      <c r="W827" s="1954"/>
      <c r="X827" s="1954"/>
      <c r="Y827" s="1954"/>
      <c r="Z827" s="1954"/>
      <c r="AA827" s="1954"/>
      <c r="AB827" s="1954"/>
      <c r="AC827" s="1954"/>
      <c r="AD827" s="1954"/>
      <c r="AE827" s="1954"/>
      <c r="AF827" s="1954"/>
      <c r="AG827" s="1954"/>
      <c r="AH827" s="1954"/>
    </row>
    <row r="828" spans="1:34" ht="15.75" customHeight="1">
      <c r="A828" s="1954"/>
      <c r="B828" s="1954"/>
      <c r="C828" s="1954"/>
      <c r="D828" s="1954"/>
      <c r="E828" s="1954"/>
      <c r="F828" s="1954"/>
      <c r="G828" s="1954"/>
      <c r="H828" s="1954"/>
      <c r="I828" s="1954"/>
      <c r="J828" s="1954"/>
      <c r="K828" s="1954"/>
      <c r="L828" s="1954"/>
      <c r="M828" s="1954"/>
      <c r="N828" s="1954"/>
      <c r="O828" s="1954"/>
      <c r="P828" s="1954"/>
      <c r="Q828" s="1954"/>
      <c r="R828" s="1954"/>
      <c r="S828" s="1954"/>
      <c r="T828" s="1954"/>
      <c r="U828" s="1954"/>
      <c r="V828" s="1954"/>
      <c r="W828" s="1954"/>
      <c r="X828" s="1954"/>
      <c r="Y828" s="1954"/>
      <c r="Z828" s="1954"/>
      <c r="AA828" s="1954"/>
      <c r="AB828" s="1954"/>
      <c r="AC828" s="1954"/>
      <c r="AD828" s="1954"/>
      <c r="AE828" s="1954"/>
      <c r="AF828" s="1954"/>
      <c r="AG828" s="1954"/>
      <c r="AH828" s="1954"/>
    </row>
    <row r="829" spans="1:34" ht="15.75" customHeight="1">
      <c r="A829" s="1954"/>
      <c r="B829" s="1954"/>
      <c r="C829" s="1954"/>
      <c r="D829" s="1954"/>
      <c r="E829" s="1954"/>
      <c r="F829" s="1954"/>
      <c r="G829" s="1954"/>
      <c r="H829" s="1954"/>
      <c r="I829" s="1954"/>
      <c r="J829" s="1954"/>
      <c r="K829" s="1954"/>
      <c r="L829" s="1954"/>
      <c r="M829" s="1954"/>
      <c r="N829" s="1954"/>
      <c r="O829" s="1954"/>
      <c r="P829" s="1954"/>
      <c r="Q829" s="1954"/>
      <c r="R829" s="1954"/>
      <c r="S829" s="1954"/>
      <c r="T829" s="1954"/>
      <c r="U829" s="1954"/>
      <c r="V829" s="1954"/>
      <c r="W829" s="1954"/>
      <c r="X829" s="1954"/>
      <c r="Y829" s="1954"/>
      <c r="Z829" s="1954"/>
      <c r="AA829" s="1954"/>
      <c r="AB829" s="1954"/>
      <c r="AC829" s="1954"/>
      <c r="AD829" s="1954"/>
      <c r="AE829" s="1954"/>
      <c r="AF829" s="1954"/>
      <c r="AG829" s="1954"/>
      <c r="AH829" s="1954"/>
    </row>
    <row r="830" spans="1:34" ht="15.75" customHeight="1">
      <c r="A830" s="1954"/>
      <c r="B830" s="1954"/>
      <c r="C830" s="1954"/>
      <c r="D830" s="1954"/>
      <c r="E830" s="1954"/>
      <c r="F830" s="1954"/>
      <c r="G830" s="1954"/>
      <c r="H830" s="1954"/>
      <c r="I830" s="1954"/>
      <c r="J830" s="1954"/>
      <c r="K830" s="1954"/>
      <c r="L830" s="1954"/>
      <c r="M830" s="1954"/>
      <c r="N830" s="1954"/>
      <c r="O830" s="1954"/>
      <c r="P830" s="1954"/>
      <c r="Q830" s="1954"/>
      <c r="R830" s="1954"/>
      <c r="S830" s="1954"/>
      <c r="T830" s="1954"/>
      <c r="U830" s="1954"/>
      <c r="V830" s="1954"/>
      <c r="W830" s="1954"/>
      <c r="X830" s="1954"/>
      <c r="Y830" s="1954"/>
      <c r="Z830" s="1954"/>
      <c r="AA830" s="1954"/>
      <c r="AB830" s="1954"/>
      <c r="AC830" s="1954"/>
      <c r="AD830" s="1954"/>
      <c r="AE830" s="1954"/>
      <c r="AF830" s="1954"/>
      <c r="AG830" s="1954"/>
      <c r="AH830" s="1954"/>
    </row>
    <row r="831" spans="1:34" ht="15.75" customHeight="1">
      <c r="A831" s="1954"/>
      <c r="B831" s="1954"/>
      <c r="C831" s="1954"/>
      <c r="D831" s="1954"/>
      <c r="E831" s="1954"/>
      <c r="F831" s="1954"/>
      <c r="G831" s="1954"/>
      <c r="H831" s="1954"/>
      <c r="I831" s="1954"/>
      <c r="J831" s="1954"/>
      <c r="K831" s="1954"/>
      <c r="L831" s="1954"/>
      <c r="M831" s="1954"/>
      <c r="N831" s="1954"/>
      <c r="O831" s="1954"/>
      <c r="P831" s="1954"/>
      <c r="Q831" s="1954"/>
      <c r="R831" s="1954"/>
      <c r="S831" s="1954"/>
      <c r="T831" s="1954"/>
      <c r="U831" s="1954"/>
      <c r="V831" s="1954"/>
      <c r="W831" s="1954"/>
      <c r="X831" s="1954"/>
      <c r="Y831" s="1954"/>
      <c r="Z831" s="1954"/>
      <c r="AA831" s="1954"/>
      <c r="AB831" s="1954"/>
      <c r="AC831" s="1954"/>
      <c r="AD831" s="1954"/>
      <c r="AE831" s="1954"/>
      <c r="AF831" s="1954"/>
      <c r="AG831" s="1954"/>
      <c r="AH831" s="1954"/>
    </row>
    <row r="832" spans="1:34" ht="15.75" customHeight="1">
      <c r="A832" s="1954"/>
      <c r="B832" s="1954"/>
      <c r="C832" s="1954"/>
      <c r="D832" s="1954"/>
      <c r="E832" s="1954"/>
      <c r="F832" s="1954"/>
      <c r="G832" s="1954"/>
      <c r="H832" s="1954"/>
      <c r="I832" s="1954"/>
      <c r="J832" s="1954"/>
      <c r="K832" s="1954"/>
      <c r="L832" s="1954"/>
      <c r="M832" s="1954"/>
      <c r="N832" s="1954"/>
      <c r="O832" s="1954"/>
      <c r="P832" s="1954"/>
      <c r="Q832" s="1954"/>
      <c r="R832" s="1954"/>
      <c r="S832" s="1954"/>
      <c r="T832" s="1954"/>
      <c r="U832" s="1954"/>
      <c r="V832" s="1954"/>
      <c r="W832" s="1954"/>
      <c r="X832" s="1954"/>
      <c r="Y832" s="1954"/>
      <c r="Z832" s="1954"/>
      <c r="AA832" s="1954"/>
      <c r="AB832" s="1954"/>
      <c r="AC832" s="1954"/>
      <c r="AD832" s="1954"/>
      <c r="AE832" s="1954"/>
      <c r="AF832" s="1954"/>
      <c r="AG832" s="1954"/>
      <c r="AH832" s="1954"/>
    </row>
    <row r="833" spans="1:34" ht="15.75" customHeight="1">
      <c r="A833" s="1954"/>
      <c r="B833" s="1954"/>
      <c r="C833" s="1954"/>
      <c r="D833" s="1954"/>
      <c r="E833" s="1954"/>
      <c r="F833" s="1954"/>
      <c r="G833" s="1954"/>
      <c r="H833" s="1954"/>
      <c r="I833" s="1954"/>
      <c r="J833" s="1954"/>
      <c r="K833" s="1954"/>
      <c r="L833" s="1954"/>
      <c r="M833" s="1954"/>
      <c r="N833" s="1954"/>
      <c r="O833" s="1954"/>
      <c r="P833" s="1954"/>
      <c r="Q833" s="1954"/>
      <c r="R833" s="1954"/>
      <c r="S833" s="1954"/>
      <c r="T833" s="1954"/>
      <c r="U833" s="1954"/>
      <c r="V833" s="1954"/>
      <c r="W833" s="1954"/>
      <c r="X833" s="1954"/>
      <c r="Y833" s="1954"/>
      <c r="Z833" s="1954"/>
      <c r="AA833" s="1954"/>
      <c r="AB833" s="1954"/>
      <c r="AC833" s="1954"/>
      <c r="AD833" s="1954"/>
      <c r="AE833" s="1954"/>
      <c r="AF833" s="1954"/>
      <c r="AG833" s="1954"/>
      <c r="AH833" s="1954"/>
    </row>
    <row r="834" spans="1:34" ht="15.75" customHeight="1">
      <c r="A834" s="1954"/>
      <c r="B834" s="1954"/>
      <c r="C834" s="1954"/>
      <c r="D834" s="1954"/>
      <c r="E834" s="1954"/>
      <c r="F834" s="1954"/>
      <c r="G834" s="1954"/>
      <c r="H834" s="1954"/>
      <c r="I834" s="1954"/>
      <c r="J834" s="1954"/>
      <c r="K834" s="1954"/>
      <c r="L834" s="1954"/>
      <c r="M834" s="1954"/>
      <c r="N834" s="1954"/>
      <c r="O834" s="1954"/>
      <c r="P834" s="1954"/>
      <c r="Q834" s="1954"/>
      <c r="R834" s="1954"/>
      <c r="S834" s="1954"/>
      <c r="T834" s="1954"/>
      <c r="U834" s="1954"/>
      <c r="V834" s="1954"/>
      <c r="W834" s="1954"/>
      <c r="X834" s="1954"/>
      <c r="Y834" s="1954"/>
      <c r="Z834" s="1954"/>
      <c r="AA834" s="1954"/>
      <c r="AB834" s="1954"/>
      <c r="AC834" s="1954"/>
      <c r="AD834" s="1954"/>
      <c r="AE834" s="1954"/>
      <c r="AF834" s="1954"/>
      <c r="AG834" s="1954"/>
      <c r="AH834" s="1954"/>
    </row>
    <row r="835" spans="1:34" ht="15.75" customHeight="1">
      <c r="A835" s="1954"/>
      <c r="B835" s="1954"/>
      <c r="C835" s="1954"/>
      <c r="D835" s="1954"/>
      <c r="E835" s="1954"/>
      <c r="F835" s="1954"/>
      <c r="G835" s="1954"/>
      <c r="H835" s="1954"/>
      <c r="I835" s="1954"/>
      <c r="J835" s="1954"/>
      <c r="K835" s="1954"/>
      <c r="L835" s="1954"/>
      <c r="M835" s="1954"/>
      <c r="N835" s="1954"/>
      <c r="O835" s="1954"/>
      <c r="P835" s="1954"/>
      <c r="Q835" s="1954"/>
      <c r="R835" s="1954"/>
      <c r="S835" s="1954"/>
      <c r="T835" s="1954"/>
      <c r="U835" s="1954"/>
      <c r="V835" s="1954"/>
      <c r="W835" s="1954"/>
      <c r="X835" s="1954"/>
      <c r="Y835" s="1954"/>
      <c r="Z835" s="1954"/>
      <c r="AA835" s="1954"/>
      <c r="AB835" s="1954"/>
      <c r="AC835" s="1954"/>
      <c r="AD835" s="1954"/>
      <c r="AE835" s="1954"/>
      <c r="AF835" s="1954"/>
      <c r="AG835" s="1954"/>
      <c r="AH835" s="1954"/>
    </row>
    <row r="836" spans="1:34" ht="15.75" customHeight="1">
      <c r="A836" s="1954"/>
      <c r="B836" s="1954"/>
      <c r="C836" s="1954"/>
      <c r="D836" s="1954"/>
      <c r="E836" s="1954"/>
      <c r="F836" s="1954"/>
      <c r="G836" s="1954"/>
      <c r="H836" s="1954"/>
      <c r="I836" s="1954"/>
      <c r="J836" s="1954"/>
      <c r="K836" s="1954"/>
      <c r="L836" s="1954"/>
      <c r="M836" s="1954"/>
      <c r="N836" s="1954"/>
      <c r="O836" s="1954"/>
      <c r="P836" s="1954"/>
      <c r="Q836" s="1954"/>
      <c r="R836" s="1954"/>
      <c r="S836" s="1954"/>
      <c r="T836" s="1954"/>
      <c r="U836" s="1954"/>
      <c r="V836" s="1954"/>
      <c r="W836" s="1954"/>
      <c r="X836" s="1954"/>
      <c r="Y836" s="1954"/>
      <c r="Z836" s="1954"/>
      <c r="AA836" s="1954"/>
      <c r="AB836" s="1954"/>
      <c r="AC836" s="1954"/>
      <c r="AD836" s="1954"/>
      <c r="AE836" s="1954"/>
      <c r="AF836" s="1954"/>
      <c r="AG836" s="1954"/>
      <c r="AH836" s="1954"/>
    </row>
    <row r="837" spans="1:34" ht="15.75" customHeight="1">
      <c r="A837" s="1954"/>
      <c r="B837" s="1954"/>
      <c r="C837" s="1954"/>
      <c r="D837" s="1954"/>
      <c r="E837" s="1954"/>
      <c r="F837" s="1954"/>
      <c r="G837" s="1954"/>
      <c r="H837" s="1954"/>
      <c r="I837" s="1954"/>
      <c r="J837" s="1954"/>
      <c r="K837" s="1954"/>
      <c r="L837" s="1954"/>
      <c r="M837" s="1954"/>
      <c r="N837" s="1954"/>
      <c r="O837" s="1954"/>
      <c r="P837" s="1954"/>
      <c r="Q837" s="1954"/>
      <c r="R837" s="1954"/>
      <c r="S837" s="1954"/>
      <c r="T837" s="1954"/>
      <c r="U837" s="1954"/>
      <c r="V837" s="1954"/>
      <c r="W837" s="1954"/>
      <c r="X837" s="1954"/>
      <c r="Y837" s="1954"/>
      <c r="Z837" s="1954"/>
      <c r="AA837" s="1954"/>
      <c r="AB837" s="1954"/>
      <c r="AC837" s="1954"/>
      <c r="AD837" s="1954"/>
      <c r="AE837" s="1954"/>
      <c r="AF837" s="1954"/>
      <c r="AG837" s="1954"/>
      <c r="AH837" s="1954"/>
    </row>
    <row r="838" spans="1:34" ht="15.75" customHeight="1">
      <c r="A838" s="1954"/>
      <c r="B838" s="1954"/>
      <c r="C838" s="1954"/>
      <c r="D838" s="1954"/>
      <c r="E838" s="1954"/>
      <c r="F838" s="1954"/>
      <c r="G838" s="1954"/>
      <c r="H838" s="1954"/>
      <c r="I838" s="1954"/>
      <c r="J838" s="1954"/>
      <c r="K838" s="1954"/>
      <c r="L838" s="1954"/>
      <c r="M838" s="1954"/>
      <c r="N838" s="1954"/>
      <c r="O838" s="1954"/>
      <c r="P838" s="1954"/>
      <c r="Q838" s="1954"/>
      <c r="R838" s="1954"/>
      <c r="S838" s="1954"/>
      <c r="T838" s="1954"/>
      <c r="U838" s="1954"/>
      <c r="V838" s="1954"/>
      <c r="W838" s="1954"/>
      <c r="X838" s="1954"/>
      <c r="Y838" s="1954"/>
      <c r="Z838" s="1954"/>
      <c r="AA838" s="1954"/>
      <c r="AB838" s="1954"/>
      <c r="AC838" s="1954"/>
      <c r="AD838" s="1954"/>
      <c r="AE838" s="1954"/>
      <c r="AF838" s="1954"/>
      <c r="AG838" s="1954"/>
      <c r="AH838" s="1954"/>
    </row>
    <row r="839" spans="1:34" ht="15.75" customHeight="1">
      <c r="A839" s="1954"/>
      <c r="B839" s="1954"/>
      <c r="C839" s="1954"/>
      <c r="D839" s="1954"/>
      <c r="E839" s="1954"/>
      <c r="F839" s="1954"/>
      <c r="G839" s="1954"/>
      <c r="H839" s="1954"/>
      <c r="I839" s="1954"/>
      <c r="J839" s="1954"/>
      <c r="K839" s="1954"/>
      <c r="L839" s="1954"/>
      <c r="M839" s="1954"/>
      <c r="N839" s="1954"/>
      <c r="O839" s="1954"/>
      <c r="P839" s="1954"/>
      <c r="Q839" s="1954"/>
      <c r="R839" s="1954"/>
      <c r="S839" s="1954"/>
      <c r="T839" s="1954"/>
      <c r="U839" s="1954"/>
      <c r="V839" s="1954"/>
      <c r="W839" s="1954"/>
      <c r="X839" s="1954"/>
      <c r="Y839" s="1954"/>
      <c r="Z839" s="1954"/>
      <c r="AA839" s="1954"/>
      <c r="AB839" s="1954"/>
      <c r="AC839" s="1954"/>
      <c r="AD839" s="1954"/>
      <c r="AE839" s="1954"/>
      <c r="AF839" s="1954"/>
      <c r="AG839" s="1954"/>
      <c r="AH839" s="1954"/>
    </row>
    <row r="840" spans="1:34" ht="15.75" customHeight="1">
      <c r="A840" s="1954"/>
      <c r="B840" s="1954"/>
      <c r="C840" s="1954"/>
      <c r="D840" s="1954"/>
      <c r="E840" s="1954"/>
      <c r="F840" s="1954"/>
      <c r="G840" s="1954"/>
      <c r="H840" s="1954"/>
      <c r="I840" s="1954"/>
      <c r="J840" s="1954"/>
      <c r="K840" s="1954"/>
      <c r="L840" s="1954"/>
      <c r="M840" s="1954"/>
      <c r="N840" s="1954"/>
      <c r="O840" s="1954"/>
      <c r="P840" s="1954"/>
      <c r="Q840" s="1954"/>
      <c r="R840" s="1954"/>
      <c r="S840" s="1954"/>
      <c r="T840" s="1954"/>
      <c r="U840" s="1954"/>
      <c r="V840" s="1954"/>
      <c r="W840" s="1954"/>
      <c r="X840" s="1954"/>
      <c r="Y840" s="1954"/>
      <c r="Z840" s="1954"/>
      <c r="AA840" s="1954"/>
      <c r="AB840" s="1954"/>
      <c r="AC840" s="1954"/>
      <c r="AD840" s="1954"/>
      <c r="AE840" s="1954"/>
      <c r="AF840" s="1954"/>
      <c r="AG840" s="1954"/>
      <c r="AH840" s="1954"/>
    </row>
    <row r="841" spans="1:34" ht="15.75" customHeight="1">
      <c r="A841" s="1954"/>
      <c r="B841" s="1954"/>
      <c r="C841" s="1954"/>
      <c r="D841" s="1954"/>
      <c r="E841" s="1954"/>
      <c r="F841" s="1954"/>
      <c r="G841" s="1954"/>
      <c r="H841" s="1954"/>
      <c r="I841" s="1954"/>
      <c r="J841" s="1954"/>
      <c r="K841" s="1954"/>
      <c r="L841" s="1954"/>
      <c r="M841" s="1954"/>
      <c r="N841" s="1954"/>
      <c r="O841" s="1954"/>
      <c r="P841" s="1954"/>
      <c r="Q841" s="1954"/>
      <c r="R841" s="1954"/>
      <c r="S841" s="1954"/>
      <c r="T841" s="1954"/>
      <c r="U841" s="1954"/>
      <c r="V841" s="1954"/>
      <c r="W841" s="1954"/>
      <c r="X841" s="1954"/>
      <c r="Y841" s="1954"/>
      <c r="Z841" s="1954"/>
      <c r="AA841" s="1954"/>
      <c r="AB841" s="1954"/>
      <c r="AC841" s="1954"/>
      <c r="AD841" s="1954"/>
      <c r="AE841" s="1954"/>
      <c r="AF841" s="1954"/>
      <c r="AG841" s="1954"/>
      <c r="AH841" s="1954"/>
    </row>
    <row r="842" spans="1:34" ht="15.75" customHeight="1">
      <c r="A842" s="1954"/>
      <c r="B842" s="1954"/>
      <c r="C842" s="1954"/>
      <c r="D842" s="1954"/>
      <c r="E842" s="1954"/>
      <c r="F842" s="1954"/>
      <c r="G842" s="1954"/>
      <c r="H842" s="1954"/>
      <c r="I842" s="1954"/>
      <c r="J842" s="1954"/>
      <c r="K842" s="1954"/>
      <c r="L842" s="1954"/>
      <c r="M842" s="1954"/>
      <c r="N842" s="1954"/>
      <c r="O842" s="1954"/>
      <c r="P842" s="1954"/>
      <c r="Q842" s="1954"/>
      <c r="R842" s="1954"/>
      <c r="S842" s="1954"/>
      <c r="T842" s="1954"/>
      <c r="U842" s="1954"/>
      <c r="V842" s="1954"/>
      <c r="W842" s="1954"/>
      <c r="X842" s="1954"/>
      <c r="Y842" s="1954"/>
      <c r="Z842" s="1954"/>
      <c r="AA842" s="1954"/>
      <c r="AB842" s="1954"/>
      <c r="AC842" s="1954"/>
      <c r="AD842" s="1954"/>
      <c r="AE842" s="1954"/>
      <c r="AF842" s="1954"/>
      <c r="AG842" s="1954"/>
      <c r="AH842" s="1954"/>
    </row>
    <row r="843" spans="1:34" ht="15.75" customHeight="1">
      <c r="A843" s="1954"/>
      <c r="B843" s="1954"/>
      <c r="C843" s="1954"/>
      <c r="D843" s="1954"/>
      <c r="E843" s="1954"/>
      <c r="F843" s="1954"/>
      <c r="G843" s="1954"/>
      <c r="H843" s="1954"/>
      <c r="I843" s="1954"/>
      <c r="J843" s="1954"/>
      <c r="K843" s="1954"/>
      <c r="L843" s="1954"/>
      <c r="M843" s="1954"/>
      <c r="N843" s="1954"/>
      <c r="O843" s="1954"/>
      <c r="P843" s="1954"/>
      <c r="Q843" s="1954"/>
      <c r="R843" s="1954"/>
      <c r="S843" s="1954"/>
      <c r="T843" s="1954"/>
      <c r="U843" s="1954"/>
      <c r="V843" s="1954"/>
      <c r="W843" s="1954"/>
      <c r="X843" s="1954"/>
      <c r="Y843" s="1954"/>
      <c r="Z843" s="1954"/>
      <c r="AA843" s="1954"/>
      <c r="AB843" s="1954"/>
      <c r="AC843" s="1954"/>
      <c r="AD843" s="1954"/>
      <c r="AE843" s="1954"/>
      <c r="AF843" s="1954"/>
      <c r="AG843" s="1954"/>
      <c r="AH843" s="1954"/>
    </row>
    <row r="844" spans="1:34" ht="15.75" customHeight="1">
      <c r="A844" s="1954"/>
      <c r="B844" s="1954"/>
      <c r="C844" s="1954"/>
      <c r="D844" s="1954"/>
      <c r="E844" s="1954"/>
      <c r="F844" s="1954"/>
      <c r="G844" s="1954"/>
      <c r="H844" s="1954"/>
      <c r="I844" s="1954"/>
      <c r="J844" s="1954"/>
      <c r="K844" s="1954"/>
      <c r="L844" s="1954"/>
      <c r="M844" s="1954"/>
      <c r="N844" s="1954"/>
      <c r="O844" s="1954"/>
      <c r="P844" s="1954"/>
      <c r="Q844" s="1954"/>
      <c r="R844" s="1954"/>
      <c r="S844" s="1954"/>
      <c r="T844" s="1954"/>
      <c r="U844" s="1954"/>
      <c r="V844" s="1954"/>
      <c r="W844" s="1954"/>
      <c r="X844" s="1954"/>
      <c r="Y844" s="1954"/>
      <c r="Z844" s="1954"/>
      <c r="AA844" s="1954"/>
      <c r="AB844" s="1954"/>
      <c r="AC844" s="1954"/>
      <c r="AD844" s="1954"/>
      <c r="AE844" s="1954"/>
      <c r="AF844" s="1954"/>
      <c r="AG844" s="1954"/>
      <c r="AH844" s="1954"/>
    </row>
    <row r="845" spans="1:34" ht="15.75" customHeight="1">
      <c r="A845" s="1954"/>
      <c r="B845" s="1954"/>
      <c r="C845" s="1954"/>
      <c r="D845" s="1954"/>
      <c r="E845" s="1954"/>
      <c r="F845" s="1954"/>
      <c r="G845" s="1954"/>
      <c r="H845" s="1954"/>
      <c r="I845" s="1954"/>
      <c r="J845" s="1954"/>
      <c r="K845" s="1954"/>
      <c r="L845" s="1954"/>
      <c r="M845" s="1954"/>
      <c r="N845" s="1954"/>
      <c r="O845" s="1954"/>
      <c r="P845" s="1954"/>
      <c r="Q845" s="1954"/>
      <c r="R845" s="1954"/>
      <c r="S845" s="1954"/>
      <c r="T845" s="1954"/>
      <c r="U845" s="1954"/>
      <c r="V845" s="1954"/>
      <c r="W845" s="1954"/>
      <c r="X845" s="1954"/>
      <c r="Y845" s="1954"/>
      <c r="Z845" s="1954"/>
      <c r="AA845" s="1954"/>
      <c r="AB845" s="1954"/>
      <c r="AC845" s="1954"/>
      <c r="AD845" s="1954"/>
      <c r="AE845" s="1954"/>
      <c r="AF845" s="1954"/>
      <c r="AG845" s="1954"/>
      <c r="AH845" s="1954"/>
    </row>
    <row r="846" spans="1:34" ht="15.75" customHeight="1">
      <c r="A846" s="1954"/>
      <c r="B846" s="1954"/>
      <c r="C846" s="1954"/>
      <c r="D846" s="1954"/>
      <c r="E846" s="1954"/>
      <c r="F846" s="1954"/>
      <c r="G846" s="1954"/>
      <c r="H846" s="1954"/>
      <c r="I846" s="1954"/>
      <c r="J846" s="1954"/>
      <c r="K846" s="1954"/>
      <c r="L846" s="1954"/>
      <c r="M846" s="1954"/>
      <c r="N846" s="1954"/>
      <c r="O846" s="1954"/>
      <c r="P846" s="1954"/>
      <c r="Q846" s="1954"/>
      <c r="R846" s="1954"/>
      <c r="S846" s="1954"/>
      <c r="T846" s="1954"/>
      <c r="U846" s="1954"/>
      <c r="V846" s="1954"/>
      <c r="W846" s="1954"/>
      <c r="X846" s="1954"/>
      <c r="Y846" s="1954"/>
      <c r="Z846" s="1954"/>
      <c r="AA846" s="1954"/>
      <c r="AB846" s="1954"/>
      <c r="AC846" s="1954"/>
      <c r="AD846" s="1954"/>
      <c r="AE846" s="1954"/>
      <c r="AF846" s="1954"/>
      <c r="AG846" s="1954"/>
      <c r="AH846" s="1954"/>
    </row>
    <row r="847" spans="1:34" ht="15.75" customHeight="1">
      <c r="A847" s="1954"/>
      <c r="B847" s="1954"/>
      <c r="C847" s="1954"/>
      <c r="D847" s="1954"/>
      <c r="E847" s="1954"/>
      <c r="F847" s="1954"/>
      <c r="G847" s="1954"/>
      <c r="H847" s="1954"/>
      <c r="I847" s="1954"/>
      <c r="J847" s="1954"/>
      <c r="K847" s="1954"/>
      <c r="L847" s="1954"/>
      <c r="M847" s="1954"/>
      <c r="N847" s="1954"/>
      <c r="O847" s="1954"/>
      <c r="P847" s="1954"/>
      <c r="Q847" s="1954"/>
      <c r="R847" s="1954"/>
      <c r="S847" s="1954"/>
      <c r="T847" s="1954"/>
      <c r="U847" s="1954"/>
      <c r="V847" s="1954"/>
      <c r="W847" s="1954"/>
      <c r="X847" s="1954"/>
      <c r="Y847" s="1954"/>
      <c r="Z847" s="1954"/>
      <c r="AA847" s="1954"/>
      <c r="AB847" s="1954"/>
      <c r="AC847" s="1954"/>
      <c r="AD847" s="1954"/>
      <c r="AE847" s="1954"/>
      <c r="AF847" s="1954"/>
      <c r="AG847" s="1954"/>
      <c r="AH847" s="1954"/>
    </row>
    <row r="848" spans="1:34" ht="15.75" customHeight="1">
      <c r="A848" s="1954"/>
      <c r="B848" s="1954"/>
      <c r="C848" s="1954"/>
      <c r="D848" s="1954"/>
      <c r="E848" s="1954"/>
      <c r="F848" s="1954"/>
      <c r="G848" s="1954"/>
      <c r="H848" s="1954"/>
      <c r="I848" s="1954"/>
      <c r="J848" s="1954"/>
      <c r="K848" s="1954"/>
      <c r="L848" s="1954"/>
      <c r="M848" s="1954"/>
      <c r="N848" s="1954"/>
      <c r="O848" s="1954"/>
      <c r="P848" s="1954"/>
      <c r="Q848" s="1954"/>
      <c r="R848" s="1954"/>
      <c r="S848" s="1954"/>
      <c r="T848" s="1954"/>
      <c r="U848" s="1954"/>
      <c r="V848" s="1954"/>
      <c r="W848" s="1954"/>
      <c r="X848" s="1954"/>
      <c r="Y848" s="1954"/>
      <c r="Z848" s="1954"/>
      <c r="AA848" s="1954"/>
      <c r="AB848" s="1954"/>
      <c r="AC848" s="1954"/>
      <c r="AD848" s="1954"/>
      <c r="AE848" s="1954"/>
      <c r="AF848" s="1954"/>
      <c r="AG848" s="1954"/>
      <c r="AH848" s="1954"/>
    </row>
    <row r="849" spans="1:34" ht="15.75" customHeight="1">
      <c r="A849" s="1954"/>
      <c r="B849" s="1954"/>
      <c r="C849" s="1954"/>
      <c r="D849" s="1954"/>
      <c r="E849" s="1954"/>
      <c r="F849" s="1954"/>
      <c r="G849" s="1954"/>
      <c r="H849" s="1954"/>
      <c r="I849" s="1954"/>
      <c r="J849" s="1954"/>
      <c r="K849" s="1954"/>
      <c r="L849" s="1954"/>
      <c r="M849" s="1954"/>
      <c r="N849" s="1954"/>
      <c r="O849" s="1954"/>
      <c r="P849" s="1954"/>
      <c r="Q849" s="1954"/>
      <c r="R849" s="1954"/>
      <c r="S849" s="1954"/>
      <c r="T849" s="1954"/>
      <c r="U849" s="1954"/>
      <c r="V849" s="1954"/>
      <c r="W849" s="1954"/>
      <c r="X849" s="1954"/>
      <c r="Y849" s="1954"/>
      <c r="Z849" s="1954"/>
      <c r="AA849" s="1954"/>
      <c r="AB849" s="1954"/>
      <c r="AC849" s="1954"/>
      <c r="AD849" s="1954"/>
      <c r="AE849" s="1954"/>
      <c r="AF849" s="1954"/>
      <c r="AG849" s="1954"/>
      <c r="AH849" s="1954"/>
    </row>
    <row r="850" spans="1:34" ht="15.75" customHeight="1">
      <c r="A850" s="1954"/>
      <c r="B850" s="1954"/>
      <c r="C850" s="1954"/>
      <c r="D850" s="1954"/>
      <c r="E850" s="1954"/>
      <c r="F850" s="1954"/>
      <c r="G850" s="1954"/>
      <c r="H850" s="1954"/>
      <c r="I850" s="1954"/>
      <c r="J850" s="1954"/>
      <c r="K850" s="1954"/>
      <c r="L850" s="1954"/>
      <c r="M850" s="1954"/>
      <c r="N850" s="1954"/>
      <c r="O850" s="1954"/>
      <c r="P850" s="1954"/>
      <c r="Q850" s="1954"/>
      <c r="R850" s="1954"/>
      <c r="S850" s="1954"/>
      <c r="T850" s="1954"/>
      <c r="U850" s="1954"/>
      <c r="V850" s="1954"/>
      <c r="W850" s="1954"/>
      <c r="X850" s="1954"/>
      <c r="Y850" s="1954"/>
      <c r="Z850" s="1954"/>
      <c r="AA850" s="1954"/>
      <c r="AB850" s="1954"/>
      <c r="AC850" s="1954"/>
      <c r="AD850" s="1954"/>
      <c r="AE850" s="1954"/>
      <c r="AF850" s="1954"/>
      <c r="AG850" s="1954"/>
      <c r="AH850" s="1954"/>
    </row>
    <row r="851" spans="1:34" ht="15.75" customHeight="1">
      <c r="A851" s="1954"/>
      <c r="B851" s="1954"/>
      <c r="C851" s="1954"/>
      <c r="D851" s="1954"/>
      <c r="E851" s="1954"/>
      <c r="F851" s="1954"/>
      <c r="G851" s="1954"/>
      <c r="H851" s="1954"/>
      <c r="I851" s="1954"/>
      <c r="J851" s="1954"/>
      <c r="K851" s="1954"/>
      <c r="L851" s="1954"/>
      <c r="M851" s="1954"/>
      <c r="N851" s="1954"/>
      <c r="O851" s="1954"/>
      <c r="P851" s="1954"/>
      <c r="Q851" s="1954"/>
      <c r="R851" s="1954"/>
      <c r="S851" s="1954"/>
      <c r="T851" s="1954"/>
      <c r="U851" s="1954"/>
      <c r="V851" s="1954"/>
      <c r="W851" s="1954"/>
      <c r="X851" s="1954"/>
      <c r="Y851" s="1954"/>
      <c r="Z851" s="1954"/>
      <c r="AA851" s="1954"/>
      <c r="AB851" s="1954"/>
      <c r="AC851" s="1954"/>
      <c r="AD851" s="1954"/>
      <c r="AE851" s="1954"/>
      <c r="AF851" s="1954"/>
      <c r="AG851" s="1954"/>
      <c r="AH851" s="1954"/>
    </row>
    <row r="852" spans="1:34" ht="15.75" customHeight="1">
      <c r="A852" s="1954"/>
      <c r="B852" s="1954"/>
      <c r="C852" s="1954"/>
      <c r="D852" s="1954"/>
      <c r="E852" s="1954"/>
      <c r="F852" s="1954"/>
      <c r="G852" s="1954"/>
      <c r="H852" s="1954"/>
      <c r="I852" s="1954"/>
      <c r="J852" s="1954"/>
      <c r="K852" s="1954"/>
      <c r="L852" s="1954"/>
      <c r="M852" s="1954"/>
      <c r="N852" s="1954"/>
      <c r="O852" s="1954"/>
      <c r="P852" s="1954"/>
      <c r="Q852" s="1954"/>
      <c r="R852" s="1954"/>
      <c r="S852" s="1954"/>
      <c r="T852" s="1954"/>
      <c r="U852" s="1954"/>
      <c r="V852" s="1954"/>
      <c r="W852" s="1954"/>
      <c r="X852" s="1954"/>
      <c r="Y852" s="1954"/>
      <c r="Z852" s="1954"/>
      <c r="AA852" s="1954"/>
      <c r="AB852" s="1954"/>
      <c r="AC852" s="1954"/>
      <c r="AD852" s="1954"/>
      <c r="AE852" s="1954"/>
      <c r="AF852" s="1954"/>
      <c r="AG852" s="1954"/>
      <c r="AH852" s="1954"/>
    </row>
    <row r="853" spans="1:34" ht="15.75" customHeight="1">
      <c r="A853" s="1954"/>
      <c r="B853" s="1954"/>
      <c r="C853" s="1954"/>
      <c r="D853" s="1954"/>
      <c r="E853" s="1954"/>
      <c r="F853" s="1954"/>
      <c r="G853" s="1954"/>
      <c r="H853" s="1954"/>
      <c r="I853" s="1954"/>
      <c r="J853" s="1954"/>
      <c r="K853" s="1954"/>
      <c r="L853" s="1954"/>
      <c r="M853" s="1954"/>
      <c r="N853" s="1954"/>
      <c r="O853" s="1954"/>
      <c r="P853" s="1954"/>
      <c r="Q853" s="1954"/>
      <c r="R853" s="1954"/>
      <c r="S853" s="1954"/>
      <c r="T853" s="1954"/>
      <c r="U853" s="1954"/>
      <c r="V853" s="1954"/>
      <c r="W853" s="1954"/>
      <c r="X853" s="1954"/>
      <c r="Y853" s="1954"/>
      <c r="Z853" s="1954"/>
      <c r="AA853" s="1954"/>
      <c r="AB853" s="1954"/>
      <c r="AC853" s="1954"/>
      <c r="AD853" s="1954"/>
      <c r="AE853" s="1954"/>
      <c r="AF853" s="1954"/>
      <c r="AG853" s="1954"/>
      <c r="AH853" s="1954"/>
    </row>
    <row r="854" spans="1:34" ht="15.75" customHeight="1">
      <c r="A854" s="1954"/>
      <c r="B854" s="1954"/>
      <c r="C854" s="1954"/>
      <c r="D854" s="1954"/>
      <c r="E854" s="1954"/>
      <c r="F854" s="1954"/>
      <c r="G854" s="1954"/>
      <c r="H854" s="1954"/>
      <c r="I854" s="1954"/>
      <c r="J854" s="1954"/>
      <c r="K854" s="1954"/>
      <c r="L854" s="1954"/>
      <c r="M854" s="1954"/>
      <c r="N854" s="1954"/>
      <c r="O854" s="1954"/>
      <c r="P854" s="1954"/>
      <c r="Q854" s="1954"/>
      <c r="R854" s="1954"/>
      <c r="S854" s="1954"/>
      <c r="T854" s="1954"/>
      <c r="U854" s="1954"/>
      <c r="V854" s="1954"/>
      <c r="W854" s="1954"/>
      <c r="X854" s="1954"/>
      <c r="Y854" s="1954"/>
      <c r="Z854" s="1954"/>
      <c r="AA854" s="1954"/>
      <c r="AB854" s="1954"/>
      <c r="AC854" s="1954"/>
      <c r="AD854" s="1954"/>
      <c r="AE854" s="1954"/>
      <c r="AF854" s="1954"/>
      <c r="AG854" s="1954"/>
      <c r="AH854" s="1954"/>
    </row>
    <row r="855" spans="1:34" ht="15.75" customHeight="1">
      <c r="A855" s="1954"/>
      <c r="B855" s="1954"/>
      <c r="C855" s="1954"/>
      <c r="D855" s="1954"/>
      <c r="E855" s="1954"/>
      <c r="F855" s="1954"/>
      <c r="G855" s="1954"/>
      <c r="H855" s="1954"/>
      <c r="I855" s="1954"/>
      <c r="J855" s="1954"/>
      <c r="K855" s="1954"/>
      <c r="L855" s="1954"/>
      <c r="M855" s="1954"/>
      <c r="N855" s="1954"/>
      <c r="O855" s="1954"/>
      <c r="P855" s="1954"/>
      <c r="Q855" s="1954"/>
      <c r="R855" s="1954"/>
      <c r="S855" s="1954"/>
      <c r="T855" s="1954"/>
      <c r="U855" s="1954"/>
      <c r="V855" s="1954"/>
      <c r="W855" s="1954"/>
      <c r="X855" s="1954"/>
      <c r="Y855" s="1954"/>
      <c r="Z855" s="1954"/>
      <c r="AA855" s="1954"/>
      <c r="AB855" s="1954"/>
      <c r="AC855" s="1954"/>
      <c r="AD855" s="1954"/>
      <c r="AE855" s="1954"/>
      <c r="AF855" s="1954"/>
      <c r="AG855" s="1954"/>
      <c r="AH855" s="1954"/>
    </row>
    <row r="856" spans="1:34" ht="15.75" customHeight="1">
      <c r="A856" s="1954"/>
      <c r="B856" s="1954"/>
      <c r="C856" s="1954"/>
      <c r="D856" s="1954"/>
      <c r="E856" s="1954"/>
      <c r="F856" s="1954"/>
      <c r="G856" s="1954"/>
      <c r="H856" s="1954"/>
      <c r="I856" s="1954"/>
      <c r="J856" s="1954"/>
      <c r="K856" s="1954"/>
      <c r="L856" s="1954"/>
      <c r="M856" s="1954"/>
      <c r="N856" s="1954"/>
      <c r="O856" s="1954"/>
      <c r="P856" s="1954"/>
      <c r="Q856" s="1954"/>
      <c r="R856" s="1954"/>
      <c r="S856" s="1954"/>
      <c r="T856" s="1954"/>
      <c r="U856" s="1954"/>
      <c r="V856" s="1954"/>
      <c r="W856" s="1954"/>
      <c r="X856" s="1954"/>
      <c r="Y856" s="1954"/>
      <c r="Z856" s="1954"/>
      <c r="AA856" s="1954"/>
      <c r="AB856" s="1954"/>
      <c r="AC856" s="1954"/>
      <c r="AD856" s="1954"/>
      <c r="AE856" s="1954"/>
      <c r="AF856" s="1954"/>
      <c r="AG856" s="1954"/>
      <c r="AH856" s="1954"/>
    </row>
    <row r="857" spans="1:34" ht="15.75" customHeight="1">
      <c r="A857" s="1954"/>
      <c r="B857" s="1954"/>
      <c r="C857" s="1954"/>
      <c r="D857" s="1954"/>
      <c r="E857" s="1954"/>
      <c r="F857" s="1954"/>
      <c r="G857" s="1954"/>
      <c r="H857" s="1954"/>
      <c r="I857" s="1954"/>
      <c r="J857" s="1954"/>
      <c r="K857" s="1954"/>
      <c r="L857" s="1954"/>
      <c r="M857" s="1954"/>
      <c r="N857" s="1954"/>
      <c r="O857" s="1954"/>
      <c r="P857" s="1954"/>
      <c r="Q857" s="1954"/>
      <c r="R857" s="1954"/>
      <c r="S857" s="1954"/>
      <c r="T857" s="1954"/>
      <c r="U857" s="1954"/>
      <c r="V857" s="1954"/>
      <c r="W857" s="1954"/>
      <c r="X857" s="1954"/>
      <c r="Y857" s="1954"/>
      <c r="Z857" s="1954"/>
      <c r="AA857" s="1954"/>
      <c r="AB857" s="1954"/>
      <c r="AC857" s="1954"/>
      <c r="AD857" s="1954"/>
      <c r="AE857" s="1954"/>
      <c r="AF857" s="1954"/>
      <c r="AG857" s="1954"/>
      <c r="AH857" s="1954"/>
    </row>
    <row r="858" spans="1:34" ht="15.75" customHeight="1">
      <c r="A858" s="1954"/>
      <c r="B858" s="1954"/>
      <c r="C858" s="1954"/>
      <c r="D858" s="1954"/>
      <c r="E858" s="1954"/>
      <c r="F858" s="1954"/>
      <c r="G858" s="1954"/>
      <c r="H858" s="1954"/>
      <c r="I858" s="1954"/>
      <c r="J858" s="1954"/>
      <c r="K858" s="1954"/>
      <c r="L858" s="1954"/>
      <c r="M858" s="1954"/>
      <c r="N858" s="1954"/>
      <c r="O858" s="1954"/>
      <c r="P858" s="1954"/>
      <c r="Q858" s="1954"/>
      <c r="R858" s="1954"/>
      <c r="S858" s="1954"/>
      <c r="T858" s="1954"/>
      <c r="U858" s="1954"/>
      <c r="V858" s="1954"/>
      <c r="W858" s="1954"/>
      <c r="X858" s="1954"/>
      <c r="Y858" s="1954"/>
      <c r="Z858" s="1954"/>
      <c r="AA858" s="1954"/>
      <c r="AB858" s="1954"/>
      <c r="AC858" s="1954"/>
      <c r="AD858" s="1954"/>
      <c r="AE858" s="1954"/>
      <c r="AF858" s="1954"/>
      <c r="AG858" s="1954"/>
      <c r="AH858" s="1954"/>
    </row>
    <row r="859" spans="1:34" ht="15.75" customHeight="1">
      <c r="A859" s="1954"/>
      <c r="B859" s="1954"/>
      <c r="C859" s="1954"/>
      <c r="D859" s="1954"/>
      <c r="E859" s="1954"/>
      <c r="F859" s="1954"/>
      <c r="G859" s="1954"/>
      <c r="H859" s="1954"/>
      <c r="I859" s="1954"/>
      <c r="J859" s="1954"/>
      <c r="K859" s="1954"/>
      <c r="L859" s="1954"/>
      <c r="M859" s="1954"/>
      <c r="N859" s="1954"/>
      <c r="O859" s="1954"/>
      <c r="P859" s="1954"/>
      <c r="Q859" s="1954"/>
      <c r="R859" s="1954"/>
      <c r="S859" s="1954"/>
      <c r="T859" s="1954"/>
      <c r="U859" s="1954"/>
      <c r="V859" s="1954"/>
      <c r="W859" s="1954"/>
      <c r="X859" s="1954"/>
      <c r="Y859" s="1954"/>
      <c r="Z859" s="1954"/>
      <c r="AA859" s="1954"/>
      <c r="AB859" s="1954"/>
      <c r="AC859" s="1954"/>
      <c r="AD859" s="1954"/>
      <c r="AE859" s="1954"/>
      <c r="AF859" s="1954"/>
      <c r="AG859" s="1954"/>
      <c r="AH859" s="1954"/>
    </row>
    <row r="860" spans="1:34" ht="15.75" customHeight="1">
      <c r="A860" s="1954"/>
      <c r="B860" s="1954"/>
      <c r="C860" s="1954"/>
      <c r="D860" s="1954"/>
      <c r="E860" s="1954"/>
      <c r="F860" s="1954"/>
      <c r="G860" s="1954"/>
      <c r="H860" s="1954"/>
      <c r="I860" s="1954"/>
      <c r="J860" s="1954"/>
      <c r="K860" s="1954"/>
      <c r="L860" s="1954"/>
      <c r="M860" s="1954"/>
      <c r="N860" s="1954"/>
      <c r="O860" s="1954"/>
      <c r="P860" s="1954"/>
      <c r="Q860" s="1954"/>
      <c r="R860" s="1954"/>
      <c r="S860" s="1954"/>
      <c r="T860" s="1954"/>
      <c r="U860" s="1954"/>
      <c r="V860" s="1954"/>
      <c r="W860" s="1954"/>
      <c r="X860" s="1954"/>
      <c r="Y860" s="1954"/>
      <c r="Z860" s="1954"/>
      <c r="AA860" s="1954"/>
      <c r="AB860" s="1954"/>
      <c r="AC860" s="1954"/>
      <c r="AD860" s="1954"/>
      <c r="AE860" s="1954"/>
      <c r="AF860" s="1954"/>
      <c r="AG860" s="1954"/>
      <c r="AH860" s="1954"/>
    </row>
    <row r="861" spans="1:34" ht="15.75" customHeight="1">
      <c r="A861" s="1954"/>
      <c r="B861" s="1954"/>
      <c r="C861" s="1954"/>
      <c r="D861" s="1954"/>
      <c r="E861" s="1954"/>
      <c r="F861" s="1954"/>
      <c r="G861" s="1954"/>
      <c r="H861" s="1954"/>
      <c r="I861" s="1954"/>
      <c r="J861" s="1954"/>
      <c r="K861" s="1954"/>
      <c r="L861" s="1954"/>
      <c r="M861" s="1954"/>
      <c r="N861" s="1954"/>
      <c r="O861" s="1954"/>
      <c r="P861" s="1954"/>
      <c r="Q861" s="1954"/>
      <c r="R861" s="1954"/>
      <c r="S861" s="1954"/>
      <c r="T861" s="1954"/>
      <c r="U861" s="1954"/>
      <c r="V861" s="1954"/>
      <c r="W861" s="1954"/>
      <c r="X861" s="1954"/>
      <c r="Y861" s="1954"/>
      <c r="Z861" s="1954"/>
      <c r="AA861" s="1954"/>
      <c r="AB861" s="1954"/>
      <c r="AC861" s="1954"/>
      <c r="AD861" s="1954"/>
      <c r="AE861" s="1954"/>
      <c r="AF861" s="1954"/>
      <c r="AG861" s="1954"/>
      <c r="AH861" s="1954"/>
    </row>
    <row r="862" spans="1:34" ht="15.75" customHeight="1">
      <c r="A862" s="1954"/>
      <c r="B862" s="1954"/>
      <c r="C862" s="1954"/>
      <c r="D862" s="1954"/>
      <c r="E862" s="1954"/>
      <c r="F862" s="1954"/>
      <c r="G862" s="1954"/>
      <c r="H862" s="1954"/>
      <c r="I862" s="1954"/>
      <c r="J862" s="1954"/>
      <c r="K862" s="1954"/>
      <c r="L862" s="1954"/>
      <c r="M862" s="1954"/>
      <c r="N862" s="1954"/>
      <c r="O862" s="1954"/>
      <c r="P862" s="1954"/>
      <c r="Q862" s="1954"/>
      <c r="R862" s="1954"/>
      <c r="S862" s="1954"/>
      <c r="T862" s="1954"/>
      <c r="U862" s="1954"/>
      <c r="V862" s="1954"/>
      <c r="W862" s="1954"/>
      <c r="X862" s="1954"/>
      <c r="Y862" s="1954"/>
      <c r="Z862" s="1954"/>
      <c r="AA862" s="1954"/>
      <c r="AB862" s="1954"/>
      <c r="AC862" s="1954"/>
      <c r="AD862" s="1954"/>
      <c r="AE862" s="1954"/>
      <c r="AF862" s="1954"/>
      <c r="AG862" s="1954"/>
      <c r="AH862" s="1954"/>
    </row>
    <row r="863" spans="1:34" ht="15.75" customHeight="1">
      <c r="A863" s="1954"/>
      <c r="B863" s="1954"/>
      <c r="C863" s="1954"/>
      <c r="D863" s="1954"/>
      <c r="E863" s="1954"/>
      <c r="F863" s="1954"/>
      <c r="G863" s="1954"/>
      <c r="H863" s="1954"/>
      <c r="I863" s="1954"/>
      <c r="J863" s="1954"/>
      <c r="K863" s="1954"/>
      <c r="L863" s="1954"/>
      <c r="M863" s="1954"/>
      <c r="N863" s="1954"/>
      <c r="O863" s="1954"/>
      <c r="P863" s="1954"/>
      <c r="Q863" s="1954"/>
      <c r="R863" s="1954"/>
      <c r="S863" s="1954"/>
      <c r="T863" s="1954"/>
      <c r="U863" s="1954"/>
      <c r="V863" s="1954"/>
      <c r="W863" s="1954"/>
      <c r="X863" s="1954"/>
      <c r="Y863" s="1954"/>
      <c r="Z863" s="1954"/>
      <c r="AA863" s="1954"/>
      <c r="AB863" s="1954"/>
      <c r="AC863" s="1954"/>
      <c r="AD863" s="1954"/>
      <c r="AE863" s="1954"/>
      <c r="AF863" s="1954"/>
      <c r="AG863" s="1954"/>
      <c r="AH863" s="1954"/>
    </row>
    <row r="864" spans="1:34" ht="15.75" customHeight="1">
      <c r="A864" s="1954"/>
      <c r="B864" s="1954"/>
      <c r="C864" s="1954"/>
      <c r="D864" s="1954"/>
      <c r="E864" s="1954"/>
      <c r="F864" s="1954"/>
      <c r="G864" s="1954"/>
      <c r="H864" s="1954"/>
      <c r="I864" s="1954"/>
      <c r="J864" s="1954"/>
      <c r="K864" s="1954"/>
      <c r="L864" s="1954"/>
      <c r="M864" s="1954"/>
      <c r="N864" s="1954"/>
      <c r="O864" s="1954"/>
      <c r="P864" s="1954"/>
      <c r="Q864" s="1954"/>
      <c r="R864" s="1954"/>
      <c r="S864" s="1954"/>
      <c r="T864" s="1954"/>
      <c r="U864" s="1954"/>
      <c r="V864" s="1954"/>
      <c r="W864" s="1954"/>
      <c r="X864" s="1954"/>
      <c r="Y864" s="1954"/>
      <c r="Z864" s="1954"/>
      <c r="AA864" s="1954"/>
      <c r="AB864" s="1954"/>
      <c r="AC864" s="1954"/>
      <c r="AD864" s="1954"/>
      <c r="AE864" s="1954"/>
      <c r="AF864" s="1954"/>
      <c r="AG864" s="1954"/>
      <c r="AH864" s="1954"/>
    </row>
    <row r="865" spans="1:34" ht="15.75" customHeight="1">
      <c r="A865" s="1954"/>
      <c r="B865" s="1954"/>
      <c r="C865" s="1954"/>
      <c r="D865" s="1954"/>
      <c r="E865" s="1954"/>
      <c r="F865" s="1954"/>
      <c r="G865" s="1954"/>
      <c r="H865" s="1954"/>
      <c r="I865" s="1954"/>
      <c r="J865" s="1954"/>
      <c r="K865" s="1954"/>
      <c r="L865" s="1954"/>
      <c r="M865" s="1954"/>
      <c r="N865" s="1954"/>
      <c r="O865" s="1954"/>
      <c r="P865" s="1954"/>
      <c r="Q865" s="1954"/>
      <c r="R865" s="1954"/>
      <c r="S865" s="1954"/>
      <c r="T865" s="1954"/>
      <c r="U865" s="1954"/>
      <c r="V865" s="1954"/>
      <c r="W865" s="1954"/>
      <c r="X865" s="1954"/>
      <c r="Y865" s="1954"/>
      <c r="Z865" s="1954"/>
      <c r="AA865" s="1954"/>
      <c r="AB865" s="1954"/>
      <c r="AC865" s="1954"/>
      <c r="AD865" s="1954"/>
      <c r="AE865" s="1954"/>
      <c r="AF865" s="1954"/>
      <c r="AG865" s="1954"/>
      <c r="AH865" s="1954"/>
    </row>
    <row r="866" spans="1:34" ht="15.75" customHeight="1">
      <c r="A866" s="1954"/>
      <c r="B866" s="1954"/>
      <c r="C866" s="1954"/>
      <c r="D866" s="1954"/>
      <c r="E866" s="1954"/>
      <c r="F866" s="1954"/>
      <c r="G866" s="1954"/>
      <c r="H866" s="1954"/>
      <c r="I866" s="1954"/>
      <c r="J866" s="1954"/>
      <c r="K866" s="1954"/>
      <c r="L866" s="1954"/>
      <c r="M866" s="1954"/>
      <c r="N866" s="1954"/>
      <c r="O866" s="1954"/>
      <c r="P866" s="1954"/>
      <c r="Q866" s="1954"/>
      <c r="R866" s="1954"/>
      <c r="S866" s="1954"/>
      <c r="T866" s="1954"/>
      <c r="U866" s="1954"/>
      <c r="V866" s="1954"/>
      <c r="W866" s="1954"/>
      <c r="X866" s="1954"/>
      <c r="Y866" s="1954"/>
      <c r="Z866" s="1954"/>
      <c r="AA866" s="1954"/>
      <c r="AB866" s="1954"/>
      <c r="AC866" s="1954"/>
      <c r="AD866" s="1954"/>
      <c r="AE866" s="1954"/>
      <c r="AF866" s="1954"/>
      <c r="AG866" s="1954"/>
      <c r="AH866" s="1954"/>
    </row>
    <row r="867" spans="1:34" ht="15.75" customHeight="1">
      <c r="A867" s="1954"/>
      <c r="B867" s="1954"/>
      <c r="C867" s="1954"/>
      <c r="D867" s="1954"/>
      <c r="E867" s="1954"/>
      <c r="F867" s="1954"/>
      <c r="G867" s="1954"/>
      <c r="H867" s="1954"/>
      <c r="I867" s="1954"/>
      <c r="J867" s="1954"/>
      <c r="K867" s="1954"/>
      <c r="L867" s="1954"/>
      <c r="M867" s="1954"/>
      <c r="N867" s="1954"/>
      <c r="O867" s="1954"/>
      <c r="P867" s="1954"/>
      <c r="Q867" s="1954"/>
      <c r="R867" s="1954"/>
      <c r="S867" s="1954"/>
      <c r="T867" s="1954"/>
      <c r="U867" s="1954"/>
      <c r="V867" s="1954"/>
      <c r="W867" s="1954"/>
      <c r="X867" s="1954"/>
      <c r="Y867" s="1954"/>
      <c r="Z867" s="1954"/>
      <c r="AA867" s="1954"/>
      <c r="AB867" s="1954"/>
      <c r="AC867" s="1954"/>
      <c r="AD867" s="1954"/>
      <c r="AE867" s="1954"/>
      <c r="AF867" s="1954"/>
      <c r="AG867" s="1954"/>
      <c r="AH867" s="1954"/>
    </row>
    <row r="868" spans="1:34" ht="15.75" customHeight="1">
      <c r="A868" s="1954"/>
      <c r="B868" s="1954"/>
      <c r="C868" s="1954"/>
      <c r="D868" s="1954"/>
      <c r="E868" s="1954"/>
      <c r="F868" s="1954"/>
      <c r="G868" s="1954"/>
      <c r="H868" s="1954"/>
      <c r="I868" s="1954"/>
      <c r="J868" s="1954"/>
      <c r="K868" s="1954"/>
      <c r="L868" s="1954"/>
      <c r="M868" s="1954"/>
      <c r="N868" s="1954"/>
      <c r="O868" s="1954"/>
      <c r="P868" s="1954"/>
      <c r="Q868" s="1954"/>
      <c r="R868" s="1954"/>
      <c r="S868" s="1954"/>
      <c r="T868" s="1954"/>
      <c r="U868" s="1954"/>
      <c r="V868" s="1954"/>
      <c r="W868" s="1954"/>
      <c r="X868" s="1954"/>
      <c r="Y868" s="1954"/>
      <c r="Z868" s="1954"/>
      <c r="AA868" s="1954"/>
      <c r="AB868" s="1954"/>
      <c r="AC868" s="1954"/>
      <c r="AD868" s="1954"/>
      <c r="AE868" s="1954"/>
      <c r="AF868" s="1954"/>
      <c r="AG868" s="1954"/>
      <c r="AH868" s="1954"/>
    </row>
    <row r="869" spans="1:34" ht="15.75" customHeight="1">
      <c r="A869" s="1954"/>
      <c r="B869" s="1954"/>
      <c r="C869" s="1954"/>
      <c r="D869" s="1954"/>
      <c r="E869" s="1954"/>
      <c r="F869" s="1954"/>
      <c r="G869" s="1954"/>
      <c r="H869" s="1954"/>
      <c r="I869" s="1954"/>
      <c r="J869" s="1954"/>
      <c r="K869" s="1954"/>
      <c r="L869" s="1954"/>
      <c r="M869" s="1954"/>
      <c r="N869" s="1954"/>
      <c r="O869" s="1954"/>
      <c r="P869" s="1954"/>
      <c r="Q869" s="1954"/>
      <c r="R869" s="1954"/>
      <c r="S869" s="1954"/>
      <c r="T869" s="1954"/>
      <c r="U869" s="1954"/>
      <c r="V869" s="1954"/>
      <c r="W869" s="1954"/>
      <c r="X869" s="1954"/>
      <c r="Y869" s="1954"/>
      <c r="Z869" s="1954"/>
      <c r="AA869" s="1954"/>
      <c r="AB869" s="1954"/>
      <c r="AC869" s="1954"/>
      <c r="AD869" s="1954"/>
      <c r="AE869" s="1954"/>
      <c r="AF869" s="1954"/>
      <c r="AG869" s="1954"/>
      <c r="AH869" s="1954"/>
    </row>
    <row r="870" spans="1:34" ht="15.75" customHeight="1">
      <c r="A870" s="1954"/>
      <c r="B870" s="1954"/>
      <c r="C870" s="1954"/>
      <c r="D870" s="1954"/>
      <c r="E870" s="1954"/>
      <c r="F870" s="1954"/>
      <c r="G870" s="1954"/>
      <c r="H870" s="1954"/>
      <c r="I870" s="1954"/>
      <c r="J870" s="1954"/>
      <c r="K870" s="1954"/>
      <c r="L870" s="1954"/>
      <c r="M870" s="1954"/>
      <c r="N870" s="1954"/>
      <c r="O870" s="1954"/>
      <c r="P870" s="1954"/>
      <c r="Q870" s="1954"/>
      <c r="R870" s="1954"/>
      <c r="S870" s="1954"/>
      <c r="T870" s="1954"/>
      <c r="U870" s="1954"/>
      <c r="V870" s="1954"/>
      <c r="W870" s="1954"/>
      <c r="X870" s="1954"/>
      <c r="Y870" s="1954"/>
      <c r="Z870" s="1954"/>
      <c r="AA870" s="1954"/>
      <c r="AB870" s="1954"/>
      <c r="AC870" s="1954"/>
      <c r="AD870" s="1954"/>
      <c r="AE870" s="1954"/>
      <c r="AF870" s="1954"/>
      <c r="AG870" s="1954"/>
      <c r="AH870" s="1954"/>
    </row>
    <row r="871" spans="1:34" ht="15.75" customHeight="1">
      <c r="A871" s="1954"/>
      <c r="B871" s="1954"/>
      <c r="C871" s="1954"/>
      <c r="D871" s="1954"/>
      <c r="E871" s="1954"/>
      <c r="F871" s="1954"/>
      <c r="G871" s="1954"/>
      <c r="H871" s="1954"/>
      <c r="I871" s="1954"/>
      <c r="J871" s="1954"/>
      <c r="K871" s="1954"/>
      <c r="L871" s="1954"/>
      <c r="M871" s="1954"/>
      <c r="N871" s="1954"/>
      <c r="O871" s="1954"/>
      <c r="P871" s="1954"/>
      <c r="Q871" s="1954"/>
      <c r="R871" s="1954"/>
      <c r="S871" s="1954"/>
      <c r="T871" s="1954"/>
      <c r="U871" s="1954"/>
      <c r="V871" s="1954"/>
      <c r="W871" s="1954"/>
      <c r="X871" s="1954"/>
      <c r="Y871" s="1954"/>
      <c r="Z871" s="1954"/>
      <c r="AA871" s="1954"/>
      <c r="AB871" s="1954"/>
      <c r="AC871" s="1954"/>
      <c r="AD871" s="1954"/>
      <c r="AE871" s="1954"/>
      <c r="AF871" s="1954"/>
      <c r="AG871" s="1954"/>
      <c r="AH871" s="1954"/>
    </row>
    <row r="872" spans="1:34" ht="15.75" customHeight="1">
      <c r="A872" s="1954"/>
      <c r="B872" s="1954"/>
      <c r="C872" s="1954"/>
      <c r="D872" s="1954"/>
      <c r="E872" s="1954"/>
      <c r="F872" s="1954"/>
      <c r="G872" s="1954"/>
      <c r="H872" s="1954"/>
      <c r="I872" s="1954"/>
      <c r="J872" s="1954"/>
      <c r="K872" s="1954"/>
      <c r="L872" s="1954"/>
      <c r="M872" s="1954"/>
      <c r="N872" s="1954"/>
      <c r="O872" s="1954"/>
      <c r="P872" s="1954"/>
      <c r="Q872" s="1954"/>
      <c r="R872" s="1954"/>
      <c r="S872" s="1954"/>
      <c r="T872" s="1954"/>
      <c r="U872" s="1954"/>
      <c r="V872" s="1954"/>
      <c r="W872" s="1954"/>
      <c r="X872" s="1954"/>
      <c r="Y872" s="1954"/>
      <c r="Z872" s="1954"/>
      <c r="AA872" s="1954"/>
      <c r="AB872" s="1954"/>
      <c r="AC872" s="1954"/>
      <c r="AD872" s="1954"/>
      <c r="AE872" s="1954"/>
      <c r="AF872" s="1954"/>
      <c r="AG872" s="1954"/>
      <c r="AH872" s="1954"/>
    </row>
    <row r="873" spans="1:34" ht="15.75" customHeight="1">
      <c r="A873" s="1954"/>
      <c r="B873" s="1954"/>
      <c r="C873" s="1954"/>
      <c r="D873" s="1954"/>
      <c r="E873" s="1954"/>
      <c r="F873" s="1954"/>
      <c r="G873" s="1954"/>
      <c r="H873" s="1954"/>
      <c r="I873" s="1954"/>
      <c r="J873" s="1954"/>
      <c r="K873" s="1954"/>
      <c r="L873" s="1954"/>
      <c r="M873" s="1954"/>
      <c r="N873" s="1954"/>
      <c r="O873" s="1954"/>
      <c r="P873" s="1954"/>
      <c r="Q873" s="1954"/>
      <c r="R873" s="1954"/>
      <c r="S873" s="1954"/>
      <c r="T873" s="1954"/>
      <c r="U873" s="1954"/>
      <c r="V873" s="1954"/>
      <c r="W873" s="1954"/>
      <c r="X873" s="1954"/>
      <c r="Y873" s="1954"/>
      <c r="Z873" s="1954"/>
      <c r="AA873" s="1954"/>
      <c r="AB873" s="1954"/>
      <c r="AC873" s="1954"/>
      <c r="AD873" s="1954"/>
      <c r="AE873" s="1954"/>
      <c r="AF873" s="1954"/>
      <c r="AG873" s="1954"/>
      <c r="AH873" s="1954"/>
    </row>
    <row r="874" spans="1:34" ht="15.75" customHeight="1">
      <c r="A874" s="1954"/>
      <c r="B874" s="1954"/>
      <c r="C874" s="1954"/>
      <c r="D874" s="1954"/>
      <c r="E874" s="1954"/>
      <c r="F874" s="1954"/>
      <c r="G874" s="1954"/>
      <c r="H874" s="1954"/>
      <c r="I874" s="1954"/>
      <c r="J874" s="1954"/>
      <c r="K874" s="1954"/>
      <c r="L874" s="1954"/>
      <c r="M874" s="1954"/>
      <c r="N874" s="1954"/>
      <c r="O874" s="1954"/>
      <c r="P874" s="1954"/>
      <c r="Q874" s="1954"/>
      <c r="R874" s="1954"/>
      <c r="S874" s="1954"/>
      <c r="T874" s="1954"/>
      <c r="U874" s="1954"/>
      <c r="V874" s="1954"/>
      <c r="W874" s="1954"/>
      <c r="X874" s="1954"/>
      <c r="Y874" s="1954"/>
      <c r="Z874" s="1954"/>
      <c r="AA874" s="1954"/>
      <c r="AB874" s="1954"/>
      <c r="AC874" s="1954"/>
      <c r="AD874" s="1954"/>
      <c r="AE874" s="1954"/>
      <c r="AF874" s="1954"/>
      <c r="AG874" s="1954"/>
      <c r="AH874" s="1954"/>
    </row>
    <row r="875" spans="1:34" ht="15.75" customHeight="1">
      <c r="A875" s="1954"/>
      <c r="B875" s="1954"/>
      <c r="C875" s="1954"/>
      <c r="D875" s="1954"/>
      <c r="E875" s="1954"/>
      <c r="F875" s="1954"/>
      <c r="G875" s="1954"/>
      <c r="H875" s="1954"/>
      <c r="I875" s="1954"/>
      <c r="J875" s="1954"/>
      <c r="K875" s="1954"/>
      <c r="L875" s="1954"/>
      <c r="M875" s="1954"/>
      <c r="N875" s="1954"/>
      <c r="O875" s="1954"/>
      <c r="P875" s="1954"/>
      <c r="Q875" s="1954"/>
      <c r="R875" s="1954"/>
      <c r="S875" s="1954"/>
      <c r="T875" s="1954"/>
      <c r="U875" s="1954"/>
      <c r="V875" s="1954"/>
      <c r="W875" s="1954"/>
      <c r="X875" s="1954"/>
      <c r="Y875" s="1954"/>
      <c r="Z875" s="1954"/>
      <c r="AA875" s="1954"/>
      <c r="AB875" s="1954"/>
      <c r="AC875" s="1954"/>
      <c r="AD875" s="1954"/>
      <c r="AE875" s="1954"/>
      <c r="AF875" s="1954"/>
      <c r="AG875" s="1954"/>
      <c r="AH875" s="1954"/>
    </row>
    <row r="876" spans="1:34" ht="15.75" customHeight="1">
      <c r="A876" s="1954"/>
      <c r="B876" s="1954"/>
      <c r="C876" s="1954"/>
      <c r="D876" s="1954"/>
      <c r="E876" s="1954"/>
      <c r="F876" s="1954"/>
      <c r="G876" s="1954"/>
      <c r="H876" s="1954"/>
      <c r="I876" s="1954"/>
      <c r="J876" s="1954"/>
      <c r="K876" s="1954"/>
      <c r="L876" s="1954"/>
      <c r="M876" s="1954"/>
      <c r="N876" s="1954"/>
      <c r="O876" s="1954"/>
      <c r="P876" s="1954"/>
      <c r="Q876" s="1954"/>
      <c r="R876" s="1954"/>
      <c r="S876" s="1954"/>
      <c r="T876" s="1954"/>
      <c r="U876" s="1954"/>
      <c r="V876" s="1954"/>
      <c r="W876" s="1954"/>
      <c r="X876" s="1954"/>
      <c r="Y876" s="1954"/>
      <c r="Z876" s="1954"/>
      <c r="AA876" s="1954"/>
      <c r="AB876" s="1954"/>
      <c r="AC876" s="1954"/>
      <c r="AD876" s="1954"/>
      <c r="AE876" s="1954"/>
      <c r="AF876" s="1954"/>
      <c r="AG876" s="1954"/>
      <c r="AH876" s="1954"/>
    </row>
    <row r="877" spans="1:34" ht="15.75" customHeight="1">
      <c r="A877" s="1954"/>
      <c r="B877" s="1954"/>
      <c r="C877" s="1954"/>
      <c r="D877" s="1954"/>
      <c r="E877" s="1954"/>
      <c r="F877" s="1954"/>
      <c r="G877" s="1954"/>
      <c r="H877" s="1954"/>
      <c r="I877" s="1954"/>
      <c r="J877" s="1954"/>
      <c r="K877" s="1954"/>
      <c r="L877" s="1954"/>
      <c r="M877" s="1954"/>
      <c r="N877" s="1954"/>
      <c r="O877" s="1954"/>
      <c r="P877" s="1954"/>
      <c r="Q877" s="1954"/>
      <c r="R877" s="1954"/>
      <c r="S877" s="1954"/>
      <c r="T877" s="1954"/>
      <c r="U877" s="1954"/>
      <c r="V877" s="1954"/>
      <c r="W877" s="1954"/>
      <c r="X877" s="1954"/>
      <c r="Y877" s="1954"/>
      <c r="Z877" s="1954"/>
      <c r="AA877" s="1954"/>
      <c r="AB877" s="1954"/>
      <c r="AC877" s="1954"/>
      <c r="AD877" s="1954"/>
      <c r="AE877" s="1954"/>
      <c r="AF877" s="1954"/>
      <c r="AG877" s="1954"/>
      <c r="AH877" s="1954"/>
    </row>
    <row r="878" spans="1:34" ht="15.75" customHeight="1">
      <c r="A878" s="1954"/>
      <c r="B878" s="1954"/>
      <c r="C878" s="1954"/>
      <c r="D878" s="1954"/>
      <c r="E878" s="1954"/>
      <c r="F878" s="1954"/>
      <c r="G878" s="1954"/>
      <c r="H878" s="1954"/>
      <c r="I878" s="1954"/>
      <c r="J878" s="1954"/>
      <c r="K878" s="1954"/>
      <c r="L878" s="1954"/>
      <c r="M878" s="1954"/>
      <c r="N878" s="1954"/>
      <c r="O878" s="1954"/>
      <c r="P878" s="1954"/>
      <c r="Q878" s="1954"/>
      <c r="R878" s="1954"/>
      <c r="S878" s="1954"/>
      <c r="T878" s="1954"/>
      <c r="U878" s="1954"/>
      <c r="V878" s="1954"/>
      <c r="W878" s="1954"/>
      <c r="X878" s="1954"/>
      <c r="Y878" s="1954"/>
      <c r="Z878" s="1954"/>
      <c r="AA878" s="1954"/>
      <c r="AB878" s="1954"/>
      <c r="AC878" s="1954"/>
      <c r="AD878" s="1954"/>
      <c r="AE878" s="1954"/>
      <c r="AF878" s="1954"/>
      <c r="AG878" s="1954"/>
      <c r="AH878" s="1954"/>
    </row>
    <row r="879" spans="1:34" ht="15.75" customHeight="1">
      <c r="A879" s="1954"/>
      <c r="B879" s="1954"/>
      <c r="C879" s="1954"/>
      <c r="D879" s="1954"/>
      <c r="E879" s="1954"/>
      <c r="F879" s="1954"/>
      <c r="G879" s="1954"/>
      <c r="H879" s="1954"/>
      <c r="I879" s="1954"/>
      <c r="J879" s="1954"/>
      <c r="K879" s="1954"/>
      <c r="L879" s="1954"/>
      <c r="M879" s="1954"/>
      <c r="N879" s="1954"/>
      <c r="O879" s="1954"/>
      <c r="P879" s="1954"/>
      <c r="Q879" s="1954"/>
      <c r="R879" s="1954"/>
      <c r="S879" s="1954"/>
      <c r="T879" s="1954"/>
      <c r="U879" s="1954"/>
      <c r="V879" s="1954"/>
      <c r="W879" s="1954"/>
      <c r="X879" s="1954"/>
      <c r="Y879" s="1954"/>
      <c r="Z879" s="1954"/>
      <c r="AA879" s="1954"/>
      <c r="AB879" s="1954"/>
      <c r="AC879" s="1954"/>
      <c r="AD879" s="1954"/>
      <c r="AE879" s="1954"/>
      <c r="AF879" s="1954"/>
      <c r="AG879" s="1954"/>
      <c r="AH879" s="1954"/>
    </row>
    <row r="880" spans="1:34" ht="15.75" customHeight="1">
      <c r="A880" s="1954"/>
      <c r="B880" s="1954"/>
      <c r="C880" s="1954"/>
      <c r="D880" s="1954"/>
      <c r="E880" s="1954"/>
      <c r="F880" s="1954"/>
      <c r="G880" s="1954"/>
      <c r="H880" s="1954"/>
      <c r="I880" s="1954"/>
      <c r="J880" s="1954"/>
      <c r="K880" s="1954"/>
      <c r="L880" s="1954"/>
      <c r="M880" s="1954"/>
      <c r="N880" s="1954"/>
      <c r="O880" s="1954"/>
      <c r="P880" s="1954"/>
      <c r="Q880" s="1954"/>
      <c r="R880" s="1954"/>
      <c r="S880" s="1954"/>
      <c r="T880" s="1954"/>
      <c r="U880" s="1954"/>
      <c r="V880" s="1954"/>
      <c r="W880" s="1954"/>
      <c r="X880" s="1954"/>
      <c r="Y880" s="1954"/>
      <c r="Z880" s="1954"/>
      <c r="AA880" s="1954"/>
      <c r="AB880" s="1954"/>
      <c r="AC880" s="1954"/>
      <c r="AD880" s="1954"/>
      <c r="AE880" s="1954"/>
      <c r="AF880" s="1954"/>
      <c r="AG880" s="1954"/>
      <c r="AH880" s="1954"/>
    </row>
    <row r="881" spans="1:34" ht="15.75" customHeight="1">
      <c r="A881" s="1954"/>
      <c r="B881" s="1954"/>
      <c r="C881" s="1954"/>
      <c r="D881" s="1954"/>
      <c r="E881" s="1954"/>
      <c r="F881" s="1954"/>
      <c r="G881" s="1954"/>
      <c r="H881" s="1954"/>
      <c r="I881" s="1954"/>
      <c r="J881" s="1954"/>
      <c r="K881" s="1954"/>
      <c r="L881" s="1954"/>
      <c r="M881" s="1954"/>
      <c r="N881" s="1954"/>
      <c r="O881" s="1954"/>
      <c r="P881" s="1954"/>
      <c r="Q881" s="1954"/>
      <c r="R881" s="1954"/>
      <c r="S881" s="1954"/>
      <c r="T881" s="1954"/>
      <c r="U881" s="1954"/>
      <c r="V881" s="1954"/>
      <c r="W881" s="1954"/>
      <c r="X881" s="1954"/>
      <c r="Y881" s="1954"/>
      <c r="Z881" s="1954"/>
      <c r="AA881" s="1954"/>
      <c r="AB881" s="1954"/>
      <c r="AC881" s="1954"/>
      <c r="AD881" s="1954"/>
      <c r="AE881" s="1954"/>
      <c r="AF881" s="1954"/>
      <c r="AG881" s="1954"/>
      <c r="AH881" s="1954"/>
    </row>
    <row r="882" spans="1:34" ht="15.75" customHeight="1">
      <c r="A882" s="1954"/>
      <c r="B882" s="1954"/>
      <c r="C882" s="1954"/>
      <c r="D882" s="1954"/>
      <c r="E882" s="1954"/>
      <c r="F882" s="1954"/>
      <c r="G882" s="1954"/>
      <c r="H882" s="1954"/>
      <c r="I882" s="1954"/>
      <c r="J882" s="1954"/>
      <c r="K882" s="1954"/>
      <c r="L882" s="1954"/>
      <c r="M882" s="1954"/>
      <c r="N882" s="1954"/>
      <c r="O882" s="1954"/>
      <c r="P882" s="1954"/>
      <c r="Q882" s="1954"/>
      <c r="R882" s="1954"/>
      <c r="S882" s="1954"/>
      <c r="T882" s="1954"/>
      <c r="U882" s="1954"/>
      <c r="V882" s="1954"/>
      <c r="W882" s="1954"/>
      <c r="X882" s="1954"/>
      <c r="Y882" s="1954"/>
      <c r="Z882" s="1954"/>
      <c r="AA882" s="1954"/>
      <c r="AB882" s="1954"/>
      <c r="AC882" s="1954"/>
      <c r="AD882" s="1954"/>
      <c r="AE882" s="1954"/>
      <c r="AF882" s="1954"/>
      <c r="AG882" s="1954"/>
      <c r="AH882" s="1954"/>
    </row>
    <row r="883" spans="1:34" ht="15.75" customHeight="1">
      <c r="A883" s="1954"/>
      <c r="B883" s="1954"/>
      <c r="C883" s="1954"/>
      <c r="D883" s="1954"/>
      <c r="E883" s="1954"/>
      <c r="F883" s="1954"/>
      <c r="G883" s="1954"/>
      <c r="H883" s="1954"/>
      <c r="I883" s="1954"/>
      <c r="J883" s="1954"/>
      <c r="K883" s="1954"/>
      <c r="L883" s="1954"/>
      <c r="M883" s="1954"/>
      <c r="N883" s="1954"/>
      <c r="O883" s="1954"/>
      <c r="P883" s="1954"/>
      <c r="Q883" s="1954"/>
      <c r="R883" s="1954"/>
      <c r="S883" s="1954"/>
      <c r="T883" s="1954"/>
      <c r="U883" s="1954"/>
      <c r="V883" s="1954"/>
      <c r="W883" s="1954"/>
      <c r="X883" s="1954"/>
      <c r="Y883" s="1954"/>
      <c r="Z883" s="1954"/>
      <c r="AA883" s="1954"/>
      <c r="AB883" s="1954"/>
      <c r="AC883" s="1954"/>
      <c r="AD883" s="1954"/>
      <c r="AE883" s="1954"/>
      <c r="AF883" s="1954"/>
      <c r="AG883" s="1954"/>
      <c r="AH883" s="1954"/>
    </row>
    <row r="884" spans="1:34" ht="15.75" customHeight="1">
      <c r="A884" s="1954"/>
      <c r="B884" s="1954"/>
      <c r="C884" s="1954"/>
      <c r="D884" s="1954"/>
      <c r="E884" s="1954"/>
      <c r="F884" s="1954"/>
      <c r="G884" s="1954"/>
      <c r="H884" s="1954"/>
      <c r="I884" s="1954"/>
      <c r="J884" s="1954"/>
      <c r="K884" s="1954"/>
      <c r="L884" s="1954"/>
      <c r="M884" s="1954"/>
      <c r="N884" s="1954"/>
      <c r="O884" s="1954"/>
      <c r="P884" s="1954"/>
      <c r="Q884" s="1954"/>
      <c r="R884" s="1954"/>
      <c r="S884" s="1954"/>
      <c r="T884" s="1954"/>
      <c r="U884" s="1954"/>
      <c r="V884" s="1954"/>
      <c r="W884" s="1954"/>
      <c r="X884" s="1954"/>
      <c r="Y884" s="1954"/>
      <c r="Z884" s="1954"/>
      <c r="AA884" s="1954"/>
      <c r="AB884" s="1954"/>
      <c r="AC884" s="1954"/>
      <c r="AD884" s="1954"/>
      <c r="AE884" s="1954"/>
      <c r="AF884" s="1954"/>
      <c r="AG884" s="1954"/>
      <c r="AH884" s="1954"/>
    </row>
    <row r="885" spans="1:34" ht="15.75" customHeight="1">
      <c r="A885" s="1954"/>
      <c r="B885" s="1954"/>
      <c r="C885" s="1954"/>
      <c r="D885" s="1954"/>
      <c r="E885" s="1954"/>
      <c r="F885" s="1954"/>
      <c r="G885" s="1954"/>
      <c r="H885" s="1954"/>
      <c r="I885" s="1954"/>
      <c r="J885" s="1954"/>
      <c r="K885" s="1954"/>
      <c r="L885" s="1954"/>
      <c r="M885" s="1954"/>
      <c r="N885" s="1954"/>
      <c r="O885" s="1954"/>
      <c r="P885" s="1954"/>
      <c r="Q885" s="1954"/>
      <c r="R885" s="1954"/>
      <c r="S885" s="1954"/>
      <c r="T885" s="1954"/>
      <c r="U885" s="1954"/>
      <c r="V885" s="1954"/>
      <c r="W885" s="1954"/>
      <c r="X885" s="1954"/>
      <c r="Y885" s="1954"/>
      <c r="Z885" s="1954"/>
      <c r="AA885" s="1954"/>
      <c r="AB885" s="1954"/>
      <c r="AC885" s="1954"/>
      <c r="AD885" s="1954"/>
      <c r="AE885" s="1954"/>
      <c r="AF885" s="1954"/>
      <c r="AG885" s="1954"/>
      <c r="AH885" s="1954"/>
    </row>
    <row r="886" spans="1:34" ht="15.75" customHeight="1">
      <c r="A886" s="1954"/>
      <c r="B886" s="1954"/>
      <c r="C886" s="1954"/>
      <c r="D886" s="1954"/>
      <c r="E886" s="1954"/>
      <c r="F886" s="1954"/>
      <c r="G886" s="1954"/>
      <c r="H886" s="1954"/>
      <c r="I886" s="1954"/>
      <c r="J886" s="1954"/>
      <c r="K886" s="1954"/>
      <c r="L886" s="1954"/>
      <c r="M886" s="1954"/>
      <c r="N886" s="1954"/>
      <c r="O886" s="1954"/>
      <c r="P886" s="1954"/>
      <c r="Q886" s="1954"/>
      <c r="R886" s="1954"/>
      <c r="S886" s="1954"/>
      <c r="T886" s="1954"/>
      <c r="U886" s="1954"/>
      <c r="V886" s="1954"/>
      <c r="W886" s="1954"/>
      <c r="X886" s="1954"/>
      <c r="Y886" s="1954"/>
      <c r="Z886" s="1954"/>
      <c r="AA886" s="1954"/>
      <c r="AB886" s="1954"/>
      <c r="AC886" s="1954"/>
      <c r="AD886" s="1954"/>
      <c r="AE886" s="1954"/>
      <c r="AF886" s="1954"/>
      <c r="AG886" s="1954"/>
      <c r="AH886" s="1954"/>
    </row>
    <row r="887" spans="1:34" ht="15.75" customHeight="1">
      <c r="A887" s="1954"/>
      <c r="B887" s="1954"/>
      <c r="C887" s="1954"/>
      <c r="D887" s="1954"/>
      <c r="E887" s="1954"/>
      <c r="F887" s="1954"/>
      <c r="G887" s="1954"/>
      <c r="H887" s="1954"/>
      <c r="I887" s="1954"/>
      <c r="J887" s="1954"/>
      <c r="K887" s="1954"/>
      <c r="L887" s="1954"/>
      <c r="M887" s="1954"/>
      <c r="N887" s="1954"/>
      <c r="O887" s="1954"/>
      <c r="P887" s="1954"/>
      <c r="Q887" s="1954"/>
      <c r="R887" s="1954"/>
      <c r="S887" s="1954"/>
      <c r="T887" s="1954"/>
      <c r="U887" s="1954"/>
      <c r="V887" s="1954"/>
      <c r="W887" s="1954"/>
      <c r="X887" s="1954"/>
      <c r="Y887" s="1954"/>
      <c r="Z887" s="1954"/>
      <c r="AA887" s="1954"/>
      <c r="AB887" s="1954"/>
      <c r="AC887" s="1954"/>
      <c r="AD887" s="1954"/>
      <c r="AE887" s="1954"/>
      <c r="AF887" s="1954"/>
      <c r="AG887" s="1954"/>
      <c r="AH887" s="1954"/>
    </row>
    <row r="888" spans="1:34" ht="15.75" customHeight="1">
      <c r="A888" s="1954"/>
      <c r="B888" s="1954"/>
      <c r="C888" s="1954"/>
      <c r="D888" s="1954"/>
      <c r="E888" s="1954"/>
      <c r="F888" s="1954"/>
      <c r="G888" s="1954"/>
      <c r="H888" s="1954"/>
      <c r="I888" s="1954"/>
      <c r="J888" s="1954"/>
      <c r="K888" s="1954"/>
      <c r="L888" s="1954"/>
      <c r="M888" s="1954"/>
      <c r="N888" s="1954"/>
      <c r="O888" s="1954"/>
      <c r="P888" s="1954"/>
      <c r="Q888" s="1954"/>
      <c r="R888" s="1954"/>
      <c r="S888" s="1954"/>
      <c r="T888" s="1954"/>
      <c r="U888" s="1954"/>
      <c r="V888" s="1954"/>
      <c r="W888" s="1954"/>
      <c r="X888" s="1954"/>
      <c r="Y888" s="1954"/>
      <c r="Z888" s="1954"/>
      <c r="AA888" s="1954"/>
      <c r="AB888" s="1954"/>
      <c r="AC888" s="1954"/>
      <c r="AD888" s="1954"/>
      <c r="AE888" s="1954"/>
      <c r="AF888" s="1954"/>
      <c r="AG888" s="1954"/>
      <c r="AH888" s="1954"/>
    </row>
    <row r="889" spans="1:34" ht="15.75" customHeight="1">
      <c r="A889" s="1954"/>
      <c r="B889" s="1954"/>
      <c r="C889" s="1954"/>
      <c r="D889" s="1954"/>
      <c r="E889" s="1954"/>
      <c r="F889" s="1954"/>
      <c r="G889" s="1954"/>
      <c r="H889" s="1954"/>
      <c r="I889" s="1954"/>
      <c r="J889" s="1954"/>
      <c r="K889" s="1954"/>
      <c r="L889" s="1954"/>
      <c r="M889" s="1954"/>
      <c r="N889" s="1954"/>
      <c r="O889" s="1954"/>
      <c r="P889" s="1954"/>
      <c r="Q889" s="1954"/>
      <c r="R889" s="1954"/>
      <c r="S889" s="1954"/>
      <c r="T889" s="1954"/>
      <c r="U889" s="1954"/>
      <c r="V889" s="1954"/>
      <c r="W889" s="1954"/>
      <c r="X889" s="1954"/>
      <c r="Y889" s="1954"/>
      <c r="Z889" s="1954"/>
      <c r="AA889" s="1954"/>
      <c r="AB889" s="1954"/>
      <c r="AC889" s="1954"/>
      <c r="AD889" s="1954"/>
      <c r="AE889" s="1954"/>
      <c r="AF889" s="1954"/>
      <c r="AG889" s="1954"/>
      <c r="AH889" s="1954"/>
    </row>
    <row r="890" spans="1:34" ht="15.75" customHeight="1">
      <c r="A890" s="1954"/>
      <c r="B890" s="1954"/>
      <c r="C890" s="1954"/>
      <c r="D890" s="1954"/>
      <c r="E890" s="1954"/>
      <c r="F890" s="1954"/>
      <c r="G890" s="1954"/>
      <c r="H890" s="1954"/>
      <c r="I890" s="1954"/>
      <c r="J890" s="1954"/>
      <c r="K890" s="1954"/>
      <c r="L890" s="1954"/>
      <c r="M890" s="1954"/>
      <c r="N890" s="1954"/>
      <c r="O890" s="1954"/>
      <c r="P890" s="1954"/>
      <c r="Q890" s="1954"/>
      <c r="R890" s="1954"/>
      <c r="S890" s="1954"/>
      <c r="T890" s="1954"/>
      <c r="U890" s="1954"/>
      <c r="V890" s="1954"/>
      <c r="W890" s="1954"/>
      <c r="X890" s="1954"/>
      <c r="Y890" s="1954"/>
      <c r="Z890" s="1954"/>
      <c r="AA890" s="1954"/>
      <c r="AB890" s="1954"/>
      <c r="AC890" s="1954"/>
      <c r="AD890" s="1954"/>
      <c r="AE890" s="1954"/>
      <c r="AF890" s="1954"/>
      <c r="AG890" s="1954"/>
      <c r="AH890" s="1954"/>
    </row>
    <row r="891" spans="1:34" ht="15.75" customHeight="1">
      <c r="A891" s="1954"/>
      <c r="B891" s="1954"/>
      <c r="C891" s="1954"/>
      <c r="D891" s="1954"/>
      <c r="E891" s="1954"/>
      <c r="F891" s="1954"/>
      <c r="G891" s="1954"/>
      <c r="H891" s="1954"/>
      <c r="I891" s="1954"/>
      <c r="J891" s="1954"/>
      <c r="K891" s="1954"/>
      <c r="L891" s="1954"/>
      <c r="M891" s="1954"/>
      <c r="N891" s="1954"/>
      <c r="O891" s="1954"/>
      <c r="P891" s="1954"/>
      <c r="Q891" s="1954"/>
      <c r="R891" s="1954"/>
      <c r="S891" s="1954"/>
      <c r="T891" s="1954"/>
      <c r="U891" s="1954"/>
      <c r="V891" s="1954"/>
      <c r="W891" s="1954"/>
      <c r="X891" s="1954"/>
      <c r="Y891" s="1954"/>
      <c r="Z891" s="1954"/>
      <c r="AA891" s="1954"/>
      <c r="AB891" s="1954"/>
      <c r="AC891" s="1954"/>
      <c r="AD891" s="1954"/>
      <c r="AE891" s="1954"/>
      <c r="AF891" s="1954"/>
      <c r="AG891" s="1954"/>
      <c r="AH891" s="1954"/>
    </row>
    <row r="892" spans="1:34" ht="15.75" customHeight="1">
      <c r="A892" s="1954"/>
      <c r="B892" s="1954"/>
      <c r="C892" s="1954"/>
      <c r="D892" s="1954"/>
      <c r="E892" s="1954"/>
      <c r="F892" s="1954"/>
      <c r="G892" s="1954"/>
      <c r="H892" s="1954"/>
      <c r="I892" s="1954"/>
      <c r="J892" s="1954"/>
      <c r="K892" s="1954"/>
      <c r="L892" s="1954"/>
      <c r="M892" s="1954"/>
      <c r="N892" s="1954"/>
      <c r="O892" s="1954"/>
      <c r="P892" s="1954"/>
      <c r="Q892" s="1954"/>
      <c r="R892" s="1954"/>
      <c r="S892" s="1954"/>
      <c r="T892" s="1954"/>
      <c r="U892" s="1954"/>
      <c r="V892" s="1954"/>
      <c r="W892" s="1954"/>
      <c r="X892" s="1954"/>
      <c r="Y892" s="1954"/>
      <c r="Z892" s="1954"/>
      <c r="AA892" s="1954"/>
      <c r="AB892" s="1954"/>
      <c r="AC892" s="1954"/>
      <c r="AD892" s="1954"/>
      <c r="AE892" s="1954"/>
      <c r="AF892" s="1954"/>
      <c r="AG892" s="1954"/>
      <c r="AH892" s="1954"/>
    </row>
    <row r="893" spans="1:34" ht="15.75" customHeight="1">
      <c r="A893" s="1954"/>
      <c r="B893" s="1954"/>
      <c r="C893" s="1954"/>
      <c r="D893" s="1954"/>
      <c r="E893" s="1954"/>
      <c r="F893" s="1954"/>
      <c r="G893" s="1954"/>
      <c r="H893" s="1954"/>
      <c r="I893" s="1954"/>
      <c r="J893" s="1954"/>
      <c r="K893" s="1954"/>
      <c r="L893" s="1954"/>
      <c r="M893" s="1954"/>
      <c r="N893" s="1954"/>
      <c r="O893" s="1954"/>
      <c r="P893" s="1954"/>
      <c r="Q893" s="1954"/>
      <c r="R893" s="1954"/>
      <c r="S893" s="1954"/>
      <c r="T893" s="1954"/>
      <c r="U893" s="1954"/>
      <c r="V893" s="1954"/>
      <c r="W893" s="1954"/>
      <c r="X893" s="1954"/>
      <c r="Y893" s="1954"/>
      <c r="Z893" s="1954"/>
      <c r="AA893" s="1954"/>
      <c r="AB893" s="1954"/>
      <c r="AC893" s="1954"/>
      <c r="AD893" s="1954"/>
      <c r="AE893" s="1954"/>
      <c r="AF893" s="1954"/>
      <c r="AG893" s="1954"/>
      <c r="AH893" s="1954"/>
    </row>
    <row r="894" spans="1:34" ht="15.75" customHeight="1">
      <c r="A894" s="1954"/>
      <c r="B894" s="1954"/>
      <c r="C894" s="1954"/>
      <c r="D894" s="1954"/>
      <c r="E894" s="1954"/>
      <c r="F894" s="1954"/>
      <c r="G894" s="1954"/>
      <c r="H894" s="1954"/>
      <c r="I894" s="1954"/>
      <c r="J894" s="1954"/>
      <c r="K894" s="1954"/>
      <c r="L894" s="1954"/>
      <c r="M894" s="1954"/>
      <c r="N894" s="1954"/>
      <c r="O894" s="1954"/>
      <c r="P894" s="1954"/>
      <c r="Q894" s="1954"/>
      <c r="R894" s="1954"/>
      <c r="S894" s="1954"/>
      <c r="T894" s="1954"/>
      <c r="U894" s="1954"/>
      <c r="V894" s="1954"/>
      <c r="W894" s="1954"/>
      <c r="X894" s="1954"/>
      <c r="Y894" s="1954"/>
      <c r="Z894" s="1954"/>
      <c r="AA894" s="1954"/>
      <c r="AB894" s="1954"/>
      <c r="AC894" s="1954"/>
      <c r="AD894" s="1954"/>
      <c r="AE894" s="1954"/>
      <c r="AF894" s="1954"/>
      <c r="AG894" s="1954"/>
      <c r="AH894" s="1954"/>
    </row>
    <row r="895" spans="1:34" ht="15.75" customHeight="1">
      <c r="A895" s="1954"/>
      <c r="B895" s="1954"/>
      <c r="C895" s="1954"/>
      <c r="D895" s="1954"/>
      <c r="E895" s="1954"/>
      <c r="F895" s="1954"/>
      <c r="G895" s="1954"/>
      <c r="H895" s="1954"/>
      <c r="I895" s="1954"/>
      <c r="J895" s="1954"/>
      <c r="K895" s="1954"/>
      <c r="L895" s="1954"/>
      <c r="M895" s="1954"/>
      <c r="N895" s="1954"/>
      <c r="O895" s="1954"/>
      <c r="P895" s="1954"/>
      <c r="Q895" s="1954"/>
      <c r="R895" s="1954"/>
      <c r="S895" s="1954"/>
      <c r="T895" s="1954"/>
      <c r="U895" s="1954"/>
      <c r="V895" s="1954"/>
      <c r="W895" s="1954"/>
      <c r="X895" s="1954"/>
      <c r="Y895" s="1954"/>
      <c r="Z895" s="1954"/>
      <c r="AA895" s="1954"/>
      <c r="AB895" s="1954"/>
      <c r="AC895" s="1954"/>
      <c r="AD895" s="1954"/>
      <c r="AE895" s="1954"/>
      <c r="AF895" s="1954"/>
      <c r="AG895" s="1954"/>
      <c r="AH895" s="1954"/>
    </row>
    <row r="896" spans="1:34" ht="15.75" customHeight="1">
      <c r="A896" s="1954"/>
      <c r="B896" s="1954"/>
      <c r="C896" s="1954"/>
      <c r="D896" s="1954"/>
      <c r="E896" s="1954"/>
      <c r="F896" s="1954"/>
      <c r="G896" s="1954"/>
      <c r="H896" s="1954"/>
      <c r="I896" s="1954"/>
      <c r="J896" s="1954"/>
      <c r="K896" s="1954"/>
      <c r="L896" s="1954"/>
      <c r="M896" s="1954"/>
      <c r="N896" s="1954"/>
      <c r="O896" s="1954"/>
      <c r="P896" s="1954"/>
      <c r="Q896" s="1954"/>
      <c r="R896" s="1954"/>
      <c r="S896" s="1954"/>
      <c r="T896" s="1954"/>
      <c r="U896" s="1954"/>
      <c r="V896" s="1954"/>
      <c r="W896" s="1954"/>
      <c r="X896" s="1954"/>
      <c r="Y896" s="1954"/>
      <c r="Z896" s="1954"/>
      <c r="AA896" s="1954"/>
      <c r="AB896" s="1954"/>
      <c r="AC896" s="1954"/>
      <c r="AD896" s="1954"/>
      <c r="AE896" s="1954"/>
      <c r="AF896" s="1954"/>
      <c r="AG896" s="1954"/>
      <c r="AH896" s="1954"/>
    </row>
    <row r="897" spans="1:34" ht="15.75" customHeight="1">
      <c r="A897" s="1954"/>
      <c r="B897" s="1954"/>
      <c r="C897" s="1954"/>
      <c r="D897" s="1954"/>
      <c r="E897" s="1954"/>
      <c r="F897" s="1954"/>
      <c r="G897" s="1954"/>
      <c r="H897" s="1954"/>
      <c r="I897" s="1954"/>
      <c r="J897" s="1954"/>
      <c r="K897" s="1954"/>
      <c r="L897" s="1954"/>
      <c r="M897" s="1954"/>
      <c r="N897" s="1954"/>
      <c r="O897" s="1954"/>
      <c r="P897" s="1954"/>
      <c r="Q897" s="1954"/>
      <c r="R897" s="1954"/>
      <c r="S897" s="1954"/>
      <c r="T897" s="1954"/>
      <c r="U897" s="1954"/>
      <c r="V897" s="1954"/>
      <c r="W897" s="1954"/>
      <c r="X897" s="1954"/>
      <c r="Y897" s="1954"/>
      <c r="Z897" s="1954"/>
      <c r="AA897" s="1954"/>
      <c r="AB897" s="1954"/>
      <c r="AC897" s="1954"/>
      <c r="AD897" s="1954"/>
      <c r="AE897" s="1954"/>
      <c r="AF897" s="1954"/>
      <c r="AG897" s="1954"/>
      <c r="AH897" s="1954"/>
    </row>
    <row r="898" spans="1:34" ht="15.75" customHeight="1">
      <c r="A898" s="1954"/>
      <c r="B898" s="1954"/>
      <c r="C898" s="1954"/>
      <c r="D898" s="1954"/>
      <c r="E898" s="1954"/>
      <c r="F898" s="1954"/>
      <c r="G898" s="1954"/>
      <c r="H898" s="1954"/>
      <c r="I898" s="1954"/>
      <c r="J898" s="1954"/>
      <c r="K898" s="1954"/>
      <c r="L898" s="1954"/>
      <c r="M898" s="1954"/>
      <c r="N898" s="1954"/>
      <c r="O898" s="1954"/>
      <c r="P898" s="1954"/>
      <c r="Q898" s="1954"/>
      <c r="R898" s="1954"/>
      <c r="S898" s="1954"/>
      <c r="T898" s="1954"/>
      <c r="U898" s="1954"/>
      <c r="V898" s="1954"/>
      <c r="W898" s="1954"/>
      <c r="X898" s="1954"/>
      <c r="Y898" s="1954"/>
      <c r="Z898" s="1954"/>
      <c r="AA898" s="1954"/>
      <c r="AB898" s="1954"/>
      <c r="AC898" s="1954"/>
      <c r="AD898" s="1954"/>
      <c r="AE898" s="1954"/>
      <c r="AF898" s="1954"/>
      <c r="AG898" s="1954"/>
      <c r="AH898" s="1954"/>
    </row>
    <row r="899" spans="1:34" ht="15.75" customHeight="1">
      <c r="A899" s="1954"/>
      <c r="B899" s="1954"/>
      <c r="C899" s="1954"/>
      <c r="D899" s="1954"/>
      <c r="E899" s="1954"/>
      <c r="F899" s="1954"/>
      <c r="G899" s="1954"/>
      <c r="H899" s="1954"/>
      <c r="I899" s="1954"/>
      <c r="J899" s="1954"/>
      <c r="K899" s="1954"/>
      <c r="L899" s="1954"/>
      <c r="M899" s="1954"/>
      <c r="N899" s="1954"/>
      <c r="O899" s="1954"/>
      <c r="P899" s="1954"/>
      <c r="Q899" s="1954"/>
      <c r="R899" s="1954"/>
      <c r="S899" s="1954"/>
      <c r="T899" s="1954"/>
      <c r="U899" s="1954"/>
      <c r="V899" s="1954"/>
      <c r="W899" s="1954"/>
      <c r="X899" s="1954"/>
      <c r="Y899" s="1954"/>
      <c r="Z899" s="1954"/>
      <c r="AA899" s="1954"/>
      <c r="AB899" s="1954"/>
      <c r="AC899" s="1954"/>
      <c r="AD899" s="1954"/>
      <c r="AE899" s="1954"/>
      <c r="AF899" s="1954"/>
      <c r="AG899" s="1954"/>
      <c r="AH899" s="1954"/>
    </row>
    <row r="900" spans="1:34" ht="15.75" customHeight="1">
      <c r="A900" s="1954"/>
      <c r="B900" s="1954"/>
      <c r="C900" s="1954"/>
      <c r="D900" s="1954"/>
      <c r="E900" s="1954"/>
      <c r="F900" s="1954"/>
      <c r="G900" s="1954"/>
      <c r="H900" s="1954"/>
      <c r="I900" s="1954"/>
      <c r="J900" s="1954"/>
      <c r="K900" s="1954"/>
      <c r="L900" s="1954"/>
      <c r="M900" s="1954"/>
      <c r="N900" s="1954"/>
      <c r="O900" s="1954"/>
      <c r="P900" s="1954"/>
      <c r="Q900" s="1954"/>
      <c r="R900" s="1954"/>
      <c r="S900" s="1954"/>
      <c r="T900" s="1954"/>
      <c r="U900" s="1954"/>
      <c r="V900" s="1954"/>
      <c r="W900" s="1954"/>
      <c r="X900" s="1954"/>
      <c r="Y900" s="1954"/>
      <c r="Z900" s="1954"/>
      <c r="AA900" s="1954"/>
      <c r="AB900" s="1954"/>
      <c r="AC900" s="1954"/>
      <c r="AD900" s="1954"/>
      <c r="AE900" s="1954"/>
      <c r="AF900" s="1954"/>
      <c r="AG900" s="1954"/>
      <c r="AH900" s="1954"/>
    </row>
    <row r="901" spans="1:34" ht="15.75" customHeight="1">
      <c r="A901" s="1954"/>
      <c r="B901" s="1954"/>
      <c r="C901" s="1954"/>
      <c r="D901" s="1954"/>
      <c r="E901" s="1954"/>
      <c r="F901" s="1954"/>
      <c r="G901" s="1954"/>
      <c r="H901" s="1954"/>
      <c r="I901" s="1954"/>
      <c r="J901" s="1954"/>
      <c r="K901" s="1954"/>
      <c r="L901" s="1954"/>
      <c r="M901" s="1954"/>
      <c r="N901" s="1954"/>
      <c r="O901" s="1954"/>
      <c r="P901" s="1954"/>
      <c r="Q901" s="1954"/>
      <c r="R901" s="1954"/>
      <c r="S901" s="1954"/>
      <c r="T901" s="1954"/>
      <c r="U901" s="1954"/>
      <c r="V901" s="1954"/>
      <c r="W901" s="1954"/>
      <c r="X901" s="1954"/>
      <c r="Y901" s="1954"/>
      <c r="Z901" s="1954"/>
      <c r="AA901" s="1954"/>
      <c r="AB901" s="1954"/>
      <c r="AC901" s="1954"/>
      <c r="AD901" s="1954"/>
      <c r="AE901" s="1954"/>
      <c r="AF901" s="1954"/>
      <c r="AG901" s="1954"/>
      <c r="AH901" s="1954"/>
    </row>
    <row r="902" spans="1:34" ht="15.75" customHeight="1">
      <c r="A902" s="1954"/>
      <c r="B902" s="1954"/>
      <c r="C902" s="1954"/>
      <c r="D902" s="1954"/>
      <c r="E902" s="1954"/>
      <c r="F902" s="1954"/>
      <c r="G902" s="1954"/>
      <c r="H902" s="1954"/>
      <c r="I902" s="1954"/>
      <c r="J902" s="1954"/>
      <c r="K902" s="1954"/>
      <c r="L902" s="1954"/>
      <c r="M902" s="1954"/>
      <c r="N902" s="1954"/>
      <c r="O902" s="1954"/>
      <c r="P902" s="1954"/>
      <c r="Q902" s="1954"/>
      <c r="R902" s="1954"/>
      <c r="S902" s="1954"/>
      <c r="T902" s="1954"/>
      <c r="U902" s="1954"/>
      <c r="V902" s="1954"/>
      <c r="W902" s="1954"/>
      <c r="X902" s="1954"/>
      <c r="Y902" s="1954"/>
      <c r="Z902" s="1954"/>
      <c r="AA902" s="1954"/>
      <c r="AB902" s="1954"/>
      <c r="AC902" s="1954"/>
      <c r="AD902" s="1954"/>
      <c r="AE902" s="1954"/>
      <c r="AF902" s="1954"/>
      <c r="AG902" s="1954"/>
      <c r="AH902" s="1954"/>
    </row>
    <row r="903" spans="1:34" ht="15.75" customHeight="1">
      <c r="A903" s="1954"/>
      <c r="B903" s="1954"/>
      <c r="C903" s="1954"/>
      <c r="D903" s="1954"/>
      <c r="E903" s="1954"/>
      <c r="F903" s="1954"/>
      <c r="G903" s="1954"/>
      <c r="H903" s="1954"/>
      <c r="I903" s="1954"/>
      <c r="J903" s="1954"/>
      <c r="K903" s="1954"/>
      <c r="L903" s="1954"/>
      <c r="M903" s="1954"/>
      <c r="N903" s="1954"/>
      <c r="O903" s="1954"/>
      <c r="P903" s="1954"/>
      <c r="Q903" s="1954"/>
      <c r="R903" s="1954"/>
      <c r="S903" s="1954"/>
      <c r="T903" s="1954"/>
      <c r="U903" s="1954"/>
      <c r="V903" s="1954"/>
      <c r="W903" s="1954"/>
      <c r="X903" s="1954"/>
      <c r="Y903" s="1954"/>
      <c r="Z903" s="1954"/>
      <c r="AA903" s="1954"/>
      <c r="AB903" s="1954"/>
      <c r="AC903" s="1954"/>
      <c r="AD903" s="1954"/>
      <c r="AE903" s="1954"/>
      <c r="AF903" s="1954"/>
      <c r="AG903" s="1954"/>
      <c r="AH903" s="1954"/>
    </row>
    <row r="904" spans="1:34" ht="15.75" customHeight="1">
      <c r="A904" s="1954"/>
      <c r="B904" s="1954"/>
      <c r="C904" s="1954"/>
      <c r="D904" s="1954"/>
      <c r="E904" s="1954"/>
      <c r="F904" s="1954"/>
      <c r="G904" s="1954"/>
      <c r="H904" s="1954"/>
      <c r="I904" s="1954"/>
      <c r="J904" s="1954"/>
      <c r="K904" s="1954"/>
      <c r="L904" s="1954"/>
      <c r="M904" s="1954"/>
      <c r="N904" s="1954"/>
      <c r="O904" s="1954"/>
      <c r="P904" s="1954"/>
      <c r="Q904" s="1954"/>
      <c r="R904" s="1954"/>
      <c r="S904" s="1954"/>
      <c r="T904" s="1954"/>
      <c r="U904" s="1954"/>
      <c r="V904" s="1954"/>
      <c r="W904" s="1954"/>
      <c r="X904" s="1954"/>
      <c r="Y904" s="1954"/>
      <c r="Z904" s="1954"/>
      <c r="AA904" s="1954"/>
      <c r="AB904" s="1954"/>
      <c r="AC904" s="1954"/>
      <c r="AD904" s="1954"/>
      <c r="AE904" s="1954"/>
      <c r="AF904" s="1954"/>
      <c r="AG904" s="1954"/>
      <c r="AH904" s="1954"/>
    </row>
    <row r="905" spans="1:34" ht="15.75" customHeight="1">
      <c r="A905" s="1954"/>
      <c r="B905" s="1954"/>
      <c r="C905" s="1954"/>
      <c r="D905" s="1954"/>
      <c r="E905" s="1954"/>
      <c r="F905" s="1954"/>
      <c r="G905" s="1954"/>
      <c r="H905" s="1954"/>
      <c r="I905" s="1954"/>
      <c r="J905" s="1954"/>
      <c r="K905" s="1954"/>
      <c r="L905" s="1954"/>
      <c r="M905" s="1954"/>
      <c r="N905" s="1954"/>
      <c r="O905" s="1954"/>
      <c r="P905" s="1954"/>
      <c r="Q905" s="1954"/>
      <c r="R905" s="1954"/>
      <c r="S905" s="1954"/>
      <c r="T905" s="1954"/>
      <c r="U905" s="1954"/>
      <c r="V905" s="1954"/>
      <c r="W905" s="1954"/>
      <c r="X905" s="1954"/>
      <c r="Y905" s="1954"/>
      <c r="Z905" s="1954"/>
      <c r="AA905" s="1954"/>
      <c r="AB905" s="1954"/>
      <c r="AC905" s="1954"/>
      <c r="AD905" s="1954"/>
      <c r="AE905" s="1954"/>
      <c r="AF905" s="1954"/>
      <c r="AG905" s="1954"/>
      <c r="AH905" s="1954"/>
    </row>
    <row r="906" spans="1:34" ht="15.75" customHeight="1">
      <c r="A906" s="1954"/>
      <c r="B906" s="1954"/>
      <c r="C906" s="1954"/>
      <c r="D906" s="1954"/>
      <c r="E906" s="1954"/>
      <c r="F906" s="1954"/>
      <c r="G906" s="1954"/>
      <c r="H906" s="1954"/>
      <c r="I906" s="1954"/>
      <c r="J906" s="1954"/>
      <c r="K906" s="1954"/>
      <c r="L906" s="1954"/>
      <c r="M906" s="1954"/>
      <c r="N906" s="1954"/>
      <c r="O906" s="1954"/>
      <c r="P906" s="1954"/>
      <c r="Q906" s="1954"/>
      <c r="R906" s="1954"/>
      <c r="S906" s="1954"/>
      <c r="T906" s="1954"/>
      <c r="U906" s="1954"/>
      <c r="V906" s="1954"/>
      <c r="W906" s="1954"/>
      <c r="X906" s="1954"/>
      <c r="Y906" s="1954"/>
      <c r="Z906" s="1954"/>
      <c r="AA906" s="1954"/>
      <c r="AB906" s="1954"/>
      <c r="AC906" s="1954"/>
      <c r="AD906" s="1954"/>
      <c r="AE906" s="1954"/>
      <c r="AF906" s="1954"/>
      <c r="AG906" s="1954"/>
      <c r="AH906" s="1954"/>
    </row>
    <row r="907" spans="1:34" ht="15.75" customHeight="1">
      <c r="A907" s="1954"/>
      <c r="B907" s="1954"/>
      <c r="C907" s="1954"/>
      <c r="D907" s="1954"/>
      <c r="E907" s="1954"/>
      <c r="F907" s="1954"/>
      <c r="G907" s="1954"/>
      <c r="H907" s="1954"/>
      <c r="I907" s="1954"/>
      <c r="J907" s="1954"/>
      <c r="K907" s="1954"/>
      <c r="L907" s="1954"/>
      <c r="M907" s="1954"/>
      <c r="N907" s="1954"/>
      <c r="O907" s="1954"/>
      <c r="P907" s="1954"/>
      <c r="Q907" s="1954"/>
      <c r="R907" s="1954"/>
      <c r="S907" s="1954"/>
      <c r="T907" s="1954"/>
      <c r="U907" s="1954"/>
      <c r="V907" s="1954"/>
      <c r="W907" s="1954"/>
      <c r="X907" s="1954"/>
      <c r="Y907" s="1954"/>
      <c r="Z907" s="1954"/>
      <c r="AA907" s="1954"/>
      <c r="AB907" s="1954"/>
      <c r="AC907" s="1954"/>
      <c r="AD907" s="1954"/>
      <c r="AE907" s="1954"/>
      <c r="AF907" s="1954"/>
      <c r="AG907" s="1954"/>
      <c r="AH907" s="1954"/>
    </row>
    <row r="908" spans="1:34" ht="15.75" customHeight="1">
      <c r="A908" s="1954"/>
      <c r="B908" s="1954"/>
      <c r="C908" s="1954"/>
      <c r="D908" s="1954"/>
      <c r="E908" s="1954"/>
      <c r="F908" s="1954"/>
      <c r="G908" s="1954"/>
      <c r="H908" s="1954"/>
      <c r="I908" s="1954"/>
      <c r="J908" s="1954"/>
      <c r="K908" s="1954"/>
      <c r="L908" s="1954"/>
      <c r="M908" s="1954"/>
      <c r="N908" s="1954"/>
      <c r="O908" s="1954"/>
      <c r="P908" s="1954"/>
      <c r="Q908" s="1954"/>
      <c r="R908" s="1954"/>
      <c r="S908" s="1954"/>
      <c r="T908" s="1954"/>
      <c r="U908" s="1954"/>
      <c r="V908" s="1954"/>
      <c r="W908" s="1954"/>
      <c r="X908" s="1954"/>
      <c r="Y908" s="1954"/>
      <c r="Z908" s="1954"/>
      <c r="AA908" s="1954"/>
      <c r="AB908" s="1954"/>
      <c r="AC908" s="1954"/>
      <c r="AD908" s="1954"/>
      <c r="AE908" s="1954"/>
      <c r="AF908" s="1954"/>
      <c r="AG908" s="1954"/>
      <c r="AH908" s="1954"/>
    </row>
    <row r="909" spans="1:34" ht="15.75" customHeight="1">
      <c r="A909" s="1954"/>
      <c r="B909" s="1954"/>
      <c r="C909" s="1954"/>
      <c r="D909" s="1954"/>
      <c r="E909" s="1954"/>
      <c r="F909" s="1954"/>
      <c r="G909" s="1954"/>
      <c r="H909" s="1954"/>
      <c r="I909" s="1954"/>
      <c r="J909" s="1954"/>
      <c r="K909" s="1954"/>
      <c r="L909" s="1954"/>
      <c r="M909" s="1954"/>
      <c r="N909" s="1954"/>
      <c r="O909" s="1954"/>
      <c r="P909" s="1954"/>
      <c r="Q909" s="1954"/>
      <c r="R909" s="1954"/>
      <c r="S909" s="1954"/>
      <c r="T909" s="1954"/>
      <c r="U909" s="1954"/>
      <c r="V909" s="1954"/>
      <c r="W909" s="1954"/>
      <c r="X909" s="1954"/>
      <c r="Y909" s="1954"/>
      <c r="Z909" s="1954"/>
      <c r="AA909" s="1954"/>
      <c r="AB909" s="1954"/>
      <c r="AC909" s="1954"/>
      <c r="AD909" s="1954"/>
      <c r="AE909" s="1954"/>
      <c r="AF909" s="1954"/>
      <c r="AG909" s="1954"/>
      <c r="AH909" s="1954"/>
    </row>
    <row r="910" spans="1:34" ht="15.75" customHeight="1">
      <c r="A910" s="1954"/>
      <c r="B910" s="1954"/>
      <c r="C910" s="1954"/>
      <c r="D910" s="1954"/>
      <c r="E910" s="1954"/>
      <c r="F910" s="1954"/>
      <c r="G910" s="1954"/>
      <c r="H910" s="1954"/>
      <c r="I910" s="1954"/>
      <c r="J910" s="1954"/>
      <c r="K910" s="1954"/>
      <c r="L910" s="1954"/>
      <c r="M910" s="1954"/>
      <c r="N910" s="1954"/>
      <c r="O910" s="1954"/>
      <c r="P910" s="1954"/>
      <c r="Q910" s="1954"/>
      <c r="R910" s="1954"/>
      <c r="S910" s="1954"/>
      <c r="T910" s="1954"/>
      <c r="U910" s="1954"/>
      <c r="V910" s="1954"/>
      <c r="W910" s="1954"/>
      <c r="X910" s="1954"/>
      <c r="Y910" s="1954"/>
      <c r="Z910" s="1954"/>
      <c r="AA910" s="1954"/>
      <c r="AB910" s="1954"/>
      <c r="AC910" s="1954"/>
      <c r="AD910" s="1954"/>
      <c r="AE910" s="1954"/>
      <c r="AF910" s="1954"/>
      <c r="AG910" s="1954"/>
      <c r="AH910" s="1954"/>
    </row>
    <row r="911" spans="1:34" ht="15.75" customHeight="1">
      <c r="A911" s="1954"/>
      <c r="B911" s="1954"/>
      <c r="C911" s="1954"/>
      <c r="D911" s="1954"/>
      <c r="E911" s="1954"/>
      <c r="F911" s="1954"/>
      <c r="G911" s="1954"/>
      <c r="H911" s="1954"/>
      <c r="I911" s="1954"/>
      <c r="J911" s="1954"/>
      <c r="K911" s="1954"/>
      <c r="L911" s="1954"/>
      <c r="M911" s="1954"/>
      <c r="N911" s="1954"/>
      <c r="O911" s="1954"/>
      <c r="P911" s="1954"/>
      <c r="Q911" s="1954"/>
      <c r="R911" s="1954"/>
      <c r="S911" s="1954"/>
      <c r="T911" s="1954"/>
      <c r="U911" s="1954"/>
      <c r="V911" s="1954"/>
      <c r="W911" s="1954"/>
      <c r="X911" s="1954"/>
      <c r="Y911" s="1954"/>
      <c r="Z911" s="1954"/>
      <c r="AA911" s="1954"/>
      <c r="AB911" s="1954"/>
      <c r="AC911" s="1954"/>
      <c r="AD911" s="1954"/>
      <c r="AE911" s="1954"/>
      <c r="AF911" s="1954"/>
      <c r="AG911" s="1954"/>
      <c r="AH911" s="1954"/>
    </row>
    <row r="912" spans="1:34" ht="15.75" customHeight="1">
      <c r="A912" s="1954"/>
      <c r="B912" s="1954"/>
      <c r="C912" s="1954"/>
      <c r="D912" s="1954"/>
      <c r="E912" s="1954"/>
      <c r="F912" s="1954"/>
      <c r="G912" s="1954"/>
      <c r="H912" s="1954"/>
      <c r="I912" s="1954"/>
      <c r="J912" s="1954"/>
      <c r="K912" s="1954"/>
      <c r="L912" s="1954"/>
      <c r="M912" s="1954"/>
      <c r="N912" s="1954"/>
      <c r="O912" s="1954"/>
      <c r="P912" s="1954"/>
      <c r="Q912" s="1954"/>
      <c r="R912" s="1954"/>
      <c r="S912" s="1954"/>
      <c r="T912" s="1954"/>
      <c r="U912" s="1954"/>
      <c r="V912" s="1954"/>
      <c r="W912" s="1954"/>
      <c r="X912" s="1954"/>
      <c r="Y912" s="1954"/>
      <c r="Z912" s="1954"/>
      <c r="AA912" s="1954"/>
      <c r="AB912" s="1954"/>
      <c r="AC912" s="1954"/>
      <c r="AD912" s="1954"/>
      <c r="AE912" s="1954"/>
      <c r="AF912" s="1954"/>
      <c r="AG912" s="1954"/>
      <c r="AH912" s="1954"/>
    </row>
    <row r="913" spans="1:34" ht="15.75" customHeight="1">
      <c r="A913" s="1954"/>
      <c r="B913" s="1954"/>
      <c r="C913" s="1954"/>
      <c r="D913" s="1954"/>
      <c r="E913" s="1954"/>
      <c r="F913" s="1954"/>
      <c r="G913" s="1954"/>
      <c r="H913" s="1954"/>
      <c r="I913" s="1954"/>
      <c r="J913" s="1954"/>
      <c r="K913" s="1954"/>
      <c r="L913" s="1954"/>
      <c r="M913" s="1954"/>
      <c r="N913" s="1954"/>
      <c r="O913" s="1954"/>
      <c r="P913" s="1954"/>
      <c r="Q913" s="1954"/>
      <c r="R913" s="1954"/>
      <c r="S913" s="1954"/>
      <c r="T913" s="1954"/>
      <c r="U913" s="1954"/>
      <c r="V913" s="1954"/>
      <c r="W913" s="1954"/>
      <c r="X913" s="1954"/>
      <c r="Y913" s="1954"/>
      <c r="Z913" s="1954"/>
      <c r="AA913" s="1954"/>
      <c r="AB913" s="1954"/>
      <c r="AC913" s="1954"/>
      <c r="AD913" s="1954"/>
      <c r="AE913" s="1954"/>
      <c r="AF913" s="1954"/>
      <c r="AG913" s="1954"/>
      <c r="AH913" s="1954"/>
    </row>
    <row r="914" spans="1:34" ht="15.75" customHeight="1">
      <c r="A914" s="1954"/>
      <c r="B914" s="1954"/>
      <c r="C914" s="1954"/>
      <c r="D914" s="1954"/>
      <c r="E914" s="1954"/>
      <c r="F914" s="1954"/>
      <c r="G914" s="1954"/>
      <c r="H914" s="1954"/>
      <c r="I914" s="1954"/>
      <c r="J914" s="1954"/>
      <c r="K914" s="1954"/>
      <c r="L914" s="1954"/>
      <c r="M914" s="1954"/>
      <c r="N914" s="1954"/>
      <c r="O914" s="1954"/>
      <c r="P914" s="1954"/>
      <c r="Q914" s="1954"/>
      <c r="R914" s="1954"/>
      <c r="S914" s="1954"/>
      <c r="T914" s="1954"/>
      <c r="U914" s="1954"/>
      <c r="V914" s="1954"/>
      <c r="W914" s="1954"/>
      <c r="X914" s="1954"/>
      <c r="Y914" s="1954"/>
      <c r="Z914" s="1954"/>
      <c r="AA914" s="1954"/>
      <c r="AB914" s="1954"/>
      <c r="AC914" s="1954"/>
      <c r="AD914" s="1954"/>
      <c r="AE914" s="1954"/>
      <c r="AF914" s="1954"/>
      <c r="AG914" s="1954"/>
      <c r="AH914" s="1954"/>
    </row>
    <row r="915" spans="1:34" ht="15.75" customHeight="1">
      <c r="A915" s="1954"/>
      <c r="B915" s="1954"/>
      <c r="C915" s="1954"/>
      <c r="D915" s="1954"/>
      <c r="E915" s="1954"/>
      <c r="F915" s="1954"/>
      <c r="G915" s="1954"/>
      <c r="H915" s="1954"/>
      <c r="I915" s="1954"/>
      <c r="J915" s="1954"/>
      <c r="K915" s="1954"/>
      <c r="L915" s="1954"/>
      <c r="M915" s="1954"/>
      <c r="N915" s="1954"/>
      <c r="O915" s="1954"/>
      <c r="P915" s="1954"/>
      <c r="Q915" s="1954"/>
      <c r="R915" s="1954"/>
      <c r="S915" s="1954"/>
      <c r="T915" s="1954"/>
      <c r="U915" s="1954"/>
      <c r="V915" s="1954"/>
      <c r="W915" s="1954"/>
      <c r="X915" s="1954"/>
      <c r="Y915" s="1954"/>
      <c r="Z915" s="1954"/>
      <c r="AA915" s="1954"/>
      <c r="AB915" s="1954"/>
      <c r="AC915" s="1954"/>
      <c r="AD915" s="1954"/>
      <c r="AE915" s="1954"/>
      <c r="AF915" s="1954"/>
      <c r="AG915" s="1954"/>
      <c r="AH915" s="1954"/>
    </row>
    <row r="916" spans="1:34" ht="15.75" customHeight="1">
      <c r="A916" s="1954"/>
      <c r="B916" s="1954"/>
      <c r="C916" s="1954"/>
      <c r="D916" s="1954"/>
      <c r="E916" s="1954"/>
      <c r="F916" s="1954"/>
      <c r="G916" s="1954"/>
      <c r="H916" s="1954"/>
      <c r="I916" s="1954"/>
      <c r="J916" s="1954"/>
      <c r="K916" s="1954"/>
      <c r="L916" s="1954"/>
      <c r="M916" s="1954"/>
      <c r="N916" s="1954"/>
      <c r="O916" s="1954"/>
      <c r="P916" s="1954"/>
      <c r="Q916" s="1954"/>
      <c r="R916" s="1954"/>
      <c r="S916" s="1954"/>
      <c r="T916" s="1954"/>
      <c r="U916" s="1954"/>
      <c r="V916" s="1954"/>
      <c r="W916" s="1954"/>
      <c r="X916" s="1954"/>
      <c r="Y916" s="1954"/>
      <c r="Z916" s="1954"/>
      <c r="AA916" s="1954"/>
      <c r="AB916" s="1954"/>
      <c r="AC916" s="1954"/>
      <c r="AD916" s="1954"/>
      <c r="AE916" s="1954"/>
      <c r="AF916" s="1954"/>
      <c r="AG916" s="1954"/>
      <c r="AH916" s="1954"/>
    </row>
    <row r="917" spans="1:34" ht="15.75" customHeight="1">
      <c r="A917" s="1954"/>
      <c r="B917" s="1954"/>
      <c r="C917" s="1954"/>
      <c r="D917" s="1954"/>
      <c r="E917" s="1954"/>
      <c r="F917" s="1954"/>
      <c r="G917" s="1954"/>
      <c r="H917" s="1954"/>
      <c r="I917" s="1954"/>
      <c r="J917" s="1954"/>
      <c r="K917" s="1954"/>
      <c r="L917" s="1954"/>
      <c r="M917" s="1954"/>
      <c r="N917" s="1954"/>
      <c r="O917" s="1954"/>
      <c r="P917" s="1954"/>
      <c r="Q917" s="1954"/>
      <c r="R917" s="1954"/>
      <c r="S917" s="1954"/>
      <c r="T917" s="1954"/>
      <c r="U917" s="1954"/>
      <c r="V917" s="1954"/>
      <c r="W917" s="1954"/>
      <c r="X917" s="1954"/>
      <c r="Y917" s="1954"/>
      <c r="Z917" s="1954"/>
      <c r="AA917" s="1954"/>
      <c r="AB917" s="1954"/>
      <c r="AC917" s="1954"/>
      <c r="AD917" s="1954"/>
      <c r="AE917" s="1954"/>
      <c r="AF917" s="1954"/>
      <c r="AG917" s="1954"/>
      <c r="AH917" s="1954"/>
    </row>
    <row r="918" spans="1:34" ht="15.75" customHeight="1">
      <c r="A918" s="1954"/>
      <c r="B918" s="1954"/>
      <c r="C918" s="1954"/>
      <c r="D918" s="1954"/>
      <c r="E918" s="1954"/>
      <c r="F918" s="1954"/>
      <c r="G918" s="1954"/>
      <c r="H918" s="1954"/>
      <c r="I918" s="1954"/>
      <c r="J918" s="1954"/>
      <c r="K918" s="1954"/>
      <c r="L918" s="1954"/>
      <c r="M918" s="1954"/>
      <c r="N918" s="1954"/>
      <c r="O918" s="1954"/>
      <c r="P918" s="1954"/>
      <c r="Q918" s="1954"/>
      <c r="R918" s="1954"/>
      <c r="S918" s="1954"/>
      <c r="T918" s="1954"/>
      <c r="U918" s="1954"/>
      <c r="V918" s="1954"/>
      <c r="W918" s="1954"/>
      <c r="X918" s="1954"/>
      <c r="Y918" s="1954"/>
      <c r="Z918" s="1954"/>
      <c r="AA918" s="1954"/>
      <c r="AB918" s="1954"/>
      <c r="AC918" s="1954"/>
      <c r="AD918" s="1954"/>
      <c r="AE918" s="1954"/>
      <c r="AF918" s="1954"/>
      <c r="AG918" s="1954"/>
      <c r="AH918" s="1954"/>
    </row>
    <row r="919" spans="1:34" ht="15.75" customHeight="1">
      <c r="A919" s="1954"/>
      <c r="B919" s="1954"/>
      <c r="C919" s="1954"/>
      <c r="D919" s="1954"/>
      <c r="E919" s="1954"/>
      <c r="F919" s="1954"/>
      <c r="G919" s="1954"/>
      <c r="H919" s="1954"/>
      <c r="I919" s="1954"/>
      <c r="J919" s="1954"/>
      <c r="K919" s="1954"/>
      <c r="L919" s="1954"/>
      <c r="M919" s="1954"/>
      <c r="N919" s="1954"/>
      <c r="O919" s="1954"/>
      <c r="P919" s="1954"/>
      <c r="Q919" s="1954"/>
      <c r="R919" s="1954"/>
      <c r="S919" s="1954"/>
      <c r="T919" s="1954"/>
      <c r="U919" s="1954"/>
      <c r="V919" s="1954"/>
      <c r="W919" s="1954"/>
      <c r="X919" s="1954"/>
      <c r="Y919" s="1954"/>
      <c r="Z919" s="1954"/>
      <c r="AA919" s="1954"/>
      <c r="AB919" s="1954"/>
      <c r="AC919" s="1954"/>
      <c r="AD919" s="1954"/>
      <c r="AE919" s="1954"/>
      <c r="AF919" s="1954"/>
      <c r="AG919" s="1954"/>
      <c r="AH919" s="1954"/>
    </row>
    <row r="920" spans="1:34" ht="15.75" customHeight="1">
      <c r="A920" s="1954"/>
      <c r="B920" s="1954"/>
      <c r="C920" s="1954"/>
      <c r="D920" s="1954"/>
      <c r="E920" s="1954"/>
      <c r="F920" s="1954"/>
      <c r="G920" s="1954"/>
      <c r="H920" s="1954"/>
      <c r="I920" s="1954"/>
      <c r="J920" s="1954"/>
      <c r="K920" s="1954"/>
      <c r="L920" s="1954"/>
      <c r="M920" s="1954"/>
      <c r="N920" s="1954"/>
      <c r="O920" s="1954"/>
      <c r="P920" s="1954"/>
      <c r="Q920" s="1954"/>
      <c r="R920" s="1954"/>
      <c r="S920" s="1954"/>
      <c r="T920" s="1954"/>
      <c r="U920" s="1954"/>
      <c r="V920" s="1954"/>
      <c r="W920" s="1954"/>
      <c r="X920" s="1954"/>
      <c r="Y920" s="1954"/>
      <c r="Z920" s="1954"/>
      <c r="AA920" s="1954"/>
      <c r="AB920" s="1954"/>
      <c r="AC920" s="1954"/>
      <c r="AD920" s="1954"/>
      <c r="AE920" s="1954"/>
      <c r="AF920" s="1954"/>
      <c r="AG920" s="1954"/>
      <c r="AH920" s="1954"/>
    </row>
    <row r="921" spans="1:34" ht="15.75" customHeight="1">
      <c r="A921" s="1954"/>
      <c r="B921" s="1954"/>
      <c r="C921" s="1954"/>
      <c r="D921" s="1954"/>
      <c r="E921" s="1954"/>
      <c r="F921" s="1954"/>
      <c r="G921" s="1954"/>
      <c r="H921" s="1954"/>
      <c r="I921" s="1954"/>
      <c r="J921" s="1954"/>
      <c r="K921" s="1954"/>
      <c r="L921" s="1954"/>
      <c r="M921" s="1954"/>
      <c r="N921" s="1954"/>
      <c r="O921" s="1954"/>
      <c r="P921" s="1954"/>
      <c r="Q921" s="1954"/>
      <c r="R921" s="1954"/>
      <c r="S921" s="1954"/>
      <c r="T921" s="1954"/>
      <c r="U921" s="1954"/>
      <c r="V921" s="1954"/>
      <c r="W921" s="1954"/>
      <c r="X921" s="1954"/>
      <c r="Y921" s="1954"/>
      <c r="Z921" s="1954"/>
      <c r="AA921" s="1954"/>
      <c r="AB921" s="1954"/>
      <c r="AC921" s="1954"/>
      <c r="AD921" s="1954"/>
      <c r="AE921" s="1954"/>
      <c r="AF921" s="1954"/>
      <c r="AG921" s="1954"/>
      <c r="AH921" s="1954"/>
    </row>
    <row r="922" spans="1:34" ht="15.75" customHeight="1">
      <c r="A922" s="1954"/>
      <c r="B922" s="1954"/>
      <c r="C922" s="1954"/>
      <c r="D922" s="1954"/>
      <c r="E922" s="1954"/>
      <c r="F922" s="1954"/>
      <c r="G922" s="1954"/>
      <c r="H922" s="1954"/>
      <c r="I922" s="1954"/>
      <c r="J922" s="1954"/>
      <c r="K922" s="1954"/>
      <c r="L922" s="1954"/>
      <c r="M922" s="1954"/>
      <c r="N922" s="1954"/>
      <c r="O922" s="1954"/>
      <c r="P922" s="1954"/>
      <c r="Q922" s="1954"/>
      <c r="R922" s="1954"/>
      <c r="S922" s="1954"/>
      <c r="T922" s="1954"/>
      <c r="U922" s="1954"/>
      <c r="V922" s="1954"/>
      <c r="W922" s="1954"/>
      <c r="X922" s="1954"/>
      <c r="Y922" s="1954"/>
      <c r="Z922" s="1954"/>
      <c r="AA922" s="1954"/>
      <c r="AB922" s="1954"/>
      <c r="AC922" s="1954"/>
      <c r="AD922" s="1954"/>
      <c r="AE922" s="1954"/>
      <c r="AF922" s="1954"/>
      <c r="AG922" s="1954"/>
      <c r="AH922" s="1954"/>
    </row>
    <row r="923" spans="1:34" ht="15.75" customHeight="1">
      <c r="A923" s="1954"/>
      <c r="B923" s="1954"/>
      <c r="C923" s="1954"/>
      <c r="D923" s="1954"/>
      <c r="E923" s="1954"/>
      <c r="F923" s="1954"/>
      <c r="G923" s="1954"/>
      <c r="H923" s="1954"/>
      <c r="I923" s="1954"/>
      <c r="J923" s="1954"/>
      <c r="K923" s="1954"/>
      <c r="L923" s="1954"/>
      <c r="M923" s="1954"/>
      <c r="N923" s="1954"/>
      <c r="O923" s="1954"/>
      <c r="P923" s="1954"/>
      <c r="Q923" s="1954"/>
      <c r="R923" s="1954"/>
      <c r="S923" s="1954"/>
      <c r="T923" s="1954"/>
      <c r="U923" s="1954"/>
      <c r="V923" s="1954"/>
      <c r="W923" s="1954"/>
      <c r="X923" s="1954"/>
      <c r="Y923" s="1954"/>
      <c r="Z923" s="1954"/>
      <c r="AA923" s="1954"/>
      <c r="AB923" s="1954"/>
      <c r="AC923" s="1954"/>
      <c r="AD923" s="1954"/>
      <c r="AE923" s="1954"/>
      <c r="AF923" s="1954"/>
      <c r="AG923" s="1954"/>
      <c r="AH923" s="1954"/>
    </row>
    <row r="924" spans="1:34" ht="15.75" customHeight="1">
      <c r="A924" s="1954"/>
      <c r="B924" s="1954"/>
      <c r="C924" s="1954"/>
      <c r="D924" s="1954"/>
      <c r="E924" s="1954"/>
      <c r="F924" s="1954"/>
      <c r="G924" s="1954"/>
      <c r="H924" s="1954"/>
      <c r="I924" s="1954"/>
      <c r="J924" s="1954"/>
      <c r="K924" s="1954"/>
      <c r="L924" s="1954"/>
      <c r="M924" s="1954"/>
      <c r="N924" s="1954"/>
      <c r="O924" s="1954"/>
      <c r="P924" s="1954"/>
      <c r="Q924" s="1954"/>
      <c r="R924" s="1954"/>
      <c r="S924" s="1954"/>
      <c r="T924" s="1954"/>
      <c r="U924" s="1954"/>
      <c r="V924" s="1954"/>
      <c r="W924" s="1954"/>
      <c r="X924" s="1954"/>
      <c r="Y924" s="1954"/>
      <c r="Z924" s="1954"/>
      <c r="AA924" s="1954"/>
      <c r="AB924" s="1954"/>
      <c r="AC924" s="1954"/>
      <c r="AD924" s="1954"/>
      <c r="AE924" s="1954"/>
      <c r="AF924" s="1954"/>
      <c r="AG924" s="1954"/>
      <c r="AH924" s="1954"/>
    </row>
    <row r="925" spans="1:34" ht="15.75" customHeight="1">
      <c r="A925" s="1954"/>
      <c r="B925" s="1954"/>
      <c r="C925" s="1954"/>
      <c r="D925" s="1954"/>
      <c r="E925" s="1954"/>
      <c r="F925" s="1954"/>
      <c r="G925" s="1954"/>
      <c r="H925" s="1954"/>
      <c r="I925" s="1954"/>
      <c r="J925" s="1954"/>
      <c r="K925" s="1954"/>
      <c r="L925" s="1954"/>
      <c r="M925" s="1954"/>
      <c r="N925" s="1954"/>
      <c r="O925" s="1954"/>
      <c r="P925" s="1954"/>
      <c r="Q925" s="1954"/>
      <c r="R925" s="1954"/>
      <c r="S925" s="1954"/>
      <c r="T925" s="1954"/>
      <c r="U925" s="1954"/>
      <c r="V925" s="1954"/>
      <c r="W925" s="1954"/>
      <c r="X925" s="1954"/>
      <c r="Y925" s="1954"/>
      <c r="Z925" s="1954"/>
      <c r="AA925" s="1954"/>
      <c r="AB925" s="1954"/>
      <c r="AC925" s="1954"/>
      <c r="AD925" s="1954"/>
      <c r="AE925" s="1954"/>
      <c r="AF925" s="1954"/>
      <c r="AG925" s="1954"/>
      <c r="AH925" s="1954"/>
    </row>
    <row r="926" spans="1:34" ht="15.75" customHeight="1">
      <c r="A926" s="1954"/>
      <c r="B926" s="1954"/>
      <c r="C926" s="1954"/>
      <c r="D926" s="1954"/>
      <c r="E926" s="1954"/>
      <c r="F926" s="1954"/>
      <c r="G926" s="1954"/>
      <c r="H926" s="1954"/>
      <c r="I926" s="1954"/>
      <c r="J926" s="1954"/>
      <c r="K926" s="1954"/>
      <c r="L926" s="1954"/>
      <c r="M926" s="1954"/>
      <c r="N926" s="1954"/>
      <c r="O926" s="1954"/>
      <c r="P926" s="1954"/>
      <c r="Q926" s="1954"/>
      <c r="R926" s="1954"/>
      <c r="S926" s="1954"/>
      <c r="T926" s="1954"/>
      <c r="U926" s="1954"/>
      <c r="V926" s="1954"/>
      <c r="W926" s="1954"/>
      <c r="X926" s="1954"/>
      <c r="Y926" s="1954"/>
      <c r="Z926" s="1954"/>
      <c r="AA926" s="1954"/>
      <c r="AB926" s="1954"/>
      <c r="AC926" s="1954"/>
      <c r="AD926" s="1954"/>
      <c r="AE926" s="1954"/>
      <c r="AF926" s="1954"/>
      <c r="AG926" s="1954"/>
      <c r="AH926" s="1954"/>
    </row>
    <row r="927" spans="1:34" ht="15.75" customHeight="1">
      <c r="A927" s="1954"/>
      <c r="B927" s="1954"/>
      <c r="C927" s="1954"/>
      <c r="D927" s="1954"/>
      <c r="E927" s="1954"/>
      <c r="F927" s="1954"/>
      <c r="G927" s="1954"/>
      <c r="H927" s="1954"/>
      <c r="I927" s="1954"/>
      <c r="J927" s="1954"/>
      <c r="K927" s="1954"/>
      <c r="L927" s="1954"/>
      <c r="M927" s="1954"/>
      <c r="N927" s="1954"/>
      <c r="O927" s="1954"/>
      <c r="P927" s="1954"/>
      <c r="Q927" s="1954"/>
      <c r="R927" s="1954"/>
      <c r="S927" s="1954"/>
      <c r="T927" s="1954"/>
      <c r="U927" s="1954"/>
      <c r="V927" s="1954"/>
      <c r="W927" s="1954"/>
      <c r="X927" s="1954"/>
      <c r="Y927" s="1954"/>
      <c r="Z927" s="1954"/>
      <c r="AA927" s="1954"/>
      <c r="AB927" s="1954"/>
      <c r="AC927" s="1954"/>
      <c r="AD927" s="1954"/>
      <c r="AE927" s="1954"/>
      <c r="AF927" s="1954"/>
      <c r="AG927" s="1954"/>
      <c r="AH927" s="1954"/>
    </row>
    <row r="928" spans="1:34" ht="15.75" customHeight="1">
      <c r="A928" s="1954"/>
      <c r="B928" s="1954"/>
      <c r="C928" s="1954"/>
      <c r="D928" s="1954"/>
      <c r="E928" s="1954"/>
      <c r="F928" s="1954"/>
      <c r="G928" s="1954"/>
      <c r="H928" s="1954"/>
      <c r="I928" s="1954"/>
      <c r="J928" s="1954"/>
      <c r="K928" s="1954"/>
      <c r="L928" s="1954"/>
      <c r="M928" s="1954"/>
      <c r="N928" s="1954"/>
      <c r="O928" s="1954"/>
      <c r="P928" s="1954"/>
      <c r="Q928" s="1954"/>
      <c r="R928" s="1954"/>
      <c r="S928" s="1954"/>
      <c r="T928" s="1954"/>
      <c r="U928" s="1954"/>
      <c r="V928" s="1954"/>
      <c r="W928" s="1954"/>
      <c r="X928" s="1954"/>
      <c r="Y928" s="1954"/>
      <c r="Z928" s="1954"/>
      <c r="AA928" s="1954"/>
      <c r="AB928" s="1954"/>
      <c r="AC928" s="1954"/>
      <c r="AD928" s="1954"/>
      <c r="AE928" s="1954"/>
      <c r="AF928" s="1954"/>
      <c r="AG928" s="1954"/>
      <c r="AH928" s="1954"/>
    </row>
    <row r="929" spans="1:34" ht="15.75" customHeight="1">
      <c r="A929" s="1954"/>
      <c r="B929" s="1954"/>
      <c r="C929" s="1954"/>
      <c r="D929" s="1954"/>
      <c r="E929" s="1954"/>
      <c r="F929" s="1954"/>
      <c r="G929" s="1954"/>
      <c r="H929" s="1954"/>
      <c r="I929" s="1954"/>
      <c r="J929" s="1954"/>
      <c r="K929" s="1954"/>
      <c r="L929" s="1954"/>
      <c r="M929" s="1954"/>
      <c r="N929" s="1954"/>
      <c r="O929" s="1954"/>
      <c r="P929" s="1954"/>
      <c r="Q929" s="1954"/>
      <c r="R929" s="1954"/>
      <c r="S929" s="1954"/>
      <c r="T929" s="1954"/>
      <c r="U929" s="1954"/>
      <c r="V929" s="1954"/>
      <c r="W929" s="1954"/>
      <c r="X929" s="1954"/>
      <c r="Y929" s="1954"/>
      <c r="Z929" s="1954"/>
      <c r="AA929" s="1954"/>
      <c r="AB929" s="1954"/>
      <c r="AC929" s="1954"/>
      <c r="AD929" s="1954"/>
      <c r="AE929" s="1954"/>
      <c r="AF929" s="1954"/>
      <c r="AG929" s="1954"/>
      <c r="AH929" s="1954"/>
    </row>
    <row r="930" spans="1:34" ht="15.75" customHeight="1">
      <c r="A930" s="1954"/>
      <c r="B930" s="1954"/>
      <c r="C930" s="1954"/>
      <c r="D930" s="1954"/>
      <c r="E930" s="1954"/>
      <c r="F930" s="1954"/>
      <c r="G930" s="1954"/>
      <c r="H930" s="1954"/>
      <c r="I930" s="1954"/>
      <c r="J930" s="1954"/>
      <c r="K930" s="1954"/>
      <c r="L930" s="1954"/>
      <c r="M930" s="1954"/>
      <c r="N930" s="1954"/>
      <c r="O930" s="1954"/>
      <c r="P930" s="1954"/>
      <c r="Q930" s="1954"/>
      <c r="R930" s="1954"/>
      <c r="S930" s="1954"/>
      <c r="T930" s="1954"/>
      <c r="U930" s="1954"/>
      <c r="V930" s="1954"/>
      <c r="W930" s="1954"/>
      <c r="X930" s="1954"/>
      <c r="Y930" s="1954"/>
      <c r="Z930" s="1954"/>
      <c r="AA930" s="1954"/>
      <c r="AB930" s="1954"/>
      <c r="AC930" s="1954"/>
      <c r="AD930" s="1954"/>
      <c r="AE930" s="1954"/>
      <c r="AF930" s="1954"/>
      <c r="AG930" s="1954"/>
      <c r="AH930" s="1954"/>
    </row>
    <row r="931" spans="1:34" ht="15.75" customHeight="1">
      <c r="A931" s="1954"/>
      <c r="B931" s="1954"/>
      <c r="C931" s="1954"/>
      <c r="D931" s="1954"/>
      <c r="E931" s="1954"/>
      <c r="F931" s="1954"/>
      <c r="G931" s="1954"/>
      <c r="H931" s="1954"/>
      <c r="I931" s="1954"/>
      <c r="J931" s="1954"/>
      <c r="K931" s="1954"/>
      <c r="L931" s="1954"/>
      <c r="M931" s="1954"/>
      <c r="N931" s="1954"/>
      <c r="O931" s="1954"/>
      <c r="P931" s="1954"/>
      <c r="Q931" s="1954"/>
      <c r="R931" s="1954"/>
      <c r="S931" s="1954"/>
      <c r="T931" s="1954"/>
      <c r="U931" s="1954"/>
      <c r="V931" s="1954"/>
      <c r="W931" s="1954"/>
      <c r="X931" s="1954"/>
      <c r="Y931" s="1954"/>
      <c r="Z931" s="1954"/>
      <c r="AA931" s="1954"/>
      <c r="AB931" s="1954"/>
      <c r="AC931" s="1954"/>
      <c r="AD931" s="1954"/>
      <c r="AE931" s="1954"/>
      <c r="AF931" s="1954"/>
      <c r="AG931" s="1954"/>
      <c r="AH931" s="1954"/>
    </row>
    <row r="932" spans="1:34" ht="15.75" customHeight="1">
      <c r="A932" s="1954"/>
      <c r="B932" s="1954"/>
      <c r="C932" s="1954"/>
      <c r="D932" s="1954"/>
      <c r="E932" s="1954"/>
      <c r="F932" s="1954"/>
      <c r="G932" s="1954"/>
      <c r="H932" s="1954"/>
      <c r="I932" s="1954"/>
      <c r="J932" s="1954"/>
      <c r="K932" s="1954"/>
      <c r="L932" s="1954"/>
      <c r="M932" s="1954"/>
      <c r="N932" s="1954"/>
      <c r="O932" s="1954"/>
      <c r="P932" s="1954"/>
      <c r="Q932" s="1954"/>
      <c r="R932" s="1954"/>
      <c r="S932" s="1954"/>
      <c r="T932" s="1954"/>
      <c r="U932" s="1954"/>
      <c r="V932" s="1954"/>
      <c r="W932" s="1954"/>
      <c r="X932" s="1954"/>
      <c r="Y932" s="1954"/>
      <c r="Z932" s="1954"/>
      <c r="AA932" s="1954"/>
      <c r="AB932" s="1954"/>
      <c r="AC932" s="1954"/>
      <c r="AD932" s="1954"/>
      <c r="AE932" s="1954"/>
      <c r="AF932" s="1954"/>
      <c r="AG932" s="1954"/>
      <c r="AH932" s="1954"/>
    </row>
    <row r="933" spans="1:34" ht="15.75" customHeight="1">
      <c r="A933" s="1954"/>
      <c r="B933" s="1954"/>
      <c r="C933" s="1954"/>
      <c r="D933" s="1954"/>
      <c r="E933" s="1954"/>
      <c r="F933" s="1954"/>
      <c r="G933" s="1954"/>
      <c r="H933" s="1954"/>
      <c r="I933" s="1954"/>
      <c r="J933" s="1954"/>
      <c r="K933" s="1954"/>
      <c r="L933" s="1954"/>
      <c r="M933" s="1954"/>
      <c r="N933" s="1954"/>
      <c r="O933" s="1954"/>
      <c r="P933" s="1954"/>
      <c r="Q933" s="1954"/>
      <c r="R933" s="1954"/>
      <c r="S933" s="1954"/>
      <c r="T933" s="1954"/>
      <c r="U933" s="1954"/>
      <c r="V933" s="1954"/>
      <c r="W933" s="1954"/>
      <c r="X933" s="1954"/>
      <c r="Y933" s="1954"/>
      <c r="Z933" s="1954"/>
      <c r="AA933" s="1954"/>
      <c r="AB933" s="1954"/>
      <c r="AC933" s="1954"/>
      <c r="AD933" s="1954"/>
      <c r="AE933" s="1954"/>
      <c r="AF933" s="1954"/>
      <c r="AG933" s="1954"/>
      <c r="AH933" s="1954"/>
    </row>
    <row r="934" spans="1:34" ht="15.75" customHeight="1">
      <c r="A934" s="1954"/>
      <c r="B934" s="1954"/>
      <c r="C934" s="1954"/>
      <c r="D934" s="1954"/>
      <c r="E934" s="1954"/>
      <c r="F934" s="1954"/>
      <c r="G934" s="1954"/>
      <c r="H934" s="1954"/>
      <c r="I934" s="1954"/>
      <c r="J934" s="1954"/>
      <c r="K934" s="1954"/>
      <c r="L934" s="1954"/>
      <c r="M934" s="1954"/>
      <c r="N934" s="1954"/>
      <c r="O934" s="1954"/>
      <c r="P934" s="1954"/>
      <c r="Q934" s="1954"/>
      <c r="R934" s="1954"/>
      <c r="S934" s="1954"/>
      <c r="T934" s="1954"/>
      <c r="U934" s="1954"/>
      <c r="V934" s="1954"/>
      <c r="W934" s="1954"/>
      <c r="X934" s="1954"/>
      <c r="Y934" s="1954"/>
      <c r="Z934" s="1954"/>
      <c r="AA934" s="1954"/>
      <c r="AB934" s="1954"/>
      <c r="AC934" s="1954"/>
      <c r="AD934" s="1954"/>
      <c r="AE934" s="1954"/>
      <c r="AF934" s="1954"/>
      <c r="AG934" s="1954"/>
      <c r="AH934" s="1954"/>
    </row>
    <row r="935" spans="1:34" ht="15.75" customHeight="1">
      <c r="A935" s="1954"/>
      <c r="B935" s="1954"/>
      <c r="C935" s="1954"/>
      <c r="D935" s="1954"/>
      <c r="E935" s="1954"/>
      <c r="F935" s="1954"/>
      <c r="G935" s="1954"/>
      <c r="H935" s="1954"/>
      <c r="I935" s="1954"/>
      <c r="J935" s="1954"/>
      <c r="K935" s="1954"/>
      <c r="L935" s="1954"/>
      <c r="M935" s="1954"/>
      <c r="N935" s="1954"/>
      <c r="O935" s="1954"/>
      <c r="P935" s="1954"/>
      <c r="Q935" s="1954"/>
      <c r="R935" s="1954"/>
      <c r="S935" s="1954"/>
      <c r="T935" s="1954"/>
      <c r="U935" s="1954"/>
      <c r="V935" s="1954"/>
      <c r="W935" s="1954"/>
      <c r="X935" s="1954"/>
      <c r="Y935" s="1954"/>
      <c r="Z935" s="1954"/>
      <c r="AA935" s="1954"/>
      <c r="AB935" s="1954"/>
      <c r="AC935" s="1954"/>
      <c r="AD935" s="1954"/>
      <c r="AE935" s="1954"/>
      <c r="AF935" s="1954"/>
      <c r="AG935" s="1954"/>
      <c r="AH935" s="1954"/>
    </row>
    <row r="936" spans="1:34" ht="15.75" customHeight="1">
      <c r="A936" s="1954"/>
      <c r="B936" s="1954"/>
      <c r="C936" s="1954"/>
      <c r="D936" s="1954"/>
      <c r="E936" s="1954"/>
      <c r="F936" s="1954"/>
      <c r="G936" s="1954"/>
      <c r="H936" s="1954"/>
      <c r="I936" s="1954"/>
      <c r="J936" s="1954"/>
      <c r="K936" s="1954"/>
      <c r="L936" s="1954"/>
      <c r="M936" s="1954"/>
      <c r="N936" s="1954"/>
      <c r="O936" s="1954"/>
      <c r="P936" s="1954"/>
      <c r="Q936" s="1954"/>
      <c r="R936" s="1954"/>
      <c r="S936" s="1954"/>
      <c r="T936" s="1954"/>
      <c r="U936" s="1954"/>
      <c r="V936" s="1954"/>
      <c r="W936" s="1954"/>
      <c r="X936" s="1954"/>
      <c r="Y936" s="1954"/>
      <c r="Z936" s="1954"/>
      <c r="AA936" s="1954"/>
      <c r="AB936" s="1954"/>
      <c r="AC936" s="1954"/>
      <c r="AD936" s="1954"/>
      <c r="AE936" s="1954"/>
      <c r="AF936" s="1954"/>
      <c r="AG936" s="1954"/>
      <c r="AH936" s="1954"/>
    </row>
    <row r="937" spans="1:34" ht="15.75" customHeight="1">
      <c r="A937" s="1954"/>
      <c r="B937" s="1954"/>
      <c r="C937" s="1954"/>
      <c r="D937" s="1954"/>
      <c r="E937" s="1954"/>
      <c r="F937" s="1954"/>
      <c r="G937" s="1954"/>
      <c r="H937" s="1954"/>
      <c r="I937" s="1954"/>
      <c r="J937" s="1954"/>
      <c r="K937" s="1954"/>
      <c r="L937" s="1954"/>
      <c r="M937" s="1954"/>
      <c r="N937" s="1954"/>
      <c r="O937" s="1954"/>
      <c r="P937" s="1954"/>
      <c r="Q937" s="1954"/>
      <c r="R937" s="1954"/>
      <c r="S937" s="1954"/>
      <c r="T937" s="1954"/>
      <c r="U937" s="1954"/>
      <c r="V937" s="1954"/>
      <c r="W937" s="1954"/>
      <c r="X937" s="1954"/>
      <c r="Y937" s="1954"/>
      <c r="Z937" s="1954"/>
      <c r="AA937" s="1954"/>
      <c r="AB937" s="1954"/>
      <c r="AC937" s="1954"/>
      <c r="AD937" s="1954"/>
      <c r="AE937" s="1954"/>
      <c r="AF937" s="1954"/>
      <c r="AG937" s="1954"/>
      <c r="AH937" s="1954"/>
    </row>
    <row r="938" spans="1:34" ht="15.75" customHeight="1">
      <c r="A938" s="1954"/>
      <c r="B938" s="1954"/>
      <c r="C938" s="1954"/>
      <c r="D938" s="1954"/>
      <c r="E938" s="1954"/>
      <c r="F938" s="1954"/>
      <c r="G938" s="1954"/>
      <c r="H938" s="1954"/>
      <c r="I938" s="1954"/>
      <c r="J938" s="1954"/>
      <c r="K938" s="1954"/>
      <c r="L938" s="1954"/>
      <c r="M938" s="1954"/>
      <c r="N938" s="1954"/>
      <c r="O938" s="1954"/>
      <c r="P938" s="1954"/>
      <c r="Q938" s="1954"/>
      <c r="R938" s="1954"/>
      <c r="S938" s="1954"/>
      <c r="T938" s="1954"/>
      <c r="U938" s="1954"/>
      <c r="V938" s="1954"/>
      <c r="W938" s="1954"/>
      <c r="X938" s="1954"/>
      <c r="Y938" s="1954"/>
      <c r="Z938" s="1954"/>
      <c r="AA938" s="1954"/>
      <c r="AB938" s="1954"/>
      <c r="AC938" s="1954"/>
      <c r="AD938" s="1954"/>
      <c r="AE938" s="1954"/>
      <c r="AF938" s="1954"/>
      <c r="AG938" s="1954"/>
      <c r="AH938" s="1954"/>
    </row>
    <row r="939" spans="1:34" ht="15.75" customHeight="1">
      <c r="A939" s="1954"/>
      <c r="B939" s="1954"/>
      <c r="C939" s="1954"/>
      <c r="D939" s="1954"/>
      <c r="E939" s="1954"/>
      <c r="F939" s="1954"/>
      <c r="G939" s="1954"/>
      <c r="H939" s="1954"/>
      <c r="I939" s="1954"/>
      <c r="J939" s="1954"/>
      <c r="K939" s="1954"/>
      <c r="L939" s="1954"/>
      <c r="M939" s="1954"/>
      <c r="N939" s="1954"/>
      <c r="O939" s="1954"/>
      <c r="P939" s="1954"/>
      <c r="Q939" s="1954"/>
      <c r="R939" s="1954"/>
      <c r="S939" s="1954"/>
      <c r="T939" s="1954"/>
      <c r="U939" s="1954"/>
      <c r="V939" s="1954"/>
      <c r="W939" s="1954"/>
      <c r="X939" s="1954"/>
      <c r="Y939" s="1954"/>
      <c r="Z939" s="1954"/>
      <c r="AA939" s="1954"/>
      <c r="AB939" s="1954"/>
      <c r="AC939" s="1954"/>
      <c r="AD939" s="1954"/>
      <c r="AE939" s="1954"/>
      <c r="AF939" s="1954"/>
      <c r="AG939" s="1954"/>
      <c r="AH939" s="1954"/>
    </row>
    <row r="940" spans="1:34" ht="15.75" customHeight="1">
      <c r="A940" s="1954"/>
      <c r="B940" s="1954"/>
      <c r="C940" s="1954"/>
      <c r="D940" s="1954"/>
      <c r="E940" s="1954"/>
      <c r="F940" s="1954"/>
      <c r="G940" s="1954"/>
      <c r="H940" s="1954"/>
      <c r="I940" s="1954"/>
      <c r="J940" s="1954"/>
      <c r="K940" s="1954"/>
      <c r="L940" s="1954"/>
      <c r="M940" s="1954"/>
      <c r="N940" s="1954"/>
      <c r="O940" s="1954"/>
      <c r="P940" s="1954"/>
      <c r="Q940" s="1954"/>
      <c r="R940" s="1954"/>
      <c r="S940" s="1954"/>
      <c r="T940" s="1954"/>
      <c r="U940" s="1954"/>
      <c r="V940" s="1954"/>
      <c r="W940" s="1954"/>
      <c r="X940" s="1954"/>
      <c r="Y940" s="1954"/>
      <c r="Z940" s="1954"/>
      <c r="AA940" s="1954"/>
      <c r="AB940" s="1954"/>
      <c r="AC940" s="1954"/>
      <c r="AD940" s="1954"/>
      <c r="AE940" s="1954"/>
      <c r="AF940" s="1954"/>
      <c r="AG940" s="1954"/>
      <c r="AH940" s="1954"/>
    </row>
    <row r="941" spans="1:34" ht="15.75" customHeight="1">
      <c r="A941" s="1954"/>
      <c r="B941" s="1954"/>
      <c r="C941" s="1954"/>
      <c r="D941" s="1954"/>
      <c r="E941" s="1954"/>
      <c r="F941" s="1954"/>
      <c r="G941" s="1954"/>
      <c r="H941" s="1954"/>
      <c r="I941" s="1954"/>
      <c r="J941" s="1954"/>
      <c r="K941" s="1954"/>
      <c r="L941" s="1954"/>
      <c r="M941" s="1954"/>
      <c r="N941" s="1954"/>
      <c r="O941" s="1954"/>
      <c r="P941" s="1954"/>
      <c r="Q941" s="1954"/>
      <c r="R941" s="1954"/>
      <c r="S941" s="1954"/>
      <c r="T941" s="1954"/>
      <c r="U941" s="1954"/>
      <c r="V941" s="1954"/>
      <c r="W941" s="1954"/>
      <c r="X941" s="1954"/>
      <c r="Y941" s="1954"/>
      <c r="Z941" s="1954"/>
      <c r="AA941" s="1954"/>
      <c r="AB941" s="1954"/>
      <c r="AC941" s="1954"/>
      <c r="AD941" s="1954"/>
      <c r="AE941" s="1954"/>
      <c r="AF941" s="1954"/>
      <c r="AG941" s="1954"/>
      <c r="AH941" s="1954"/>
    </row>
    <row r="942" spans="1:34" ht="15.75" customHeight="1">
      <c r="A942" s="1954"/>
      <c r="B942" s="1954"/>
      <c r="C942" s="1954"/>
      <c r="D942" s="1954"/>
      <c r="E942" s="1954"/>
      <c r="F942" s="1954"/>
      <c r="G942" s="1954"/>
      <c r="H942" s="1954"/>
      <c r="I942" s="1954"/>
      <c r="J942" s="1954"/>
      <c r="K942" s="1954"/>
      <c r="L942" s="1954"/>
      <c r="M942" s="1954"/>
      <c r="N942" s="1954"/>
      <c r="O942" s="1954"/>
      <c r="P942" s="1954"/>
      <c r="Q942" s="1954"/>
      <c r="R942" s="1954"/>
      <c r="S942" s="1954"/>
      <c r="T942" s="1954"/>
      <c r="U942" s="1954"/>
      <c r="V942" s="1954"/>
      <c r="W942" s="1954"/>
      <c r="X942" s="1954"/>
      <c r="Y942" s="1954"/>
      <c r="Z942" s="1954"/>
      <c r="AA942" s="1954"/>
      <c r="AB942" s="1954"/>
      <c r="AC942" s="1954"/>
      <c r="AD942" s="1954"/>
      <c r="AE942" s="1954"/>
      <c r="AF942" s="1954"/>
      <c r="AG942" s="1954"/>
      <c r="AH942" s="1954"/>
    </row>
    <row r="943" spans="1:34" ht="15.75" customHeight="1">
      <c r="A943" s="1954"/>
      <c r="B943" s="1954"/>
      <c r="C943" s="1954"/>
      <c r="D943" s="1954"/>
      <c r="E943" s="1954"/>
      <c r="F943" s="1954"/>
      <c r="G943" s="1954"/>
      <c r="H943" s="1954"/>
      <c r="I943" s="1954"/>
      <c r="J943" s="1954"/>
      <c r="K943" s="1954"/>
      <c r="L943" s="1954"/>
      <c r="M943" s="1954"/>
      <c r="N943" s="1954"/>
      <c r="O943" s="1954"/>
      <c r="P943" s="1954"/>
      <c r="Q943" s="1954"/>
      <c r="R943" s="1954"/>
      <c r="S943" s="1954"/>
      <c r="T943" s="1954"/>
      <c r="U943" s="1954"/>
      <c r="V943" s="1954"/>
      <c r="W943" s="1954"/>
      <c r="X943" s="1954"/>
      <c r="Y943" s="1954"/>
      <c r="Z943" s="1954"/>
      <c r="AA943" s="1954"/>
      <c r="AB943" s="1954"/>
      <c r="AC943" s="1954"/>
      <c r="AD943" s="1954"/>
      <c r="AE943" s="1954"/>
      <c r="AF943" s="1954"/>
      <c r="AG943" s="1954"/>
      <c r="AH943" s="1954"/>
    </row>
    <row r="944" spans="1:34" ht="15.75" customHeight="1">
      <c r="A944" s="1954"/>
      <c r="B944" s="1954"/>
      <c r="C944" s="1954"/>
      <c r="D944" s="1954"/>
      <c r="E944" s="1954"/>
      <c r="F944" s="1954"/>
      <c r="G944" s="1954"/>
      <c r="H944" s="1954"/>
      <c r="I944" s="1954"/>
      <c r="J944" s="1954"/>
      <c r="K944" s="1954"/>
      <c r="L944" s="1954"/>
      <c r="M944" s="1954"/>
      <c r="N944" s="1954"/>
      <c r="O944" s="1954"/>
      <c r="P944" s="1954"/>
      <c r="Q944" s="1954"/>
      <c r="R944" s="1954"/>
      <c r="S944" s="1954"/>
      <c r="T944" s="1954"/>
      <c r="U944" s="1954"/>
      <c r="V944" s="1954"/>
      <c r="W944" s="1954"/>
      <c r="X944" s="1954"/>
      <c r="Y944" s="1954"/>
      <c r="Z944" s="1954"/>
      <c r="AA944" s="1954"/>
      <c r="AB944" s="1954"/>
      <c r="AC944" s="1954"/>
      <c r="AD944" s="1954"/>
      <c r="AE944" s="1954"/>
      <c r="AF944" s="1954"/>
      <c r="AG944" s="1954"/>
      <c r="AH944" s="1954"/>
    </row>
    <row r="945" spans="1:34" ht="15.75" customHeight="1">
      <c r="A945" s="1954"/>
      <c r="B945" s="1954"/>
      <c r="C945" s="1954"/>
      <c r="D945" s="1954"/>
      <c r="E945" s="1954"/>
      <c r="F945" s="1954"/>
      <c r="G945" s="1954"/>
      <c r="H945" s="1954"/>
      <c r="I945" s="1954"/>
      <c r="J945" s="1954"/>
      <c r="K945" s="1954"/>
      <c r="L945" s="1954"/>
      <c r="M945" s="1954"/>
      <c r="N945" s="1954"/>
      <c r="O945" s="1954"/>
      <c r="P945" s="1954"/>
      <c r="Q945" s="1954"/>
      <c r="R945" s="1954"/>
      <c r="S945" s="1954"/>
      <c r="T945" s="1954"/>
      <c r="U945" s="1954"/>
      <c r="V945" s="1954"/>
      <c r="W945" s="1954"/>
      <c r="X945" s="1954"/>
      <c r="Y945" s="1954"/>
      <c r="Z945" s="1954"/>
      <c r="AA945" s="1954"/>
      <c r="AB945" s="1954"/>
      <c r="AC945" s="1954"/>
      <c r="AD945" s="1954"/>
      <c r="AE945" s="1954"/>
      <c r="AF945" s="1954"/>
      <c r="AG945" s="1954"/>
      <c r="AH945" s="1954"/>
    </row>
    <row r="946" spans="1:34" ht="15.75" customHeight="1">
      <c r="A946" s="1954"/>
      <c r="B946" s="1954"/>
      <c r="C946" s="1954"/>
      <c r="D946" s="1954"/>
      <c r="E946" s="1954"/>
      <c r="F946" s="1954"/>
      <c r="G946" s="1954"/>
      <c r="H946" s="1954"/>
      <c r="I946" s="1954"/>
      <c r="J946" s="1954"/>
      <c r="K946" s="1954"/>
      <c r="L946" s="1954"/>
      <c r="M946" s="1954"/>
      <c r="N946" s="1954"/>
      <c r="O946" s="1954"/>
      <c r="P946" s="1954"/>
      <c r="Q946" s="1954"/>
      <c r="R946" s="1954"/>
      <c r="S946" s="1954"/>
      <c r="T946" s="1954"/>
      <c r="U946" s="1954"/>
      <c r="V946" s="1954"/>
      <c r="W946" s="1954"/>
      <c r="X946" s="1954"/>
      <c r="Y946" s="1954"/>
      <c r="Z946" s="1954"/>
      <c r="AA946" s="1954"/>
      <c r="AB946" s="1954"/>
      <c r="AC946" s="1954"/>
      <c r="AD946" s="1954"/>
      <c r="AE946" s="1954"/>
      <c r="AF946" s="1954"/>
      <c r="AG946" s="1954"/>
      <c r="AH946" s="1954"/>
    </row>
    <row r="947" spans="1:34" ht="15.75" customHeight="1">
      <c r="A947" s="1954"/>
      <c r="B947" s="1954"/>
      <c r="C947" s="1954"/>
      <c r="D947" s="1954"/>
      <c r="E947" s="1954"/>
      <c r="F947" s="1954"/>
      <c r="G947" s="1954"/>
      <c r="H947" s="1954"/>
      <c r="I947" s="1954"/>
      <c r="J947" s="1954"/>
      <c r="K947" s="1954"/>
      <c r="L947" s="1954"/>
      <c r="M947" s="1954"/>
      <c r="N947" s="1954"/>
      <c r="O947" s="1954"/>
      <c r="P947" s="1954"/>
      <c r="Q947" s="1954"/>
      <c r="R947" s="1954"/>
      <c r="S947" s="1954"/>
      <c r="T947" s="1954"/>
      <c r="U947" s="1954"/>
      <c r="V947" s="1954"/>
      <c r="W947" s="1954"/>
      <c r="X947" s="1954"/>
      <c r="Y947" s="1954"/>
      <c r="Z947" s="1954"/>
      <c r="AA947" s="1954"/>
      <c r="AB947" s="1954"/>
      <c r="AC947" s="1954"/>
      <c r="AD947" s="1954"/>
      <c r="AE947" s="1954"/>
      <c r="AF947" s="1954"/>
      <c r="AG947" s="1954"/>
      <c r="AH947" s="1954"/>
    </row>
    <row r="948" spans="1:34" ht="15.75" customHeight="1">
      <c r="A948" s="1954"/>
      <c r="B948" s="1954"/>
      <c r="C948" s="1954"/>
      <c r="D948" s="1954"/>
      <c r="E948" s="1954"/>
      <c r="F948" s="1954"/>
      <c r="G948" s="1954"/>
      <c r="H948" s="1954"/>
      <c r="I948" s="1954"/>
      <c r="J948" s="1954"/>
      <c r="K948" s="1954"/>
      <c r="L948" s="1954"/>
      <c r="M948" s="1954"/>
      <c r="N948" s="1954"/>
      <c r="O948" s="1954"/>
      <c r="P948" s="1954"/>
      <c r="Q948" s="1954"/>
      <c r="R948" s="1954"/>
      <c r="S948" s="1954"/>
      <c r="T948" s="1954"/>
      <c r="U948" s="1954"/>
      <c r="V948" s="1954"/>
      <c r="W948" s="1954"/>
      <c r="X948" s="1954"/>
      <c r="Y948" s="1954"/>
      <c r="Z948" s="1954"/>
      <c r="AA948" s="1954"/>
      <c r="AB948" s="1954"/>
      <c r="AC948" s="1954"/>
      <c r="AD948" s="1954"/>
      <c r="AE948" s="1954"/>
      <c r="AF948" s="1954"/>
      <c r="AG948" s="1954"/>
      <c r="AH948" s="1954"/>
    </row>
    <row r="949" spans="1:34" ht="15.75" customHeight="1">
      <c r="A949" s="1954"/>
      <c r="B949" s="1954"/>
      <c r="C949" s="1954"/>
      <c r="D949" s="1954"/>
      <c r="E949" s="1954"/>
      <c r="F949" s="1954"/>
      <c r="G949" s="1954"/>
      <c r="H949" s="1954"/>
      <c r="I949" s="1954"/>
      <c r="J949" s="1954"/>
      <c r="K949" s="1954"/>
      <c r="L949" s="1954"/>
      <c r="M949" s="1954"/>
      <c r="N949" s="1954"/>
      <c r="O949" s="1954"/>
      <c r="P949" s="1954"/>
      <c r="Q949" s="1954"/>
      <c r="R949" s="1954"/>
      <c r="S949" s="1954"/>
      <c r="T949" s="1954"/>
      <c r="U949" s="1954"/>
      <c r="V949" s="1954"/>
      <c r="W949" s="1954"/>
      <c r="X949" s="1954"/>
      <c r="Y949" s="1954"/>
      <c r="Z949" s="1954"/>
      <c r="AA949" s="1954"/>
      <c r="AB949" s="1954"/>
      <c r="AC949" s="1954"/>
      <c r="AD949" s="1954"/>
      <c r="AE949" s="1954"/>
      <c r="AF949" s="1954"/>
      <c r="AG949" s="1954"/>
      <c r="AH949" s="1954"/>
    </row>
    <row r="950" spans="1:34" ht="15.75" customHeight="1">
      <c r="A950" s="1954"/>
      <c r="B950" s="1954"/>
      <c r="C950" s="1954"/>
      <c r="D950" s="1954"/>
      <c r="E950" s="1954"/>
      <c r="F950" s="1954"/>
      <c r="G950" s="1954"/>
      <c r="H950" s="1954"/>
      <c r="I950" s="1954"/>
      <c r="J950" s="1954"/>
      <c r="K950" s="1954"/>
      <c r="L950" s="1954"/>
      <c r="M950" s="1954"/>
      <c r="N950" s="1954"/>
      <c r="O950" s="1954"/>
      <c r="P950" s="1954"/>
      <c r="Q950" s="1954"/>
      <c r="R950" s="1954"/>
      <c r="S950" s="1954"/>
      <c r="T950" s="1954"/>
      <c r="U950" s="1954"/>
      <c r="V950" s="1954"/>
      <c r="W950" s="1954"/>
      <c r="X950" s="1954"/>
      <c r="Y950" s="1954"/>
      <c r="Z950" s="1954"/>
      <c r="AA950" s="1954"/>
      <c r="AB950" s="1954"/>
      <c r="AC950" s="1954"/>
      <c r="AD950" s="1954"/>
      <c r="AE950" s="1954"/>
      <c r="AF950" s="1954"/>
      <c r="AG950" s="1954"/>
      <c r="AH950" s="1954"/>
    </row>
    <row r="951" spans="1:34" ht="15.75" customHeight="1">
      <c r="A951" s="1954"/>
      <c r="B951" s="1954"/>
      <c r="C951" s="1954"/>
      <c r="D951" s="1954"/>
      <c r="E951" s="1954"/>
      <c r="F951" s="1954"/>
      <c r="G951" s="1954"/>
      <c r="H951" s="1954"/>
      <c r="I951" s="1954"/>
      <c r="J951" s="1954"/>
      <c r="K951" s="1954"/>
      <c r="L951" s="1954"/>
      <c r="M951" s="1954"/>
      <c r="N951" s="1954"/>
      <c r="O951" s="1954"/>
      <c r="P951" s="1954"/>
      <c r="Q951" s="1954"/>
      <c r="R951" s="1954"/>
      <c r="S951" s="1954"/>
      <c r="T951" s="1954"/>
      <c r="U951" s="1954"/>
      <c r="V951" s="1954"/>
      <c r="W951" s="1954"/>
      <c r="X951" s="1954"/>
      <c r="Y951" s="1954"/>
      <c r="Z951" s="1954"/>
      <c r="AA951" s="1954"/>
      <c r="AB951" s="1954"/>
      <c r="AC951" s="1954"/>
      <c r="AD951" s="1954"/>
      <c r="AE951" s="1954"/>
      <c r="AF951" s="1954"/>
      <c r="AG951" s="1954"/>
      <c r="AH951" s="1954"/>
    </row>
    <row r="952" spans="1:34" ht="15.75" customHeight="1">
      <c r="A952" s="1954"/>
      <c r="B952" s="1954"/>
      <c r="C952" s="1954"/>
      <c r="D952" s="1954"/>
      <c r="E952" s="1954"/>
      <c r="F952" s="1954"/>
      <c r="G952" s="1954"/>
      <c r="H952" s="1954"/>
      <c r="I952" s="1954"/>
      <c r="J952" s="1954"/>
      <c r="K952" s="1954"/>
      <c r="L952" s="1954"/>
      <c r="M952" s="1954"/>
      <c r="N952" s="1954"/>
      <c r="O952" s="1954"/>
      <c r="P952" s="1954"/>
      <c r="Q952" s="1954"/>
      <c r="R952" s="1954"/>
      <c r="S952" s="1954"/>
      <c r="T952" s="1954"/>
      <c r="U952" s="1954"/>
      <c r="V952" s="1954"/>
      <c r="W952" s="1954"/>
      <c r="X952" s="1954"/>
      <c r="Y952" s="1954"/>
      <c r="Z952" s="1954"/>
      <c r="AA952" s="1954"/>
      <c r="AB952" s="1954"/>
      <c r="AC952" s="1954"/>
      <c r="AD952" s="1954"/>
      <c r="AE952" s="1954"/>
      <c r="AF952" s="1954"/>
      <c r="AG952" s="1954"/>
      <c r="AH952" s="1954"/>
    </row>
    <row r="953" spans="1:34" ht="15.75" customHeight="1">
      <c r="A953" s="1954"/>
      <c r="B953" s="1954"/>
      <c r="C953" s="1954"/>
      <c r="D953" s="1954"/>
      <c r="E953" s="1954"/>
      <c r="F953" s="1954"/>
      <c r="G953" s="1954"/>
      <c r="H953" s="1954"/>
      <c r="I953" s="1954"/>
      <c r="J953" s="1954"/>
      <c r="K953" s="1954"/>
      <c r="L953" s="1954"/>
      <c r="M953" s="1954"/>
      <c r="N953" s="1954"/>
      <c r="O953" s="1954"/>
      <c r="P953" s="1954"/>
      <c r="Q953" s="1954"/>
      <c r="R953" s="1954"/>
      <c r="S953" s="1954"/>
      <c r="T953" s="1954"/>
      <c r="U953" s="1954"/>
      <c r="V953" s="1954"/>
      <c r="W953" s="1954"/>
      <c r="X953" s="1954"/>
      <c r="Y953" s="1954"/>
      <c r="Z953" s="1954"/>
      <c r="AA953" s="1954"/>
      <c r="AB953" s="1954"/>
      <c r="AC953" s="1954"/>
      <c r="AD953" s="1954"/>
      <c r="AE953" s="1954"/>
      <c r="AF953" s="1954"/>
      <c r="AG953" s="1954"/>
      <c r="AH953" s="1954"/>
    </row>
    <row r="954" spans="1:34" ht="15.75" customHeight="1">
      <c r="A954" s="1954"/>
      <c r="B954" s="1954"/>
      <c r="C954" s="1954"/>
      <c r="D954" s="1954"/>
      <c r="E954" s="1954"/>
      <c r="F954" s="1954"/>
      <c r="G954" s="1954"/>
      <c r="H954" s="1954"/>
      <c r="I954" s="1954"/>
      <c r="J954" s="1954"/>
      <c r="K954" s="1954"/>
      <c r="L954" s="1954"/>
      <c r="M954" s="1954"/>
      <c r="N954" s="1954"/>
      <c r="O954" s="1954"/>
      <c r="P954" s="1954"/>
      <c r="Q954" s="1954"/>
      <c r="R954" s="1954"/>
      <c r="S954" s="1954"/>
      <c r="T954" s="1954"/>
      <c r="U954" s="1954"/>
      <c r="V954" s="1954"/>
      <c r="W954" s="1954"/>
      <c r="X954" s="1954"/>
      <c r="Y954" s="1954"/>
      <c r="Z954" s="1954"/>
      <c r="AA954" s="1954"/>
      <c r="AB954" s="1954"/>
      <c r="AC954" s="1954"/>
      <c r="AD954" s="1954"/>
      <c r="AE954" s="1954"/>
      <c r="AF954" s="1954"/>
      <c r="AG954" s="1954"/>
      <c r="AH954" s="1954"/>
    </row>
    <row r="955" spans="1:34" ht="15.75" customHeight="1">
      <c r="A955" s="1954"/>
      <c r="B955" s="1954"/>
      <c r="C955" s="1954"/>
      <c r="D955" s="1954"/>
      <c r="E955" s="1954"/>
      <c r="F955" s="1954"/>
      <c r="G955" s="1954"/>
      <c r="H955" s="1954"/>
      <c r="I955" s="1954"/>
      <c r="J955" s="1954"/>
      <c r="K955" s="1954"/>
      <c r="L955" s="1954"/>
      <c r="M955" s="1954"/>
      <c r="N955" s="1954"/>
      <c r="O955" s="1954"/>
      <c r="P955" s="1954"/>
      <c r="Q955" s="1954"/>
      <c r="R955" s="1954"/>
      <c r="S955" s="1954"/>
      <c r="T955" s="1954"/>
      <c r="U955" s="1954"/>
      <c r="V955" s="1954"/>
      <c r="W955" s="1954"/>
      <c r="X955" s="1954"/>
      <c r="Y955" s="1954"/>
      <c r="Z955" s="1954"/>
      <c r="AA955" s="1954"/>
      <c r="AB955" s="1954"/>
      <c r="AC955" s="1954"/>
      <c r="AD955" s="1954"/>
      <c r="AE955" s="1954"/>
      <c r="AF955" s="1954"/>
      <c r="AG955" s="1954"/>
      <c r="AH955" s="1954"/>
    </row>
    <row r="956" spans="1:34" ht="15.75" customHeight="1">
      <c r="A956" s="1954"/>
      <c r="B956" s="1954"/>
      <c r="C956" s="1954"/>
      <c r="D956" s="1954"/>
      <c r="E956" s="1954"/>
      <c r="F956" s="1954"/>
      <c r="G956" s="1954"/>
      <c r="H956" s="1954"/>
      <c r="I956" s="1954"/>
      <c r="J956" s="1954"/>
      <c r="K956" s="1954"/>
      <c r="L956" s="1954"/>
      <c r="M956" s="1954"/>
      <c r="N956" s="1954"/>
      <c r="O956" s="1954"/>
      <c r="P956" s="1954"/>
      <c r="Q956" s="1954"/>
      <c r="R956" s="1954"/>
      <c r="S956" s="1954"/>
      <c r="T956" s="1954"/>
      <c r="U956" s="1954"/>
      <c r="V956" s="1954"/>
      <c r="W956" s="1954"/>
      <c r="X956" s="1954"/>
      <c r="Y956" s="1954"/>
      <c r="Z956" s="1954"/>
      <c r="AA956" s="1954"/>
      <c r="AB956" s="1954"/>
      <c r="AC956" s="1954"/>
      <c r="AD956" s="1954"/>
      <c r="AE956" s="1954"/>
      <c r="AF956" s="1954"/>
      <c r="AG956" s="1954"/>
      <c r="AH956" s="1954"/>
    </row>
    <row r="957" spans="1:34" ht="15.75" customHeight="1">
      <c r="A957" s="1954"/>
      <c r="B957" s="1954"/>
      <c r="C957" s="1954"/>
      <c r="D957" s="1954"/>
      <c r="E957" s="1954"/>
      <c r="F957" s="1954"/>
      <c r="G957" s="1954"/>
      <c r="H957" s="1954"/>
      <c r="I957" s="1954"/>
      <c r="J957" s="1954"/>
      <c r="K957" s="1954"/>
      <c r="L957" s="1954"/>
      <c r="M957" s="1954"/>
      <c r="N957" s="1954"/>
      <c r="O957" s="1954"/>
      <c r="P957" s="1954"/>
      <c r="Q957" s="1954"/>
      <c r="R957" s="1954"/>
      <c r="S957" s="1954"/>
      <c r="T957" s="1954"/>
      <c r="U957" s="1954"/>
      <c r="V957" s="1954"/>
      <c r="W957" s="1954"/>
      <c r="X957" s="1954"/>
      <c r="Y957" s="1954"/>
      <c r="Z957" s="1954"/>
      <c r="AA957" s="1954"/>
      <c r="AB957" s="1954"/>
      <c r="AC957" s="1954"/>
      <c r="AD957" s="1954"/>
      <c r="AE957" s="1954"/>
      <c r="AF957" s="1954"/>
      <c r="AG957" s="1954"/>
      <c r="AH957" s="1954"/>
    </row>
    <row r="958" spans="1:34" ht="15.75" customHeight="1">
      <c r="A958" s="1954"/>
      <c r="B958" s="1954"/>
      <c r="C958" s="1954"/>
      <c r="D958" s="1954"/>
      <c r="E958" s="1954"/>
      <c r="F958" s="1954"/>
      <c r="G958" s="1954"/>
      <c r="H958" s="1954"/>
      <c r="I958" s="1954"/>
      <c r="J958" s="1954"/>
      <c r="K958" s="1954"/>
      <c r="L958" s="1954"/>
      <c r="M958" s="1954"/>
      <c r="N958" s="1954"/>
      <c r="O958" s="1954"/>
      <c r="P958" s="1954"/>
      <c r="Q958" s="1954"/>
      <c r="R958" s="1954"/>
      <c r="S958" s="1954"/>
      <c r="T958" s="1954"/>
      <c r="U958" s="1954"/>
      <c r="V958" s="1954"/>
      <c r="W958" s="1954"/>
      <c r="X958" s="1954"/>
      <c r="Y958" s="1954"/>
      <c r="Z958" s="1954"/>
      <c r="AA958" s="1954"/>
      <c r="AB958" s="1954"/>
      <c r="AC958" s="1954"/>
      <c r="AD958" s="1954"/>
      <c r="AE958" s="1954"/>
      <c r="AF958" s="1954"/>
      <c r="AG958" s="1954"/>
      <c r="AH958" s="1954"/>
    </row>
    <row r="959" spans="1:34" ht="15.75" customHeight="1">
      <c r="A959" s="1954"/>
      <c r="B959" s="1954"/>
      <c r="C959" s="1954"/>
      <c r="D959" s="1954"/>
      <c r="E959" s="1954"/>
      <c r="F959" s="1954"/>
      <c r="G959" s="1954"/>
      <c r="H959" s="1954"/>
      <c r="I959" s="1954"/>
      <c r="J959" s="1954"/>
      <c r="K959" s="1954"/>
      <c r="L959" s="1954"/>
      <c r="M959" s="1954"/>
      <c r="N959" s="1954"/>
      <c r="O959" s="1954"/>
      <c r="P959" s="1954"/>
      <c r="Q959" s="1954"/>
      <c r="R959" s="1954"/>
      <c r="S959" s="1954"/>
      <c r="T959" s="1954"/>
      <c r="U959" s="1954"/>
      <c r="V959" s="1954"/>
      <c r="W959" s="1954"/>
      <c r="X959" s="1954"/>
      <c r="Y959" s="1954"/>
      <c r="Z959" s="1954"/>
      <c r="AA959" s="1954"/>
      <c r="AB959" s="1954"/>
      <c r="AC959" s="1954"/>
      <c r="AD959" s="1954"/>
      <c r="AE959" s="1954"/>
      <c r="AF959" s="1954"/>
      <c r="AG959" s="1954"/>
      <c r="AH959" s="1954"/>
    </row>
    <row r="960" spans="1:34" ht="15.75" customHeight="1">
      <c r="A960" s="1954"/>
      <c r="B960" s="1954"/>
      <c r="C960" s="1954"/>
      <c r="D960" s="1954"/>
      <c r="E960" s="1954"/>
      <c r="F960" s="1954"/>
      <c r="G960" s="1954"/>
      <c r="H960" s="1954"/>
      <c r="I960" s="1954"/>
      <c r="J960" s="1954"/>
      <c r="K960" s="1954"/>
      <c r="L960" s="1954"/>
      <c r="M960" s="1954"/>
      <c r="N960" s="1954"/>
      <c r="O960" s="1954"/>
      <c r="P960" s="1954"/>
      <c r="Q960" s="1954"/>
      <c r="R960" s="1954"/>
      <c r="S960" s="1954"/>
      <c r="T960" s="1954"/>
      <c r="U960" s="1954"/>
      <c r="V960" s="1954"/>
      <c r="W960" s="1954"/>
      <c r="X960" s="1954"/>
      <c r="Y960" s="1954"/>
      <c r="Z960" s="1954"/>
      <c r="AA960" s="1954"/>
      <c r="AB960" s="1954"/>
      <c r="AC960" s="1954"/>
      <c r="AD960" s="1954"/>
      <c r="AE960" s="1954"/>
      <c r="AF960" s="1954"/>
      <c r="AG960" s="1954"/>
      <c r="AH960" s="1954"/>
    </row>
    <row r="961" spans="1:34" ht="15.75" customHeight="1">
      <c r="A961" s="1954"/>
      <c r="B961" s="1954"/>
      <c r="C961" s="1954"/>
      <c r="D961" s="1954"/>
      <c r="E961" s="1954"/>
      <c r="F961" s="1954"/>
      <c r="G961" s="1954"/>
      <c r="H961" s="1954"/>
      <c r="I961" s="1954"/>
      <c r="J961" s="1954"/>
      <c r="K961" s="1954"/>
      <c r="L961" s="1954"/>
      <c r="M961" s="1954"/>
      <c r="N961" s="1954"/>
      <c r="O961" s="1954"/>
      <c r="P961" s="1954"/>
      <c r="Q961" s="1954"/>
      <c r="R961" s="1954"/>
      <c r="S961" s="1954"/>
      <c r="T961" s="1954"/>
      <c r="U961" s="1954"/>
      <c r="V961" s="1954"/>
      <c r="W961" s="1954"/>
      <c r="X961" s="1954"/>
      <c r="Y961" s="1954"/>
      <c r="Z961" s="1954"/>
      <c r="AA961" s="1954"/>
      <c r="AB961" s="1954"/>
      <c r="AC961" s="1954"/>
      <c r="AD961" s="1954"/>
      <c r="AE961" s="1954"/>
      <c r="AF961" s="1954"/>
      <c r="AG961" s="1954"/>
      <c r="AH961" s="1954"/>
    </row>
    <row r="962" spans="1:34" ht="15.75" customHeight="1">
      <c r="A962" s="1954"/>
      <c r="B962" s="1954"/>
      <c r="C962" s="1954"/>
      <c r="D962" s="1954"/>
      <c r="E962" s="1954"/>
      <c r="F962" s="1954"/>
      <c r="G962" s="1954"/>
      <c r="H962" s="1954"/>
      <c r="I962" s="1954"/>
      <c r="J962" s="1954"/>
      <c r="K962" s="1954"/>
      <c r="L962" s="1954"/>
      <c r="M962" s="1954"/>
      <c r="N962" s="1954"/>
      <c r="O962" s="1954"/>
      <c r="P962" s="1954"/>
      <c r="Q962" s="1954"/>
      <c r="R962" s="1954"/>
      <c r="S962" s="1954"/>
      <c r="T962" s="1954"/>
      <c r="U962" s="1954"/>
      <c r="V962" s="1954"/>
      <c r="W962" s="1954"/>
      <c r="X962" s="1954"/>
      <c r="Y962" s="1954"/>
      <c r="Z962" s="1954"/>
      <c r="AA962" s="1954"/>
      <c r="AB962" s="1954"/>
      <c r="AC962" s="1954"/>
      <c r="AD962" s="1954"/>
      <c r="AE962" s="1954"/>
      <c r="AF962" s="1954"/>
      <c r="AG962" s="1954"/>
      <c r="AH962" s="1954"/>
    </row>
    <row r="963" spans="1:34" ht="15.75" customHeight="1">
      <c r="A963" s="1954"/>
      <c r="B963" s="1954"/>
      <c r="C963" s="1954"/>
      <c r="D963" s="1954"/>
      <c r="E963" s="1954"/>
      <c r="F963" s="1954"/>
      <c r="G963" s="1954"/>
      <c r="H963" s="1954"/>
      <c r="I963" s="1954"/>
      <c r="J963" s="1954"/>
      <c r="K963" s="1954"/>
      <c r="L963" s="1954"/>
      <c r="M963" s="1954"/>
      <c r="N963" s="1954"/>
      <c r="O963" s="1954"/>
      <c r="P963" s="1954"/>
      <c r="Q963" s="1954"/>
      <c r="R963" s="1954"/>
      <c r="S963" s="1954"/>
      <c r="T963" s="1954"/>
      <c r="U963" s="1954"/>
      <c r="V963" s="1954"/>
      <c r="W963" s="1954"/>
      <c r="X963" s="1954"/>
      <c r="Y963" s="1954"/>
      <c r="Z963" s="1954"/>
      <c r="AA963" s="1954"/>
      <c r="AB963" s="1954"/>
      <c r="AC963" s="1954"/>
      <c r="AD963" s="1954"/>
      <c r="AE963" s="1954"/>
      <c r="AF963" s="1954"/>
      <c r="AG963" s="1954"/>
      <c r="AH963" s="1954"/>
    </row>
    <row r="964" spans="1:34" ht="15.75" customHeight="1">
      <c r="A964" s="1954"/>
      <c r="B964" s="1954"/>
      <c r="C964" s="1954"/>
      <c r="D964" s="1954"/>
      <c r="E964" s="1954"/>
      <c r="F964" s="1954"/>
      <c r="G964" s="1954"/>
      <c r="H964" s="1954"/>
      <c r="I964" s="1954"/>
      <c r="J964" s="1954"/>
      <c r="K964" s="1954"/>
      <c r="L964" s="1954"/>
      <c r="M964" s="1954"/>
      <c r="N964" s="1954"/>
      <c r="O964" s="1954"/>
      <c r="P964" s="1954"/>
      <c r="Q964" s="1954"/>
      <c r="R964" s="1954"/>
      <c r="S964" s="1954"/>
      <c r="T964" s="1954"/>
      <c r="U964" s="1954"/>
      <c r="V964" s="1954"/>
      <c r="W964" s="1954"/>
      <c r="X964" s="1954"/>
      <c r="Y964" s="1954"/>
      <c r="Z964" s="1954"/>
      <c r="AA964" s="1954"/>
      <c r="AB964" s="1954"/>
      <c r="AC964" s="1954"/>
      <c r="AD964" s="1954"/>
      <c r="AE964" s="1954"/>
      <c r="AF964" s="1954"/>
      <c r="AG964" s="1954"/>
      <c r="AH964" s="1954"/>
    </row>
    <row r="965" spans="1:34" ht="15.75" customHeight="1">
      <c r="A965" s="1954"/>
      <c r="B965" s="1954"/>
      <c r="C965" s="1954"/>
      <c r="D965" s="1954"/>
      <c r="E965" s="1954"/>
      <c r="F965" s="1954"/>
      <c r="G965" s="1954"/>
      <c r="H965" s="1954"/>
      <c r="I965" s="1954"/>
      <c r="J965" s="1954"/>
      <c r="K965" s="1954"/>
      <c r="L965" s="1954"/>
      <c r="M965" s="1954"/>
      <c r="N965" s="1954"/>
      <c r="O965" s="1954"/>
      <c r="P965" s="1954"/>
      <c r="Q965" s="1954"/>
      <c r="R965" s="1954"/>
      <c r="S965" s="1954"/>
      <c r="T965" s="1954"/>
      <c r="U965" s="1954"/>
      <c r="V965" s="1954"/>
      <c r="W965" s="1954"/>
      <c r="X965" s="1954"/>
      <c r="Y965" s="1954"/>
      <c r="Z965" s="1954"/>
      <c r="AA965" s="1954"/>
      <c r="AB965" s="1954"/>
      <c r="AC965" s="1954"/>
      <c r="AD965" s="1954"/>
      <c r="AE965" s="1954"/>
      <c r="AF965" s="1954"/>
      <c r="AG965" s="1954"/>
      <c r="AH965" s="1954"/>
    </row>
    <row r="966" spans="1:34" ht="15.75" customHeight="1">
      <c r="A966" s="1954"/>
      <c r="B966" s="1954"/>
      <c r="C966" s="1954"/>
      <c r="D966" s="1954"/>
      <c r="E966" s="1954"/>
      <c r="F966" s="1954"/>
      <c r="G966" s="1954"/>
      <c r="H966" s="1954"/>
      <c r="I966" s="1954"/>
      <c r="J966" s="1954"/>
      <c r="K966" s="1954"/>
      <c r="L966" s="1954"/>
      <c r="M966" s="1954"/>
      <c r="N966" s="1954"/>
      <c r="O966" s="1954"/>
      <c r="P966" s="1954"/>
      <c r="Q966" s="1954"/>
      <c r="R966" s="1954"/>
      <c r="S966" s="1954"/>
      <c r="T966" s="1954"/>
      <c r="U966" s="1954"/>
      <c r="V966" s="1954"/>
      <c r="W966" s="1954"/>
      <c r="X966" s="1954"/>
      <c r="Y966" s="1954"/>
      <c r="Z966" s="1954"/>
      <c r="AA966" s="1954"/>
      <c r="AB966" s="1954"/>
      <c r="AC966" s="1954"/>
      <c r="AD966" s="1954"/>
      <c r="AE966" s="1954"/>
      <c r="AF966" s="1954"/>
      <c r="AG966" s="1954"/>
      <c r="AH966" s="1954"/>
    </row>
    <row r="967" spans="1:34" ht="15.75" customHeight="1">
      <c r="A967" s="1954"/>
      <c r="B967" s="1954"/>
      <c r="C967" s="1954"/>
      <c r="D967" s="1954"/>
      <c r="E967" s="1954"/>
      <c r="F967" s="1954"/>
      <c r="G967" s="1954"/>
      <c r="H967" s="1954"/>
      <c r="I967" s="1954"/>
      <c r="J967" s="1954"/>
      <c r="K967" s="1954"/>
      <c r="L967" s="1954"/>
      <c r="M967" s="1954"/>
      <c r="N967" s="1954"/>
      <c r="O967" s="1954"/>
      <c r="P967" s="1954"/>
      <c r="Q967" s="1954"/>
      <c r="R967" s="1954"/>
      <c r="S967" s="1954"/>
      <c r="T967" s="1954"/>
      <c r="U967" s="1954"/>
      <c r="V967" s="1954"/>
      <c r="W967" s="1954"/>
      <c r="X967" s="1954"/>
      <c r="Y967" s="1954"/>
      <c r="Z967" s="1954"/>
      <c r="AA967" s="1954"/>
      <c r="AB967" s="1954"/>
      <c r="AC967" s="1954"/>
      <c r="AD967" s="1954"/>
      <c r="AE967" s="1954"/>
      <c r="AF967" s="1954"/>
      <c r="AG967" s="1954"/>
      <c r="AH967" s="1954"/>
    </row>
    <row r="968" spans="1:34" ht="15.75" customHeight="1">
      <c r="A968" s="1954"/>
      <c r="B968" s="1954"/>
      <c r="C968" s="1954"/>
      <c r="D968" s="1954"/>
      <c r="E968" s="1954"/>
      <c r="F968" s="1954"/>
      <c r="G968" s="1954"/>
      <c r="H968" s="1954"/>
      <c r="I968" s="1954"/>
      <c r="J968" s="1954"/>
      <c r="K968" s="1954"/>
      <c r="L968" s="1954"/>
      <c r="M968" s="1954"/>
      <c r="N968" s="1954"/>
      <c r="O968" s="1954"/>
      <c r="P968" s="1954"/>
      <c r="Q968" s="1954"/>
      <c r="R968" s="1954"/>
      <c r="S968" s="1954"/>
      <c r="T968" s="1954"/>
      <c r="U968" s="1954"/>
      <c r="V968" s="1954"/>
      <c r="W968" s="1954"/>
      <c r="X968" s="1954"/>
      <c r="Y968" s="1954"/>
      <c r="Z968" s="1954"/>
      <c r="AA968" s="1954"/>
      <c r="AB968" s="1954"/>
      <c r="AC968" s="1954"/>
      <c r="AD968" s="1954"/>
      <c r="AE968" s="1954"/>
      <c r="AF968" s="1954"/>
      <c r="AG968" s="1954"/>
      <c r="AH968" s="1954"/>
    </row>
    <row r="969" spans="1:34" ht="15.75" customHeight="1">
      <c r="A969" s="1954"/>
      <c r="B969" s="1954"/>
      <c r="C969" s="1954"/>
      <c r="D969" s="1954"/>
      <c r="E969" s="1954"/>
      <c r="F969" s="1954"/>
      <c r="G969" s="1954"/>
      <c r="H969" s="1954"/>
      <c r="I969" s="1954"/>
      <c r="J969" s="1954"/>
      <c r="K969" s="1954"/>
      <c r="L969" s="1954"/>
      <c r="M969" s="1954"/>
      <c r="N969" s="1954"/>
      <c r="O969" s="1954"/>
      <c r="P969" s="1954"/>
      <c r="Q969" s="1954"/>
      <c r="R969" s="1954"/>
      <c r="S969" s="1954"/>
      <c r="T969" s="1954"/>
      <c r="U969" s="1954"/>
      <c r="V969" s="1954"/>
      <c r="W969" s="1954"/>
      <c r="X969" s="1954"/>
      <c r="Y969" s="1954"/>
      <c r="Z969" s="1954"/>
      <c r="AA969" s="1954"/>
      <c r="AB969" s="1954"/>
      <c r="AC969" s="1954"/>
      <c r="AD969" s="1954"/>
      <c r="AE969" s="1954"/>
      <c r="AF969" s="1954"/>
      <c r="AG969" s="1954"/>
      <c r="AH969" s="1954"/>
    </row>
    <row r="970" spans="1:34" ht="15.75" customHeight="1">
      <c r="A970" s="1954"/>
      <c r="B970" s="1954"/>
      <c r="C970" s="1954"/>
      <c r="D970" s="1954"/>
      <c r="E970" s="1954"/>
      <c r="F970" s="1954"/>
      <c r="G970" s="1954"/>
      <c r="H970" s="1954"/>
      <c r="I970" s="1954"/>
      <c r="J970" s="1954"/>
      <c r="K970" s="1954"/>
      <c r="L970" s="1954"/>
      <c r="M970" s="1954"/>
      <c r="N970" s="1954"/>
      <c r="O970" s="1954"/>
      <c r="P970" s="1954"/>
      <c r="Q970" s="1954"/>
      <c r="R970" s="1954"/>
      <c r="S970" s="1954"/>
      <c r="T970" s="1954"/>
      <c r="U970" s="1954"/>
      <c r="V970" s="1954"/>
      <c r="W970" s="1954"/>
      <c r="X970" s="1954"/>
      <c r="Y970" s="1954"/>
      <c r="Z970" s="1954"/>
      <c r="AA970" s="1954"/>
      <c r="AB970" s="1954"/>
      <c r="AC970" s="1954"/>
      <c r="AD970" s="1954"/>
      <c r="AE970" s="1954"/>
      <c r="AF970" s="1954"/>
      <c r="AG970" s="1954"/>
      <c r="AH970" s="1954"/>
    </row>
    <row r="971" spans="1:34" ht="15.75" customHeight="1">
      <c r="A971" s="1954"/>
      <c r="B971" s="1954"/>
      <c r="C971" s="1954"/>
      <c r="D971" s="1954"/>
      <c r="E971" s="1954"/>
      <c r="F971" s="1954"/>
      <c r="G971" s="1954"/>
      <c r="H971" s="1954"/>
      <c r="I971" s="1954"/>
      <c r="J971" s="1954"/>
      <c r="K971" s="1954"/>
      <c r="L971" s="1954"/>
      <c r="M971" s="1954"/>
      <c r="N971" s="1954"/>
      <c r="O971" s="1954"/>
      <c r="P971" s="1954"/>
      <c r="Q971" s="1954"/>
      <c r="R971" s="1954"/>
      <c r="S971" s="1954"/>
      <c r="T971" s="1954"/>
      <c r="U971" s="1954"/>
      <c r="V971" s="1954"/>
      <c r="W971" s="1954"/>
      <c r="X971" s="1954"/>
      <c r="Y971" s="1954"/>
      <c r="Z971" s="1954"/>
      <c r="AA971" s="1954"/>
      <c r="AB971" s="1954"/>
      <c r="AC971" s="1954"/>
      <c r="AD971" s="1954"/>
      <c r="AE971" s="1954"/>
      <c r="AF971" s="1954"/>
      <c r="AG971" s="1954"/>
      <c r="AH971" s="1954"/>
    </row>
    <row r="972" spans="1:34" ht="15.75" customHeight="1">
      <c r="A972" s="1954"/>
      <c r="B972" s="1954"/>
      <c r="C972" s="1954"/>
      <c r="D972" s="1954"/>
      <c r="E972" s="1954"/>
      <c r="F972" s="1954"/>
      <c r="G972" s="1954"/>
      <c r="H972" s="1954"/>
      <c r="I972" s="1954"/>
      <c r="J972" s="1954"/>
      <c r="K972" s="1954"/>
      <c r="L972" s="1954"/>
      <c r="M972" s="1954"/>
      <c r="N972" s="1954"/>
      <c r="O972" s="1954"/>
      <c r="P972" s="1954"/>
      <c r="Q972" s="1954"/>
      <c r="R972" s="1954"/>
      <c r="S972" s="1954"/>
      <c r="T972" s="1954"/>
      <c r="U972" s="1954"/>
      <c r="V972" s="1954"/>
      <c r="W972" s="1954"/>
      <c r="X972" s="1954"/>
      <c r="Y972" s="1954"/>
      <c r="Z972" s="1954"/>
      <c r="AA972" s="1954"/>
      <c r="AB972" s="1954"/>
      <c r="AC972" s="1954"/>
      <c r="AD972" s="1954"/>
      <c r="AE972" s="1954"/>
      <c r="AF972" s="1954"/>
      <c r="AG972" s="1954"/>
      <c r="AH972" s="1954"/>
    </row>
    <row r="973" spans="1:34" ht="15.75" customHeight="1">
      <c r="A973" s="1954"/>
      <c r="B973" s="1954"/>
      <c r="C973" s="1954"/>
      <c r="D973" s="1954"/>
      <c r="E973" s="1954"/>
      <c r="F973" s="1954"/>
      <c r="G973" s="1954"/>
      <c r="H973" s="1954"/>
      <c r="I973" s="1954"/>
      <c r="J973" s="1954"/>
      <c r="K973" s="1954"/>
      <c r="L973" s="1954"/>
      <c r="M973" s="1954"/>
      <c r="N973" s="1954"/>
      <c r="O973" s="1954"/>
      <c r="P973" s="1954"/>
      <c r="Q973" s="1954"/>
      <c r="R973" s="1954"/>
      <c r="S973" s="1954"/>
      <c r="T973" s="1954"/>
      <c r="U973" s="1954"/>
      <c r="V973" s="1954"/>
      <c r="W973" s="1954"/>
      <c r="X973" s="1954"/>
      <c r="Y973" s="1954"/>
      <c r="Z973" s="1954"/>
      <c r="AA973" s="1954"/>
      <c r="AB973" s="1954"/>
      <c r="AC973" s="1954"/>
      <c r="AD973" s="1954"/>
      <c r="AE973" s="1954"/>
      <c r="AF973" s="1954"/>
      <c r="AG973" s="1954"/>
      <c r="AH973" s="1954"/>
    </row>
    <row r="974" spans="1:34" ht="15.75" customHeight="1">
      <c r="A974" s="1954"/>
      <c r="B974" s="1954"/>
      <c r="C974" s="1954"/>
      <c r="D974" s="1954"/>
      <c r="E974" s="1954"/>
      <c r="F974" s="1954"/>
      <c r="G974" s="1954"/>
      <c r="H974" s="1954"/>
      <c r="I974" s="1954"/>
      <c r="J974" s="1954"/>
      <c r="K974" s="1954"/>
      <c r="L974" s="1954"/>
      <c r="M974" s="1954"/>
      <c r="N974" s="1954"/>
      <c r="O974" s="1954"/>
      <c r="P974" s="1954"/>
      <c r="Q974" s="1954"/>
      <c r="R974" s="1954"/>
      <c r="S974" s="1954"/>
      <c r="T974" s="1954"/>
      <c r="U974" s="1954"/>
      <c r="V974" s="1954"/>
      <c r="W974" s="1954"/>
      <c r="X974" s="1954"/>
      <c r="Y974" s="1954"/>
      <c r="Z974" s="1954"/>
      <c r="AA974" s="1954"/>
      <c r="AB974" s="1954"/>
      <c r="AC974" s="1954"/>
      <c r="AD974" s="1954"/>
      <c r="AE974" s="1954"/>
      <c r="AF974" s="1954"/>
      <c r="AG974" s="1954"/>
      <c r="AH974" s="1954"/>
    </row>
    <row r="975" spans="1:34" ht="15.75" customHeight="1">
      <c r="A975" s="1954"/>
      <c r="B975" s="1954"/>
      <c r="C975" s="1954"/>
      <c r="D975" s="1954"/>
      <c r="E975" s="1954"/>
      <c r="F975" s="1954"/>
      <c r="G975" s="1954"/>
      <c r="H975" s="1954"/>
      <c r="I975" s="1954"/>
      <c r="J975" s="1954"/>
      <c r="K975" s="1954"/>
      <c r="L975" s="1954"/>
      <c r="M975" s="1954"/>
      <c r="N975" s="1954"/>
      <c r="O975" s="1954"/>
      <c r="P975" s="1954"/>
      <c r="Q975" s="1954"/>
      <c r="R975" s="1954"/>
      <c r="S975" s="1954"/>
      <c r="T975" s="1954"/>
      <c r="U975" s="1954"/>
      <c r="V975" s="1954"/>
      <c r="W975" s="1954"/>
      <c r="X975" s="1954"/>
      <c r="Y975" s="1954"/>
      <c r="Z975" s="1954"/>
      <c r="AA975" s="1954"/>
      <c r="AB975" s="1954"/>
      <c r="AC975" s="1954"/>
      <c r="AD975" s="1954"/>
      <c r="AE975" s="1954"/>
      <c r="AF975" s="1954"/>
      <c r="AG975" s="1954"/>
      <c r="AH975" s="1954"/>
    </row>
    <row r="976" spans="1:34" ht="15.75" customHeight="1">
      <c r="A976" s="1954"/>
      <c r="B976" s="1954"/>
      <c r="C976" s="1954"/>
      <c r="D976" s="1954"/>
      <c r="E976" s="1954"/>
      <c r="F976" s="1954"/>
      <c r="G976" s="1954"/>
      <c r="H976" s="1954"/>
      <c r="I976" s="1954"/>
      <c r="J976" s="1954"/>
      <c r="K976" s="1954"/>
      <c r="L976" s="1954"/>
      <c r="M976" s="1954"/>
      <c r="N976" s="1954"/>
      <c r="O976" s="1954"/>
      <c r="P976" s="1954"/>
      <c r="Q976" s="1954"/>
      <c r="R976" s="1954"/>
      <c r="S976" s="1954"/>
      <c r="T976" s="1954"/>
      <c r="U976" s="1954"/>
      <c r="V976" s="1954"/>
      <c r="W976" s="1954"/>
      <c r="X976" s="1954"/>
      <c r="Y976" s="1954"/>
      <c r="Z976" s="1954"/>
      <c r="AA976" s="1954"/>
      <c r="AB976" s="1954"/>
      <c r="AC976" s="1954"/>
      <c r="AD976" s="1954"/>
      <c r="AE976" s="1954"/>
      <c r="AF976" s="1954"/>
      <c r="AG976" s="1954"/>
      <c r="AH976" s="1954"/>
    </row>
    <row r="977" spans="1:34" ht="15.75" customHeight="1">
      <c r="A977" s="1954"/>
      <c r="B977" s="1954"/>
      <c r="C977" s="1954"/>
      <c r="D977" s="1954"/>
      <c r="E977" s="1954"/>
      <c r="F977" s="1954"/>
      <c r="G977" s="1954"/>
      <c r="H977" s="1954"/>
      <c r="I977" s="1954"/>
      <c r="J977" s="1954"/>
      <c r="K977" s="1954"/>
      <c r="L977" s="1954"/>
      <c r="M977" s="1954"/>
      <c r="N977" s="1954"/>
      <c r="O977" s="1954"/>
      <c r="P977" s="1954"/>
      <c r="Q977" s="1954"/>
      <c r="R977" s="1954"/>
      <c r="S977" s="1954"/>
      <c r="T977" s="1954"/>
      <c r="U977" s="1954"/>
      <c r="V977" s="1954"/>
      <c r="W977" s="1954"/>
      <c r="X977" s="1954"/>
      <c r="Y977" s="1954"/>
      <c r="Z977" s="1954"/>
      <c r="AA977" s="1954"/>
      <c r="AB977" s="1954"/>
      <c r="AC977" s="1954"/>
      <c r="AD977" s="1954"/>
      <c r="AE977" s="1954"/>
      <c r="AF977" s="1954"/>
      <c r="AG977" s="1954"/>
      <c r="AH977" s="1954"/>
    </row>
    <row r="978" spans="1:34" ht="15.75" customHeight="1">
      <c r="A978" s="1954"/>
      <c r="B978" s="1954"/>
      <c r="C978" s="1954"/>
      <c r="D978" s="1954"/>
      <c r="E978" s="1954"/>
      <c r="F978" s="1954"/>
      <c r="G978" s="1954"/>
      <c r="H978" s="1954"/>
      <c r="I978" s="1954"/>
      <c r="J978" s="1954"/>
      <c r="K978" s="1954"/>
      <c r="L978" s="1954"/>
      <c r="M978" s="1954"/>
      <c r="N978" s="1954"/>
      <c r="O978" s="1954"/>
      <c r="P978" s="1954"/>
      <c r="Q978" s="1954"/>
      <c r="R978" s="1954"/>
      <c r="S978" s="1954"/>
      <c r="T978" s="1954"/>
      <c r="U978" s="1954"/>
      <c r="V978" s="1954"/>
      <c r="W978" s="1954"/>
      <c r="X978" s="1954"/>
      <c r="Y978" s="1954"/>
      <c r="Z978" s="1954"/>
      <c r="AA978" s="1954"/>
      <c r="AB978" s="1954"/>
      <c r="AC978" s="1954"/>
      <c r="AD978" s="1954"/>
      <c r="AE978" s="1954"/>
      <c r="AF978" s="1954"/>
      <c r="AG978" s="1954"/>
      <c r="AH978" s="1954"/>
    </row>
    <row r="979" spans="1:34" ht="15.75" customHeight="1">
      <c r="A979" s="1954"/>
      <c r="B979" s="1954"/>
      <c r="C979" s="1954"/>
      <c r="D979" s="1954"/>
      <c r="E979" s="1954"/>
      <c r="F979" s="1954"/>
      <c r="G979" s="1954"/>
      <c r="H979" s="1954"/>
      <c r="I979" s="1954"/>
      <c r="J979" s="1954"/>
      <c r="K979" s="1954"/>
      <c r="L979" s="1954"/>
      <c r="M979" s="1954"/>
      <c r="N979" s="1954"/>
      <c r="O979" s="1954"/>
      <c r="P979" s="1954"/>
      <c r="Q979" s="1954"/>
      <c r="R979" s="1954"/>
      <c r="S979" s="1954"/>
      <c r="T979" s="1954"/>
      <c r="U979" s="1954"/>
      <c r="V979" s="1954"/>
      <c r="W979" s="1954"/>
      <c r="X979" s="1954"/>
      <c r="Y979" s="1954"/>
      <c r="Z979" s="1954"/>
      <c r="AA979" s="1954"/>
      <c r="AB979" s="1954"/>
      <c r="AC979" s="1954"/>
      <c r="AD979" s="1954"/>
      <c r="AE979" s="1954"/>
      <c r="AF979" s="1954"/>
      <c r="AG979" s="1954"/>
      <c r="AH979" s="1954"/>
    </row>
    <row r="980" spans="1:34" ht="15.75" customHeight="1">
      <c r="A980" s="1954"/>
      <c r="B980" s="1954"/>
      <c r="C980" s="1954"/>
      <c r="D980" s="1954"/>
      <c r="E980" s="1954"/>
      <c r="F980" s="1954"/>
      <c r="G980" s="1954"/>
      <c r="H980" s="1954"/>
      <c r="I980" s="1954"/>
      <c r="J980" s="1954"/>
      <c r="K980" s="1954"/>
      <c r="L980" s="1954"/>
      <c r="M980" s="1954"/>
      <c r="N980" s="1954"/>
      <c r="O980" s="1954"/>
      <c r="P980" s="1954"/>
      <c r="Q980" s="1954"/>
      <c r="R980" s="1954"/>
      <c r="S980" s="1954"/>
      <c r="T980" s="1954"/>
      <c r="U980" s="1954"/>
      <c r="V980" s="1954"/>
      <c r="W980" s="1954"/>
      <c r="X980" s="1954"/>
      <c r="Y980" s="1954"/>
      <c r="Z980" s="1954"/>
      <c r="AA980" s="1954"/>
      <c r="AB980" s="1954"/>
      <c r="AC980" s="1954"/>
      <c r="AD980" s="1954"/>
      <c r="AE980" s="1954"/>
      <c r="AF980" s="1954"/>
      <c r="AG980" s="1954"/>
      <c r="AH980" s="1954"/>
    </row>
    <row r="981" spans="1:34" ht="15.75" customHeight="1">
      <c r="A981" s="1954"/>
      <c r="B981" s="1954"/>
      <c r="C981" s="1954"/>
      <c r="D981" s="1954"/>
      <c r="E981" s="1954"/>
      <c r="F981" s="1954"/>
      <c r="G981" s="1954"/>
      <c r="H981" s="1954"/>
      <c r="I981" s="1954"/>
      <c r="J981" s="1954"/>
      <c r="K981" s="1954"/>
      <c r="L981" s="1954"/>
      <c r="M981" s="1954"/>
      <c r="N981" s="1954"/>
      <c r="O981" s="1954"/>
      <c r="P981" s="1954"/>
      <c r="Q981" s="1954"/>
      <c r="R981" s="1954"/>
      <c r="S981" s="1954"/>
      <c r="T981" s="1954"/>
      <c r="U981" s="1954"/>
      <c r="V981" s="1954"/>
      <c r="W981" s="1954"/>
      <c r="X981" s="1954"/>
      <c r="Y981" s="1954"/>
      <c r="Z981" s="1954"/>
      <c r="AA981" s="1954"/>
      <c r="AB981" s="1954"/>
      <c r="AC981" s="1954"/>
      <c r="AD981" s="1954"/>
      <c r="AE981" s="1954"/>
      <c r="AF981" s="1954"/>
      <c r="AG981" s="1954"/>
      <c r="AH981" s="1954"/>
    </row>
    <row r="982" spans="1:34" ht="15.75" customHeight="1">
      <c r="A982" s="1954"/>
      <c r="B982" s="1954"/>
      <c r="C982" s="1954"/>
      <c r="D982" s="1954"/>
      <c r="E982" s="1954"/>
      <c r="F982" s="1954"/>
      <c r="G982" s="1954"/>
      <c r="H982" s="1954"/>
      <c r="I982" s="1954"/>
      <c r="J982" s="1954"/>
      <c r="K982" s="1954"/>
      <c r="L982" s="1954"/>
      <c r="M982" s="1954"/>
      <c r="N982" s="1954"/>
      <c r="O982" s="1954"/>
      <c r="P982" s="1954"/>
      <c r="Q982" s="1954"/>
      <c r="R982" s="1954"/>
      <c r="S982" s="1954"/>
      <c r="T982" s="1954"/>
      <c r="U982" s="1954"/>
      <c r="V982" s="1954"/>
      <c r="W982" s="1954"/>
      <c r="X982" s="1954"/>
      <c r="Y982" s="1954"/>
      <c r="Z982" s="1954"/>
      <c r="AA982" s="1954"/>
      <c r="AB982" s="1954"/>
      <c r="AC982" s="1954"/>
      <c r="AD982" s="1954"/>
      <c r="AE982" s="1954"/>
      <c r="AF982" s="1954"/>
      <c r="AG982" s="1954"/>
      <c r="AH982" s="1954"/>
    </row>
    <row r="983" spans="1:34" ht="15.75" customHeight="1">
      <c r="A983" s="1954"/>
      <c r="B983" s="1954"/>
      <c r="C983" s="1954"/>
      <c r="D983" s="1954"/>
      <c r="E983" s="1954"/>
      <c r="F983" s="1954"/>
      <c r="G983" s="1954"/>
      <c r="H983" s="1954"/>
      <c r="I983" s="1954"/>
      <c r="J983" s="1954"/>
      <c r="K983" s="1954"/>
      <c r="L983" s="1954"/>
      <c r="M983" s="1954"/>
      <c r="N983" s="1954"/>
      <c r="O983" s="1954"/>
      <c r="P983" s="1954"/>
      <c r="Q983" s="1954"/>
      <c r="R983" s="1954"/>
      <c r="S983" s="1954"/>
      <c r="T983" s="1954"/>
      <c r="U983" s="1954"/>
      <c r="V983" s="1954"/>
      <c r="W983" s="1954"/>
      <c r="X983" s="1954"/>
      <c r="Y983" s="1954"/>
      <c r="Z983" s="1954"/>
      <c r="AA983" s="1954"/>
      <c r="AB983" s="1954"/>
      <c r="AC983" s="1954"/>
      <c r="AD983" s="1954"/>
      <c r="AE983" s="1954"/>
      <c r="AF983" s="1954"/>
      <c r="AG983" s="1954"/>
      <c r="AH983" s="1954"/>
    </row>
  </sheetData>
  <mergeCells count="13">
    <mergeCell ref="N9:W9"/>
    <mergeCell ref="B1:K1"/>
    <mergeCell ref="B2:K2"/>
    <mergeCell ref="B3:K3"/>
    <mergeCell ref="B6:B8"/>
    <mergeCell ref="C6:E6"/>
    <mergeCell ref="F6:H6"/>
    <mergeCell ref="I6:K6"/>
    <mergeCell ref="D7:E7"/>
    <mergeCell ref="G7:H7"/>
    <mergeCell ref="J7:K7"/>
    <mergeCell ref="N7:W7"/>
    <mergeCell ref="N8:W8"/>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0" zoomScaleNormal="80" workbookViewId="0"/>
  </sheetViews>
  <sheetFormatPr defaultColWidth="14.44140625" defaultRowHeight="15" customHeight="1"/>
  <cols>
    <col min="1" max="1" width="3.44140625" style="2268" customWidth="1"/>
    <col min="2" max="2" width="5.33203125" style="2268" customWidth="1"/>
    <col min="3" max="3" width="5.88671875" style="2268" customWidth="1"/>
    <col min="4" max="4" width="24.6640625" style="2268" customWidth="1"/>
    <col min="5" max="5" width="14.88671875" style="2268" customWidth="1"/>
    <col min="6" max="6" width="17.33203125" style="2268" customWidth="1"/>
    <col min="7" max="7" width="14.88671875" style="2268" customWidth="1"/>
    <col min="8" max="8" width="17" style="2268" customWidth="1"/>
    <col min="9" max="9" width="16.44140625" style="2268" customWidth="1"/>
    <col min="10" max="10" width="13.109375" style="2268" customWidth="1"/>
    <col min="11" max="12" width="13.33203125" style="2268" customWidth="1"/>
    <col min="13" max="13" width="16.109375" style="2268" customWidth="1"/>
    <col min="14" max="14" width="11.44140625" style="2268" customWidth="1"/>
    <col min="15" max="15" width="13.88671875" style="2268" bestFit="1" customWidth="1"/>
    <col min="16" max="16384" width="14.44140625" style="2268"/>
  </cols>
  <sheetData>
    <row r="1" spans="1:23" ht="15.75" customHeight="1">
      <c r="A1" s="2269"/>
      <c r="B1" s="2269"/>
      <c r="C1" s="3194" t="s">
        <v>1723</v>
      </c>
      <c r="D1" s="3195"/>
      <c r="E1" s="3195"/>
      <c r="F1" s="3195"/>
      <c r="G1" s="3195"/>
      <c r="H1" s="3195"/>
      <c r="I1" s="3195"/>
      <c r="J1" s="3195"/>
      <c r="K1" s="3195"/>
      <c r="L1" s="3195"/>
      <c r="M1" s="3195"/>
      <c r="N1" s="2269"/>
      <c r="O1" s="2269"/>
    </row>
    <row r="2" spans="1:23" ht="24.9" customHeight="1">
      <c r="A2" s="2269"/>
      <c r="B2" s="2269"/>
      <c r="C2" s="3194" t="s">
        <v>1722</v>
      </c>
      <c r="D2" s="3195"/>
      <c r="E2" s="3195"/>
      <c r="F2" s="3195"/>
      <c r="G2" s="3195"/>
      <c r="H2" s="3195"/>
      <c r="I2" s="3195"/>
      <c r="J2" s="3195"/>
      <c r="K2" s="3195"/>
      <c r="L2" s="3195"/>
      <c r="M2" s="3195"/>
      <c r="N2" s="2269"/>
      <c r="O2" s="2269"/>
    </row>
    <row r="3" spans="1:23" ht="15.75" customHeight="1">
      <c r="A3" s="2269"/>
      <c r="B3" s="2269"/>
      <c r="C3" s="3196"/>
      <c r="D3" s="3195"/>
      <c r="E3" s="3195"/>
      <c r="F3" s="3195"/>
      <c r="G3" s="3195"/>
      <c r="H3" s="3195"/>
      <c r="I3" s="3195"/>
      <c r="J3" s="3195"/>
      <c r="K3" s="3195"/>
      <c r="L3" s="3195"/>
      <c r="M3" s="3195"/>
      <c r="N3" s="2269"/>
      <c r="O3" s="2269"/>
    </row>
    <row r="4" spans="1:23" ht="15.75" customHeight="1" thickBot="1">
      <c r="A4" s="2269"/>
      <c r="B4" s="2269"/>
      <c r="C4" s="2269"/>
      <c r="D4" s="3197"/>
      <c r="E4" s="3195"/>
      <c r="F4" s="3195"/>
      <c r="G4" s="3195"/>
      <c r="H4" s="3195"/>
      <c r="I4" s="3195"/>
      <c r="J4" s="3195"/>
      <c r="K4" s="3195"/>
      <c r="L4" s="3195"/>
      <c r="M4" s="3195"/>
      <c r="N4" s="2269"/>
      <c r="O4" s="2269"/>
    </row>
    <row r="5" spans="1:23" ht="22.5" customHeight="1" thickTop="1">
      <c r="A5" s="2269"/>
      <c r="B5" s="2269"/>
      <c r="C5" s="3198" t="s">
        <v>124</v>
      </c>
      <c r="D5" s="3201" t="s">
        <v>1721</v>
      </c>
      <c r="E5" s="3204" t="s">
        <v>1686</v>
      </c>
      <c r="F5" s="3205"/>
      <c r="G5" s="3204" t="s">
        <v>1451</v>
      </c>
      <c r="H5" s="3205"/>
      <c r="I5" s="3208" t="s">
        <v>460</v>
      </c>
      <c r="J5" s="3209" t="s">
        <v>1720</v>
      </c>
      <c r="K5" s="3205"/>
      <c r="L5" s="3210" t="s">
        <v>1719</v>
      </c>
      <c r="M5" s="3211"/>
      <c r="N5" s="2269"/>
      <c r="O5" s="2269"/>
    </row>
    <row r="6" spans="1:23" ht="22.5" customHeight="1">
      <c r="A6" s="2269"/>
      <c r="B6" s="2269"/>
      <c r="C6" s="3199"/>
      <c r="D6" s="3202"/>
      <c r="E6" s="3206"/>
      <c r="F6" s="3207"/>
      <c r="G6" s="3206"/>
      <c r="H6" s="3207"/>
      <c r="I6" s="3203"/>
      <c r="J6" s="3212" t="s">
        <v>501</v>
      </c>
      <c r="K6" s="3207"/>
      <c r="L6" s="3212" t="s">
        <v>501</v>
      </c>
      <c r="M6" s="3213"/>
      <c r="N6" s="2269"/>
      <c r="O6" s="2269"/>
    </row>
    <row r="7" spans="1:23" ht="30.75" customHeight="1">
      <c r="A7" s="2269"/>
      <c r="B7" s="2269"/>
      <c r="C7" s="3200"/>
      <c r="D7" s="3203"/>
      <c r="E7" s="2315" t="s">
        <v>66</v>
      </c>
      <c r="F7" s="2314" t="s">
        <v>501</v>
      </c>
      <c r="G7" s="2315" t="s">
        <v>66</v>
      </c>
      <c r="H7" s="2314" t="s">
        <v>501</v>
      </c>
      <c r="I7" s="2314" t="s">
        <v>501</v>
      </c>
      <c r="J7" s="2313" t="s">
        <v>418</v>
      </c>
      <c r="K7" s="2313" t="s">
        <v>458</v>
      </c>
      <c r="L7" s="2312" t="s">
        <v>418</v>
      </c>
      <c r="M7" s="2311" t="s">
        <v>458</v>
      </c>
      <c r="N7" s="2310"/>
      <c r="O7" s="2269"/>
    </row>
    <row r="8" spans="1:23" ht="28.5" customHeight="1">
      <c r="A8" s="2269"/>
      <c r="B8" s="2269"/>
      <c r="C8" s="2309"/>
      <c r="D8" s="2308" t="s">
        <v>1718</v>
      </c>
      <c r="E8" s="2307"/>
      <c r="F8" s="2307"/>
      <c r="G8" s="2307"/>
      <c r="H8" s="2307"/>
      <c r="I8" s="2307"/>
      <c r="J8" s="2307"/>
      <c r="K8" s="2307"/>
      <c r="L8" s="2307"/>
      <c r="M8" s="2306"/>
      <c r="N8" s="2269"/>
      <c r="O8" s="2269"/>
    </row>
    <row r="9" spans="1:23" ht="26.25" customHeight="1">
      <c r="A9" s="2269"/>
      <c r="B9" s="2269"/>
      <c r="C9" s="2291">
        <v>1</v>
      </c>
      <c r="D9" s="258" t="s">
        <v>1715</v>
      </c>
      <c r="E9" s="2290">
        <v>53846</v>
      </c>
      <c r="F9" s="2286">
        <v>1775</v>
      </c>
      <c r="G9" s="2285">
        <v>59153</v>
      </c>
      <c r="H9" s="2285">
        <v>7984</v>
      </c>
      <c r="I9" s="2285">
        <v>16704</v>
      </c>
      <c r="J9" s="2284">
        <v>7.684459758609405</v>
      </c>
      <c r="K9" s="2284">
        <v>22.435027869182729</v>
      </c>
      <c r="L9" s="2284">
        <v>349.80281690140839</v>
      </c>
      <c r="M9" s="2283">
        <v>109.21843687374748</v>
      </c>
      <c r="N9" s="2270"/>
      <c r="O9" s="2277"/>
      <c r="P9" s="2270"/>
      <c r="Q9" s="2270"/>
      <c r="R9" s="2270"/>
      <c r="S9" s="2270"/>
      <c r="T9" s="2270"/>
      <c r="U9" s="2270"/>
      <c r="V9" s="2270"/>
      <c r="W9" s="2270"/>
    </row>
    <row r="10" spans="1:23" ht="26.25" customHeight="1">
      <c r="A10" s="2269"/>
      <c r="B10" s="2269"/>
      <c r="C10" s="2291">
        <v>2</v>
      </c>
      <c r="D10" s="258" t="s">
        <v>1713</v>
      </c>
      <c r="E10" s="2290">
        <v>25770</v>
      </c>
      <c r="F10" s="2286">
        <v>20</v>
      </c>
      <c r="G10" s="2285">
        <v>219359</v>
      </c>
      <c r="H10" s="2285">
        <v>55395</v>
      </c>
      <c r="I10" s="2285">
        <v>14681</v>
      </c>
      <c r="J10" s="2284">
        <v>53.316714469960921</v>
      </c>
      <c r="K10" s="2284">
        <v>19.717950439863007</v>
      </c>
      <c r="L10" s="2284" t="s">
        <v>73</v>
      </c>
      <c r="M10" s="2283">
        <v>-73.497608087372512</v>
      </c>
      <c r="N10" s="2270"/>
      <c r="O10" s="2277"/>
      <c r="P10" s="2270"/>
      <c r="Q10" s="2270"/>
      <c r="R10" s="2270"/>
      <c r="S10" s="2270"/>
      <c r="T10" s="2270"/>
      <c r="U10" s="2270"/>
      <c r="V10" s="2270"/>
      <c r="W10" s="2270"/>
    </row>
    <row r="11" spans="1:23" ht="26.25" customHeight="1">
      <c r="A11" s="2269"/>
      <c r="B11" s="2269"/>
      <c r="C11" s="2291">
        <v>3</v>
      </c>
      <c r="D11" s="258" t="s">
        <v>1714</v>
      </c>
      <c r="E11" s="2290">
        <v>125374</v>
      </c>
      <c r="F11" s="2286">
        <v>17264</v>
      </c>
      <c r="G11" s="2285">
        <v>55791</v>
      </c>
      <c r="H11" s="2285">
        <v>5947</v>
      </c>
      <c r="I11" s="2285">
        <v>13020</v>
      </c>
      <c r="J11" s="2284">
        <v>5.7238830391345354</v>
      </c>
      <c r="K11" s="2284">
        <v>17.487072728493722</v>
      </c>
      <c r="L11" s="2284">
        <v>-65.552594995366078</v>
      </c>
      <c r="M11" s="2283">
        <v>118.93391626029933</v>
      </c>
      <c r="N11" s="2270"/>
      <c r="O11" s="2277"/>
      <c r="P11" s="2270"/>
      <c r="Q11" s="2270"/>
      <c r="R11" s="2270"/>
      <c r="S11" s="2270"/>
      <c r="T11" s="2270"/>
      <c r="U11" s="2270"/>
      <c r="V11" s="2270"/>
      <c r="W11" s="2270"/>
    </row>
    <row r="12" spans="1:23" ht="26.25" customHeight="1">
      <c r="A12" s="2269"/>
      <c r="B12" s="2269"/>
      <c r="C12" s="2291">
        <v>4</v>
      </c>
      <c r="D12" s="258" t="s">
        <v>1716</v>
      </c>
      <c r="E12" s="2290">
        <v>76822</v>
      </c>
      <c r="F12" s="2286">
        <v>15432</v>
      </c>
      <c r="G12" s="2285">
        <v>40517</v>
      </c>
      <c r="H12" s="2285">
        <v>9953</v>
      </c>
      <c r="I12" s="2285">
        <v>6706</v>
      </c>
      <c r="J12" s="2284">
        <v>9.5795876725249762</v>
      </c>
      <c r="K12" s="2284">
        <v>9.0067826203747234</v>
      </c>
      <c r="L12" s="2292">
        <v>-35.504147226542251</v>
      </c>
      <c r="M12" s="2283">
        <v>-32.623329649351952</v>
      </c>
      <c r="N12" s="2270"/>
      <c r="O12" s="2277"/>
      <c r="P12" s="2270"/>
      <c r="Q12" s="2270"/>
      <c r="R12" s="2270"/>
      <c r="S12" s="2270"/>
      <c r="T12" s="2270"/>
      <c r="U12" s="2270"/>
      <c r="V12" s="2270"/>
      <c r="W12" s="2270"/>
    </row>
    <row r="13" spans="1:23" ht="26.25" customHeight="1">
      <c r="A13" s="2269"/>
      <c r="B13" s="2269"/>
      <c r="C13" s="2291">
        <v>5</v>
      </c>
      <c r="D13" s="258" t="s">
        <v>1712</v>
      </c>
      <c r="E13" s="2290">
        <v>22786</v>
      </c>
      <c r="F13" s="2286">
        <v>59</v>
      </c>
      <c r="G13" s="2285">
        <v>31411</v>
      </c>
      <c r="H13" s="2285">
        <v>7266</v>
      </c>
      <c r="I13" s="2285">
        <v>6175</v>
      </c>
      <c r="J13" s="2284">
        <v>6.9933973704979895</v>
      </c>
      <c r="K13" s="2284">
        <v>8.2936001611711774</v>
      </c>
      <c r="L13" s="2284" t="s">
        <v>73</v>
      </c>
      <c r="M13" s="2283">
        <v>-15.015139003578316</v>
      </c>
      <c r="N13" s="2270"/>
      <c r="O13" s="2277"/>
      <c r="P13" s="2270"/>
      <c r="Q13" s="2270"/>
      <c r="R13" s="2270"/>
      <c r="S13" s="2270"/>
      <c r="T13" s="2270"/>
      <c r="U13" s="2270"/>
      <c r="V13" s="2270"/>
      <c r="W13" s="2270"/>
    </row>
    <row r="14" spans="1:23" ht="26.25" customHeight="1">
      <c r="A14" s="2269"/>
      <c r="B14" s="2269"/>
      <c r="C14" s="2291">
        <v>6</v>
      </c>
      <c r="D14" s="258" t="s">
        <v>1347</v>
      </c>
      <c r="E14" s="2290">
        <v>14728</v>
      </c>
      <c r="F14" s="2286">
        <v>1163</v>
      </c>
      <c r="G14" s="2285">
        <v>25374</v>
      </c>
      <c r="H14" s="2285">
        <v>9141</v>
      </c>
      <c r="I14" s="2285">
        <v>5838</v>
      </c>
      <c r="J14" s="2284">
        <v>8.7980519355521754</v>
      </c>
      <c r="K14" s="2284">
        <v>7.8409777718084746</v>
      </c>
      <c r="L14" s="2284" t="s">
        <v>73</v>
      </c>
      <c r="M14" s="2283">
        <v>-36.133902198884151</v>
      </c>
      <c r="N14" s="2270"/>
      <c r="O14" s="2277"/>
      <c r="P14" s="2270"/>
      <c r="Q14" s="2270"/>
      <c r="R14" s="2270"/>
      <c r="S14" s="2270"/>
      <c r="T14" s="2270"/>
      <c r="U14" s="2270"/>
      <c r="V14" s="2270"/>
      <c r="W14" s="2270"/>
    </row>
    <row r="15" spans="1:23" ht="26.25" customHeight="1">
      <c r="A15" s="2269"/>
      <c r="B15" s="2269"/>
      <c r="C15" s="2291">
        <v>7</v>
      </c>
      <c r="D15" s="258" t="s">
        <v>1700</v>
      </c>
      <c r="E15" s="2290">
        <v>4253</v>
      </c>
      <c r="F15" s="2286">
        <v>16</v>
      </c>
      <c r="G15" s="2285">
        <v>20139</v>
      </c>
      <c r="H15" s="2285">
        <v>0</v>
      </c>
      <c r="I15" s="2285">
        <v>3268</v>
      </c>
      <c r="J15" s="2284">
        <v>0</v>
      </c>
      <c r="K15" s="2284">
        <v>4.3892283929890539</v>
      </c>
      <c r="L15" s="2284" t="s">
        <v>73</v>
      </c>
      <c r="M15" s="2283" t="s">
        <v>73</v>
      </c>
      <c r="N15" s="2270"/>
      <c r="O15" s="2277"/>
      <c r="P15" s="2270"/>
      <c r="Q15" s="2270"/>
      <c r="R15" s="2270"/>
      <c r="S15" s="2270"/>
      <c r="T15" s="2270"/>
      <c r="U15" s="2270"/>
      <c r="V15" s="2270"/>
      <c r="W15" s="2270"/>
    </row>
    <row r="16" spans="1:23" ht="26.25" customHeight="1">
      <c r="A16" s="2269"/>
      <c r="B16" s="2269"/>
      <c r="C16" s="2291">
        <v>8</v>
      </c>
      <c r="D16" s="258" t="s">
        <v>1703</v>
      </c>
      <c r="E16" s="2290">
        <v>1275</v>
      </c>
      <c r="F16" s="2286">
        <v>27</v>
      </c>
      <c r="G16" s="2285">
        <v>5603</v>
      </c>
      <c r="H16" s="2285">
        <v>1904</v>
      </c>
      <c r="I16" s="2285">
        <v>1673</v>
      </c>
      <c r="J16" s="2284">
        <v>1.8325665556603592</v>
      </c>
      <c r="K16" s="2284">
        <v>2.2469948290913972</v>
      </c>
      <c r="L16" s="2284" t="s">
        <v>73</v>
      </c>
      <c r="M16" s="2283">
        <v>-12.132352941176471</v>
      </c>
      <c r="N16" s="2270"/>
      <c r="O16" s="2277"/>
      <c r="P16" s="2270"/>
      <c r="Q16" s="2270"/>
      <c r="R16" s="2270"/>
      <c r="S16" s="2270"/>
      <c r="T16" s="2270"/>
      <c r="U16" s="2270"/>
      <c r="V16" s="2270"/>
      <c r="W16" s="2270"/>
    </row>
    <row r="17" spans="1:23" ht="26.25" customHeight="1">
      <c r="A17" s="2269"/>
      <c r="B17" s="2269"/>
      <c r="C17" s="2291">
        <v>9</v>
      </c>
      <c r="D17" s="258" t="s">
        <v>1710</v>
      </c>
      <c r="E17" s="2290">
        <v>2478</v>
      </c>
      <c r="F17" s="2286">
        <v>13</v>
      </c>
      <c r="G17" s="2285">
        <v>5839</v>
      </c>
      <c r="H17" s="2285">
        <v>739</v>
      </c>
      <c r="I17" s="2285">
        <v>1516</v>
      </c>
      <c r="J17" s="2284">
        <v>0.71127451924002383</v>
      </c>
      <c r="K17" s="2284">
        <v>2.0361292055604054</v>
      </c>
      <c r="L17" s="2284" t="s">
        <v>73</v>
      </c>
      <c r="M17" s="2283">
        <v>105.14208389715832</v>
      </c>
      <c r="N17" s="2270"/>
      <c r="O17" s="2277"/>
      <c r="P17" s="2270"/>
      <c r="Q17" s="2270"/>
      <c r="R17" s="2270"/>
      <c r="S17" s="2270"/>
      <c r="T17" s="2270"/>
      <c r="U17" s="2270"/>
      <c r="V17" s="2270"/>
      <c r="W17" s="2270"/>
    </row>
    <row r="18" spans="1:23" ht="26.25" customHeight="1">
      <c r="A18" s="2269"/>
      <c r="B18" s="2269"/>
      <c r="C18" s="2291">
        <v>10</v>
      </c>
      <c r="D18" s="258" t="s">
        <v>1706</v>
      </c>
      <c r="E18" s="2290">
        <v>6423</v>
      </c>
      <c r="F18" s="2286">
        <v>772</v>
      </c>
      <c r="G18" s="2285">
        <v>13137</v>
      </c>
      <c r="H18" s="2285">
        <v>1355</v>
      </c>
      <c r="I18" s="2285">
        <v>1101</v>
      </c>
      <c r="J18" s="2284">
        <v>1.304163699012493</v>
      </c>
      <c r="K18" s="2284">
        <v>1.4787455510039622</v>
      </c>
      <c r="L18" s="2284">
        <v>75.518134715025909</v>
      </c>
      <c r="M18" s="2283">
        <v>-18.745387453874539</v>
      </c>
      <c r="N18" s="2270"/>
      <c r="O18" s="2277"/>
      <c r="P18" s="2270"/>
      <c r="Q18" s="2270"/>
      <c r="R18" s="2270"/>
      <c r="S18" s="2270"/>
      <c r="T18" s="2270"/>
      <c r="U18" s="2270"/>
      <c r="V18" s="2270"/>
      <c r="W18" s="2270"/>
    </row>
    <row r="19" spans="1:23" ht="26.25" customHeight="1">
      <c r="A19" s="2269"/>
      <c r="B19" s="2269"/>
      <c r="C19" s="2291">
        <v>11</v>
      </c>
      <c r="D19" s="258" t="s">
        <v>1708</v>
      </c>
      <c r="E19" s="2290">
        <v>2735</v>
      </c>
      <c r="F19" s="2286">
        <v>240</v>
      </c>
      <c r="G19" s="2285">
        <v>3994</v>
      </c>
      <c r="H19" s="2285">
        <v>578</v>
      </c>
      <c r="I19" s="2285">
        <v>1087</v>
      </c>
      <c r="J19" s="2284">
        <v>0.55631484725403757</v>
      </c>
      <c r="K19" s="2284">
        <v>1.4599422469948291</v>
      </c>
      <c r="L19" s="2284">
        <v>140.83333333333331</v>
      </c>
      <c r="M19" s="2283">
        <v>88.062283737024231</v>
      </c>
      <c r="N19" s="2270"/>
      <c r="O19" s="2277"/>
      <c r="P19" s="2270"/>
      <c r="Q19" s="2270"/>
      <c r="R19" s="2270"/>
      <c r="S19" s="2270"/>
      <c r="T19" s="2270"/>
      <c r="U19" s="2270"/>
      <c r="V19" s="2270"/>
      <c r="W19" s="2270"/>
    </row>
    <row r="20" spans="1:23" ht="26.25" customHeight="1">
      <c r="A20" s="2269"/>
      <c r="B20" s="2269"/>
      <c r="C20" s="2291">
        <v>12</v>
      </c>
      <c r="D20" s="258" t="s">
        <v>1707</v>
      </c>
      <c r="E20" s="2290">
        <v>3222</v>
      </c>
      <c r="F20" s="2286">
        <v>462</v>
      </c>
      <c r="G20" s="2285">
        <v>4275</v>
      </c>
      <c r="H20" s="2285">
        <v>753</v>
      </c>
      <c r="I20" s="2285">
        <v>838</v>
      </c>
      <c r="J20" s="2284">
        <v>0.72474927332576178</v>
      </c>
      <c r="K20" s="2284">
        <v>1.1255120542609629</v>
      </c>
      <c r="L20" s="2284">
        <v>62.987012987012989</v>
      </c>
      <c r="M20" s="2283">
        <v>11.288180610889764</v>
      </c>
      <c r="N20" s="2270"/>
      <c r="O20" s="2277"/>
      <c r="P20" s="2270"/>
      <c r="Q20" s="2270"/>
      <c r="R20" s="2270"/>
      <c r="S20" s="2270"/>
      <c r="T20" s="2270"/>
      <c r="U20" s="2270"/>
      <c r="V20" s="2270"/>
      <c r="W20" s="2270"/>
    </row>
    <row r="21" spans="1:23" ht="26.25" customHeight="1">
      <c r="A21" s="2269"/>
      <c r="B21" s="2269"/>
      <c r="C21" s="2291">
        <v>13</v>
      </c>
      <c r="D21" s="258" t="s">
        <v>1702</v>
      </c>
      <c r="E21" s="2290">
        <v>1512</v>
      </c>
      <c r="F21" s="2286">
        <v>310</v>
      </c>
      <c r="G21" s="2285">
        <v>4915</v>
      </c>
      <c r="H21" s="2285">
        <v>436</v>
      </c>
      <c r="I21" s="2285">
        <v>692</v>
      </c>
      <c r="J21" s="2284">
        <v>0.41964234152726715</v>
      </c>
      <c r="K21" s="2284">
        <v>0.92942045530857564</v>
      </c>
      <c r="L21" s="2284">
        <v>40.645161290322584</v>
      </c>
      <c r="M21" s="2283">
        <v>58.715596330275233</v>
      </c>
      <c r="N21" s="2270"/>
      <c r="O21" s="2277"/>
      <c r="P21" s="2270"/>
      <c r="Q21" s="2270"/>
      <c r="R21" s="2270"/>
      <c r="S21" s="2270"/>
      <c r="T21" s="2270"/>
      <c r="U21" s="2270"/>
      <c r="V21" s="2270"/>
      <c r="W21" s="2270"/>
    </row>
    <row r="22" spans="1:23" ht="26.25" customHeight="1">
      <c r="A22" s="2269"/>
      <c r="B22" s="2269"/>
      <c r="C22" s="2291">
        <v>14</v>
      </c>
      <c r="D22" s="258" t="s">
        <v>1711</v>
      </c>
      <c r="E22" s="2290">
        <v>7592</v>
      </c>
      <c r="F22" s="2286">
        <v>379</v>
      </c>
      <c r="G22" s="2285">
        <v>3952</v>
      </c>
      <c r="H22" s="2285">
        <v>943</v>
      </c>
      <c r="I22" s="2285">
        <v>642</v>
      </c>
      <c r="J22" s="2284">
        <v>0.90762093591791948</v>
      </c>
      <c r="K22" s="2284">
        <v>0.86226579813310045</v>
      </c>
      <c r="L22" s="2284">
        <v>148.81266490765174</v>
      </c>
      <c r="M22" s="2283">
        <v>-31.919406150583242</v>
      </c>
      <c r="N22" s="2270"/>
      <c r="O22" s="2277"/>
      <c r="P22" s="2270"/>
      <c r="Q22" s="2270"/>
      <c r="R22" s="2270"/>
      <c r="S22" s="2270"/>
      <c r="T22" s="2270"/>
      <c r="U22" s="2270"/>
      <c r="V22" s="2270"/>
      <c r="W22" s="2270"/>
    </row>
    <row r="23" spans="1:23" ht="26.25" customHeight="1">
      <c r="A23" s="2269"/>
      <c r="B23" s="2269"/>
      <c r="C23" s="2291">
        <v>15</v>
      </c>
      <c r="D23" s="258" t="s">
        <v>1709</v>
      </c>
      <c r="E23" s="2290">
        <v>3627</v>
      </c>
      <c r="F23" s="2286">
        <v>86</v>
      </c>
      <c r="G23" s="2285">
        <v>2716</v>
      </c>
      <c r="H23" s="2285">
        <v>549</v>
      </c>
      <c r="I23" s="2285">
        <v>448</v>
      </c>
      <c r="J23" s="2284">
        <v>0.52840285664786613</v>
      </c>
      <c r="K23" s="2284">
        <v>0.6017057282922571</v>
      </c>
      <c r="L23" s="2284" t="s">
        <v>73</v>
      </c>
      <c r="M23" s="2283">
        <v>-18.39708561020036</v>
      </c>
      <c r="N23" s="2270"/>
      <c r="O23" s="2277"/>
      <c r="P23" s="2270"/>
      <c r="Q23" s="2270"/>
      <c r="R23" s="2270"/>
      <c r="S23" s="2270"/>
      <c r="T23" s="2270"/>
      <c r="U23" s="2270"/>
      <c r="V23" s="2270"/>
      <c r="W23" s="2270"/>
    </row>
    <row r="24" spans="1:23" ht="26.25" customHeight="1">
      <c r="A24" s="2269"/>
      <c r="B24" s="2269"/>
      <c r="C24" s="2291">
        <v>16</v>
      </c>
      <c r="D24" s="258" t="s">
        <v>1701</v>
      </c>
      <c r="E24" s="2290">
        <v>927</v>
      </c>
      <c r="F24" s="2286">
        <v>2</v>
      </c>
      <c r="G24" s="2285">
        <v>621</v>
      </c>
      <c r="H24" s="2285">
        <v>222</v>
      </c>
      <c r="I24" s="2285">
        <v>52</v>
      </c>
      <c r="J24" s="2284">
        <v>0.21367110050241586</v>
      </c>
      <c r="K24" s="2284">
        <v>6.9840843462494126E-2</v>
      </c>
      <c r="L24" s="2284" t="s">
        <v>73</v>
      </c>
      <c r="M24" s="2283">
        <v>-76.576576576576571</v>
      </c>
      <c r="N24" s="2270"/>
      <c r="O24" s="2277"/>
      <c r="P24" s="2270"/>
      <c r="Q24" s="2270"/>
      <c r="R24" s="2270"/>
      <c r="S24" s="2270"/>
      <c r="T24" s="2270"/>
      <c r="U24" s="2270"/>
      <c r="V24" s="2270"/>
      <c r="W24" s="2270"/>
    </row>
    <row r="25" spans="1:23" ht="26.25" customHeight="1">
      <c r="A25" s="2269"/>
      <c r="B25" s="2269"/>
      <c r="C25" s="2291">
        <v>17</v>
      </c>
      <c r="D25" s="258" t="s">
        <v>1699</v>
      </c>
      <c r="E25" s="2290">
        <v>856</v>
      </c>
      <c r="F25" s="2286">
        <v>346</v>
      </c>
      <c r="G25" s="2285">
        <v>115</v>
      </c>
      <c r="H25" s="2285">
        <v>29</v>
      </c>
      <c r="I25" s="2285">
        <v>8</v>
      </c>
      <c r="J25" s="2284">
        <v>2.7911990606171437E-2</v>
      </c>
      <c r="K25" s="2284">
        <v>1.074474514807602E-2</v>
      </c>
      <c r="L25" s="2284">
        <v>-91.618497109826592</v>
      </c>
      <c r="M25" s="2283">
        <v>-72.41379310344827</v>
      </c>
      <c r="N25" s="2270"/>
      <c r="O25" s="2277"/>
      <c r="P25" s="2270"/>
      <c r="Q25" s="2270"/>
      <c r="R25" s="2270"/>
      <c r="S25" s="2270"/>
      <c r="T25" s="2270"/>
      <c r="U25" s="2270"/>
      <c r="V25" s="2270"/>
      <c r="W25" s="2270"/>
    </row>
    <row r="26" spans="1:23" ht="26.25" customHeight="1">
      <c r="A26" s="2269"/>
      <c r="B26" s="2269"/>
      <c r="C26" s="2291">
        <v>18</v>
      </c>
      <c r="D26" s="258" t="s">
        <v>1705</v>
      </c>
      <c r="E26" s="2290">
        <v>306</v>
      </c>
      <c r="F26" s="2286">
        <v>0</v>
      </c>
      <c r="G26" s="2285">
        <v>786</v>
      </c>
      <c r="H26" s="2285">
        <v>704</v>
      </c>
      <c r="I26" s="2285">
        <v>6</v>
      </c>
      <c r="J26" s="2284">
        <v>0.67758763402567912</v>
      </c>
      <c r="K26" s="2284">
        <v>8.0585588610570143E-3</v>
      </c>
      <c r="L26" s="2284" t="s">
        <v>73</v>
      </c>
      <c r="M26" s="2283">
        <v>-99.147727272727266</v>
      </c>
      <c r="N26" s="2270"/>
      <c r="O26" s="2277"/>
      <c r="P26" s="2270"/>
      <c r="Q26" s="2270"/>
      <c r="R26" s="2270"/>
      <c r="S26" s="2270"/>
      <c r="T26" s="2270"/>
      <c r="U26" s="2270"/>
      <c r="V26" s="2270"/>
      <c r="W26" s="2270"/>
    </row>
    <row r="27" spans="1:23" ht="26.25" customHeight="1">
      <c r="A27" s="2269"/>
      <c r="B27" s="2269"/>
      <c r="C27" s="2291">
        <v>19</v>
      </c>
      <c r="D27" s="258" t="s">
        <v>1698</v>
      </c>
      <c r="E27" s="2290">
        <v>3</v>
      </c>
      <c r="F27" s="2286">
        <v>1</v>
      </c>
      <c r="G27" s="2285">
        <v>7</v>
      </c>
      <c r="H27" s="2285">
        <v>0</v>
      </c>
      <c r="I27" s="2285">
        <v>0</v>
      </c>
      <c r="J27" s="2284">
        <v>0</v>
      </c>
      <c r="K27" s="2284">
        <v>0</v>
      </c>
      <c r="L27" s="2284" t="s">
        <v>73</v>
      </c>
      <c r="M27" s="2283" t="s">
        <v>73</v>
      </c>
      <c r="N27" s="2270"/>
      <c r="O27" s="2277"/>
      <c r="P27" s="2270"/>
      <c r="Q27" s="2270"/>
      <c r="R27" s="2270"/>
      <c r="S27" s="2270"/>
      <c r="T27" s="2270"/>
      <c r="U27" s="2270"/>
      <c r="V27" s="2270"/>
      <c r="W27" s="2270"/>
    </row>
    <row r="28" spans="1:23" ht="26.25" customHeight="1">
      <c r="A28" s="2269"/>
      <c r="B28" s="2269"/>
      <c r="C28" s="2291">
        <v>20</v>
      </c>
      <c r="D28" s="258" t="s">
        <v>1704</v>
      </c>
      <c r="E28" s="2290">
        <v>125</v>
      </c>
      <c r="F28" s="2286">
        <v>125</v>
      </c>
      <c r="G28" s="2285">
        <v>0</v>
      </c>
      <c r="H28" s="2285">
        <v>0</v>
      </c>
      <c r="I28" s="2285">
        <v>0</v>
      </c>
      <c r="J28" s="2284">
        <v>0</v>
      </c>
      <c r="K28" s="2284">
        <v>0</v>
      </c>
      <c r="L28" s="2284" t="s">
        <v>73</v>
      </c>
      <c r="M28" s="2283" t="s">
        <v>73</v>
      </c>
      <c r="N28" s="2270"/>
      <c r="O28" s="2277"/>
      <c r="P28" s="2270"/>
      <c r="Q28" s="2270"/>
      <c r="R28" s="2270"/>
      <c r="S28" s="2270"/>
      <c r="T28" s="2270"/>
      <c r="U28" s="2270"/>
      <c r="V28" s="2270"/>
      <c r="W28" s="2270"/>
    </row>
    <row r="29" spans="1:23" ht="26.25" customHeight="1">
      <c r="A29" s="2269"/>
      <c r="B29" s="2269"/>
      <c r="C29" s="2291"/>
      <c r="D29" s="2305" t="s">
        <v>308</v>
      </c>
      <c r="E29" s="2304">
        <v>354660</v>
      </c>
      <c r="F29" s="2304">
        <v>38492</v>
      </c>
      <c r="G29" s="2304">
        <v>497704</v>
      </c>
      <c r="H29" s="2304">
        <v>103898</v>
      </c>
      <c r="I29" s="2304">
        <v>74455</v>
      </c>
      <c r="J29" s="2303">
        <v>100</v>
      </c>
      <c r="K29" s="2303">
        <v>100</v>
      </c>
      <c r="L29" s="2303">
        <v>169.92102255014026</v>
      </c>
      <c r="M29" s="2302">
        <v>-28.338370324741568</v>
      </c>
      <c r="N29" s="2270"/>
      <c r="O29" s="2277"/>
      <c r="P29" s="2270"/>
      <c r="Q29" s="2270"/>
      <c r="R29" s="2270"/>
      <c r="S29" s="2270"/>
      <c r="T29" s="2270"/>
      <c r="U29" s="2270"/>
      <c r="V29" s="2270"/>
      <c r="W29" s="2270"/>
    </row>
    <row r="30" spans="1:23" ht="26.25" customHeight="1">
      <c r="A30" s="2269"/>
      <c r="B30" s="2269"/>
      <c r="C30" s="2301"/>
      <c r="D30" s="2300"/>
      <c r="E30" s="2300"/>
      <c r="F30" s="2299"/>
      <c r="G30" s="2298"/>
      <c r="H30" s="2298"/>
      <c r="I30" s="2298"/>
      <c r="J30" s="2298"/>
      <c r="K30" s="2298"/>
      <c r="L30" s="2298"/>
      <c r="M30" s="2297"/>
      <c r="N30" s="2270"/>
      <c r="O30" s="2270"/>
      <c r="P30" s="2270"/>
      <c r="Q30" s="2270"/>
      <c r="R30" s="2270"/>
      <c r="S30" s="2270"/>
      <c r="T30" s="2270"/>
      <c r="U30" s="2270"/>
    </row>
    <row r="31" spans="1:23" ht="21" customHeight="1">
      <c r="A31" s="2269"/>
      <c r="B31" s="2269"/>
      <c r="C31" s="2296"/>
      <c r="D31" s="2295" t="s">
        <v>1717</v>
      </c>
      <c r="E31" s="2295"/>
      <c r="F31" s="2294"/>
      <c r="G31" s="2294"/>
      <c r="H31" s="2294"/>
      <c r="I31" s="2294"/>
      <c r="J31" s="2294"/>
      <c r="K31" s="2294"/>
      <c r="L31" s="2294"/>
      <c r="M31" s="2293"/>
      <c r="N31" s="2270"/>
      <c r="O31" s="2270"/>
      <c r="P31" s="2270"/>
      <c r="Q31" s="2270"/>
      <c r="R31" s="2270"/>
      <c r="S31" s="2270"/>
      <c r="T31" s="2270"/>
      <c r="U31" s="2270"/>
    </row>
    <row r="32" spans="1:23" ht="21" customHeight="1">
      <c r="A32" s="2269"/>
      <c r="B32" s="2269"/>
      <c r="C32" s="2291">
        <v>1</v>
      </c>
      <c r="D32" s="258" t="s">
        <v>1716</v>
      </c>
      <c r="E32" s="2290">
        <v>108191</v>
      </c>
      <c r="F32" s="2286">
        <v>11129</v>
      </c>
      <c r="G32" s="2285">
        <v>92745</v>
      </c>
      <c r="H32" s="2285">
        <v>14390</v>
      </c>
      <c r="I32" s="2285">
        <v>13622</v>
      </c>
      <c r="J32" s="2284">
        <v>36.719487611319501</v>
      </c>
      <c r="K32" s="2284">
        <v>42.563429571303587</v>
      </c>
      <c r="L32" s="2284">
        <v>29.301824063258163</v>
      </c>
      <c r="M32" s="2283">
        <v>-5.3370396108408658</v>
      </c>
      <c r="N32" s="2270"/>
      <c r="O32" s="2276"/>
      <c r="P32" s="2276"/>
      <c r="Q32" s="2276"/>
      <c r="R32" s="2276"/>
      <c r="S32" s="2270"/>
      <c r="T32" s="2270"/>
      <c r="U32" s="2270"/>
      <c r="V32" s="2270"/>
      <c r="W32" s="2270"/>
    </row>
    <row r="33" spans="1:23" ht="21" customHeight="1">
      <c r="A33" s="2269"/>
      <c r="B33" s="2269"/>
      <c r="C33" s="2291">
        <v>2</v>
      </c>
      <c r="D33" s="258" t="s">
        <v>1715</v>
      </c>
      <c r="E33" s="2290">
        <v>68798</v>
      </c>
      <c r="F33" s="2286">
        <v>5880</v>
      </c>
      <c r="G33" s="2285">
        <v>57007</v>
      </c>
      <c r="H33" s="2285">
        <v>8521</v>
      </c>
      <c r="I33" s="2285">
        <v>6883</v>
      </c>
      <c r="J33" s="2284">
        <v>21.743346347189263</v>
      </c>
      <c r="K33" s="2284">
        <v>21.506686664166981</v>
      </c>
      <c r="L33" s="2284">
        <v>44.914965986394549</v>
      </c>
      <c r="M33" s="2283">
        <v>-19.223095880765172</v>
      </c>
      <c r="N33" s="2270"/>
      <c r="O33" s="2276"/>
      <c r="P33" s="2276"/>
      <c r="Q33" s="2276"/>
      <c r="R33" s="2276"/>
      <c r="S33" s="2270"/>
      <c r="T33" s="2270"/>
      <c r="U33" s="2270"/>
      <c r="V33" s="2270"/>
      <c r="W33" s="2270"/>
    </row>
    <row r="34" spans="1:23" ht="21" customHeight="1">
      <c r="A34" s="2269"/>
      <c r="B34" s="2269"/>
      <c r="C34" s="2291">
        <v>3</v>
      </c>
      <c r="D34" s="258" t="s">
        <v>1714</v>
      </c>
      <c r="E34" s="2290">
        <v>63607</v>
      </c>
      <c r="F34" s="2286">
        <v>4295</v>
      </c>
      <c r="G34" s="2285">
        <v>56986</v>
      </c>
      <c r="H34" s="2285">
        <v>7542</v>
      </c>
      <c r="I34" s="2285">
        <v>5849</v>
      </c>
      <c r="J34" s="2284">
        <v>19.245196356120339</v>
      </c>
      <c r="K34" s="2284">
        <v>18.275840519935009</v>
      </c>
      <c r="L34" s="2284">
        <v>75.599534342258437</v>
      </c>
      <c r="M34" s="2283">
        <v>-22.447626624237603</v>
      </c>
      <c r="N34" s="2270"/>
      <c r="O34" s="2276"/>
      <c r="P34" s="2276"/>
      <c r="Q34" s="2276"/>
      <c r="R34" s="2276"/>
      <c r="S34" s="2270"/>
      <c r="T34" s="2270"/>
      <c r="U34" s="2270"/>
      <c r="V34" s="2270"/>
      <c r="W34" s="2270"/>
    </row>
    <row r="35" spans="1:23" ht="21" customHeight="1">
      <c r="A35" s="2269"/>
      <c r="B35" s="2269"/>
      <c r="C35" s="2291">
        <v>4</v>
      </c>
      <c r="D35" s="258" t="s">
        <v>1713</v>
      </c>
      <c r="E35" s="2290">
        <v>10557</v>
      </c>
      <c r="F35" s="2286">
        <v>21</v>
      </c>
      <c r="G35" s="2285">
        <v>40237</v>
      </c>
      <c r="H35" s="2285">
        <v>4461</v>
      </c>
      <c r="I35" s="2285">
        <v>2756</v>
      </c>
      <c r="J35" s="2284">
        <v>11.383296333154712</v>
      </c>
      <c r="K35" s="2284">
        <v>8.6114235720534928</v>
      </c>
      <c r="L35" s="2284" t="s">
        <v>73</v>
      </c>
      <c r="M35" s="2283">
        <v>-38.220130015691545</v>
      </c>
      <c r="N35" s="2270"/>
      <c r="O35" s="2276"/>
      <c r="P35" s="2276"/>
      <c r="Q35" s="2276"/>
      <c r="R35" s="2276"/>
      <c r="S35" s="2270"/>
      <c r="T35" s="2270"/>
      <c r="U35" s="2270"/>
      <c r="V35" s="2270"/>
      <c r="W35" s="2270"/>
    </row>
    <row r="36" spans="1:23" ht="21" customHeight="1">
      <c r="A36" s="2269"/>
      <c r="B36" s="2269"/>
      <c r="C36" s="2291">
        <v>5</v>
      </c>
      <c r="D36" s="258" t="s">
        <v>1712</v>
      </c>
      <c r="E36" s="2290">
        <v>12803</v>
      </c>
      <c r="F36" s="2286">
        <v>567</v>
      </c>
      <c r="G36" s="2285">
        <v>12097</v>
      </c>
      <c r="H36" s="2285">
        <v>2046</v>
      </c>
      <c r="I36" s="2285">
        <v>903</v>
      </c>
      <c r="J36" s="2284">
        <v>5.220852790323816</v>
      </c>
      <c r="K36" s="2284">
        <v>2.8215223097112863</v>
      </c>
      <c r="L36" s="2284">
        <v>260.84656084656086</v>
      </c>
      <c r="M36" s="2283">
        <v>-55.865102639296182</v>
      </c>
      <c r="N36" s="2270"/>
      <c r="O36" s="2276"/>
      <c r="P36" s="2276"/>
      <c r="Q36" s="2276"/>
      <c r="R36" s="2276"/>
      <c r="S36" s="2270"/>
      <c r="T36" s="2270"/>
      <c r="U36" s="2270"/>
      <c r="V36" s="2270"/>
      <c r="W36" s="2270"/>
    </row>
    <row r="37" spans="1:23" ht="21" customHeight="1">
      <c r="A37" s="2269"/>
      <c r="B37" s="2269"/>
      <c r="C37" s="2291">
        <v>6</v>
      </c>
      <c r="D37" s="258" t="s">
        <v>1347</v>
      </c>
      <c r="E37" s="2290">
        <v>1841</v>
      </c>
      <c r="F37" s="2286">
        <v>130</v>
      </c>
      <c r="G37" s="2285">
        <v>2963</v>
      </c>
      <c r="H37" s="2285">
        <v>242</v>
      </c>
      <c r="I37" s="2285">
        <v>446</v>
      </c>
      <c r="J37" s="2284">
        <v>0.61752022251141903</v>
      </c>
      <c r="K37" s="2284">
        <v>1.3935758030246219</v>
      </c>
      <c r="L37" s="2284">
        <v>86.15384615384616</v>
      </c>
      <c r="M37" s="2283">
        <v>84.297520661157037</v>
      </c>
      <c r="N37" s="2270"/>
      <c r="O37" s="2276"/>
      <c r="P37" s="2276"/>
      <c r="Q37" s="2276"/>
      <c r="R37" s="2276"/>
      <c r="S37" s="2270"/>
      <c r="T37" s="2270"/>
      <c r="U37" s="2270"/>
      <c r="V37" s="2270"/>
      <c r="W37" s="2270"/>
    </row>
    <row r="38" spans="1:23" ht="21" customHeight="1">
      <c r="A38" s="2269"/>
      <c r="B38" s="2269"/>
      <c r="C38" s="2291">
        <v>7</v>
      </c>
      <c r="D38" s="258" t="s">
        <v>1711</v>
      </c>
      <c r="E38" s="2290">
        <v>4477</v>
      </c>
      <c r="F38" s="2286">
        <v>334</v>
      </c>
      <c r="G38" s="2285">
        <v>3738</v>
      </c>
      <c r="H38" s="2285">
        <v>457</v>
      </c>
      <c r="I38" s="2285">
        <v>396</v>
      </c>
      <c r="J38" s="2284">
        <v>1.1661435606930515</v>
      </c>
      <c r="K38" s="2284">
        <v>1.2373453318335208</v>
      </c>
      <c r="L38" s="2284">
        <v>36.826347305389227</v>
      </c>
      <c r="M38" s="2283">
        <v>-13.34792122538293</v>
      </c>
      <c r="N38" s="2270"/>
      <c r="O38" s="2276"/>
      <c r="P38" s="2276"/>
      <c r="Q38" s="2276"/>
      <c r="R38" s="2276"/>
      <c r="S38" s="2270"/>
      <c r="T38" s="2270"/>
      <c r="U38" s="2270"/>
      <c r="V38" s="2270"/>
      <c r="W38" s="2270"/>
    </row>
    <row r="39" spans="1:23" ht="21" customHeight="1">
      <c r="A39" s="2269"/>
      <c r="B39" s="2269"/>
      <c r="C39" s="2291">
        <v>8</v>
      </c>
      <c r="D39" s="258" t="s">
        <v>1710</v>
      </c>
      <c r="E39" s="2290">
        <v>3178</v>
      </c>
      <c r="F39" s="2286">
        <v>134</v>
      </c>
      <c r="G39" s="2285">
        <v>3805</v>
      </c>
      <c r="H39" s="2285">
        <v>471</v>
      </c>
      <c r="I39" s="2285">
        <v>257</v>
      </c>
      <c r="J39" s="2284">
        <v>1.2018678710862742</v>
      </c>
      <c r="K39" s="2284">
        <v>0.80302462192225976</v>
      </c>
      <c r="L39" s="2284">
        <v>251.49253731343282</v>
      </c>
      <c r="M39" s="2283">
        <v>-45.43524416135881</v>
      </c>
      <c r="N39" s="2270"/>
      <c r="O39" s="2276"/>
      <c r="P39" s="2276"/>
      <c r="Q39" s="2276"/>
      <c r="R39" s="2276"/>
      <c r="S39" s="2270"/>
      <c r="T39" s="2270"/>
      <c r="U39" s="2270"/>
      <c r="V39" s="2270"/>
      <c r="W39" s="2270"/>
    </row>
    <row r="40" spans="1:23" ht="21" customHeight="1">
      <c r="A40" s="2269"/>
      <c r="B40" s="2269"/>
      <c r="C40" s="2291">
        <v>9</v>
      </c>
      <c r="D40" s="258" t="s">
        <v>1709</v>
      </c>
      <c r="E40" s="2290">
        <v>3231</v>
      </c>
      <c r="F40" s="2286">
        <v>188</v>
      </c>
      <c r="G40" s="2285">
        <v>2578</v>
      </c>
      <c r="H40" s="2285">
        <v>374</v>
      </c>
      <c r="I40" s="2285">
        <v>251</v>
      </c>
      <c r="J40" s="2284">
        <v>0.95434943479037493</v>
      </c>
      <c r="K40" s="2284">
        <v>0.78427696537932756</v>
      </c>
      <c r="L40" s="2284">
        <v>98.936170212765944</v>
      </c>
      <c r="M40" s="2283">
        <v>-32.887700534759354</v>
      </c>
      <c r="N40" s="2270"/>
      <c r="O40" s="2276"/>
      <c r="P40" s="2276"/>
      <c r="Q40" s="2276"/>
      <c r="R40" s="2276"/>
      <c r="S40" s="2270"/>
      <c r="T40" s="2270"/>
      <c r="U40" s="2270"/>
      <c r="V40" s="2270"/>
      <c r="W40" s="2270"/>
    </row>
    <row r="41" spans="1:23" ht="21" customHeight="1">
      <c r="A41" s="2269"/>
      <c r="B41" s="2269"/>
      <c r="C41" s="2291">
        <v>10</v>
      </c>
      <c r="D41" s="258" t="s">
        <v>1708</v>
      </c>
      <c r="E41" s="2290">
        <v>1121</v>
      </c>
      <c r="F41" s="2286">
        <v>132</v>
      </c>
      <c r="G41" s="2285">
        <v>871</v>
      </c>
      <c r="H41" s="2285">
        <v>106</v>
      </c>
      <c r="I41" s="2285">
        <v>142</v>
      </c>
      <c r="J41" s="2284">
        <v>0.27048406440582817</v>
      </c>
      <c r="K41" s="2284">
        <v>0.44369453818272714</v>
      </c>
      <c r="L41" s="2292">
        <v>-19.696969696969703</v>
      </c>
      <c r="M41" s="2283">
        <v>33.96226415094339</v>
      </c>
      <c r="N41" s="2270"/>
      <c r="O41" s="2276"/>
      <c r="P41" s="2276"/>
      <c r="Q41" s="2276"/>
      <c r="R41" s="2276"/>
      <c r="S41" s="2270"/>
      <c r="T41" s="2270"/>
      <c r="U41" s="2270"/>
      <c r="V41" s="2270"/>
      <c r="W41" s="2270"/>
    </row>
    <row r="42" spans="1:23" ht="21" customHeight="1">
      <c r="A42" s="2269"/>
      <c r="B42" s="2269"/>
      <c r="C42" s="2291">
        <v>11</v>
      </c>
      <c r="D42" s="258" t="s">
        <v>1707</v>
      </c>
      <c r="E42" s="2290">
        <v>959</v>
      </c>
      <c r="F42" s="2286">
        <v>39</v>
      </c>
      <c r="G42" s="2285">
        <v>1042</v>
      </c>
      <c r="H42" s="2285">
        <v>142</v>
      </c>
      <c r="I42" s="2285">
        <v>126</v>
      </c>
      <c r="J42" s="2284">
        <v>0.36234657684554339</v>
      </c>
      <c r="K42" s="2284">
        <v>0.39370078740157477</v>
      </c>
      <c r="L42" s="2284">
        <v>264.10256410256409</v>
      </c>
      <c r="M42" s="2283">
        <v>-11.267605633802813</v>
      </c>
      <c r="N42" s="2270"/>
      <c r="O42" s="2276"/>
      <c r="P42" s="2276"/>
      <c r="Q42" s="2276"/>
      <c r="R42" s="2276"/>
      <c r="S42" s="2270"/>
      <c r="T42" s="2270"/>
      <c r="U42" s="2270"/>
      <c r="V42" s="2270"/>
      <c r="W42" s="2270"/>
    </row>
    <row r="43" spans="1:23" ht="21" customHeight="1">
      <c r="A43" s="2269"/>
      <c r="B43" s="2269"/>
      <c r="C43" s="2291">
        <v>12</v>
      </c>
      <c r="D43" s="258" t="s">
        <v>1706</v>
      </c>
      <c r="E43" s="2290">
        <v>1057</v>
      </c>
      <c r="F43" s="2286">
        <v>41</v>
      </c>
      <c r="G43" s="2285">
        <v>1088</v>
      </c>
      <c r="H43" s="2285">
        <v>74</v>
      </c>
      <c r="I43" s="2285">
        <v>114</v>
      </c>
      <c r="J43" s="2284">
        <v>0.18882849779274796</v>
      </c>
      <c r="K43" s="2284">
        <v>0.35620547431571054</v>
      </c>
      <c r="L43" s="2284">
        <v>80.487804878048792</v>
      </c>
      <c r="M43" s="2283">
        <v>54.054054054054056</v>
      </c>
      <c r="N43" s="2270"/>
      <c r="O43" s="2276"/>
      <c r="P43" s="2276"/>
      <c r="Q43" s="2276"/>
      <c r="R43" s="2276"/>
      <c r="S43" s="2270"/>
      <c r="T43" s="2270"/>
      <c r="U43" s="2270"/>
      <c r="V43" s="2270"/>
      <c r="W43" s="2270"/>
    </row>
    <row r="44" spans="1:23" ht="21" customHeight="1">
      <c r="A44" s="2269"/>
      <c r="B44" s="2269"/>
      <c r="C44" s="2291">
        <v>13</v>
      </c>
      <c r="D44" s="258" t="s">
        <v>1705</v>
      </c>
      <c r="E44" s="2290">
        <v>293</v>
      </c>
      <c r="F44" s="2286">
        <v>7</v>
      </c>
      <c r="G44" s="2285">
        <v>298</v>
      </c>
      <c r="H44" s="2285">
        <v>26</v>
      </c>
      <c r="I44" s="2285">
        <v>83</v>
      </c>
      <c r="J44" s="2284">
        <v>6.6345147873127661E-2</v>
      </c>
      <c r="K44" s="2284">
        <v>0.25934258217722783</v>
      </c>
      <c r="L44" s="2284">
        <v>271.42857142857144</v>
      </c>
      <c r="M44" s="2283">
        <v>219.23076923076925</v>
      </c>
      <c r="N44" s="2270"/>
      <c r="O44" s="2276"/>
      <c r="P44" s="2276"/>
      <c r="Q44" s="2276"/>
      <c r="R44" s="2276"/>
      <c r="S44" s="2270"/>
      <c r="T44" s="2270"/>
      <c r="U44" s="2270"/>
      <c r="V44" s="2270"/>
      <c r="W44" s="2270"/>
    </row>
    <row r="45" spans="1:23" ht="21" customHeight="1">
      <c r="A45" s="2269"/>
      <c r="B45" s="2269"/>
      <c r="C45" s="2291">
        <v>14</v>
      </c>
      <c r="D45" s="258" t="s">
        <v>1704</v>
      </c>
      <c r="E45" s="2290">
        <v>0</v>
      </c>
      <c r="F45" s="2286">
        <v>0</v>
      </c>
      <c r="G45" s="2285">
        <v>0</v>
      </c>
      <c r="H45" s="2285">
        <v>0</v>
      </c>
      <c r="I45" s="2285">
        <v>53</v>
      </c>
      <c r="J45" s="2284">
        <v>0</v>
      </c>
      <c r="K45" s="2284">
        <v>0.16560429946256716</v>
      </c>
      <c r="L45" s="2284" t="s">
        <v>73</v>
      </c>
      <c r="M45" s="2283" t="s">
        <v>73</v>
      </c>
      <c r="N45" s="2270"/>
      <c r="O45" s="2276"/>
      <c r="P45" s="2276"/>
      <c r="Q45" s="2276"/>
      <c r="R45" s="2276"/>
      <c r="S45" s="2270"/>
      <c r="T45" s="2270"/>
      <c r="U45" s="2270"/>
      <c r="V45" s="2270"/>
      <c r="W45" s="2270"/>
    </row>
    <row r="46" spans="1:23" ht="21" customHeight="1">
      <c r="A46" s="2269"/>
      <c r="B46" s="2269"/>
      <c r="C46" s="2291">
        <v>15</v>
      </c>
      <c r="D46" s="258" t="s">
        <v>1703</v>
      </c>
      <c r="E46" s="2290">
        <v>647</v>
      </c>
      <c r="F46" s="2286">
        <v>12</v>
      </c>
      <c r="G46" s="2285">
        <v>700</v>
      </c>
      <c r="H46" s="2285">
        <v>71</v>
      </c>
      <c r="I46" s="2285">
        <v>52</v>
      </c>
      <c r="J46" s="2284">
        <v>0.18117328842277169</v>
      </c>
      <c r="K46" s="2284">
        <v>0.16247969003874516</v>
      </c>
      <c r="L46" s="2284" t="s">
        <v>73</v>
      </c>
      <c r="M46" s="2283">
        <v>-26.760563380281688</v>
      </c>
      <c r="N46" s="2270"/>
      <c r="O46" s="2276"/>
      <c r="P46" s="2276"/>
      <c r="Q46" s="2276"/>
      <c r="R46" s="2276"/>
      <c r="S46" s="2270"/>
      <c r="T46" s="2270"/>
      <c r="U46" s="2270"/>
      <c r="V46" s="2270"/>
      <c r="W46" s="2270"/>
    </row>
    <row r="47" spans="1:23" ht="21" customHeight="1">
      <c r="A47" s="2269"/>
      <c r="B47" s="2269"/>
      <c r="C47" s="2291">
        <v>16</v>
      </c>
      <c r="D47" s="258" t="s">
        <v>1702</v>
      </c>
      <c r="E47" s="2290">
        <v>353</v>
      </c>
      <c r="F47" s="2286">
        <v>41</v>
      </c>
      <c r="G47" s="2285">
        <v>197</v>
      </c>
      <c r="H47" s="2285">
        <v>18</v>
      </c>
      <c r="I47" s="2285">
        <v>23</v>
      </c>
      <c r="J47" s="2284">
        <v>4.5931256219857615E-2</v>
      </c>
      <c r="K47" s="2284">
        <v>7.1866016747906505E-2</v>
      </c>
      <c r="L47" s="2284">
        <v>-56.09756097560976</v>
      </c>
      <c r="M47" s="2283">
        <v>27.777777777777768</v>
      </c>
      <c r="N47" s="2270"/>
      <c r="O47" s="2276"/>
      <c r="P47" s="2276"/>
      <c r="Q47" s="2276"/>
      <c r="R47" s="2276"/>
      <c r="S47" s="2270"/>
      <c r="T47" s="2270"/>
      <c r="U47" s="2270"/>
      <c r="V47" s="2270"/>
      <c r="W47" s="2270"/>
    </row>
    <row r="48" spans="1:23" ht="21" customHeight="1">
      <c r="A48" s="2269"/>
      <c r="B48" s="2269"/>
      <c r="C48" s="2291">
        <v>17</v>
      </c>
      <c r="D48" s="258" t="s">
        <v>1701</v>
      </c>
      <c r="E48" s="2290">
        <v>253</v>
      </c>
      <c r="F48" s="2286">
        <v>15</v>
      </c>
      <c r="G48" s="2285">
        <v>398</v>
      </c>
      <c r="H48" s="2285">
        <v>42</v>
      </c>
      <c r="I48" s="2285">
        <v>19</v>
      </c>
      <c r="J48" s="2284">
        <v>0.10717293117966777</v>
      </c>
      <c r="K48" s="2284">
        <v>5.936757905261842E-2</v>
      </c>
      <c r="L48" s="2284">
        <v>179.99999999999997</v>
      </c>
      <c r="M48" s="2283">
        <v>-54.761904761904766</v>
      </c>
      <c r="N48" s="2270"/>
      <c r="O48" s="2276"/>
      <c r="P48" s="2276"/>
      <c r="Q48" s="2276"/>
      <c r="R48" s="2276"/>
      <c r="S48" s="2270"/>
      <c r="T48" s="2270"/>
      <c r="U48" s="2270"/>
      <c r="V48" s="2270"/>
      <c r="W48" s="2270"/>
    </row>
    <row r="49" spans="1:23" ht="21" customHeight="1">
      <c r="A49" s="2269"/>
      <c r="B49" s="2269"/>
      <c r="C49" s="2291">
        <v>18</v>
      </c>
      <c r="D49" s="258" t="s">
        <v>1700</v>
      </c>
      <c r="E49" s="2290">
        <v>890</v>
      </c>
      <c r="F49" s="2286">
        <v>4</v>
      </c>
      <c r="G49" s="2285">
        <v>332</v>
      </c>
      <c r="H49" s="2285">
        <v>185</v>
      </c>
      <c r="I49" s="2285">
        <v>18</v>
      </c>
      <c r="J49" s="2284">
        <v>0.47207124448186993</v>
      </c>
      <c r="K49" s="2284">
        <v>5.6242969628796408E-2</v>
      </c>
      <c r="L49" s="2284" t="s">
        <v>73</v>
      </c>
      <c r="M49" s="2283">
        <v>-90.270270270270274</v>
      </c>
      <c r="N49" s="2270"/>
      <c r="O49" s="2276"/>
      <c r="P49" s="2276"/>
      <c r="Q49" s="2276"/>
      <c r="R49" s="2276"/>
      <c r="S49" s="2270"/>
      <c r="T49" s="2270"/>
      <c r="U49" s="2270"/>
      <c r="V49" s="2270"/>
      <c r="W49" s="2270"/>
    </row>
    <row r="50" spans="1:23" ht="21" customHeight="1">
      <c r="A50" s="2269"/>
      <c r="B50" s="2269"/>
      <c r="C50" s="2291">
        <v>19</v>
      </c>
      <c r="D50" s="258" t="s">
        <v>1699</v>
      </c>
      <c r="E50" s="2290">
        <v>143</v>
      </c>
      <c r="F50" s="2286">
        <v>5</v>
      </c>
      <c r="G50" s="2285">
        <v>143</v>
      </c>
      <c r="H50" s="2285">
        <v>16</v>
      </c>
      <c r="I50" s="2285">
        <v>9</v>
      </c>
      <c r="J50" s="2284">
        <v>4.0827783306540105E-2</v>
      </c>
      <c r="K50" s="2284">
        <v>2.8121484814398204E-2</v>
      </c>
      <c r="L50" s="2284">
        <v>220.00000000000003</v>
      </c>
      <c r="M50" s="2283">
        <v>-43.75</v>
      </c>
      <c r="N50" s="2270"/>
      <c r="O50" s="2276"/>
      <c r="P50" s="2276"/>
      <c r="Q50" s="2276"/>
      <c r="R50" s="2276"/>
      <c r="S50" s="2270"/>
      <c r="T50" s="2270"/>
      <c r="U50" s="2270"/>
      <c r="V50" s="2270"/>
      <c r="W50" s="2270"/>
    </row>
    <row r="51" spans="1:23" ht="21" customHeight="1">
      <c r="A51" s="2269"/>
      <c r="B51" s="2269"/>
      <c r="C51" s="2289">
        <v>20</v>
      </c>
      <c r="D51" s="2288" t="s">
        <v>1698</v>
      </c>
      <c r="E51" s="2287">
        <v>54</v>
      </c>
      <c r="F51" s="2286">
        <v>2</v>
      </c>
      <c r="G51" s="2285">
        <v>47</v>
      </c>
      <c r="H51" s="2285">
        <v>5</v>
      </c>
      <c r="I51" s="2285">
        <v>2</v>
      </c>
      <c r="J51" s="2284">
        <v>1.2758682283293781E-2</v>
      </c>
      <c r="K51" s="2284">
        <v>6.2492188476440443E-3</v>
      </c>
      <c r="L51" s="2284">
        <v>150</v>
      </c>
      <c r="M51" s="2283">
        <v>-60</v>
      </c>
      <c r="N51" s="2270"/>
      <c r="O51" s="2276"/>
      <c r="P51" s="2276"/>
      <c r="Q51" s="2276"/>
      <c r="R51" s="2276"/>
      <c r="S51" s="2270"/>
      <c r="T51" s="2270"/>
      <c r="U51" s="2270"/>
      <c r="V51" s="2270"/>
      <c r="W51" s="2270"/>
    </row>
    <row r="52" spans="1:23" ht="15.75" customHeight="1" thickBot="1">
      <c r="A52" s="2269"/>
      <c r="B52" s="2269"/>
      <c r="C52" s="1248"/>
      <c r="D52" s="2282" t="s">
        <v>1697</v>
      </c>
      <c r="E52" s="2281">
        <v>282453</v>
      </c>
      <c r="F52" s="2281">
        <v>22976</v>
      </c>
      <c r="G52" s="2281">
        <v>277272</v>
      </c>
      <c r="H52" s="2281">
        <v>39189</v>
      </c>
      <c r="I52" s="2281">
        <v>32004</v>
      </c>
      <c r="J52" s="2280">
        <v>99.999999999999972</v>
      </c>
      <c r="K52" s="2280">
        <v>100.00000000000001</v>
      </c>
      <c r="L52" s="2279">
        <v>70.564937325905291</v>
      </c>
      <c r="M52" s="2278">
        <v>-18.334226441093161</v>
      </c>
      <c r="N52" s="2269"/>
      <c r="O52" s="2276"/>
      <c r="P52" s="2277"/>
      <c r="Q52" s="2276"/>
      <c r="R52" s="2270"/>
    </row>
    <row r="53" spans="1:23" ht="15.75" customHeight="1" thickTop="1">
      <c r="A53" s="2269"/>
      <c r="B53" s="2269"/>
      <c r="C53" s="2275" t="s">
        <v>1696</v>
      </c>
      <c r="D53" s="2274"/>
      <c r="E53" s="2274"/>
      <c r="F53" s="2273"/>
      <c r="G53" s="2273"/>
      <c r="H53" s="2273"/>
      <c r="I53" s="2273"/>
      <c r="J53" s="2272"/>
      <c r="K53" s="2272"/>
      <c r="L53" s="2272"/>
      <c r="M53" s="2272"/>
      <c r="N53" s="2269"/>
      <c r="O53" s="2269"/>
      <c r="P53" s="2270"/>
    </row>
    <row r="54" spans="1:23" ht="15.75" customHeight="1">
      <c r="A54" s="2269"/>
      <c r="B54" s="2269"/>
      <c r="C54" s="2271" t="s">
        <v>1695</v>
      </c>
      <c r="D54" s="2269"/>
      <c r="E54" s="2269"/>
      <c r="F54" s="2269"/>
      <c r="G54" s="2269"/>
      <c r="H54" s="2269"/>
      <c r="I54" s="2269"/>
      <c r="J54" s="2269"/>
      <c r="K54" s="2269"/>
      <c r="L54" s="2269"/>
      <c r="M54" s="2269"/>
      <c r="N54" s="2269"/>
      <c r="O54" s="2269"/>
      <c r="P54" s="2270"/>
    </row>
    <row r="55" spans="1:23" ht="15.75" customHeight="1">
      <c r="A55" s="2269"/>
      <c r="B55" s="2269"/>
      <c r="C55" s="2269"/>
      <c r="D55" s="2269"/>
      <c r="E55" s="2269"/>
      <c r="F55" s="2269"/>
      <c r="G55" s="2269"/>
      <c r="H55" s="2269"/>
      <c r="I55" s="2269"/>
      <c r="J55" s="2269"/>
      <c r="K55" s="2269"/>
      <c r="L55" s="2269"/>
      <c r="M55" s="2269"/>
      <c r="N55" s="2269"/>
      <c r="O55" s="2269"/>
      <c r="P55" s="2270"/>
    </row>
    <row r="56" spans="1:23" ht="15.75" customHeight="1">
      <c r="A56" s="2269"/>
      <c r="B56" s="2269"/>
      <c r="C56" s="2269"/>
      <c r="D56" s="2269"/>
      <c r="E56" s="2269"/>
      <c r="F56" s="2269"/>
      <c r="G56" s="2269"/>
      <c r="H56" s="2269"/>
      <c r="I56" s="2269"/>
      <c r="J56" s="2269"/>
      <c r="K56" s="2269"/>
      <c r="L56" s="2269"/>
      <c r="M56" s="2269"/>
      <c r="N56" s="2269"/>
      <c r="O56" s="2269"/>
      <c r="P56" s="2270"/>
    </row>
    <row r="57" spans="1:23" ht="15.75" customHeight="1">
      <c r="A57" s="2269"/>
      <c r="B57" s="2269"/>
      <c r="C57" s="2269"/>
      <c r="D57" s="2269"/>
      <c r="E57" s="2269"/>
      <c r="F57" s="2269"/>
      <c r="G57" s="2269"/>
      <c r="H57" s="2269"/>
      <c r="I57" s="2269"/>
      <c r="J57" s="2269"/>
      <c r="K57" s="2269"/>
      <c r="L57" s="2269"/>
      <c r="M57" s="2269"/>
      <c r="N57" s="2269"/>
      <c r="O57" s="2269"/>
      <c r="P57" s="2270"/>
    </row>
    <row r="58" spans="1:23" ht="15.75" customHeight="1">
      <c r="A58" s="2269"/>
      <c r="B58" s="2269"/>
      <c r="C58" s="2269"/>
      <c r="D58" s="2269"/>
      <c r="E58" s="2269"/>
      <c r="F58" s="2269"/>
      <c r="G58" s="2269"/>
      <c r="H58" s="2269"/>
      <c r="I58" s="2269"/>
      <c r="J58" s="2269"/>
      <c r="K58" s="2269"/>
      <c r="L58" s="2269"/>
      <c r="M58" s="2269"/>
      <c r="N58" s="2269"/>
      <c r="O58" s="2269"/>
      <c r="P58" s="2270"/>
    </row>
    <row r="59" spans="1:23" ht="15.75" customHeight="1">
      <c r="A59" s="2269"/>
      <c r="B59" s="2269"/>
      <c r="C59" s="2269"/>
      <c r="D59" s="2269"/>
      <c r="E59" s="2269"/>
      <c r="F59" s="2269"/>
      <c r="G59" s="2269"/>
      <c r="H59" s="2269"/>
      <c r="I59" s="2269"/>
      <c r="J59" s="2269"/>
      <c r="K59" s="2269"/>
      <c r="L59" s="2269"/>
      <c r="M59" s="2269"/>
      <c r="N59" s="2269"/>
      <c r="O59" s="2269"/>
      <c r="P59" s="2270"/>
    </row>
    <row r="60" spans="1:23" ht="15.75" customHeight="1">
      <c r="A60" s="2269"/>
      <c r="B60" s="2269"/>
      <c r="C60" s="2269"/>
      <c r="D60" s="2269"/>
      <c r="E60" s="2269"/>
      <c r="F60" s="2269"/>
      <c r="G60" s="2269"/>
      <c r="H60" s="2269"/>
      <c r="I60" s="2269"/>
      <c r="J60" s="2269"/>
      <c r="K60" s="2269"/>
      <c r="L60" s="2269"/>
      <c r="M60" s="2269"/>
      <c r="N60" s="2269"/>
      <c r="O60" s="2269"/>
      <c r="P60" s="2270"/>
    </row>
    <row r="61" spans="1:23" ht="15.75" customHeight="1">
      <c r="A61" s="2269"/>
      <c r="B61" s="2269"/>
      <c r="C61" s="2269"/>
      <c r="D61" s="2269"/>
      <c r="E61" s="2269"/>
      <c r="F61" s="2269"/>
      <c r="G61" s="2269"/>
      <c r="H61" s="2269"/>
      <c r="I61" s="2269"/>
      <c r="J61" s="2269"/>
      <c r="K61" s="2269"/>
      <c r="L61" s="2269"/>
      <c r="M61" s="2269"/>
      <c r="N61" s="2269"/>
      <c r="O61" s="2269"/>
      <c r="P61" s="2270"/>
    </row>
    <row r="62" spans="1:23" ht="15.75" customHeight="1">
      <c r="A62" s="2269"/>
      <c r="B62" s="2269"/>
      <c r="C62" s="2269"/>
      <c r="D62" s="2269"/>
      <c r="E62" s="2269"/>
      <c r="F62" s="2269"/>
      <c r="G62" s="2269"/>
      <c r="H62" s="2269"/>
      <c r="I62" s="2269"/>
      <c r="J62" s="2269"/>
      <c r="K62" s="2269"/>
      <c r="L62" s="2269"/>
      <c r="M62" s="2269"/>
      <c r="N62" s="2269"/>
      <c r="O62" s="2269"/>
      <c r="P62" s="2270"/>
    </row>
    <row r="63" spans="1:23" ht="15.75" customHeight="1">
      <c r="A63" s="2269"/>
      <c r="B63" s="2269"/>
      <c r="C63" s="2269"/>
      <c r="D63" s="2269"/>
      <c r="E63" s="2269"/>
      <c r="F63" s="2269"/>
      <c r="G63" s="2269"/>
      <c r="H63" s="2269"/>
      <c r="I63" s="2269"/>
      <c r="J63" s="2269"/>
      <c r="K63" s="2269"/>
      <c r="L63" s="2269"/>
      <c r="M63" s="2269"/>
      <c r="N63" s="2269"/>
      <c r="O63" s="2269"/>
      <c r="P63" s="2270"/>
    </row>
    <row r="64" spans="1:23" ht="15.75" customHeight="1">
      <c r="A64" s="2269"/>
      <c r="B64" s="2269"/>
      <c r="C64" s="2269"/>
      <c r="D64" s="2269"/>
      <c r="E64" s="2269"/>
      <c r="F64" s="2269"/>
      <c r="G64" s="2269"/>
      <c r="H64" s="2269"/>
      <c r="I64" s="2269"/>
      <c r="J64" s="2269"/>
      <c r="K64" s="2269"/>
      <c r="L64" s="2269"/>
      <c r="M64" s="2269"/>
      <c r="N64" s="2269"/>
      <c r="O64" s="2269"/>
      <c r="P64" s="2270"/>
    </row>
    <row r="65" spans="1:16" ht="15.75" customHeight="1">
      <c r="A65" s="2269"/>
      <c r="B65" s="2269"/>
      <c r="C65" s="2269"/>
      <c r="D65" s="2269"/>
      <c r="E65" s="2269"/>
      <c r="F65" s="2269"/>
      <c r="G65" s="2269"/>
      <c r="H65" s="2269"/>
      <c r="I65" s="2269"/>
      <c r="J65" s="2269"/>
      <c r="K65" s="2269"/>
      <c r="L65" s="2269"/>
      <c r="M65" s="2269"/>
      <c r="N65" s="2269"/>
      <c r="O65" s="2269"/>
      <c r="P65" s="2270"/>
    </row>
    <row r="66" spans="1:16" ht="15.75" customHeight="1">
      <c r="A66" s="2269"/>
      <c r="B66" s="2269"/>
      <c r="C66" s="2269"/>
      <c r="D66" s="2269"/>
      <c r="E66" s="2269"/>
      <c r="F66" s="2269"/>
      <c r="G66" s="2269"/>
      <c r="H66" s="2269"/>
      <c r="I66" s="2269"/>
      <c r="J66" s="2269"/>
      <c r="K66" s="2269"/>
      <c r="L66" s="2269"/>
      <c r="M66" s="2269"/>
      <c r="N66" s="2269"/>
      <c r="O66" s="2269"/>
      <c r="P66" s="2270"/>
    </row>
    <row r="67" spans="1:16" ht="15.75" customHeight="1">
      <c r="A67" s="2269"/>
      <c r="B67" s="2269"/>
      <c r="C67" s="2269"/>
      <c r="D67" s="2269"/>
      <c r="E67" s="2269"/>
      <c r="F67" s="2269"/>
      <c r="G67" s="2269"/>
      <c r="H67" s="2269"/>
      <c r="I67" s="2269"/>
      <c r="J67" s="2269"/>
      <c r="K67" s="2269"/>
      <c r="L67" s="2269"/>
      <c r="M67" s="2269"/>
      <c r="N67" s="2269"/>
      <c r="O67" s="2269"/>
      <c r="P67" s="2270"/>
    </row>
    <row r="68" spans="1:16" ht="15.75" customHeight="1">
      <c r="A68" s="2269"/>
      <c r="B68" s="2269"/>
      <c r="C68" s="2269"/>
      <c r="D68" s="2269"/>
      <c r="E68" s="2269"/>
      <c r="F68" s="2269"/>
      <c r="G68" s="2269"/>
      <c r="H68" s="2269"/>
      <c r="I68" s="2269"/>
      <c r="J68" s="2269"/>
      <c r="K68" s="2269"/>
      <c r="L68" s="2269"/>
      <c r="M68" s="2269"/>
      <c r="N68" s="2269"/>
      <c r="O68" s="2269"/>
      <c r="P68" s="2270"/>
    </row>
    <row r="69" spans="1:16" ht="15.75" customHeight="1">
      <c r="A69" s="2269"/>
      <c r="B69" s="2269"/>
      <c r="C69" s="2269"/>
      <c r="D69" s="2269"/>
      <c r="E69" s="2269"/>
      <c r="F69" s="2269"/>
      <c r="G69" s="2269"/>
      <c r="H69" s="2269"/>
      <c r="I69" s="2269"/>
      <c r="J69" s="2269"/>
      <c r="K69" s="2269"/>
      <c r="L69" s="2269"/>
      <c r="M69" s="2269"/>
      <c r="N69" s="2269"/>
      <c r="O69" s="2269"/>
      <c r="P69" s="2270"/>
    </row>
    <row r="70" spans="1:16" ht="15.75" customHeight="1">
      <c r="A70" s="2269"/>
      <c r="B70" s="2269"/>
      <c r="C70" s="2269"/>
      <c r="D70" s="2269"/>
      <c r="E70" s="2269"/>
      <c r="F70" s="2269"/>
      <c r="G70" s="2269"/>
      <c r="H70" s="2269"/>
      <c r="I70" s="2269"/>
      <c r="J70" s="2269"/>
      <c r="K70" s="2269"/>
      <c r="L70" s="2269"/>
      <c r="M70" s="2269"/>
      <c r="N70" s="2269"/>
      <c r="O70" s="2269"/>
    </row>
    <row r="71" spans="1:16" ht="15.75" customHeight="1">
      <c r="A71" s="2269"/>
      <c r="B71" s="2269"/>
      <c r="C71" s="2269"/>
      <c r="D71" s="2269"/>
      <c r="E71" s="2269"/>
      <c r="F71" s="2269"/>
      <c r="G71" s="2269"/>
      <c r="H71" s="2269"/>
      <c r="I71" s="2269"/>
      <c r="J71" s="2269"/>
      <c r="K71" s="2269"/>
      <c r="L71" s="2269"/>
      <c r="M71" s="2269"/>
      <c r="N71" s="2269"/>
      <c r="O71" s="2269"/>
    </row>
    <row r="72" spans="1:16" ht="15.75" customHeight="1">
      <c r="A72" s="2269"/>
      <c r="B72" s="2269"/>
      <c r="C72" s="2269"/>
      <c r="D72" s="2269"/>
      <c r="E72" s="2269"/>
      <c r="F72" s="2269"/>
      <c r="G72" s="2269"/>
      <c r="H72" s="2269"/>
      <c r="I72" s="2269"/>
      <c r="J72" s="2269"/>
      <c r="K72" s="2269"/>
      <c r="L72" s="2269"/>
      <c r="M72" s="2269"/>
      <c r="N72" s="2269"/>
      <c r="O72" s="2269"/>
    </row>
    <row r="73" spans="1:16" ht="15.75" customHeight="1">
      <c r="A73" s="2269"/>
      <c r="B73" s="2269"/>
      <c r="C73" s="2269"/>
      <c r="D73" s="2269"/>
      <c r="E73" s="2269"/>
      <c r="F73" s="2269"/>
      <c r="G73" s="2269"/>
      <c r="H73" s="2269"/>
      <c r="I73" s="2269"/>
      <c r="J73" s="2269"/>
      <c r="K73" s="2269"/>
      <c r="L73" s="2269"/>
      <c r="M73" s="2269"/>
      <c r="N73" s="2269"/>
      <c r="O73" s="2269"/>
    </row>
    <row r="74" spans="1:16" ht="15.75" customHeight="1">
      <c r="A74" s="2269"/>
      <c r="B74" s="2269"/>
      <c r="C74" s="2269"/>
      <c r="D74" s="2269"/>
      <c r="E74" s="2269"/>
      <c r="F74" s="2269"/>
      <c r="G74" s="2269"/>
      <c r="H74" s="2269"/>
      <c r="I74" s="2269"/>
      <c r="J74" s="2269"/>
      <c r="K74" s="2269"/>
      <c r="L74" s="2269"/>
      <c r="M74" s="2269"/>
      <c r="N74" s="2269"/>
      <c r="O74" s="2269"/>
    </row>
    <row r="75" spans="1:16" ht="15.75" customHeight="1">
      <c r="A75" s="2269"/>
      <c r="B75" s="2269"/>
      <c r="C75" s="2269"/>
      <c r="D75" s="2269"/>
      <c r="E75" s="2269"/>
      <c r="F75" s="2269"/>
      <c r="G75" s="2269"/>
      <c r="H75" s="2269"/>
      <c r="I75" s="2269"/>
      <c r="J75" s="2269"/>
      <c r="K75" s="2269"/>
      <c r="L75" s="2269"/>
      <c r="M75" s="2269"/>
      <c r="N75" s="2269"/>
      <c r="O75" s="2269"/>
    </row>
    <row r="76" spans="1:16" ht="15.75" customHeight="1">
      <c r="A76" s="2269"/>
      <c r="B76" s="2269"/>
      <c r="C76" s="2269"/>
      <c r="D76" s="2269"/>
      <c r="E76" s="2269"/>
      <c r="F76" s="2269"/>
      <c r="G76" s="2269"/>
      <c r="H76" s="2269"/>
      <c r="I76" s="2269"/>
      <c r="J76" s="2269"/>
      <c r="K76" s="2269"/>
      <c r="L76" s="2269"/>
      <c r="M76" s="2269"/>
      <c r="N76" s="2269"/>
      <c r="O76" s="2269"/>
    </row>
    <row r="77" spans="1:16" ht="15.75" customHeight="1">
      <c r="A77" s="2269"/>
      <c r="B77" s="2269"/>
      <c r="C77" s="2269"/>
      <c r="D77" s="2269"/>
      <c r="E77" s="2269"/>
      <c r="F77" s="2269"/>
      <c r="G77" s="2269"/>
      <c r="H77" s="2269"/>
      <c r="I77" s="2269"/>
      <c r="J77" s="2269"/>
      <c r="K77" s="2269"/>
      <c r="L77" s="2269"/>
      <c r="M77" s="2269"/>
      <c r="N77" s="2269"/>
      <c r="O77" s="2269"/>
    </row>
    <row r="78" spans="1:16" ht="15.75" customHeight="1">
      <c r="A78" s="2269"/>
      <c r="B78" s="2269"/>
      <c r="C78" s="2269"/>
      <c r="D78" s="2269"/>
      <c r="E78" s="2269"/>
      <c r="F78" s="2269"/>
      <c r="G78" s="2269"/>
      <c r="H78" s="2269"/>
      <c r="I78" s="2269"/>
      <c r="J78" s="2269"/>
      <c r="K78" s="2269"/>
      <c r="L78" s="2269"/>
      <c r="M78" s="2269"/>
      <c r="N78" s="2269"/>
      <c r="O78" s="2269"/>
    </row>
    <row r="79" spans="1:16" ht="15.75" customHeight="1">
      <c r="A79" s="2269"/>
      <c r="B79" s="2269"/>
      <c r="C79" s="2269"/>
      <c r="D79" s="2269"/>
      <c r="E79" s="2269"/>
      <c r="F79" s="2269"/>
      <c r="G79" s="2269"/>
      <c r="H79" s="2269"/>
      <c r="I79" s="2269"/>
      <c r="J79" s="2269"/>
      <c r="K79" s="2269"/>
      <c r="L79" s="2269"/>
      <c r="M79" s="2269"/>
      <c r="N79" s="2269"/>
      <c r="O79" s="2269"/>
    </row>
    <row r="80" spans="1:16" ht="15.75" customHeight="1">
      <c r="A80" s="2269"/>
      <c r="B80" s="2269"/>
      <c r="C80" s="2269"/>
      <c r="D80" s="2269"/>
      <c r="E80" s="2269"/>
      <c r="F80" s="2269"/>
      <c r="G80" s="2269"/>
      <c r="H80" s="2269"/>
      <c r="I80" s="2269"/>
      <c r="J80" s="2269"/>
      <c r="K80" s="2269"/>
      <c r="L80" s="2269"/>
      <c r="M80" s="2269"/>
      <c r="N80" s="2269"/>
      <c r="O80" s="2269"/>
    </row>
    <row r="81" spans="1:15" ht="15.75" customHeight="1">
      <c r="A81" s="2269"/>
      <c r="B81" s="2269"/>
      <c r="C81" s="2269"/>
      <c r="D81" s="2269"/>
      <c r="E81" s="2269"/>
      <c r="F81" s="2269"/>
      <c r="G81" s="2269"/>
      <c r="H81" s="2269"/>
      <c r="I81" s="2269"/>
      <c r="J81" s="2269"/>
      <c r="K81" s="2269"/>
      <c r="L81" s="2269"/>
      <c r="M81" s="2269"/>
      <c r="N81" s="2269"/>
      <c r="O81" s="2269"/>
    </row>
    <row r="82" spans="1:15" ht="15.75" customHeight="1">
      <c r="A82" s="2269"/>
      <c r="B82" s="2269"/>
      <c r="C82" s="2269"/>
      <c r="D82" s="2269"/>
      <c r="E82" s="2269"/>
      <c r="F82" s="2269"/>
      <c r="G82" s="2269"/>
      <c r="H82" s="2269"/>
      <c r="I82" s="2269"/>
      <c r="J82" s="2269"/>
      <c r="K82" s="2269"/>
      <c r="L82" s="2269"/>
      <c r="M82" s="2269"/>
      <c r="N82" s="2269"/>
      <c r="O82" s="2269"/>
    </row>
    <row r="83" spans="1:15" ht="15.75" customHeight="1">
      <c r="A83" s="2269"/>
      <c r="B83" s="2269"/>
      <c r="C83" s="2269"/>
      <c r="D83" s="2269"/>
      <c r="E83" s="2269"/>
      <c r="F83" s="2269"/>
      <c r="G83" s="2269"/>
      <c r="H83" s="2269"/>
      <c r="I83" s="2269"/>
      <c r="J83" s="2269"/>
      <c r="K83" s="2269"/>
      <c r="L83" s="2269"/>
      <c r="M83" s="2269"/>
      <c r="N83" s="2269"/>
      <c r="O83" s="2269"/>
    </row>
    <row r="84" spans="1:15" ht="15.75" customHeight="1">
      <c r="A84" s="2269"/>
      <c r="B84" s="2269"/>
      <c r="C84" s="2269"/>
      <c r="D84" s="2269"/>
      <c r="E84" s="2269"/>
      <c r="F84" s="2269"/>
      <c r="G84" s="2269"/>
      <c r="H84" s="2269"/>
      <c r="I84" s="2269"/>
      <c r="J84" s="2269"/>
      <c r="K84" s="2269"/>
      <c r="L84" s="2269"/>
      <c r="M84" s="2269"/>
      <c r="N84" s="2269"/>
      <c r="O84" s="2269"/>
    </row>
    <row r="85" spans="1:15" ht="15.75" customHeight="1">
      <c r="A85" s="2269"/>
      <c r="B85" s="2269"/>
      <c r="C85" s="2269"/>
      <c r="D85" s="2269"/>
      <c r="E85" s="2269"/>
      <c r="F85" s="2269"/>
      <c r="G85" s="2269"/>
      <c r="H85" s="2269"/>
      <c r="I85" s="2269"/>
      <c r="J85" s="2269"/>
      <c r="K85" s="2269"/>
      <c r="L85" s="2269"/>
      <c r="M85" s="2269"/>
      <c r="N85" s="2269"/>
      <c r="O85" s="2269"/>
    </row>
    <row r="86" spans="1:15" ht="15.75" customHeight="1">
      <c r="A86" s="2269"/>
      <c r="B86" s="2269"/>
      <c r="C86" s="2269"/>
      <c r="D86" s="2269"/>
      <c r="E86" s="2269"/>
      <c r="F86" s="2269"/>
      <c r="G86" s="2269"/>
      <c r="H86" s="2269"/>
      <c r="I86" s="2269"/>
      <c r="J86" s="2269"/>
      <c r="K86" s="2269"/>
      <c r="L86" s="2269"/>
      <c r="M86" s="2269"/>
      <c r="N86" s="2269"/>
      <c r="O86" s="2269"/>
    </row>
    <row r="87" spans="1:15" ht="15.75" customHeight="1">
      <c r="A87" s="2269"/>
      <c r="B87" s="2269"/>
      <c r="C87" s="2269"/>
      <c r="D87" s="2269"/>
      <c r="E87" s="2269"/>
      <c r="F87" s="2269"/>
      <c r="G87" s="2269"/>
      <c r="H87" s="2269"/>
      <c r="I87" s="2269"/>
      <c r="J87" s="2269"/>
      <c r="K87" s="2269"/>
      <c r="L87" s="2269"/>
      <c r="M87" s="2269"/>
      <c r="N87" s="2269"/>
      <c r="O87" s="2269"/>
    </row>
    <row r="88" spans="1:15" ht="15.75" customHeight="1">
      <c r="A88" s="2269"/>
      <c r="B88" s="2269"/>
      <c r="C88" s="2269"/>
      <c r="D88" s="2269"/>
      <c r="E88" s="2269"/>
      <c r="F88" s="2269"/>
      <c r="G88" s="2269"/>
      <c r="H88" s="2269"/>
      <c r="I88" s="2269"/>
      <c r="J88" s="2269"/>
      <c r="K88" s="2269"/>
      <c r="L88" s="2269"/>
      <c r="M88" s="2269"/>
      <c r="N88" s="2269"/>
      <c r="O88" s="2269"/>
    </row>
    <row r="89" spans="1:15" ht="15.75" customHeight="1">
      <c r="A89" s="2269"/>
      <c r="B89" s="2269"/>
      <c r="C89" s="2269"/>
      <c r="D89" s="2269"/>
      <c r="E89" s="2269"/>
      <c r="F89" s="2269"/>
      <c r="G89" s="2269"/>
      <c r="H89" s="2269"/>
      <c r="I89" s="2269"/>
      <c r="J89" s="2269"/>
      <c r="K89" s="2269"/>
      <c r="L89" s="2269"/>
      <c r="M89" s="2269"/>
      <c r="N89" s="2269"/>
      <c r="O89" s="2269"/>
    </row>
    <row r="90" spans="1:15" ht="15.75" customHeight="1">
      <c r="A90" s="2269"/>
      <c r="B90" s="2269"/>
      <c r="C90" s="2269"/>
      <c r="D90" s="2269"/>
      <c r="E90" s="2269"/>
      <c r="F90" s="2269"/>
      <c r="G90" s="2269"/>
      <c r="H90" s="2269"/>
      <c r="I90" s="2269"/>
      <c r="J90" s="2269"/>
      <c r="K90" s="2269"/>
      <c r="L90" s="2269"/>
      <c r="M90" s="2269"/>
      <c r="N90" s="2269"/>
      <c r="O90" s="2269"/>
    </row>
    <row r="91" spans="1:15" ht="15.75" customHeight="1">
      <c r="A91" s="2269"/>
      <c r="B91" s="2269"/>
      <c r="C91" s="2269"/>
      <c r="D91" s="2269"/>
      <c r="E91" s="2269"/>
      <c r="F91" s="2269"/>
      <c r="G91" s="2269"/>
      <c r="H91" s="2269"/>
      <c r="I91" s="2269"/>
      <c r="J91" s="2269"/>
      <c r="K91" s="2269"/>
      <c r="L91" s="2269"/>
      <c r="M91" s="2269"/>
      <c r="N91" s="2269"/>
      <c r="O91" s="2269"/>
    </row>
    <row r="92" spans="1:15" ht="15.75" customHeight="1">
      <c r="A92" s="2269"/>
      <c r="B92" s="2269"/>
      <c r="C92" s="2269"/>
      <c r="D92" s="2269"/>
      <c r="E92" s="2269"/>
      <c r="F92" s="2269"/>
      <c r="G92" s="2269"/>
      <c r="H92" s="2269"/>
      <c r="I92" s="2269"/>
      <c r="J92" s="2269"/>
      <c r="K92" s="2269"/>
      <c r="L92" s="2269"/>
      <c r="M92" s="2269"/>
      <c r="N92" s="2269"/>
      <c r="O92" s="2269"/>
    </row>
    <row r="93" spans="1:15" ht="15.75" customHeight="1">
      <c r="A93" s="2269"/>
      <c r="B93" s="2269"/>
      <c r="C93" s="2269"/>
      <c r="D93" s="2269"/>
      <c r="E93" s="2269"/>
      <c r="F93" s="2269"/>
      <c r="G93" s="2269"/>
      <c r="H93" s="2269"/>
      <c r="I93" s="2269"/>
      <c r="J93" s="2269"/>
      <c r="K93" s="2269"/>
      <c r="L93" s="2269"/>
      <c r="M93" s="2269"/>
      <c r="N93" s="2269"/>
      <c r="O93" s="2269"/>
    </row>
    <row r="94" spans="1:15" ht="15.75" customHeight="1">
      <c r="A94" s="2269"/>
      <c r="B94" s="2269"/>
      <c r="C94" s="2269"/>
      <c r="D94" s="2269"/>
      <c r="E94" s="2269"/>
      <c r="F94" s="2269"/>
      <c r="G94" s="2269"/>
      <c r="H94" s="2269"/>
      <c r="I94" s="2269"/>
      <c r="J94" s="2269"/>
      <c r="K94" s="2269"/>
      <c r="L94" s="2269"/>
      <c r="M94" s="2269"/>
      <c r="N94" s="2269"/>
      <c r="O94" s="2269"/>
    </row>
    <row r="95" spans="1:15" ht="15.75" customHeight="1">
      <c r="A95" s="2269"/>
      <c r="B95" s="2269"/>
      <c r="C95" s="2269"/>
      <c r="D95" s="2269"/>
      <c r="E95" s="2269"/>
      <c r="F95" s="2269"/>
      <c r="G95" s="2269"/>
      <c r="H95" s="2269"/>
      <c r="I95" s="2269"/>
      <c r="J95" s="2269"/>
      <c r="K95" s="2269"/>
      <c r="L95" s="2269"/>
      <c r="M95" s="2269"/>
      <c r="N95" s="2269"/>
      <c r="O95" s="2269"/>
    </row>
    <row r="96" spans="1:15" ht="15.75" customHeight="1">
      <c r="A96" s="2269"/>
      <c r="B96" s="2269"/>
      <c r="C96" s="2269"/>
      <c r="D96" s="2269"/>
      <c r="E96" s="2269"/>
      <c r="F96" s="2269"/>
      <c r="G96" s="2269"/>
      <c r="H96" s="2269"/>
      <c r="I96" s="2269"/>
      <c r="J96" s="2269"/>
      <c r="K96" s="2269"/>
      <c r="L96" s="2269"/>
      <c r="M96" s="2269"/>
      <c r="N96" s="2269"/>
      <c r="O96" s="2269"/>
    </row>
    <row r="97" spans="1:15" ht="15.75" customHeight="1">
      <c r="A97" s="2269"/>
      <c r="B97" s="2269"/>
      <c r="C97" s="2269"/>
      <c r="D97" s="2269"/>
      <c r="E97" s="2269"/>
      <c r="F97" s="2269"/>
      <c r="G97" s="2269"/>
      <c r="H97" s="2269"/>
      <c r="I97" s="2269"/>
      <c r="J97" s="2269"/>
      <c r="K97" s="2269"/>
      <c r="L97" s="2269"/>
      <c r="M97" s="2269"/>
      <c r="N97" s="2269"/>
      <c r="O97" s="2269"/>
    </row>
    <row r="98" spans="1:15" ht="15.75" customHeight="1">
      <c r="A98" s="2269"/>
      <c r="B98" s="2269"/>
      <c r="C98" s="2269"/>
      <c r="D98" s="2269"/>
      <c r="E98" s="2269"/>
      <c r="F98" s="2269"/>
      <c r="G98" s="2269"/>
      <c r="H98" s="2269"/>
      <c r="I98" s="2269"/>
      <c r="J98" s="2269"/>
      <c r="K98" s="2269"/>
      <c r="L98" s="2269"/>
      <c r="M98" s="2269"/>
      <c r="N98" s="2269"/>
      <c r="O98" s="2269"/>
    </row>
    <row r="99" spans="1:15" ht="15.75" customHeight="1">
      <c r="A99" s="2269"/>
      <c r="B99" s="2269"/>
      <c r="C99" s="2269"/>
      <c r="D99" s="2269"/>
      <c r="E99" s="2269"/>
      <c r="F99" s="2269"/>
      <c r="G99" s="2269"/>
      <c r="H99" s="2269"/>
      <c r="I99" s="2269"/>
      <c r="J99" s="2269"/>
      <c r="K99" s="2269"/>
      <c r="L99" s="2269"/>
      <c r="M99" s="2269"/>
      <c r="N99" s="2269"/>
      <c r="O99" s="2269"/>
    </row>
    <row r="100" spans="1:15" ht="15.75" customHeight="1">
      <c r="A100" s="2269"/>
      <c r="B100" s="2269"/>
      <c r="C100" s="2269"/>
      <c r="D100" s="2269"/>
      <c r="E100" s="2269"/>
      <c r="F100" s="2269"/>
      <c r="G100" s="2269"/>
      <c r="H100" s="2269"/>
      <c r="I100" s="2269"/>
      <c r="J100" s="2269"/>
      <c r="K100" s="2269"/>
      <c r="L100" s="2269"/>
      <c r="M100" s="2269"/>
      <c r="N100" s="2269"/>
      <c r="O100" s="2269"/>
    </row>
    <row r="101" spans="1:15" ht="15.75" customHeight="1">
      <c r="A101" s="2269"/>
      <c r="B101" s="2269"/>
      <c r="C101" s="2269"/>
      <c r="D101" s="2269"/>
      <c r="E101" s="2269"/>
      <c r="F101" s="2269"/>
      <c r="G101" s="2269"/>
      <c r="H101" s="2269"/>
      <c r="I101" s="2269"/>
      <c r="J101" s="2269"/>
      <c r="K101" s="2269"/>
      <c r="L101" s="2269"/>
      <c r="M101" s="2269"/>
      <c r="N101" s="2269"/>
      <c r="O101" s="2269"/>
    </row>
    <row r="102" spans="1:15" ht="15.75" customHeight="1">
      <c r="A102" s="2269"/>
      <c r="B102" s="2269"/>
      <c r="C102" s="2269"/>
      <c r="D102" s="2269"/>
      <c r="E102" s="2269"/>
      <c r="F102" s="2269"/>
      <c r="G102" s="2269"/>
      <c r="H102" s="2269"/>
      <c r="I102" s="2269"/>
      <c r="J102" s="2269"/>
      <c r="K102" s="2269"/>
      <c r="L102" s="2269"/>
      <c r="M102" s="2269"/>
      <c r="N102" s="2269"/>
      <c r="O102" s="2269"/>
    </row>
    <row r="103" spans="1:15" ht="15.75" customHeight="1">
      <c r="A103" s="2269"/>
      <c r="B103" s="2269"/>
      <c r="C103" s="2269"/>
      <c r="D103" s="2269"/>
      <c r="E103" s="2269"/>
      <c r="F103" s="2269"/>
      <c r="G103" s="2269"/>
      <c r="H103" s="2269"/>
      <c r="I103" s="2269"/>
      <c r="J103" s="2269"/>
      <c r="K103" s="2269"/>
      <c r="L103" s="2269"/>
      <c r="M103" s="2269"/>
      <c r="N103" s="2269"/>
      <c r="O103" s="2269"/>
    </row>
    <row r="104" spans="1:15" ht="15.75" customHeight="1">
      <c r="A104" s="2269"/>
      <c r="B104" s="2269"/>
      <c r="C104" s="2269"/>
      <c r="D104" s="2269"/>
      <c r="E104" s="2269"/>
      <c r="F104" s="2269"/>
      <c r="G104" s="2269"/>
      <c r="H104" s="2269"/>
      <c r="I104" s="2269"/>
      <c r="J104" s="2269"/>
      <c r="K104" s="2269"/>
      <c r="L104" s="2269"/>
      <c r="M104" s="2269"/>
      <c r="N104" s="2269"/>
      <c r="O104" s="2269"/>
    </row>
    <row r="105" spans="1:15" ht="15.75" customHeight="1">
      <c r="A105" s="2269"/>
      <c r="B105" s="2269"/>
      <c r="C105" s="2269"/>
      <c r="D105" s="2269"/>
      <c r="E105" s="2269"/>
      <c r="F105" s="2269"/>
      <c r="G105" s="2269"/>
      <c r="H105" s="2269"/>
      <c r="I105" s="2269"/>
      <c r="J105" s="2269"/>
      <c r="K105" s="2269"/>
      <c r="L105" s="2269"/>
      <c r="M105" s="2269"/>
      <c r="N105" s="2269"/>
      <c r="O105" s="2269"/>
    </row>
    <row r="106" spans="1:15" ht="15.75" customHeight="1">
      <c r="A106" s="2269"/>
      <c r="B106" s="2269"/>
      <c r="C106" s="2269"/>
      <c r="D106" s="2269"/>
      <c r="E106" s="2269"/>
      <c r="F106" s="2269"/>
      <c r="G106" s="2269"/>
      <c r="H106" s="2269"/>
      <c r="I106" s="2269"/>
      <c r="J106" s="2269"/>
      <c r="K106" s="2269"/>
      <c r="L106" s="2269"/>
      <c r="M106" s="2269"/>
      <c r="N106" s="2269"/>
      <c r="O106" s="2269"/>
    </row>
    <row r="107" spans="1:15" ht="15.75" customHeight="1">
      <c r="A107" s="2269"/>
      <c r="B107" s="2269"/>
      <c r="C107" s="2269"/>
      <c r="D107" s="2269"/>
      <c r="E107" s="2269"/>
      <c r="F107" s="2269"/>
      <c r="G107" s="2269"/>
      <c r="H107" s="2269"/>
      <c r="I107" s="2269"/>
      <c r="J107" s="2269"/>
      <c r="K107" s="2269"/>
      <c r="L107" s="2269"/>
      <c r="M107" s="2269"/>
      <c r="N107" s="2269"/>
      <c r="O107" s="2269"/>
    </row>
    <row r="108" spans="1:15" ht="15.75" customHeight="1">
      <c r="A108" s="2269"/>
      <c r="B108" s="2269"/>
      <c r="C108" s="2269"/>
      <c r="D108" s="2269"/>
      <c r="E108" s="2269"/>
      <c r="F108" s="2269"/>
      <c r="G108" s="2269"/>
      <c r="H108" s="2269"/>
      <c r="I108" s="2269"/>
      <c r="J108" s="2269"/>
      <c r="K108" s="2269"/>
      <c r="L108" s="2269"/>
      <c r="M108" s="2269"/>
      <c r="N108" s="2269"/>
      <c r="O108" s="2269"/>
    </row>
    <row r="109" spans="1:15" ht="15.75" customHeight="1">
      <c r="A109" s="2269"/>
      <c r="B109" s="2269"/>
      <c r="C109" s="2269"/>
      <c r="D109" s="2269"/>
      <c r="E109" s="2269"/>
      <c r="F109" s="2269"/>
      <c r="G109" s="2269"/>
      <c r="H109" s="2269"/>
      <c r="I109" s="2269"/>
      <c r="J109" s="2269"/>
      <c r="K109" s="2269"/>
      <c r="L109" s="2269"/>
      <c r="M109" s="2269"/>
      <c r="N109" s="2269"/>
      <c r="O109" s="2269"/>
    </row>
    <row r="110" spans="1:15" ht="15.75" customHeight="1">
      <c r="A110" s="2269"/>
      <c r="B110" s="2269"/>
      <c r="C110" s="2269"/>
      <c r="D110" s="2269"/>
      <c r="E110" s="2269"/>
      <c r="F110" s="2269"/>
      <c r="G110" s="2269"/>
      <c r="H110" s="2269"/>
      <c r="I110" s="2269"/>
      <c r="J110" s="2269"/>
      <c r="K110" s="2269"/>
      <c r="L110" s="2269"/>
      <c r="M110" s="2269"/>
      <c r="N110" s="2269"/>
      <c r="O110" s="2269"/>
    </row>
    <row r="111" spans="1:15" ht="15.75" customHeight="1">
      <c r="A111" s="2269"/>
      <c r="B111" s="2269"/>
      <c r="C111" s="2269"/>
      <c r="D111" s="2269"/>
      <c r="E111" s="2269"/>
      <c r="F111" s="2269"/>
      <c r="G111" s="2269"/>
      <c r="H111" s="2269"/>
      <c r="I111" s="2269"/>
      <c r="J111" s="2269"/>
      <c r="K111" s="2269"/>
      <c r="L111" s="2269"/>
      <c r="M111" s="2269"/>
      <c r="N111" s="2269"/>
      <c r="O111" s="2269"/>
    </row>
    <row r="112" spans="1:15" ht="15.75" customHeight="1">
      <c r="A112" s="2269"/>
      <c r="B112" s="2269"/>
      <c r="C112" s="2269"/>
      <c r="D112" s="2269"/>
      <c r="E112" s="2269"/>
      <c r="F112" s="2269"/>
      <c r="G112" s="2269"/>
      <c r="H112" s="2269"/>
      <c r="I112" s="2269"/>
      <c r="J112" s="2269"/>
      <c r="K112" s="2269"/>
      <c r="L112" s="2269"/>
      <c r="M112" s="2269"/>
      <c r="N112" s="2269"/>
      <c r="O112" s="2269"/>
    </row>
    <row r="113" spans="1:15" ht="15.75" customHeight="1">
      <c r="A113" s="2269"/>
      <c r="B113" s="2269"/>
      <c r="C113" s="2269"/>
      <c r="D113" s="2269"/>
      <c r="E113" s="2269"/>
      <c r="F113" s="2269"/>
      <c r="G113" s="2269"/>
      <c r="H113" s="2269"/>
      <c r="I113" s="2269"/>
      <c r="J113" s="2269"/>
      <c r="K113" s="2269"/>
      <c r="L113" s="2269"/>
      <c r="M113" s="2269"/>
      <c r="N113" s="2269"/>
      <c r="O113" s="2269"/>
    </row>
    <row r="114" spans="1:15" ht="15.75" customHeight="1">
      <c r="A114" s="2269"/>
      <c r="B114" s="2269"/>
      <c r="C114" s="2269"/>
      <c r="D114" s="2269"/>
      <c r="E114" s="2269"/>
      <c r="F114" s="2269"/>
      <c r="G114" s="2269"/>
      <c r="H114" s="2269"/>
      <c r="I114" s="2269"/>
      <c r="J114" s="2269"/>
      <c r="K114" s="2269"/>
      <c r="L114" s="2269"/>
      <c r="M114" s="2269"/>
      <c r="N114" s="2269"/>
      <c r="O114" s="2269"/>
    </row>
    <row r="115" spans="1:15" ht="15.75" customHeight="1">
      <c r="A115" s="2269"/>
      <c r="B115" s="2269"/>
      <c r="C115" s="2269"/>
      <c r="D115" s="2269"/>
      <c r="E115" s="2269"/>
      <c r="F115" s="2269"/>
      <c r="G115" s="2269"/>
      <c r="H115" s="2269"/>
      <c r="I115" s="2269"/>
      <c r="J115" s="2269"/>
      <c r="K115" s="2269"/>
      <c r="L115" s="2269"/>
      <c r="M115" s="2269"/>
      <c r="N115" s="2269"/>
      <c r="O115" s="2269"/>
    </row>
    <row r="116" spans="1:15" ht="15.75" customHeight="1">
      <c r="A116" s="2269"/>
      <c r="B116" s="2269"/>
      <c r="C116" s="2269"/>
      <c r="D116" s="2269"/>
      <c r="E116" s="2269"/>
      <c r="F116" s="2269"/>
      <c r="G116" s="2269"/>
      <c r="H116" s="2269"/>
      <c r="I116" s="2269"/>
      <c r="J116" s="2269"/>
      <c r="K116" s="2269"/>
      <c r="L116" s="2269"/>
      <c r="M116" s="2269"/>
      <c r="N116" s="2269"/>
      <c r="O116" s="2269"/>
    </row>
    <row r="117" spans="1:15" ht="15.75" customHeight="1">
      <c r="A117" s="2269"/>
      <c r="B117" s="2269"/>
      <c r="C117" s="2269"/>
      <c r="D117" s="2269"/>
      <c r="E117" s="2269"/>
      <c r="F117" s="2269"/>
      <c r="G117" s="2269"/>
      <c r="H117" s="2269"/>
      <c r="I117" s="2269"/>
      <c r="J117" s="2269"/>
      <c r="K117" s="2269"/>
      <c r="L117" s="2269"/>
      <c r="M117" s="2269"/>
      <c r="N117" s="2269"/>
      <c r="O117" s="2269"/>
    </row>
    <row r="118" spans="1:15" ht="15.75" customHeight="1">
      <c r="A118" s="2269"/>
      <c r="B118" s="2269"/>
      <c r="C118" s="2269"/>
      <c r="D118" s="2269"/>
      <c r="E118" s="2269"/>
      <c r="F118" s="2269"/>
      <c r="G118" s="2269"/>
      <c r="H118" s="2269"/>
      <c r="I118" s="2269"/>
      <c r="J118" s="2269"/>
      <c r="K118" s="2269"/>
      <c r="L118" s="2269"/>
      <c r="M118" s="2269"/>
      <c r="N118" s="2269"/>
      <c r="O118" s="2269"/>
    </row>
    <row r="119" spans="1:15" ht="15.75" customHeight="1">
      <c r="A119" s="2269"/>
      <c r="B119" s="2269"/>
      <c r="C119" s="2269"/>
      <c r="D119" s="2269"/>
      <c r="E119" s="2269"/>
      <c r="F119" s="2269"/>
      <c r="G119" s="2269"/>
      <c r="H119" s="2269"/>
      <c r="I119" s="2269"/>
      <c r="J119" s="2269"/>
      <c r="K119" s="2269"/>
      <c r="L119" s="2269"/>
      <c r="M119" s="2269"/>
      <c r="N119" s="2269"/>
      <c r="O119" s="2269"/>
    </row>
    <row r="120" spans="1:15" ht="15.75" customHeight="1">
      <c r="A120" s="2269"/>
      <c r="B120" s="2269"/>
      <c r="C120" s="2269"/>
      <c r="D120" s="2269"/>
      <c r="E120" s="2269"/>
      <c r="F120" s="2269"/>
      <c r="G120" s="2269"/>
      <c r="H120" s="2269"/>
      <c r="I120" s="2269"/>
      <c r="J120" s="2269"/>
      <c r="K120" s="2269"/>
      <c r="L120" s="2269"/>
      <c r="M120" s="2269"/>
      <c r="N120" s="2269"/>
      <c r="O120" s="2269"/>
    </row>
    <row r="121" spans="1:15" ht="15.75" customHeight="1">
      <c r="A121" s="2269"/>
      <c r="B121" s="2269"/>
      <c r="C121" s="2269"/>
      <c r="D121" s="2269"/>
      <c r="E121" s="2269"/>
      <c r="F121" s="2269"/>
      <c r="G121" s="2269"/>
      <c r="H121" s="2269"/>
      <c r="I121" s="2269"/>
      <c r="J121" s="2269"/>
      <c r="K121" s="2269"/>
      <c r="L121" s="2269"/>
      <c r="M121" s="2269"/>
      <c r="N121" s="2269"/>
      <c r="O121" s="2269"/>
    </row>
    <row r="122" spans="1:15" ht="15.75" customHeight="1">
      <c r="A122" s="2269"/>
      <c r="B122" s="2269"/>
      <c r="C122" s="2269"/>
      <c r="D122" s="2269"/>
      <c r="E122" s="2269"/>
      <c r="F122" s="2269"/>
      <c r="G122" s="2269"/>
      <c r="H122" s="2269"/>
      <c r="I122" s="2269"/>
      <c r="J122" s="2269"/>
      <c r="K122" s="2269"/>
      <c r="L122" s="2269"/>
      <c r="M122" s="2269"/>
      <c r="N122" s="2269"/>
      <c r="O122" s="2269"/>
    </row>
    <row r="123" spans="1:15" ht="15.75" customHeight="1">
      <c r="A123" s="2269"/>
      <c r="B123" s="2269"/>
      <c r="C123" s="2269"/>
      <c r="D123" s="2269"/>
      <c r="E123" s="2269"/>
      <c r="F123" s="2269"/>
      <c r="G123" s="2269"/>
      <c r="H123" s="2269"/>
      <c r="I123" s="2269"/>
      <c r="J123" s="2269"/>
      <c r="K123" s="2269"/>
      <c r="L123" s="2269"/>
      <c r="M123" s="2269"/>
      <c r="N123" s="2269"/>
      <c r="O123" s="2269"/>
    </row>
    <row r="124" spans="1:15" ht="15.75" customHeight="1">
      <c r="A124" s="2269"/>
      <c r="B124" s="2269"/>
      <c r="C124" s="2269"/>
      <c r="D124" s="2269"/>
      <c r="E124" s="2269"/>
      <c r="F124" s="2269"/>
      <c r="G124" s="2269"/>
      <c r="H124" s="2269"/>
      <c r="I124" s="2269"/>
      <c r="J124" s="2269"/>
      <c r="K124" s="2269"/>
      <c r="L124" s="2269"/>
      <c r="M124" s="2269"/>
      <c r="N124" s="2269"/>
      <c r="O124" s="2269"/>
    </row>
    <row r="125" spans="1:15" ht="15.75" customHeight="1">
      <c r="A125" s="2269"/>
      <c r="B125" s="2269"/>
      <c r="C125" s="2269"/>
      <c r="D125" s="2269"/>
      <c r="E125" s="2269"/>
      <c r="F125" s="2269"/>
      <c r="G125" s="2269"/>
      <c r="H125" s="2269"/>
      <c r="I125" s="2269"/>
      <c r="J125" s="2269"/>
      <c r="K125" s="2269"/>
      <c r="L125" s="2269"/>
      <c r="M125" s="2269"/>
      <c r="N125" s="2269"/>
      <c r="O125" s="2269"/>
    </row>
    <row r="126" spans="1:15" ht="15.75" customHeight="1">
      <c r="A126" s="2269"/>
      <c r="B126" s="2269"/>
      <c r="C126" s="2269"/>
      <c r="D126" s="2269"/>
      <c r="E126" s="2269"/>
      <c r="F126" s="2269"/>
      <c r="G126" s="2269"/>
      <c r="H126" s="2269"/>
      <c r="I126" s="2269"/>
      <c r="J126" s="2269"/>
      <c r="K126" s="2269"/>
      <c r="L126" s="2269"/>
      <c r="M126" s="2269"/>
      <c r="N126" s="2269"/>
      <c r="O126" s="2269"/>
    </row>
    <row r="127" spans="1:15" ht="15.75" customHeight="1">
      <c r="A127" s="2269"/>
      <c r="B127" s="2269"/>
      <c r="C127" s="2269"/>
      <c r="D127" s="2269"/>
      <c r="E127" s="2269"/>
      <c r="F127" s="2269"/>
      <c r="G127" s="2269"/>
      <c r="H127" s="2269"/>
      <c r="I127" s="2269"/>
      <c r="J127" s="2269"/>
      <c r="K127" s="2269"/>
      <c r="L127" s="2269"/>
      <c r="M127" s="2269"/>
      <c r="N127" s="2269"/>
      <c r="O127" s="2269"/>
    </row>
    <row r="128" spans="1:15" ht="15.75" customHeight="1">
      <c r="A128" s="2269"/>
      <c r="B128" s="2269"/>
      <c r="C128" s="2269"/>
      <c r="D128" s="2269"/>
      <c r="E128" s="2269"/>
      <c r="F128" s="2269"/>
      <c r="G128" s="2269"/>
      <c r="H128" s="2269"/>
      <c r="I128" s="2269"/>
      <c r="J128" s="2269"/>
      <c r="K128" s="2269"/>
      <c r="L128" s="2269"/>
      <c r="M128" s="2269"/>
      <c r="N128" s="2269"/>
      <c r="O128" s="2269"/>
    </row>
    <row r="129" spans="1:15" ht="15.75" customHeight="1">
      <c r="A129" s="2269"/>
      <c r="B129" s="2269"/>
      <c r="C129" s="2269"/>
      <c r="D129" s="2269"/>
      <c r="E129" s="2269"/>
      <c r="F129" s="2269"/>
      <c r="G129" s="2269"/>
      <c r="H129" s="2269"/>
      <c r="I129" s="2269"/>
      <c r="J129" s="2269"/>
      <c r="K129" s="2269"/>
      <c r="L129" s="2269"/>
      <c r="M129" s="2269"/>
      <c r="N129" s="2269"/>
      <c r="O129" s="2269"/>
    </row>
    <row r="130" spans="1:15" ht="15.75" customHeight="1">
      <c r="A130" s="2269"/>
      <c r="B130" s="2269"/>
      <c r="C130" s="2269"/>
      <c r="D130" s="2269"/>
      <c r="E130" s="2269"/>
      <c r="F130" s="2269"/>
      <c r="G130" s="2269"/>
      <c r="H130" s="2269"/>
      <c r="I130" s="2269"/>
      <c r="J130" s="2269"/>
      <c r="K130" s="2269"/>
      <c r="L130" s="2269"/>
      <c r="M130" s="2269"/>
      <c r="N130" s="2269"/>
      <c r="O130" s="2269"/>
    </row>
    <row r="131" spans="1:15" ht="15.75" customHeight="1">
      <c r="A131" s="2269"/>
      <c r="B131" s="2269"/>
      <c r="C131" s="2269"/>
      <c r="D131" s="2269"/>
      <c r="E131" s="2269"/>
      <c r="F131" s="2269"/>
      <c r="G131" s="2269"/>
      <c r="H131" s="2269"/>
      <c r="I131" s="2269"/>
      <c r="J131" s="2269"/>
      <c r="K131" s="2269"/>
      <c r="L131" s="2269"/>
      <c r="M131" s="2269"/>
      <c r="N131" s="2269"/>
      <c r="O131" s="2269"/>
    </row>
    <row r="132" spans="1:15" ht="15.75" customHeight="1">
      <c r="A132" s="2269"/>
      <c r="B132" s="2269"/>
      <c r="C132" s="2269"/>
      <c r="D132" s="2269"/>
      <c r="E132" s="2269"/>
      <c r="F132" s="2269"/>
      <c r="G132" s="2269"/>
      <c r="H132" s="2269"/>
      <c r="I132" s="2269"/>
      <c r="J132" s="2269"/>
      <c r="K132" s="2269"/>
      <c r="L132" s="2269"/>
      <c r="M132" s="2269"/>
      <c r="N132" s="2269"/>
      <c r="O132" s="2269"/>
    </row>
    <row r="133" spans="1:15" ht="15.75" customHeight="1">
      <c r="A133" s="2269"/>
      <c r="B133" s="2269"/>
      <c r="C133" s="2269"/>
      <c r="D133" s="2269"/>
      <c r="E133" s="2269"/>
      <c r="F133" s="2269"/>
      <c r="G133" s="2269"/>
      <c r="H133" s="2269"/>
      <c r="I133" s="2269"/>
      <c r="J133" s="2269"/>
      <c r="K133" s="2269"/>
      <c r="L133" s="2269"/>
      <c r="M133" s="2269"/>
      <c r="N133" s="2269"/>
      <c r="O133" s="2269"/>
    </row>
    <row r="134" spans="1:15" ht="15.75" customHeight="1">
      <c r="A134" s="2269"/>
      <c r="B134" s="2269"/>
      <c r="C134" s="2269"/>
      <c r="D134" s="2269"/>
      <c r="E134" s="2269"/>
      <c r="F134" s="2269"/>
      <c r="G134" s="2269"/>
      <c r="H134" s="2269"/>
      <c r="I134" s="2269"/>
      <c r="J134" s="2269"/>
      <c r="K134" s="2269"/>
      <c r="L134" s="2269"/>
      <c r="M134" s="2269"/>
      <c r="N134" s="2269"/>
      <c r="O134" s="2269"/>
    </row>
    <row r="135" spans="1:15" ht="15.75" customHeight="1">
      <c r="A135" s="2269"/>
      <c r="B135" s="2269"/>
      <c r="C135" s="2269"/>
      <c r="D135" s="2269"/>
      <c r="E135" s="2269"/>
      <c r="F135" s="2269"/>
      <c r="G135" s="2269"/>
      <c r="H135" s="2269"/>
      <c r="I135" s="2269"/>
      <c r="J135" s="2269"/>
      <c r="K135" s="2269"/>
      <c r="L135" s="2269"/>
      <c r="M135" s="2269"/>
      <c r="N135" s="2269"/>
      <c r="O135" s="2269"/>
    </row>
    <row r="136" spans="1:15" ht="15.75" customHeight="1">
      <c r="A136" s="2269"/>
      <c r="B136" s="2269"/>
      <c r="C136" s="2269"/>
      <c r="D136" s="2269"/>
      <c r="E136" s="2269"/>
      <c r="F136" s="2269"/>
      <c r="G136" s="2269"/>
      <c r="H136" s="2269"/>
      <c r="I136" s="2269"/>
      <c r="J136" s="2269"/>
      <c r="K136" s="2269"/>
      <c r="L136" s="2269"/>
      <c r="M136" s="2269"/>
      <c r="N136" s="2269"/>
      <c r="O136" s="2269"/>
    </row>
    <row r="137" spans="1:15" ht="15.75" customHeight="1">
      <c r="A137" s="2269"/>
      <c r="B137" s="2269"/>
      <c r="C137" s="2269"/>
      <c r="D137" s="2269"/>
      <c r="E137" s="2269"/>
      <c r="F137" s="2269"/>
      <c r="G137" s="2269"/>
      <c r="H137" s="2269"/>
      <c r="I137" s="2269"/>
      <c r="J137" s="2269"/>
      <c r="K137" s="2269"/>
      <c r="L137" s="2269"/>
      <c r="M137" s="2269"/>
      <c r="N137" s="2269"/>
      <c r="O137" s="2269"/>
    </row>
    <row r="138" spans="1:15" ht="15.75" customHeight="1">
      <c r="A138" s="2269"/>
      <c r="B138" s="2269"/>
      <c r="C138" s="2269"/>
      <c r="D138" s="2269"/>
      <c r="E138" s="2269"/>
      <c r="F138" s="2269"/>
      <c r="G138" s="2269"/>
      <c r="H138" s="2269"/>
      <c r="I138" s="2269"/>
      <c r="J138" s="2269"/>
      <c r="K138" s="2269"/>
      <c r="L138" s="2269"/>
      <c r="M138" s="2269"/>
      <c r="N138" s="2269"/>
      <c r="O138" s="2269"/>
    </row>
    <row r="139" spans="1:15" ht="15.75" customHeight="1">
      <c r="A139" s="2269"/>
      <c r="B139" s="2269"/>
      <c r="C139" s="2269"/>
      <c r="D139" s="2269"/>
      <c r="E139" s="2269"/>
      <c r="F139" s="2269"/>
      <c r="G139" s="2269"/>
      <c r="H139" s="2269"/>
      <c r="I139" s="2269"/>
      <c r="J139" s="2269"/>
      <c r="K139" s="2269"/>
      <c r="L139" s="2269"/>
      <c r="M139" s="2269"/>
      <c r="N139" s="2269"/>
      <c r="O139" s="2269"/>
    </row>
    <row r="140" spans="1:15" ht="15.75" customHeight="1">
      <c r="A140" s="2269"/>
      <c r="B140" s="2269"/>
      <c r="C140" s="2269"/>
      <c r="D140" s="2269"/>
      <c r="E140" s="2269"/>
      <c r="F140" s="2269"/>
      <c r="G140" s="2269"/>
      <c r="H140" s="2269"/>
      <c r="I140" s="2269"/>
      <c r="J140" s="2269"/>
      <c r="K140" s="2269"/>
      <c r="L140" s="2269"/>
      <c r="M140" s="2269"/>
      <c r="N140" s="2269"/>
      <c r="O140" s="2269"/>
    </row>
    <row r="141" spans="1:15" ht="15.75" customHeight="1">
      <c r="A141" s="2269"/>
      <c r="B141" s="2269"/>
      <c r="C141" s="2269"/>
      <c r="D141" s="2269"/>
      <c r="E141" s="2269"/>
      <c r="F141" s="2269"/>
      <c r="G141" s="2269"/>
      <c r="H141" s="2269"/>
      <c r="I141" s="2269"/>
      <c r="J141" s="2269"/>
      <c r="K141" s="2269"/>
      <c r="L141" s="2269"/>
      <c r="M141" s="2269"/>
      <c r="N141" s="2269"/>
      <c r="O141" s="2269"/>
    </row>
    <row r="142" spans="1:15" ht="15.75" customHeight="1">
      <c r="A142" s="2269"/>
      <c r="B142" s="2269"/>
      <c r="C142" s="2269"/>
      <c r="D142" s="2269"/>
      <c r="E142" s="2269"/>
      <c r="F142" s="2269"/>
      <c r="G142" s="2269"/>
      <c r="H142" s="2269"/>
      <c r="I142" s="2269"/>
      <c r="J142" s="2269"/>
      <c r="K142" s="2269"/>
      <c r="L142" s="2269"/>
      <c r="M142" s="2269"/>
      <c r="N142" s="2269"/>
      <c r="O142" s="2269"/>
    </row>
    <row r="143" spans="1:15" ht="15.75" customHeight="1">
      <c r="A143" s="2269"/>
      <c r="B143" s="2269"/>
      <c r="C143" s="2269"/>
      <c r="D143" s="2269"/>
      <c r="E143" s="2269"/>
      <c r="F143" s="2269"/>
      <c r="G143" s="2269"/>
      <c r="H143" s="2269"/>
      <c r="I143" s="2269"/>
      <c r="J143" s="2269"/>
      <c r="K143" s="2269"/>
      <c r="L143" s="2269"/>
      <c r="M143" s="2269"/>
      <c r="N143" s="2269"/>
      <c r="O143" s="2269"/>
    </row>
    <row r="144" spans="1:15" ht="15.75" customHeight="1">
      <c r="A144" s="2269"/>
      <c r="B144" s="2269"/>
      <c r="C144" s="2269"/>
      <c r="D144" s="2269"/>
      <c r="E144" s="2269"/>
      <c r="F144" s="2269"/>
      <c r="G144" s="2269"/>
      <c r="H144" s="2269"/>
      <c r="I144" s="2269"/>
      <c r="J144" s="2269"/>
      <c r="K144" s="2269"/>
      <c r="L144" s="2269"/>
      <c r="M144" s="2269"/>
      <c r="N144" s="2269"/>
      <c r="O144" s="2269"/>
    </row>
    <row r="145" spans="1:15" ht="15.75" customHeight="1">
      <c r="A145" s="2269"/>
      <c r="B145" s="2269"/>
      <c r="C145" s="2269"/>
      <c r="D145" s="2269"/>
      <c r="E145" s="2269"/>
      <c r="F145" s="2269"/>
      <c r="G145" s="2269"/>
      <c r="H145" s="2269"/>
      <c r="I145" s="2269"/>
      <c r="J145" s="2269"/>
      <c r="K145" s="2269"/>
      <c r="L145" s="2269"/>
      <c r="M145" s="2269"/>
      <c r="N145" s="2269"/>
      <c r="O145" s="2269"/>
    </row>
    <row r="146" spans="1:15" ht="15.75" customHeight="1">
      <c r="A146" s="2269"/>
      <c r="B146" s="2269"/>
      <c r="C146" s="2269"/>
      <c r="D146" s="2269"/>
      <c r="E146" s="2269"/>
      <c r="F146" s="2269"/>
      <c r="G146" s="2269"/>
      <c r="H146" s="2269"/>
      <c r="I146" s="2269"/>
      <c r="J146" s="2269"/>
      <c r="K146" s="2269"/>
      <c r="L146" s="2269"/>
      <c r="M146" s="2269"/>
      <c r="N146" s="2269"/>
      <c r="O146" s="2269"/>
    </row>
    <row r="147" spans="1:15" ht="15.75" customHeight="1">
      <c r="A147" s="2269"/>
      <c r="B147" s="2269"/>
      <c r="C147" s="2269"/>
      <c r="D147" s="2269"/>
      <c r="E147" s="2269"/>
      <c r="F147" s="2269"/>
      <c r="G147" s="2269"/>
      <c r="H147" s="2269"/>
      <c r="I147" s="2269"/>
      <c r="J147" s="2269"/>
      <c r="K147" s="2269"/>
      <c r="L147" s="2269"/>
      <c r="M147" s="2269"/>
      <c r="N147" s="2269"/>
      <c r="O147" s="2269"/>
    </row>
    <row r="148" spans="1:15" ht="15.75" customHeight="1">
      <c r="A148" s="2269"/>
      <c r="B148" s="2269"/>
      <c r="C148" s="2269"/>
      <c r="D148" s="2269"/>
      <c r="E148" s="2269"/>
      <c r="F148" s="2269"/>
      <c r="G148" s="2269"/>
      <c r="H148" s="2269"/>
      <c r="I148" s="2269"/>
      <c r="J148" s="2269"/>
      <c r="K148" s="2269"/>
      <c r="L148" s="2269"/>
      <c r="M148" s="2269"/>
      <c r="N148" s="2269"/>
      <c r="O148" s="2269"/>
    </row>
    <row r="149" spans="1:15" ht="15.75" customHeight="1">
      <c r="A149" s="2269"/>
      <c r="B149" s="2269"/>
      <c r="C149" s="2269"/>
      <c r="D149" s="2269"/>
      <c r="E149" s="2269"/>
      <c r="F149" s="2269"/>
      <c r="G149" s="2269"/>
      <c r="H149" s="2269"/>
      <c r="I149" s="2269"/>
      <c r="J149" s="2269"/>
      <c r="K149" s="2269"/>
      <c r="L149" s="2269"/>
      <c r="M149" s="2269"/>
      <c r="N149" s="2269"/>
      <c r="O149" s="2269"/>
    </row>
    <row r="150" spans="1:15" ht="15.75" customHeight="1">
      <c r="A150" s="2269"/>
      <c r="B150" s="2269"/>
      <c r="C150" s="2269"/>
      <c r="D150" s="2269"/>
      <c r="E150" s="2269"/>
      <c r="F150" s="2269"/>
      <c r="G150" s="2269"/>
      <c r="H150" s="2269"/>
      <c r="I150" s="2269"/>
      <c r="J150" s="2269"/>
      <c r="K150" s="2269"/>
      <c r="L150" s="2269"/>
      <c r="M150" s="2269"/>
      <c r="N150" s="2269"/>
      <c r="O150" s="2269"/>
    </row>
    <row r="151" spans="1:15" ht="15.75" customHeight="1">
      <c r="A151" s="2269"/>
      <c r="B151" s="2269"/>
      <c r="C151" s="2269"/>
      <c r="D151" s="2269"/>
      <c r="E151" s="2269"/>
      <c r="F151" s="2269"/>
      <c r="G151" s="2269"/>
      <c r="H151" s="2269"/>
      <c r="I151" s="2269"/>
      <c r="J151" s="2269"/>
      <c r="K151" s="2269"/>
      <c r="L151" s="2269"/>
      <c r="M151" s="2269"/>
      <c r="N151" s="2269"/>
      <c r="O151" s="2269"/>
    </row>
    <row r="152" spans="1:15" ht="15.75" customHeight="1">
      <c r="A152" s="2269"/>
      <c r="B152" s="2269"/>
      <c r="C152" s="2269"/>
      <c r="D152" s="2269"/>
      <c r="E152" s="2269"/>
      <c r="F152" s="2269"/>
      <c r="G152" s="2269"/>
      <c r="H152" s="2269"/>
      <c r="I152" s="2269"/>
      <c r="J152" s="2269"/>
      <c r="K152" s="2269"/>
      <c r="L152" s="2269"/>
      <c r="M152" s="2269"/>
      <c r="N152" s="2269"/>
      <c r="O152" s="2269"/>
    </row>
    <row r="153" spans="1:15" ht="15.75" customHeight="1">
      <c r="A153" s="2269"/>
      <c r="B153" s="2269"/>
      <c r="C153" s="2269"/>
      <c r="D153" s="2269"/>
      <c r="E153" s="2269"/>
      <c r="F153" s="2269"/>
      <c r="G153" s="2269"/>
      <c r="H153" s="2269"/>
      <c r="I153" s="2269"/>
      <c r="J153" s="2269"/>
      <c r="K153" s="2269"/>
      <c r="L153" s="2269"/>
      <c r="M153" s="2269"/>
      <c r="N153" s="2269"/>
      <c r="O153" s="2269"/>
    </row>
    <row r="154" spans="1:15" ht="15.75" customHeight="1">
      <c r="A154" s="2269"/>
      <c r="B154" s="2269"/>
      <c r="C154" s="2269"/>
      <c r="D154" s="2269"/>
      <c r="E154" s="2269"/>
      <c r="F154" s="2269"/>
      <c r="G154" s="2269"/>
      <c r="H154" s="2269"/>
      <c r="I154" s="2269"/>
      <c r="J154" s="2269"/>
      <c r="K154" s="2269"/>
      <c r="L154" s="2269"/>
      <c r="M154" s="2269"/>
      <c r="N154" s="2269"/>
      <c r="O154" s="2269"/>
    </row>
    <row r="155" spans="1:15" ht="15.75" customHeight="1">
      <c r="A155" s="2269"/>
      <c r="B155" s="2269"/>
      <c r="C155" s="2269"/>
      <c r="D155" s="2269"/>
      <c r="E155" s="2269"/>
      <c r="F155" s="2269"/>
      <c r="G155" s="2269"/>
      <c r="H155" s="2269"/>
      <c r="I155" s="2269"/>
      <c r="J155" s="2269"/>
      <c r="K155" s="2269"/>
      <c r="L155" s="2269"/>
      <c r="M155" s="2269"/>
      <c r="N155" s="2269"/>
      <c r="O155" s="2269"/>
    </row>
    <row r="156" spans="1:15" ht="15.75" customHeight="1">
      <c r="A156" s="2269"/>
      <c r="B156" s="2269"/>
      <c r="C156" s="2269"/>
      <c r="D156" s="2269"/>
      <c r="E156" s="2269"/>
      <c r="F156" s="2269"/>
      <c r="G156" s="2269"/>
      <c r="H156" s="2269"/>
      <c r="I156" s="2269"/>
      <c r="J156" s="2269"/>
      <c r="K156" s="2269"/>
      <c r="L156" s="2269"/>
      <c r="M156" s="2269"/>
      <c r="N156" s="2269"/>
      <c r="O156" s="2269"/>
    </row>
    <row r="157" spans="1:15" ht="15.75" customHeight="1">
      <c r="A157" s="2269"/>
      <c r="B157" s="2269"/>
      <c r="C157" s="2269"/>
      <c r="D157" s="2269"/>
      <c r="E157" s="2269"/>
      <c r="F157" s="2269"/>
      <c r="G157" s="2269"/>
      <c r="H157" s="2269"/>
      <c r="I157" s="2269"/>
      <c r="J157" s="2269"/>
      <c r="K157" s="2269"/>
      <c r="L157" s="2269"/>
      <c r="M157" s="2269"/>
      <c r="N157" s="2269"/>
      <c r="O157" s="2269"/>
    </row>
    <row r="158" spans="1:15" ht="15.75" customHeight="1">
      <c r="A158" s="2269"/>
      <c r="B158" s="2269"/>
      <c r="C158" s="2269"/>
      <c r="D158" s="2269"/>
      <c r="E158" s="2269"/>
      <c r="F158" s="2269"/>
      <c r="G158" s="2269"/>
      <c r="H158" s="2269"/>
      <c r="I158" s="2269"/>
      <c r="J158" s="2269"/>
      <c r="K158" s="2269"/>
      <c r="L158" s="2269"/>
      <c r="M158" s="2269"/>
      <c r="N158" s="2269"/>
      <c r="O158" s="2269"/>
    </row>
    <row r="159" spans="1:15" ht="15.75" customHeight="1">
      <c r="A159" s="2269"/>
      <c r="B159" s="2269"/>
      <c r="C159" s="2269"/>
      <c r="D159" s="2269"/>
      <c r="E159" s="2269"/>
      <c r="F159" s="2269"/>
      <c r="G159" s="2269"/>
      <c r="H159" s="2269"/>
      <c r="I159" s="2269"/>
      <c r="J159" s="2269"/>
      <c r="K159" s="2269"/>
      <c r="L159" s="2269"/>
      <c r="M159" s="2269"/>
      <c r="N159" s="2269"/>
      <c r="O159" s="2269"/>
    </row>
    <row r="160" spans="1:15" ht="15.75" customHeight="1">
      <c r="A160" s="2269"/>
      <c r="B160" s="2269"/>
      <c r="C160" s="2269"/>
      <c r="D160" s="2269"/>
      <c r="E160" s="2269"/>
      <c r="F160" s="2269"/>
      <c r="G160" s="2269"/>
      <c r="H160" s="2269"/>
      <c r="I160" s="2269"/>
      <c r="J160" s="2269"/>
      <c r="K160" s="2269"/>
      <c r="L160" s="2269"/>
      <c r="M160" s="2269"/>
      <c r="N160" s="2269"/>
      <c r="O160" s="2269"/>
    </row>
    <row r="161" spans="1:15" ht="15.75" customHeight="1">
      <c r="A161" s="2269"/>
      <c r="B161" s="2269"/>
      <c r="C161" s="2269"/>
      <c r="D161" s="2269"/>
      <c r="E161" s="2269"/>
      <c r="F161" s="2269"/>
      <c r="G161" s="2269"/>
      <c r="H161" s="2269"/>
      <c r="I161" s="2269"/>
      <c r="J161" s="2269"/>
      <c r="K161" s="2269"/>
      <c r="L161" s="2269"/>
      <c r="M161" s="2269"/>
      <c r="N161" s="2269"/>
      <c r="O161" s="2269"/>
    </row>
    <row r="162" spans="1:15" ht="15.75" customHeight="1">
      <c r="A162" s="2269"/>
      <c r="B162" s="2269"/>
      <c r="C162" s="2269"/>
      <c r="D162" s="2269"/>
      <c r="E162" s="2269"/>
      <c r="F162" s="2269"/>
      <c r="G162" s="2269"/>
      <c r="H162" s="2269"/>
      <c r="I162" s="2269"/>
      <c r="J162" s="2269"/>
      <c r="K162" s="2269"/>
      <c r="L162" s="2269"/>
      <c r="M162" s="2269"/>
      <c r="N162" s="2269"/>
      <c r="O162" s="2269"/>
    </row>
    <row r="163" spans="1:15" ht="15.75" customHeight="1">
      <c r="A163" s="2269"/>
      <c r="B163" s="2269"/>
      <c r="C163" s="2269"/>
      <c r="D163" s="2269"/>
      <c r="E163" s="2269"/>
      <c r="F163" s="2269"/>
      <c r="G163" s="2269"/>
      <c r="H163" s="2269"/>
      <c r="I163" s="2269"/>
      <c r="J163" s="2269"/>
      <c r="K163" s="2269"/>
      <c r="L163" s="2269"/>
      <c r="M163" s="2269"/>
      <c r="N163" s="2269"/>
      <c r="O163" s="2269"/>
    </row>
    <row r="164" spans="1:15" ht="15.75" customHeight="1">
      <c r="A164" s="2269"/>
      <c r="B164" s="2269"/>
      <c r="C164" s="2269"/>
      <c r="D164" s="2269"/>
      <c r="E164" s="2269"/>
      <c r="F164" s="2269"/>
      <c r="G164" s="2269"/>
      <c r="H164" s="2269"/>
      <c r="I164" s="2269"/>
      <c r="J164" s="2269"/>
      <c r="K164" s="2269"/>
      <c r="L164" s="2269"/>
      <c r="M164" s="2269"/>
      <c r="N164" s="2269"/>
      <c r="O164" s="2269"/>
    </row>
    <row r="165" spans="1:15" ht="15.75" customHeight="1">
      <c r="A165" s="2269"/>
      <c r="B165" s="2269"/>
      <c r="C165" s="2269"/>
      <c r="D165" s="2269"/>
      <c r="E165" s="2269"/>
      <c r="F165" s="2269"/>
      <c r="G165" s="2269"/>
      <c r="H165" s="2269"/>
      <c r="I165" s="2269"/>
      <c r="J165" s="2269"/>
      <c r="K165" s="2269"/>
      <c r="L165" s="2269"/>
      <c r="M165" s="2269"/>
      <c r="N165" s="2269"/>
      <c r="O165" s="2269"/>
    </row>
    <row r="166" spans="1:15" ht="15.75" customHeight="1">
      <c r="A166" s="2269"/>
      <c r="B166" s="2269"/>
      <c r="C166" s="2269"/>
      <c r="D166" s="2269"/>
      <c r="E166" s="2269"/>
      <c r="F166" s="2269"/>
      <c r="G166" s="2269"/>
      <c r="H166" s="2269"/>
      <c r="I166" s="2269"/>
      <c r="J166" s="2269"/>
      <c r="K166" s="2269"/>
      <c r="L166" s="2269"/>
      <c r="M166" s="2269"/>
      <c r="N166" s="2269"/>
      <c r="O166" s="2269"/>
    </row>
    <row r="167" spans="1:15" ht="15.75" customHeight="1">
      <c r="A167" s="2269"/>
      <c r="B167" s="2269"/>
      <c r="C167" s="2269"/>
      <c r="D167" s="2269"/>
      <c r="E167" s="2269"/>
      <c r="F167" s="2269"/>
      <c r="G167" s="2269"/>
      <c r="H167" s="2269"/>
      <c r="I167" s="2269"/>
      <c r="J167" s="2269"/>
      <c r="K167" s="2269"/>
      <c r="L167" s="2269"/>
      <c r="M167" s="2269"/>
      <c r="N167" s="2269"/>
      <c r="O167" s="2269"/>
    </row>
    <row r="168" spans="1:15" ht="15.75" customHeight="1">
      <c r="A168" s="2269"/>
      <c r="B168" s="2269"/>
      <c r="C168" s="2269"/>
      <c r="D168" s="2269"/>
      <c r="E168" s="2269"/>
      <c r="F168" s="2269"/>
      <c r="G168" s="2269"/>
      <c r="H168" s="2269"/>
      <c r="I168" s="2269"/>
      <c r="J168" s="2269"/>
      <c r="K168" s="2269"/>
      <c r="L168" s="2269"/>
      <c r="M168" s="2269"/>
      <c r="N168" s="2269"/>
      <c r="O168" s="2269"/>
    </row>
    <row r="169" spans="1:15" ht="15.75" customHeight="1">
      <c r="A169" s="2269"/>
      <c r="B169" s="2269"/>
      <c r="C169" s="2269"/>
      <c r="D169" s="2269"/>
      <c r="E169" s="2269"/>
      <c r="F169" s="2269"/>
      <c r="G169" s="2269"/>
      <c r="H169" s="2269"/>
      <c r="I169" s="2269"/>
      <c r="J169" s="2269"/>
      <c r="K169" s="2269"/>
      <c r="L169" s="2269"/>
      <c r="M169" s="2269"/>
      <c r="N169" s="2269"/>
      <c r="O169" s="2269"/>
    </row>
    <row r="170" spans="1:15" ht="15.75" customHeight="1">
      <c r="A170" s="2269"/>
      <c r="B170" s="2269"/>
      <c r="C170" s="2269"/>
      <c r="D170" s="2269"/>
      <c r="E170" s="2269"/>
      <c r="F170" s="2269"/>
      <c r="G170" s="2269"/>
      <c r="H170" s="2269"/>
      <c r="I170" s="2269"/>
      <c r="J170" s="2269"/>
      <c r="K170" s="2269"/>
      <c r="L170" s="2269"/>
      <c r="M170" s="2269"/>
      <c r="N170" s="2269"/>
      <c r="O170" s="2269"/>
    </row>
    <row r="171" spans="1:15" ht="15.75" customHeight="1">
      <c r="A171" s="2269"/>
      <c r="B171" s="2269"/>
      <c r="C171" s="2269"/>
      <c r="D171" s="2269"/>
      <c r="E171" s="2269"/>
      <c r="F171" s="2269"/>
      <c r="G171" s="2269"/>
      <c r="H171" s="2269"/>
      <c r="I171" s="2269"/>
      <c r="J171" s="2269"/>
      <c r="K171" s="2269"/>
      <c r="L171" s="2269"/>
      <c r="M171" s="2269"/>
      <c r="N171" s="2269"/>
      <c r="O171" s="2269"/>
    </row>
    <row r="172" spans="1:15" ht="15.75" customHeight="1">
      <c r="A172" s="2269"/>
      <c r="B172" s="2269"/>
      <c r="C172" s="2269"/>
      <c r="D172" s="2269"/>
      <c r="E172" s="2269"/>
      <c r="F172" s="2269"/>
      <c r="G172" s="2269"/>
      <c r="H172" s="2269"/>
      <c r="I172" s="2269"/>
      <c r="J172" s="2269"/>
      <c r="K172" s="2269"/>
      <c r="L172" s="2269"/>
      <c r="M172" s="2269"/>
      <c r="N172" s="2269"/>
      <c r="O172" s="2269"/>
    </row>
    <row r="173" spans="1:15" ht="15.75" customHeight="1">
      <c r="A173" s="2269"/>
      <c r="B173" s="2269"/>
      <c r="C173" s="2269"/>
      <c r="D173" s="2269"/>
      <c r="E173" s="2269"/>
      <c r="F173" s="2269"/>
      <c r="G173" s="2269"/>
      <c r="H173" s="2269"/>
      <c r="I173" s="2269"/>
      <c r="J173" s="2269"/>
      <c r="K173" s="2269"/>
      <c r="L173" s="2269"/>
      <c r="M173" s="2269"/>
      <c r="N173" s="2269"/>
      <c r="O173" s="2269"/>
    </row>
    <row r="174" spans="1:15" ht="15.75" customHeight="1">
      <c r="A174" s="2269"/>
      <c r="B174" s="2269"/>
      <c r="C174" s="2269"/>
      <c r="D174" s="2269"/>
      <c r="E174" s="2269"/>
      <c r="F174" s="2269"/>
      <c r="G174" s="2269"/>
      <c r="H174" s="2269"/>
      <c r="I174" s="2269"/>
      <c r="J174" s="2269"/>
      <c r="K174" s="2269"/>
      <c r="L174" s="2269"/>
      <c r="M174" s="2269"/>
      <c r="N174" s="2269"/>
      <c r="O174" s="2269"/>
    </row>
    <row r="175" spans="1:15" ht="15.75" customHeight="1">
      <c r="A175" s="2269"/>
      <c r="B175" s="2269"/>
      <c r="C175" s="2269"/>
      <c r="D175" s="2269"/>
      <c r="E175" s="2269"/>
      <c r="F175" s="2269"/>
      <c r="G175" s="2269"/>
      <c r="H175" s="2269"/>
      <c r="I175" s="2269"/>
      <c r="J175" s="2269"/>
      <c r="K175" s="2269"/>
      <c r="L175" s="2269"/>
      <c r="M175" s="2269"/>
      <c r="N175" s="2269"/>
      <c r="O175" s="2269"/>
    </row>
    <row r="176" spans="1:15" ht="15.75" customHeight="1">
      <c r="A176" s="2269"/>
      <c r="B176" s="2269"/>
      <c r="C176" s="2269"/>
      <c r="D176" s="2269"/>
      <c r="E176" s="2269"/>
      <c r="F176" s="2269"/>
      <c r="G176" s="2269"/>
      <c r="H176" s="2269"/>
      <c r="I176" s="2269"/>
      <c r="J176" s="2269"/>
      <c r="K176" s="2269"/>
      <c r="L176" s="2269"/>
      <c r="M176" s="2269"/>
      <c r="N176" s="2269"/>
      <c r="O176" s="2269"/>
    </row>
    <row r="177" spans="1:15" ht="15.75" customHeight="1">
      <c r="A177" s="2269"/>
      <c r="B177" s="2269"/>
      <c r="C177" s="2269"/>
      <c r="D177" s="2269"/>
      <c r="E177" s="2269"/>
      <c r="F177" s="2269"/>
      <c r="G177" s="2269"/>
      <c r="H177" s="2269"/>
      <c r="I177" s="2269"/>
      <c r="J177" s="2269"/>
      <c r="K177" s="2269"/>
      <c r="L177" s="2269"/>
      <c r="M177" s="2269"/>
      <c r="N177" s="2269"/>
      <c r="O177" s="2269"/>
    </row>
    <row r="178" spans="1:15" ht="15.75" customHeight="1">
      <c r="A178" s="2269"/>
      <c r="B178" s="2269"/>
      <c r="C178" s="2269"/>
      <c r="D178" s="2269"/>
      <c r="E178" s="2269"/>
      <c r="F178" s="2269"/>
      <c r="G178" s="2269"/>
      <c r="H178" s="2269"/>
      <c r="I178" s="2269"/>
      <c r="J178" s="2269"/>
      <c r="K178" s="2269"/>
      <c r="L178" s="2269"/>
      <c r="M178" s="2269"/>
      <c r="N178" s="2269"/>
      <c r="O178" s="2269"/>
    </row>
    <row r="179" spans="1:15" ht="15.75" customHeight="1">
      <c r="A179" s="2269"/>
      <c r="B179" s="2269"/>
      <c r="C179" s="2269"/>
      <c r="D179" s="2269"/>
      <c r="E179" s="2269"/>
      <c r="F179" s="2269"/>
      <c r="G179" s="2269"/>
      <c r="H179" s="2269"/>
      <c r="I179" s="2269"/>
      <c r="J179" s="2269"/>
      <c r="K179" s="2269"/>
      <c r="L179" s="2269"/>
      <c r="M179" s="2269"/>
      <c r="N179" s="2269"/>
      <c r="O179" s="2269"/>
    </row>
    <row r="180" spans="1:15" ht="15.75" customHeight="1">
      <c r="A180" s="2269"/>
      <c r="B180" s="2269"/>
      <c r="C180" s="2269"/>
      <c r="D180" s="2269"/>
      <c r="E180" s="2269"/>
      <c r="F180" s="2269"/>
      <c r="G180" s="2269"/>
      <c r="H180" s="2269"/>
      <c r="I180" s="2269"/>
      <c r="J180" s="2269"/>
      <c r="K180" s="2269"/>
      <c r="L180" s="2269"/>
      <c r="M180" s="2269"/>
      <c r="N180" s="2269"/>
      <c r="O180" s="2269"/>
    </row>
    <row r="181" spans="1:15" ht="15.75" customHeight="1">
      <c r="A181" s="2269"/>
      <c r="B181" s="2269"/>
      <c r="C181" s="2269"/>
      <c r="D181" s="2269"/>
      <c r="E181" s="2269"/>
      <c r="F181" s="2269"/>
      <c r="G181" s="2269"/>
      <c r="H181" s="2269"/>
      <c r="I181" s="2269"/>
      <c r="J181" s="2269"/>
      <c r="K181" s="2269"/>
      <c r="L181" s="2269"/>
      <c r="M181" s="2269"/>
      <c r="N181" s="2269"/>
      <c r="O181" s="2269"/>
    </row>
    <row r="182" spans="1:15" ht="15.75" customHeight="1">
      <c r="A182" s="2269"/>
      <c r="B182" s="2269"/>
      <c r="C182" s="2269"/>
      <c r="D182" s="2269"/>
      <c r="E182" s="2269"/>
      <c r="F182" s="2269"/>
      <c r="G182" s="2269"/>
      <c r="H182" s="2269"/>
      <c r="I182" s="2269"/>
      <c r="J182" s="2269"/>
      <c r="K182" s="2269"/>
      <c r="L182" s="2269"/>
      <c r="M182" s="2269"/>
      <c r="N182" s="2269"/>
      <c r="O182" s="2269"/>
    </row>
    <row r="183" spans="1:15" ht="15.75" customHeight="1">
      <c r="A183" s="2269"/>
      <c r="B183" s="2269"/>
      <c r="C183" s="2269"/>
      <c r="D183" s="2269"/>
      <c r="E183" s="2269"/>
      <c r="F183" s="2269"/>
      <c r="G183" s="2269"/>
      <c r="H183" s="2269"/>
      <c r="I183" s="2269"/>
      <c r="J183" s="2269"/>
      <c r="K183" s="2269"/>
      <c r="L183" s="2269"/>
      <c r="M183" s="2269"/>
      <c r="N183" s="2269"/>
      <c r="O183" s="2269"/>
    </row>
    <row r="184" spans="1:15" ht="15.75" customHeight="1">
      <c r="A184" s="2269"/>
      <c r="B184" s="2269"/>
      <c r="C184" s="2269"/>
      <c r="D184" s="2269"/>
      <c r="E184" s="2269"/>
      <c r="F184" s="2269"/>
      <c r="G184" s="2269"/>
      <c r="H184" s="2269"/>
      <c r="I184" s="2269"/>
      <c r="J184" s="2269"/>
      <c r="K184" s="2269"/>
      <c r="L184" s="2269"/>
      <c r="M184" s="2269"/>
      <c r="N184" s="2269"/>
      <c r="O184" s="2269"/>
    </row>
    <row r="185" spans="1:15" ht="15.75" customHeight="1">
      <c r="A185" s="2269"/>
      <c r="B185" s="2269"/>
      <c r="C185" s="2269"/>
      <c r="D185" s="2269"/>
      <c r="E185" s="2269"/>
      <c r="F185" s="2269"/>
      <c r="G185" s="2269"/>
      <c r="H185" s="2269"/>
      <c r="I185" s="2269"/>
      <c r="J185" s="2269"/>
      <c r="K185" s="2269"/>
      <c r="L185" s="2269"/>
      <c r="M185" s="2269"/>
      <c r="N185" s="2269"/>
      <c r="O185" s="2269"/>
    </row>
    <row r="186" spans="1:15" ht="15.75" customHeight="1">
      <c r="A186" s="2269"/>
      <c r="B186" s="2269"/>
      <c r="C186" s="2269"/>
      <c r="D186" s="2269"/>
      <c r="E186" s="2269"/>
      <c r="F186" s="2269"/>
      <c r="G186" s="2269"/>
      <c r="H186" s="2269"/>
      <c r="I186" s="2269"/>
      <c r="J186" s="2269"/>
      <c r="K186" s="2269"/>
      <c r="L186" s="2269"/>
      <c r="M186" s="2269"/>
      <c r="N186" s="2269"/>
      <c r="O186" s="2269"/>
    </row>
    <row r="187" spans="1:15" ht="15.75" customHeight="1">
      <c r="A187" s="2269"/>
      <c r="B187" s="2269"/>
      <c r="C187" s="2269"/>
      <c r="D187" s="2269"/>
      <c r="E187" s="2269"/>
      <c r="F187" s="2269"/>
      <c r="G187" s="2269"/>
      <c r="H187" s="2269"/>
      <c r="I187" s="2269"/>
      <c r="J187" s="2269"/>
      <c r="K187" s="2269"/>
      <c r="L187" s="2269"/>
      <c r="M187" s="2269"/>
      <c r="N187" s="2269"/>
      <c r="O187" s="2269"/>
    </row>
    <row r="188" spans="1:15" ht="15.75" customHeight="1">
      <c r="A188" s="2269"/>
      <c r="B188" s="2269"/>
      <c r="C188" s="2269"/>
      <c r="D188" s="2269"/>
      <c r="E188" s="2269"/>
      <c r="F188" s="2269"/>
      <c r="G188" s="2269"/>
      <c r="H188" s="2269"/>
      <c r="I188" s="2269"/>
      <c r="J188" s="2269"/>
      <c r="K188" s="2269"/>
      <c r="L188" s="2269"/>
      <c r="M188" s="2269"/>
      <c r="N188" s="2269"/>
      <c r="O188" s="2269"/>
    </row>
    <row r="189" spans="1:15" ht="15.75" customHeight="1">
      <c r="A189" s="2269"/>
      <c r="B189" s="2269"/>
      <c r="C189" s="2269"/>
      <c r="D189" s="2269"/>
      <c r="E189" s="2269"/>
      <c r="F189" s="2269"/>
      <c r="G189" s="2269"/>
      <c r="H189" s="2269"/>
      <c r="I189" s="2269"/>
      <c r="J189" s="2269"/>
      <c r="K189" s="2269"/>
      <c r="L189" s="2269"/>
      <c r="M189" s="2269"/>
      <c r="N189" s="2269"/>
      <c r="O189" s="2269"/>
    </row>
    <row r="190" spans="1:15" ht="15.75" customHeight="1">
      <c r="A190" s="2269"/>
      <c r="B190" s="2269"/>
      <c r="C190" s="2269"/>
      <c r="D190" s="2269"/>
      <c r="E190" s="2269"/>
      <c r="F190" s="2269"/>
      <c r="G190" s="2269"/>
      <c r="H190" s="2269"/>
      <c r="I190" s="2269"/>
      <c r="J190" s="2269"/>
      <c r="K190" s="2269"/>
      <c r="L190" s="2269"/>
      <c r="M190" s="2269"/>
      <c r="N190" s="2269"/>
      <c r="O190" s="2269"/>
    </row>
    <row r="191" spans="1:15" ht="15.75" customHeight="1">
      <c r="A191" s="2269"/>
      <c r="B191" s="2269"/>
      <c r="C191" s="2269"/>
      <c r="D191" s="2269"/>
      <c r="E191" s="2269"/>
      <c r="F191" s="2269"/>
      <c r="G191" s="2269"/>
      <c r="H191" s="2269"/>
      <c r="I191" s="2269"/>
      <c r="J191" s="2269"/>
      <c r="K191" s="2269"/>
      <c r="L191" s="2269"/>
      <c r="M191" s="2269"/>
      <c r="N191" s="2269"/>
      <c r="O191" s="2269"/>
    </row>
    <row r="192" spans="1:15" ht="15.75" customHeight="1">
      <c r="A192" s="2269"/>
      <c r="B192" s="2269"/>
      <c r="C192" s="2269"/>
      <c r="D192" s="2269"/>
      <c r="E192" s="2269"/>
      <c r="F192" s="2269"/>
      <c r="G192" s="2269"/>
      <c r="H192" s="2269"/>
      <c r="I192" s="2269"/>
      <c r="J192" s="2269"/>
      <c r="K192" s="2269"/>
      <c r="L192" s="2269"/>
      <c r="M192" s="2269"/>
      <c r="N192" s="2269"/>
      <c r="O192" s="2269"/>
    </row>
    <row r="193" spans="1:15" ht="15.75" customHeight="1">
      <c r="A193" s="2269"/>
      <c r="B193" s="2269"/>
      <c r="C193" s="2269"/>
      <c r="D193" s="2269"/>
      <c r="E193" s="2269"/>
      <c r="F193" s="2269"/>
      <c r="G193" s="2269"/>
      <c r="H193" s="2269"/>
      <c r="I193" s="2269"/>
      <c r="J193" s="2269"/>
      <c r="K193" s="2269"/>
      <c r="L193" s="2269"/>
      <c r="M193" s="2269"/>
      <c r="N193" s="2269"/>
      <c r="O193" s="2269"/>
    </row>
    <row r="194" spans="1:15" ht="15.75" customHeight="1">
      <c r="A194" s="2269"/>
      <c r="B194" s="2269"/>
      <c r="C194" s="2269"/>
      <c r="D194" s="2269"/>
      <c r="E194" s="2269"/>
      <c r="F194" s="2269"/>
      <c r="G194" s="2269"/>
      <c r="H194" s="2269"/>
      <c r="I194" s="2269"/>
      <c r="J194" s="2269"/>
      <c r="K194" s="2269"/>
      <c r="L194" s="2269"/>
      <c r="M194" s="2269"/>
      <c r="N194" s="2269"/>
      <c r="O194" s="2269"/>
    </row>
    <row r="195" spans="1:15" ht="15.75" customHeight="1">
      <c r="A195" s="2269"/>
      <c r="B195" s="2269"/>
      <c r="C195" s="2269"/>
      <c r="D195" s="2269"/>
      <c r="E195" s="2269"/>
      <c r="F195" s="2269"/>
      <c r="G195" s="2269"/>
      <c r="H195" s="2269"/>
      <c r="I195" s="2269"/>
      <c r="J195" s="2269"/>
      <c r="K195" s="2269"/>
      <c r="L195" s="2269"/>
      <c r="M195" s="2269"/>
      <c r="N195" s="2269"/>
      <c r="O195" s="2269"/>
    </row>
    <row r="196" spans="1:15" ht="15.75" customHeight="1">
      <c r="A196" s="2269"/>
      <c r="B196" s="2269"/>
      <c r="C196" s="2269"/>
      <c r="D196" s="2269"/>
      <c r="E196" s="2269"/>
      <c r="F196" s="2269"/>
      <c r="G196" s="2269"/>
      <c r="H196" s="2269"/>
      <c r="I196" s="2269"/>
      <c r="J196" s="2269"/>
      <c r="K196" s="2269"/>
      <c r="L196" s="2269"/>
      <c r="M196" s="2269"/>
      <c r="N196" s="2269"/>
      <c r="O196" s="2269"/>
    </row>
    <row r="197" spans="1:15" ht="15.75" customHeight="1">
      <c r="A197" s="2269"/>
      <c r="B197" s="2269"/>
      <c r="C197" s="2269"/>
      <c r="D197" s="2269"/>
      <c r="E197" s="2269"/>
      <c r="F197" s="2269"/>
      <c r="G197" s="2269"/>
      <c r="H197" s="2269"/>
      <c r="I197" s="2269"/>
      <c r="J197" s="2269"/>
      <c r="K197" s="2269"/>
      <c r="L197" s="2269"/>
      <c r="M197" s="2269"/>
      <c r="N197" s="2269"/>
      <c r="O197" s="2269"/>
    </row>
    <row r="198" spans="1:15" ht="15.75" customHeight="1">
      <c r="A198" s="2269"/>
      <c r="B198" s="2269"/>
      <c r="C198" s="2269"/>
      <c r="D198" s="2269"/>
      <c r="E198" s="2269"/>
      <c r="F198" s="2269"/>
      <c r="G198" s="2269"/>
      <c r="H198" s="2269"/>
      <c r="I198" s="2269"/>
      <c r="J198" s="2269"/>
      <c r="K198" s="2269"/>
      <c r="L198" s="2269"/>
      <c r="M198" s="2269"/>
      <c r="N198" s="2269"/>
      <c r="O198" s="2269"/>
    </row>
    <row r="199" spans="1:15" ht="15.75" customHeight="1">
      <c r="A199" s="2269"/>
      <c r="B199" s="2269"/>
      <c r="C199" s="2269"/>
      <c r="D199" s="2269"/>
      <c r="E199" s="2269"/>
      <c r="F199" s="2269"/>
      <c r="G199" s="2269"/>
      <c r="H199" s="2269"/>
      <c r="I199" s="2269"/>
      <c r="J199" s="2269"/>
      <c r="K199" s="2269"/>
      <c r="L199" s="2269"/>
      <c r="M199" s="2269"/>
      <c r="N199" s="2269"/>
      <c r="O199" s="2269"/>
    </row>
    <row r="200" spans="1:15" ht="15.75" customHeight="1">
      <c r="A200" s="2269"/>
      <c r="B200" s="2269"/>
      <c r="C200" s="2269"/>
      <c r="D200" s="2269"/>
      <c r="E200" s="2269"/>
      <c r="F200" s="2269"/>
      <c r="G200" s="2269"/>
      <c r="H200" s="2269"/>
      <c r="I200" s="2269"/>
      <c r="J200" s="2269"/>
      <c r="K200" s="2269"/>
      <c r="L200" s="2269"/>
      <c r="M200" s="2269"/>
      <c r="N200" s="2269"/>
      <c r="O200" s="2269"/>
    </row>
    <row r="201" spans="1:15" ht="15.75" customHeight="1">
      <c r="A201" s="2269"/>
      <c r="B201" s="2269"/>
      <c r="C201" s="2269"/>
      <c r="D201" s="2269"/>
      <c r="E201" s="2269"/>
      <c r="F201" s="2269"/>
      <c r="G201" s="2269"/>
      <c r="H201" s="2269"/>
      <c r="I201" s="2269"/>
      <c r="J201" s="2269"/>
      <c r="K201" s="2269"/>
      <c r="L201" s="2269"/>
      <c r="M201" s="2269"/>
      <c r="N201" s="2269"/>
      <c r="O201" s="2269"/>
    </row>
    <row r="202" spans="1:15" ht="15.75" customHeight="1">
      <c r="A202" s="2269"/>
      <c r="B202" s="2269"/>
      <c r="C202" s="2269"/>
      <c r="D202" s="2269"/>
      <c r="E202" s="2269"/>
      <c r="F202" s="2269"/>
      <c r="G202" s="2269"/>
      <c r="H202" s="2269"/>
      <c r="I202" s="2269"/>
      <c r="J202" s="2269"/>
      <c r="K202" s="2269"/>
      <c r="L202" s="2269"/>
      <c r="M202" s="2269"/>
      <c r="N202" s="2269"/>
      <c r="O202" s="2269"/>
    </row>
    <row r="203" spans="1:15" ht="15.75" customHeight="1">
      <c r="A203" s="2269"/>
      <c r="B203" s="2269"/>
      <c r="C203" s="2269"/>
      <c r="D203" s="2269"/>
      <c r="E203" s="2269"/>
      <c r="F203" s="2269"/>
      <c r="G203" s="2269"/>
      <c r="H203" s="2269"/>
      <c r="I203" s="2269"/>
      <c r="J203" s="2269"/>
      <c r="K203" s="2269"/>
      <c r="L203" s="2269"/>
      <c r="M203" s="2269"/>
      <c r="N203" s="2269"/>
      <c r="O203" s="2269"/>
    </row>
    <row r="204" spans="1:15" ht="15.75" customHeight="1">
      <c r="A204" s="2269"/>
      <c r="B204" s="2269"/>
      <c r="C204" s="2269"/>
      <c r="D204" s="2269"/>
      <c r="E204" s="2269"/>
      <c r="F204" s="2269"/>
      <c r="G204" s="2269"/>
      <c r="H204" s="2269"/>
      <c r="I204" s="2269"/>
      <c r="J204" s="2269"/>
      <c r="K204" s="2269"/>
      <c r="L204" s="2269"/>
      <c r="M204" s="2269"/>
      <c r="N204" s="2269"/>
      <c r="O204" s="2269"/>
    </row>
    <row r="205" spans="1:15" ht="15.75" customHeight="1">
      <c r="A205" s="2269"/>
      <c r="B205" s="2269"/>
      <c r="C205" s="2269"/>
      <c r="D205" s="2269"/>
      <c r="E205" s="2269"/>
      <c r="F205" s="2269"/>
      <c r="G205" s="2269"/>
      <c r="H205" s="2269"/>
      <c r="I205" s="2269"/>
      <c r="J205" s="2269"/>
      <c r="K205" s="2269"/>
      <c r="L205" s="2269"/>
      <c r="M205" s="2269"/>
      <c r="N205" s="2269"/>
      <c r="O205" s="2269"/>
    </row>
    <row r="206" spans="1:15" ht="15.75" customHeight="1">
      <c r="A206" s="2269"/>
      <c r="B206" s="2269"/>
      <c r="C206" s="2269"/>
      <c r="D206" s="2269"/>
      <c r="E206" s="2269"/>
      <c r="F206" s="2269"/>
      <c r="G206" s="2269"/>
      <c r="H206" s="2269"/>
      <c r="I206" s="2269"/>
      <c r="J206" s="2269"/>
      <c r="K206" s="2269"/>
      <c r="L206" s="2269"/>
      <c r="M206" s="2269"/>
      <c r="N206" s="2269"/>
      <c r="O206" s="2269"/>
    </row>
    <row r="207" spans="1:15" ht="15.75" customHeight="1">
      <c r="A207" s="2269"/>
      <c r="B207" s="2269"/>
      <c r="C207" s="2269"/>
      <c r="D207" s="2269"/>
      <c r="E207" s="2269"/>
      <c r="F207" s="2269"/>
      <c r="G207" s="2269"/>
      <c r="H207" s="2269"/>
      <c r="I207" s="2269"/>
      <c r="J207" s="2269"/>
      <c r="K207" s="2269"/>
      <c r="L207" s="2269"/>
      <c r="M207" s="2269"/>
      <c r="N207" s="2269"/>
      <c r="O207" s="2269"/>
    </row>
    <row r="208" spans="1:15" ht="15.75" customHeight="1">
      <c r="A208" s="2269"/>
      <c r="B208" s="2269"/>
      <c r="C208" s="2269"/>
      <c r="D208" s="2269"/>
      <c r="E208" s="2269"/>
      <c r="F208" s="2269"/>
      <c r="G208" s="2269"/>
      <c r="H208" s="2269"/>
      <c r="I208" s="2269"/>
      <c r="J208" s="2269"/>
      <c r="K208" s="2269"/>
      <c r="L208" s="2269"/>
      <c r="M208" s="2269"/>
      <c r="N208" s="2269"/>
      <c r="O208" s="2269"/>
    </row>
    <row r="209" spans="1:15" ht="15.75" customHeight="1">
      <c r="A209" s="2269"/>
      <c r="B209" s="2269"/>
      <c r="C209" s="2269"/>
      <c r="D209" s="2269"/>
      <c r="E209" s="2269"/>
      <c r="F209" s="2269"/>
      <c r="G209" s="2269"/>
      <c r="H209" s="2269"/>
      <c r="I209" s="2269"/>
      <c r="J209" s="2269"/>
      <c r="K209" s="2269"/>
      <c r="L209" s="2269"/>
      <c r="M209" s="2269"/>
      <c r="N209" s="2269"/>
      <c r="O209" s="2269"/>
    </row>
    <row r="210" spans="1:15" ht="15.75" customHeight="1">
      <c r="A210" s="2269"/>
      <c r="B210" s="2269"/>
      <c r="C210" s="2269"/>
      <c r="D210" s="2269"/>
      <c r="E210" s="2269"/>
      <c r="F210" s="2269"/>
      <c r="G210" s="2269"/>
      <c r="H210" s="2269"/>
      <c r="I210" s="2269"/>
      <c r="J210" s="2269"/>
      <c r="K210" s="2269"/>
      <c r="L210" s="2269"/>
      <c r="M210" s="2269"/>
      <c r="N210" s="2269"/>
      <c r="O210" s="2269"/>
    </row>
    <row r="211" spans="1:15" ht="15.75" customHeight="1">
      <c r="A211" s="2269"/>
      <c r="B211" s="2269"/>
      <c r="C211" s="2269"/>
      <c r="D211" s="2269"/>
      <c r="E211" s="2269"/>
      <c r="F211" s="2269"/>
      <c r="G211" s="2269"/>
      <c r="H211" s="2269"/>
      <c r="I211" s="2269"/>
      <c r="J211" s="2269"/>
      <c r="K211" s="2269"/>
      <c r="L211" s="2269"/>
      <c r="M211" s="2269"/>
      <c r="N211" s="2269"/>
      <c r="O211" s="2269"/>
    </row>
    <row r="212" spans="1:15" ht="15.75" customHeight="1">
      <c r="A212" s="2269"/>
      <c r="B212" s="2269"/>
      <c r="C212" s="2269"/>
      <c r="D212" s="2269"/>
      <c r="E212" s="2269"/>
      <c r="F212" s="2269"/>
      <c r="G212" s="2269"/>
      <c r="H212" s="2269"/>
      <c r="I212" s="2269"/>
      <c r="J212" s="2269"/>
      <c r="K212" s="2269"/>
      <c r="L212" s="2269"/>
      <c r="M212" s="2269"/>
      <c r="N212" s="2269"/>
      <c r="O212" s="2269"/>
    </row>
    <row r="213" spans="1:15" ht="15.75" customHeight="1">
      <c r="A213" s="2269"/>
      <c r="B213" s="2269"/>
      <c r="C213" s="2269"/>
      <c r="D213" s="2269"/>
      <c r="E213" s="2269"/>
      <c r="F213" s="2269"/>
      <c r="G213" s="2269"/>
      <c r="H213" s="2269"/>
      <c r="I213" s="2269"/>
      <c r="J213" s="2269"/>
      <c r="K213" s="2269"/>
      <c r="L213" s="2269"/>
      <c r="M213" s="2269"/>
      <c r="N213" s="2269"/>
      <c r="O213" s="2269"/>
    </row>
    <row r="214" spans="1:15" ht="15.75" customHeight="1">
      <c r="A214" s="2269"/>
      <c r="B214" s="2269"/>
      <c r="C214" s="2269"/>
      <c r="D214" s="2269"/>
      <c r="E214" s="2269"/>
      <c r="F214" s="2269"/>
      <c r="G214" s="2269"/>
      <c r="H214" s="2269"/>
      <c r="I214" s="2269"/>
      <c r="J214" s="2269"/>
      <c r="K214" s="2269"/>
      <c r="L214" s="2269"/>
      <c r="M214" s="2269"/>
      <c r="N214" s="2269"/>
      <c r="O214" s="2269"/>
    </row>
    <row r="215" spans="1:15" ht="15.75" customHeight="1">
      <c r="A215" s="2269"/>
      <c r="B215" s="2269"/>
      <c r="C215" s="2269"/>
      <c r="D215" s="2269"/>
      <c r="E215" s="2269"/>
      <c r="F215" s="2269"/>
      <c r="G215" s="2269"/>
      <c r="H215" s="2269"/>
      <c r="I215" s="2269"/>
      <c r="J215" s="2269"/>
      <c r="K215" s="2269"/>
      <c r="L215" s="2269"/>
      <c r="M215" s="2269"/>
      <c r="N215" s="2269"/>
      <c r="O215" s="2269"/>
    </row>
    <row r="216" spans="1:15" ht="15.75" customHeight="1">
      <c r="A216" s="2269"/>
      <c r="B216" s="2269"/>
      <c r="C216" s="2269"/>
      <c r="D216" s="2269"/>
      <c r="E216" s="2269"/>
      <c r="F216" s="2269"/>
      <c r="G216" s="2269"/>
      <c r="H216" s="2269"/>
      <c r="I216" s="2269"/>
      <c r="J216" s="2269"/>
      <c r="K216" s="2269"/>
      <c r="L216" s="2269"/>
      <c r="M216" s="2269"/>
      <c r="N216" s="2269"/>
      <c r="O216" s="2269"/>
    </row>
    <row r="217" spans="1:15" ht="15.75" customHeight="1">
      <c r="A217" s="2269"/>
      <c r="B217" s="2269"/>
      <c r="C217" s="2269"/>
      <c r="D217" s="2269"/>
      <c r="E217" s="2269"/>
      <c r="F217" s="2269"/>
      <c r="G217" s="2269"/>
      <c r="H217" s="2269"/>
      <c r="I217" s="2269"/>
      <c r="J217" s="2269"/>
      <c r="K217" s="2269"/>
      <c r="L217" s="2269"/>
      <c r="M217" s="2269"/>
      <c r="N217" s="2269"/>
      <c r="O217" s="2269"/>
    </row>
    <row r="218" spans="1:15" ht="15.75" customHeight="1">
      <c r="A218" s="2269"/>
      <c r="B218" s="2269"/>
      <c r="C218" s="2269"/>
      <c r="D218" s="2269"/>
      <c r="E218" s="2269"/>
      <c r="F218" s="2269"/>
      <c r="G218" s="2269"/>
      <c r="H218" s="2269"/>
      <c r="I218" s="2269"/>
      <c r="J218" s="2269"/>
      <c r="K218" s="2269"/>
      <c r="L218" s="2269"/>
      <c r="M218" s="2269"/>
      <c r="N218" s="2269"/>
      <c r="O218" s="2269"/>
    </row>
    <row r="219" spans="1:15" ht="15.75" customHeight="1">
      <c r="A219" s="2269"/>
      <c r="B219" s="2269"/>
      <c r="C219" s="2269"/>
      <c r="D219" s="2269"/>
      <c r="E219" s="2269"/>
      <c r="F219" s="2269"/>
      <c r="G219" s="2269"/>
      <c r="H219" s="2269"/>
      <c r="I219" s="2269"/>
      <c r="J219" s="2269"/>
      <c r="K219" s="2269"/>
      <c r="L219" s="2269"/>
      <c r="M219" s="2269"/>
      <c r="N219" s="2269"/>
      <c r="O219" s="2269"/>
    </row>
    <row r="220" spans="1:15" ht="15.75" customHeight="1">
      <c r="A220" s="2269"/>
      <c r="B220" s="2269"/>
      <c r="C220" s="2269"/>
      <c r="D220" s="2269"/>
      <c r="E220" s="2269"/>
      <c r="F220" s="2269"/>
      <c r="G220" s="2269"/>
      <c r="H220" s="2269"/>
      <c r="I220" s="2269"/>
      <c r="J220" s="2269"/>
      <c r="K220" s="2269"/>
      <c r="L220" s="2269"/>
      <c r="M220" s="2269"/>
      <c r="N220" s="2269"/>
      <c r="O220" s="2269"/>
    </row>
    <row r="221" spans="1:15" ht="15.75" customHeight="1">
      <c r="A221" s="2269"/>
      <c r="B221" s="2269"/>
      <c r="C221" s="2269"/>
      <c r="D221" s="2269"/>
      <c r="E221" s="2269"/>
      <c r="F221" s="2269"/>
      <c r="G221" s="2269"/>
      <c r="H221" s="2269"/>
      <c r="I221" s="2269"/>
      <c r="J221" s="2269"/>
      <c r="K221" s="2269"/>
      <c r="L221" s="2269"/>
      <c r="M221" s="2269"/>
      <c r="N221" s="2269"/>
      <c r="O221" s="2269"/>
    </row>
    <row r="222" spans="1:15" ht="15.75" customHeight="1">
      <c r="A222" s="2269"/>
      <c r="B222" s="2269"/>
      <c r="C222" s="2269"/>
      <c r="D222" s="2269"/>
      <c r="E222" s="2269"/>
      <c r="F222" s="2269"/>
      <c r="G222" s="2269"/>
      <c r="H222" s="2269"/>
      <c r="I222" s="2269"/>
      <c r="J222" s="2269"/>
      <c r="K222" s="2269"/>
      <c r="L222" s="2269"/>
      <c r="M222" s="2269"/>
      <c r="N222" s="2269"/>
      <c r="O222" s="2269"/>
    </row>
    <row r="223" spans="1:15" ht="15.75" customHeight="1">
      <c r="A223" s="2269"/>
      <c r="B223" s="2269"/>
      <c r="C223" s="2269"/>
      <c r="D223" s="2269"/>
      <c r="E223" s="2269"/>
      <c r="F223" s="2269"/>
      <c r="G223" s="2269"/>
      <c r="H223" s="2269"/>
      <c r="I223" s="2269"/>
      <c r="J223" s="2269"/>
      <c r="K223" s="2269"/>
      <c r="L223" s="2269"/>
      <c r="M223" s="2269"/>
      <c r="N223" s="2269"/>
      <c r="O223" s="2269"/>
    </row>
    <row r="224" spans="1:15" ht="15.75" customHeight="1">
      <c r="A224" s="2269"/>
      <c r="B224" s="2269"/>
      <c r="C224" s="2269"/>
      <c r="D224" s="2269"/>
      <c r="E224" s="2269"/>
      <c r="F224" s="2269"/>
      <c r="G224" s="2269"/>
      <c r="H224" s="2269"/>
      <c r="I224" s="2269"/>
      <c r="J224" s="2269"/>
      <c r="K224" s="2269"/>
      <c r="L224" s="2269"/>
      <c r="M224" s="2269"/>
      <c r="N224" s="2269"/>
      <c r="O224" s="2269"/>
    </row>
    <row r="225" spans="1:15" ht="15.75" customHeight="1">
      <c r="A225" s="2269"/>
      <c r="B225" s="2269"/>
      <c r="C225" s="2269"/>
      <c r="D225" s="2269"/>
      <c r="E225" s="2269"/>
      <c r="F225" s="2269"/>
      <c r="G225" s="2269"/>
      <c r="H225" s="2269"/>
      <c r="I225" s="2269"/>
      <c r="J225" s="2269"/>
      <c r="K225" s="2269"/>
      <c r="L225" s="2269"/>
      <c r="M225" s="2269"/>
      <c r="N225" s="2269"/>
      <c r="O225" s="2269"/>
    </row>
    <row r="226" spans="1:15" ht="15.75" customHeight="1">
      <c r="A226" s="2269"/>
      <c r="B226" s="2269"/>
      <c r="C226" s="2269"/>
      <c r="D226" s="2269"/>
      <c r="E226" s="2269"/>
      <c r="F226" s="2269"/>
      <c r="G226" s="2269"/>
      <c r="H226" s="2269"/>
      <c r="I226" s="2269"/>
      <c r="J226" s="2269"/>
      <c r="K226" s="2269"/>
      <c r="L226" s="2269"/>
      <c r="M226" s="2269"/>
      <c r="N226" s="2269"/>
      <c r="O226" s="2269"/>
    </row>
    <row r="227" spans="1:15" ht="15.75" customHeight="1">
      <c r="A227" s="2269"/>
      <c r="B227" s="2269"/>
      <c r="C227" s="2269"/>
      <c r="D227" s="2269"/>
      <c r="E227" s="2269"/>
      <c r="F227" s="2269"/>
      <c r="G227" s="2269"/>
      <c r="H227" s="2269"/>
      <c r="I227" s="2269"/>
      <c r="J227" s="2269"/>
      <c r="K227" s="2269"/>
      <c r="L227" s="2269"/>
      <c r="M227" s="2269"/>
      <c r="N227" s="2269"/>
      <c r="O227" s="2269"/>
    </row>
    <row r="228" spans="1:15" ht="15.75" customHeight="1">
      <c r="A228" s="2269"/>
      <c r="B228" s="2269"/>
      <c r="C228" s="2269"/>
      <c r="D228" s="2269"/>
      <c r="E228" s="2269"/>
      <c r="F228" s="2269"/>
      <c r="G228" s="2269"/>
      <c r="H228" s="2269"/>
      <c r="I228" s="2269"/>
      <c r="J228" s="2269"/>
      <c r="K228" s="2269"/>
      <c r="L228" s="2269"/>
      <c r="M228" s="2269"/>
      <c r="N228" s="2269"/>
      <c r="O228" s="2269"/>
    </row>
    <row r="229" spans="1:15" ht="15.75" customHeight="1">
      <c r="A229" s="2269"/>
      <c r="B229" s="2269"/>
      <c r="C229" s="2269"/>
      <c r="D229" s="2269"/>
      <c r="E229" s="2269"/>
      <c r="F229" s="2269"/>
      <c r="G229" s="2269"/>
      <c r="H229" s="2269"/>
      <c r="I229" s="2269"/>
      <c r="J229" s="2269"/>
      <c r="K229" s="2269"/>
      <c r="L229" s="2269"/>
      <c r="M229" s="2269"/>
      <c r="N229" s="2269"/>
      <c r="O229" s="2269"/>
    </row>
    <row r="230" spans="1:15" ht="15.75" customHeight="1">
      <c r="A230" s="2269"/>
      <c r="B230" s="2269"/>
      <c r="C230" s="2269"/>
      <c r="D230" s="2269"/>
      <c r="E230" s="2269"/>
      <c r="F230" s="2269"/>
      <c r="G230" s="2269"/>
      <c r="H230" s="2269"/>
      <c r="I230" s="2269"/>
      <c r="J230" s="2269"/>
      <c r="K230" s="2269"/>
      <c r="L230" s="2269"/>
      <c r="M230" s="2269"/>
      <c r="N230" s="2269"/>
      <c r="O230" s="2269"/>
    </row>
    <row r="231" spans="1:15" ht="15.75" customHeight="1">
      <c r="A231" s="2269"/>
      <c r="B231" s="2269"/>
      <c r="C231" s="2269"/>
      <c r="D231" s="2269"/>
      <c r="E231" s="2269"/>
      <c r="F231" s="2269"/>
      <c r="G231" s="2269"/>
      <c r="H231" s="2269"/>
      <c r="I231" s="2269"/>
      <c r="J231" s="2269"/>
      <c r="K231" s="2269"/>
      <c r="L231" s="2269"/>
      <c r="M231" s="2269"/>
      <c r="N231" s="2269"/>
      <c r="O231" s="2269"/>
    </row>
    <row r="232" spans="1:15" ht="15.75" customHeight="1">
      <c r="A232" s="2269"/>
      <c r="B232" s="2269"/>
      <c r="C232" s="2269"/>
      <c r="D232" s="2269"/>
      <c r="E232" s="2269"/>
      <c r="F232" s="2269"/>
      <c r="G232" s="2269"/>
      <c r="H232" s="2269"/>
      <c r="I232" s="2269"/>
      <c r="J232" s="2269"/>
      <c r="K232" s="2269"/>
      <c r="L232" s="2269"/>
      <c r="M232" s="2269"/>
      <c r="N232" s="2269"/>
      <c r="O232" s="2269"/>
    </row>
    <row r="233" spans="1:15" ht="15.75" customHeight="1">
      <c r="A233" s="2269"/>
      <c r="B233" s="2269"/>
      <c r="C233" s="2269"/>
      <c r="D233" s="2269"/>
      <c r="E233" s="2269"/>
      <c r="F233" s="2269"/>
      <c r="G233" s="2269"/>
      <c r="H233" s="2269"/>
      <c r="I233" s="2269"/>
      <c r="J233" s="2269"/>
      <c r="K233" s="2269"/>
      <c r="L233" s="2269"/>
      <c r="M233" s="2269"/>
      <c r="N233" s="2269"/>
      <c r="O233" s="2269"/>
    </row>
    <row r="234" spans="1:15" ht="15.75" customHeight="1">
      <c r="A234" s="2269"/>
      <c r="B234" s="2269"/>
      <c r="C234" s="2269"/>
      <c r="D234" s="2269"/>
      <c r="E234" s="2269"/>
      <c r="F234" s="2269"/>
      <c r="G234" s="2269"/>
      <c r="H234" s="2269"/>
      <c r="I234" s="2269"/>
      <c r="J234" s="2269"/>
      <c r="K234" s="2269"/>
      <c r="L234" s="2269"/>
      <c r="M234" s="2269"/>
      <c r="N234" s="2269"/>
      <c r="O234" s="2269"/>
    </row>
    <row r="235" spans="1:15" ht="15.75" customHeight="1">
      <c r="A235" s="2269"/>
      <c r="B235" s="2269"/>
      <c r="C235" s="2269"/>
      <c r="D235" s="2269"/>
      <c r="E235" s="2269"/>
      <c r="F235" s="2269"/>
      <c r="G235" s="2269"/>
      <c r="H235" s="2269"/>
      <c r="I235" s="2269"/>
      <c r="J235" s="2269"/>
      <c r="K235" s="2269"/>
      <c r="L235" s="2269"/>
      <c r="M235" s="2269"/>
      <c r="N235" s="2269"/>
      <c r="O235" s="2269"/>
    </row>
    <row r="236" spans="1:15" ht="15.75" customHeight="1">
      <c r="A236" s="2269"/>
      <c r="B236" s="2269"/>
      <c r="C236" s="2269"/>
      <c r="D236" s="2269"/>
      <c r="E236" s="2269"/>
      <c r="F236" s="2269"/>
      <c r="G236" s="2269"/>
      <c r="H236" s="2269"/>
      <c r="I236" s="2269"/>
      <c r="J236" s="2269"/>
      <c r="K236" s="2269"/>
      <c r="L236" s="2269"/>
      <c r="M236" s="2269"/>
      <c r="N236" s="2269"/>
      <c r="O236" s="2269"/>
    </row>
    <row r="237" spans="1:15" ht="15.75" customHeight="1">
      <c r="A237" s="2269"/>
      <c r="B237" s="2269"/>
      <c r="C237" s="2269"/>
      <c r="D237" s="2269"/>
      <c r="E237" s="2269"/>
      <c r="F237" s="2269"/>
      <c r="G237" s="2269"/>
      <c r="H237" s="2269"/>
      <c r="I237" s="2269"/>
      <c r="J237" s="2269"/>
      <c r="K237" s="2269"/>
      <c r="L237" s="2269"/>
      <c r="M237" s="2269"/>
      <c r="N237" s="2269"/>
      <c r="O237" s="2269"/>
    </row>
    <row r="238" spans="1:15" ht="15.75" customHeight="1">
      <c r="A238" s="2269"/>
      <c r="B238" s="2269"/>
      <c r="C238" s="2269"/>
      <c r="D238" s="2269"/>
      <c r="E238" s="2269"/>
      <c r="F238" s="2269"/>
      <c r="G238" s="2269"/>
      <c r="H238" s="2269"/>
      <c r="I238" s="2269"/>
      <c r="J238" s="2269"/>
      <c r="K238" s="2269"/>
      <c r="L238" s="2269"/>
      <c r="M238" s="2269"/>
      <c r="N238" s="2269"/>
      <c r="O238" s="2269"/>
    </row>
    <row r="239" spans="1:15" ht="15.75" customHeight="1">
      <c r="A239" s="2269"/>
      <c r="B239" s="2269"/>
      <c r="C239" s="2269"/>
      <c r="D239" s="2269"/>
      <c r="E239" s="2269"/>
      <c r="F239" s="2269"/>
      <c r="G239" s="2269"/>
      <c r="H239" s="2269"/>
      <c r="I239" s="2269"/>
      <c r="J239" s="2269"/>
      <c r="K239" s="2269"/>
      <c r="L239" s="2269"/>
      <c r="M239" s="2269"/>
      <c r="N239" s="2269"/>
      <c r="O239" s="2269"/>
    </row>
    <row r="240" spans="1:15" ht="15.75" customHeight="1">
      <c r="A240" s="2269"/>
      <c r="B240" s="2269"/>
      <c r="C240" s="2269"/>
      <c r="D240" s="2269"/>
      <c r="E240" s="2269"/>
      <c r="F240" s="2269"/>
      <c r="G240" s="2269"/>
      <c r="H240" s="2269"/>
      <c r="I240" s="2269"/>
      <c r="J240" s="2269"/>
      <c r="K240" s="2269"/>
      <c r="L240" s="2269"/>
      <c r="M240" s="2269"/>
      <c r="N240" s="2269"/>
      <c r="O240" s="2269"/>
    </row>
    <row r="241" spans="1:15" ht="15.75" customHeight="1">
      <c r="A241" s="2269"/>
      <c r="B241" s="2269"/>
      <c r="C241" s="2269"/>
      <c r="D241" s="2269"/>
      <c r="E241" s="2269"/>
      <c r="F241" s="2269"/>
      <c r="G241" s="2269"/>
      <c r="H241" s="2269"/>
      <c r="I241" s="2269"/>
      <c r="J241" s="2269"/>
      <c r="K241" s="2269"/>
      <c r="L241" s="2269"/>
      <c r="M241" s="2269"/>
      <c r="N241" s="2269"/>
      <c r="O241" s="2269"/>
    </row>
    <row r="242" spans="1:15" ht="15.75" customHeight="1">
      <c r="A242" s="2269"/>
      <c r="B242" s="2269"/>
      <c r="C242" s="2269"/>
      <c r="D242" s="2269"/>
      <c r="E242" s="2269"/>
      <c r="F242" s="2269"/>
      <c r="G242" s="2269"/>
      <c r="H242" s="2269"/>
      <c r="I242" s="2269"/>
      <c r="J242" s="2269"/>
      <c r="K242" s="2269"/>
      <c r="L242" s="2269"/>
      <c r="M242" s="2269"/>
      <c r="N242" s="2269"/>
      <c r="O242" s="2269"/>
    </row>
    <row r="243" spans="1:15" ht="15.75" customHeight="1">
      <c r="A243" s="2269"/>
      <c r="B243" s="2269"/>
      <c r="C243" s="2269"/>
      <c r="D243" s="2269"/>
      <c r="E243" s="2269"/>
      <c r="F243" s="2269"/>
      <c r="G243" s="2269"/>
      <c r="H243" s="2269"/>
      <c r="I243" s="2269"/>
      <c r="J243" s="2269"/>
      <c r="K243" s="2269"/>
      <c r="L243" s="2269"/>
      <c r="M243" s="2269"/>
      <c r="N243" s="2269"/>
      <c r="O243" s="2269"/>
    </row>
    <row r="244" spans="1:15" ht="15.75" customHeight="1">
      <c r="A244" s="2269"/>
      <c r="B244" s="2269"/>
      <c r="C244" s="2269"/>
      <c r="D244" s="2269"/>
      <c r="E244" s="2269"/>
      <c r="F244" s="2269"/>
      <c r="G244" s="2269"/>
      <c r="H244" s="2269"/>
      <c r="I244" s="2269"/>
      <c r="J244" s="2269"/>
      <c r="K244" s="2269"/>
      <c r="L244" s="2269"/>
      <c r="M244" s="2269"/>
      <c r="N244" s="2269"/>
      <c r="O244" s="2269"/>
    </row>
    <row r="245" spans="1:15" ht="15.75" customHeight="1">
      <c r="A245" s="2269"/>
      <c r="B245" s="2269"/>
      <c r="C245" s="2269"/>
      <c r="D245" s="2269"/>
      <c r="E245" s="2269"/>
      <c r="F245" s="2269"/>
      <c r="G245" s="2269"/>
      <c r="H245" s="2269"/>
      <c r="I245" s="2269"/>
      <c r="J245" s="2269"/>
      <c r="K245" s="2269"/>
      <c r="L245" s="2269"/>
      <c r="M245" s="2269"/>
      <c r="N245" s="2269"/>
      <c r="O245" s="2269"/>
    </row>
    <row r="246" spans="1:15" ht="15.75" customHeight="1">
      <c r="A246" s="2269"/>
      <c r="B246" s="2269"/>
      <c r="C246" s="2269"/>
      <c r="D246" s="2269"/>
      <c r="E246" s="2269"/>
      <c r="F246" s="2269"/>
      <c r="G246" s="2269"/>
      <c r="H246" s="2269"/>
      <c r="I246" s="2269"/>
      <c r="J246" s="2269"/>
      <c r="K246" s="2269"/>
      <c r="L246" s="2269"/>
      <c r="M246" s="2269"/>
      <c r="N246" s="2269"/>
      <c r="O246" s="2269"/>
    </row>
    <row r="247" spans="1:15" ht="15.75" customHeight="1">
      <c r="A247" s="2269"/>
      <c r="B247" s="2269"/>
      <c r="C247" s="2269"/>
      <c r="D247" s="2269"/>
      <c r="E247" s="2269"/>
      <c r="F247" s="2269"/>
      <c r="G247" s="2269"/>
      <c r="H247" s="2269"/>
      <c r="I247" s="2269"/>
      <c r="J247" s="2269"/>
      <c r="K247" s="2269"/>
      <c r="L247" s="2269"/>
      <c r="M247" s="2269"/>
      <c r="N247" s="2269"/>
      <c r="O247" s="2269"/>
    </row>
    <row r="248" spans="1:15" ht="15.75" customHeight="1">
      <c r="A248" s="2269"/>
      <c r="B248" s="2269"/>
      <c r="C248" s="2269"/>
      <c r="D248" s="2269"/>
      <c r="E248" s="2269"/>
      <c r="F248" s="2269"/>
      <c r="G248" s="2269"/>
      <c r="H248" s="2269"/>
      <c r="I248" s="2269"/>
      <c r="J248" s="2269"/>
      <c r="K248" s="2269"/>
      <c r="L248" s="2269"/>
      <c r="M248" s="2269"/>
      <c r="N248" s="2269"/>
      <c r="O248" s="2269"/>
    </row>
    <row r="249" spans="1:15" ht="15.75" customHeight="1">
      <c r="A249" s="2269"/>
      <c r="B249" s="2269"/>
      <c r="C249" s="2269"/>
      <c r="D249" s="2269"/>
      <c r="E249" s="2269"/>
      <c r="F249" s="2269"/>
      <c r="G249" s="2269"/>
      <c r="H249" s="2269"/>
      <c r="I249" s="2269"/>
      <c r="J249" s="2269"/>
      <c r="K249" s="2269"/>
      <c r="L249" s="2269"/>
      <c r="M249" s="2269"/>
      <c r="N249" s="2269"/>
      <c r="O249" s="2269"/>
    </row>
    <row r="250" spans="1:15" ht="15.75" customHeight="1">
      <c r="A250" s="2269"/>
      <c r="B250" s="2269"/>
      <c r="C250" s="2269"/>
      <c r="D250" s="2269"/>
      <c r="E250" s="2269"/>
      <c r="F250" s="2269"/>
      <c r="G250" s="2269"/>
      <c r="H250" s="2269"/>
      <c r="I250" s="2269"/>
      <c r="J250" s="2269"/>
      <c r="K250" s="2269"/>
      <c r="L250" s="2269"/>
      <c r="M250" s="2269"/>
      <c r="N250" s="2269"/>
      <c r="O250" s="2269"/>
    </row>
    <row r="251" spans="1:15" ht="15.75" customHeight="1">
      <c r="A251" s="2269"/>
      <c r="B251" s="2269"/>
      <c r="C251" s="2269"/>
      <c r="D251" s="2269"/>
      <c r="E251" s="2269"/>
      <c r="F251" s="2269"/>
      <c r="G251" s="2269"/>
      <c r="H251" s="2269"/>
      <c r="I251" s="2269"/>
      <c r="J251" s="2269"/>
      <c r="K251" s="2269"/>
      <c r="L251" s="2269"/>
      <c r="M251" s="2269"/>
      <c r="N251" s="2269"/>
      <c r="O251" s="2269"/>
    </row>
    <row r="252" spans="1:15" ht="15.75" customHeight="1">
      <c r="A252" s="2269"/>
      <c r="B252" s="2269"/>
      <c r="C252" s="2269"/>
      <c r="D252" s="2269"/>
      <c r="E252" s="2269"/>
      <c r="F252" s="2269"/>
      <c r="G252" s="2269"/>
      <c r="H252" s="2269"/>
      <c r="I252" s="2269"/>
      <c r="J252" s="2269"/>
      <c r="K252" s="2269"/>
      <c r="L252" s="2269"/>
      <c r="M252" s="2269"/>
      <c r="N252" s="2269"/>
      <c r="O252" s="2269"/>
    </row>
    <row r="253" spans="1:15" ht="15.75" customHeight="1">
      <c r="A253" s="2269"/>
      <c r="B253" s="2269"/>
      <c r="C253" s="2269"/>
      <c r="D253" s="2269"/>
      <c r="E253" s="2269"/>
      <c r="F253" s="2269"/>
      <c r="G253" s="2269"/>
      <c r="H253" s="2269"/>
      <c r="I253" s="2269"/>
      <c r="J253" s="2269"/>
      <c r="K253" s="2269"/>
      <c r="L253" s="2269"/>
      <c r="M253" s="2269"/>
      <c r="N253" s="2269"/>
      <c r="O253" s="2269"/>
    </row>
    <row r="254" spans="1:15" ht="15.75" customHeight="1">
      <c r="A254" s="2269"/>
      <c r="B254" s="2269"/>
      <c r="C254" s="2269"/>
      <c r="D254" s="2269"/>
      <c r="E254" s="2269"/>
      <c r="F254" s="2269"/>
      <c r="G254" s="2269"/>
      <c r="H254" s="2269"/>
      <c r="I254" s="2269"/>
      <c r="J254" s="2269"/>
      <c r="K254" s="2269"/>
      <c r="L254" s="2269"/>
      <c r="M254" s="2269"/>
      <c r="N254" s="2269"/>
      <c r="O254" s="2269"/>
    </row>
    <row r="255" spans="1:15" ht="15.75" customHeight="1">
      <c r="A255" s="2269"/>
      <c r="B255" s="2269"/>
      <c r="C255" s="2269"/>
      <c r="D255" s="2269"/>
      <c r="E255" s="2269"/>
      <c r="F255" s="2269"/>
      <c r="G255" s="2269"/>
      <c r="H255" s="2269"/>
      <c r="I255" s="2269"/>
      <c r="J255" s="2269"/>
      <c r="K255" s="2269"/>
      <c r="L255" s="2269"/>
      <c r="M255" s="2269"/>
      <c r="N255" s="2269"/>
      <c r="O255" s="2269"/>
    </row>
    <row r="256" spans="1:15" ht="15.75" customHeight="1">
      <c r="A256" s="2269"/>
      <c r="B256" s="2269"/>
      <c r="C256" s="2269"/>
      <c r="D256" s="2269"/>
      <c r="E256" s="2269"/>
      <c r="F256" s="2269"/>
      <c r="G256" s="2269"/>
      <c r="H256" s="2269"/>
      <c r="I256" s="2269"/>
      <c r="J256" s="2269"/>
      <c r="K256" s="2269"/>
      <c r="L256" s="2269"/>
      <c r="M256" s="2269"/>
      <c r="N256" s="2269"/>
      <c r="O256" s="2269"/>
    </row>
    <row r="257" spans="1:15" ht="15.75" customHeight="1">
      <c r="A257" s="2269"/>
      <c r="B257" s="2269"/>
      <c r="C257" s="2269"/>
      <c r="D257" s="2269"/>
      <c r="E257" s="2269"/>
      <c r="F257" s="2269"/>
      <c r="G257" s="2269"/>
      <c r="H257" s="2269"/>
      <c r="I257" s="2269"/>
      <c r="J257" s="2269"/>
      <c r="K257" s="2269"/>
      <c r="L257" s="2269"/>
      <c r="M257" s="2269"/>
      <c r="N257" s="2269"/>
      <c r="O257" s="2269"/>
    </row>
    <row r="258" spans="1:15" ht="15.75" customHeight="1">
      <c r="A258" s="2269"/>
      <c r="B258" s="2269"/>
      <c r="C258" s="2269"/>
      <c r="D258" s="2269"/>
      <c r="E258" s="2269"/>
      <c r="F258" s="2269"/>
      <c r="G258" s="2269"/>
      <c r="H258" s="2269"/>
      <c r="I258" s="2269"/>
      <c r="J258" s="2269"/>
      <c r="K258" s="2269"/>
      <c r="L258" s="2269"/>
      <c r="M258" s="2269"/>
      <c r="N258" s="2269"/>
      <c r="O258" s="2269"/>
    </row>
    <row r="259" spans="1:15" ht="15.75" customHeight="1">
      <c r="A259" s="2269"/>
      <c r="B259" s="2269"/>
      <c r="C259" s="2269"/>
      <c r="D259" s="2269"/>
      <c r="E259" s="2269"/>
      <c r="F259" s="2269"/>
      <c r="G259" s="2269"/>
      <c r="H259" s="2269"/>
      <c r="I259" s="2269"/>
      <c r="J259" s="2269"/>
      <c r="K259" s="2269"/>
      <c r="L259" s="2269"/>
      <c r="M259" s="2269"/>
      <c r="N259" s="2269"/>
      <c r="O259" s="2269"/>
    </row>
    <row r="260" spans="1:15" ht="15.75" customHeight="1">
      <c r="A260" s="2269"/>
      <c r="B260" s="2269"/>
      <c r="C260" s="2269"/>
      <c r="D260" s="2269"/>
      <c r="E260" s="2269"/>
      <c r="F260" s="2269"/>
      <c r="G260" s="2269"/>
      <c r="H260" s="2269"/>
      <c r="I260" s="2269"/>
      <c r="J260" s="2269"/>
      <c r="K260" s="2269"/>
      <c r="L260" s="2269"/>
      <c r="M260" s="2269"/>
      <c r="N260" s="2269"/>
      <c r="O260" s="2269"/>
    </row>
    <row r="261" spans="1:15" ht="15.75" customHeight="1">
      <c r="A261" s="2269"/>
      <c r="B261" s="2269"/>
      <c r="C261" s="2269"/>
      <c r="D261" s="2269"/>
      <c r="E261" s="2269"/>
      <c r="F261" s="2269"/>
      <c r="G261" s="2269"/>
      <c r="H261" s="2269"/>
      <c r="I261" s="2269"/>
      <c r="J261" s="2269"/>
      <c r="K261" s="2269"/>
      <c r="L261" s="2269"/>
      <c r="M261" s="2269"/>
      <c r="N261" s="2269"/>
      <c r="O261" s="2269"/>
    </row>
    <row r="262" spans="1:15" ht="15.75" customHeight="1">
      <c r="A262" s="2269"/>
      <c r="B262" s="2269"/>
      <c r="C262" s="2269"/>
      <c r="D262" s="2269"/>
      <c r="E262" s="2269"/>
      <c r="F262" s="2269"/>
      <c r="G262" s="2269"/>
      <c r="H262" s="2269"/>
      <c r="I262" s="2269"/>
      <c r="J262" s="2269"/>
      <c r="K262" s="2269"/>
      <c r="L262" s="2269"/>
      <c r="M262" s="2269"/>
      <c r="N262" s="2269"/>
      <c r="O262" s="2269"/>
    </row>
    <row r="263" spans="1:15" ht="15.75" customHeight="1">
      <c r="A263" s="2269"/>
      <c r="B263" s="2269"/>
      <c r="C263" s="2269"/>
      <c r="D263" s="2269"/>
      <c r="E263" s="2269"/>
      <c r="F263" s="2269"/>
      <c r="G263" s="2269"/>
      <c r="H263" s="2269"/>
      <c r="I263" s="2269"/>
      <c r="J263" s="2269"/>
      <c r="K263" s="2269"/>
      <c r="L263" s="2269"/>
      <c r="M263" s="2269"/>
      <c r="N263" s="2269"/>
      <c r="O263" s="2269"/>
    </row>
    <row r="264" spans="1:15" ht="15.75" customHeight="1">
      <c r="A264" s="2269"/>
      <c r="B264" s="2269"/>
      <c r="C264" s="2269"/>
      <c r="D264" s="2269"/>
      <c r="E264" s="2269"/>
      <c r="F264" s="2269"/>
      <c r="G264" s="2269"/>
      <c r="H264" s="2269"/>
      <c r="I264" s="2269"/>
      <c r="J264" s="2269"/>
      <c r="K264" s="2269"/>
      <c r="L264" s="2269"/>
      <c r="M264" s="2269"/>
      <c r="N264" s="2269"/>
      <c r="O264" s="2269"/>
    </row>
    <row r="265" spans="1:15" ht="15.75" customHeight="1">
      <c r="A265" s="2269"/>
      <c r="B265" s="2269"/>
      <c r="C265" s="2269"/>
      <c r="D265" s="2269"/>
      <c r="E265" s="2269"/>
      <c r="F265" s="2269"/>
      <c r="G265" s="2269"/>
      <c r="H265" s="2269"/>
      <c r="I265" s="2269"/>
      <c r="J265" s="2269"/>
      <c r="K265" s="2269"/>
      <c r="L265" s="2269"/>
      <c r="M265" s="2269"/>
      <c r="N265" s="2269"/>
      <c r="O265" s="2269"/>
    </row>
    <row r="266" spans="1:15" ht="15.75" customHeight="1">
      <c r="A266" s="2269"/>
      <c r="B266" s="2269"/>
      <c r="C266" s="2269"/>
      <c r="D266" s="2269"/>
      <c r="E266" s="2269"/>
      <c r="F266" s="2269"/>
      <c r="G266" s="2269"/>
      <c r="H266" s="2269"/>
      <c r="I266" s="2269"/>
      <c r="J266" s="2269"/>
      <c r="K266" s="2269"/>
      <c r="L266" s="2269"/>
      <c r="M266" s="2269"/>
      <c r="N266" s="2269"/>
      <c r="O266" s="2269"/>
    </row>
    <row r="267" spans="1:15" ht="15.75" customHeight="1">
      <c r="A267" s="2269"/>
      <c r="B267" s="2269"/>
      <c r="C267" s="2269"/>
      <c r="D267" s="2269"/>
      <c r="E267" s="2269"/>
      <c r="F267" s="2269"/>
      <c r="G267" s="2269"/>
      <c r="H267" s="2269"/>
      <c r="I267" s="2269"/>
      <c r="J267" s="2269"/>
      <c r="K267" s="2269"/>
      <c r="L267" s="2269"/>
      <c r="M267" s="2269"/>
      <c r="N267" s="2269"/>
      <c r="O267" s="2269"/>
    </row>
    <row r="268" spans="1:15" ht="15.75" customHeight="1">
      <c r="A268" s="2269"/>
      <c r="B268" s="2269"/>
      <c r="C268" s="2269"/>
      <c r="D268" s="2269"/>
      <c r="E268" s="2269"/>
      <c r="F268" s="2269"/>
      <c r="G268" s="2269"/>
      <c r="H268" s="2269"/>
      <c r="I268" s="2269"/>
      <c r="J268" s="2269"/>
      <c r="K268" s="2269"/>
      <c r="L268" s="2269"/>
      <c r="M268" s="2269"/>
      <c r="N268" s="2269"/>
      <c r="O268" s="2269"/>
    </row>
    <row r="269" spans="1:15" ht="15.75" customHeight="1">
      <c r="A269" s="2269"/>
      <c r="B269" s="2269"/>
      <c r="C269" s="2269"/>
      <c r="D269" s="2269"/>
      <c r="E269" s="2269"/>
      <c r="F269" s="2269"/>
      <c r="G269" s="2269"/>
      <c r="H269" s="2269"/>
      <c r="I269" s="2269"/>
      <c r="J269" s="2269"/>
      <c r="K269" s="2269"/>
      <c r="L269" s="2269"/>
      <c r="M269" s="2269"/>
      <c r="N269" s="2269"/>
      <c r="O269" s="2269"/>
    </row>
    <row r="270" spans="1:15" ht="15.75" customHeight="1">
      <c r="A270" s="2269"/>
      <c r="B270" s="2269"/>
      <c r="C270" s="2269"/>
      <c r="D270" s="2269"/>
      <c r="E270" s="2269"/>
      <c r="F270" s="2269"/>
      <c r="G270" s="2269"/>
      <c r="H270" s="2269"/>
      <c r="I270" s="2269"/>
      <c r="J270" s="2269"/>
      <c r="K270" s="2269"/>
      <c r="L270" s="2269"/>
      <c r="M270" s="2269"/>
      <c r="N270" s="2269"/>
      <c r="O270" s="2269"/>
    </row>
    <row r="271" spans="1:15" ht="15.75" customHeight="1">
      <c r="A271" s="2269"/>
      <c r="B271" s="2269"/>
      <c r="C271" s="2269"/>
      <c r="D271" s="2269"/>
      <c r="E271" s="2269"/>
      <c r="F271" s="2269"/>
      <c r="G271" s="2269"/>
      <c r="H271" s="2269"/>
      <c r="I271" s="2269"/>
      <c r="J271" s="2269"/>
      <c r="K271" s="2269"/>
      <c r="L271" s="2269"/>
      <c r="M271" s="2269"/>
      <c r="N271" s="2269"/>
      <c r="O271" s="2269"/>
    </row>
    <row r="272" spans="1:15" ht="15.75" customHeight="1">
      <c r="A272" s="2269"/>
      <c r="B272" s="2269"/>
      <c r="C272" s="2269"/>
      <c r="D272" s="2269"/>
      <c r="E272" s="2269"/>
      <c r="F272" s="2269"/>
      <c r="G272" s="2269"/>
      <c r="H272" s="2269"/>
      <c r="I272" s="2269"/>
      <c r="J272" s="2269"/>
      <c r="K272" s="2269"/>
      <c r="L272" s="2269"/>
      <c r="M272" s="2269"/>
      <c r="N272" s="2269"/>
      <c r="O272" s="2269"/>
    </row>
    <row r="273" spans="1:15" ht="15.75" customHeight="1">
      <c r="A273" s="2269"/>
      <c r="B273" s="2269"/>
      <c r="C273" s="2269"/>
      <c r="D273" s="2269"/>
      <c r="E273" s="2269"/>
      <c r="F273" s="2269"/>
      <c r="G273" s="2269"/>
      <c r="H273" s="2269"/>
      <c r="I273" s="2269"/>
      <c r="J273" s="2269"/>
      <c r="K273" s="2269"/>
      <c r="L273" s="2269"/>
      <c r="M273" s="2269"/>
      <c r="N273" s="2269"/>
      <c r="O273" s="2269"/>
    </row>
    <row r="274" spans="1:15" ht="15.75" customHeight="1">
      <c r="A274" s="2269"/>
      <c r="B274" s="2269"/>
      <c r="C274" s="2269"/>
      <c r="D274" s="2269"/>
      <c r="E274" s="2269"/>
      <c r="F274" s="2269"/>
      <c r="G274" s="2269"/>
      <c r="H274" s="2269"/>
      <c r="I274" s="2269"/>
      <c r="J274" s="2269"/>
      <c r="K274" s="2269"/>
      <c r="L274" s="2269"/>
      <c r="M274" s="2269"/>
      <c r="N274" s="2269"/>
      <c r="O274" s="2269"/>
    </row>
    <row r="275" spans="1:15" ht="15.75" customHeight="1">
      <c r="A275" s="2269"/>
      <c r="B275" s="2269"/>
      <c r="C275" s="2269"/>
      <c r="D275" s="2269"/>
      <c r="E275" s="2269"/>
      <c r="F275" s="2269"/>
      <c r="G275" s="2269"/>
      <c r="H275" s="2269"/>
      <c r="I275" s="2269"/>
      <c r="J275" s="2269"/>
      <c r="K275" s="2269"/>
      <c r="L275" s="2269"/>
      <c r="M275" s="2269"/>
      <c r="N275" s="2269"/>
      <c r="O275" s="2269"/>
    </row>
    <row r="276" spans="1:15" ht="15.75" customHeight="1">
      <c r="A276" s="2269"/>
      <c r="B276" s="2269"/>
      <c r="C276" s="2269"/>
      <c r="D276" s="2269"/>
      <c r="E276" s="2269"/>
      <c r="F276" s="2269"/>
      <c r="G276" s="2269"/>
      <c r="H276" s="2269"/>
      <c r="I276" s="2269"/>
      <c r="J276" s="2269"/>
      <c r="K276" s="2269"/>
      <c r="L276" s="2269"/>
      <c r="M276" s="2269"/>
      <c r="N276" s="2269"/>
      <c r="O276" s="2269"/>
    </row>
    <row r="277" spans="1:15" ht="15.75" customHeight="1">
      <c r="A277" s="2269"/>
      <c r="B277" s="2269"/>
      <c r="C277" s="2269"/>
      <c r="D277" s="2269"/>
      <c r="E277" s="2269"/>
      <c r="F277" s="2269"/>
      <c r="G277" s="2269"/>
      <c r="H277" s="2269"/>
      <c r="I277" s="2269"/>
      <c r="J277" s="2269"/>
      <c r="K277" s="2269"/>
      <c r="L277" s="2269"/>
      <c r="M277" s="2269"/>
      <c r="N277" s="2269"/>
      <c r="O277" s="2269"/>
    </row>
    <row r="278" spans="1:15" ht="15.75" customHeight="1">
      <c r="A278" s="2269"/>
      <c r="B278" s="2269"/>
      <c r="C278" s="2269"/>
      <c r="D278" s="2269"/>
      <c r="E278" s="2269"/>
      <c r="F278" s="2269"/>
      <c r="G278" s="2269"/>
      <c r="H278" s="2269"/>
      <c r="I278" s="2269"/>
      <c r="J278" s="2269"/>
      <c r="K278" s="2269"/>
      <c r="L278" s="2269"/>
      <c r="M278" s="2269"/>
      <c r="N278" s="2269"/>
      <c r="O278" s="2269"/>
    </row>
    <row r="279" spans="1:15" ht="15.75" customHeight="1">
      <c r="A279" s="2269"/>
      <c r="B279" s="2269"/>
      <c r="C279" s="2269"/>
      <c r="D279" s="2269"/>
      <c r="E279" s="2269"/>
      <c r="F279" s="2269"/>
      <c r="G279" s="2269"/>
      <c r="H279" s="2269"/>
      <c r="I279" s="2269"/>
      <c r="J279" s="2269"/>
      <c r="K279" s="2269"/>
      <c r="L279" s="2269"/>
      <c r="M279" s="2269"/>
      <c r="N279" s="2269"/>
      <c r="O279" s="2269"/>
    </row>
    <row r="280" spans="1:15" ht="15.75" customHeight="1">
      <c r="A280" s="2269"/>
      <c r="B280" s="2269"/>
      <c r="C280" s="2269"/>
      <c r="D280" s="2269"/>
      <c r="E280" s="2269"/>
      <c r="F280" s="2269"/>
      <c r="G280" s="2269"/>
      <c r="H280" s="2269"/>
      <c r="I280" s="2269"/>
      <c r="J280" s="2269"/>
      <c r="K280" s="2269"/>
      <c r="L280" s="2269"/>
      <c r="M280" s="2269"/>
      <c r="N280" s="2269"/>
      <c r="O280" s="2269"/>
    </row>
    <row r="281" spans="1:15" ht="15.75" customHeight="1">
      <c r="A281" s="2269"/>
      <c r="B281" s="2269"/>
      <c r="C281" s="2269"/>
      <c r="D281" s="2269"/>
      <c r="E281" s="2269"/>
      <c r="F281" s="2269"/>
      <c r="G281" s="2269"/>
      <c r="H281" s="2269"/>
      <c r="I281" s="2269"/>
      <c r="J281" s="2269"/>
      <c r="K281" s="2269"/>
      <c r="L281" s="2269"/>
      <c r="M281" s="2269"/>
      <c r="N281" s="2269"/>
      <c r="O281" s="2269"/>
    </row>
    <row r="282" spans="1:15" ht="15.75" customHeight="1">
      <c r="A282" s="2269"/>
      <c r="B282" s="2269"/>
      <c r="C282" s="2269"/>
      <c r="D282" s="2269"/>
      <c r="E282" s="2269"/>
      <c r="F282" s="2269"/>
      <c r="G282" s="2269"/>
      <c r="H282" s="2269"/>
      <c r="I282" s="2269"/>
      <c r="J282" s="2269"/>
      <c r="K282" s="2269"/>
      <c r="L282" s="2269"/>
      <c r="M282" s="2269"/>
      <c r="N282" s="2269"/>
      <c r="O282" s="2269"/>
    </row>
    <row r="283" spans="1:15" ht="15.75" customHeight="1">
      <c r="A283" s="2269"/>
      <c r="B283" s="2269"/>
      <c r="C283" s="2269"/>
      <c r="D283" s="2269"/>
      <c r="E283" s="2269"/>
      <c r="F283" s="2269"/>
      <c r="G283" s="2269"/>
      <c r="H283" s="2269"/>
      <c r="I283" s="2269"/>
      <c r="J283" s="2269"/>
      <c r="K283" s="2269"/>
      <c r="L283" s="2269"/>
      <c r="M283" s="2269"/>
      <c r="N283" s="2269"/>
      <c r="O283" s="2269"/>
    </row>
    <row r="284" spans="1:15" ht="15.75" customHeight="1">
      <c r="A284" s="2269"/>
      <c r="B284" s="2269"/>
      <c r="C284" s="2269"/>
      <c r="D284" s="2269"/>
      <c r="E284" s="2269"/>
      <c r="F284" s="2269"/>
      <c r="G284" s="2269"/>
      <c r="H284" s="2269"/>
      <c r="I284" s="2269"/>
      <c r="J284" s="2269"/>
      <c r="K284" s="2269"/>
      <c r="L284" s="2269"/>
      <c r="M284" s="2269"/>
      <c r="N284" s="2269"/>
      <c r="O284" s="2269"/>
    </row>
    <row r="285" spans="1:15" ht="15.75" customHeight="1">
      <c r="A285" s="2269"/>
      <c r="B285" s="2269"/>
      <c r="C285" s="2269"/>
      <c r="D285" s="2269"/>
      <c r="E285" s="2269"/>
      <c r="F285" s="2269"/>
      <c r="G285" s="2269"/>
      <c r="H285" s="2269"/>
      <c r="I285" s="2269"/>
      <c r="J285" s="2269"/>
      <c r="K285" s="2269"/>
      <c r="L285" s="2269"/>
      <c r="M285" s="2269"/>
      <c r="N285" s="2269"/>
      <c r="O285" s="2269"/>
    </row>
    <row r="286" spans="1:15" ht="15.75" customHeight="1">
      <c r="A286" s="2269"/>
      <c r="B286" s="2269"/>
      <c r="C286" s="2269"/>
      <c r="D286" s="2269"/>
      <c r="E286" s="2269"/>
      <c r="F286" s="2269"/>
      <c r="G286" s="2269"/>
      <c r="H286" s="2269"/>
      <c r="I286" s="2269"/>
      <c r="J286" s="2269"/>
      <c r="K286" s="2269"/>
      <c r="L286" s="2269"/>
      <c r="M286" s="2269"/>
      <c r="N286" s="2269"/>
      <c r="O286" s="2269"/>
    </row>
    <row r="287" spans="1:15" ht="15.75" customHeight="1">
      <c r="A287" s="2269"/>
      <c r="B287" s="2269"/>
      <c r="C287" s="2269"/>
      <c r="D287" s="2269"/>
      <c r="E287" s="2269"/>
      <c r="F287" s="2269"/>
      <c r="G287" s="2269"/>
      <c r="H287" s="2269"/>
      <c r="I287" s="2269"/>
      <c r="J287" s="2269"/>
      <c r="K287" s="2269"/>
      <c r="L287" s="2269"/>
      <c r="M287" s="2269"/>
      <c r="N287" s="2269"/>
      <c r="O287" s="2269"/>
    </row>
    <row r="288" spans="1:15" ht="15.75" customHeight="1">
      <c r="A288" s="2269"/>
      <c r="B288" s="2269"/>
      <c r="C288" s="2269"/>
      <c r="D288" s="2269"/>
      <c r="E288" s="2269"/>
      <c r="F288" s="2269"/>
      <c r="G288" s="2269"/>
      <c r="H288" s="2269"/>
      <c r="I288" s="2269"/>
      <c r="J288" s="2269"/>
      <c r="K288" s="2269"/>
      <c r="L288" s="2269"/>
      <c r="M288" s="2269"/>
      <c r="N288" s="2269"/>
      <c r="O288" s="2269"/>
    </row>
    <row r="289" spans="1:15" ht="15.75" customHeight="1">
      <c r="A289" s="2269"/>
      <c r="B289" s="2269"/>
      <c r="C289" s="2269"/>
      <c r="D289" s="2269"/>
      <c r="E289" s="2269"/>
      <c r="F289" s="2269"/>
      <c r="G289" s="2269"/>
      <c r="H289" s="2269"/>
      <c r="I289" s="2269"/>
      <c r="J289" s="2269"/>
      <c r="K289" s="2269"/>
      <c r="L289" s="2269"/>
      <c r="M289" s="2269"/>
      <c r="N289" s="2269"/>
      <c r="O289" s="2269"/>
    </row>
    <row r="290" spans="1:15" ht="15.75" customHeight="1">
      <c r="A290" s="2269"/>
      <c r="B290" s="2269"/>
      <c r="C290" s="2269"/>
      <c r="D290" s="2269"/>
      <c r="E290" s="2269"/>
      <c r="F290" s="2269"/>
      <c r="G290" s="2269"/>
      <c r="H290" s="2269"/>
      <c r="I290" s="2269"/>
      <c r="J290" s="2269"/>
      <c r="K290" s="2269"/>
      <c r="L290" s="2269"/>
      <c r="M290" s="2269"/>
      <c r="N290" s="2269"/>
      <c r="O290" s="2269"/>
    </row>
    <row r="291" spans="1:15" ht="15.75" customHeight="1">
      <c r="A291" s="2269"/>
      <c r="B291" s="2269"/>
      <c r="C291" s="2269"/>
      <c r="D291" s="2269"/>
      <c r="E291" s="2269"/>
      <c r="F291" s="2269"/>
      <c r="G291" s="2269"/>
      <c r="H291" s="2269"/>
      <c r="I291" s="2269"/>
      <c r="J291" s="2269"/>
      <c r="K291" s="2269"/>
      <c r="L291" s="2269"/>
      <c r="M291" s="2269"/>
      <c r="N291" s="2269"/>
      <c r="O291" s="2269"/>
    </row>
    <row r="292" spans="1:15" ht="15.75" customHeight="1">
      <c r="A292" s="2269"/>
      <c r="B292" s="2269"/>
      <c r="C292" s="2269"/>
      <c r="D292" s="2269"/>
      <c r="E292" s="2269"/>
      <c r="F292" s="2269"/>
      <c r="G292" s="2269"/>
      <c r="H292" s="2269"/>
      <c r="I292" s="2269"/>
      <c r="J292" s="2269"/>
      <c r="K292" s="2269"/>
      <c r="L292" s="2269"/>
      <c r="M292" s="2269"/>
      <c r="N292" s="2269"/>
      <c r="O292" s="2269"/>
    </row>
    <row r="293" spans="1:15" ht="15.75" customHeight="1">
      <c r="A293" s="2269"/>
      <c r="B293" s="2269"/>
      <c r="C293" s="2269"/>
      <c r="D293" s="2269"/>
      <c r="E293" s="2269"/>
      <c r="F293" s="2269"/>
      <c r="G293" s="2269"/>
      <c r="H293" s="2269"/>
      <c r="I293" s="2269"/>
      <c r="J293" s="2269"/>
      <c r="K293" s="2269"/>
      <c r="L293" s="2269"/>
      <c r="M293" s="2269"/>
      <c r="N293" s="2269"/>
      <c r="O293" s="2269"/>
    </row>
    <row r="294" spans="1:15" ht="15.75" customHeight="1">
      <c r="A294" s="2269"/>
      <c r="B294" s="2269"/>
      <c r="C294" s="2269"/>
      <c r="D294" s="2269"/>
      <c r="E294" s="2269"/>
      <c r="F294" s="2269"/>
      <c r="G294" s="2269"/>
      <c r="H294" s="2269"/>
      <c r="I294" s="2269"/>
      <c r="J294" s="2269"/>
      <c r="K294" s="2269"/>
      <c r="L294" s="2269"/>
      <c r="M294" s="2269"/>
      <c r="N294" s="2269"/>
      <c r="O294" s="2269"/>
    </row>
    <row r="295" spans="1:15" ht="15.75" customHeight="1">
      <c r="A295" s="2269"/>
      <c r="B295" s="2269"/>
      <c r="C295" s="2269"/>
      <c r="D295" s="2269"/>
      <c r="E295" s="2269"/>
      <c r="F295" s="2269"/>
      <c r="G295" s="2269"/>
      <c r="H295" s="2269"/>
      <c r="I295" s="2269"/>
      <c r="J295" s="2269"/>
      <c r="K295" s="2269"/>
      <c r="L295" s="2269"/>
      <c r="M295" s="2269"/>
      <c r="N295" s="2269"/>
      <c r="O295" s="2269"/>
    </row>
    <row r="296" spans="1:15" ht="15.75" customHeight="1">
      <c r="A296" s="2269"/>
      <c r="B296" s="2269"/>
      <c r="C296" s="2269"/>
      <c r="D296" s="2269"/>
      <c r="E296" s="2269"/>
      <c r="F296" s="2269"/>
      <c r="G296" s="2269"/>
      <c r="H296" s="2269"/>
      <c r="I296" s="2269"/>
      <c r="J296" s="2269"/>
      <c r="K296" s="2269"/>
      <c r="L296" s="2269"/>
      <c r="M296" s="2269"/>
      <c r="N296" s="2269"/>
      <c r="O296" s="2269"/>
    </row>
    <row r="297" spans="1:15" ht="15.75" customHeight="1">
      <c r="A297" s="2269"/>
      <c r="B297" s="2269"/>
      <c r="C297" s="2269"/>
      <c r="D297" s="2269"/>
      <c r="E297" s="2269"/>
      <c r="F297" s="2269"/>
      <c r="G297" s="2269"/>
      <c r="H297" s="2269"/>
      <c r="I297" s="2269"/>
      <c r="J297" s="2269"/>
      <c r="K297" s="2269"/>
      <c r="L297" s="2269"/>
      <c r="M297" s="2269"/>
      <c r="N297" s="2269"/>
      <c r="O297" s="2269"/>
    </row>
    <row r="298" spans="1:15" ht="15.75" customHeight="1">
      <c r="A298" s="2269"/>
      <c r="B298" s="2269"/>
      <c r="C298" s="2269"/>
      <c r="D298" s="2269"/>
      <c r="E298" s="2269"/>
      <c r="F298" s="2269"/>
      <c r="G298" s="2269"/>
      <c r="H298" s="2269"/>
      <c r="I298" s="2269"/>
      <c r="J298" s="2269"/>
      <c r="K298" s="2269"/>
      <c r="L298" s="2269"/>
      <c r="M298" s="2269"/>
      <c r="N298" s="2269"/>
      <c r="O298" s="2269"/>
    </row>
    <row r="299" spans="1:15" ht="15.75" customHeight="1">
      <c r="A299" s="2269"/>
      <c r="B299" s="2269"/>
      <c r="C299" s="2269"/>
      <c r="D299" s="2269"/>
      <c r="E299" s="2269"/>
      <c r="F299" s="2269"/>
      <c r="G299" s="2269"/>
      <c r="H299" s="2269"/>
      <c r="I299" s="2269"/>
      <c r="J299" s="2269"/>
      <c r="K299" s="2269"/>
      <c r="L299" s="2269"/>
      <c r="M299" s="2269"/>
      <c r="N299" s="2269"/>
      <c r="O299" s="2269"/>
    </row>
    <row r="300" spans="1:15" ht="15.75" customHeight="1">
      <c r="A300" s="2269"/>
      <c r="B300" s="2269"/>
      <c r="C300" s="2269"/>
      <c r="D300" s="2269"/>
      <c r="E300" s="2269"/>
      <c r="F300" s="2269"/>
      <c r="G300" s="2269"/>
      <c r="H300" s="2269"/>
      <c r="I300" s="2269"/>
      <c r="J300" s="2269"/>
      <c r="K300" s="2269"/>
      <c r="L300" s="2269"/>
      <c r="M300" s="2269"/>
      <c r="N300" s="2269"/>
      <c r="O300" s="2269"/>
    </row>
    <row r="301" spans="1:15" ht="15.75" customHeight="1">
      <c r="A301" s="2269"/>
      <c r="B301" s="2269"/>
      <c r="C301" s="2269"/>
      <c r="D301" s="2269"/>
      <c r="E301" s="2269"/>
      <c r="F301" s="2269"/>
      <c r="G301" s="2269"/>
      <c r="H301" s="2269"/>
      <c r="I301" s="2269"/>
      <c r="J301" s="2269"/>
      <c r="K301" s="2269"/>
      <c r="L301" s="2269"/>
      <c r="M301" s="2269"/>
      <c r="N301" s="2269"/>
      <c r="O301" s="2269"/>
    </row>
    <row r="302" spans="1:15" ht="15.75" customHeight="1">
      <c r="A302" s="2269"/>
      <c r="B302" s="2269"/>
      <c r="C302" s="2269"/>
      <c r="D302" s="2269"/>
      <c r="E302" s="2269"/>
      <c r="F302" s="2269"/>
      <c r="G302" s="2269"/>
      <c r="H302" s="2269"/>
      <c r="I302" s="2269"/>
      <c r="J302" s="2269"/>
      <c r="K302" s="2269"/>
      <c r="L302" s="2269"/>
      <c r="M302" s="2269"/>
      <c r="N302" s="2269"/>
      <c r="O302" s="2269"/>
    </row>
    <row r="303" spans="1:15" ht="15.75" customHeight="1">
      <c r="A303" s="2269"/>
      <c r="B303" s="2269"/>
      <c r="C303" s="2269"/>
      <c r="D303" s="2269"/>
      <c r="E303" s="2269"/>
      <c r="F303" s="2269"/>
      <c r="G303" s="2269"/>
      <c r="H303" s="2269"/>
      <c r="I303" s="2269"/>
      <c r="J303" s="2269"/>
      <c r="K303" s="2269"/>
      <c r="L303" s="2269"/>
      <c r="M303" s="2269"/>
      <c r="N303" s="2269"/>
      <c r="O303" s="2269"/>
    </row>
    <row r="304" spans="1:15" ht="15.75" customHeight="1">
      <c r="A304" s="2269"/>
      <c r="B304" s="2269"/>
      <c r="C304" s="2269"/>
      <c r="D304" s="2269"/>
      <c r="E304" s="2269"/>
      <c r="F304" s="2269"/>
      <c r="G304" s="2269"/>
      <c r="H304" s="2269"/>
      <c r="I304" s="2269"/>
      <c r="J304" s="2269"/>
      <c r="K304" s="2269"/>
      <c r="L304" s="2269"/>
      <c r="M304" s="2269"/>
      <c r="N304" s="2269"/>
      <c r="O304" s="2269"/>
    </row>
    <row r="305" spans="1:15" ht="15.75" customHeight="1">
      <c r="A305" s="2269"/>
      <c r="B305" s="2269"/>
      <c r="C305" s="2269"/>
      <c r="D305" s="2269"/>
      <c r="E305" s="2269"/>
      <c r="F305" s="2269"/>
      <c r="G305" s="2269"/>
      <c r="H305" s="2269"/>
      <c r="I305" s="2269"/>
      <c r="J305" s="2269"/>
      <c r="K305" s="2269"/>
      <c r="L305" s="2269"/>
      <c r="M305" s="2269"/>
      <c r="N305" s="2269"/>
      <c r="O305" s="2269"/>
    </row>
    <row r="306" spans="1:15" ht="15.75" customHeight="1">
      <c r="A306" s="2269"/>
      <c r="B306" s="2269"/>
      <c r="C306" s="2269"/>
      <c r="D306" s="2269"/>
      <c r="E306" s="2269"/>
      <c r="F306" s="2269"/>
      <c r="G306" s="2269"/>
      <c r="H306" s="2269"/>
      <c r="I306" s="2269"/>
      <c r="J306" s="2269"/>
      <c r="K306" s="2269"/>
      <c r="L306" s="2269"/>
      <c r="M306" s="2269"/>
      <c r="N306" s="2269"/>
      <c r="O306" s="2269"/>
    </row>
    <row r="307" spans="1:15" ht="15.75" customHeight="1">
      <c r="A307" s="2269"/>
      <c r="B307" s="2269"/>
      <c r="C307" s="2269"/>
      <c r="D307" s="2269"/>
      <c r="E307" s="2269"/>
      <c r="F307" s="2269"/>
      <c r="G307" s="2269"/>
      <c r="H307" s="2269"/>
      <c r="I307" s="2269"/>
      <c r="J307" s="2269"/>
      <c r="K307" s="2269"/>
      <c r="L307" s="2269"/>
      <c r="M307" s="2269"/>
      <c r="N307" s="2269"/>
      <c r="O307" s="2269"/>
    </row>
    <row r="308" spans="1:15" ht="15.75" customHeight="1">
      <c r="A308" s="2269"/>
      <c r="B308" s="2269"/>
      <c r="C308" s="2269"/>
      <c r="D308" s="2269"/>
      <c r="E308" s="2269"/>
      <c r="F308" s="2269"/>
      <c r="G308" s="2269"/>
      <c r="H308" s="2269"/>
      <c r="I308" s="2269"/>
      <c r="J308" s="2269"/>
      <c r="K308" s="2269"/>
      <c r="L308" s="2269"/>
      <c r="M308" s="2269"/>
      <c r="N308" s="2269"/>
      <c r="O308" s="2269"/>
    </row>
    <row r="309" spans="1:15" ht="15.75" customHeight="1">
      <c r="A309" s="2269"/>
      <c r="B309" s="2269"/>
      <c r="C309" s="2269"/>
      <c r="D309" s="2269"/>
      <c r="E309" s="2269"/>
      <c r="F309" s="2269"/>
      <c r="G309" s="2269"/>
      <c r="H309" s="2269"/>
      <c r="I309" s="2269"/>
      <c r="J309" s="2269"/>
      <c r="K309" s="2269"/>
      <c r="L309" s="2269"/>
      <c r="M309" s="2269"/>
      <c r="N309" s="2269"/>
      <c r="O309" s="2269"/>
    </row>
    <row r="310" spans="1:15" ht="15.75" customHeight="1">
      <c r="A310" s="2269"/>
      <c r="B310" s="2269"/>
      <c r="C310" s="2269"/>
      <c r="D310" s="2269"/>
      <c r="E310" s="2269"/>
      <c r="F310" s="2269"/>
      <c r="G310" s="2269"/>
      <c r="H310" s="2269"/>
      <c r="I310" s="2269"/>
      <c r="J310" s="2269"/>
      <c r="K310" s="2269"/>
      <c r="L310" s="2269"/>
      <c r="M310" s="2269"/>
      <c r="N310" s="2269"/>
      <c r="O310" s="2269"/>
    </row>
    <row r="311" spans="1:15" ht="15.75" customHeight="1">
      <c r="A311" s="2269"/>
      <c r="B311" s="2269"/>
      <c r="C311" s="2269"/>
      <c r="D311" s="2269"/>
      <c r="E311" s="2269"/>
      <c r="F311" s="2269"/>
      <c r="G311" s="2269"/>
      <c r="H311" s="2269"/>
      <c r="I311" s="2269"/>
      <c r="J311" s="2269"/>
      <c r="K311" s="2269"/>
      <c r="L311" s="2269"/>
      <c r="M311" s="2269"/>
      <c r="N311" s="2269"/>
      <c r="O311" s="2269"/>
    </row>
    <row r="312" spans="1:15" ht="15.75" customHeight="1">
      <c r="A312" s="2269"/>
      <c r="B312" s="2269"/>
      <c r="C312" s="2269"/>
      <c r="D312" s="2269"/>
      <c r="E312" s="2269"/>
      <c r="F312" s="2269"/>
      <c r="G312" s="2269"/>
      <c r="H312" s="2269"/>
      <c r="I312" s="2269"/>
      <c r="J312" s="2269"/>
      <c r="K312" s="2269"/>
      <c r="L312" s="2269"/>
      <c r="M312" s="2269"/>
      <c r="N312" s="2269"/>
      <c r="O312" s="2269"/>
    </row>
    <row r="313" spans="1:15" ht="15.75" customHeight="1">
      <c r="A313" s="2269"/>
      <c r="B313" s="2269"/>
      <c r="C313" s="2269"/>
      <c r="D313" s="2269"/>
      <c r="E313" s="2269"/>
      <c r="F313" s="2269"/>
      <c r="G313" s="2269"/>
      <c r="H313" s="2269"/>
      <c r="I313" s="2269"/>
      <c r="J313" s="2269"/>
      <c r="K313" s="2269"/>
      <c r="L313" s="2269"/>
      <c r="M313" s="2269"/>
      <c r="N313" s="2269"/>
      <c r="O313" s="2269"/>
    </row>
    <row r="314" spans="1:15" ht="15.75" customHeight="1">
      <c r="A314" s="2269"/>
      <c r="B314" s="2269"/>
      <c r="C314" s="2269"/>
      <c r="D314" s="2269"/>
      <c r="E314" s="2269"/>
      <c r="F314" s="2269"/>
      <c r="G314" s="2269"/>
      <c r="H314" s="2269"/>
      <c r="I314" s="2269"/>
      <c r="J314" s="2269"/>
      <c r="K314" s="2269"/>
      <c r="L314" s="2269"/>
      <c r="M314" s="2269"/>
      <c r="N314" s="2269"/>
      <c r="O314" s="2269"/>
    </row>
    <row r="315" spans="1:15" ht="15.75" customHeight="1">
      <c r="A315" s="2269"/>
      <c r="B315" s="2269"/>
      <c r="C315" s="2269"/>
      <c r="D315" s="2269"/>
      <c r="E315" s="2269"/>
      <c r="F315" s="2269"/>
      <c r="G315" s="2269"/>
      <c r="H315" s="2269"/>
      <c r="I315" s="2269"/>
      <c r="J315" s="2269"/>
      <c r="K315" s="2269"/>
      <c r="L315" s="2269"/>
      <c r="M315" s="2269"/>
      <c r="N315" s="2269"/>
      <c r="O315" s="2269"/>
    </row>
    <row r="316" spans="1:15" ht="15.75" customHeight="1">
      <c r="A316" s="2269"/>
      <c r="B316" s="2269"/>
      <c r="C316" s="2269"/>
      <c r="D316" s="2269"/>
      <c r="E316" s="2269"/>
      <c r="F316" s="2269"/>
      <c r="G316" s="2269"/>
      <c r="H316" s="2269"/>
      <c r="I316" s="2269"/>
      <c r="J316" s="2269"/>
      <c r="K316" s="2269"/>
      <c r="L316" s="2269"/>
      <c r="M316" s="2269"/>
      <c r="N316" s="2269"/>
      <c r="O316" s="2269"/>
    </row>
    <row r="317" spans="1:15" ht="15.75" customHeight="1">
      <c r="A317" s="2269"/>
      <c r="B317" s="2269"/>
      <c r="C317" s="2269"/>
      <c r="D317" s="2269"/>
      <c r="E317" s="2269"/>
      <c r="F317" s="2269"/>
      <c r="G317" s="2269"/>
      <c r="H317" s="2269"/>
      <c r="I317" s="2269"/>
      <c r="J317" s="2269"/>
      <c r="K317" s="2269"/>
      <c r="L317" s="2269"/>
      <c r="M317" s="2269"/>
      <c r="N317" s="2269"/>
      <c r="O317" s="2269"/>
    </row>
    <row r="318" spans="1:15" ht="15.75" customHeight="1">
      <c r="A318" s="2269"/>
      <c r="B318" s="2269"/>
      <c r="C318" s="2269"/>
      <c r="D318" s="2269"/>
      <c r="E318" s="2269"/>
      <c r="F318" s="2269"/>
      <c r="G318" s="2269"/>
      <c r="H318" s="2269"/>
      <c r="I318" s="2269"/>
      <c r="J318" s="2269"/>
      <c r="K318" s="2269"/>
      <c r="L318" s="2269"/>
      <c r="M318" s="2269"/>
      <c r="N318" s="2269"/>
      <c r="O318" s="2269"/>
    </row>
    <row r="319" spans="1:15" ht="15.75" customHeight="1">
      <c r="A319" s="2269"/>
      <c r="B319" s="2269"/>
      <c r="C319" s="2269"/>
      <c r="D319" s="2269"/>
      <c r="E319" s="2269"/>
      <c r="F319" s="2269"/>
      <c r="G319" s="2269"/>
      <c r="H319" s="2269"/>
      <c r="I319" s="2269"/>
      <c r="J319" s="2269"/>
      <c r="K319" s="2269"/>
      <c r="L319" s="2269"/>
      <c r="M319" s="2269"/>
      <c r="N319" s="2269"/>
      <c r="O319" s="2269"/>
    </row>
    <row r="320" spans="1:15" ht="15.75" customHeight="1">
      <c r="A320" s="2269"/>
      <c r="B320" s="2269"/>
      <c r="C320" s="2269"/>
      <c r="D320" s="2269"/>
      <c r="E320" s="2269"/>
      <c r="F320" s="2269"/>
      <c r="G320" s="2269"/>
      <c r="H320" s="2269"/>
      <c r="I320" s="2269"/>
      <c r="J320" s="2269"/>
      <c r="K320" s="2269"/>
      <c r="L320" s="2269"/>
      <c r="M320" s="2269"/>
      <c r="N320" s="2269"/>
      <c r="O320" s="2269"/>
    </row>
    <row r="321" spans="1:15" ht="15.75" customHeight="1">
      <c r="A321" s="2269"/>
      <c r="B321" s="2269"/>
      <c r="C321" s="2269"/>
      <c r="D321" s="2269"/>
      <c r="E321" s="2269"/>
      <c r="F321" s="2269"/>
      <c r="G321" s="2269"/>
      <c r="H321" s="2269"/>
      <c r="I321" s="2269"/>
      <c r="J321" s="2269"/>
      <c r="K321" s="2269"/>
      <c r="L321" s="2269"/>
      <c r="M321" s="2269"/>
      <c r="N321" s="2269"/>
      <c r="O321" s="2269"/>
    </row>
    <row r="322" spans="1:15" ht="15.75" customHeight="1">
      <c r="A322" s="2269"/>
      <c r="B322" s="2269"/>
      <c r="C322" s="2269"/>
      <c r="D322" s="2269"/>
      <c r="E322" s="2269"/>
      <c r="F322" s="2269"/>
      <c r="G322" s="2269"/>
      <c r="H322" s="2269"/>
      <c r="I322" s="2269"/>
      <c r="J322" s="2269"/>
      <c r="K322" s="2269"/>
      <c r="L322" s="2269"/>
      <c r="M322" s="2269"/>
      <c r="N322" s="2269"/>
      <c r="O322" s="2269"/>
    </row>
    <row r="323" spans="1:15" ht="15.75" customHeight="1">
      <c r="A323" s="2269"/>
      <c r="B323" s="2269"/>
      <c r="C323" s="2269"/>
      <c r="D323" s="2269"/>
      <c r="E323" s="2269"/>
      <c r="F323" s="2269"/>
      <c r="G323" s="2269"/>
      <c r="H323" s="2269"/>
      <c r="I323" s="2269"/>
      <c r="J323" s="2269"/>
      <c r="K323" s="2269"/>
      <c r="L323" s="2269"/>
      <c r="M323" s="2269"/>
      <c r="N323" s="2269"/>
      <c r="O323" s="2269"/>
    </row>
    <row r="324" spans="1:15" ht="15.75" customHeight="1">
      <c r="A324" s="2269"/>
      <c r="B324" s="2269"/>
      <c r="C324" s="2269"/>
      <c r="D324" s="2269"/>
      <c r="E324" s="2269"/>
      <c r="F324" s="2269"/>
      <c r="G324" s="2269"/>
      <c r="H324" s="2269"/>
      <c r="I324" s="2269"/>
      <c r="J324" s="2269"/>
      <c r="K324" s="2269"/>
      <c r="L324" s="2269"/>
      <c r="M324" s="2269"/>
      <c r="N324" s="2269"/>
      <c r="O324" s="2269"/>
    </row>
    <row r="325" spans="1:15" ht="15.75" customHeight="1">
      <c r="A325" s="2269"/>
      <c r="B325" s="2269"/>
      <c r="C325" s="2269"/>
      <c r="D325" s="2269"/>
      <c r="E325" s="2269"/>
      <c r="F325" s="2269"/>
      <c r="G325" s="2269"/>
      <c r="H325" s="2269"/>
      <c r="I325" s="2269"/>
      <c r="J325" s="2269"/>
      <c r="K325" s="2269"/>
      <c r="L325" s="2269"/>
      <c r="M325" s="2269"/>
      <c r="N325" s="2269"/>
      <c r="O325" s="2269"/>
    </row>
    <row r="326" spans="1:15" ht="15.75" customHeight="1">
      <c r="A326" s="2269"/>
      <c r="B326" s="2269"/>
      <c r="C326" s="2269"/>
      <c r="D326" s="2269"/>
      <c r="E326" s="2269"/>
      <c r="F326" s="2269"/>
      <c r="G326" s="2269"/>
      <c r="H326" s="2269"/>
      <c r="I326" s="2269"/>
      <c r="J326" s="2269"/>
      <c r="K326" s="2269"/>
      <c r="L326" s="2269"/>
      <c r="M326" s="2269"/>
      <c r="N326" s="2269"/>
      <c r="O326" s="2269"/>
    </row>
    <row r="327" spans="1:15" ht="15.75" customHeight="1">
      <c r="A327" s="2269"/>
      <c r="B327" s="2269"/>
      <c r="C327" s="2269"/>
      <c r="D327" s="2269"/>
      <c r="E327" s="2269"/>
      <c r="F327" s="2269"/>
      <c r="G327" s="2269"/>
      <c r="H327" s="2269"/>
      <c r="I327" s="2269"/>
      <c r="J327" s="2269"/>
      <c r="K327" s="2269"/>
      <c r="L327" s="2269"/>
      <c r="M327" s="2269"/>
      <c r="N327" s="2269"/>
      <c r="O327" s="2269"/>
    </row>
    <row r="328" spans="1:15" ht="15.75" customHeight="1">
      <c r="A328" s="2269"/>
      <c r="B328" s="2269"/>
      <c r="C328" s="2269"/>
      <c r="D328" s="2269"/>
      <c r="E328" s="2269"/>
      <c r="F328" s="2269"/>
      <c r="G328" s="2269"/>
      <c r="H328" s="2269"/>
      <c r="I328" s="2269"/>
      <c r="J328" s="2269"/>
      <c r="K328" s="2269"/>
      <c r="L328" s="2269"/>
      <c r="M328" s="2269"/>
      <c r="N328" s="2269"/>
      <c r="O328" s="2269"/>
    </row>
    <row r="329" spans="1:15" ht="15.75" customHeight="1">
      <c r="A329" s="2269"/>
      <c r="B329" s="2269"/>
      <c r="C329" s="2269"/>
      <c r="D329" s="2269"/>
      <c r="E329" s="2269"/>
      <c r="F329" s="2269"/>
      <c r="G329" s="2269"/>
      <c r="H329" s="2269"/>
      <c r="I329" s="2269"/>
      <c r="J329" s="2269"/>
      <c r="K329" s="2269"/>
      <c r="L329" s="2269"/>
      <c r="M329" s="2269"/>
      <c r="N329" s="2269"/>
      <c r="O329" s="2269"/>
    </row>
    <row r="330" spans="1:15" ht="15.75" customHeight="1">
      <c r="A330" s="2269"/>
      <c r="B330" s="2269"/>
      <c r="C330" s="2269"/>
      <c r="D330" s="2269"/>
      <c r="E330" s="2269"/>
      <c r="F330" s="2269"/>
      <c r="G330" s="2269"/>
      <c r="H330" s="2269"/>
      <c r="I330" s="2269"/>
      <c r="J330" s="2269"/>
      <c r="K330" s="2269"/>
      <c r="L330" s="2269"/>
      <c r="M330" s="2269"/>
      <c r="N330" s="2269"/>
      <c r="O330" s="2269"/>
    </row>
    <row r="331" spans="1:15" ht="15.75" customHeight="1">
      <c r="A331" s="2269"/>
      <c r="B331" s="2269"/>
      <c r="C331" s="2269"/>
      <c r="D331" s="2269"/>
      <c r="E331" s="2269"/>
      <c r="F331" s="2269"/>
      <c r="G331" s="2269"/>
      <c r="H331" s="2269"/>
      <c r="I331" s="2269"/>
      <c r="J331" s="2269"/>
      <c r="K331" s="2269"/>
      <c r="L331" s="2269"/>
      <c r="M331" s="2269"/>
      <c r="N331" s="2269"/>
      <c r="O331" s="2269"/>
    </row>
    <row r="332" spans="1:15" ht="15.75" customHeight="1">
      <c r="A332" s="2269"/>
      <c r="B332" s="2269"/>
      <c r="C332" s="2269"/>
      <c r="D332" s="2269"/>
      <c r="E332" s="2269"/>
      <c r="F332" s="2269"/>
      <c r="G332" s="2269"/>
      <c r="H332" s="2269"/>
      <c r="I332" s="2269"/>
      <c r="J332" s="2269"/>
      <c r="K332" s="2269"/>
      <c r="L332" s="2269"/>
      <c r="M332" s="2269"/>
      <c r="N332" s="2269"/>
      <c r="O332" s="2269"/>
    </row>
    <row r="333" spans="1:15" ht="15.75" customHeight="1">
      <c r="A333" s="2269"/>
      <c r="B333" s="2269"/>
      <c r="C333" s="2269"/>
      <c r="D333" s="2269"/>
      <c r="E333" s="2269"/>
      <c r="F333" s="2269"/>
      <c r="G333" s="2269"/>
      <c r="H333" s="2269"/>
      <c r="I333" s="2269"/>
      <c r="J333" s="2269"/>
      <c r="K333" s="2269"/>
      <c r="L333" s="2269"/>
      <c r="M333" s="2269"/>
      <c r="N333" s="2269"/>
      <c r="O333" s="2269"/>
    </row>
    <row r="334" spans="1:15" ht="15.75" customHeight="1">
      <c r="A334" s="2269"/>
      <c r="B334" s="2269"/>
      <c r="C334" s="2269"/>
      <c r="D334" s="2269"/>
      <c r="E334" s="2269"/>
      <c r="F334" s="2269"/>
      <c r="G334" s="2269"/>
      <c r="H334" s="2269"/>
      <c r="I334" s="2269"/>
      <c r="J334" s="2269"/>
      <c r="K334" s="2269"/>
      <c r="L334" s="2269"/>
      <c r="M334" s="2269"/>
      <c r="N334" s="2269"/>
      <c r="O334" s="2269"/>
    </row>
    <row r="335" spans="1:15" ht="15.75" customHeight="1">
      <c r="A335" s="2269"/>
      <c r="B335" s="2269"/>
      <c r="C335" s="2269"/>
      <c r="D335" s="2269"/>
      <c r="E335" s="2269"/>
      <c r="F335" s="2269"/>
      <c r="G335" s="2269"/>
      <c r="H335" s="2269"/>
      <c r="I335" s="2269"/>
      <c r="J335" s="2269"/>
      <c r="K335" s="2269"/>
      <c r="L335" s="2269"/>
      <c r="M335" s="2269"/>
      <c r="N335" s="2269"/>
      <c r="O335" s="2269"/>
    </row>
    <row r="336" spans="1:15" ht="15.75" customHeight="1">
      <c r="A336" s="2269"/>
      <c r="B336" s="2269"/>
      <c r="C336" s="2269"/>
      <c r="D336" s="2269"/>
      <c r="E336" s="2269"/>
      <c r="F336" s="2269"/>
      <c r="G336" s="2269"/>
      <c r="H336" s="2269"/>
      <c r="I336" s="2269"/>
      <c r="J336" s="2269"/>
      <c r="K336" s="2269"/>
      <c r="L336" s="2269"/>
      <c r="M336" s="2269"/>
      <c r="N336" s="2269"/>
      <c r="O336" s="2269"/>
    </row>
    <row r="337" spans="1:15" ht="15.75" customHeight="1">
      <c r="A337" s="2269"/>
      <c r="B337" s="2269"/>
      <c r="C337" s="2269"/>
      <c r="D337" s="2269"/>
      <c r="E337" s="2269"/>
      <c r="F337" s="2269"/>
      <c r="G337" s="2269"/>
      <c r="H337" s="2269"/>
      <c r="I337" s="2269"/>
      <c r="J337" s="2269"/>
      <c r="K337" s="2269"/>
      <c r="L337" s="2269"/>
      <c r="M337" s="2269"/>
      <c r="N337" s="2269"/>
      <c r="O337" s="2269"/>
    </row>
    <row r="338" spans="1:15" ht="15.75" customHeight="1">
      <c r="A338" s="2269"/>
      <c r="B338" s="2269"/>
      <c r="C338" s="2269"/>
      <c r="D338" s="2269"/>
      <c r="E338" s="2269"/>
      <c r="F338" s="2269"/>
      <c r="G338" s="2269"/>
      <c r="H338" s="2269"/>
      <c r="I338" s="2269"/>
      <c r="J338" s="2269"/>
      <c r="K338" s="2269"/>
      <c r="L338" s="2269"/>
      <c r="M338" s="2269"/>
      <c r="N338" s="2269"/>
      <c r="O338" s="2269"/>
    </row>
    <row r="339" spans="1:15" ht="15.75" customHeight="1">
      <c r="A339" s="2269"/>
      <c r="B339" s="2269"/>
      <c r="C339" s="2269"/>
      <c r="D339" s="2269"/>
      <c r="E339" s="2269"/>
      <c r="F339" s="2269"/>
      <c r="G339" s="2269"/>
      <c r="H339" s="2269"/>
      <c r="I339" s="2269"/>
      <c r="J339" s="2269"/>
      <c r="K339" s="2269"/>
      <c r="L339" s="2269"/>
      <c r="M339" s="2269"/>
      <c r="N339" s="2269"/>
      <c r="O339" s="2269"/>
    </row>
    <row r="340" spans="1:15" ht="15.75" customHeight="1">
      <c r="A340" s="2269"/>
      <c r="B340" s="2269"/>
      <c r="C340" s="2269"/>
      <c r="D340" s="2269"/>
      <c r="E340" s="2269"/>
      <c r="F340" s="2269"/>
      <c r="G340" s="2269"/>
      <c r="H340" s="2269"/>
      <c r="I340" s="2269"/>
      <c r="J340" s="2269"/>
      <c r="K340" s="2269"/>
      <c r="L340" s="2269"/>
      <c r="M340" s="2269"/>
      <c r="N340" s="2269"/>
      <c r="O340" s="2269"/>
    </row>
    <row r="341" spans="1:15" ht="15.75" customHeight="1">
      <c r="A341" s="2269"/>
      <c r="B341" s="2269"/>
      <c r="C341" s="2269"/>
      <c r="D341" s="2269"/>
      <c r="E341" s="2269"/>
      <c r="F341" s="2269"/>
      <c r="G341" s="2269"/>
      <c r="H341" s="2269"/>
      <c r="I341" s="2269"/>
      <c r="J341" s="2269"/>
      <c r="K341" s="2269"/>
      <c r="L341" s="2269"/>
      <c r="M341" s="2269"/>
      <c r="N341" s="2269"/>
      <c r="O341" s="2269"/>
    </row>
    <row r="342" spans="1:15" ht="15.75" customHeight="1">
      <c r="A342" s="2269"/>
      <c r="B342" s="2269"/>
      <c r="C342" s="2269"/>
      <c r="D342" s="2269"/>
      <c r="E342" s="2269"/>
      <c r="F342" s="2269"/>
      <c r="G342" s="2269"/>
      <c r="H342" s="2269"/>
      <c r="I342" s="2269"/>
      <c r="J342" s="2269"/>
      <c r="K342" s="2269"/>
      <c r="L342" s="2269"/>
      <c r="M342" s="2269"/>
      <c r="N342" s="2269"/>
      <c r="O342" s="2269"/>
    </row>
    <row r="343" spans="1:15" ht="15.75" customHeight="1">
      <c r="A343" s="2269"/>
      <c r="B343" s="2269"/>
      <c r="C343" s="2269"/>
      <c r="D343" s="2269"/>
      <c r="E343" s="2269"/>
      <c r="F343" s="2269"/>
      <c r="G343" s="2269"/>
      <c r="H343" s="2269"/>
      <c r="I343" s="2269"/>
      <c r="J343" s="2269"/>
      <c r="K343" s="2269"/>
      <c r="L343" s="2269"/>
      <c r="M343" s="2269"/>
      <c r="N343" s="2269"/>
      <c r="O343" s="2269"/>
    </row>
    <row r="344" spans="1:15" ht="15.75" customHeight="1">
      <c r="A344" s="2269"/>
      <c r="B344" s="2269"/>
      <c r="C344" s="2269"/>
      <c r="D344" s="2269"/>
      <c r="E344" s="2269"/>
      <c r="F344" s="2269"/>
      <c r="G344" s="2269"/>
      <c r="H344" s="2269"/>
      <c r="I344" s="2269"/>
      <c r="J344" s="2269"/>
      <c r="K344" s="2269"/>
      <c r="L344" s="2269"/>
      <c r="M344" s="2269"/>
      <c r="N344" s="2269"/>
      <c r="O344" s="2269"/>
    </row>
    <row r="345" spans="1:15" ht="15.75" customHeight="1">
      <c r="A345" s="2269"/>
      <c r="B345" s="2269"/>
      <c r="C345" s="2269"/>
      <c r="D345" s="2269"/>
      <c r="E345" s="2269"/>
      <c r="F345" s="2269"/>
      <c r="G345" s="2269"/>
      <c r="H345" s="2269"/>
      <c r="I345" s="2269"/>
      <c r="J345" s="2269"/>
      <c r="K345" s="2269"/>
      <c r="L345" s="2269"/>
      <c r="M345" s="2269"/>
      <c r="N345" s="2269"/>
      <c r="O345" s="2269"/>
    </row>
    <row r="346" spans="1:15" ht="15.75" customHeight="1">
      <c r="A346" s="2269"/>
      <c r="B346" s="2269"/>
      <c r="C346" s="2269"/>
      <c r="D346" s="2269"/>
      <c r="E346" s="2269"/>
      <c r="F346" s="2269"/>
      <c r="G346" s="2269"/>
      <c r="H346" s="2269"/>
      <c r="I346" s="2269"/>
      <c r="J346" s="2269"/>
      <c r="K346" s="2269"/>
      <c r="L346" s="2269"/>
      <c r="M346" s="2269"/>
      <c r="N346" s="2269"/>
      <c r="O346" s="2269"/>
    </row>
    <row r="347" spans="1:15" ht="15.75" customHeight="1">
      <c r="A347" s="2269"/>
      <c r="B347" s="2269"/>
      <c r="C347" s="2269"/>
      <c r="D347" s="2269"/>
      <c r="E347" s="2269"/>
      <c r="F347" s="2269"/>
      <c r="G347" s="2269"/>
      <c r="H347" s="2269"/>
      <c r="I347" s="2269"/>
      <c r="J347" s="2269"/>
      <c r="K347" s="2269"/>
      <c r="L347" s="2269"/>
      <c r="M347" s="2269"/>
      <c r="N347" s="2269"/>
      <c r="O347" s="2269"/>
    </row>
    <row r="348" spans="1:15" ht="15.75" customHeight="1">
      <c r="A348" s="2269"/>
      <c r="B348" s="2269"/>
      <c r="C348" s="2269"/>
      <c r="D348" s="2269"/>
      <c r="E348" s="2269"/>
      <c r="F348" s="2269"/>
      <c r="G348" s="2269"/>
      <c r="H348" s="2269"/>
      <c r="I348" s="2269"/>
      <c r="J348" s="2269"/>
      <c r="K348" s="2269"/>
      <c r="L348" s="2269"/>
      <c r="M348" s="2269"/>
      <c r="N348" s="2269"/>
      <c r="O348" s="2269"/>
    </row>
    <row r="349" spans="1:15" ht="15.75" customHeight="1">
      <c r="A349" s="2269"/>
      <c r="B349" s="2269"/>
      <c r="C349" s="2269"/>
      <c r="D349" s="2269"/>
      <c r="E349" s="2269"/>
      <c r="F349" s="2269"/>
      <c r="G349" s="2269"/>
      <c r="H349" s="2269"/>
      <c r="I349" s="2269"/>
      <c r="J349" s="2269"/>
      <c r="K349" s="2269"/>
      <c r="L349" s="2269"/>
      <c r="M349" s="2269"/>
      <c r="N349" s="2269"/>
      <c r="O349" s="2269"/>
    </row>
    <row r="350" spans="1:15" ht="15.75" customHeight="1">
      <c r="A350" s="2269"/>
      <c r="B350" s="2269"/>
      <c r="C350" s="2269"/>
      <c r="D350" s="2269"/>
      <c r="E350" s="2269"/>
      <c r="F350" s="2269"/>
      <c r="G350" s="2269"/>
      <c r="H350" s="2269"/>
      <c r="I350" s="2269"/>
      <c r="J350" s="2269"/>
      <c r="K350" s="2269"/>
      <c r="L350" s="2269"/>
      <c r="M350" s="2269"/>
      <c r="N350" s="2269"/>
      <c r="O350" s="2269"/>
    </row>
    <row r="351" spans="1:15" ht="15.75" customHeight="1">
      <c r="A351" s="2269"/>
      <c r="B351" s="2269"/>
      <c r="C351" s="2269"/>
      <c r="D351" s="2269"/>
      <c r="E351" s="2269"/>
      <c r="F351" s="2269"/>
      <c r="G351" s="2269"/>
      <c r="H351" s="2269"/>
      <c r="I351" s="2269"/>
      <c r="J351" s="2269"/>
      <c r="K351" s="2269"/>
      <c r="L351" s="2269"/>
      <c r="M351" s="2269"/>
      <c r="N351" s="2269"/>
      <c r="O351" s="2269"/>
    </row>
    <row r="352" spans="1:15" ht="15.75" customHeight="1">
      <c r="A352" s="2269"/>
      <c r="B352" s="2269"/>
      <c r="C352" s="2269"/>
      <c r="D352" s="2269"/>
      <c r="E352" s="2269"/>
      <c r="F352" s="2269"/>
      <c r="G352" s="2269"/>
      <c r="H352" s="2269"/>
      <c r="I352" s="2269"/>
      <c r="J352" s="2269"/>
      <c r="K352" s="2269"/>
      <c r="L352" s="2269"/>
      <c r="M352" s="2269"/>
      <c r="N352" s="2269"/>
      <c r="O352" s="2269"/>
    </row>
    <row r="353" spans="1:15" ht="15.75" customHeight="1">
      <c r="A353" s="2269"/>
      <c r="B353" s="2269"/>
      <c r="C353" s="2269"/>
      <c r="D353" s="2269"/>
      <c r="E353" s="2269"/>
      <c r="F353" s="2269"/>
      <c r="G353" s="2269"/>
      <c r="H353" s="2269"/>
      <c r="I353" s="2269"/>
      <c r="J353" s="2269"/>
      <c r="K353" s="2269"/>
      <c r="L353" s="2269"/>
      <c r="M353" s="2269"/>
      <c r="N353" s="2269"/>
      <c r="O353" s="2269"/>
    </row>
    <row r="354" spans="1:15" ht="15.75" customHeight="1">
      <c r="A354" s="2269"/>
      <c r="B354" s="2269"/>
      <c r="C354" s="2269"/>
      <c r="D354" s="2269"/>
      <c r="E354" s="2269"/>
      <c r="F354" s="2269"/>
      <c r="G354" s="2269"/>
      <c r="H354" s="2269"/>
      <c r="I354" s="2269"/>
      <c r="J354" s="2269"/>
      <c r="K354" s="2269"/>
      <c r="L354" s="2269"/>
      <c r="M354" s="2269"/>
      <c r="N354" s="2269"/>
      <c r="O354" s="2269"/>
    </row>
    <row r="355" spans="1:15" ht="15.75" customHeight="1">
      <c r="A355" s="2269"/>
      <c r="B355" s="2269"/>
      <c r="C355" s="2269"/>
      <c r="D355" s="2269"/>
      <c r="E355" s="2269"/>
      <c r="F355" s="2269"/>
      <c r="G355" s="2269"/>
      <c r="H355" s="2269"/>
      <c r="I355" s="2269"/>
      <c r="J355" s="2269"/>
      <c r="K355" s="2269"/>
      <c r="L355" s="2269"/>
      <c r="M355" s="2269"/>
      <c r="N355" s="2269"/>
      <c r="O355" s="2269"/>
    </row>
    <row r="356" spans="1:15" ht="15.75" customHeight="1">
      <c r="A356" s="2269"/>
      <c r="B356" s="2269"/>
      <c r="C356" s="2269"/>
      <c r="D356" s="2269"/>
      <c r="E356" s="2269"/>
      <c r="F356" s="2269"/>
      <c r="G356" s="2269"/>
      <c r="H356" s="2269"/>
      <c r="I356" s="2269"/>
      <c r="J356" s="2269"/>
      <c r="K356" s="2269"/>
      <c r="L356" s="2269"/>
      <c r="M356" s="2269"/>
      <c r="N356" s="2269"/>
      <c r="O356" s="2269"/>
    </row>
    <row r="357" spans="1:15" ht="15.75" customHeight="1">
      <c r="A357" s="2269"/>
      <c r="B357" s="2269"/>
      <c r="C357" s="2269"/>
      <c r="D357" s="2269"/>
      <c r="E357" s="2269"/>
      <c r="F357" s="2269"/>
      <c r="G357" s="2269"/>
      <c r="H357" s="2269"/>
      <c r="I357" s="2269"/>
      <c r="J357" s="2269"/>
      <c r="K357" s="2269"/>
      <c r="L357" s="2269"/>
      <c r="M357" s="2269"/>
      <c r="N357" s="2269"/>
      <c r="O357" s="2269"/>
    </row>
    <row r="358" spans="1:15" ht="15.75" customHeight="1">
      <c r="A358" s="2269"/>
      <c r="B358" s="2269"/>
      <c r="C358" s="2269"/>
      <c r="D358" s="2269"/>
      <c r="E358" s="2269"/>
      <c r="F358" s="2269"/>
      <c r="G358" s="2269"/>
      <c r="H358" s="2269"/>
      <c r="I358" s="2269"/>
      <c r="J358" s="2269"/>
      <c r="K358" s="2269"/>
      <c r="L358" s="2269"/>
      <c r="M358" s="2269"/>
      <c r="N358" s="2269"/>
      <c r="O358" s="2269"/>
    </row>
    <row r="359" spans="1:15" ht="15.75" customHeight="1">
      <c r="A359" s="2269"/>
      <c r="B359" s="2269"/>
      <c r="C359" s="2269"/>
      <c r="D359" s="2269"/>
      <c r="E359" s="2269"/>
      <c r="F359" s="2269"/>
      <c r="G359" s="2269"/>
      <c r="H359" s="2269"/>
      <c r="I359" s="2269"/>
      <c r="J359" s="2269"/>
      <c r="K359" s="2269"/>
      <c r="L359" s="2269"/>
      <c r="M359" s="2269"/>
      <c r="N359" s="2269"/>
      <c r="O359" s="2269"/>
    </row>
    <row r="360" spans="1:15" ht="15.75" customHeight="1">
      <c r="A360" s="2269"/>
      <c r="B360" s="2269"/>
      <c r="C360" s="2269"/>
      <c r="D360" s="2269"/>
      <c r="E360" s="2269"/>
      <c r="F360" s="2269"/>
      <c r="G360" s="2269"/>
      <c r="H360" s="2269"/>
      <c r="I360" s="2269"/>
      <c r="J360" s="2269"/>
      <c r="K360" s="2269"/>
      <c r="L360" s="2269"/>
      <c r="M360" s="2269"/>
      <c r="N360" s="2269"/>
      <c r="O360" s="2269"/>
    </row>
    <row r="361" spans="1:15" ht="15.75" customHeight="1">
      <c r="A361" s="2269"/>
      <c r="B361" s="2269"/>
      <c r="C361" s="2269"/>
      <c r="D361" s="2269"/>
      <c r="E361" s="2269"/>
      <c r="F361" s="2269"/>
      <c r="G361" s="2269"/>
      <c r="H361" s="2269"/>
      <c r="I361" s="2269"/>
      <c r="J361" s="2269"/>
      <c r="K361" s="2269"/>
      <c r="L361" s="2269"/>
      <c r="M361" s="2269"/>
      <c r="N361" s="2269"/>
      <c r="O361" s="2269"/>
    </row>
    <row r="362" spans="1:15" ht="15.75" customHeight="1">
      <c r="A362" s="2269"/>
      <c r="B362" s="2269"/>
      <c r="C362" s="2269"/>
      <c r="D362" s="2269"/>
      <c r="E362" s="2269"/>
      <c r="F362" s="2269"/>
      <c r="G362" s="2269"/>
      <c r="H362" s="2269"/>
      <c r="I362" s="2269"/>
      <c r="J362" s="2269"/>
      <c r="K362" s="2269"/>
      <c r="L362" s="2269"/>
      <c r="M362" s="2269"/>
      <c r="N362" s="2269"/>
      <c r="O362" s="2269"/>
    </row>
    <row r="363" spans="1:15" ht="15.75" customHeight="1">
      <c r="A363" s="2269"/>
      <c r="B363" s="2269"/>
      <c r="C363" s="2269"/>
      <c r="D363" s="2269"/>
      <c r="E363" s="2269"/>
      <c r="F363" s="2269"/>
      <c r="G363" s="2269"/>
      <c r="H363" s="2269"/>
      <c r="I363" s="2269"/>
      <c r="J363" s="2269"/>
      <c r="K363" s="2269"/>
      <c r="L363" s="2269"/>
      <c r="M363" s="2269"/>
      <c r="N363" s="2269"/>
      <c r="O363" s="2269"/>
    </row>
    <row r="364" spans="1:15" ht="15.75" customHeight="1">
      <c r="A364" s="2269"/>
      <c r="B364" s="2269"/>
      <c r="C364" s="2269"/>
      <c r="D364" s="2269"/>
      <c r="E364" s="2269"/>
      <c r="F364" s="2269"/>
      <c r="G364" s="2269"/>
      <c r="H364" s="2269"/>
      <c r="I364" s="2269"/>
      <c r="J364" s="2269"/>
      <c r="K364" s="2269"/>
      <c r="L364" s="2269"/>
      <c r="M364" s="2269"/>
      <c r="N364" s="2269"/>
      <c r="O364" s="2269"/>
    </row>
    <row r="365" spans="1:15" ht="15.75" customHeight="1">
      <c r="A365" s="2269"/>
      <c r="B365" s="2269"/>
      <c r="C365" s="2269"/>
      <c r="D365" s="2269"/>
      <c r="E365" s="2269"/>
      <c r="F365" s="2269"/>
      <c r="G365" s="2269"/>
      <c r="H365" s="2269"/>
      <c r="I365" s="2269"/>
      <c r="J365" s="2269"/>
      <c r="K365" s="2269"/>
      <c r="L365" s="2269"/>
      <c r="M365" s="2269"/>
      <c r="N365" s="2269"/>
      <c r="O365" s="2269"/>
    </row>
    <row r="366" spans="1:15" ht="15.75" customHeight="1">
      <c r="A366" s="2269"/>
      <c r="B366" s="2269"/>
      <c r="C366" s="2269"/>
      <c r="D366" s="2269"/>
      <c r="E366" s="2269"/>
      <c r="F366" s="2269"/>
      <c r="G366" s="2269"/>
      <c r="H366" s="2269"/>
      <c r="I366" s="2269"/>
      <c r="J366" s="2269"/>
      <c r="K366" s="2269"/>
      <c r="L366" s="2269"/>
      <c r="M366" s="2269"/>
      <c r="N366" s="2269"/>
      <c r="O366" s="2269"/>
    </row>
    <row r="367" spans="1:15" ht="15.75" customHeight="1">
      <c r="A367" s="2269"/>
      <c r="B367" s="2269"/>
      <c r="C367" s="2269"/>
      <c r="D367" s="2269"/>
      <c r="E367" s="2269"/>
      <c r="F367" s="2269"/>
      <c r="G367" s="2269"/>
      <c r="H367" s="2269"/>
      <c r="I367" s="2269"/>
      <c r="J367" s="2269"/>
      <c r="K367" s="2269"/>
      <c r="L367" s="2269"/>
      <c r="M367" s="2269"/>
      <c r="N367" s="2269"/>
      <c r="O367" s="2269"/>
    </row>
    <row r="368" spans="1:15" ht="15.75" customHeight="1">
      <c r="A368" s="2269"/>
      <c r="B368" s="2269"/>
      <c r="C368" s="2269"/>
      <c r="D368" s="2269"/>
      <c r="E368" s="2269"/>
      <c r="F368" s="2269"/>
      <c r="G368" s="2269"/>
      <c r="H368" s="2269"/>
      <c r="I368" s="2269"/>
      <c r="J368" s="2269"/>
      <c r="K368" s="2269"/>
      <c r="L368" s="2269"/>
      <c r="M368" s="2269"/>
      <c r="N368" s="2269"/>
      <c r="O368" s="2269"/>
    </row>
    <row r="369" spans="1:15" ht="15.75" customHeight="1">
      <c r="A369" s="2269"/>
      <c r="B369" s="2269"/>
      <c r="C369" s="2269"/>
      <c r="D369" s="2269"/>
      <c r="E369" s="2269"/>
      <c r="F369" s="2269"/>
      <c r="G369" s="2269"/>
      <c r="H369" s="2269"/>
      <c r="I369" s="2269"/>
      <c r="J369" s="2269"/>
      <c r="K369" s="2269"/>
      <c r="L369" s="2269"/>
      <c r="M369" s="2269"/>
      <c r="N369" s="2269"/>
      <c r="O369" s="2269"/>
    </row>
    <row r="370" spans="1:15" ht="15.75" customHeight="1">
      <c r="A370" s="2269"/>
      <c r="B370" s="2269"/>
      <c r="C370" s="2269"/>
      <c r="D370" s="2269"/>
      <c r="E370" s="2269"/>
      <c r="F370" s="2269"/>
      <c r="G370" s="2269"/>
      <c r="H370" s="2269"/>
      <c r="I370" s="2269"/>
      <c r="J370" s="2269"/>
      <c r="K370" s="2269"/>
      <c r="L370" s="2269"/>
      <c r="M370" s="2269"/>
      <c r="N370" s="2269"/>
      <c r="O370" s="2269"/>
    </row>
    <row r="371" spans="1:15" ht="15.75" customHeight="1">
      <c r="A371" s="2269"/>
      <c r="B371" s="2269"/>
      <c r="C371" s="2269"/>
      <c r="D371" s="2269"/>
      <c r="E371" s="2269"/>
      <c r="F371" s="2269"/>
      <c r="G371" s="2269"/>
      <c r="H371" s="2269"/>
      <c r="I371" s="2269"/>
      <c r="J371" s="2269"/>
      <c r="K371" s="2269"/>
      <c r="L371" s="2269"/>
      <c r="M371" s="2269"/>
      <c r="N371" s="2269"/>
      <c r="O371" s="2269"/>
    </row>
    <row r="372" spans="1:15" ht="15.75" customHeight="1">
      <c r="A372" s="2269"/>
      <c r="B372" s="2269"/>
      <c r="C372" s="2269"/>
      <c r="D372" s="2269"/>
      <c r="E372" s="2269"/>
      <c r="F372" s="2269"/>
      <c r="G372" s="2269"/>
      <c r="H372" s="2269"/>
      <c r="I372" s="2269"/>
      <c r="J372" s="2269"/>
      <c r="K372" s="2269"/>
      <c r="L372" s="2269"/>
      <c r="M372" s="2269"/>
      <c r="N372" s="2269"/>
      <c r="O372" s="2269"/>
    </row>
    <row r="373" spans="1:15" ht="15.75" customHeight="1">
      <c r="A373" s="2269"/>
      <c r="B373" s="2269"/>
      <c r="C373" s="2269"/>
      <c r="D373" s="2269"/>
      <c r="E373" s="2269"/>
      <c r="F373" s="2269"/>
      <c r="G373" s="2269"/>
      <c r="H373" s="2269"/>
      <c r="I373" s="2269"/>
      <c r="J373" s="2269"/>
      <c r="K373" s="2269"/>
      <c r="L373" s="2269"/>
      <c r="M373" s="2269"/>
      <c r="N373" s="2269"/>
      <c r="O373" s="2269"/>
    </row>
    <row r="374" spans="1:15" ht="15.75" customHeight="1">
      <c r="A374" s="2269"/>
      <c r="B374" s="2269"/>
      <c r="C374" s="2269"/>
      <c r="D374" s="2269"/>
      <c r="E374" s="2269"/>
      <c r="F374" s="2269"/>
      <c r="G374" s="2269"/>
      <c r="H374" s="2269"/>
      <c r="I374" s="2269"/>
      <c r="J374" s="2269"/>
      <c r="K374" s="2269"/>
      <c r="L374" s="2269"/>
      <c r="M374" s="2269"/>
      <c r="N374" s="2269"/>
      <c r="O374" s="2269"/>
    </row>
    <row r="375" spans="1:15" ht="15.75" customHeight="1">
      <c r="A375" s="2269"/>
      <c r="B375" s="2269"/>
      <c r="C375" s="2269"/>
      <c r="D375" s="2269"/>
      <c r="E375" s="2269"/>
      <c r="F375" s="2269"/>
      <c r="G375" s="2269"/>
      <c r="H375" s="2269"/>
      <c r="I375" s="2269"/>
      <c r="J375" s="2269"/>
      <c r="K375" s="2269"/>
      <c r="L375" s="2269"/>
      <c r="M375" s="2269"/>
      <c r="N375" s="2269"/>
      <c r="O375" s="2269"/>
    </row>
    <row r="376" spans="1:15" ht="15.75" customHeight="1">
      <c r="A376" s="2269"/>
      <c r="B376" s="2269"/>
      <c r="C376" s="2269"/>
      <c r="D376" s="2269"/>
      <c r="E376" s="2269"/>
      <c r="F376" s="2269"/>
      <c r="G376" s="2269"/>
      <c r="H376" s="2269"/>
      <c r="I376" s="2269"/>
      <c r="J376" s="2269"/>
      <c r="K376" s="2269"/>
      <c r="L376" s="2269"/>
      <c r="M376" s="2269"/>
      <c r="N376" s="2269"/>
      <c r="O376" s="2269"/>
    </row>
    <row r="377" spans="1:15" ht="15.75" customHeight="1">
      <c r="A377" s="2269"/>
      <c r="B377" s="2269"/>
      <c r="C377" s="2269"/>
      <c r="D377" s="2269"/>
      <c r="E377" s="2269"/>
      <c r="F377" s="2269"/>
      <c r="G377" s="2269"/>
      <c r="H377" s="2269"/>
      <c r="I377" s="2269"/>
      <c r="J377" s="2269"/>
      <c r="K377" s="2269"/>
      <c r="L377" s="2269"/>
      <c r="M377" s="2269"/>
      <c r="N377" s="2269"/>
      <c r="O377" s="2269"/>
    </row>
    <row r="378" spans="1:15" ht="15.75" customHeight="1">
      <c r="A378" s="2269"/>
      <c r="B378" s="2269"/>
      <c r="C378" s="2269"/>
      <c r="D378" s="2269"/>
      <c r="E378" s="2269"/>
      <c r="F378" s="2269"/>
      <c r="G378" s="2269"/>
      <c r="H378" s="2269"/>
      <c r="I378" s="2269"/>
      <c r="J378" s="2269"/>
      <c r="K378" s="2269"/>
      <c r="L378" s="2269"/>
      <c r="M378" s="2269"/>
      <c r="N378" s="2269"/>
      <c r="O378" s="2269"/>
    </row>
    <row r="379" spans="1:15" ht="15.75" customHeight="1">
      <c r="A379" s="2269"/>
      <c r="B379" s="2269"/>
      <c r="C379" s="2269"/>
      <c r="D379" s="2269"/>
      <c r="E379" s="2269"/>
      <c r="F379" s="2269"/>
      <c r="G379" s="2269"/>
      <c r="H379" s="2269"/>
      <c r="I379" s="2269"/>
      <c r="J379" s="2269"/>
      <c r="K379" s="2269"/>
      <c r="L379" s="2269"/>
      <c r="M379" s="2269"/>
      <c r="N379" s="2269"/>
      <c r="O379" s="2269"/>
    </row>
    <row r="380" spans="1:15" ht="15.75" customHeight="1">
      <c r="A380" s="2269"/>
      <c r="B380" s="2269"/>
      <c r="C380" s="2269"/>
      <c r="D380" s="2269"/>
      <c r="E380" s="2269"/>
      <c r="F380" s="2269"/>
      <c r="G380" s="2269"/>
      <c r="H380" s="2269"/>
      <c r="I380" s="2269"/>
      <c r="J380" s="2269"/>
      <c r="K380" s="2269"/>
      <c r="L380" s="2269"/>
      <c r="M380" s="2269"/>
      <c r="N380" s="2269"/>
      <c r="O380" s="2269"/>
    </row>
    <row r="381" spans="1:15" ht="15.75" customHeight="1">
      <c r="A381" s="2269"/>
      <c r="B381" s="2269"/>
      <c r="C381" s="2269"/>
      <c r="D381" s="2269"/>
      <c r="E381" s="2269"/>
      <c r="F381" s="2269"/>
      <c r="G381" s="2269"/>
      <c r="H381" s="2269"/>
      <c r="I381" s="2269"/>
      <c r="J381" s="2269"/>
      <c r="K381" s="2269"/>
      <c r="L381" s="2269"/>
      <c r="M381" s="2269"/>
      <c r="N381" s="2269"/>
      <c r="O381" s="2269"/>
    </row>
    <row r="382" spans="1:15" ht="15.75" customHeight="1">
      <c r="A382" s="2269"/>
      <c r="B382" s="2269"/>
      <c r="C382" s="2269"/>
      <c r="D382" s="2269"/>
      <c r="E382" s="2269"/>
      <c r="F382" s="2269"/>
      <c r="G382" s="2269"/>
      <c r="H382" s="2269"/>
      <c r="I382" s="2269"/>
      <c r="J382" s="2269"/>
      <c r="K382" s="2269"/>
      <c r="L382" s="2269"/>
      <c r="M382" s="2269"/>
      <c r="N382" s="2269"/>
      <c r="O382" s="2269"/>
    </row>
    <row r="383" spans="1:15" ht="15.75" customHeight="1">
      <c r="A383" s="2269"/>
      <c r="B383" s="2269"/>
      <c r="C383" s="2269"/>
      <c r="D383" s="2269"/>
      <c r="E383" s="2269"/>
      <c r="F383" s="2269"/>
      <c r="G383" s="2269"/>
      <c r="H383" s="2269"/>
      <c r="I383" s="2269"/>
      <c r="J383" s="2269"/>
      <c r="K383" s="2269"/>
      <c r="L383" s="2269"/>
      <c r="M383" s="2269"/>
      <c r="N383" s="2269"/>
      <c r="O383" s="2269"/>
    </row>
    <row r="384" spans="1:15" ht="15.75" customHeight="1">
      <c r="A384" s="2269"/>
      <c r="B384" s="2269"/>
      <c r="C384" s="2269"/>
      <c r="D384" s="2269"/>
      <c r="E384" s="2269"/>
      <c r="F384" s="2269"/>
      <c r="G384" s="2269"/>
      <c r="H384" s="2269"/>
      <c r="I384" s="2269"/>
      <c r="J384" s="2269"/>
      <c r="K384" s="2269"/>
      <c r="L384" s="2269"/>
      <c r="M384" s="2269"/>
      <c r="N384" s="2269"/>
      <c r="O384" s="2269"/>
    </row>
    <row r="385" spans="1:15" ht="15.75" customHeight="1">
      <c r="A385" s="2269"/>
      <c r="B385" s="2269"/>
      <c r="C385" s="2269"/>
      <c r="D385" s="2269"/>
      <c r="E385" s="2269"/>
      <c r="F385" s="2269"/>
      <c r="G385" s="2269"/>
      <c r="H385" s="2269"/>
      <c r="I385" s="2269"/>
      <c r="J385" s="2269"/>
      <c r="K385" s="2269"/>
      <c r="L385" s="2269"/>
      <c r="M385" s="2269"/>
      <c r="N385" s="2269"/>
      <c r="O385" s="2269"/>
    </row>
    <row r="386" spans="1:15" ht="15.75" customHeight="1">
      <c r="A386" s="2269"/>
      <c r="B386" s="2269"/>
      <c r="C386" s="2269"/>
      <c r="D386" s="2269"/>
      <c r="E386" s="2269"/>
      <c r="F386" s="2269"/>
      <c r="G386" s="2269"/>
      <c r="H386" s="2269"/>
      <c r="I386" s="2269"/>
      <c r="J386" s="2269"/>
      <c r="K386" s="2269"/>
      <c r="L386" s="2269"/>
      <c r="M386" s="2269"/>
      <c r="N386" s="2269"/>
      <c r="O386" s="2269"/>
    </row>
    <row r="387" spans="1:15" ht="15.75" customHeight="1">
      <c r="A387" s="2269"/>
      <c r="B387" s="2269"/>
      <c r="C387" s="2269"/>
      <c r="D387" s="2269"/>
      <c r="E387" s="2269"/>
      <c r="F387" s="2269"/>
      <c r="G387" s="2269"/>
      <c r="H387" s="2269"/>
      <c r="I387" s="2269"/>
      <c r="J387" s="2269"/>
      <c r="K387" s="2269"/>
      <c r="L387" s="2269"/>
      <c r="M387" s="2269"/>
      <c r="N387" s="2269"/>
      <c r="O387" s="2269"/>
    </row>
    <row r="388" spans="1:15" ht="15.75" customHeight="1">
      <c r="A388" s="2269"/>
      <c r="B388" s="2269"/>
      <c r="C388" s="2269"/>
      <c r="D388" s="2269"/>
      <c r="E388" s="2269"/>
      <c r="F388" s="2269"/>
      <c r="G388" s="2269"/>
      <c r="H388" s="2269"/>
      <c r="I388" s="2269"/>
      <c r="J388" s="2269"/>
      <c r="K388" s="2269"/>
      <c r="L388" s="2269"/>
      <c r="M388" s="2269"/>
      <c r="N388" s="2269"/>
      <c r="O388" s="2269"/>
    </row>
    <row r="389" spans="1:15" ht="15.75" customHeight="1">
      <c r="A389" s="2269"/>
      <c r="B389" s="2269"/>
      <c r="C389" s="2269"/>
      <c r="D389" s="2269"/>
      <c r="E389" s="2269"/>
      <c r="F389" s="2269"/>
      <c r="G389" s="2269"/>
      <c r="H389" s="2269"/>
      <c r="I389" s="2269"/>
      <c r="J389" s="2269"/>
      <c r="K389" s="2269"/>
      <c r="L389" s="2269"/>
      <c r="M389" s="2269"/>
      <c r="N389" s="2269"/>
      <c r="O389" s="2269"/>
    </row>
    <row r="390" spans="1:15" ht="15.75" customHeight="1">
      <c r="A390" s="2269"/>
      <c r="B390" s="2269"/>
      <c r="C390" s="2269"/>
      <c r="D390" s="2269"/>
      <c r="E390" s="2269"/>
      <c r="F390" s="2269"/>
      <c r="G390" s="2269"/>
      <c r="H390" s="2269"/>
      <c r="I390" s="2269"/>
      <c r="J390" s="2269"/>
      <c r="K390" s="2269"/>
      <c r="L390" s="2269"/>
      <c r="M390" s="2269"/>
      <c r="N390" s="2269"/>
      <c r="O390" s="2269"/>
    </row>
    <row r="391" spans="1:15" ht="15.75" customHeight="1">
      <c r="A391" s="2269"/>
      <c r="B391" s="2269"/>
      <c r="C391" s="2269"/>
      <c r="D391" s="2269"/>
      <c r="E391" s="2269"/>
      <c r="F391" s="2269"/>
      <c r="G391" s="2269"/>
      <c r="H391" s="2269"/>
      <c r="I391" s="2269"/>
      <c r="J391" s="2269"/>
      <c r="K391" s="2269"/>
      <c r="L391" s="2269"/>
      <c r="M391" s="2269"/>
      <c r="N391" s="2269"/>
      <c r="O391" s="2269"/>
    </row>
    <row r="392" spans="1:15" ht="15.75" customHeight="1">
      <c r="A392" s="2269"/>
      <c r="B392" s="2269"/>
      <c r="C392" s="2269"/>
      <c r="D392" s="2269"/>
      <c r="E392" s="2269"/>
      <c r="F392" s="2269"/>
      <c r="G392" s="2269"/>
      <c r="H392" s="2269"/>
      <c r="I392" s="2269"/>
      <c r="J392" s="2269"/>
      <c r="K392" s="2269"/>
      <c r="L392" s="2269"/>
      <c r="M392" s="2269"/>
      <c r="N392" s="2269"/>
      <c r="O392" s="2269"/>
    </row>
    <row r="393" spans="1:15" ht="15.75" customHeight="1">
      <c r="A393" s="2269"/>
      <c r="B393" s="2269"/>
      <c r="C393" s="2269"/>
      <c r="D393" s="2269"/>
      <c r="E393" s="2269"/>
      <c r="F393" s="2269"/>
      <c r="G393" s="2269"/>
      <c r="H393" s="2269"/>
      <c r="I393" s="2269"/>
      <c r="J393" s="2269"/>
      <c r="K393" s="2269"/>
      <c r="L393" s="2269"/>
      <c r="M393" s="2269"/>
      <c r="N393" s="2269"/>
      <c r="O393" s="2269"/>
    </row>
    <row r="394" spans="1:15" ht="15.75" customHeight="1">
      <c r="A394" s="2269"/>
      <c r="B394" s="2269"/>
      <c r="C394" s="2269"/>
      <c r="D394" s="2269"/>
      <c r="E394" s="2269"/>
      <c r="F394" s="2269"/>
      <c r="G394" s="2269"/>
      <c r="H394" s="2269"/>
      <c r="I394" s="2269"/>
      <c r="J394" s="2269"/>
      <c r="K394" s="2269"/>
      <c r="L394" s="2269"/>
      <c r="M394" s="2269"/>
      <c r="N394" s="2269"/>
      <c r="O394" s="2269"/>
    </row>
    <row r="395" spans="1:15" ht="15.75" customHeight="1">
      <c r="A395" s="2269"/>
      <c r="B395" s="2269"/>
      <c r="C395" s="2269"/>
      <c r="D395" s="2269"/>
      <c r="E395" s="2269"/>
      <c r="F395" s="2269"/>
      <c r="G395" s="2269"/>
      <c r="H395" s="2269"/>
      <c r="I395" s="2269"/>
      <c r="J395" s="2269"/>
      <c r="K395" s="2269"/>
      <c r="L395" s="2269"/>
      <c r="M395" s="2269"/>
      <c r="N395" s="2269"/>
      <c r="O395" s="2269"/>
    </row>
    <row r="396" spans="1:15" ht="15.75" customHeight="1">
      <c r="A396" s="2269"/>
      <c r="B396" s="2269"/>
      <c r="C396" s="2269"/>
      <c r="D396" s="2269"/>
      <c r="E396" s="2269"/>
      <c r="F396" s="2269"/>
      <c r="G396" s="2269"/>
      <c r="H396" s="2269"/>
      <c r="I396" s="2269"/>
      <c r="J396" s="2269"/>
      <c r="K396" s="2269"/>
      <c r="L396" s="2269"/>
      <c r="M396" s="2269"/>
      <c r="N396" s="2269"/>
      <c r="O396" s="2269"/>
    </row>
    <row r="397" spans="1:15" ht="15.75" customHeight="1">
      <c r="A397" s="2269"/>
      <c r="B397" s="2269"/>
      <c r="C397" s="2269"/>
      <c r="D397" s="2269"/>
      <c r="E397" s="2269"/>
      <c r="F397" s="2269"/>
      <c r="G397" s="2269"/>
      <c r="H397" s="2269"/>
      <c r="I397" s="2269"/>
      <c r="J397" s="2269"/>
      <c r="K397" s="2269"/>
      <c r="L397" s="2269"/>
      <c r="M397" s="2269"/>
      <c r="N397" s="2269"/>
      <c r="O397" s="2269"/>
    </row>
    <row r="398" spans="1:15" ht="15.75" customHeight="1">
      <c r="A398" s="2269"/>
      <c r="B398" s="2269"/>
      <c r="C398" s="2269"/>
      <c r="D398" s="2269"/>
      <c r="E398" s="2269"/>
      <c r="F398" s="2269"/>
      <c r="G398" s="2269"/>
      <c r="H398" s="2269"/>
      <c r="I398" s="2269"/>
      <c r="J398" s="2269"/>
      <c r="K398" s="2269"/>
      <c r="L398" s="2269"/>
      <c r="M398" s="2269"/>
      <c r="N398" s="2269"/>
      <c r="O398" s="2269"/>
    </row>
    <row r="399" spans="1:15" ht="15.75" customHeight="1">
      <c r="A399" s="2269"/>
      <c r="B399" s="2269"/>
      <c r="C399" s="2269"/>
      <c r="D399" s="2269"/>
      <c r="E399" s="2269"/>
      <c r="F399" s="2269"/>
      <c r="G399" s="2269"/>
      <c r="H399" s="2269"/>
      <c r="I399" s="2269"/>
      <c r="J399" s="2269"/>
      <c r="K399" s="2269"/>
      <c r="L399" s="2269"/>
      <c r="M399" s="2269"/>
      <c r="N399" s="2269"/>
      <c r="O399" s="2269"/>
    </row>
    <row r="400" spans="1:15" ht="15.75" customHeight="1">
      <c r="A400" s="2269"/>
      <c r="B400" s="2269"/>
      <c r="C400" s="2269"/>
      <c r="D400" s="2269"/>
      <c r="E400" s="2269"/>
      <c r="F400" s="2269"/>
      <c r="G400" s="2269"/>
      <c r="H400" s="2269"/>
      <c r="I400" s="2269"/>
      <c r="J400" s="2269"/>
      <c r="K400" s="2269"/>
      <c r="L400" s="2269"/>
      <c r="M400" s="2269"/>
      <c r="N400" s="2269"/>
      <c r="O400" s="2269"/>
    </row>
    <row r="401" spans="1:15" ht="15.75" customHeight="1">
      <c r="A401" s="2269"/>
      <c r="B401" s="2269"/>
      <c r="C401" s="2269"/>
      <c r="D401" s="2269"/>
      <c r="E401" s="2269"/>
      <c r="F401" s="2269"/>
      <c r="G401" s="2269"/>
      <c r="H401" s="2269"/>
      <c r="I401" s="2269"/>
      <c r="J401" s="2269"/>
      <c r="K401" s="2269"/>
      <c r="L401" s="2269"/>
      <c r="M401" s="2269"/>
      <c r="N401" s="2269"/>
      <c r="O401" s="2269"/>
    </row>
    <row r="402" spans="1:15" ht="15.75" customHeight="1">
      <c r="A402" s="2269"/>
      <c r="B402" s="2269"/>
      <c r="C402" s="2269"/>
      <c r="D402" s="2269"/>
      <c r="E402" s="2269"/>
      <c r="F402" s="2269"/>
      <c r="G402" s="2269"/>
      <c r="H402" s="2269"/>
      <c r="I402" s="2269"/>
      <c r="J402" s="2269"/>
      <c r="K402" s="2269"/>
      <c r="L402" s="2269"/>
      <c r="M402" s="2269"/>
      <c r="N402" s="2269"/>
      <c r="O402" s="2269"/>
    </row>
    <row r="403" spans="1:15" ht="15.75" customHeight="1">
      <c r="A403" s="2269"/>
      <c r="B403" s="2269"/>
      <c r="C403" s="2269"/>
      <c r="D403" s="2269"/>
      <c r="E403" s="2269"/>
      <c r="F403" s="2269"/>
      <c r="G403" s="2269"/>
      <c r="H403" s="2269"/>
      <c r="I403" s="2269"/>
      <c r="J403" s="2269"/>
      <c r="K403" s="2269"/>
      <c r="L403" s="2269"/>
      <c r="M403" s="2269"/>
      <c r="N403" s="2269"/>
      <c r="O403" s="2269"/>
    </row>
    <row r="404" spans="1:15" ht="15.75" customHeight="1">
      <c r="A404" s="2269"/>
      <c r="B404" s="2269"/>
      <c r="C404" s="2269"/>
      <c r="D404" s="2269"/>
      <c r="E404" s="2269"/>
      <c r="F404" s="2269"/>
      <c r="G404" s="2269"/>
      <c r="H404" s="2269"/>
      <c r="I404" s="2269"/>
      <c r="J404" s="2269"/>
      <c r="K404" s="2269"/>
      <c r="L404" s="2269"/>
      <c r="M404" s="2269"/>
      <c r="N404" s="2269"/>
      <c r="O404" s="2269"/>
    </row>
    <row r="405" spans="1:15" ht="15.75" customHeight="1">
      <c r="A405" s="2269"/>
      <c r="B405" s="2269"/>
      <c r="C405" s="2269"/>
      <c r="D405" s="2269"/>
      <c r="E405" s="2269"/>
      <c r="F405" s="2269"/>
      <c r="G405" s="2269"/>
      <c r="H405" s="2269"/>
      <c r="I405" s="2269"/>
      <c r="J405" s="2269"/>
      <c r="K405" s="2269"/>
      <c r="L405" s="2269"/>
      <c r="M405" s="2269"/>
      <c r="N405" s="2269"/>
      <c r="O405" s="2269"/>
    </row>
    <row r="406" spans="1:15" ht="15.75" customHeight="1">
      <c r="A406" s="2269"/>
      <c r="B406" s="2269"/>
      <c r="C406" s="2269"/>
      <c r="D406" s="2269"/>
      <c r="E406" s="2269"/>
      <c r="F406" s="2269"/>
      <c r="G406" s="2269"/>
      <c r="H406" s="2269"/>
      <c r="I406" s="2269"/>
      <c r="J406" s="2269"/>
      <c r="K406" s="2269"/>
      <c r="L406" s="2269"/>
      <c r="M406" s="2269"/>
      <c r="N406" s="2269"/>
      <c r="O406" s="2269"/>
    </row>
    <row r="407" spans="1:15" ht="15.75" customHeight="1">
      <c r="A407" s="2269"/>
      <c r="B407" s="2269"/>
      <c r="C407" s="2269"/>
      <c r="D407" s="2269"/>
      <c r="E407" s="2269"/>
      <c r="F407" s="2269"/>
      <c r="G407" s="2269"/>
      <c r="H407" s="2269"/>
      <c r="I407" s="2269"/>
      <c r="J407" s="2269"/>
      <c r="K407" s="2269"/>
      <c r="L407" s="2269"/>
      <c r="M407" s="2269"/>
      <c r="N407" s="2269"/>
      <c r="O407" s="2269"/>
    </row>
    <row r="408" spans="1:15" ht="15.75" customHeight="1">
      <c r="A408" s="2269"/>
      <c r="B408" s="2269"/>
      <c r="C408" s="2269"/>
      <c r="D408" s="2269"/>
      <c r="E408" s="2269"/>
      <c r="F408" s="2269"/>
      <c r="G408" s="2269"/>
      <c r="H408" s="2269"/>
      <c r="I408" s="2269"/>
      <c r="J408" s="2269"/>
      <c r="K408" s="2269"/>
      <c r="L408" s="2269"/>
      <c r="M408" s="2269"/>
      <c r="N408" s="2269"/>
      <c r="O408" s="2269"/>
    </row>
    <row r="409" spans="1:15" ht="15.75" customHeight="1">
      <c r="A409" s="2269"/>
      <c r="B409" s="2269"/>
      <c r="C409" s="2269"/>
      <c r="D409" s="2269"/>
      <c r="E409" s="2269"/>
      <c r="F409" s="2269"/>
      <c r="G409" s="2269"/>
      <c r="H409" s="2269"/>
      <c r="I409" s="2269"/>
      <c r="J409" s="2269"/>
      <c r="K409" s="2269"/>
      <c r="L409" s="2269"/>
      <c r="M409" s="2269"/>
      <c r="N409" s="2269"/>
      <c r="O409" s="2269"/>
    </row>
    <row r="410" spans="1:15" ht="15.75" customHeight="1">
      <c r="A410" s="2269"/>
      <c r="B410" s="2269"/>
      <c r="C410" s="2269"/>
      <c r="D410" s="2269"/>
      <c r="E410" s="2269"/>
      <c r="F410" s="2269"/>
      <c r="G410" s="2269"/>
      <c r="H410" s="2269"/>
      <c r="I410" s="2269"/>
      <c r="J410" s="2269"/>
      <c r="K410" s="2269"/>
      <c r="L410" s="2269"/>
      <c r="M410" s="2269"/>
      <c r="N410" s="2269"/>
      <c r="O410" s="2269"/>
    </row>
    <row r="411" spans="1:15" ht="15.75" customHeight="1">
      <c r="A411" s="2269"/>
      <c r="B411" s="2269"/>
      <c r="C411" s="2269"/>
      <c r="D411" s="2269"/>
      <c r="E411" s="2269"/>
      <c r="F411" s="2269"/>
      <c r="G411" s="2269"/>
      <c r="H411" s="2269"/>
      <c r="I411" s="2269"/>
      <c r="J411" s="2269"/>
      <c r="K411" s="2269"/>
      <c r="L411" s="2269"/>
      <c r="M411" s="2269"/>
      <c r="N411" s="2269"/>
      <c r="O411" s="2269"/>
    </row>
    <row r="412" spans="1:15" ht="15.75" customHeight="1">
      <c r="A412" s="2269"/>
      <c r="B412" s="2269"/>
      <c r="C412" s="2269"/>
      <c r="D412" s="2269"/>
      <c r="E412" s="2269"/>
      <c r="F412" s="2269"/>
      <c r="G412" s="2269"/>
      <c r="H412" s="2269"/>
      <c r="I412" s="2269"/>
      <c r="J412" s="2269"/>
      <c r="K412" s="2269"/>
      <c r="L412" s="2269"/>
      <c r="M412" s="2269"/>
      <c r="N412" s="2269"/>
      <c r="O412" s="2269"/>
    </row>
    <row r="413" spans="1:15" ht="15.75" customHeight="1">
      <c r="A413" s="2269"/>
      <c r="B413" s="2269"/>
      <c r="C413" s="2269"/>
      <c r="D413" s="2269"/>
      <c r="E413" s="2269"/>
      <c r="F413" s="2269"/>
      <c r="G413" s="2269"/>
      <c r="H413" s="2269"/>
      <c r="I413" s="2269"/>
      <c r="J413" s="2269"/>
      <c r="K413" s="2269"/>
      <c r="L413" s="2269"/>
      <c r="M413" s="2269"/>
      <c r="N413" s="2269"/>
      <c r="O413" s="2269"/>
    </row>
    <row r="414" spans="1:15" ht="15.75" customHeight="1">
      <c r="A414" s="2269"/>
      <c r="B414" s="2269"/>
      <c r="C414" s="2269"/>
      <c r="D414" s="2269"/>
      <c r="E414" s="2269"/>
      <c r="F414" s="2269"/>
      <c r="G414" s="2269"/>
      <c r="H414" s="2269"/>
      <c r="I414" s="2269"/>
      <c r="J414" s="2269"/>
      <c r="K414" s="2269"/>
      <c r="L414" s="2269"/>
      <c r="M414" s="2269"/>
      <c r="N414" s="2269"/>
      <c r="O414" s="2269"/>
    </row>
    <row r="415" spans="1:15" ht="15.75" customHeight="1">
      <c r="A415" s="2269"/>
      <c r="B415" s="2269"/>
      <c r="C415" s="2269"/>
      <c r="D415" s="2269"/>
      <c r="E415" s="2269"/>
      <c r="F415" s="2269"/>
      <c r="G415" s="2269"/>
      <c r="H415" s="2269"/>
      <c r="I415" s="2269"/>
      <c r="J415" s="2269"/>
      <c r="K415" s="2269"/>
      <c r="L415" s="2269"/>
      <c r="M415" s="2269"/>
      <c r="N415" s="2269"/>
      <c r="O415" s="2269"/>
    </row>
    <row r="416" spans="1:15" ht="15.75" customHeight="1">
      <c r="A416" s="2269"/>
      <c r="B416" s="2269"/>
      <c r="C416" s="2269"/>
      <c r="D416" s="2269"/>
      <c r="E416" s="2269"/>
      <c r="F416" s="2269"/>
      <c r="G416" s="2269"/>
      <c r="H416" s="2269"/>
      <c r="I416" s="2269"/>
      <c r="J416" s="2269"/>
      <c r="K416" s="2269"/>
      <c r="L416" s="2269"/>
      <c r="M416" s="2269"/>
      <c r="N416" s="2269"/>
      <c r="O416" s="2269"/>
    </row>
    <row r="417" spans="1:15" ht="15.75" customHeight="1">
      <c r="A417" s="2269"/>
      <c r="B417" s="2269"/>
      <c r="C417" s="2269"/>
      <c r="D417" s="2269"/>
      <c r="E417" s="2269"/>
      <c r="F417" s="2269"/>
      <c r="G417" s="2269"/>
      <c r="H417" s="2269"/>
      <c r="I417" s="2269"/>
      <c r="J417" s="2269"/>
      <c r="K417" s="2269"/>
      <c r="L417" s="2269"/>
      <c r="M417" s="2269"/>
      <c r="N417" s="2269"/>
      <c r="O417" s="2269"/>
    </row>
    <row r="418" spans="1:15" ht="15.75" customHeight="1">
      <c r="A418" s="2269"/>
      <c r="B418" s="2269"/>
      <c r="C418" s="2269"/>
      <c r="D418" s="2269"/>
      <c r="E418" s="2269"/>
      <c r="F418" s="2269"/>
      <c r="G418" s="2269"/>
      <c r="H418" s="2269"/>
      <c r="I418" s="2269"/>
      <c r="J418" s="2269"/>
      <c r="K418" s="2269"/>
      <c r="L418" s="2269"/>
      <c r="M418" s="2269"/>
      <c r="N418" s="2269"/>
      <c r="O418" s="2269"/>
    </row>
    <row r="419" spans="1:15" ht="15.75" customHeight="1">
      <c r="A419" s="2269"/>
      <c r="B419" s="2269"/>
      <c r="C419" s="2269"/>
      <c r="D419" s="2269"/>
      <c r="E419" s="2269"/>
      <c r="F419" s="2269"/>
      <c r="G419" s="2269"/>
      <c r="H419" s="2269"/>
      <c r="I419" s="2269"/>
      <c r="J419" s="2269"/>
      <c r="K419" s="2269"/>
      <c r="L419" s="2269"/>
      <c r="M419" s="2269"/>
      <c r="N419" s="2269"/>
      <c r="O419" s="2269"/>
    </row>
    <row r="420" spans="1:15" ht="15.75" customHeight="1">
      <c r="A420" s="2269"/>
      <c r="B420" s="2269"/>
      <c r="C420" s="2269"/>
      <c r="D420" s="2269"/>
      <c r="E420" s="2269"/>
      <c r="F420" s="2269"/>
      <c r="G420" s="2269"/>
      <c r="H420" s="2269"/>
      <c r="I420" s="2269"/>
      <c r="J420" s="2269"/>
      <c r="K420" s="2269"/>
      <c r="L420" s="2269"/>
      <c r="M420" s="2269"/>
      <c r="N420" s="2269"/>
      <c r="O420" s="2269"/>
    </row>
    <row r="421" spans="1:15" ht="15.75" customHeight="1">
      <c r="A421" s="2269"/>
      <c r="B421" s="2269"/>
      <c r="C421" s="2269"/>
      <c r="D421" s="2269"/>
      <c r="E421" s="2269"/>
      <c r="F421" s="2269"/>
      <c r="G421" s="2269"/>
      <c r="H421" s="2269"/>
      <c r="I421" s="2269"/>
      <c r="J421" s="2269"/>
      <c r="K421" s="2269"/>
      <c r="L421" s="2269"/>
      <c r="M421" s="2269"/>
      <c r="N421" s="2269"/>
      <c r="O421" s="2269"/>
    </row>
    <row r="422" spans="1:15" ht="15.75" customHeight="1">
      <c r="A422" s="2269"/>
      <c r="B422" s="2269"/>
      <c r="C422" s="2269"/>
      <c r="D422" s="2269"/>
      <c r="E422" s="2269"/>
      <c r="F422" s="2269"/>
      <c r="G422" s="2269"/>
      <c r="H422" s="2269"/>
      <c r="I422" s="2269"/>
      <c r="J422" s="2269"/>
      <c r="K422" s="2269"/>
      <c r="L422" s="2269"/>
      <c r="M422" s="2269"/>
      <c r="N422" s="2269"/>
      <c r="O422" s="2269"/>
    </row>
    <row r="423" spans="1:15" ht="15.75" customHeight="1">
      <c r="A423" s="2269"/>
      <c r="B423" s="2269"/>
      <c r="C423" s="2269"/>
      <c r="D423" s="2269"/>
      <c r="E423" s="2269"/>
      <c r="F423" s="2269"/>
      <c r="G423" s="2269"/>
      <c r="H423" s="2269"/>
      <c r="I423" s="2269"/>
      <c r="J423" s="2269"/>
      <c r="K423" s="2269"/>
      <c r="L423" s="2269"/>
      <c r="M423" s="2269"/>
      <c r="N423" s="2269"/>
      <c r="O423" s="2269"/>
    </row>
    <row r="424" spans="1:15" ht="15.75" customHeight="1">
      <c r="A424" s="2269"/>
      <c r="B424" s="2269"/>
      <c r="C424" s="2269"/>
      <c r="D424" s="2269"/>
      <c r="E424" s="2269"/>
      <c r="F424" s="2269"/>
      <c r="G424" s="2269"/>
      <c r="H424" s="2269"/>
      <c r="I424" s="2269"/>
      <c r="J424" s="2269"/>
      <c r="K424" s="2269"/>
      <c r="L424" s="2269"/>
      <c r="M424" s="2269"/>
      <c r="N424" s="2269"/>
      <c r="O424" s="2269"/>
    </row>
    <row r="425" spans="1:15" ht="15.75" customHeight="1">
      <c r="A425" s="2269"/>
      <c r="B425" s="2269"/>
      <c r="C425" s="2269"/>
      <c r="D425" s="2269"/>
      <c r="E425" s="2269"/>
      <c r="F425" s="2269"/>
      <c r="G425" s="2269"/>
      <c r="H425" s="2269"/>
      <c r="I425" s="2269"/>
      <c r="J425" s="2269"/>
      <c r="K425" s="2269"/>
      <c r="L425" s="2269"/>
      <c r="M425" s="2269"/>
      <c r="N425" s="2269"/>
      <c r="O425" s="2269"/>
    </row>
    <row r="426" spans="1:15" ht="15.75" customHeight="1">
      <c r="A426" s="2269"/>
      <c r="B426" s="2269"/>
      <c r="C426" s="2269"/>
      <c r="D426" s="2269"/>
      <c r="E426" s="2269"/>
      <c r="F426" s="2269"/>
      <c r="G426" s="2269"/>
      <c r="H426" s="2269"/>
      <c r="I426" s="2269"/>
      <c r="J426" s="2269"/>
      <c r="K426" s="2269"/>
      <c r="L426" s="2269"/>
      <c r="M426" s="2269"/>
      <c r="N426" s="2269"/>
      <c r="O426" s="2269"/>
    </row>
    <row r="427" spans="1:15" ht="15.75" customHeight="1">
      <c r="A427" s="2269"/>
      <c r="B427" s="2269"/>
      <c r="C427" s="2269"/>
      <c r="D427" s="2269"/>
      <c r="E427" s="2269"/>
      <c r="F427" s="2269"/>
      <c r="G427" s="2269"/>
      <c r="H427" s="2269"/>
      <c r="I427" s="2269"/>
      <c r="J427" s="2269"/>
      <c r="K427" s="2269"/>
      <c r="L427" s="2269"/>
      <c r="M427" s="2269"/>
      <c r="N427" s="2269"/>
      <c r="O427" s="2269"/>
    </row>
    <row r="428" spans="1:15" ht="15.75" customHeight="1">
      <c r="A428" s="2269"/>
      <c r="B428" s="2269"/>
      <c r="C428" s="2269"/>
      <c r="D428" s="2269"/>
      <c r="E428" s="2269"/>
      <c r="F428" s="2269"/>
      <c r="G428" s="2269"/>
      <c r="H428" s="2269"/>
      <c r="I428" s="2269"/>
      <c r="J428" s="2269"/>
      <c r="K428" s="2269"/>
      <c r="L428" s="2269"/>
      <c r="M428" s="2269"/>
      <c r="N428" s="2269"/>
      <c r="O428" s="2269"/>
    </row>
    <row r="429" spans="1:15" ht="15.75" customHeight="1">
      <c r="A429" s="2269"/>
      <c r="B429" s="2269"/>
      <c r="C429" s="2269"/>
      <c r="D429" s="2269"/>
      <c r="E429" s="2269"/>
      <c r="F429" s="2269"/>
      <c r="G429" s="2269"/>
      <c r="H429" s="2269"/>
      <c r="I429" s="2269"/>
      <c r="J429" s="2269"/>
      <c r="K429" s="2269"/>
      <c r="L429" s="2269"/>
      <c r="M429" s="2269"/>
      <c r="N429" s="2269"/>
      <c r="O429" s="2269"/>
    </row>
    <row r="430" spans="1:15" ht="15.75" customHeight="1">
      <c r="A430" s="2269"/>
      <c r="B430" s="2269"/>
      <c r="C430" s="2269"/>
      <c r="D430" s="2269"/>
      <c r="E430" s="2269"/>
      <c r="F430" s="2269"/>
      <c r="G430" s="2269"/>
      <c r="H430" s="2269"/>
      <c r="I430" s="2269"/>
      <c r="J430" s="2269"/>
      <c r="K430" s="2269"/>
      <c r="L430" s="2269"/>
      <c r="M430" s="2269"/>
      <c r="N430" s="2269"/>
      <c r="O430" s="2269"/>
    </row>
    <row r="431" spans="1:15" ht="15.75" customHeight="1">
      <c r="A431" s="2269"/>
      <c r="B431" s="2269"/>
      <c r="C431" s="2269"/>
      <c r="D431" s="2269"/>
      <c r="E431" s="2269"/>
      <c r="F431" s="2269"/>
      <c r="G431" s="2269"/>
      <c r="H431" s="2269"/>
      <c r="I431" s="2269"/>
      <c r="J431" s="2269"/>
      <c r="K431" s="2269"/>
      <c r="L431" s="2269"/>
      <c r="M431" s="2269"/>
      <c r="N431" s="2269"/>
      <c r="O431" s="2269"/>
    </row>
    <row r="432" spans="1:15" ht="15.75" customHeight="1">
      <c r="A432" s="2269"/>
      <c r="B432" s="2269"/>
      <c r="C432" s="2269"/>
      <c r="D432" s="2269"/>
      <c r="E432" s="2269"/>
      <c r="F432" s="2269"/>
      <c r="G432" s="2269"/>
      <c r="H432" s="2269"/>
      <c r="I432" s="2269"/>
      <c r="J432" s="2269"/>
      <c r="K432" s="2269"/>
      <c r="L432" s="2269"/>
      <c r="M432" s="2269"/>
      <c r="N432" s="2269"/>
      <c r="O432" s="2269"/>
    </row>
    <row r="433" spans="1:15" ht="15.75" customHeight="1">
      <c r="A433" s="2269"/>
      <c r="B433" s="2269"/>
      <c r="C433" s="2269"/>
      <c r="D433" s="2269"/>
      <c r="E433" s="2269"/>
      <c r="F433" s="2269"/>
      <c r="G433" s="2269"/>
      <c r="H433" s="2269"/>
      <c r="I433" s="2269"/>
      <c r="J433" s="2269"/>
      <c r="K433" s="2269"/>
      <c r="L433" s="2269"/>
      <c r="M433" s="2269"/>
      <c r="N433" s="2269"/>
      <c r="O433" s="2269"/>
    </row>
    <row r="434" spans="1:15" ht="15.75" customHeight="1">
      <c r="A434" s="2269"/>
      <c r="B434" s="2269"/>
      <c r="C434" s="2269"/>
      <c r="D434" s="2269"/>
      <c r="E434" s="2269"/>
      <c r="F434" s="2269"/>
      <c r="G434" s="2269"/>
      <c r="H434" s="2269"/>
      <c r="I434" s="2269"/>
      <c r="J434" s="2269"/>
      <c r="K434" s="2269"/>
      <c r="L434" s="2269"/>
      <c r="M434" s="2269"/>
      <c r="N434" s="2269"/>
      <c r="O434" s="2269"/>
    </row>
    <row r="435" spans="1:15" ht="15.75" customHeight="1">
      <c r="A435" s="2269"/>
      <c r="B435" s="2269"/>
      <c r="C435" s="2269"/>
      <c r="D435" s="2269"/>
      <c r="E435" s="2269"/>
      <c r="F435" s="2269"/>
      <c r="G435" s="2269"/>
      <c r="H435" s="2269"/>
      <c r="I435" s="2269"/>
      <c r="J435" s="2269"/>
      <c r="K435" s="2269"/>
      <c r="L435" s="2269"/>
      <c r="M435" s="2269"/>
      <c r="N435" s="2269"/>
      <c r="O435" s="2269"/>
    </row>
    <row r="436" spans="1:15" ht="15.75" customHeight="1">
      <c r="A436" s="2269"/>
      <c r="B436" s="2269"/>
      <c r="C436" s="2269"/>
      <c r="D436" s="2269"/>
      <c r="E436" s="2269"/>
      <c r="F436" s="2269"/>
      <c r="G436" s="2269"/>
      <c r="H436" s="2269"/>
      <c r="I436" s="2269"/>
      <c r="J436" s="2269"/>
      <c r="K436" s="2269"/>
      <c r="L436" s="2269"/>
      <c r="M436" s="2269"/>
      <c r="N436" s="2269"/>
      <c r="O436" s="2269"/>
    </row>
    <row r="437" spans="1:15" ht="15.75" customHeight="1">
      <c r="A437" s="2269"/>
      <c r="B437" s="2269"/>
      <c r="C437" s="2269"/>
      <c r="D437" s="2269"/>
      <c r="E437" s="2269"/>
      <c r="F437" s="2269"/>
      <c r="G437" s="2269"/>
      <c r="H437" s="2269"/>
      <c r="I437" s="2269"/>
      <c r="J437" s="2269"/>
      <c r="K437" s="2269"/>
      <c r="L437" s="2269"/>
      <c r="M437" s="2269"/>
      <c r="N437" s="2269"/>
      <c r="O437" s="2269"/>
    </row>
    <row r="438" spans="1:15" ht="15.75" customHeight="1">
      <c r="A438" s="2269"/>
      <c r="B438" s="2269"/>
      <c r="C438" s="2269"/>
      <c r="D438" s="2269"/>
      <c r="E438" s="2269"/>
      <c r="F438" s="2269"/>
      <c r="G438" s="2269"/>
      <c r="H438" s="2269"/>
      <c r="I438" s="2269"/>
      <c r="J438" s="2269"/>
      <c r="K438" s="2269"/>
      <c r="L438" s="2269"/>
      <c r="M438" s="2269"/>
      <c r="N438" s="2269"/>
      <c r="O438" s="2269"/>
    </row>
    <row r="439" spans="1:15" ht="15.75" customHeight="1">
      <c r="A439" s="2269"/>
      <c r="B439" s="2269"/>
      <c r="C439" s="2269"/>
      <c r="D439" s="2269"/>
      <c r="E439" s="2269"/>
      <c r="F439" s="2269"/>
      <c r="G439" s="2269"/>
      <c r="H439" s="2269"/>
      <c r="I439" s="2269"/>
      <c r="J439" s="2269"/>
      <c r="K439" s="2269"/>
      <c r="L439" s="2269"/>
      <c r="M439" s="2269"/>
      <c r="N439" s="2269"/>
      <c r="O439" s="2269"/>
    </row>
    <row r="440" spans="1:15" ht="15.75" customHeight="1">
      <c r="A440" s="2269"/>
      <c r="B440" s="2269"/>
      <c r="C440" s="2269"/>
      <c r="D440" s="2269"/>
      <c r="E440" s="2269"/>
      <c r="F440" s="2269"/>
      <c r="G440" s="2269"/>
      <c r="H440" s="2269"/>
      <c r="I440" s="2269"/>
      <c r="J440" s="2269"/>
      <c r="K440" s="2269"/>
      <c r="L440" s="2269"/>
      <c r="M440" s="2269"/>
      <c r="N440" s="2269"/>
      <c r="O440" s="2269"/>
    </row>
    <row r="441" spans="1:15" ht="15.75" customHeight="1">
      <c r="A441" s="2269"/>
      <c r="B441" s="2269"/>
      <c r="C441" s="2269"/>
      <c r="D441" s="2269"/>
      <c r="E441" s="2269"/>
      <c r="F441" s="2269"/>
      <c r="G441" s="2269"/>
      <c r="H441" s="2269"/>
      <c r="I441" s="2269"/>
      <c r="J441" s="2269"/>
      <c r="K441" s="2269"/>
      <c r="L441" s="2269"/>
      <c r="M441" s="2269"/>
      <c r="N441" s="2269"/>
      <c r="O441" s="2269"/>
    </row>
    <row r="442" spans="1:15" ht="15.75" customHeight="1">
      <c r="A442" s="2269"/>
      <c r="B442" s="2269"/>
      <c r="C442" s="2269"/>
      <c r="D442" s="2269"/>
      <c r="E442" s="2269"/>
      <c r="F442" s="2269"/>
      <c r="G442" s="2269"/>
      <c r="H442" s="2269"/>
      <c r="I442" s="2269"/>
      <c r="J442" s="2269"/>
      <c r="K442" s="2269"/>
      <c r="L442" s="2269"/>
      <c r="M442" s="2269"/>
      <c r="N442" s="2269"/>
      <c r="O442" s="2269"/>
    </row>
    <row r="443" spans="1:15" ht="15.75" customHeight="1">
      <c r="A443" s="2269"/>
      <c r="B443" s="2269"/>
      <c r="C443" s="2269"/>
      <c r="D443" s="2269"/>
      <c r="E443" s="2269"/>
      <c r="F443" s="2269"/>
      <c r="G443" s="2269"/>
      <c r="H443" s="2269"/>
      <c r="I443" s="2269"/>
      <c r="J443" s="2269"/>
      <c r="K443" s="2269"/>
      <c r="L443" s="2269"/>
      <c r="M443" s="2269"/>
      <c r="N443" s="2269"/>
      <c r="O443" s="2269"/>
    </row>
    <row r="444" spans="1:15" ht="15.75" customHeight="1">
      <c r="A444" s="2269"/>
      <c r="B444" s="2269"/>
      <c r="C444" s="2269"/>
      <c r="D444" s="2269"/>
      <c r="E444" s="2269"/>
      <c r="F444" s="2269"/>
      <c r="G444" s="2269"/>
      <c r="H444" s="2269"/>
      <c r="I444" s="2269"/>
      <c r="J444" s="2269"/>
      <c r="K444" s="2269"/>
      <c r="L444" s="2269"/>
      <c r="M444" s="2269"/>
      <c r="N444" s="2269"/>
      <c r="O444" s="2269"/>
    </row>
    <row r="445" spans="1:15" ht="15.75" customHeight="1">
      <c r="A445" s="2269"/>
      <c r="B445" s="2269"/>
      <c r="C445" s="2269"/>
      <c r="D445" s="2269"/>
      <c r="E445" s="2269"/>
      <c r="F445" s="2269"/>
      <c r="G445" s="2269"/>
      <c r="H445" s="2269"/>
      <c r="I445" s="2269"/>
      <c r="J445" s="2269"/>
      <c r="K445" s="2269"/>
      <c r="L445" s="2269"/>
      <c r="M445" s="2269"/>
      <c r="N445" s="2269"/>
      <c r="O445" s="2269"/>
    </row>
    <row r="446" spans="1:15" ht="15.75" customHeight="1">
      <c r="A446" s="2269"/>
      <c r="B446" s="2269"/>
      <c r="C446" s="2269"/>
      <c r="D446" s="2269"/>
      <c r="E446" s="2269"/>
      <c r="F446" s="2269"/>
      <c r="G446" s="2269"/>
      <c r="H446" s="2269"/>
      <c r="I446" s="2269"/>
      <c r="J446" s="2269"/>
      <c r="K446" s="2269"/>
      <c r="L446" s="2269"/>
      <c r="M446" s="2269"/>
      <c r="N446" s="2269"/>
      <c r="O446" s="2269"/>
    </row>
    <row r="447" spans="1:15" ht="15.75" customHeight="1">
      <c r="A447" s="2269"/>
      <c r="B447" s="2269"/>
      <c r="C447" s="2269"/>
      <c r="D447" s="2269"/>
      <c r="E447" s="2269"/>
      <c r="F447" s="2269"/>
      <c r="G447" s="2269"/>
      <c r="H447" s="2269"/>
      <c r="I447" s="2269"/>
      <c r="J447" s="2269"/>
      <c r="K447" s="2269"/>
      <c r="L447" s="2269"/>
      <c r="M447" s="2269"/>
      <c r="N447" s="2269"/>
      <c r="O447" s="2269"/>
    </row>
    <row r="448" spans="1:15" ht="15.75" customHeight="1">
      <c r="A448" s="2269"/>
      <c r="B448" s="2269"/>
      <c r="C448" s="2269"/>
      <c r="D448" s="2269"/>
      <c r="E448" s="2269"/>
      <c r="F448" s="2269"/>
      <c r="G448" s="2269"/>
      <c r="H448" s="2269"/>
      <c r="I448" s="2269"/>
      <c r="J448" s="2269"/>
      <c r="K448" s="2269"/>
      <c r="L448" s="2269"/>
      <c r="M448" s="2269"/>
      <c r="N448" s="2269"/>
      <c r="O448" s="2269"/>
    </row>
    <row r="449" spans="1:15" ht="15.75" customHeight="1">
      <c r="A449" s="2269"/>
      <c r="B449" s="2269"/>
      <c r="C449" s="2269"/>
      <c r="D449" s="2269"/>
      <c r="E449" s="2269"/>
      <c r="F449" s="2269"/>
      <c r="G449" s="2269"/>
      <c r="H449" s="2269"/>
      <c r="I449" s="2269"/>
      <c r="J449" s="2269"/>
      <c r="K449" s="2269"/>
      <c r="L449" s="2269"/>
      <c r="M449" s="2269"/>
      <c r="N449" s="2269"/>
      <c r="O449" s="2269"/>
    </row>
    <row r="450" spans="1:15" ht="15.75" customHeight="1">
      <c r="A450" s="2269"/>
      <c r="B450" s="2269"/>
      <c r="C450" s="2269"/>
      <c r="D450" s="2269"/>
      <c r="E450" s="2269"/>
      <c r="F450" s="2269"/>
      <c r="G450" s="2269"/>
      <c r="H450" s="2269"/>
      <c r="I450" s="2269"/>
      <c r="J450" s="2269"/>
      <c r="K450" s="2269"/>
      <c r="L450" s="2269"/>
      <c r="M450" s="2269"/>
      <c r="N450" s="2269"/>
      <c r="O450" s="2269"/>
    </row>
    <row r="451" spans="1:15" ht="15.75" customHeight="1">
      <c r="A451" s="2269"/>
      <c r="B451" s="2269"/>
      <c r="C451" s="2269"/>
      <c r="D451" s="2269"/>
      <c r="E451" s="2269"/>
      <c r="F451" s="2269"/>
      <c r="G451" s="2269"/>
      <c r="H451" s="2269"/>
      <c r="I451" s="2269"/>
      <c r="J451" s="2269"/>
      <c r="K451" s="2269"/>
      <c r="L451" s="2269"/>
      <c r="M451" s="2269"/>
      <c r="N451" s="2269"/>
      <c r="O451" s="2269"/>
    </row>
    <row r="452" spans="1:15" ht="15.75" customHeight="1">
      <c r="A452" s="2269"/>
      <c r="B452" s="2269"/>
      <c r="C452" s="2269"/>
      <c r="D452" s="2269"/>
      <c r="E452" s="2269"/>
      <c r="F452" s="2269"/>
      <c r="G452" s="2269"/>
      <c r="H452" s="2269"/>
      <c r="I452" s="2269"/>
      <c r="J452" s="2269"/>
      <c r="K452" s="2269"/>
      <c r="L452" s="2269"/>
      <c r="M452" s="2269"/>
      <c r="N452" s="2269"/>
      <c r="O452" s="2269"/>
    </row>
    <row r="453" spans="1:15" ht="15.75" customHeight="1">
      <c r="A453" s="2269"/>
      <c r="B453" s="2269"/>
      <c r="C453" s="2269"/>
      <c r="D453" s="2269"/>
      <c r="E453" s="2269"/>
      <c r="F453" s="2269"/>
      <c r="G453" s="2269"/>
      <c r="H453" s="2269"/>
      <c r="I453" s="2269"/>
      <c r="J453" s="2269"/>
      <c r="K453" s="2269"/>
      <c r="L453" s="2269"/>
      <c r="M453" s="2269"/>
      <c r="N453" s="2269"/>
      <c r="O453" s="2269"/>
    </row>
    <row r="454" spans="1:15" ht="15.75" customHeight="1">
      <c r="A454" s="2269"/>
      <c r="B454" s="2269"/>
      <c r="C454" s="2269"/>
      <c r="D454" s="2269"/>
      <c r="E454" s="2269"/>
      <c r="F454" s="2269"/>
      <c r="G454" s="2269"/>
      <c r="H454" s="2269"/>
      <c r="I454" s="2269"/>
      <c r="J454" s="2269"/>
      <c r="K454" s="2269"/>
      <c r="L454" s="2269"/>
      <c r="M454" s="2269"/>
      <c r="N454" s="2269"/>
      <c r="O454" s="2269"/>
    </row>
    <row r="455" spans="1:15" ht="15.75" customHeight="1">
      <c r="A455" s="2269"/>
      <c r="B455" s="2269"/>
      <c r="C455" s="2269"/>
      <c r="D455" s="2269"/>
      <c r="E455" s="2269"/>
      <c r="F455" s="2269"/>
      <c r="G455" s="2269"/>
      <c r="H455" s="2269"/>
      <c r="I455" s="2269"/>
      <c r="J455" s="2269"/>
      <c r="K455" s="2269"/>
      <c r="L455" s="2269"/>
      <c r="M455" s="2269"/>
      <c r="N455" s="2269"/>
      <c r="O455" s="2269"/>
    </row>
    <row r="456" spans="1:15" ht="15.75" customHeight="1">
      <c r="A456" s="2269"/>
      <c r="B456" s="2269"/>
      <c r="C456" s="2269"/>
      <c r="D456" s="2269"/>
      <c r="E456" s="2269"/>
      <c r="F456" s="2269"/>
      <c r="G456" s="2269"/>
      <c r="H456" s="2269"/>
      <c r="I456" s="2269"/>
      <c r="J456" s="2269"/>
      <c r="K456" s="2269"/>
      <c r="L456" s="2269"/>
      <c r="M456" s="2269"/>
      <c r="N456" s="2269"/>
      <c r="O456" s="2269"/>
    </row>
    <row r="457" spans="1:15" ht="15.75" customHeight="1">
      <c r="A457" s="2269"/>
      <c r="B457" s="2269"/>
      <c r="C457" s="2269"/>
      <c r="D457" s="2269"/>
      <c r="E457" s="2269"/>
      <c r="F457" s="2269"/>
      <c r="G457" s="2269"/>
      <c r="H457" s="2269"/>
      <c r="I457" s="2269"/>
      <c r="J457" s="2269"/>
      <c r="K457" s="2269"/>
      <c r="L457" s="2269"/>
      <c r="M457" s="2269"/>
      <c r="N457" s="2269"/>
      <c r="O457" s="2269"/>
    </row>
    <row r="458" spans="1:15" ht="15.75" customHeight="1">
      <c r="A458" s="2269"/>
      <c r="B458" s="2269"/>
      <c r="C458" s="2269"/>
      <c r="D458" s="2269"/>
      <c r="E458" s="2269"/>
      <c r="F458" s="2269"/>
      <c r="G458" s="2269"/>
      <c r="H458" s="2269"/>
      <c r="I458" s="2269"/>
      <c r="J458" s="2269"/>
      <c r="K458" s="2269"/>
      <c r="L458" s="2269"/>
      <c r="M458" s="2269"/>
      <c r="N458" s="2269"/>
      <c r="O458" s="2269"/>
    </row>
    <row r="459" spans="1:15" ht="15.75" customHeight="1">
      <c r="A459" s="2269"/>
      <c r="B459" s="2269"/>
      <c r="C459" s="2269"/>
      <c r="D459" s="2269"/>
      <c r="E459" s="2269"/>
      <c r="F459" s="2269"/>
      <c r="G459" s="2269"/>
      <c r="H459" s="2269"/>
      <c r="I459" s="2269"/>
      <c r="J459" s="2269"/>
      <c r="K459" s="2269"/>
      <c r="L459" s="2269"/>
      <c r="M459" s="2269"/>
      <c r="N459" s="2269"/>
      <c r="O459" s="2269"/>
    </row>
    <row r="460" spans="1:15" ht="15.75" customHeight="1">
      <c r="A460" s="2269"/>
      <c r="B460" s="2269"/>
      <c r="C460" s="2269"/>
      <c r="D460" s="2269"/>
      <c r="E460" s="2269"/>
      <c r="F460" s="2269"/>
      <c r="G460" s="2269"/>
      <c r="H460" s="2269"/>
      <c r="I460" s="2269"/>
      <c r="J460" s="2269"/>
      <c r="K460" s="2269"/>
      <c r="L460" s="2269"/>
      <c r="M460" s="2269"/>
      <c r="N460" s="2269"/>
      <c r="O460" s="2269"/>
    </row>
    <row r="461" spans="1:15" ht="15.75" customHeight="1">
      <c r="A461" s="2269"/>
      <c r="B461" s="2269"/>
      <c r="C461" s="2269"/>
      <c r="D461" s="2269"/>
      <c r="E461" s="2269"/>
      <c r="F461" s="2269"/>
      <c r="G461" s="2269"/>
      <c r="H461" s="2269"/>
      <c r="I461" s="2269"/>
      <c r="J461" s="2269"/>
      <c r="K461" s="2269"/>
      <c r="L461" s="2269"/>
      <c r="M461" s="2269"/>
      <c r="N461" s="2269"/>
      <c r="O461" s="2269"/>
    </row>
    <row r="462" spans="1:15" ht="15.75" customHeight="1">
      <c r="A462" s="2269"/>
      <c r="B462" s="2269"/>
      <c r="C462" s="2269"/>
      <c r="D462" s="2269"/>
      <c r="E462" s="2269"/>
      <c r="F462" s="2269"/>
      <c r="G462" s="2269"/>
      <c r="H462" s="2269"/>
      <c r="I462" s="2269"/>
      <c r="J462" s="2269"/>
      <c r="K462" s="2269"/>
      <c r="L462" s="2269"/>
      <c r="M462" s="2269"/>
      <c r="N462" s="2269"/>
      <c r="O462" s="2269"/>
    </row>
    <row r="463" spans="1:15" ht="15.75" customHeight="1">
      <c r="A463" s="2269"/>
      <c r="B463" s="2269"/>
      <c r="C463" s="2269"/>
      <c r="D463" s="2269"/>
      <c r="E463" s="2269"/>
      <c r="F463" s="2269"/>
      <c r="G463" s="2269"/>
      <c r="H463" s="2269"/>
      <c r="I463" s="2269"/>
      <c r="J463" s="2269"/>
      <c r="K463" s="2269"/>
      <c r="L463" s="2269"/>
      <c r="M463" s="2269"/>
      <c r="N463" s="2269"/>
      <c r="O463" s="2269"/>
    </row>
    <row r="464" spans="1:15" ht="15.75" customHeight="1">
      <c r="A464" s="2269"/>
      <c r="B464" s="2269"/>
      <c r="C464" s="2269"/>
      <c r="D464" s="2269"/>
      <c r="E464" s="2269"/>
      <c r="F464" s="2269"/>
      <c r="G464" s="2269"/>
      <c r="H464" s="2269"/>
      <c r="I464" s="2269"/>
      <c r="J464" s="2269"/>
      <c r="K464" s="2269"/>
      <c r="L464" s="2269"/>
      <c r="M464" s="2269"/>
      <c r="N464" s="2269"/>
      <c r="O464" s="2269"/>
    </row>
    <row r="465" spans="1:15" ht="15.75" customHeight="1">
      <c r="A465" s="2269"/>
      <c r="B465" s="2269"/>
      <c r="C465" s="2269"/>
      <c r="D465" s="2269"/>
      <c r="E465" s="2269"/>
      <c r="F465" s="2269"/>
      <c r="G465" s="2269"/>
      <c r="H465" s="2269"/>
      <c r="I465" s="2269"/>
      <c r="J465" s="2269"/>
      <c r="K465" s="2269"/>
      <c r="L465" s="2269"/>
      <c r="M465" s="2269"/>
      <c r="N465" s="2269"/>
      <c r="O465" s="2269"/>
    </row>
    <row r="466" spans="1:15" ht="15.75" customHeight="1">
      <c r="A466" s="2269"/>
      <c r="B466" s="2269"/>
      <c r="C466" s="2269"/>
      <c r="D466" s="2269"/>
      <c r="E466" s="2269"/>
      <c r="F466" s="2269"/>
      <c r="G466" s="2269"/>
      <c r="H466" s="2269"/>
      <c r="I466" s="2269"/>
      <c r="J466" s="2269"/>
      <c r="K466" s="2269"/>
      <c r="L466" s="2269"/>
      <c r="M466" s="2269"/>
      <c r="N466" s="2269"/>
      <c r="O466" s="2269"/>
    </row>
    <row r="467" spans="1:15" ht="15.75" customHeight="1">
      <c r="A467" s="2269"/>
      <c r="B467" s="2269"/>
      <c r="C467" s="2269"/>
      <c r="D467" s="2269"/>
      <c r="E467" s="2269"/>
      <c r="F467" s="2269"/>
      <c r="G467" s="2269"/>
      <c r="H467" s="2269"/>
      <c r="I467" s="2269"/>
      <c r="J467" s="2269"/>
      <c r="K467" s="2269"/>
      <c r="L467" s="2269"/>
      <c r="M467" s="2269"/>
      <c r="N467" s="2269"/>
      <c r="O467" s="2269"/>
    </row>
    <row r="468" spans="1:15" ht="15.75" customHeight="1">
      <c r="A468" s="2269"/>
      <c r="B468" s="2269"/>
      <c r="C468" s="2269"/>
      <c r="D468" s="2269"/>
      <c r="E468" s="2269"/>
      <c r="F468" s="2269"/>
      <c r="G468" s="2269"/>
      <c r="H468" s="2269"/>
      <c r="I468" s="2269"/>
      <c r="J468" s="2269"/>
      <c r="K468" s="2269"/>
      <c r="L468" s="2269"/>
      <c r="M468" s="2269"/>
      <c r="N468" s="2269"/>
      <c r="O468" s="2269"/>
    </row>
    <row r="469" spans="1:15" ht="15.75" customHeight="1">
      <c r="A469" s="2269"/>
      <c r="B469" s="2269"/>
      <c r="C469" s="2269"/>
      <c r="D469" s="2269"/>
      <c r="E469" s="2269"/>
      <c r="F469" s="2269"/>
      <c r="G469" s="2269"/>
      <c r="H469" s="2269"/>
      <c r="I469" s="2269"/>
      <c r="J469" s="2269"/>
      <c r="K469" s="2269"/>
      <c r="L469" s="2269"/>
      <c r="M469" s="2269"/>
      <c r="N469" s="2269"/>
      <c r="O469" s="2269"/>
    </row>
    <row r="470" spans="1:15" ht="15.75" customHeight="1">
      <c r="A470" s="2269"/>
      <c r="B470" s="2269"/>
      <c r="C470" s="2269"/>
      <c r="D470" s="2269"/>
      <c r="E470" s="2269"/>
      <c r="F470" s="2269"/>
      <c r="G470" s="2269"/>
      <c r="H470" s="2269"/>
      <c r="I470" s="2269"/>
      <c r="J470" s="2269"/>
      <c r="K470" s="2269"/>
      <c r="L470" s="2269"/>
      <c r="M470" s="2269"/>
      <c r="N470" s="2269"/>
      <c r="O470" s="2269"/>
    </row>
    <row r="471" spans="1:15" ht="15.75" customHeight="1">
      <c r="A471" s="2269"/>
      <c r="B471" s="2269"/>
      <c r="C471" s="2269"/>
      <c r="D471" s="2269"/>
      <c r="E471" s="2269"/>
      <c r="F471" s="2269"/>
      <c r="G471" s="2269"/>
      <c r="H471" s="2269"/>
      <c r="I471" s="2269"/>
      <c r="J471" s="2269"/>
      <c r="K471" s="2269"/>
      <c r="L471" s="2269"/>
      <c r="M471" s="2269"/>
      <c r="N471" s="2269"/>
      <c r="O471" s="2269"/>
    </row>
    <row r="472" spans="1:15" ht="15.75" customHeight="1">
      <c r="A472" s="2269"/>
      <c r="B472" s="2269"/>
      <c r="C472" s="2269"/>
      <c r="D472" s="2269"/>
      <c r="E472" s="2269"/>
      <c r="F472" s="2269"/>
      <c r="G472" s="2269"/>
      <c r="H472" s="2269"/>
      <c r="I472" s="2269"/>
      <c r="J472" s="2269"/>
      <c r="K472" s="2269"/>
      <c r="L472" s="2269"/>
      <c r="M472" s="2269"/>
      <c r="N472" s="2269"/>
      <c r="O472" s="2269"/>
    </row>
    <row r="473" spans="1:15" ht="15.75" customHeight="1">
      <c r="A473" s="2269"/>
      <c r="B473" s="2269"/>
      <c r="C473" s="2269"/>
      <c r="D473" s="2269"/>
      <c r="E473" s="2269"/>
      <c r="F473" s="2269"/>
      <c r="G473" s="2269"/>
      <c r="H473" s="2269"/>
      <c r="I473" s="2269"/>
      <c r="J473" s="2269"/>
      <c r="K473" s="2269"/>
      <c r="L473" s="2269"/>
      <c r="M473" s="2269"/>
      <c r="N473" s="2269"/>
      <c r="O473" s="2269"/>
    </row>
    <row r="474" spans="1:15" ht="15.75" customHeight="1">
      <c r="A474" s="2269"/>
      <c r="B474" s="2269"/>
      <c r="C474" s="2269"/>
      <c r="D474" s="2269"/>
      <c r="E474" s="2269"/>
      <c r="F474" s="2269"/>
      <c r="G474" s="2269"/>
      <c r="H474" s="2269"/>
      <c r="I474" s="2269"/>
      <c r="J474" s="2269"/>
      <c r="K474" s="2269"/>
      <c r="L474" s="2269"/>
      <c r="M474" s="2269"/>
      <c r="N474" s="2269"/>
      <c r="O474" s="2269"/>
    </row>
    <row r="475" spans="1:15" ht="15.75" customHeight="1">
      <c r="A475" s="2269"/>
      <c r="B475" s="2269"/>
      <c r="C475" s="2269"/>
      <c r="D475" s="2269"/>
      <c r="E475" s="2269"/>
      <c r="F475" s="2269"/>
      <c r="G475" s="2269"/>
      <c r="H475" s="2269"/>
      <c r="I475" s="2269"/>
      <c r="J475" s="2269"/>
      <c r="K475" s="2269"/>
      <c r="L475" s="2269"/>
      <c r="M475" s="2269"/>
      <c r="N475" s="2269"/>
      <c r="O475" s="2269"/>
    </row>
    <row r="476" spans="1:15" ht="15.75" customHeight="1">
      <c r="A476" s="2269"/>
      <c r="B476" s="2269"/>
      <c r="C476" s="2269"/>
      <c r="D476" s="2269"/>
      <c r="E476" s="2269"/>
      <c r="F476" s="2269"/>
      <c r="G476" s="2269"/>
      <c r="H476" s="2269"/>
      <c r="I476" s="2269"/>
      <c r="J476" s="2269"/>
      <c r="K476" s="2269"/>
      <c r="L476" s="2269"/>
      <c r="M476" s="2269"/>
      <c r="N476" s="2269"/>
      <c r="O476" s="2269"/>
    </row>
    <row r="477" spans="1:15" ht="15.75" customHeight="1">
      <c r="A477" s="2269"/>
      <c r="B477" s="2269"/>
      <c r="C477" s="2269"/>
      <c r="D477" s="2269"/>
      <c r="E477" s="2269"/>
      <c r="F477" s="2269"/>
      <c r="G477" s="2269"/>
      <c r="H477" s="2269"/>
      <c r="I477" s="2269"/>
      <c r="J477" s="2269"/>
      <c r="K477" s="2269"/>
      <c r="L477" s="2269"/>
      <c r="M477" s="2269"/>
      <c r="N477" s="2269"/>
      <c r="O477" s="2269"/>
    </row>
    <row r="478" spans="1:15" ht="15.75" customHeight="1">
      <c r="A478" s="2269"/>
      <c r="B478" s="2269"/>
      <c r="C478" s="2269"/>
      <c r="D478" s="2269"/>
      <c r="E478" s="2269"/>
      <c r="F478" s="2269"/>
      <c r="G478" s="2269"/>
      <c r="H478" s="2269"/>
      <c r="I478" s="2269"/>
      <c r="J478" s="2269"/>
      <c r="K478" s="2269"/>
      <c r="L478" s="2269"/>
      <c r="M478" s="2269"/>
      <c r="N478" s="2269"/>
      <c r="O478" s="2269"/>
    </row>
    <row r="479" spans="1:15" ht="15.75" customHeight="1">
      <c r="A479" s="2269"/>
      <c r="B479" s="2269"/>
      <c r="C479" s="2269"/>
      <c r="D479" s="2269"/>
      <c r="E479" s="2269"/>
      <c r="F479" s="2269"/>
      <c r="G479" s="2269"/>
      <c r="H479" s="2269"/>
      <c r="I479" s="2269"/>
      <c r="J479" s="2269"/>
      <c r="K479" s="2269"/>
      <c r="L479" s="2269"/>
      <c r="M479" s="2269"/>
      <c r="N479" s="2269"/>
      <c r="O479" s="2269"/>
    </row>
    <row r="480" spans="1:15" ht="15.75" customHeight="1">
      <c r="A480" s="2269"/>
      <c r="B480" s="2269"/>
      <c r="C480" s="2269"/>
      <c r="D480" s="2269"/>
      <c r="E480" s="2269"/>
      <c r="F480" s="2269"/>
      <c r="G480" s="2269"/>
      <c r="H480" s="2269"/>
      <c r="I480" s="2269"/>
      <c r="J480" s="2269"/>
      <c r="K480" s="2269"/>
      <c r="L480" s="2269"/>
      <c r="M480" s="2269"/>
      <c r="N480" s="2269"/>
      <c r="O480" s="2269"/>
    </row>
    <row r="481" spans="1:15" ht="15.75" customHeight="1">
      <c r="A481" s="2269"/>
      <c r="B481" s="2269"/>
      <c r="C481" s="2269"/>
      <c r="D481" s="2269"/>
      <c r="E481" s="2269"/>
      <c r="F481" s="2269"/>
      <c r="G481" s="2269"/>
      <c r="H481" s="2269"/>
      <c r="I481" s="2269"/>
      <c r="J481" s="2269"/>
      <c r="K481" s="2269"/>
      <c r="L481" s="2269"/>
      <c r="M481" s="2269"/>
      <c r="N481" s="2269"/>
      <c r="O481" s="2269"/>
    </row>
    <row r="482" spans="1:15" ht="15.75" customHeight="1">
      <c r="A482" s="2269"/>
      <c r="B482" s="2269"/>
      <c r="C482" s="2269"/>
      <c r="D482" s="2269"/>
      <c r="E482" s="2269"/>
      <c r="F482" s="2269"/>
      <c r="G482" s="2269"/>
      <c r="H482" s="2269"/>
      <c r="I482" s="2269"/>
      <c r="J482" s="2269"/>
      <c r="K482" s="2269"/>
      <c r="L482" s="2269"/>
      <c r="M482" s="2269"/>
      <c r="N482" s="2269"/>
      <c r="O482" s="2269"/>
    </row>
    <row r="483" spans="1:15" ht="15.75" customHeight="1">
      <c r="A483" s="2269"/>
      <c r="B483" s="2269"/>
      <c r="C483" s="2269"/>
      <c r="D483" s="2269"/>
      <c r="E483" s="2269"/>
      <c r="F483" s="2269"/>
      <c r="G483" s="2269"/>
      <c r="H483" s="2269"/>
      <c r="I483" s="2269"/>
      <c r="J483" s="2269"/>
      <c r="K483" s="2269"/>
      <c r="L483" s="2269"/>
      <c r="M483" s="2269"/>
      <c r="N483" s="2269"/>
      <c r="O483" s="2269"/>
    </row>
    <row r="484" spans="1:15" ht="15.75" customHeight="1">
      <c r="A484" s="2269"/>
      <c r="B484" s="2269"/>
      <c r="C484" s="2269"/>
      <c r="D484" s="2269"/>
      <c r="E484" s="2269"/>
      <c r="F484" s="2269"/>
      <c r="G484" s="2269"/>
      <c r="H484" s="2269"/>
      <c r="I484" s="2269"/>
      <c r="J484" s="2269"/>
      <c r="K484" s="2269"/>
      <c r="L484" s="2269"/>
      <c r="M484" s="2269"/>
      <c r="N484" s="2269"/>
      <c r="O484" s="2269"/>
    </row>
    <row r="485" spans="1:15" ht="15.75" customHeight="1">
      <c r="A485" s="2269"/>
      <c r="B485" s="2269"/>
      <c r="C485" s="2269"/>
      <c r="D485" s="2269"/>
      <c r="E485" s="2269"/>
      <c r="F485" s="2269"/>
      <c r="G485" s="2269"/>
      <c r="H485" s="2269"/>
      <c r="I485" s="2269"/>
      <c r="J485" s="2269"/>
      <c r="K485" s="2269"/>
      <c r="L485" s="2269"/>
      <c r="M485" s="2269"/>
      <c r="N485" s="2269"/>
      <c r="O485" s="2269"/>
    </row>
    <row r="486" spans="1:15" ht="15.75" customHeight="1">
      <c r="A486" s="2269"/>
      <c r="B486" s="2269"/>
      <c r="C486" s="2269"/>
      <c r="D486" s="2269"/>
      <c r="E486" s="2269"/>
      <c r="F486" s="2269"/>
      <c r="G486" s="2269"/>
      <c r="H486" s="2269"/>
      <c r="I486" s="2269"/>
      <c r="J486" s="2269"/>
      <c r="K486" s="2269"/>
      <c r="L486" s="2269"/>
      <c r="M486" s="2269"/>
      <c r="N486" s="2269"/>
      <c r="O486" s="2269"/>
    </row>
    <row r="487" spans="1:15" ht="15.75" customHeight="1">
      <c r="A487" s="2269"/>
      <c r="B487" s="2269"/>
      <c r="C487" s="2269"/>
      <c r="D487" s="2269"/>
      <c r="E487" s="2269"/>
      <c r="F487" s="2269"/>
      <c r="G487" s="2269"/>
      <c r="H487" s="2269"/>
      <c r="I487" s="2269"/>
      <c r="J487" s="2269"/>
      <c r="K487" s="2269"/>
      <c r="L487" s="2269"/>
      <c r="M487" s="2269"/>
      <c r="N487" s="2269"/>
      <c r="O487" s="2269"/>
    </row>
    <row r="488" spans="1:15" ht="15.75" customHeight="1">
      <c r="A488" s="2269"/>
      <c r="B488" s="2269"/>
      <c r="C488" s="2269"/>
      <c r="D488" s="2269"/>
      <c r="E488" s="2269"/>
      <c r="F488" s="2269"/>
      <c r="G488" s="2269"/>
      <c r="H488" s="2269"/>
      <c r="I488" s="2269"/>
      <c r="J488" s="2269"/>
      <c r="K488" s="2269"/>
      <c r="L488" s="2269"/>
      <c r="M488" s="2269"/>
      <c r="N488" s="2269"/>
      <c r="O488" s="2269"/>
    </row>
    <row r="489" spans="1:15" ht="15.75" customHeight="1">
      <c r="A489" s="2269"/>
      <c r="B489" s="2269"/>
      <c r="C489" s="2269"/>
      <c r="D489" s="2269"/>
      <c r="E489" s="2269"/>
      <c r="F489" s="2269"/>
      <c r="G489" s="2269"/>
      <c r="H489" s="2269"/>
      <c r="I489" s="2269"/>
      <c r="J489" s="2269"/>
      <c r="K489" s="2269"/>
      <c r="L489" s="2269"/>
      <c r="M489" s="2269"/>
      <c r="N489" s="2269"/>
      <c r="O489" s="2269"/>
    </row>
    <row r="490" spans="1:15" ht="15.75" customHeight="1">
      <c r="A490" s="2269"/>
      <c r="B490" s="2269"/>
      <c r="C490" s="2269"/>
      <c r="D490" s="2269"/>
      <c r="E490" s="2269"/>
      <c r="F490" s="2269"/>
      <c r="G490" s="2269"/>
      <c r="H490" s="2269"/>
      <c r="I490" s="2269"/>
      <c r="J490" s="2269"/>
      <c r="K490" s="2269"/>
      <c r="L490" s="2269"/>
      <c r="M490" s="2269"/>
      <c r="N490" s="2269"/>
      <c r="O490" s="2269"/>
    </row>
    <row r="491" spans="1:15" ht="15.75" customHeight="1">
      <c r="A491" s="2269"/>
      <c r="B491" s="2269"/>
      <c r="C491" s="2269"/>
      <c r="D491" s="2269"/>
      <c r="E491" s="2269"/>
      <c r="F491" s="2269"/>
      <c r="G491" s="2269"/>
      <c r="H491" s="2269"/>
      <c r="I491" s="2269"/>
      <c r="J491" s="2269"/>
      <c r="K491" s="2269"/>
      <c r="L491" s="2269"/>
      <c r="M491" s="2269"/>
      <c r="N491" s="2269"/>
      <c r="O491" s="2269"/>
    </row>
    <row r="492" spans="1:15" ht="15.75" customHeight="1">
      <c r="A492" s="2269"/>
      <c r="B492" s="2269"/>
      <c r="C492" s="2269"/>
      <c r="D492" s="2269"/>
      <c r="E492" s="2269"/>
      <c r="F492" s="2269"/>
      <c r="G492" s="2269"/>
      <c r="H492" s="2269"/>
      <c r="I492" s="2269"/>
      <c r="J492" s="2269"/>
      <c r="K492" s="2269"/>
      <c r="L492" s="2269"/>
      <c r="M492" s="2269"/>
      <c r="N492" s="2269"/>
      <c r="O492" s="2269"/>
    </row>
    <row r="493" spans="1:15" ht="15.75" customHeight="1">
      <c r="A493" s="2269"/>
      <c r="B493" s="2269"/>
      <c r="C493" s="2269"/>
      <c r="D493" s="2269"/>
      <c r="E493" s="2269"/>
      <c r="F493" s="2269"/>
      <c r="G493" s="2269"/>
      <c r="H493" s="2269"/>
      <c r="I493" s="2269"/>
      <c r="J493" s="2269"/>
      <c r="K493" s="2269"/>
      <c r="L493" s="2269"/>
      <c r="M493" s="2269"/>
      <c r="N493" s="2269"/>
      <c r="O493" s="2269"/>
    </row>
    <row r="494" spans="1:15" ht="15.75" customHeight="1">
      <c r="A494" s="2269"/>
      <c r="B494" s="2269"/>
      <c r="C494" s="2269"/>
      <c r="D494" s="2269"/>
      <c r="E494" s="2269"/>
      <c r="F494" s="2269"/>
      <c r="G494" s="2269"/>
      <c r="H494" s="2269"/>
      <c r="I494" s="2269"/>
      <c r="J494" s="2269"/>
      <c r="K494" s="2269"/>
      <c r="L494" s="2269"/>
      <c r="M494" s="2269"/>
      <c r="N494" s="2269"/>
      <c r="O494" s="2269"/>
    </row>
    <row r="495" spans="1:15" ht="15.75" customHeight="1">
      <c r="A495" s="2269"/>
      <c r="B495" s="2269"/>
      <c r="C495" s="2269"/>
      <c r="D495" s="2269"/>
      <c r="E495" s="2269"/>
      <c r="F495" s="2269"/>
      <c r="G495" s="2269"/>
      <c r="H495" s="2269"/>
      <c r="I495" s="2269"/>
      <c r="J495" s="2269"/>
      <c r="K495" s="2269"/>
      <c r="L495" s="2269"/>
      <c r="M495" s="2269"/>
      <c r="N495" s="2269"/>
      <c r="O495" s="2269"/>
    </row>
    <row r="496" spans="1:15" ht="15.75" customHeight="1">
      <c r="A496" s="2269"/>
      <c r="B496" s="2269"/>
      <c r="C496" s="2269"/>
      <c r="D496" s="2269"/>
      <c r="E496" s="2269"/>
      <c r="F496" s="2269"/>
      <c r="G496" s="2269"/>
      <c r="H496" s="2269"/>
      <c r="I496" s="2269"/>
      <c r="J496" s="2269"/>
      <c r="K496" s="2269"/>
      <c r="L496" s="2269"/>
      <c r="M496" s="2269"/>
      <c r="N496" s="2269"/>
      <c r="O496" s="2269"/>
    </row>
    <row r="497" spans="1:15" ht="15.75" customHeight="1">
      <c r="A497" s="2269"/>
      <c r="B497" s="2269"/>
      <c r="C497" s="2269"/>
      <c r="D497" s="2269"/>
      <c r="E497" s="2269"/>
      <c r="F497" s="2269"/>
      <c r="G497" s="2269"/>
      <c r="H497" s="2269"/>
      <c r="I497" s="2269"/>
      <c r="J497" s="2269"/>
      <c r="K497" s="2269"/>
      <c r="L497" s="2269"/>
      <c r="M497" s="2269"/>
      <c r="N497" s="2269"/>
      <c r="O497" s="2269"/>
    </row>
    <row r="498" spans="1:15" ht="15.75" customHeight="1">
      <c r="A498" s="2269"/>
      <c r="B498" s="2269"/>
      <c r="C498" s="2269"/>
      <c r="D498" s="2269"/>
      <c r="E498" s="2269"/>
      <c r="F498" s="2269"/>
      <c r="G498" s="2269"/>
      <c r="H498" s="2269"/>
      <c r="I498" s="2269"/>
      <c r="J498" s="2269"/>
      <c r="K498" s="2269"/>
      <c r="L498" s="2269"/>
      <c r="M498" s="2269"/>
      <c r="N498" s="2269"/>
      <c r="O498" s="2269"/>
    </row>
    <row r="499" spans="1:15" ht="15.75" customHeight="1">
      <c r="A499" s="2269"/>
      <c r="B499" s="2269"/>
      <c r="C499" s="2269"/>
      <c r="D499" s="2269"/>
      <c r="E499" s="2269"/>
      <c r="F499" s="2269"/>
      <c r="G499" s="2269"/>
      <c r="H499" s="2269"/>
      <c r="I499" s="2269"/>
      <c r="J499" s="2269"/>
      <c r="K499" s="2269"/>
      <c r="L499" s="2269"/>
      <c r="M499" s="2269"/>
      <c r="N499" s="2269"/>
      <c r="O499" s="2269"/>
    </row>
    <row r="500" spans="1:15" ht="15.75" customHeight="1">
      <c r="A500" s="2269"/>
      <c r="B500" s="2269"/>
      <c r="C500" s="2269"/>
      <c r="D500" s="2269"/>
      <c r="E500" s="2269"/>
      <c r="F500" s="2269"/>
      <c r="G500" s="2269"/>
      <c r="H500" s="2269"/>
      <c r="I500" s="2269"/>
      <c r="J500" s="2269"/>
      <c r="K500" s="2269"/>
      <c r="L500" s="2269"/>
      <c r="M500" s="2269"/>
      <c r="N500" s="2269"/>
      <c r="O500" s="2269"/>
    </row>
    <row r="501" spans="1:15" ht="15.75" customHeight="1">
      <c r="A501" s="2269"/>
      <c r="B501" s="2269"/>
      <c r="C501" s="2269"/>
      <c r="D501" s="2269"/>
      <c r="E501" s="2269"/>
      <c r="F501" s="2269"/>
      <c r="G501" s="2269"/>
      <c r="H501" s="2269"/>
      <c r="I501" s="2269"/>
      <c r="J501" s="2269"/>
      <c r="K501" s="2269"/>
      <c r="L501" s="2269"/>
      <c r="M501" s="2269"/>
      <c r="N501" s="2269"/>
      <c r="O501" s="2269"/>
    </row>
    <row r="502" spans="1:15" ht="15.75" customHeight="1">
      <c r="A502" s="2269"/>
      <c r="B502" s="2269"/>
      <c r="C502" s="2269"/>
      <c r="D502" s="2269"/>
      <c r="E502" s="2269"/>
      <c r="F502" s="2269"/>
      <c r="G502" s="2269"/>
      <c r="H502" s="2269"/>
      <c r="I502" s="2269"/>
      <c r="J502" s="2269"/>
      <c r="K502" s="2269"/>
      <c r="L502" s="2269"/>
      <c r="M502" s="2269"/>
      <c r="N502" s="2269"/>
      <c r="O502" s="2269"/>
    </row>
    <row r="503" spans="1:15" ht="15.75" customHeight="1">
      <c r="A503" s="2269"/>
      <c r="B503" s="2269"/>
      <c r="C503" s="2269"/>
      <c r="D503" s="2269"/>
      <c r="E503" s="2269"/>
      <c r="F503" s="2269"/>
      <c r="G503" s="2269"/>
      <c r="H503" s="2269"/>
      <c r="I503" s="2269"/>
      <c r="J503" s="2269"/>
      <c r="K503" s="2269"/>
      <c r="L503" s="2269"/>
      <c r="M503" s="2269"/>
      <c r="N503" s="2269"/>
      <c r="O503" s="2269"/>
    </row>
    <row r="504" spans="1:15" ht="15.75" customHeight="1">
      <c r="A504" s="2269"/>
      <c r="B504" s="2269"/>
      <c r="C504" s="2269"/>
      <c r="D504" s="2269"/>
      <c r="E504" s="2269"/>
      <c r="F504" s="2269"/>
      <c r="G504" s="2269"/>
      <c r="H504" s="2269"/>
      <c r="I504" s="2269"/>
      <c r="J504" s="2269"/>
      <c r="K504" s="2269"/>
      <c r="L504" s="2269"/>
      <c r="M504" s="2269"/>
      <c r="N504" s="2269"/>
      <c r="O504" s="2269"/>
    </row>
    <row r="505" spans="1:15" ht="15.75" customHeight="1">
      <c r="A505" s="2269"/>
      <c r="B505" s="2269"/>
      <c r="C505" s="2269"/>
      <c r="D505" s="2269"/>
      <c r="E505" s="2269"/>
      <c r="F505" s="2269"/>
      <c r="G505" s="2269"/>
      <c r="H505" s="2269"/>
      <c r="I505" s="2269"/>
      <c r="J505" s="2269"/>
      <c r="K505" s="2269"/>
      <c r="L505" s="2269"/>
      <c r="M505" s="2269"/>
      <c r="N505" s="2269"/>
      <c r="O505" s="2269"/>
    </row>
    <row r="506" spans="1:15" ht="15.75" customHeight="1">
      <c r="A506" s="2269"/>
      <c r="B506" s="2269"/>
      <c r="C506" s="2269"/>
      <c r="D506" s="2269"/>
      <c r="E506" s="2269"/>
      <c r="F506" s="2269"/>
      <c r="G506" s="2269"/>
      <c r="H506" s="2269"/>
      <c r="I506" s="2269"/>
      <c r="J506" s="2269"/>
      <c r="K506" s="2269"/>
      <c r="L506" s="2269"/>
      <c r="M506" s="2269"/>
      <c r="N506" s="2269"/>
      <c r="O506" s="2269"/>
    </row>
    <row r="507" spans="1:15" ht="15.75" customHeight="1">
      <c r="A507" s="2269"/>
      <c r="B507" s="2269"/>
      <c r="C507" s="2269"/>
      <c r="D507" s="2269"/>
      <c r="E507" s="2269"/>
      <c r="F507" s="2269"/>
      <c r="G507" s="2269"/>
      <c r="H507" s="2269"/>
      <c r="I507" s="2269"/>
      <c r="J507" s="2269"/>
      <c r="K507" s="2269"/>
      <c r="L507" s="2269"/>
      <c r="M507" s="2269"/>
      <c r="N507" s="2269"/>
      <c r="O507" s="2269"/>
    </row>
    <row r="508" spans="1:15" ht="15.75" customHeight="1">
      <c r="A508" s="2269"/>
      <c r="B508" s="2269"/>
      <c r="C508" s="2269"/>
      <c r="D508" s="2269"/>
      <c r="E508" s="2269"/>
      <c r="F508" s="2269"/>
      <c r="G508" s="2269"/>
      <c r="H508" s="2269"/>
      <c r="I508" s="2269"/>
      <c r="J508" s="2269"/>
      <c r="K508" s="2269"/>
      <c r="L508" s="2269"/>
      <c r="M508" s="2269"/>
      <c r="N508" s="2269"/>
      <c r="O508" s="2269"/>
    </row>
    <row r="509" spans="1:15" ht="15.75" customHeight="1">
      <c r="A509" s="2269"/>
      <c r="B509" s="2269"/>
      <c r="C509" s="2269"/>
      <c r="D509" s="2269"/>
      <c r="E509" s="2269"/>
      <c r="F509" s="2269"/>
      <c r="G509" s="2269"/>
      <c r="H509" s="2269"/>
      <c r="I509" s="2269"/>
      <c r="J509" s="2269"/>
      <c r="K509" s="2269"/>
      <c r="L509" s="2269"/>
      <c r="M509" s="2269"/>
      <c r="N509" s="2269"/>
      <c r="O509" s="2269"/>
    </row>
    <row r="510" spans="1:15" ht="15.75" customHeight="1">
      <c r="A510" s="2269"/>
      <c r="B510" s="2269"/>
      <c r="C510" s="2269"/>
      <c r="D510" s="2269"/>
      <c r="E510" s="2269"/>
      <c r="F510" s="2269"/>
      <c r="G510" s="2269"/>
      <c r="H510" s="2269"/>
      <c r="I510" s="2269"/>
      <c r="J510" s="2269"/>
      <c r="K510" s="2269"/>
      <c r="L510" s="2269"/>
      <c r="M510" s="2269"/>
      <c r="N510" s="2269"/>
      <c r="O510" s="2269"/>
    </row>
    <row r="511" spans="1:15" ht="15.75" customHeight="1">
      <c r="A511" s="2269"/>
      <c r="B511" s="2269"/>
      <c r="C511" s="2269"/>
      <c r="D511" s="2269"/>
      <c r="E511" s="2269"/>
      <c r="F511" s="2269"/>
      <c r="G511" s="2269"/>
      <c r="H511" s="2269"/>
      <c r="I511" s="2269"/>
      <c r="J511" s="2269"/>
      <c r="K511" s="2269"/>
      <c r="L511" s="2269"/>
      <c r="M511" s="2269"/>
      <c r="N511" s="2269"/>
      <c r="O511" s="2269"/>
    </row>
    <row r="512" spans="1:15" ht="15.75" customHeight="1">
      <c r="A512" s="2269"/>
      <c r="B512" s="2269"/>
      <c r="C512" s="2269"/>
      <c r="D512" s="2269"/>
      <c r="E512" s="2269"/>
      <c r="F512" s="2269"/>
      <c r="G512" s="2269"/>
      <c r="H512" s="2269"/>
      <c r="I512" s="2269"/>
      <c r="J512" s="2269"/>
      <c r="K512" s="2269"/>
      <c r="L512" s="2269"/>
      <c r="M512" s="2269"/>
      <c r="N512" s="2269"/>
      <c r="O512" s="2269"/>
    </row>
    <row r="513" spans="1:15" ht="15.75" customHeight="1">
      <c r="A513" s="2269"/>
      <c r="B513" s="2269"/>
      <c r="C513" s="2269"/>
      <c r="D513" s="2269"/>
      <c r="E513" s="2269"/>
      <c r="F513" s="2269"/>
      <c r="G513" s="2269"/>
      <c r="H513" s="2269"/>
      <c r="I513" s="2269"/>
      <c r="J513" s="2269"/>
      <c r="K513" s="2269"/>
      <c r="L513" s="2269"/>
      <c r="M513" s="2269"/>
      <c r="N513" s="2269"/>
      <c r="O513" s="2269"/>
    </row>
    <row r="514" spans="1:15" ht="15.75" customHeight="1">
      <c r="A514" s="2269"/>
      <c r="B514" s="2269"/>
      <c r="C514" s="2269"/>
      <c r="D514" s="2269"/>
      <c r="E514" s="2269"/>
      <c r="F514" s="2269"/>
      <c r="G514" s="2269"/>
      <c r="H514" s="2269"/>
      <c r="I514" s="2269"/>
      <c r="J514" s="2269"/>
      <c r="K514" s="2269"/>
      <c r="L514" s="2269"/>
      <c r="M514" s="2269"/>
      <c r="N514" s="2269"/>
      <c r="O514" s="2269"/>
    </row>
    <row r="515" spans="1:15" ht="15.75" customHeight="1">
      <c r="A515" s="2269"/>
      <c r="B515" s="2269"/>
      <c r="C515" s="2269"/>
      <c r="D515" s="2269"/>
      <c r="E515" s="2269"/>
      <c r="F515" s="2269"/>
      <c r="G515" s="2269"/>
      <c r="H515" s="2269"/>
      <c r="I515" s="2269"/>
      <c r="J515" s="2269"/>
      <c r="K515" s="2269"/>
      <c r="L515" s="2269"/>
      <c r="M515" s="2269"/>
      <c r="N515" s="2269"/>
      <c r="O515" s="2269"/>
    </row>
    <row r="516" spans="1:15" ht="15.75" customHeight="1">
      <c r="A516" s="2269"/>
      <c r="B516" s="2269"/>
      <c r="C516" s="2269"/>
      <c r="D516" s="2269"/>
      <c r="E516" s="2269"/>
      <c r="F516" s="2269"/>
      <c r="G516" s="2269"/>
      <c r="H516" s="2269"/>
      <c r="I516" s="2269"/>
      <c r="J516" s="2269"/>
      <c r="K516" s="2269"/>
      <c r="L516" s="2269"/>
      <c r="M516" s="2269"/>
      <c r="N516" s="2269"/>
      <c r="O516" s="2269"/>
    </row>
    <row r="517" spans="1:15" ht="15.75" customHeight="1">
      <c r="A517" s="2269"/>
      <c r="B517" s="2269"/>
      <c r="C517" s="2269"/>
      <c r="D517" s="2269"/>
      <c r="E517" s="2269"/>
      <c r="F517" s="2269"/>
      <c r="G517" s="2269"/>
      <c r="H517" s="2269"/>
      <c r="I517" s="2269"/>
      <c r="J517" s="2269"/>
      <c r="K517" s="2269"/>
      <c r="L517" s="2269"/>
      <c r="M517" s="2269"/>
      <c r="N517" s="2269"/>
      <c r="O517" s="2269"/>
    </row>
    <row r="518" spans="1:15" ht="15.75" customHeight="1">
      <c r="A518" s="2269"/>
      <c r="B518" s="2269"/>
      <c r="C518" s="2269"/>
      <c r="D518" s="2269"/>
      <c r="E518" s="2269"/>
      <c r="F518" s="2269"/>
      <c r="G518" s="2269"/>
      <c r="H518" s="2269"/>
      <c r="I518" s="2269"/>
      <c r="J518" s="2269"/>
      <c r="K518" s="2269"/>
      <c r="L518" s="2269"/>
      <c r="M518" s="2269"/>
      <c r="N518" s="2269"/>
      <c r="O518" s="2269"/>
    </row>
    <row r="519" spans="1:15" ht="15.75" customHeight="1">
      <c r="A519" s="2269"/>
      <c r="B519" s="2269"/>
      <c r="C519" s="2269"/>
      <c r="D519" s="2269"/>
      <c r="E519" s="2269"/>
      <c r="F519" s="2269"/>
      <c r="G519" s="2269"/>
      <c r="H519" s="2269"/>
      <c r="I519" s="2269"/>
      <c r="J519" s="2269"/>
      <c r="K519" s="2269"/>
      <c r="L519" s="2269"/>
      <c r="M519" s="2269"/>
      <c r="N519" s="2269"/>
      <c r="O519" s="2269"/>
    </row>
    <row r="520" spans="1:15" ht="15.75" customHeight="1">
      <c r="A520" s="2269"/>
      <c r="B520" s="2269"/>
      <c r="C520" s="2269"/>
      <c r="D520" s="2269"/>
      <c r="E520" s="2269"/>
      <c r="F520" s="2269"/>
      <c r="G520" s="2269"/>
      <c r="H520" s="2269"/>
      <c r="I520" s="2269"/>
      <c r="J520" s="2269"/>
      <c r="K520" s="2269"/>
      <c r="L520" s="2269"/>
      <c r="M520" s="2269"/>
      <c r="N520" s="2269"/>
      <c r="O520" s="2269"/>
    </row>
    <row r="521" spans="1:15" ht="15.75" customHeight="1">
      <c r="A521" s="2269"/>
      <c r="B521" s="2269"/>
      <c r="C521" s="2269"/>
      <c r="D521" s="2269"/>
      <c r="E521" s="2269"/>
      <c r="F521" s="2269"/>
      <c r="G521" s="2269"/>
      <c r="H521" s="2269"/>
      <c r="I521" s="2269"/>
      <c r="J521" s="2269"/>
      <c r="K521" s="2269"/>
      <c r="L521" s="2269"/>
      <c r="M521" s="2269"/>
      <c r="N521" s="2269"/>
      <c r="O521" s="2269"/>
    </row>
    <row r="522" spans="1:15" ht="15.75" customHeight="1">
      <c r="A522" s="2269"/>
      <c r="B522" s="2269"/>
      <c r="C522" s="2269"/>
      <c r="D522" s="2269"/>
      <c r="E522" s="2269"/>
      <c r="F522" s="2269"/>
      <c r="G522" s="2269"/>
      <c r="H522" s="2269"/>
      <c r="I522" s="2269"/>
      <c r="J522" s="2269"/>
      <c r="K522" s="2269"/>
      <c r="L522" s="2269"/>
      <c r="M522" s="2269"/>
      <c r="N522" s="2269"/>
      <c r="O522" s="2269"/>
    </row>
    <row r="523" spans="1:15" ht="15.75" customHeight="1">
      <c r="A523" s="2269"/>
      <c r="B523" s="2269"/>
      <c r="C523" s="2269"/>
      <c r="D523" s="2269"/>
      <c r="E523" s="2269"/>
      <c r="F523" s="2269"/>
      <c r="G523" s="2269"/>
      <c r="H523" s="2269"/>
      <c r="I523" s="2269"/>
      <c r="J523" s="2269"/>
      <c r="K523" s="2269"/>
      <c r="L523" s="2269"/>
      <c r="M523" s="2269"/>
      <c r="N523" s="2269"/>
      <c r="O523" s="2269"/>
    </row>
    <row r="524" spans="1:15" ht="15.75" customHeight="1">
      <c r="A524" s="2269"/>
      <c r="B524" s="2269"/>
      <c r="C524" s="2269"/>
      <c r="D524" s="2269"/>
      <c r="E524" s="2269"/>
      <c r="F524" s="2269"/>
      <c r="G524" s="2269"/>
      <c r="H524" s="2269"/>
      <c r="I524" s="2269"/>
      <c r="J524" s="2269"/>
      <c r="K524" s="2269"/>
      <c r="L524" s="2269"/>
      <c r="M524" s="2269"/>
      <c r="N524" s="2269"/>
      <c r="O524" s="2269"/>
    </row>
    <row r="525" spans="1:15" ht="15.75" customHeight="1">
      <c r="A525" s="2269"/>
      <c r="B525" s="2269"/>
      <c r="C525" s="2269"/>
      <c r="D525" s="2269"/>
      <c r="E525" s="2269"/>
      <c r="F525" s="2269"/>
      <c r="G525" s="2269"/>
      <c r="H525" s="2269"/>
      <c r="I525" s="2269"/>
      <c r="J525" s="2269"/>
      <c r="K525" s="2269"/>
      <c r="L525" s="2269"/>
      <c r="M525" s="2269"/>
      <c r="N525" s="2269"/>
      <c r="O525" s="2269"/>
    </row>
    <row r="526" spans="1:15" ht="15.75" customHeight="1">
      <c r="A526" s="2269"/>
      <c r="B526" s="2269"/>
      <c r="C526" s="2269"/>
      <c r="D526" s="2269"/>
      <c r="E526" s="2269"/>
      <c r="F526" s="2269"/>
      <c r="G526" s="2269"/>
      <c r="H526" s="2269"/>
      <c r="I526" s="2269"/>
      <c r="J526" s="2269"/>
      <c r="K526" s="2269"/>
      <c r="L526" s="2269"/>
      <c r="M526" s="2269"/>
      <c r="N526" s="2269"/>
      <c r="O526" s="2269"/>
    </row>
    <row r="527" spans="1:15" ht="15.75" customHeight="1">
      <c r="A527" s="2269"/>
      <c r="B527" s="2269"/>
      <c r="C527" s="2269"/>
      <c r="D527" s="2269"/>
      <c r="E527" s="2269"/>
      <c r="F527" s="2269"/>
      <c r="G527" s="2269"/>
      <c r="H527" s="2269"/>
      <c r="I527" s="2269"/>
      <c r="J527" s="2269"/>
      <c r="K527" s="2269"/>
      <c r="L527" s="2269"/>
      <c r="M527" s="2269"/>
      <c r="N527" s="2269"/>
      <c r="O527" s="2269"/>
    </row>
    <row r="528" spans="1:15" ht="15.75" customHeight="1">
      <c r="A528" s="2269"/>
      <c r="B528" s="2269"/>
      <c r="C528" s="2269"/>
      <c r="D528" s="2269"/>
      <c r="E528" s="2269"/>
      <c r="F528" s="2269"/>
      <c r="G528" s="2269"/>
      <c r="H528" s="2269"/>
      <c r="I528" s="2269"/>
      <c r="J528" s="2269"/>
      <c r="K528" s="2269"/>
      <c r="L528" s="2269"/>
      <c r="M528" s="2269"/>
      <c r="N528" s="2269"/>
      <c r="O528" s="2269"/>
    </row>
    <row r="529" spans="1:15" ht="15.75" customHeight="1">
      <c r="A529" s="2269"/>
      <c r="B529" s="2269"/>
      <c r="C529" s="2269"/>
      <c r="D529" s="2269"/>
      <c r="E529" s="2269"/>
      <c r="F529" s="2269"/>
      <c r="G529" s="2269"/>
      <c r="H529" s="2269"/>
      <c r="I529" s="2269"/>
      <c r="J529" s="2269"/>
      <c r="K529" s="2269"/>
      <c r="L529" s="2269"/>
      <c r="M529" s="2269"/>
      <c r="N529" s="2269"/>
      <c r="O529" s="2269"/>
    </row>
    <row r="530" spans="1:15" ht="15.75" customHeight="1">
      <c r="A530" s="2269"/>
      <c r="B530" s="2269"/>
      <c r="C530" s="2269"/>
      <c r="D530" s="2269"/>
      <c r="E530" s="2269"/>
      <c r="F530" s="2269"/>
      <c r="G530" s="2269"/>
      <c r="H530" s="2269"/>
      <c r="I530" s="2269"/>
      <c r="J530" s="2269"/>
      <c r="K530" s="2269"/>
      <c r="L530" s="2269"/>
      <c r="M530" s="2269"/>
      <c r="N530" s="2269"/>
      <c r="O530" s="2269"/>
    </row>
    <row r="531" spans="1:15" ht="15.75" customHeight="1">
      <c r="A531" s="2269"/>
      <c r="B531" s="2269"/>
      <c r="C531" s="2269"/>
      <c r="D531" s="2269"/>
      <c r="E531" s="2269"/>
      <c r="F531" s="2269"/>
      <c r="G531" s="2269"/>
      <c r="H531" s="2269"/>
      <c r="I531" s="2269"/>
      <c r="J531" s="2269"/>
      <c r="K531" s="2269"/>
      <c r="L531" s="2269"/>
      <c r="M531" s="2269"/>
      <c r="N531" s="2269"/>
      <c r="O531" s="2269"/>
    </row>
    <row r="532" spans="1:15" ht="15.75" customHeight="1">
      <c r="A532" s="2269"/>
      <c r="B532" s="2269"/>
      <c r="C532" s="2269"/>
      <c r="D532" s="2269"/>
      <c r="E532" s="2269"/>
      <c r="F532" s="2269"/>
      <c r="G532" s="2269"/>
      <c r="H532" s="2269"/>
      <c r="I532" s="2269"/>
      <c r="J532" s="2269"/>
      <c r="K532" s="2269"/>
      <c r="L532" s="2269"/>
      <c r="M532" s="2269"/>
      <c r="N532" s="2269"/>
      <c r="O532" s="2269"/>
    </row>
    <row r="533" spans="1:15" ht="15.75" customHeight="1">
      <c r="A533" s="2269"/>
      <c r="B533" s="2269"/>
      <c r="C533" s="2269"/>
      <c r="D533" s="2269"/>
      <c r="E533" s="2269"/>
      <c r="F533" s="2269"/>
      <c r="G533" s="2269"/>
      <c r="H533" s="2269"/>
      <c r="I533" s="2269"/>
      <c r="J533" s="2269"/>
      <c r="K533" s="2269"/>
      <c r="L533" s="2269"/>
      <c r="M533" s="2269"/>
      <c r="N533" s="2269"/>
      <c r="O533" s="2269"/>
    </row>
    <row r="534" spans="1:15" ht="15.75" customHeight="1">
      <c r="A534" s="2269"/>
      <c r="B534" s="2269"/>
      <c r="C534" s="2269"/>
      <c r="D534" s="2269"/>
      <c r="E534" s="2269"/>
      <c r="F534" s="2269"/>
      <c r="G534" s="2269"/>
      <c r="H534" s="2269"/>
      <c r="I534" s="2269"/>
      <c r="J534" s="2269"/>
      <c r="K534" s="2269"/>
      <c r="L534" s="2269"/>
      <c r="M534" s="2269"/>
      <c r="N534" s="2269"/>
      <c r="O534" s="2269"/>
    </row>
    <row r="535" spans="1:15" ht="15.75" customHeight="1">
      <c r="A535" s="2269"/>
      <c r="B535" s="2269"/>
      <c r="C535" s="2269"/>
      <c r="D535" s="2269"/>
      <c r="E535" s="2269"/>
      <c r="F535" s="2269"/>
      <c r="G535" s="2269"/>
      <c r="H535" s="2269"/>
      <c r="I535" s="2269"/>
      <c r="J535" s="2269"/>
      <c r="K535" s="2269"/>
      <c r="L535" s="2269"/>
      <c r="M535" s="2269"/>
      <c r="N535" s="2269"/>
      <c r="O535" s="2269"/>
    </row>
    <row r="536" spans="1:15" ht="15.75" customHeight="1">
      <c r="A536" s="2269"/>
      <c r="B536" s="2269"/>
      <c r="C536" s="2269"/>
      <c r="D536" s="2269"/>
      <c r="E536" s="2269"/>
      <c r="F536" s="2269"/>
      <c r="G536" s="2269"/>
      <c r="H536" s="2269"/>
      <c r="I536" s="2269"/>
      <c r="J536" s="2269"/>
      <c r="K536" s="2269"/>
      <c r="L536" s="2269"/>
      <c r="M536" s="2269"/>
      <c r="N536" s="2269"/>
      <c r="O536" s="2269"/>
    </row>
    <row r="537" spans="1:15" ht="15.75" customHeight="1">
      <c r="A537" s="2269"/>
      <c r="B537" s="2269"/>
      <c r="C537" s="2269"/>
      <c r="D537" s="2269"/>
      <c r="E537" s="2269"/>
      <c r="F537" s="2269"/>
      <c r="G537" s="2269"/>
      <c r="H537" s="2269"/>
      <c r="I537" s="2269"/>
      <c r="J537" s="2269"/>
      <c r="K537" s="2269"/>
      <c r="L537" s="2269"/>
      <c r="M537" s="2269"/>
      <c r="N537" s="2269"/>
      <c r="O537" s="2269"/>
    </row>
    <row r="538" spans="1:15" ht="15.75" customHeight="1">
      <c r="A538" s="2269"/>
      <c r="B538" s="2269"/>
      <c r="C538" s="2269"/>
      <c r="D538" s="2269"/>
      <c r="E538" s="2269"/>
      <c r="F538" s="2269"/>
      <c r="G538" s="2269"/>
      <c r="H538" s="2269"/>
      <c r="I538" s="2269"/>
      <c r="J538" s="2269"/>
      <c r="K538" s="2269"/>
      <c r="L538" s="2269"/>
      <c r="M538" s="2269"/>
      <c r="N538" s="2269"/>
      <c r="O538" s="2269"/>
    </row>
    <row r="539" spans="1:15" ht="15.75" customHeight="1">
      <c r="A539" s="2269"/>
      <c r="B539" s="2269"/>
      <c r="C539" s="2269"/>
      <c r="D539" s="2269"/>
      <c r="E539" s="2269"/>
      <c r="F539" s="2269"/>
      <c r="G539" s="2269"/>
      <c r="H539" s="2269"/>
      <c r="I539" s="2269"/>
      <c r="J539" s="2269"/>
      <c r="K539" s="2269"/>
      <c r="L539" s="2269"/>
      <c r="M539" s="2269"/>
      <c r="N539" s="2269"/>
      <c r="O539" s="2269"/>
    </row>
    <row r="540" spans="1:15" ht="15.75" customHeight="1">
      <c r="A540" s="2269"/>
      <c r="B540" s="2269"/>
      <c r="C540" s="2269"/>
      <c r="D540" s="2269"/>
      <c r="E540" s="2269"/>
      <c r="F540" s="2269"/>
      <c r="G540" s="2269"/>
      <c r="H540" s="2269"/>
      <c r="I540" s="2269"/>
      <c r="J540" s="2269"/>
      <c r="K540" s="2269"/>
      <c r="L540" s="2269"/>
      <c r="M540" s="2269"/>
      <c r="N540" s="2269"/>
      <c r="O540" s="2269"/>
    </row>
    <row r="541" spans="1:15" ht="15.75" customHeight="1">
      <c r="A541" s="2269"/>
      <c r="B541" s="2269"/>
      <c r="C541" s="2269"/>
      <c r="D541" s="2269"/>
      <c r="E541" s="2269"/>
      <c r="F541" s="2269"/>
      <c r="G541" s="2269"/>
      <c r="H541" s="2269"/>
      <c r="I541" s="2269"/>
      <c r="J541" s="2269"/>
      <c r="K541" s="2269"/>
      <c r="L541" s="2269"/>
      <c r="M541" s="2269"/>
      <c r="N541" s="2269"/>
      <c r="O541" s="2269"/>
    </row>
    <row r="542" spans="1:15" ht="15.75" customHeight="1">
      <c r="A542" s="2269"/>
      <c r="B542" s="2269"/>
      <c r="C542" s="2269"/>
      <c r="D542" s="2269"/>
      <c r="E542" s="2269"/>
      <c r="F542" s="2269"/>
      <c r="G542" s="2269"/>
      <c r="H542" s="2269"/>
      <c r="I542" s="2269"/>
      <c r="J542" s="2269"/>
      <c r="K542" s="2269"/>
      <c r="L542" s="2269"/>
      <c r="M542" s="2269"/>
      <c r="N542" s="2269"/>
      <c r="O542" s="2269"/>
    </row>
    <row r="543" spans="1:15" ht="15.75" customHeight="1">
      <c r="A543" s="2269"/>
      <c r="B543" s="2269"/>
      <c r="C543" s="2269"/>
      <c r="D543" s="2269"/>
      <c r="E543" s="2269"/>
      <c r="F543" s="2269"/>
      <c r="G543" s="2269"/>
      <c r="H543" s="2269"/>
      <c r="I543" s="2269"/>
      <c r="J543" s="2269"/>
      <c r="K543" s="2269"/>
      <c r="L543" s="2269"/>
      <c r="M543" s="2269"/>
      <c r="N543" s="2269"/>
      <c r="O543" s="2269"/>
    </row>
    <row r="544" spans="1:15" ht="15.75" customHeight="1">
      <c r="A544" s="2269"/>
      <c r="B544" s="2269"/>
      <c r="C544" s="2269"/>
      <c r="D544" s="2269"/>
      <c r="E544" s="2269"/>
      <c r="F544" s="2269"/>
      <c r="G544" s="2269"/>
      <c r="H544" s="2269"/>
      <c r="I544" s="2269"/>
      <c r="J544" s="2269"/>
      <c r="K544" s="2269"/>
      <c r="L544" s="2269"/>
      <c r="M544" s="2269"/>
      <c r="N544" s="2269"/>
      <c r="O544" s="2269"/>
    </row>
    <row r="545" spans="1:15" ht="15.75" customHeight="1">
      <c r="A545" s="2269"/>
      <c r="B545" s="2269"/>
      <c r="C545" s="2269"/>
      <c r="D545" s="2269"/>
      <c r="E545" s="2269"/>
      <c r="F545" s="2269"/>
      <c r="G545" s="2269"/>
      <c r="H545" s="2269"/>
      <c r="I545" s="2269"/>
      <c r="J545" s="2269"/>
      <c r="K545" s="2269"/>
      <c r="L545" s="2269"/>
      <c r="M545" s="2269"/>
      <c r="N545" s="2269"/>
      <c r="O545" s="2269"/>
    </row>
    <row r="546" spans="1:15" ht="15.75" customHeight="1">
      <c r="A546" s="2269"/>
      <c r="B546" s="2269"/>
      <c r="C546" s="2269"/>
      <c r="D546" s="2269"/>
      <c r="E546" s="2269"/>
      <c r="F546" s="2269"/>
      <c r="G546" s="2269"/>
      <c r="H546" s="2269"/>
      <c r="I546" s="2269"/>
      <c r="J546" s="2269"/>
      <c r="K546" s="2269"/>
      <c r="L546" s="2269"/>
      <c r="M546" s="2269"/>
      <c r="N546" s="2269"/>
      <c r="O546" s="2269"/>
    </row>
    <row r="547" spans="1:15" ht="15.75" customHeight="1">
      <c r="A547" s="2269"/>
      <c r="B547" s="2269"/>
      <c r="C547" s="2269"/>
      <c r="D547" s="2269"/>
      <c r="E547" s="2269"/>
      <c r="F547" s="2269"/>
      <c r="G547" s="2269"/>
      <c r="H547" s="2269"/>
      <c r="I547" s="2269"/>
      <c r="J547" s="2269"/>
      <c r="K547" s="2269"/>
      <c r="L547" s="2269"/>
      <c r="M547" s="2269"/>
      <c r="N547" s="2269"/>
      <c r="O547" s="2269"/>
    </row>
    <row r="548" spans="1:15" ht="15.75" customHeight="1">
      <c r="A548" s="2269"/>
      <c r="B548" s="2269"/>
      <c r="C548" s="2269"/>
      <c r="D548" s="2269"/>
      <c r="E548" s="2269"/>
      <c r="F548" s="2269"/>
      <c r="G548" s="2269"/>
      <c r="H548" s="2269"/>
      <c r="I548" s="2269"/>
      <c r="J548" s="2269"/>
      <c r="K548" s="2269"/>
      <c r="L548" s="2269"/>
      <c r="M548" s="2269"/>
      <c r="N548" s="2269"/>
      <c r="O548" s="2269"/>
    </row>
    <row r="549" spans="1:15" ht="15.75" customHeight="1">
      <c r="A549" s="2269"/>
      <c r="B549" s="2269"/>
      <c r="C549" s="2269"/>
      <c r="D549" s="2269"/>
      <c r="E549" s="2269"/>
      <c r="F549" s="2269"/>
      <c r="G549" s="2269"/>
      <c r="H549" s="2269"/>
      <c r="I549" s="2269"/>
      <c r="J549" s="2269"/>
      <c r="K549" s="2269"/>
      <c r="L549" s="2269"/>
      <c r="M549" s="2269"/>
      <c r="N549" s="2269"/>
      <c r="O549" s="2269"/>
    </row>
    <row r="550" spans="1:15" ht="15.75" customHeight="1">
      <c r="A550" s="2269"/>
      <c r="B550" s="2269"/>
      <c r="C550" s="2269"/>
      <c r="D550" s="2269"/>
      <c r="E550" s="2269"/>
      <c r="F550" s="2269"/>
      <c r="G550" s="2269"/>
      <c r="H550" s="2269"/>
      <c r="I550" s="2269"/>
      <c r="J550" s="2269"/>
      <c r="K550" s="2269"/>
      <c r="L550" s="2269"/>
      <c r="M550" s="2269"/>
      <c r="N550" s="2269"/>
      <c r="O550" s="2269"/>
    </row>
    <row r="551" spans="1:15" ht="15.75" customHeight="1">
      <c r="A551" s="2269"/>
      <c r="B551" s="2269"/>
      <c r="C551" s="2269"/>
      <c r="D551" s="2269"/>
      <c r="E551" s="2269"/>
      <c r="F551" s="2269"/>
      <c r="G551" s="2269"/>
      <c r="H551" s="2269"/>
      <c r="I551" s="2269"/>
      <c r="J551" s="2269"/>
      <c r="K551" s="2269"/>
      <c r="L551" s="2269"/>
      <c r="M551" s="2269"/>
      <c r="N551" s="2269"/>
      <c r="O551" s="2269"/>
    </row>
    <row r="552" spans="1:15" ht="15.75" customHeight="1">
      <c r="A552" s="2269"/>
      <c r="B552" s="2269"/>
      <c r="C552" s="2269"/>
      <c r="D552" s="2269"/>
      <c r="E552" s="2269"/>
      <c r="F552" s="2269"/>
      <c r="G552" s="2269"/>
      <c r="H552" s="2269"/>
      <c r="I552" s="2269"/>
      <c r="J552" s="2269"/>
      <c r="K552" s="2269"/>
      <c r="L552" s="2269"/>
      <c r="M552" s="2269"/>
      <c r="N552" s="2269"/>
      <c r="O552" s="2269"/>
    </row>
    <row r="553" spans="1:15" ht="15.75" customHeight="1">
      <c r="A553" s="2269"/>
      <c r="B553" s="2269"/>
      <c r="C553" s="2269"/>
      <c r="D553" s="2269"/>
      <c r="E553" s="2269"/>
      <c r="F553" s="2269"/>
      <c r="G553" s="2269"/>
      <c r="H553" s="2269"/>
      <c r="I553" s="2269"/>
      <c r="J553" s="2269"/>
      <c r="K553" s="2269"/>
      <c r="L553" s="2269"/>
      <c r="M553" s="2269"/>
      <c r="N553" s="2269"/>
      <c r="O553" s="2269"/>
    </row>
    <row r="554" spans="1:15" ht="15.75" customHeight="1">
      <c r="A554" s="2269"/>
      <c r="B554" s="2269"/>
      <c r="C554" s="2269"/>
      <c r="D554" s="2269"/>
      <c r="E554" s="2269"/>
      <c r="F554" s="2269"/>
      <c r="G554" s="2269"/>
      <c r="H554" s="2269"/>
      <c r="I554" s="2269"/>
      <c r="J554" s="2269"/>
      <c r="K554" s="2269"/>
      <c r="L554" s="2269"/>
      <c r="M554" s="2269"/>
      <c r="N554" s="2269"/>
      <c r="O554" s="2269"/>
    </row>
    <row r="555" spans="1:15" ht="15.75" customHeight="1">
      <c r="A555" s="2269"/>
      <c r="B555" s="2269"/>
      <c r="C555" s="2269"/>
      <c r="D555" s="2269"/>
      <c r="E555" s="2269"/>
      <c r="F555" s="2269"/>
      <c r="G555" s="2269"/>
      <c r="H555" s="2269"/>
      <c r="I555" s="2269"/>
      <c r="J555" s="2269"/>
      <c r="K555" s="2269"/>
      <c r="L555" s="2269"/>
      <c r="M555" s="2269"/>
      <c r="N555" s="2269"/>
      <c r="O555" s="2269"/>
    </row>
    <row r="556" spans="1:15" ht="15.75" customHeight="1">
      <c r="A556" s="2269"/>
      <c r="B556" s="2269"/>
      <c r="C556" s="2269"/>
      <c r="D556" s="2269"/>
      <c r="E556" s="2269"/>
      <c r="F556" s="2269"/>
      <c r="G556" s="2269"/>
      <c r="H556" s="2269"/>
      <c r="I556" s="2269"/>
      <c r="J556" s="2269"/>
      <c r="K556" s="2269"/>
      <c r="L556" s="2269"/>
      <c r="M556" s="2269"/>
      <c r="N556" s="2269"/>
      <c r="O556" s="2269"/>
    </row>
    <row r="557" spans="1:15" ht="15.75" customHeight="1">
      <c r="A557" s="2269"/>
      <c r="B557" s="2269"/>
      <c r="C557" s="2269"/>
      <c r="D557" s="2269"/>
      <c r="E557" s="2269"/>
      <c r="F557" s="2269"/>
      <c r="G557" s="2269"/>
      <c r="H557" s="2269"/>
      <c r="I557" s="2269"/>
      <c r="J557" s="2269"/>
      <c r="K557" s="2269"/>
      <c r="L557" s="2269"/>
      <c r="M557" s="2269"/>
      <c r="N557" s="2269"/>
      <c r="O557" s="2269"/>
    </row>
    <row r="558" spans="1:15" ht="15.75" customHeight="1">
      <c r="A558" s="2269"/>
      <c r="B558" s="2269"/>
      <c r="C558" s="2269"/>
      <c r="D558" s="2269"/>
      <c r="E558" s="2269"/>
      <c r="F558" s="2269"/>
      <c r="G558" s="2269"/>
      <c r="H558" s="2269"/>
      <c r="I558" s="2269"/>
      <c r="J558" s="2269"/>
      <c r="K558" s="2269"/>
      <c r="L558" s="2269"/>
      <c r="M558" s="2269"/>
      <c r="N558" s="2269"/>
      <c r="O558" s="2269"/>
    </row>
    <row r="559" spans="1:15" ht="15.75" customHeight="1">
      <c r="A559" s="2269"/>
      <c r="B559" s="2269"/>
      <c r="C559" s="2269"/>
      <c r="D559" s="2269"/>
      <c r="E559" s="2269"/>
      <c r="F559" s="2269"/>
      <c r="G559" s="2269"/>
      <c r="H559" s="2269"/>
      <c r="I559" s="2269"/>
      <c r="J559" s="2269"/>
      <c r="K559" s="2269"/>
      <c r="L559" s="2269"/>
      <c r="M559" s="2269"/>
      <c r="N559" s="2269"/>
      <c r="O559" s="2269"/>
    </row>
    <row r="560" spans="1:15" ht="15.75" customHeight="1">
      <c r="A560" s="2269"/>
      <c r="B560" s="2269"/>
      <c r="C560" s="2269"/>
      <c r="D560" s="2269"/>
      <c r="E560" s="2269"/>
      <c r="F560" s="2269"/>
      <c r="G560" s="2269"/>
      <c r="H560" s="2269"/>
      <c r="I560" s="2269"/>
      <c r="J560" s="2269"/>
      <c r="K560" s="2269"/>
      <c r="L560" s="2269"/>
      <c r="M560" s="2269"/>
      <c r="N560" s="2269"/>
      <c r="O560" s="2269"/>
    </row>
    <row r="561" spans="1:15" ht="15.75" customHeight="1">
      <c r="A561" s="2269"/>
      <c r="B561" s="2269"/>
      <c r="C561" s="2269"/>
      <c r="D561" s="2269"/>
      <c r="E561" s="2269"/>
      <c r="F561" s="2269"/>
      <c r="G561" s="2269"/>
      <c r="H561" s="2269"/>
      <c r="I561" s="2269"/>
      <c r="J561" s="2269"/>
      <c r="K561" s="2269"/>
      <c r="L561" s="2269"/>
      <c r="M561" s="2269"/>
      <c r="N561" s="2269"/>
      <c r="O561" s="2269"/>
    </row>
    <row r="562" spans="1:15" ht="15.75" customHeight="1">
      <c r="A562" s="2269"/>
      <c r="B562" s="2269"/>
      <c r="C562" s="2269"/>
      <c r="D562" s="2269"/>
      <c r="E562" s="2269"/>
      <c r="F562" s="2269"/>
      <c r="G562" s="2269"/>
      <c r="H562" s="2269"/>
      <c r="I562" s="2269"/>
      <c r="J562" s="2269"/>
      <c r="K562" s="2269"/>
      <c r="L562" s="2269"/>
      <c r="M562" s="2269"/>
      <c r="N562" s="2269"/>
      <c r="O562" s="2269"/>
    </row>
    <row r="563" spans="1:15" ht="15.75" customHeight="1">
      <c r="A563" s="2269"/>
      <c r="B563" s="2269"/>
      <c r="C563" s="2269"/>
      <c r="D563" s="2269"/>
      <c r="E563" s="2269"/>
      <c r="F563" s="2269"/>
      <c r="G563" s="2269"/>
      <c r="H563" s="2269"/>
      <c r="I563" s="2269"/>
      <c r="J563" s="2269"/>
      <c r="K563" s="2269"/>
      <c r="L563" s="2269"/>
      <c r="M563" s="2269"/>
      <c r="N563" s="2269"/>
      <c r="O563" s="2269"/>
    </row>
    <row r="564" spans="1:15" ht="15.75" customHeight="1">
      <c r="A564" s="2269"/>
      <c r="B564" s="2269"/>
      <c r="C564" s="2269"/>
      <c r="D564" s="2269"/>
      <c r="E564" s="2269"/>
      <c r="F564" s="2269"/>
      <c r="G564" s="2269"/>
      <c r="H564" s="2269"/>
      <c r="I564" s="2269"/>
      <c r="J564" s="2269"/>
      <c r="K564" s="2269"/>
      <c r="L564" s="2269"/>
      <c r="M564" s="2269"/>
      <c r="N564" s="2269"/>
      <c r="O564" s="2269"/>
    </row>
    <row r="565" spans="1:15" ht="15.75" customHeight="1">
      <c r="A565" s="2269"/>
      <c r="B565" s="2269"/>
      <c r="C565" s="2269"/>
      <c r="D565" s="2269"/>
      <c r="E565" s="2269"/>
      <c r="F565" s="2269"/>
      <c r="G565" s="2269"/>
      <c r="H565" s="2269"/>
      <c r="I565" s="2269"/>
      <c r="J565" s="2269"/>
      <c r="K565" s="2269"/>
      <c r="L565" s="2269"/>
      <c r="M565" s="2269"/>
      <c r="N565" s="2269"/>
      <c r="O565" s="2269"/>
    </row>
    <row r="566" spans="1:15" ht="15.75" customHeight="1">
      <c r="A566" s="2269"/>
      <c r="B566" s="2269"/>
      <c r="C566" s="2269"/>
      <c r="D566" s="2269"/>
      <c r="E566" s="2269"/>
      <c r="F566" s="2269"/>
      <c r="G566" s="2269"/>
      <c r="H566" s="2269"/>
      <c r="I566" s="2269"/>
      <c r="J566" s="2269"/>
      <c r="K566" s="2269"/>
      <c r="L566" s="2269"/>
      <c r="M566" s="2269"/>
      <c r="N566" s="2269"/>
      <c r="O566" s="2269"/>
    </row>
    <row r="567" spans="1:15" ht="15.75" customHeight="1">
      <c r="A567" s="2269"/>
      <c r="B567" s="2269"/>
      <c r="C567" s="2269"/>
      <c r="D567" s="2269"/>
      <c r="E567" s="2269"/>
      <c r="F567" s="2269"/>
      <c r="G567" s="2269"/>
      <c r="H567" s="2269"/>
      <c r="I567" s="2269"/>
      <c r="J567" s="2269"/>
      <c r="K567" s="2269"/>
      <c r="L567" s="2269"/>
      <c r="M567" s="2269"/>
      <c r="N567" s="2269"/>
      <c r="O567" s="2269"/>
    </row>
    <row r="568" spans="1:15" ht="15.75" customHeight="1">
      <c r="A568" s="2269"/>
      <c r="B568" s="2269"/>
      <c r="C568" s="2269"/>
      <c r="D568" s="2269"/>
      <c r="E568" s="2269"/>
      <c r="F568" s="2269"/>
      <c r="G568" s="2269"/>
      <c r="H568" s="2269"/>
      <c r="I568" s="2269"/>
      <c r="J568" s="2269"/>
      <c r="K568" s="2269"/>
      <c r="L568" s="2269"/>
      <c r="M568" s="2269"/>
      <c r="N568" s="2269"/>
      <c r="O568" s="2269"/>
    </row>
    <row r="569" spans="1:15" ht="15.75" customHeight="1">
      <c r="A569" s="2269"/>
      <c r="B569" s="2269"/>
      <c r="C569" s="2269"/>
      <c r="D569" s="2269"/>
      <c r="E569" s="2269"/>
      <c r="F569" s="2269"/>
      <c r="G569" s="2269"/>
      <c r="H569" s="2269"/>
      <c r="I569" s="2269"/>
      <c r="J569" s="2269"/>
      <c r="K569" s="2269"/>
      <c r="L569" s="2269"/>
      <c r="M569" s="2269"/>
      <c r="N569" s="2269"/>
      <c r="O569" s="2269"/>
    </row>
    <row r="570" spans="1:15" ht="15.75" customHeight="1">
      <c r="A570" s="2269"/>
      <c r="B570" s="2269"/>
      <c r="C570" s="2269"/>
      <c r="D570" s="2269"/>
      <c r="E570" s="2269"/>
      <c r="F570" s="2269"/>
      <c r="G570" s="2269"/>
      <c r="H570" s="2269"/>
      <c r="I570" s="2269"/>
      <c r="J570" s="2269"/>
      <c r="K570" s="2269"/>
      <c r="L570" s="2269"/>
      <c r="M570" s="2269"/>
      <c r="N570" s="2269"/>
      <c r="O570" s="2269"/>
    </row>
    <row r="571" spans="1:15" ht="15.75" customHeight="1">
      <c r="A571" s="2269"/>
      <c r="B571" s="2269"/>
      <c r="C571" s="2269"/>
      <c r="D571" s="2269"/>
      <c r="E571" s="2269"/>
      <c r="F571" s="2269"/>
      <c r="G571" s="2269"/>
      <c r="H571" s="2269"/>
      <c r="I571" s="2269"/>
      <c r="J571" s="2269"/>
      <c r="K571" s="2269"/>
      <c r="L571" s="2269"/>
      <c r="M571" s="2269"/>
      <c r="N571" s="2269"/>
      <c r="O571" s="2269"/>
    </row>
    <row r="572" spans="1:15" ht="15.75" customHeight="1">
      <c r="A572" s="2269"/>
      <c r="B572" s="2269"/>
      <c r="C572" s="2269"/>
      <c r="D572" s="2269"/>
      <c r="E572" s="2269"/>
      <c r="F572" s="2269"/>
      <c r="G572" s="2269"/>
      <c r="H572" s="2269"/>
      <c r="I572" s="2269"/>
      <c r="J572" s="2269"/>
      <c r="K572" s="2269"/>
      <c r="L572" s="2269"/>
      <c r="M572" s="2269"/>
      <c r="N572" s="2269"/>
      <c r="O572" s="2269"/>
    </row>
    <row r="573" spans="1:15" ht="15.75" customHeight="1">
      <c r="A573" s="2269"/>
      <c r="B573" s="2269"/>
      <c r="C573" s="2269"/>
      <c r="D573" s="2269"/>
      <c r="E573" s="2269"/>
      <c r="F573" s="2269"/>
      <c r="G573" s="2269"/>
      <c r="H573" s="2269"/>
      <c r="I573" s="2269"/>
      <c r="J573" s="2269"/>
      <c r="K573" s="2269"/>
      <c r="L573" s="2269"/>
      <c r="M573" s="2269"/>
      <c r="N573" s="2269"/>
      <c r="O573" s="2269"/>
    </row>
    <row r="574" spans="1:15" ht="15.75" customHeight="1">
      <c r="A574" s="2269"/>
      <c r="B574" s="2269"/>
      <c r="C574" s="2269"/>
      <c r="D574" s="2269"/>
      <c r="E574" s="2269"/>
      <c r="F574" s="2269"/>
      <c r="G574" s="2269"/>
      <c r="H574" s="2269"/>
      <c r="I574" s="2269"/>
      <c r="J574" s="2269"/>
      <c r="K574" s="2269"/>
      <c r="L574" s="2269"/>
      <c r="M574" s="2269"/>
      <c r="N574" s="2269"/>
      <c r="O574" s="2269"/>
    </row>
    <row r="575" spans="1:15" ht="15.75" customHeight="1">
      <c r="A575" s="2269"/>
      <c r="B575" s="2269"/>
      <c r="C575" s="2269"/>
      <c r="D575" s="2269"/>
      <c r="E575" s="2269"/>
      <c r="F575" s="2269"/>
      <c r="G575" s="2269"/>
      <c r="H575" s="2269"/>
      <c r="I575" s="2269"/>
      <c r="J575" s="2269"/>
      <c r="K575" s="2269"/>
      <c r="L575" s="2269"/>
      <c r="M575" s="2269"/>
      <c r="N575" s="2269"/>
      <c r="O575" s="2269"/>
    </row>
    <row r="576" spans="1:15" ht="15.75" customHeight="1">
      <c r="A576" s="2269"/>
      <c r="B576" s="2269"/>
      <c r="C576" s="2269"/>
      <c r="D576" s="2269"/>
      <c r="E576" s="2269"/>
      <c r="F576" s="2269"/>
      <c r="G576" s="2269"/>
      <c r="H576" s="2269"/>
      <c r="I576" s="2269"/>
      <c r="J576" s="2269"/>
      <c r="K576" s="2269"/>
      <c r="L576" s="2269"/>
      <c r="M576" s="2269"/>
      <c r="N576" s="2269"/>
      <c r="O576" s="2269"/>
    </row>
    <row r="577" spans="1:15" ht="15.75" customHeight="1">
      <c r="A577" s="2269"/>
      <c r="B577" s="2269"/>
      <c r="C577" s="2269"/>
      <c r="D577" s="2269"/>
      <c r="E577" s="2269"/>
      <c r="F577" s="2269"/>
      <c r="G577" s="2269"/>
      <c r="H577" s="2269"/>
      <c r="I577" s="2269"/>
      <c r="J577" s="2269"/>
      <c r="K577" s="2269"/>
      <c r="L577" s="2269"/>
      <c r="M577" s="2269"/>
      <c r="N577" s="2269"/>
      <c r="O577" s="2269"/>
    </row>
    <row r="578" spans="1:15" ht="15.75" customHeight="1">
      <c r="A578" s="2269"/>
      <c r="B578" s="2269"/>
      <c r="C578" s="2269"/>
      <c r="D578" s="2269"/>
      <c r="E578" s="2269"/>
      <c r="F578" s="2269"/>
      <c r="G578" s="2269"/>
      <c r="H578" s="2269"/>
      <c r="I578" s="2269"/>
      <c r="J578" s="2269"/>
      <c r="K578" s="2269"/>
      <c r="L578" s="2269"/>
      <c r="M578" s="2269"/>
      <c r="N578" s="2269"/>
      <c r="O578" s="2269"/>
    </row>
    <row r="579" spans="1:15" ht="15.75" customHeight="1">
      <c r="A579" s="2269"/>
      <c r="B579" s="2269"/>
      <c r="C579" s="2269"/>
      <c r="D579" s="2269"/>
      <c r="E579" s="2269"/>
      <c r="F579" s="2269"/>
      <c r="G579" s="2269"/>
      <c r="H579" s="2269"/>
      <c r="I579" s="2269"/>
      <c r="J579" s="2269"/>
      <c r="K579" s="2269"/>
      <c r="L579" s="2269"/>
      <c r="M579" s="2269"/>
      <c r="N579" s="2269"/>
      <c r="O579" s="2269"/>
    </row>
    <row r="580" spans="1:15" ht="15.75" customHeight="1">
      <c r="A580" s="2269"/>
      <c r="B580" s="2269"/>
      <c r="C580" s="2269"/>
      <c r="D580" s="2269"/>
      <c r="E580" s="2269"/>
      <c r="F580" s="2269"/>
      <c r="G580" s="2269"/>
      <c r="H580" s="2269"/>
      <c r="I580" s="2269"/>
      <c r="J580" s="2269"/>
      <c r="K580" s="2269"/>
      <c r="L580" s="2269"/>
      <c r="M580" s="2269"/>
      <c r="N580" s="2269"/>
      <c r="O580" s="2269"/>
    </row>
    <row r="581" spans="1:15" ht="15.75" customHeight="1">
      <c r="A581" s="2269"/>
      <c r="B581" s="2269"/>
      <c r="C581" s="2269"/>
      <c r="D581" s="2269"/>
      <c r="E581" s="2269"/>
      <c r="F581" s="2269"/>
      <c r="G581" s="2269"/>
      <c r="H581" s="2269"/>
      <c r="I581" s="2269"/>
      <c r="J581" s="2269"/>
      <c r="K581" s="2269"/>
      <c r="L581" s="2269"/>
      <c r="M581" s="2269"/>
      <c r="N581" s="2269"/>
      <c r="O581" s="2269"/>
    </row>
    <row r="582" spans="1:15" ht="15.75" customHeight="1">
      <c r="A582" s="2269"/>
      <c r="B582" s="2269"/>
      <c r="C582" s="2269"/>
      <c r="D582" s="2269"/>
      <c r="E582" s="2269"/>
      <c r="F582" s="2269"/>
      <c r="G582" s="2269"/>
      <c r="H582" s="2269"/>
      <c r="I582" s="2269"/>
      <c r="J582" s="2269"/>
      <c r="K582" s="2269"/>
      <c r="L582" s="2269"/>
      <c r="M582" s="2269"/>
      <c r="N582" s="2269"/>
      <c r="O582" s="2269"/>
    </row>
    <row r="583" spans="1:15" ht="15.75" customHeight="1">
      <c r="A583" s="2269"/>
      <c r="B583" s="2269"/>
      <c r="C583" s="2269"/>
      <c r="D583" s="2269"/>
      <c r="E583" s="2269"/>
      <c r="F583" s="2269"/>
      <c r="G583" s="2269"/>
      <c r="H583" s="2269"/>
      <c r="I583" s="2269"/>
      <c r="J583" s="2269"/>
      <c r="K583" s="2269"/>
      <c r="L583" s="2269"/>
      <c r="M583" s="2269"/>
      <c r="N583" s="2269"/>
      <c r="O583" s="2269"/>
    </row>
    <row r="584" spans="1:15" ht="15.75" customHeight="1">
      <c r="A584" s="2269"/>
      <c r="B584" s="2269"/>
      <c r="C584" s="2269"/>
      <c r="D584" s="2269"/>
      <c r="E584" s="2269"/>
      <c r="F584" s="2269"/>
      <c r="G584" s="2269"/>
      <c r="H584" s="2269"/>
      <c r="I584" s="2269"/>
      <c r="J584" s="2269"/>
      <c r="K584" s="2269"/>
      <c r="L584" s="2269"/>
      <c r="M584" s="2269"/>
      <c r="N584" s="2269"/>
      <c r="O584" s="2269"/>
    </row>
    <row r="585" spans="1:15" ht="15.75" customHeight="1">
      <c r="A585" s="2269"/>
      <c r="B585" s="2269"/>
      <c r="C585" s="2269"/>
      <c r="D585" s="2269"/>
      <c r="E585" s="2269"/>
      <c r="F585" s="2269"/>
      <c r="G585" s="2269"/>
      <c r="H585" s="2269"/>
      <c r="I585" s="2269"/>
      <c r="J585" s="2269"/>
      <c r="K585" s="2269"/>
      <c r="L585" s="2269"/>
      <c r="M585" s="2269"/>
      <c r="N585" s="2269"/>
      <c r="O585" s="2269"/>
    </row>
    <row r="586" spans="1:15" ht="15.75" customHeight="1">
      <c r="A586" s="2269"/>
      <c r="B586" s="2269"/>
      <c r="C586" s="2269"/>
      <c r="D586" s="2269"/>
      <c r="E586" s="2269"/>
      <c r="F586" s="2269"/>
      <c r="G586" s="2269"/>
      <c r="H586" s="2269"/>
      <c r="I586" s="2269"/>
      <c r="J586" s="2269"/>
      <c r="K586" s="2269"/>
      <c r="L586" s="2269"/>
      <c r="M586" s="2269"/>
      <c r="N586" s="2269"/>
      <c r="O586" s="2269"/>
    </row>
    <row r="587" spans="1:15" ht="15.75" customHeight="1">
      <c r="A587" s="2269"/>
      <c r="B587" s="2269"/>
      <c r="C587" s="2269"/>
      <c r="D587" s="2269"/>
      <c r="E587" s="2269"/>
      <c r="F587" s="2269"/>
      <c r="G587" s="2269"/>
      <c r="H587" s="2269"/>
      <c r="I587" s="2269"/>
      <c r="J587" s="2269"/>
      <c r="K587" s="2269"/>
      <c r="L587" s="2269"/>
      <c r="M587" s="2269"/>
      <c r="N587" s="2269"/>
      <c r="O587" s="2269"/>
    </row>
    <row r="588" spans="1:15" ht="15.75" customHeight="1">
      <c r="A588" s="2269"/>
      <c r="B588" s="2269"/>
      <c r="C588" s="2269"/>
      <c r="D588" s="2269"/>
      <c r="E588" s="2269"/>
      <c r="F588" s="2269"/>
      <c r="G588" s="2269"/>
      <c r="H588" s="2269"/>
      <c r="I588" s="2269"/>
      <c r="J588" s="2269"/>
      <c r="K588" s="2269"/>
      <c r="L588" s="2269"/>
      <c r="M588" s="2269"/>
      <c r="N588" s="2269"/>
      <c r="O588" s="2269"/>
    </row>
    <row r="589" spans="1:15" ht="15.75" customHeight="1">
      <c r="A589" s="2269"/>
      <c r="B589" s="2269"/>
      <c r="C589" s="2269"/>
      <c r="D589" s="2269"/>
      <c r="E589" s="2269"/>
      <c r="F589" s="2269"/>
      <c r="G589" s="2269"/>
      <c r="H589" s="2269"/>
      <c r="I589" s="2269"/>
      <c r="J589" s="2269"/>
      <c r="K589" s="2269"/>
      <c r="L589" s="2269"/>
      <c r="M589" s="2269"/>
      <c r="N589" s="2269"/>
      <c r="O589" s="2269"/>
    </row>
    <row r="590" spans="1:15" ht="15.75" customHeight="1">
      <c r="A590" s="2269"/>
      <c r="B590" s="2269"/>
      <c r="C590" s="2269"/>
      <c r="D590" s="2269"/>
      <c r="E590" s="2269"/>
      <c r="F590" s="2269"/>
      <c r="G590" s="2269"/>
      <c r="H590" s="2269"/>
      <c r="I590" s="2269"/>
      <c r="J590" s="2269"/>
      <c r="K590" s="2269"/>
      <c r="L590" s="2269"/>
      <c r="M590" s="2269"/>
      <c r="N590" s="2269"/>
      <c r="O590" s="2269"/>
    </row>
    <row r="591" spans="1:15" ht="15.75" customHeight="1">
      <c r="A591" s="2269"/>
      <c r="B591" s="2269"/>
      <c r="C591" s="2269"/>
      <c r="D591" s="2269"/>
      <c r="E591" s="2269"/>
      <c r="F591" s="2269"/>
      <c r="G591" s="2269"/>
      <c r="H591" s="2269"/>
      <c r="I591" s="2269"/>
      <c r="J591" s="2269"/>
      <c r="K591" s="2269"/>
      <c r="L591" s="2269"/>
      <c r="M591" s="2269"/>
      <c r="N591" s="2269"/>
      <c r="O591" s="2269"/>
    </row>
    <row r="592" spans="1:15" ht="15.75" customHeight="1">
      <c r="A592" s="2269"/>
      <c r="B592" s="2269"/>
      <c r="C592" s="2269"/>
      <c r="D592" s="2269"/>
      <c r="E592" s="2269"/>
      <c r="F592" s="2269"/>
      <c r="G592" s="2269"/>
      <c r="H592" s="2269"/>
      <c r="I592" s="2269"/>
      <c r="J592" s="2269"/>
      <c r="K592" s="2269"/>
      <c r="L592" s="2269"/>
      <c r="M592" s="2269"/>
      <c r="N592" s="2269"/>
      <c r="O592" s="2269"/>
    </row>
    <row r="593" spans="1:15" ht="15.75" customHeight="1">
      <c r="A593" s="2269"/>
      <c r="B593" s="2269"/>
      <c r="C593" s="2269"/>
      <c r="D593" s="2269"/>
      <c r="E593" s="2269"/>
      <c r="F593" s="2269"/>
      <c r="G593" s="2269"/>
      <c r="H593" s="2269"/>
      <c r="I593" s="2269"/>
      <c r="J593" s="2269"/>
      <c r="K593" s="2269"/>
      <c r="L593" s="2269"/>
      <c r="M593" s="2269"/>
      <c r="N593" s="2269"/>
      <c r="O593" s="2269"/>
    </row>
    <row r="594" spans="1:15" ht="15.75" customHeight="1">
      <c r="A594" s="2269"/>
      <c r="B594" s="2269"/>
      <c r="C594" s="2269"/>
      <c r="D594" s="2269"/>
      <c r="E594" s="2269"/>
      <c r="F594" s="2269"/>
      <c r="G594" s="2269"/>
      <c r="H594" s="2269"/>
      <c r="I594" s="2269"/>
      <c r="J594" s="2269"/>
      <c r="K594" s="2269"/>
      <c r="L594" s="2269"/>
      <c r="M594" s="2269"/>
      <c r="N594" s="2269"/>
      <c r="O594" s="2269"/>
    </row>
    <row r="595" spans="1:15" ht="15.75" customHeight="1">
      <c r="A595" s="2269"/>
      <c r="B595" s="2269"/>
      <c r="C595" s="2269"/>
      <c r="D595" s="2269"/>
      <c r="E595" s="2269"/>
      <c r="F595" s="2269"/>
      <c r="G595" s="2269"/>
      <c r="H595" s="2269"/>
      <c r="I595" s="2269"/>
      <c r="J595" s="2269"/>
      <c r="K595" s="2269"/>
      <c r="L595" s="2269"/>
      <c r="M595" s="2269"/>
      <c r="N595" s="2269"/>
      <c r="O595" s="2269"/>
    </row>
    <row r="596" spans="1:15" ht="15.75" customHeight="1">
      <c r="A596" s="2269"/>
      <c r="B596" s="2269"/>
      <c r="C596" s="2269"/>
      <c r="D596" s="2269"/>
      <c r="E596" s="2269"/>
      <c r="F596" s="2269"/>
      <c r="G596" s="2269"/>
      <c r="H596" s="2269"/>
      <c r="I596" s="2269"/>
      <c r="J596" s="2269"/>
      <c r="K596" s="2269"/>
      <c r="L596" s="2269"/>
      <c r="M596" s="2269"/>
      <c r="N596" s="2269"/>
      <c r="O596" s="2269"/>
    </row>
    <row r="597" spans="1:15" ht="15.75" customHeight="1">
      <c r="A597" s="2269"/>
      <c r="B597" s="2269"/>
      <c r="C597" s="2269"/>
      <c r="D597" s="2269"/>
      <c r="E597" s="2269"/>
      <c r="F597" s="2269"/>
      <c r="G597" s="2269"/>
      <c r="H597" s="2269"/>
      <c r="I597" s="2269"/>
      <c r="J597" s="2269"/>
      <c r="K597" s="2269"/>
      <c r="L597" s="2269"/>
      <c r="M597" s="2269"/>
      <c r="N597" s="2269"/>
      <c r="O597" s="2269"/>
    </row>
    <row r="598" spans="1:15" ht="15.75" customHeight="1">
      <c r="A598" s="2269"/>
      <c r="B598" s="2269"/>
      <c r="C598" s="2269"/>
      <c r="D598" s="2269"/>
      <c r="E598" s="2269"/>
      <c r="F598" s="2269"/>
      <c r="G598" s="2269"/>
      <c r="H598" s="2269"/>
      <c r="I598" s="2269"/>
      <c r="J598" s="2269"/>
      <c r="K598" s="2269"/>
      <c r="L598" s="2269"/>
      <c r="M598" s="2269"/>
      <c r="N598" s="2269"/>
      <c r="O598" s="2269"/>
    </row>
    <row r="599" spans="1:15" ht="15.75" customHeight="1">
      <c r="A599" s="2269"/>
      <c r="B599" s="2269"/>
      <c r="C599" s="2269"/>
      <c r="D599" s="2269"/>
      <c r="E599" s="2269"/>
      <c r="F599" s="2269"/>
      <c r="G599" s="2269"/>
      <c r="H599" s="2269"/>
      <c r="I599" s="2269"/>
      <c r="J599" s="2269"/>
      <c r="K599" s="2269"/>
      <c r="L599" s="2269"/>
      <c r="M599" s="2269"/>
      <c r="N599" s="2269"/>
      <c r="O599" s="2269"/>
    </row>
    <row r="600" spans="1:15" ht="15.75" customHeight="1">
      <c r="A600" s="2269"/>
      <c r="B600" s="2269"/>
      <c r="C600" s="2269"/>
      <c r="D600" s="2269"/>
      <c r="E600" s="2269"/>
      <c r="F600" s="2269"/>
      <c r="G600" s="2269"/>
      <c r="H600" s="2269"/>
      <c r="I600" s="2269"/>
      <c r="J600" s="2269"/>
      <c r="K600" s="2269"/>
      <c r="L600" s="2269"/>
      <c r="M600" s="2269"/>
      <c r="N600" s="2269"/>
      <c r="O600" s="2269"/>
    </row>
    <row r="601" spans="1:15" ht="15.75" customHeight="1">
      <c r="A601" s="2269"/>
      <c r="B601" s="2269"/>
      <c r="C601" s="2269"/>
      <c r="D601" s="2269"/>
      <c r="E601" s="2269"/>
      <c r="F601" s="2269"/>
      <c r="G601" s="2269"/>
      <c r="H601" s="2269"/>
      <c r="I601" s="2269"/>
      <c r="J601" s="2269"/>
      <c r="K601" s="2269"/>
      <c r="L601" s="2269"/>
      <c r="M601" s="2269"/>
      <c r="N601" s="2269"/>
      <c r="O601" s="2269"/>
    </row>
    <row r="602" spans="1:15" ht="15.75" customHeight="1">
      <c r="A602" s="2269"/>
      <c r="B602" s="2269"/>
      <c r="C602" s="2269"/>
      <c r="D602" s="2269"/>
      <c r="E602" s="2269"/>
      <c r="F602" s="2269"/>
      <c r="G602" s="2269"/>
      <c r="H602" s="2269"/>
      <c r="I602" s="2269"/>
      <c r="J602" s="2269"/>
      <c r="K602" s="2269"/>
      <c r="L602" s="2269"/>
      <c r="M602" s="2269"/>
      <c r="N602" s="2269"/>
      <c r="O602" s="2269"/>
    </row>
    <row r="603" spans="1:15" ht="15.75" customHeight="1">
      <c r="A603" s="2269"/>
      <c r="B603" s="2269"/>
      <c r="C603" s="2269"/>
      <c r="D603" s="2269"/>
      <c r="E603" s="2269"/>
      <c r="F603" s="2269"/>
      <c r="G603" s="2269"/>
      <c r="H603" s="2269"/>
      <c r="I603" s="2269"/>
      <c r="J603" s="2269"/>
      <c r="K603" s="2269"/>
      <c r="L603" s="2269"/>
      <c r="M603" s="2269"/>
      <c r="N603" s="2269"/>
      <c r="O603" s="2269"/>
    </row>
    <row r="604" spans="1:15" ht="15.75" customHeight="1">
      <c r="A604" s="2269"/>
      <c r="B604" s="2269"/>
      <c r="C604" s="2269"/>
      <c r="D604" s="2269"/>
      <c r="E604" s="2269"/>
      <c r="F604" s="2269"/>
      <c r="G604" s="2269"/>
      <c r="H604" s="2269"/>
      <c r="I604" s="2269"/>
      <c r="J604" s="2269"/>
      <c r="K604" s="2269"/>
      <c r="L604" s="2269"/>
      <c r="M604" s="2269"/>
      <c r="N604" s="2269"/>
      <c r="O604" s="2269"/>
    </row>
    <row r="605" spans="1:15" ht="15.75" customHeight="1">
      <c r="A605" s="2269"/>
      <c r="B605" s="2269"/>
      <c r="C605" s="2269"/>
      <c r="D605" s="2269"/>
      <c r="E605" s="2269"/>
      <c r="F605" s="2269"/>
      <c r="G605" s="2269"/>
      <c r="H605" s="2269"/>
      <c r="I605" s="2269"/>
      <c r="J605" s="2269"/>
      <c r="K605" s="2269"/>
      <c r="L605" s="2269"/>
      <c r="M605" s="2269"/>
      <c r="N605" s="2269"/>
      <c r="O605" s="2269"/>
    </row>
    <row r="606" spans="1:15" ht="15.75" customHeight="1">
      <c r="A606" s="2269"/>
      <c r="B606" s="2269"/>
      <c r="C606" s="2269"/>
      <c r="D606" s="2269"/>
      <c r="E606" s="2269"/>
      <c r="F606" s="2269"/>
      <c r="G606" s="2269"/>
      <c r="H606" s="2269"/>
      <c r="I606" s="2269"/>
      <c r="J606" s="2269"/>
      <c r="K606" s="2269"/>
      <c r="L606" s="2269"/>
      <c r="M606" s="2269"/>
      <c r="N606" s="2269"/>
      <c r="O606" s="2269"/>
    </row>
    <row r="607" spans="1:15" ht="15.75" customHeight="1">
      <c r="A607" s="2269"/>
      <c r="B607" s="2269"/>
      <c r="C607" s="2269"/>
      <c r="D607" s="2269"/>
      <c r="E607" s="2269"/>
      <c r="F607" s="2269"/>
      <c r="G607" s="2269"/>
      <c r="H607" s="2269"/>
      <c r="I607" s="2269"/>
      <c r="J607" s="2269"/>
      <c r="K607" s="2269"/>
      <c r="L607" s="2269"/>
      <c r="M607" s="2269"/>
      <c r="N607" s="2269"/>
      <c r="O607" s="2269"/>
    </row>
    <row r="608" spans="1:15" ht="15.75" customHeight="1">
      <c r="A608" s="2269"/>
      <c r="B608" s="2269"/>
      <c r="C608" s="2269"/>
      <c r="D608" s="2269"/>
      <c r="E608" s="2269"/>
      <c r="F608" s="2269"/>
      <c r="G608" s="2269"/>
      <c r="H608" s="2269"/>
      <c r="I608" s="2269"/>
      <c r="J608" s="2269"/>
      <c r="K608" s="2269"/>
      <c r="L608" s="2269"/>
      <c r="M608" s="2269"/>
      <c r="N608" s="2269"/>
      <c r="O608" s="2269"/>
    </row>
    <row r="609" spans="1:15" ht="15.75" customHeight="1">
      <c r="A609" s="2269"/>
      <c r="B609" s="2269"/>
      <c r="C609" s="2269"/>
      <c r="D609" s="2269"/>
      <c r="E609" s="2269"/>
      <c r="F609" s="2269"/>
      <c r="G609" s="2269"/>
      <c r="H609" s="2269"/>
      <c r="I609" s="2269"/>
      <c r="J609" s="2269"/>
      <c r="K609" s="2269"/>
      <c r="L609" s="2269"/>
      <c r="M609" s="2269"/>
      <c r="N609" s="2269"/>
      <c r="O609" s="2269"/>
    </row>
    <row r="610" spans="1:15" ht="15.75" customHeight="1">
      <c r="A610" s="2269"/>
      <c r="B610" s="2269"/>
      <c r="C610" s="2269"/>
      <c r="D610" s="2269"/>
      <c r="E610" s="2269"/>
      <c r="F610" s="2269"/>
      <c r="G610" s="2269"/>
      <c r="H610" s="2269"/>
      <c r="I610" s="2269"/>
      <c r="J610" s="2269"/>
      <c r="K610" s="2269"/>
      <c r="L610" s="2269"/>
      <c r="M610" s="2269"/>
      <c r="N610" s="2269"/>
      <c r="O610" s="2269"/>
    </row>
    <row r="611" spans="1:15" ht="15.75" customHeight="1">
      <c r="A611" s="2269"/>
      <c r="B611" s="2269"/>
      <c r="C611" s="2269"/>
      <c r="D611" s="2269"/>
      <c r="E611" s="2269"/>
      <c r="F611" s="2269"/>
      <c r="G611" s="2269"/>
      <c r="H611" s="2269"/>
      <c r="I611" s="2269"/>
      <c r="J611" s="2269"/>
      <c r="K611" s="2269"/>
      <c r="L611" s="2269"/>
      <c r="M611" s="2269"/>
      <c r="N611" s="2269"/>
      <c r="O611" s="2269"/>
    </row>
    <row r="612" spans="1:15" ht="15.75" customHeight="1">
      <c r="A612" s="2269"/>
      <c r="B612" s="2269"/>
      <c r="C612" s="2269"/>
      <c r="D612" s="2269"/>
      <c r="E612" s="2269"/>
      <c r="F612" s="2269"/>
      <c r="G612" s="2269"/>
      <c r="H612" s="2269"/>
      <c r="I612" s="2269"/>
      <c r="J612" s="2269"/>
      <c r="K612" s="2269"/>
      <c r="L612" s="2269"/>
      <c r="M612" s="2269"/>
      <c r="N612" s="2269"/>
      <c r="O612" s="2269"/>
    </row>
    <row r="613" spans="1:15" ht="15.75" customHeight="1">
      <c r="A613" s="2269"/>
      <c r="B613" s="2269"/>
      <c r="C613" s="2269"/>
      <c r="D613" s="2269"/>
      <c r="E613" s="2269"/>
      <c r="F613" s="2269"/>
      <c r="G613" s="2269"/>
      <c r="H613" s="2269"/>
      <c r="I613" s="2269"/>
      <c r="J613" s="2269"/>
      <c r="K613" s="2269"/>
      <c r="L613" s="2269"/>
      <c r="M613" s="2269"/>
      <c r="N613" s="2269"/>
      <c r="O613" s="2269"/>
    </row>
    <row r="614" spans="1:15" ht="15.75" customHeight="1">
      <c r="A614" s="2269"/>
      <c r="B614" s="2269"/>
      <c r="C614" s="2269"/>
      <c r="D614" s="2269"/>
      <c r="E614" s="2269"/>
      <c r="F614" s="2269"/>
      <c r="G614" s="2269"/>
      <c r="H614" s="2269"/>
      <c r="I614" s="2269"/>
      <c r="J614" s="2269"/>
      <c r="K614" s="2269"/>
      <c r="L614" s="2269"/>
      <c r="M614" s="2269"/>
      <c r="N614" s="2269"/>
      <c r="O614" s="2269"/>
    </row>
    <row r="615" spans="1:15" ht="15.75" customHeight="1">
      <c r="A615" s="2269"/>
      <c r="B615" s="2269"/>
      <c r="C615" s="2269"/>
      <c r="D615" s="2269"/>
      <c r="E615" s="2269"/>
      <c r="F615" s="2269"/>
      <c r="G615" s="2269"/>
      <c r="H615" s="2269"/>
      <c r="I615" s="2269"/>
      <c r="J615" s="2269"/>
      <c r="K615" s="2269"/>
      <c r="L615" s="2269"/>
      <c r="M615" s="2269"/>
      <c r="N615" s="2269"/>
      <c r="O615" s="2269"/>
    </row>
    <row r="616" spans="1:15" ht="15.75" customHeight="1">
      <c r="A616" s="2269"/>
      <c r="B616" s="2269"/>
      <c r="C616" s="2269"/>
      <c r="D616" s="2269"/>
      <c r="E616" s="2269"/>
      <c r="F616" s="2269"/>
      <c r="G616" s="2269"/>
      <c r="H616" s="2269"/>
      <c r="I616" s="2269"/>
      <c r="J616" s="2269"/>
      <c r="K616" s="2269"/>
      <c r="L616" s="2269"/>
      <c r="M616" s="2269"/>
      <c r="N616" s="2269"/>
      <c r="O616" s="2269"/>
    </row>
    <row r="617" spans="1:15" ht="15.75" customHeight="1">
      <c r="A617" s="2269"/>
      <c r="B617" s="2269"/>
      <c r="C617" s="2269"/>
      <c r="D617" s="2269"/>
      <c r="E617" s="2269"/>
      <c r="F617" s="2269"/>
      <c r="G617" s="2269"/>
      <c r="H617" s="2269"/>
      <c r="I617" s="2269"/>
      <c r="J617" s="2269"/>
      <c r="K617" s="2269"/>
      <c r="L617" s="2269"/>
      <c r="M617" s="2269"/>
      <c r="N617" s="2269"/>
      <c r="O617" s="2269"/>
    </row>
    <row r="618" spans="1:15" ht="15.75" customHeight="1">
      <c r="A618" s="2269"/>
      <c r="B618" s="2269"/>
      <c r="C618" s="2269"/>
      <c r="D618" s="2269"/>
      <c r="E618" s="2269"/>
      <c r="F618" s="2269"/>
      <c r="G618" s="2269"/>
      <c r="H618" s="2269"/>
      <c r="I618" s="2269"/>
      <c r="J618" s="2269"/>
      <c r="K618" s="2269"/>
      <c r="L618" s="2269"/>
      <c r="M618" s="2269"/>
      <c r="N618" s="2269"/>
      <c r="O618" s="2269"/>
    </row>
    <row r="619" spans="1:15" ht="15.75" customHeight="1">
      <c r="A619" s="2269"/>
      <c r="B619" s="2269"/>
      <c r="C619" s="2269"/>
      <c r="D619" s="2269"/>
      <c r="E619" s="2269"/>
      <c r="F619" s="2269"/>
      <c r="G619" s="2269"/>
      <c r="H619" s="2269"/>
      <c r="I619" s="2269"/>
      <c r="J619" s="2269"/>
      <c r="K619" s="2269"/>
      <c r="L619" s="2269"/>
      <c r="M619" s="2269"/>
      <c r="N619" s="2269"/>
      <c r="O619" s="2269"/>
    </row>
    <row r="620" spans="1:15" ht="15.75" customHeight="1">
      <c r="A620" s="2269"/>
      <c r="B620" s="2269"/>
      <c r="C620" s="2269"/>
      <c r="D620" s="2269"/>
      <c r="E620" s="2269"/>
      <c r="F620" s="2269"/>
      <c r="G620" s="2269"/>
      <c r="H620" s="2269"/>
      <c r="I620" s="2269"/>
      <c r="J620" s="2269"/>
      <c r="K620" s="2269"/>
      <c r="L620" s="2269"/>
      <c r="M620" s="2269"/>
      <c r="N620" s="2269"/>
      <c r="O620" s="2269"/>
    </row>
    <row r="621" spans="1:15" ht="15.75" customHeight="1">
      <c r="A621" s="2269"/>
      <c r="B621" s="2269"/>
      <c r="C621" s="2269"/>
      <c r="D621" s="2269"/>
      <c r="E621" s="2269"/>
      <c r="F621" s="2269"/>
      <c r="G621" s="2269"/>
      <c r="H621" s="2269"/>
      <c r="I621" s="2269"/>
      <c r="J621" s="2269"/>
      <c r="K621" s="2269"/>
      <c r="L621" s="2269"/>
      <c r="M621" s="2269"/>
      <c r="N621" s="2269"/>
      <c r="O621" s="2269"/>
    </row>
    <row r="622" spans="1:15" ht="15.75" customHeight="1">
      <c r="A622" s="2269"/>
      <c r="B622" s="2269"/>
      <c r="C622" s="2269"/>
      <c r="D622" s="2269"/>
      <c r="E622" s="2269"/>
      <c r="F622" s="2269"/>
      <c r="G622" s="2269"/>
      <c r="H622" s="2269"/>
      <c r="I622" s="2269"/>
      <c r="J622" s="2269"/>
      <c r="K622" s="2269"/>
      <c r="L622" s="2269"/>
      <c r="M622" s="2269"/>
      <c r="N622" s="2269"/>
      <c r="O622" s="2269"/>
    </row>
    <row r="623" spans="1:15" ht="15.75" customHeight="1">
      <c r="A623" s="2269"/>
      <c r="B623" s="2269"/>
      <c r="C623" s="2269"/>
      <c r="D623" s="2269"/>
      <c r="E623" s="2269"/>
      <c r="F623" s="2269"/>
      <c r="G623" s="2269"/>
      <c r="H623" s="2269"/>
      <c r="I623" s="2269"/>
      <c r="J623" s="2269"/>
      <c r="K623" s="2269"/>
      <c r="L623" s="2269"/>
      <c r="M623" s="2269"/>
      <c r="N623" s="2269"/>
      <c r="O623" s="2269"/>
    </row>
    <row r="624" spans="1:15" ht="15.75" customHeight="1">
      <c r="A624" s="2269"/>
      <c r="B624" s="2269"/>
      <c r="C624" s="2269"/>
      <c r="D624" s="2269"/>
      <c r="E624" s="2269"/>
      <c r="F624" s="2269"/>
      <c r="G624" s="2269"/>
      <c r="H624" s="2269"/>
      <c r="I624" s="2269"/>
      <c r="J624" s="2269"/>
      <c r="K624" s="2269"/>
      <c r="L624" s="2269"/>
      <c r="M624" s="2269"/>
      <c r="N624" s="2269"/>
      <c r="O624" s="2269"/>
    </row>
    <row r="625" spans="1:15" ht="15.75" customHeight="1">
      <c r="A625" s="2269"/>
      <c r="B625" s="2269"/>
      <c r="C625" s="2269"/>
      <c r="D625" s="2269"/>
      <c r="E625" s="2269"/>
      <c r="F625" s="2269"/>
      <c r="G625" s="2269"/>
      <c r="H625" s="2269"/>
      <c r="I625" s="2269"/>
      <c r="J625" s="2269"/>
      <c r="K625" s="2269"/>
      <c r="L625" s="2269"/>
      <c r="M625" s="2269"/>
      <c r="N625" s="2269"/>
      <c r="O625" s="2269"/>
    </row>
    <row r="626" spans="1:15" ht="15.75" customHeight="1">
      <c r="A626" s="2269"/>
      <c r="B626" s="2269"/>
      <c r="C626" s="2269"/>
      <c r="D626" s="2269"/>
      <c r="E626" s="2269"/>
      <c r="F626" s="2269"/>
      <c r="G626" s="2269"/>
      <c r="H626" s="2269"/>
      <c r="I626" s="2269"/>
      <c r="J626" s="2269"/>
      <c r="K626" s="2269"/>
      <c r="L626" s="2269"/>
      <c r="M626" s="2269"/>
      <c r="N626" s="2269"/>
      <c r="O626" s="2269"/>
    </row>
    <row r="627" spans="1:15" ht="15.75" customHeight="1">
      <c r="A627" s="2269"/>
      <c r="B627" s="2269"/>
      <c r="C627" s="2269"/>
      <c r="D627" s="2269"/>
      <c r="E627" s="2269"/>
      <c r="F627" s="2269"/>
      <c r="G627" s="2269"/>
      <c r="H627" s="2269"/>
      <c r="I627" s="2269"/>
      <c r="J627" s="2269"/>
      <c r="K627" s="2269"/>
      <c r="L627" s="2269"/>
      <c r="M627" s="2269"/>
      <c r="N627" s="2269"/>
      <c r="O627" s="2269"/>
    </row>
    <row r="628" spans="1:15" ht="15.75" customHeight="1">
      <c r="A628" s="2269"/>
      <c r="B628" s="2269"/>
      <c r="C628" s="2269"/>
      <c r="D628" s="2269"/>
      <c r="E628" s="2269"/>
      <c r="F628" s="2269"/>
      <c r="G628" s="2269"/>
      <c r="H628" s="2269"/>
      <c r="I628" s="2269"/>
      <c r="J628" s="2269"/>
      <c r="K628" s="2269"/>
      <c r="L628" s="2269"/>
      <c r="M628" s="2269"/>
      <c r="N628" s="2269"/>
      <c r="O628" s="2269"/>
    </row>
    <row r="629" spans="1:15" ht="15.75" customHeight="1">
      <c r="A629" s="2269"/>
      <c r="B629" s="2269"/>
      <c r="C629" s="2269"/>
      <c r="D629" s="2269"/>
      <c r="E629" s="2269"/>
      <c r="F629" s="2269"/>
      <c r="G629" s="2269"/>
      <c r="H629" s="2269"/>
      <c r="I629" s="2269"/>
      <c r="J629" s="2269"/>
      <c r="K629" s="2269"/>
      <c r="L629" s="2269"/>
      <c r="M629" s="2269"/>
      <c r="N629" s="2269"/>
      <c r="O629" s="2269"/>
    </row>
    <row r="630" spans="1:15" ht="15.75" customHeight="1">
      <c r="A630" s="2269"/>
      <c r="B630" s="2269"/>
      <c r="C630" s="2269"/>
      <c r="D630" s="2269"/>
      <c r="E630" s="2269"/>
      <c r="F630" s="2269"/>
      <c r="G630" s="2269"/>
      <c r="H630" s="2269"/>
      <c r="I630" s="2269"/>
      <c r="J630" s="2269"/>
      <c r="K630" s="2269"/>
      <c r="L630" s="2269"/>
      <c r="M630" s="2269"/>
      <c r="N630" s="2269"/>
      <c r="O630" s="2269"/>
    </row>
    <row r="631" spans="1:15" ht="15.75" customHeight="1">
      <c r="A631" s="2269"/>
      <c r="B631" s="2269"/>
      <c r="C631" s="2269"/>
      <c r="D631" s="2269"/>
      <c r="E631" s="2269"/>
      <c r="F631" s="2269"/>
      <c r="G631" s="2269"/>
      <c r="H631" s="2269"/>
      <c r="I631" s="2269"/>
      <c r="J631" s="2269"/>
      <c r="K631" s="2269"/>
      <c r="L631" s="2269"/>
      <c r="M631" s="2269"/>
      <c r="N631" s="2269"/>
      <c r="O631" s="2269"/>
    </row>
    <row r="632" spans="1:15" ht="15.75" customHeight="1">
      <c r="A632" s="2269"/>
      <c r="B632" s="2269"/>
      <c r="C632" s="2269"/>
      <c r="D632" s="2269"/>
      <c r="E632" s="2269"/>
      <c r="F632" s="2269"/>
      <c r="G632" s="2269"/>
      <c r="H632" s="2269"/>
      <c r="I632" s="2269"/>
      <c r="J632" s="2269"/>
      <c r="K632" s="2269"/>
      <c r="L632" s="2269"/>
      <c r="M632" s="2269"/>
      <c r="N632" s="2269"/>
      <c r="O632" s="2269"/>
    </row>
    <row r="633" spans="1:15" ht="15.75" customHeight="1">
      <c r="A633" s="2269"/>
      <c r="B633" s="2269"/>
      <c r="C633" s="2269"/>
      <c r="D633" s="2269"/>
      <c r="E633" s="2269"/>
      <c r="F633" s="2269"/>
      <c r="G633" s="2269"/>
      <c r="H633" s="2269"/>
      <c r="I633" s="2269"/>
      <c r="J633" s="2269"/>
      <c r="K633" s="2269"/>
      <c r="L633" s="2269"/>
      <c r="M633" s="2269"/>
      <c r="N633" s="2269"/>
      <c r="O633" s="2269"/>
    </row>
    <row r="634" spans="1:15" ht="15.75" customHeight="1">
      <c r="A634" s="2269"/>
      <c r="B634" s="2269"/>
      <c r="C634" s="2269"/>
      <c r="D634" s="2269"/>
      <c r="E634" s="2269"/>
      <c r="F634" s="2269"/>
      <c r="G634" s="2269"/>
      <c r="H634" s="2269"/>
      <c r="I634" s="2269"/>
      <c r="J634" s="2269"/>
      <c r="K634" s="2269"/>
      <c r="L634" s="2269"/>
      <c r="M634" s="2269"/>
      <c r="N634" s="2269"/>
      <c r="O634" s="2269"/>
    </row>
    <row r="635" spans="1:15" ht="15.75" customHeight="1">
      <c r="A635" s="2269"/>
      <c r="B635" s="2269"/>
      <c r="C635" s="2269"/>
      <c r="D635" s="2269"/>
      <c r="E635" s="2269"/>
      <c r="F635" s="2269"/>
      <c r="G635" s="2269"/>
      <c r="H635" s="2269"/>
      <c r="I635" s="2269"/>
      <c r="J635" s="2269"/>
      <c r="K635" s="2269"/>
      <c r="L635" s="2269"/>
      <c r="M635" s="2269"/>
      <c r="N635" s="2269"/>
      <c r="O635" s="2269"/>
    </row>
    <row r="636" spans="1:15" ht="15.75" customHeight="1">
      <c r="A636" s="2269"/>
      <c r="B636" s="2269"/>
      <c r="C636" s="2269"/>
      <c r="D636" s="2269"/>
      <c r="E636" s="2269"/>
      <c r="F636" s="2269"/>
      <c r="G636" s="2269"/>
      <c r="H636" s="2269"/>
      <c r="I636" s="2269"/>
      <c r="J636" s="2269"/>
      <c r="K636" s="2269"/>
      <c r="L636" s="2269"/>
      <c r="M636" s="2269"/>
      <c r="N636" s="2269"/>
      <c r="O636" s="2269"/>
    </row>
    <row r="637" spans="1:15" ht="15.75" customHeight="1">
      <c r="A637" s="2269"/>
      <c r="B637" s="2269"/>
      <c r="C637" s="2269"/>
      <c r="D637" s="2269"/>
      <c r="E637" s="2269"/>
      <c r="F637" s="2269"/>
      <c r="G637" s="2269"/>
      <c r="H637" s="2269"/>
      <c r="I637" s="2269"/>
      <c r="J637" s="2269"/>
      <c r="K637" s="2269"/>
      <c r="L637" s="2269"/>
      <c r="M637" s="2269"/>
      <c r="N637" s="2269"/>
      <c r="O637" s="2269"/>
    </row>
    <row r="638" spans="1:15" ht="15.75" customHeight="1">
      <c r="A638" s="2269"/>
      <c r="B638" s="2269"/>
      <c r="C638" s="2269"/>
      <c r="D638" s="2269"/>
      <c r="E638" s="2269"/>
      <c r="F638" s="2269"/>
      <c r="G638" s="2269"/>
      <c r="H638" s="2269"/>
      <c r="I638" s="2269"/>
      <c r="J638" s="2269"/>
      <c r="K638" s="2269"/>
      <c r="L638" s="2269"/>
      <c r="M638" s="2269"/>
      <c r="N638" s="2269"/>
      <c r="O638" s="2269"/>
    </row>
    <row r="639" spans="1:15" ht="15.75" customHeight="1">
      <c r="A639" s="2269"/>
      <c r="B639" s="2269"/>
      <c r="C639" s="2269"/>
      <c r="D639" s="2269"/>
      <c r="E639" s="2269"/>
      <c r="F639" s="2269"/>
      <c r="G639" s="2269"/>
      <c r="H639" s="2269"/>
      <c r="I639" s="2269"/>
      <c r="J639" s="2269"/>
      <c r="K639" s="2269"/>
      <c r="L639" s="2269"/>
      <c r="M639" s="2269"/>
      <c r="N639" s="2269"/>
      <c r="O639" s="2269"/>
    </row>
    <row r="640" spans="1:15" ht="15.75" customHeight="1">
      <c r="A640" s="2269"/>
      <c r="B640" s="2269"/>
      <c r="C640" s="2269"/>
      <c r="D640" s="2269"/>
      <c r="E640" s="2269"/>
      <c r="F640" s="2269"/>
      <c r="G640" s="2269"/>
      <c r="H640" s="2269"/>
      <c r="I640" s="2269"/>
      <c r="J640" s="2269"/>
      <c r="K640" s="2269"/>
      <c r="L640" s="2269"/>
      <c r="M640" s="2269"/>
      <c r="N640" s="2269"/>
      <c r="O640" s="2269"/>
    </row>
    <row r="641" spans="1:15" ht="15.75" customHeight="1">
      <c r="A641" s="2269"/>
      <c r="B641" s="2269"/>
      <c r="C641" s="2269"/>
      <c r="D641" s="2269"/>
      <c r="E641" s="2269"/>
      <c r="F641" s="2269"/>
      <c r="G641" s="2269"/>
      <c r="H641" s="2269"/>
      <c r="I641" s="2269"/>
      <c r="J641" s="2269"/>
      <c r="K641" s="2269"/>
      <c r="L641" s="2269"/>
      <c r="M641" s="2269"/>
      <c r="N641" s="2269"/>
      <c r="O641" s="2269"/>
    </row>
    <row r="642" spans="1:15" ht="15.75" customHeight="1">
      <c r="A642" s="2269"/>
      <c r="B642" s="2269"/>
      <c r="C642" s="2269"/>
      <c r="D642" s="2269"/>
      <c r="E642" s="2269"/>
      <c r="F642" s="2269"/>
      <c r="G642" s="2269"/>
      <c r="H642" s="2269"/>
      <c r="I642" s="2269"/>
      <c r="J642" s="2269"/>
      <c r="K642" s="2269"/>
      <c r="L642" s="2269"/>
      <c r="M642" s="2269"/>
      <c r="N642" s="2269"/>
      <c r="O642" s="2269"/>
    </row>
    <row r="643" spans="1:15" ht="15.75" customHeight="1">
      <c r="A643" s="2269"/>
      <c r="B643" s="2269"/>
      <c r="C643" s="2269"/>
      <c r="D643" s="2269"/>
      <c r="E643" s="2269"/>
      <c r="F643" s="2269"/>
      <c r="G643" s="2269"/>
      <c r="H643" s="2269"/>
      <c r="I643" s="2269"/>
      <c r="J643" s="2269"/>
      <c r="K643" s="2269"/>
      <c r="L643" s="2269"/>
      <c r="M643" s="2269"/>
      <c r="N643" s="2269"/>
      <c r="O643" s="2269"/>
    </row>
    <row r="644" spans="1:15" ht="15.75" customHeight="1">
      <c r="A644" s="2269"/>
      <c r="B644" s="2269"/>
      <c r="C644" s="2269"/>
      <c r="D644" s="2269"/>
      <c r="E644" s="2269"/>
      <c r="F644" s="2269"/>
      <c r="G644" s="2269"/>
      <c r="H644" s="2269"/>
      <c r="I644" s="2269"/>
      <c r="J644" s="2269"/>
      <c r="K644" s="2269"/>
      <c r="L644" s="2269"/>
      <c r="M644" s="2269"/>
      <c r="N644" s="2269"/>
      <c r="O644" s="2269"/>
    </row>
    <row r="645" spans="1:15" ht="15.75" customHeight="1">
      <c r="A645" s="2269"/>
      <c r="B645" s="2269"/>
      <c r="C645" s="2269"/>
      <c r="D645" s="2269"/>
      <c r="E645" s="2269"/>
      <c r="F645" s="2269"/>
      <c r="G645" s="2269"/>
      <c r="H645" s="2269"/>
      <c r="I645" s="2269"/>
      <c r="J645" s="2269"/>
      <c r="K645" s="2269"/>
      <c r="L645" s="2269"/>
      <c r="M645" s="2269"/>
      <c r="N645" s="2269"/>
      <c r="O645" s="2269"/>
    </row>
    <row r="646" spans="1:15" ht="15.75" customHeight="1">
      <c r="A646" s="2269"/>
      <c r="B646" s="2269"/>
      <c r="C646" s="2269"/>
      <c r="D646" s="2269"/>
      <c r="E646" s="2269"/>
      <c r="F646" s="2269"/>
      <c r="G646" s="2269"/>
      <c r="H646" s="2269"/>
      <c r="I646" s="2269"/>
      <c r="J646" s="2269"/>
      <c r="K646" s="2269"/>
      <c r="L646" s="2269"/>
      <c r="M646" s="2269"/>
      <c r="N646" s="2269"/>
      <c r="O646" s="2269"/>
    </row>
    <row r="647" spans="1:15" ht="15.75" customHeight="1">
      <c r="A647" s="2269"/>
      <c r="B647" s="2269"/>
      <c r="C647" s="2269"/>
      <c r="D647" s="2269"/>
      <c r="E647" s="2269"/>
      <c r="F647" s="2269"/>
      <c r="G647" s="2269"/>
      <c r="H647" s="2269"/>
      <c r="I647" s="2269"/>
      <c r="J647" s="2269"/>
      <c r="K647" s="2269"/>
      <c r="L647" s="2269"/>
      <c r="M647" s="2269"/>
      <c r="N647" s="2269"/>
      <c r="O647" s="2269"/>
    </row>
    <row r="648" spans="1:15" ht="15.75" customHeight="1">
      <c r="A648" s="2269"/>
      <c r="B648" s="2269"/>
      <c r="C648" s="2269"/>
      <c r="D648" s="2269"/>
      <c r="E648" s="2269"/>
      <c r="F648" s="2269"/>
      <c r="G648" s="2269"/>
      <c r="H648" s="2269"/>
      <c r="I648" s="2269"/>
      <c r="J648" s="2269"/>
      <c r="K648" s="2269"/>
      <c r="L648" s="2269"/>
      <c r="M648" s="2269"/>
      <c r="N648" s="2269"/>
      <c r="O648" s="2269"/>
    </row>
    <row r="649" spans="1:15" ht="15.75" customHeight="1">
      <c r="A649" s="2269"/>
      <c r="B649" s="2269"/>
      <c r="C649" s="2269"/>
      <c r="D649" s="2269"/>
      <c r="E649" s="2269"/>
      <c r="F649" s="2269"/>
      <c r="G649" s="2269"/>
      <c r="H649" s="2269"/>
      <c r="I649" s="2269"/>
      <c r="J649" s="2269"/>
      <c r="K649" s="2269"/>
      <c r="L649" s="2269"/>
      <c r="M649" s="2269"/>
      <c r="N649" s="2269"/>
      <c r="O649" s="2269"/>
    </row>
    <row r="650" spans="1:15" ht="15.75" customHeight="1">
      <c r="A650" s="2269"/>
      <c r="B650" s="2269"/>
      <c r="C650" s="2269"/>
      <c r="D650" s="2269"/>
      <c r="E650" s="2269"/>
      <c r="F650" s="2269"/>
      <c r="G650" s="2269"/>
      <c r="H650" s="2269"/>
      <c r="I650" s="2269"/>
      <c r="J650" s="2269"/>
      <c r="K650" s="2269"/>
      <c r="L650" s="2269"/>
      <c r="M650" s="2269"/>
      <c r="N650" s="2269"/>
      <c r="O650" s="2269"/>
    </row>
    <row r="651" spans="1:15" ht="15.75" customHeight="1">
      <c r="A651" s="2269"/>
      <c r="B651" s="2269"/>
      <c r="C651" s="2269"/>
      <c r="D651" s="2269"/>
      <c r="E651" s="2269"/>
      <c r="F651" s="2269"/>
      <c r="G651" s="2269"/>
      <c r="H651" s="2269"/>
      <c r="I651" s="2269"/>
      <c r="J651" s="2269"/>
      <c r="K651" s="2269"/>
      <c r="L651" s="2269"/>
      <c r="M651" s="2269"/>
      <c r="N651" s="2269"/>
      <c r="O651" s="2269"/>
    </row>
    <row r="652" spans="1:15" ht="15.75" customHeight="1">
      <c r="A652" s="2269"/>
      <c r="B652" s="2269"/>
      <c r="C652" s="2269"/>
      <c r="D652" s="2269"/>
      <c r="E652" s="2269"/>
      <c r="F652" s="2269"/>
      <c r="G652" s="2269"/>
      <c r="H652" s="2269"/>
      <c r="I652" s="2269"/>
      <c r="J652" s="2269"/>
      <c r="K652" s="2269"/>
      <c r="L652" s="2269"/>
      <c r="M652" s="2269"/>
      <c r="N652" s="2269"/>
      <c r="O652" s="2269"/>
    </row>
    <row r="653" spans="1:15" ht="15.75" customHeight="1">
      <c r="A653" s="2269"/>
      <c r="B653" s="2269"/>
      <c r="C653" s="2269"/>
      <c r="D653" s="2269"/>
      <c r="E653" s="2269"/>
      <c r="F653" s="2269"/>
      <c r="G653" s="2269"/>
      <c r="H653" s="2269"/>
      <c r="I653" s="2269"/>
      <c r="J653" s="2269"/>
      <c r="K653" s="2269"/>
      <c r="L653" s="2269"/>
      <c r="M653" s="2269"/>
      <c r="N653" s="2269"/>
      <c r="O653" s="2269"/>
    </row>
    <row r="654" spans="1:15" ht="15.75" customHeight="1">
      <c r="A654" s="2269"/>
      <c r="B654" s="2269"/>
      <c r="C654" s="2269"/>
      <c r="D654" s="2269"/>
      <c r="E654" s="2269"/>
      <c r="F654" s="2269"/>
      <c r="G654" s="2269"/>
      <c r="H654" s="2269"/>
      <c r="I654" s="2269"/>
      <c r="J654" s="2269"/>
      <c r="K654" s="2269"/>
      <c r="L654" s="2269"/>
      <c r="M654" s="2269"/>
      <c r="N654" s="2269"/>
      <c r="O654" s="2269"/>
    </row>
    <row r="655" spans="1:15" ht="15.75" customHeight="1">
      <c r="A655" s="2269"/>
      <c r="B655" s="2269"/>
      <c r="C655" s="2269"/>
      <c r="D655" s="2269"/>
      <c r="E655" s="2269"/>
      <c r="F655" s="2269"/>
      <c r="G655" s="2269"/>
      <c r="H655" s="2269"/>
      <c r="I655" s="2269"/>
      <c r="J655" s="2269"/>
      <c r="K655" s="2269"/>
      <c r="L655" s="2269"/>
      <c r="M655" s="2269"/>
      <c r="N655" s="2269"/>
      <c r="O655" s="2269"/>
    </row>
    <row r="656" spans="1:15" ht="15.75" customHeight="1">
      <c r="A656" s="2269"/>
      <c r="B656" s="2269"/>
      <c r="C656" s="2269"/>
      <c r="D656" s="2269"/>
      <c r="E656" s="2269"/>
      <c r="F656" s="2269"/>
      <c r="G656" s="2269"/>
      <c r="H656" s="2269"/>
      <c r="I656" s="2269"/>
      <c r="J656" s="2269"/>
      <c r="K656" s="2269"/>
      <c r="L656" s="2269"/>
      <c r="M656" s="2269"/>
      <c r="N656" s="2269"/>
      <c r="O656" s="2269"/>
    </row>
    <row r="657" spans="1:15" ht="15.75" customHeight="1">
      <c r="A657" s="2269"/>
      <c r="B657" s="2269"/>
      <c r="C657" s="2269"/>
      <c r="D657" s="2269"/>
      <c r="E657" s="2269"/>
      <c r="F657" s="2269"/>
      <c r="G657" s="2269"/>
      <c r="H657" s="2269"/>
      <c r="I657" s="2269"/>
      <c r="J657" s="2269"/>
      <c r="K657" s="2269"/>
      <c r="L657" s="2269"/>
      <c r="M657" s="2269"/>
      <c r="N657" s="2269"/>
      <c r="O657" s="2269"/>
    </row>
    <row r="658" spans="1:15" ht="15.75" customHeight="1">
      <c r="A658" s="2269"/>
      <c r="B658" s="2269"/>
      <c r="C658" s="2269"/>
      <c r="D658" s="2269"/>
      <c r="E658" s="2269"/>
      <c r="F658" s="2269"/>
      <c r="G658" s="2269"/>
      <c r="H658" s="2269"/>
      <c r="I658" s="2269"/>
      <c r="J658" s="2269"/>
      <c r="K658" s="2269"/>
      <c r="L658" s="2269"/>
      <c r="M658" s="2269"/>
      <c r="N658" s="2269"/>
      <c r="O658" s="2269"/>
    </row>
    <row r="659" spans="1:15" ht="15.75" customHeight="1">
      <c r="A659" s="2269"/>
      <c r="B659" s="2269"/>
      <c r="C659" s="2269"/>
      <c r="D659" s="2269"/>
      <c r="E659" s="2269"/>
      <c r="F659" s="2269"/>
      <c r="G659" s="2269"/>
      <c r="H659" s="2269"/>
      <c r="I659" s="2269"/>
      <c r="J659" s="2269"/>
      <c r="K659" s="2269"/>
      <c r="L659" s="2269"/>
      <c r="M659" s="2269"/>
      <c r="N659" s="2269"/>
      <c r="O659" s="2269"/>
    </row>
    <row r="660" spans="1:15" ht="15.75" customHeight="1">
      <c r="A660" s="2269"/>
      <c r="B660" s="2269"/>
      <c r="C660" s="2269"/>
      <c r="D660" s="2269"/>
      <c r="E660" s="2269"/>
      <c r="F660" s="2269"/>
      <c r="G660" s="2269"/>
      <c r="H660" s="2269"/>
      <c r="I660" s="2269"/>
      <c r="J660" s="2269"/>
      <c r="K660" s="2269"/>
      <c r="L660" s="2269"/>
      <c r="M660" s="2269"/>
      <c r="N660" s="2269"/>
      <c r="O660" s="2269"/>
    </row>
    <row r="661" spans="1:15" ht="15.75" customHeight="1">
      <c r="A661" s="2269"/>
      <c r="B661" s="2269"/>
      <c r="C661" s="2269"/>
      <c r="D661" s="2269"/>
      <c r="E661" s="2269"/>
      <c r="F661" s="2269"/>
      <c r="G661" s="2269"/>
      <c r="H661" s="2269"/>
      <c r="I661" s="2269"/>
      <c r="J661" s="2269"/>
      <c r="K661" s="2269"/>
      <c r="L661" s="2269"/>
      <c r="M661" s="2269"/>
      <c r="N661" s="2269"/>
      <c r="O661" s="2269"/>
    </row>
    <row r="662" spans="1:15" ht="15.75" customHeight="1">
      <c r="A662" s="2269"/>
      <c r="B662" s="2269"/>
      <c r="C662" s="2269"/>
      <c r="D662" s="2269"/>
      <c r="E662" s="2269"/>
      <c r="F662" s="2269"/>
      <c r="G662" s="2269"/>
      <c r="H662" s="2269"/>
      <c r="I662" s="2269"/>
      <c r="J662" s="2269"/>
      <c r="K662" s="2269"/>
      <c r="L662" s="2269"/>
      <c r="M662" s="2269"/>
      <c r="N662" s="2269"/>
      <c r="O662" s="2269"/>
    </row>
    <row r="663" spans="1:15" ht="15.75" customHeight="1">
      <c r="A663" s="2269"/>
      <c r="B663" s="2269"/>
      <c r="C663" s="2269"/>
      <c r="D663" s="2269"/>
      <c r="E663" s="2269"/>
      <c r="F663" s="2269"/>
      <c r="G663" s="2269"/>
      <c r="H663" s="2269"/>
      <c r="I663" s="2269"/>
      <c r="J663" s="2269"/>
      <c r="K663" s="2269"/>
      <c r="L663" s="2269"/>
      <c r="M663" s="2269"/>
      <c r="N663" s="2269"/>
      <c r="O663" s="2269"/>
    </row>
    <row r="664" spans="1:15" ht="15.75" customHeight="1">
      <c r="A664" s="2269"/>
      <c r="B664" s="2269"/>
      <c r="C664" s="2269"/>
      <c r="D664" s="2269"/>
      <c r="E664" s="2269"/>
      <c r="F664" s="2269"/>
      <c r="G664" s="2269"/>
      <c r="H664" s="2269"/>
      <c r="I664" s="2269"/>
      <c r="J664" s="2269"/>
      <c r="K664" s="2269"/>
      <c r="L664" s="2269"/>
      <c r="M664" s="2269"/>
      <c r="N664" s="2269"/>
      <c r="O664" s="2269"/>
    </row>
    <row r="665" spans="1:15" ht="15.75" customHeight="1">
      <c r="A665" s="2269"/>
      <c r="B665" s="2269"/>
      <c r="C665" s="2269"/>
      <c r="D665" s="2269"/>
      <c r="E665" s="2269"/>
      <c r="F665" s="2269"/>
      <c r="G665" s="2269"/>
      <c r="H665" s="2269"/>
      <c r="I665" s="2269"/>
      <c r="J665" s="2269"/>
      <c r="K665" s="2269"/>
      <c r="L665" s="2269"/>
      <c r="M665" s="2269"/>
      <c r="N665" s="2269"/>
      <c r="O665" s="2269"/>
    </row>
    <row r="666" spans="1:15" ht="15.75" customHeight="1">
      <c r="A666" s="2269"/>
      <c r="B666" s="2269"/>
      <c r="C666" s="2269"/>
      <c r="D666" s="2269"/>
      <c r="E666" s="2269"/>
      <c r="F666" s="2269"/>
      <c r="G666" s="2269"/>
      <c r="H666" s="2269"/>
      <c r="I666" s="2269"/>
      <c r="J666" s="2269"/>
      <c r="K666" s="2269"/>
      <c r="L666" s="2269"/>
      <c r="M666" s="2269"/>
      <c r="N666" s="2269"/>
      <c r="O666" s="2269"/>
    </row>
    <row r="667" spans="1:15" ht="15.75" customHeight="1">
      <c r="A667" s="2269"/>
      <c r="B667" s="2269"/>
      <c r="C667" s="2269"/>
      <c r="D667" s="2269"/>
      <c r="E667" s="2269"/>
      <c r="F667" s="2269"/>
      <c r="G667" s="2269"/>
      <c r="H667" s="2269"/>
      <c r="I667" s="2269"/>
      <c r="J667" s="2269"/>
      <c r="K667" s="2269"/>
      <c r="L667" s="2269"/>
      <c r="M667" s="2269"/>
      <c r="N667" s="2269"/>
      <c r="O667" s="2269"/>
    </row>
    <row r="668" spans="1:15" ht="15.75" customHeight="1">
      <c r="A668" s="2269"/>
      <c r="B668" s="2269"/>
      <c r="C668" s="2269"/>
      <c r="D668" s="2269"/>
      <c r="E668" s="2269"/>
      <c r="F668" s="2269"/>
      <c r="G668" s="2269"/>
      <c r="H668" s="2269"/>
      <c r="I668" s="2269"/>
      <c r="J668" s="2269"/>
      <c r="K668" s="2269"/>
      <c r="L668" s="2269"/>
      <c r="M668" s="2269"/>
      <c r="N668" s="2269"/>
      <c r="O668" s="2269"/>
    </row>
    <row r="669" spans="1:15" ht="15.75" customHeight="1">
      <c r="A669" s="2269"/>
      <c r="B669" s="2269"/>
      <c r="C669" s="2269"/>
      <c r="D669" s="2269"/>
      <c r="E669" s="2269"/>
      <c r="F669" s="2269"/>
      <c r="G669" s="2269"/>
      <c r="H669" s="2269"/>
      <c r="I669" s="2269"/>
      <c r="J669" s="2269"/>
      <c r="K669" s="2269"/>
      <c r="L669" s="2269"/>
      <c r="M669" s="2269"/>
      <c r="N669" s="2269"/>
      <c r="O669" s="2269"/>
    </row>
    <row r="670" spans="1:15" ht="15.75" customHeight="1">
      <c r="A670" s="2269"/>
      <c r="B670" s="2269"/>
      <c r="C670" s="2269"/>
      <c r="D670" s="2269"/>
      <c r="E670" s="2269"/>
      <c r="F670" s="2269"/>
      <c r="G670" s="2269"/>
      <c r="H670" s="2269"/>
      <c r="I670" s="2269"/>
      <c r="J670" s="2269"/>
      <c r="K670" s="2269"/>
      <c r="L670" s="2269"/>
      <c r="M670" s="2269"/>
      <c r="N670" s="2269"/>
      <c r="O670" s="2269"/>
    </row>
    <row r="671" spans="1:15" ht="15.75" customHeight="1">
      <c r="A671" s="2269"/>
      <c r="B671" s="2269"/>
      <c r="C671" s="2269"/>
      <c r="D671" s="2269"/>
      <c r="E671" s="2269"/>
      <c r="F671" s="2269"/>
      <c r="G671" s="2269"/>
      <c r="H671" s="2269"/>
      <c r="I671" s="2269"/>
      <c r="J671" s="2269"/>
      <c r="K671" s="2269"/>
      <c r="L671" s="2269"/>
      <c r="M671" s="2269"/>
      <c r="N671" s="2269"/>
      <c r="O671" s="2269"/>
    </row>
    <row r="672" spans="1:15" ht="15.75" customHeight="1">
      <c r="A672" s="2269"/>
      <c r="B672" s="2269"/>
      <c r="C672" s="2269"/>
      <c r="D672" s="2269"/>
      <c r="E672" s="2269"/>
      <c r="F672" s="2269"/>
      <c r="G672" s="2269"/>
      <c r="H672" s="2269"/>
      <c r="I672" s="2269"/>
      <c r="J672" s="2269"/>
      <c r="K672" s="2269"/>
      <c r="L672" s="2269"/>
      <c r="M672" s="2269"/>
      <c r="N672" s="2269"/>
      <c r="O672" s="2269"/>
    </row>
    <row r="673" spans="1:15" ht="15.75" customHeight="1">
      <c r="A673" s="2269"/>
      <c r="B673" s="2269"/>
      <c r="C673" s="2269"/>
      <c r="D673" s="2269"/>
      <c r="E673" s="2269"/>
      <c r="F673" s="2269"/>
      <c r="G673" s="2269"/>
      <c r="H673" s="2269"/>
      <c r="I673" s="2269"/>
      <c r="J673" s="2269"/>
      <c r="K673" s="2269"/>
      <c r="L673" s="2269"/>
      <c r="M673" s="2269"/>
      <c r="N673" s="2269"/>
      <c r="O673" s="2269"/>
    </row>
    <row r="674" spans="1:15" ht="15.75" customHeight="1">
      <c r="A674" s="2269"/>
      <c r="B674" s="2269"/>
      <c r="C674" s="2269"/>
      <c r="D674" s="2269"/>
      <c r="E674" s="2269"/>
      <c r="F674" s="2269"/>
      <c r="G674" s="2269"/>
      <c r="H674" s="2269"/>
      <c r="I674" s="2269"/>
      <c r="J674" s="2269"/>
      <c r="K674" s="2269"/>
      <c r="L674" s="2269"/>
      <c r="M674" s="2269"/>
      <c r="N674" s="2269"/>
      <c r="O674" s="2269"/>
    </row>
    <row r="675" spans="1:15" ht="15.75" customHeight="1">
      <c r="A675" s="2269"/>
      <c r="B675" s="2269"/>
      <c r="C675" s="2269"/>
      <c r="D675" s="2269"/>
      <c r="E675" s="2269"/>
      <c r="F675" s="2269"/>
      <c r="G675" s="2269"/>
      <c r="H675" s="2269"/>
      <c r="I675" s="2269"/>
      <c r="J675" s="2269"/>
      <c r="K675" s="2269"/>
      <c r="L675" s="2269"/>
      <c r="M675" s="2269"/>
      <c r="N675" s="2269"/>
      <c r="O675" s="2269"/>
    </row>
    <row r="676" spans="1:15" ht="15.75" customHeight="1">
      <c r="A676" s="2269"/>
      <c r="B676" s="2269"/>
      <c r="C676" s="2269"/>
      <c r="D676" s="2269"/>
      <c r="E676" s="2269"/>
      <c r="F676" s="2269"/>
      <c r="G676" s="2269"/>
      <c r="H676" s="2269"/>
      <c r="I676" s="2269"/>
      <c r="J676" s="2269"/>
      <c r="K676" s="2269"/>
      <c r="L676" s="2269"/>
      <c r="M676" s="2269"/>
      <c r="N676" s="2269"/>
      <c r="O676" s="2269"/>
    </row>
    <row r="677" spans="1:15" ht="15.75" customHeight="1">
      <c r="A677" s="2269"/>
      <c r="B677" s="2269"/>
      <c r="C677" s="2269"/>
      <c r="D677" s="2269"/>
      <c r="E677" s="2269"/>
      <c r="F677" s="2269"/>
      <c r="G677" s="2269"/>
      <c r="H677" s="2269"/>
      <c r="I677" s="2269"/>
      <c r="J677" s="2269"/>
      <c r="K677" s="2269"/>
      <c r="L677" s="2269"/>
      <c r="M677" s="2269"/>
      <c r="N677" s="2269"/>
      <c r="O677" s="2269"/>
    </row>
    <row r="678" spans="1:15" ht="15.75" customHeight="1">
      <c r="A678" s="2269"/>
      <c r="B678" s="2269"/>
      <c r="C678" s="2269"/>
      <c r="D678" s="2269"/>
      <c r="E678" s="2269"/>
      <c r="F678" s="2269"/>
      <c r="G678" s="2269"/>
      <c r="H678" s="2269"/>
      <c r="I678" s="2269"/>
      <c r="J678" s="2269"/>
      <c r="K678" s="2269"/>
      <c r="L678" s="2269"/>
      <c r="M678" s="2269"/>
      <c r="N678" s="2269"/>
      <c r="O678" s="2269"/>
    </row>
    <row r="679" spans="1:15" ht="15.75" customHeight="1">
      <c r="A679" s="2269"/>
      <c r="B679" s="2269"/>
      <c r="C679" s="2269"/>
      <c r="D679" s="2269"/>
      <c r="E679" s="2269"/>
      <c r="F679" s="2269"/>
      <c r="G679" s="2269"/>
      <c r="H679" s="2269"/>
      <c r="I679" s="2269"/>
      <c r="J679" s="2269"/>
      <c r="K679" s="2269"/>
      <c r="L679" s="2269"/>
      <c r="M679" s="2269"/>
      <c r="N679" s="2269"/>
      <c r="O679" s="2269"/>
    </row>
    <row r="680" spans="1:15" ht="15.75" customHeight="1">
      <c r="A680" s="2269"/>
      <c r="B680" s="2269"/>
      <c r="C680" s="2269"/>
      <c r="D680" s="2269"/>
      <c r="E680" s="2269"/>
      <c r="F680" s="2269"/>
      <c r="G680" s="2269"/>
      <c r="H680" s="2269"/>
      <c r="I680" s="2269"/>
      <c r="J680" s="2269"/>
      <c r="K680" s="2269"/>
      <c r="L680" s="2269"/>
      <c r="M680" s="2269"/>
      <c r="N680" s="2269"/>
      <c r="O680" s="2269"/>
    </row>
    <row r="681" spans="1:15" ht="15.75" customHeight="1">
      <c r="A681" s="2269"/>
      <c r="B681" s="2269"/>
      <c r="C681" s="2269"/>
      <c r="D681" s="2269"/>
      <c r="E681" s="2269"/>
      <c r="F681" s="2269"/>
      <c r="G681" s="2269"/>
      <c r="H681" s="2269"/>
      <c r="I681" s="2269"/>
      <c r="J681" s="2269"/>
      <c r="K681" s="2269"/>
      <c r="L681" s="2269"/>
      <c r="M681" s="2269"/>
      <c r="N681" s="2269"/>
      <c r="O681" s="2269"/>
    </row>
    <row r="682" spans="1:15" ht="15.75" customHeight="1">
      <c r="A682" s="2269"/>
      <c r="B682" s="2269"/>
      <c r="C682" s="2269"/>
      <c r="D682" s="2269"/>
      <c r="E682" s="2269"/>
      <c r="F682" s="2269"/>
      <c r="G682" s="2269"/>
      <c r="H682" s="2269"/>
      <c r="I682" s="2269"/>
      <c r="J682" s="2269"/>
      <c r="K682" s="2269"/>
      <c r="L682" s="2269"/>
      <c r="M682" s="2269"/>
      <c r="N682" s="2269"/>
      <c r="O682" s="2269"/>
    </row>
    <row r="683" spans="1:15" ht="15.75" customHeight="1">
      <c r="A683" s="2269"/>
      <c r="B683" s="2269"/>
      <c r="C683" s="2269"/>
      <c r="D683" s="2269"/>
      <c r="E683" s="2269"/>
      <c r="F683" s="2269"/>
      <c r="G683" s="2269"/>
      <c r="H683" s="2269"/>
      <c r="I683" s="2269"/>
      <c r="J683" s="2269"/>
      <c r="K683" s="2269"/>
      <c r="L683" s="2269"/>
      <c r="M683" s="2269"/>
      <c r="N683" s="2269"/>
      <c r="O683" s="2269"/>
    </row>
    <row r="684" spans="1:15" ht="15.75" customHeight="1">
      <c r="A684" s="2269"/>
      <c r="B684" s="2269"/>
      <c r="C684" s="2269"/>
      <c r="D684" s="2269"/>
      <c r="E684" s="2269"/>
      <c r="F684" s="2269"/>
      <c r="G684" s="2269"/>
      <c r="H684" s="2269"/>
      <c r="I684" s="2269"/>
      <c r="J684" s="2269"/>
      <c r="K684" s="2269"/>
      <c r="L684" s="2269"/>
      <c r="M684" s="2269"/>
      <c r="N684" s="2269"/>
      <c r="O684" s="2269"/>
    </row>
    <row r="685" spans="1:15" ht="15.75" customHeight="1">
      <c r="A685" s="2269"/>
      <c r="B685" s="2269"/>
      <c r="C685" s="2269"/>
      <c r="D685" s="2269"/>
      <c r="E685" s="2269"/>
      <c r="F685" s="2269"/>
      <c r="G685" s="2269"/>
      <c r="H685" s="2269"/>
      <c r="I685" s="2269"/>
      <c r="J685" s="2269"/>
      <c r="K685" s="2269"/>
      <c r="L685" s="2269"/>
      <c r="M685" s="2269"/>
      <c r="N685" s="2269"/>
      <c r="O685" s="2269"/>
    </row>
    <row r="686" spans="1:15" ht="15.75" customHeight="1">
      <c r="A686" s="2269"/>
      <c r="B686" s="2269"/>
      <c r="C686" s="2269"/>
      <c r="D686" s="2269"/>
      <c r="E686" s="2269"/>
      <c r="F686" s="2269"/>
      <c r="G686" s="2269"/>
      <c r="H686" s="2269"/>
      <c r="I686" s="2269"/>
      <c r="J686" s="2269"/>
      <c r="K686" s="2269"/>
      <c r="L686" s="2269"/>
      <c r="M686" s="2269"/>
      <c r="N686" s="2269"/>
      <c r="O686" s="2269"/>
    </row>
    <row r="687" spans="1:15" ht="15.75" customHeight="1">
      <c r="A687" s="2269"/>
      <c r="B687" s="2269"/>
      <c r="C687" s="2269"/>
      <c r="D687" s="2269"/>
      <c r="E687" s="2269"/>
      <c r="F687" s="2269"/>
      <c r="G687" s="2269"/>
      <c r="H687" s="2269"/>
      <c r="I687" s="2269"/>
      <c r="J687" s="2269"/>
      <c r="K687" s="2269"/>
      <c r="L687" s="2269"/>
      <c r="M687" s="2269"/>
      <c r="N687" s="2269"/>
      <c r="O687" s="2269"/>
    </row>
    <row r="688" spans="1:15" ht="15.75" customHeight="1">
      <c r="A688" s="2269"/>
      <c r="B688" s="2269"/>
      <c r="C688" s="2269"/>
      <c r="D688" s="2269"/>
      <c r="E688" s="2269"/>
      <c r="F688" s="2269"/>
      <c r="G688" s="2269"/>
      <c r="H688" s="2269"/>
      <c r="I688" s="2269"/>
      <c r="J688" s="2269"/>
      <c r="K688" s="2269"/>
      <c r="L688" s="2269"/>
      <c r="M688" s="2269"/>
      <c r="N688" s="2269"/>
      <c r="O688" s="2269"/>
    </row>
    <row r="689" spans="1:15" ht="15.75" customHeight="1">
      <c r="A689" s="2269"/>
      <c r="B689" s="2269"/>
      <c r="C689" s="2269"/>
      <c r="D689" s="2269"/>
      <c r="E689" s="2269"/>
      <c r="F689" s="2269"/>
      <c r="G689" s="2269"/>
      <c r="H689" s="2269"/>
      <c r="I689" s="2269"/>
      <c r="J689" s="2269"/>
      <c r="K689" s="2269"/>
      <c r="L689" s="2269"/>
      <c r="M689" s="2269"/>
      <c r="N689" s="2269"/>
      <c r="O689" s="2269"/>
    </row>
    <row r="690" spans="1:15" ht="15.75" customHeight="1">
      <c r="A690" s="2269"/>
      <c r="B690" s="2269"/>
      <c r="C690" s="2269"/>
      <c r="D690" s="2269"/>
      <c r="E690" s="2269"/>
      <c r="F690" s="2269"/>
      <c r="G690" s="2269"/>
      <c r="H690" s="2269"/>
      <c r="I690" s="2269"/>
      <c r="J690" s="2269"/>
      <c r="K690" s="2269"/>
      <c r="L690" s="2269"/>
      <c r="M690" s="2269"/>
      <c r="N690" s="2269"/>
      <c r="O690" s="2269"/>
    </row>
    <row r="691" spans="1:15" ht="15.75" customHeight="1">
      <c r="A691" s="2269"/>
      <c r="B691" s="2269"/>
      <c r="C691" s="2269"/>
      <c r="D691" s="2269"/>
      <c r="E691" s="2269"/>
      <c r="F691" s="2269"/>
      <c r="G691" s="2269"/>
      <c r="H691" s="2269"/>
      <c r="I691" s="2269"/>
      <c r="J691" s="2269"/>
      <c r="K691" s="2269"/>
      <c r="L691" s="2269"/>
      <c r="M691" s="2269"/>
      <c r="N691" s="2269"/>
      <c r="O691" s="2269"/>
    </row>
    <row r="692" spans="1:15" ht="15.75" customHeight="1">
      <c r="A692" s="2269"/>
      <c r="B692" s="2269"/>
      <c r="C692" s="2269"/>
      <c r="D692" s="2269"/>
      <c r="E692" s="2269"/>
      <c r="F692" s="2269"/>
      <c r="G692" s="2269"/>
      <c r="H692" s="2269"/>
      <c r="I692" s="2269"/>
      <c r="J692" s="2269"/>
      <c r="K692" s="2269"/>
      <c r="L692" s="2269"/>
      <c r="M692" s="2269"/>
      <c r="N692" s="2269"/>
      <c r="O692" s="2269"/>
    </row>
    <row r="693" spans="1:15" ht="15.75" customHeight="1">
      <c r="A693" s="2269"/>
      <c r="B693" s="2269"/>
      <c r="C693" s="2269"/>
      <c r="D693" s="2269"/>
      <c r="E693" s="2269"/>
      <c r="F693" s="2269"/>
      <c r="G693" s="2269"/>
      <c r="H693" s="2269"/>
      <c r="I693" s="2269"/>
      <c r="J693" s="2269"/>
      <c r="K693" s="2269"/>
      <c r="L693" s="2269"/>
      <c r="M693" s="2269"/>
      <c r="N693" s="2269"/>
      <c r="O693" s="2269"/>
    </row>
    <row r="694" spans="1:15" ht="15.75" customHeight="1">
      <c r="A694" s="2269"/>
      <c r="B694" s="2269"/>
      <c r="C694" s="2269"/>
      <c r="D694" s="2269"/>
      <c r="E694" s="2269"/>
      <c r="F694" s="2269"/>
      <c r="G694" s="2269"/>
      <c r="H694" s="2269"/>
      <c r="I694" s="2269"/>
      <c r="J694" s="2269"/>
      <c r="K694" s="2269"/>
      <c r="L694" s="2269"/>
      <c r="M694" s="2269"/>
      <c r="N694" s="2269"/>
      <c r="O694" s="2269"/>
    </row>
    <row r="695" spans="1:15" ht="15.75" customHeight="1">
      <c r="A695" s="2269"/>
      <c r="B695" s="2269"/>
      <c r="C695" s="2269"/>
      <c r="D695" s="2269"/>
      <c r="E695" s="2269"/>
      <c r="F695" s="2269"/>
      <c r="G695" s="2269"/>
      <c r="H695" s="2269"/>
      <c r="I695" s="2269"/>
      <c r="J695" s="2269"/>
      <c r="K695" s="2269"/>
      <c r="L695" s="2269"/>
      <c r="M695" s="2269"/>
      <c r="N695" s="2269"/>
      <c r="O695" s="2269"/>
    </row>
    <row r="696" spans="1:15" ht="15.75" customHeight="1">
      <c r="A696" s="2269"/>
      <c r="B696" s="2269"/>
      <c r="C696" s="2269"/>
      <c r="D696" s="2269"/>
      <c r="E696" s="2269"/>
      <c r="F696" s="2269"/>
      <c r="G696" s="2269"/>
      <c r="H696" s="2269"/>
      <c r="I696" s="2269"/>
      <c r="J696" s="2269"/>
      <c r="K696" s="2269"/>
      <c r="L696" s="2269"/>
      <c r="M696" s="2269"/>
      <c r="N696" s="2269"/>
      <c r="O696" s="2269"/>
    </row>
    <row r="697" spans="1:15" ht="15.75" customHeight="1">
      <c r="A697" s="2269"/>
      <c r="B697" s="2269"/>
      <c r="C697" s="2269"/>
      <c r="D697" s="2269"/>
      <c r="E697" s="2269"/>
      <c r="F697" s="2269"/>
      <c r="G697" s="2269"/>
      <c r="H697" s="2269"/>
      <c r="I697" s="2269"/>
      <c r="J697" s="2269"/>
      <c r="K697" s="2269"/>
      <c r="L697" s="2269"/>
      <c r="M697" s="2269"/>
      <c r="N697" s="2269"/>
      <c r="O697" s="2269"/>
    </row>
    <row r="698" spans="1:15" ht="15.75" customHeight="1">
      <c r="A698" s="2269"/>
      <c r="B698" s="2269"/>
      <c r="C698" s="2269"/>
      <c r="D698" s="2269"/>
      <c r="E698" s="2269"/>
      <c r="F698" s="2269"/>
      <c r="G698" s="2269"/>
      <c r="H698" s="2269"/>
      <c r="I698" s="2269"/>
      <c r="J698" s="2269"/>
      <c r="K698" s="2269"/>
      <c r="L698" s="2269"/>
      <c r="M698" s="2269"/>
      <c r="N698" s="2269"/>
      <c r="O698" s="2269"/>
    </row>
    <row r="699" spans="1:15" ht="15.75" customHeight="1">
      <c r="A699" s="2269"/>
      <c r="B699" s="2269"/>
      <c r="C699" s="2269"/>
      <c r="D699" s="2269"/>
      <c r="E699" s="2269"/>
      <c r="F699" s="2269"/>
      <c r="G699" s="2269"/>
      <c r="H699" s="2269"/>
      <c r="I699" s="2269"/>
      <c r="J699" s="2269"/>
      <c r="K699" s="2269"/>
      <c r="L699" s="2269"/>
      <c r="M699" s="2269"/>
      <c r="N699" s="2269"/>
      <c r="O699" s="2269"/>
    </row>
    <row r="700" spans="1:15" ht="15.75" customHeight="1">
      <c r="A700" s="2269"/>
      <c r="B700" s="2269"/>
      <c r="C700" s="2269"/>
      <c r="D700" s="2269"/>
      <c r="E700" s="2269"/>
      <c r="F700" s="2269"/>
      <c r="G700" s="2269"/>
      <c r="H700" s="2269"/>
      <c r="I700" s="2269"/>
      <c r="J700" s="2269"/>
      <c r="K700" s="2269"/>
      <c r="L700" s="2269"/>
      <c r="M700" s="2269"/>
      <c r="N700" s="2269"/>
      <c r="O700" s="2269"/>
    </row>
    <row r="701" spans="1:15" ht="15.75" customHeight="1">
      <c r="A701" s="2269"/>
      <c r="B701" s="2269"/>
      <c r="C701" s="2269"/>
      <c r="D701" s="2269"/>
      <c r="E701" s="2269"/>
      <c r="F701" s="2269"/>
      <c r="G701" s="2269"/>
      <c r="H701" s="2269"/>
      <c r="I701" s="2269"/>
      <c r="J701" s="2269"/>
      <c r="K701" s="2269"/>
      <c r="L701" s="2269"/>
      <c r="M701" s="2269"/>
      <c r="N701" s="2269"/>
      <c r="O701" s="2269"/>
    </row>
    <row r="702" spans="1:15" ht="15.75" customHeight="1">
      <c r="A702" s="2269"/>
      <c r="B702" s="2269"/>
      <c r="C702" s="2269"/>
      <c r="D702" s="2269"/>
      <c r="E702" s="2269"/>
      <c r="F702" s="2269"/>
      <c r="G702" s="2269"/>
      <c r="H702" s="2269"/>
      <c r="I702" s="2269"/>
      <c r="J702" s="2269"/>
      <c r="K702" s="2269"/>
      <c r="L702" s="2269"/>
      <c r="M702" s="2269"/>
      <c r="N702" s="2269"/>
      <c r="O702" s="2269"/>
    </row>
    <row r="703" spans="1:15" ht="15.75" customHeight="1">
      <c r="A703" s="2269"/>
      <c r="B703" s="2269"/>
      <c r="C703" s="2269"/>
      <c r="D703" s="2269"/>
      <c r="E703" s="2269"/>
      <c r="F703" s="2269"/>
      <c r="G703" s="2269"/>
      <c r="H703" s="2269"/>
      <c r="I703" s="2269"/>
      <c r="J703" s="2269"/>
      <c r="K703" s="2269"/>
      <c r="L703" s="2269"/>
      <c r="M703" s="2269"/>
      <c r="N703" s="2269"/>
      <c r="O703" s="2269"/>
    </row>
    <row r="704" spans="1:15" ht="15.75" customHeight="1">
      <c r="A704" s="2269"/>
      <c r="B704" s="2269"/>
      <c r="C704" s="2269"/>
      <c r="D704" s="2269"/>
      <c r="E704" s="2269"/>
      <c r="F704" s="2269"/>
      <c r="G704" s="2269"/>
      <c r="H704" s="2269"/>
      <c r="I704" s="2269"/>
      <c r="J704" s="2269"/>
      <c r="K704" s="2269"/>
      <c r="L704" s="2269"/>
      <c r="M704" s="2269"/>
      <c r="N704" s="2269"/>
      <c r="O704" s="2269"/>
    </row>
    <row r="705" spans="1:15" ht="15.75" customHeight="1">
      <c r="A705" s="2269"/>
      <c r="B705" s="2269"/>
      <c r="C705" s="2269"/>
      <c r="D705" s="2269"/>
      <c r="E705" s="2269"/>
      <c r="F705" s="2269"/>
      <c r="G705" s="2269"/>
      <c r="H705" s="2269"/>
      <c r="I705" s="2269"/>
      <c r="J705" s="2269"/>
      <c r="K705" s="2269"/>
      <c r="L705" s="2269"/>
      <c r="M705" s="2269"/>
      <c r="N705" s="2269"/>
      <c r="O705" s="2269"/>
    </row>
    <row r="706" spans="1:15" ht="15.75" customHeight="1">
      <c r="A706" s="2269"/>
      <c r="B706" s="2269"/>
      <c r="C706" s="2269"/>
      <c r="D706" s="2269"/>
      <c r="E706" s="2269"/>
      <c r="F706" s="2269"/>
      <c r="G706" s="2269"/>
      <c r="H706" s="2269"/>
      <c r="I706" s="2269"/>
      <c r="J706" s="2269"/>
      <c r="K706" s="2269"/>
      <c r="L706" s="2269"/>
      <c r="M706" s="2269"/>
      <c r="N706" s="2269"/>
      <c r="O706" s="2269"/>
    </row>
    <row r="707" spans="1:15" ht="15.75" customHeight="1">
      <c r="A707" s="2269"/>
      <c r="B707" s="2269"/>
      <c r="C707" s="2269"/>
      <c r="D707" s="2269"/>
      <c r="E707" s="2269"/>
      <c r="F707" s="2269"/>
      <c r="G707" s="2269"/>
      <c r="H707" s="2269"/>
      <c r="I707" s="2269"/>
      <c r="J707" s="2269"/>
      <c r="K707" s="2269"/>
      <c r="L707" s="2269"/>
      <c r="M707" s="2269"/>
      <c r="N707" s="2269"/>
      <c r="O707" s="2269"/>
    </row>
    <row r="708" spans="1:15" ht="15.75" customHeight="1">
      <c r="A708" s="2269"/>
      <c r="B708" s="2269"/>
      <c r="C708" s="2269"/>
      <c r="D708" s="2269"/>
      <c r="E708" s="2269"/>
      <c r="F708" s="2269"/>
      <c r="G708" s="2269"/>
      <c r="H708" s="2269"/>
      <c r="I708" s="2269"/>
      <c r="J708" s="2269"/>
      <c r="K708" s="2269"/>
      <c r="L708" s="2269"/>
      <c r="M708" s="2269"/>
      <c r="N708" s="2269"/>
      <c r="O708" s="2269"/>
    </row>
    <row r="709" spans="1:15" ht="15.75" customHeight="1">
      <c r="A709" s="2269"/>
      <c r="B709" s="2269"/>
      <c r="C709" s="2269"/>
      <c r="D709" s="2269"/>
      <c r="E709" s="2269"/>
      <c r="F709" s="2269"/>
      <c r="G709" s="2269"/>
      <c r="H709" s="2269"/>
      <c r="I709" s="2269"/>
      <c r="J709" s="2269"/>
      <c r="K709" s="2269"/>
      <c r="L709" s="2269"/>
      <c r="M709" s="2269"/>
      <c r="N709" s="2269"/>
      <c r="O709" s="2269"/>
    </row>
    <row r="710" spans="1:15" ht="15.75" customHeight="1">
      <c r="A710" s="2269"/>
      <c r="B710" s="2269"/>
      <c r="C710" s="2269"/>
      <c r="D710" s="2269"/>
      <c r="E710" s="2269"/>
      <c r="F710" s="2269"/>
      <c r="G710" s="2269"/>
      <c r="H710" s="2269"/>
      <c r="I710" s="2269"/>
      <c r="J710" s="2269"/>
      <c r="K710" s="2269"/>
      <c r="L710" s="2269"/>
      <c r="M710" s="2269"/>
      <c r="N710" s="2269"/>
      <c r="O710" s="2269"/>
    </row>
    <row r="711" spans="1:15" ht="15.75" customHeight="1">
      <c r="A711" s="2269"/>
      <c r="B711" s="2269"/>
      <c r="C711" s="2269"/>
      <c r="D711" s="2269"/>
      <c r="E711" s="2269"/>
      <c r="F711" s="2269"/>
      <c r="G711" s="2269"/>
      <c r="H711" s="2269"/>
      <c r="I711" s="2269"/>
      <c r="J711" s="2269"/>
      <c r="K711" s="2269"/>
      <c r="L711" s="2269"/>
      <c r="M711" s="2269"/>
      <c r="N711" s="2269"/>
      <c r="O711" s="2269"/>
    </row>
    <row r="712" spans="1:15" ht="15.75" customHeight="1">
      <c r="A712" s="2269"/>
      <c r="B712" s="2269"/>
      <c r="C712" s="2269"/>
      <c r="D712" s="2269"/>
      <c r="E712" s="2269"/>
      <c r="F712" s="2269"/>
      <c r="G712" s="2269"/>
      <c r="H712" s="2269"/>
      <c r="I712" s="2269"/>
      <c r="J712" s="2269"/>
      <c r="K712" s="2269"/>
      <c r="L712" s="2269"/>
      <c r="M712" s="2269"/>
      <c r="N712" s="2269"/>
      <c r="O712" s="2269"/>
    </row>
    <row r="713" spans="1:15" ht="15.75" customHeight="1">
      <c r="A713" s="2269"/>
      <c r="B713" s="2269"/>
      <c r="C713" s="2269"/>
      <c r="D713" s="2269"/>
      <c r="E713" s="2269"/>
      <c r="F713" s="2269"/>
      <c r="G713" s="2269"/>
      <c r="H713" s="2269"/>
      <c r="I713" s="2269"/>
      <c r="J713" s="2269"/>
      <c r="K713" s="2269"/>
      <c r="L713" s="2269"/>
      <c r="M713" s="2269"/>
      <c r="N713" s="2269"/>
      <c r="O713" s="2269"/>
    </row>
    <row r="714" spans="1:15" ht="15.75" customHeight="1">
      <c r="A714" s="2269"/>
      <c r="B714" s="2269"/>
      <c r="C714" s="2269"/>
      <c r="D714" s="2269"/>
      <c r="E714" s="2269"/>
      <c r="F714" s="2269"/>
      <c r="G714" s="2269"/>
      <c r="H714" s="2269"/>
      <c r="I714" s="2269"/>
      <c r="J714" s="2269"/>
      <c r="K714" s="2269"/>
      <c r="L714" s="2269"/>
      <c r="M714" s="2269"/>
      <c r="N714" s="2269"/>
      <c r="O714" s="2269"/>
    </row>
    <row r="715" spans="1:15" ht="15.75" customHeight="1">
      <c r="A715" s="2269"/>
      <c r="B715" s="2269"/>
      <c r="C715" s="2269"/>
      <c r="D715" s="2269"/>
      <c r="E715" s="2269"/>
      <c r="F715" s="2269"/>
      <c r="G715" s="2269"/>
      <c r="H715" s="2269"/>
      <c r="I715" s="2269"/>
      <c r="J715" s="2269"/>
      <c r="K715" s="2269"/>
      <c r="L715" s="2269"/>
      <c r="M715" s="2269"/>
      <c r="N715" s="2269"/>
      <c r="O715" s="2269"/>
    </row>
    <row r="716" spans="1:15" ht="15.75" customHeight="1">
      <c r="A716" s="2269"/>
      <c r="B716" s="2269"/>
      <c r="C716" s="2269"/>
      <c r="D716" s="2269"/>
      <c r="E716" s="2269"/>
      <c r="F716" s="2269"/>
      <c r="G716" s="2269"/>
      <c r="H716" s="2269"/>
      <c r="I716" s="2269"/>
      <c r="J716" s="2269"/>
      <c r="K716" s="2269"/>
      <c r="L716" s="2269"/>
      <c r="M716" s="2269"/>
      <c r="N716" s="2269"/>
      <c r="O716" s="2269"/>
    </row>
    <row r="717" spans="1:15" ht="15.75" customHeight="1">
      <c r="A717" s="2269"/>
      <c r="B717" s="2269"/>
      <c r="C717" s="2269"/>
      <c r="D717" s="2269"/>
      <c r="E717" s="2269"/>
      <c r="F717" s="2269"/>
      <c r="G717" s="2269"/>
      <c r="H717" s="2269"/>
      <c r="I717" s="2269"/>
      <c r="J717" s="2269"/>
      <c r="K717" s="2269"/>
      <c r="L717" s="2269"/>
      <c r="M717" s="2269"/>
      <c r="N717" s="2269"/>
      <c r="O717" s="2269"/>
    </row>
    <row r="718" spans="1:15" ht="15.75" customHeight="1">
      <c r="A718" s="2269"/>
      <c r="B718" s="2269"/>
      <c r="C718" s="2269"/>
      <c r="D718" s="2269"/>
      <c r="E718" s="2269"/>
      <c r="F718" s="2269"/>
      <c r="G718" s="2269"/>
      <c r="H718" s="2269"/>
      <c r="I718" s="2269"/>
      <c r="J718" s="2269"/>
      <c r="K718" s="2269"/>
      <c r="L718" s="2269"/>
      <c r="M718" s="2269"/>
      <c r="N718" s="2269"/>
      <c r="O718" s="2269"/>
    </row>
    <row r="719" spans="1:15" ht="15.75" customHeight="1">
      <c r="A719" s="2269"/>
      <c r="B719" s="2269"/>
      <c r="C719" s="2269"/>
      <c r="D719" s="2269"/>
      <c r="E719" s="2269"/>
      <c r="F719" s="2269"/>
      <c r="G719" s="2269"/>
      <c r="H719" s="2269"/>
      <c r="I719" s="2269"/>
      <c r="J719" s="2269"/>
      <c r="K719" s="2269"/>
      <c r="L719" s="2269"/>
      <c r="M719" s="2269"/>
      <c r="N719" s="2269"/>
      <c r="O719" s="2269"/>
    </row>
    <row r="720" spans="1:15" ht="15.75" customHeight="1">
      <c r="A720" s="2269"/>
      <c r="B720" s="2269"/>
      <c r="C720" s="2269"/>
      <c r="D720" s="2269"/>
      <c r="E720" s="2269"/>
      <c r="F720" s="2269"/>
      <c r="G720" s="2269"/>
      <c r="H720" s="2269"/>
      <c r="I720" s="2269"/>
      <c r="J720" s="2269"/>
      <c r="K720" s="2269"/>
      <c r="L720" s="2269"/>
      <c r="M720" s="2269"/>
      <c r="N720" s="2269"/>
      <c r="O720" s="2269"/>
    </row>
    <row r="721" spans="1:15" ht="15.75" customHeight="1">
      <c r="A721" s="2269"/>
      <c r="B721" s="2269"/>
      <c r="C721" s="2269"/>
      <c r="D721" s="2269"/>
      <c r="E721" s="2269"/>
      <c r="F721" s="2269"/>
      <c r="G721" s="2269"/>
      <c r="H721" s="2269"/>
      <c r="I721" s="2269"/>
      <c r="J721" s="2269"/>
      <c r="K721" s="2269"/>
      <c r="L721" s="2269"/>
      <c r="M721" s="2269"/>
      <c r="N721" s="2269"/>
      <c r="O721" s="2269"/>
    </row>
    <row r="722" spans="1:15" ht="15.75" customHeight="1">
      <c r="A722" s="2269"/>
      <c r="B722" s="2269"/>
      <c r="C722" s="2269"/>
      <c r="D722" s="2269"/>
      <c r="E722" s="2269"/>
      <c r="F722" s="2269"/>
      <c r="G722" s="2269"/>
      <c r="H722" s="2269"/>
      <c r="I722" s="2269"/>
      <c r="J722" s="2269"/>
      <c r="K722" s="2269"/>
      <c r="L722" s="2269"/>
      <c r="M722" s="2269"/>
      <c r="N722" s="2269"/>
      <c r="O722" s="2269"/>
    </row>
    <row r="723" spans="1:15" ht="15.75" customHeight="1">
      <c r="A723" s="2269"/>
      <c r="B723" s="2269"/>
      <c r="C723" s="2269"/>
      <c r="D723" s="2269"/>
      <c r="E723" s="2269"/>
      <c r="F723" s="2269"/>
      <c r="G723" s="2269"/>
      <c r="H723" s="2269"/>
      <c r="I723" s="2269"/>
      <c r="J723" s="2269"/>
      <c r="K723" s="2269"/>
      <c r="L723" s="2269"/>
      <c r="M723" s="2269"/>
      <c r="N723" s="2269"/>
      <c r="O723" s="2269"/>
    </row>
    <row r="724" spans="1:15" ht="15.75" customHeight="1">
      <c r="A724" s="2269"/>
      <c r="B724" s="2269"/>
      <c r="C724" s="2269"/>
      <c r="D724" s="2269"/>
      <c r="E724" s="2269"/>
      <c r="F724" s="2269"/>
      <c r="G724" s="2269"/>
      <c r="H724" s="2269"/>
      <c r="I724" s="2269"/>
      <c r="J724" s="2269"/>
      <c r="K724" s="2269"/>
      <c r="L724" s="2269"/>
      <c r="M724" s="2269"/>
      <c r="N724" s="2269"/>
      <c r="O724" s="2269"/>
    </row>
    <row r="725" spans="1:15" ht="15.75" customHeight="1">
      <c r="A725" s="2269"/>
      <c r="B725" s="2269"/>
      <c r="C725" s="2269"/>
      <c r="D725" s="2269"/>
      <c r="E725" s="2269"/>
      <c r="F725" s="2269"/>
      <c r="G725" s="2269"/>
      <c r="H725" s="2269"/>
      <c r="I725" s="2269"/>
      <c r="J725" s="2269"/>
      <c r="K725" s="2269"/>
      <c r="L725" s="2269"/>
      <c r="M725" s="2269"/>
      <c r="N725" s="2269"/>
      <c r="O725" s="2269"/>
    </row>
    <row r="726" spans="1:15" ht="15.75" customHeight="1">
      <c r="A726" s="2269"/>
      <c r="B726" s="2269"/>
      <c r="C726" s="2269"/>
      <c r="D726" s="2269"/>
      <c r="E726" s="2269"/>
      <c r="F726" s="2269"/>
      <c r="G726" s="2269"/>
      <c r="H726" s="2269"/>
      <c r="I726" s="2269"/>
      <c r="J726" s="2269"/>
      <c r="K726" s="2269"/>
      <c r="L726" s="2269"/>
      <c r="M726" s="2269"/>
      <c r="N726" s="2269"/>
      <c r="O726" s="2269"/>
    </row>
    <row r="727" spans="1:15" ht="15.75" customHeight="1">
      <c r="A727" s="2269"/>
      <c r="B727" s="2269"/>
      <c r="C727" s="2269"/>
      <c r="D727" s="2269"/>
      <c r="E727" s="2269"/>
      <c r="F727" s="2269"/>
      <c r="G727" s="2269"/>
      <c r="H727" s="2269"/>
      <c r="I727" s="2269"/>
      <c r="J727" s="2269"/>
      <c r="K727" s="2269"/>
      <c r="L727" s="2269"/>
      <c r="M727" s="2269"/>
      <c r="N727" s="2269"/>
      <c r="O727" s="2269"/>
    </row>
    <row r="728" spans="1:15" ht="15.75" customHeight="1">
      <c r="A728" s="2269"/>
      <c r="B728" s="2269"/>
      <c r="C728" s="2269"/>
      <c r="D728" s="2269"/>
      <c r="E728" s="2269"/>
      <c r="F728" s="2269"/>
      <c r="G728" s="2269"/>
      <c r="H728" s="2269"/>
      <c r="I728" s="2269"/>
      <c r="J728" s="2269"/>
      <c r="K728" s="2269"/>
      <c r="L728" s="2269"/>
      <c r="M728" s="2269"/>
      <c r="N728" s="2269"/>
      <c r="O728" s="2269"/>
    </row>
    <row r="729" spans="1:15" ht="15.75" customHeight="1">
      <c r="A729" s="2269"/>
      <c r="B729" s="2269"/>
      <c r="C729" s="2269"/>
      <c r="D729" s="2269"/>
      <c r="E729" s="2269"/>
      <c r="F729" s="2269"/>
      <c r="G729" s="2269"/>
      <c r="H729" s="2269"/>
      <c r="I729" s="2269"/>
      <c r="J729" s="2269"/>
      <c r="K729" s="2269"/>
      <c r="L729" s="2269"/>
      <c r="M729" s="2269"/>
      <c r="N729" s="2269"/>
      <c r="O729" s="2269"/>
    </row>
    <row r="730" spans="1:15" ht="15.75" customHeight="1">
      <c r="A730" s="2269"/>
      <c r="B730" s="2269"/>
      <c r="C730" s="2269"/>
      <c r="D730" s="2269"/>
      <c r="E730" s="2269"/>
      <c r="F730" s="2269"/>
      <c r="G730" s="2269"/>
      <c r="H730" s="2269"/>
      <c r="I730" s="2269"/>
      <c r="J730" s="2269"/>
      <c r="K730" s="2269"/>
      <c r="L730" s="2269"/>
      <c r="M730" s="2269"/>
      <c r="N730" s="2269"/>
      <c r="O730" s="2269"/>
    </row>
    <row r="731" spans="1:15" ht="15.75" customHeight="1">
      <c r="A731" s="2269"/>
      <c r="B731" s="2269"/>
      <c r="C731" s="2269"/>
      <c r="D731" s="2269"/>
      <c r="E731" s="2269"/>
      <c r="F731" s="2269"/>
      <c r="G731" s="2269"/>
      <c r="H731" s="2269"/>
      <c r="I731" s="2269"/>
      <c r="J731" s="2269"/>
      <c r="K731" s="2269"/>
      <c r="L731" s="2269"/>
      <c r="M731" s="2269"/>
      <c r="N731" s="2269"/>
      <c r="O731" s="2269"/>
    </row>
    <row r="732" spans="1:15" ht="15.75" customHeight="1">
      <c r="A732" s="2269"/>
      <c r="B732" s="2269"/>
      <c r="C732" s="2269"/>
      <c r="D732" s="2269"/>
      <c r="E732" s="2269"/>
      <c r="F732" s="2269"/>
      <c r="G732" s="2269"/>
      <c r="H732" s="2269"/>
      <c r="I732" s="2269"/>
      <c r="J732" s="2269"/>
      <c r="K732" s="2269"/>
      <c r="L732" s="2269"/>
      <c r="M732" s="2269"/>
      <c r="N732" s="2269"/>
      <c r="O732" s="2269"/>
    </row>
    <row r="733" spans="1:15" ht="15.75" customHeight="1">
      <c r="A733" s="2269"/>
      <c r="B733" s="2269"/>
      <c r="C733" s="2269"/>
      <c r="D733" s="2269"/>
      <c r="E733" s="2269"/>
      <c r="F733" s="2269"/>
      <c r="G733" s="2269"/>
      <c r="H733" s="2269"/>
      <c r="I733" s="2269"/>
      <c r="J733" s="2269"/>
      <c r="K733" s="2269"/>
      <c r="L733" s="2269"/>
      <c r="M733" s="2269"/>
      <c r="N733" s="2269"/>
      <c r="O733" s="2269"/>
    </row>
    <row r="734" spans="1:15" ht="15.75" customHeight="1">
      <c r="A734" s="2269"/>
      <c r="B734" s="2269"/>
      <c r="C734" s="2269"/>
      <c r="D734" s="2269"/>
      <c r="E734" s="2269"/>
      <c r="F734" s="2269"/>
      <c r="G734" s="2269"/>
      <c r="H734" s="2269"/>
      <c r="I734" s="2269"/>
      <c r="J734" s="2269"/>
      <c r="K734" s="2269"/>
      <c r="L734" s="2269"/>
      <c r="M734" s="2269"/>
      <c r="N734" s="2269"/>
      <c r="O734" s="2269"/>
    </row>
    <row r="735" spans="1:15" ht="15.75" customHeight="1">
      <c r="A735" s="2269"/>
      <c r="B735" s="2269"/>
      <c r="C735" s="2269"/>
      <c r="D735" s="2269"/>
      <c r="E735" s="2269"/>
      <c r="F735" s="2269"/>
      <c r="G735" s="2269"/>
      <c r="H735" s="2269"/>
      <c r="I735" s="2269"/>
      <c r="J735" s="2269"/>
      <c r="K735" s="2269"/>
      <c r="L735" s="2269"/>
      <c r="M735" s="2269"/>
      <c r="N735" s="2269"/>
      <c r="O735" s="2269"/>
    </row>
    <row r="736" spans="1:15" ht="15.75" customHeight="1">
      <c r="A736" s="2269"/>
      <c r="B736" s="2269"/>
      <c r="C736" s="2269"/>
      <c r="D736" s="2269"/>
      <c r="E736" s="2269"/>
      <c r="F736" s="2269"/>
      <c r="G736" s="2269"/>
      <c r="H736" s="2269"/>
      <c r="I736" s="2269"/>
      <c r="J736" s="2269"/>
      <c r="K736" s="2269"/>
      <c r="L736" s="2269"/>
      <c r="M736" s="2269"/>
      <c r="N736" s="2269"/>
      <c r="O736" s="2269"/>
    </row>
    <row r="737" spans="1:15" ht="15.75" customHeight="1">
      <c r="A737" s="2269"/>
      <c r="B737" s="2269"/>
      <c r="C737" s="2269"/>
      <c r="D737" s="2269"/>
      <c r="E737" s="2269"/>
      <c r="F737" s="2269"/>
      <c r="G737" s="2269"/>
      <c r="H737" s="2269"/>
      <c r="I737" s="2269"/>
      <c r="J737" s="2269"/>
      <c r="K737" s="2269"/>
      <c r="L737" s="2269"/>
      <c r="M737" s="2269"/>
      <c r="N737" s="2269"/>
      <c r="O737" s="2269"/>
    </row>
    <row r="738" spans="1:15" ht="15.75" customHeight="1">
      <c r="A738" s="2269"/>
      <c r="B738" s="2269"/>
      <c r="C738" s="2269"/>
      <c r="D738" s="2269"/>
      <c r="E738" s="2269"/>
      <c r="F738" s="2269"/>
      <c r="G738" s="2269"/>
      <c r="H738" s="2269"/>
      <c r="I738" s="2269"/>
      <c r="J738" s="2269"/>
      <c r="K738" s="2269"/>
      <c r="L738" s="2269"/>
      <c r="M738" s="2269"/>
      <c r="N738" s="2269"/>
      <c r="O738" s="2269"/>
    </row>
    <row r="739" spans="1:15" ht="15.75" customHeight="1">
      <c r="A739" s="2269"/>
      <c r="B739" s="2269"/>
      <c r="C739" s="2269"/>
      <c r="D739" s="2269"/>
      <c r="E739" s="2269"/>
      <c r="F739" s="2269"/>
      <c r="G739" s="2269"/>
      <c r="H739" s="2269"/>
      <c r="I739" s="2269"/>
      <c r="J739" s="2269"/>
      <c r="K739" s="2269"/>
      <c r="L739" s="2269"/>
      <c r="M739" s="2269"/>
      <c r="N739" s="2269"/>
      <c r="O739" s="2269"/>
    </row>
    <row r="740" spans="1:15" ht="15.75" customHeight="1">
      <c r="A740" s="2269"/>
      <c r="B740" s="2269"/>
      <c r="C740" s="2269"/>
      <c r="D740" s="2269"/>
      <c r="E740" s="2269"/>
      <c r="F740" s="2269"/>
      <c r="G740" s="2269"/>
      <c r="H740" s="2269"/>
      <c r="I740" s="2269"/>
      <c r="J740" s="2269"/>
      <c r="K740" s="2269"/>
      <c r="L740" s="2269"/>
      <c r="M740" s="2269"/>
      <c r="N740" s="2269"/>
      <c r="O740" s="2269"/>
    </row>
    <row r="741" spans="1:15" ht="15.75" customHeight="1">
      <c r="A741" s="2269"/>
      <c r="B741" s="2269"/>
      <c r="C741" s="2269"/>
      <c r="D741" s="2269"/>
      <c r="E741" s="2269"/>
      <c r="F741" s="2269"/>
      <c r="G741" s="2269"/>
      <c r="H741" s="2269"/>
      <c r="I741" s="2269"/>
      <c r="J741" s="2269"/>
      <c r="K741" s="2269"/>
      <c r="L741" s="2269"/>
      <c r="M741" s="2269"/>
      <c r="N741" s="2269"/>
      <c r="O741" s="2269"/>
    </row>
    <row r="742" spans="1:15" ht="15.75" customHeight="1">
      <c r="A742" s="2269"/>
      <c r="B742" s="2269"/>
      <c r="C742" s="2269"/>
      <c r="D742" s="2269"/>
      <c r="E742" s="2269"/>
      <c r="F742" s="2269"/>
      <c r="G742" s="2269"/>
      <c r="H742" s="2269"/>
      <c r="I742" s="2269"/>
      <c r="J742" s="2269"/>
      <c r="K742" s="2269"/>
      <c r="L742" s="2269"/>
      <c r="M742" s="2269"/>
      <c r="N742" s="2269"/>
      <c r="O742" s="2269"/>
    </row>
    <row r="743" spans="1:15" ht="15.75" customHeight="1">
      <c r="A743" s="2269"/>
      <c r="B743" s="2269"/>
      <c r="C743" s="2269"/>
      <c r="D743" s="2269"/>
      <c r="E743" s="2269"/>
      <c r="F743" s="2269"/>
      <c r="G743" s="2269"/>
      <c r="H743" s="2269"/>
      <c r="I743" s="2269"/>
      <c r="J743" s="2269"/>
      <c r="K743" s="2269"/>
      <c r="L743" s="2269"/>
      <c r="M743" s="2269"/>
      <c r="N743" s="2269"/>
      <c r="O743" s="2269"/>
    </row>
    <row r="744" spans="1:15" ht="15.75" customHeight="1">
      <c r="A744" s="2269"/>
      <c r="B744" s="2269"/>
      <c r="C744" s="2269"/>
      <c r="D744" s="2269"/>
      <c r="E744" s="2269"/>
      <c r="F744" s="2269"/>
      <c r="G744" s="2269"/>
      <c r="H744" s="2269"/>
      <c r="I744" s="2269"/>
      <c r="J744" s="2269"/>
      <c r="K744" s="2269"/>
      <c r="L744" s="2269"/>
      <c r="M744" s="2269"/>
      <c r="N744" s="2269"/>
      <c r="O744" s="2269"/>
    </row>
    <row r="745" spans="1:15" ht="15.75" customHeight="1">
      <c r="A745" s="2269"/>
      <c r="B745" s="2269"/>
      <c r="C745" s="2269"/>
      <c r="D745" s="2269"/>
      <c r="E745" s="2269"/>
      <c r="F745" s="2269"/>
      <c r="G745" s="2269"/>
      <c r="H745" s="2269"/>
      <c r="I745" s="2269"/>
      <c r="J745" s="2269"/>
      <c r="K745" s="2269"/>
      <c r="L745" s="2269"/>
      <c r="M745" s="2269"/>
      <c r="N745" s="2269"/>
      <c r="O745" s="2269"/>
    </row>
    <row r="746" spans="1:15" ht="15.75" customHeight="1">
      <c r="A746" s="2269"/>
      <c r="B746" s="2269"/>
      <c r="C746" s="2269"/>
      <c r="D746" s="2269"/>
      <c r="E746" s="2269"/>
      <c r="F746" s="2269"/>
      <c r="G746" s="2269"/>
      <c r="H746" s="2269"/>
      <c r="I746" s="2269"/>
      <c r="J746" s="2269"/>
      <c r="K746" s="2269"/>
      <c r="L746" s="2269"/>
      <c r="M746" s="2269"/>
      <c r="N746" s="2269"/>
      <c r="O746" s="2269"/>
    </row>
    <row r="747" spans="1:15" ht="15.75" customHeight="1">
      <c r="A747" s="2269"/>
      <c r="B747" s="2269"/>
      <c r="C747" s="2269"/>
      <c r="D747" s="2269"/>
      <c r="E747" s="2269"/>
      <c r="F747" s="2269"/>
      <c r="G747" s="2269"/>
      <c r="H747" s="2269"/>
      <c r="I747" s="2269"/>
      <c r="J747" s="2269"/>
      <c r="K747" s="2269"/>
      <c r="L747" s="2269"/>
      <c r="M747" s="2269"/>
      <c r="N747" s="2269"/>
      <c r="O747" s="2269"/>
    </row>
    <row r="748" spans="1:15" ht="15.75" customHeight="1">
      <c r="A748" s="2269"/>
      <c r="B748" s="2269"/>
      <c r="C748" s="2269"/>
      <c r="D748" s="2269"/>
      <c r="E748" s="2269"/>
      <c r="F748" s="2269"/>
      <c r="G748" s="2269"/>
      <c r="H748" s="2269"/>
      <c r="I748" s="2269"/>
      <c r="J748" s="2269"/>
      <c r="K748" s="2269"/>
      <c r="L748" s="2269"/>
      <c r="M748" s="2269"/>
      <c r="N748" s="2269"/>
      <c r="O748" s="2269"/>
    </row>
    <row r="749" spans="1:15" ht="15.75" customHeight="1">
      <c r="A749" s="2269"/>
      <c r="B749" s="2269"/>
      <c r="C749" s="2269"/>
      <c r="D749" s="2269"/>
      <c r="E749" s="2269"/>
      <c r="F749" s="2269"/>
      <c r="G749" s="2269"/>
      <c r="H749" s="2269"/>
      <c r="I749" s="2269"/>
      <c r="J749" s="2269"/>
      <c r="K749" s="2269"/>
      <c r="L749" s="2269"/>
      <c r="M749" s="2269"/>
      <c r="N749" s="2269"/>
      <c r="O749" s="2269"/>
    </row>
    <row r="750" spans="1:15" ht="15.75" customHeight="1">
      <c r="A750" s="2269"/>
      <c r="B750" s="2269"/>
      <c r="C750" s="2269"/>
      <c r="D750" s="2269"/>
      <c r="E750" s="2269"/>
      <c r="F750" s="2269"/>
      <c r="G750" s="2269"/>
      <c r="H750" s="2269"/>
      <c r="I750" s="2269"/>
      <c r="J750" s="2269"/>
      <c r="K750" s="2269"/>
      <c r="L750" s="2269"/>
      <c r="M750" s="2269"/>
      <c r="N750" s="2269"/>
      <c r="O750" s="2269"/>
    </row>
    <row r="751" spans="1:15" ht="15.75" customHeight="1">
      <c r="A751" s="2269"/>
      <c r="B751" s="2269"/>
      <c r="C751" s="2269"/>
      <c r="D751" s="2269"/>
      <c r="E751" s="2269"/>
      <c r="F751" s="2269"/>
      <c r="G751" s="2269"/>
      <c r="H751" s="2269"/>
      <c r="I751" s="2269"/>
      <c r="J751" s="2269"/>
      <c r="K751" s="2269"/>
      <c r="L751" s="2269"/>
      <c r="M751" s="2269"/>
      <c r="N751" s="2269"/>
      <c r="O751" s="2269"/>
    </row>
    <row r="752" spans="1:15" ht="15.75" customHeight="1">
      <c r="A752" s="2269"/>
      <c r="B752" s="2269"/>
      <c r="C752" s="2269"/>
      <c r="D752" s="2269"/>
      <c r="E752" s="2269"/>
      <c r="F752" s="2269"/>
      <c r="G752" s="2269"/>
      <c r="H752" s="2269"/>
      <c r="I752" s="2269"/>
      <c r="J752" s="2269"/>
      <c r="K752" s="2269"/>
      <c r="L752" s="2269"/>
      <c r="M752" s="2269"/>
      <c r="N752" s="2269"/>
      <c r="O752" s="2269"/>
    </row>
    <row r="753" spans="1:15" ht="15.75" customHeight="1">
      <c r="A753" s="2269"/>
      <c r="B753" s="2269"/>
      <c r="C753" s="2269"/>
      <c r="D753" s="2269"/>
      <c r="E753" s="2269"/>
      <c r="F753" s="2269"/>
      <c r="G753" s="2269"/>
      <c r="H753" s="2269"/>
      <c r="I753" s="2269"/>
      <c r="J753" s="2269"/>
      <c r="K753" s="2269"/>
      <c r="L753" s="2269"/>
      <c r="M753" s="2269"/>
      <c r="N753" s="2269"/>
      <c r="O753" s="2269"/>
    </row>
    <row r="754" spans="1:15" ht="15.75" customHeight="1">
      <c r="A754" s="2269"/>
      <c r="B754" s="2269"/>
      <c r="C754" s="2269"/>
      <c r="D754" s="2269"/>
      <c r="E754" s="2269"/>
      <c r="F754" s="2269"/>
      <c r="G754" s="2269"/>
      <c r="H754" s="2269"/>
      <c r="I754" s="2269"/>
      <c r="J754" s="2269"/>
      <c r="K754" s="2269"/>
      <c r="L754" s="2269"/>
      <c r="M754" s="2269"/>
      <c r="N754" s="2269"/>
      <c r="O754" s="2269"/>
    </row>
    <row r="755" spans="1:15" ht="15.75" customHeight="1">
      <c r="A755" s="2269"/>
      <c r="B755" s="2269"/>
      <c r="C755" s="2269"/>
      <c r="D755" s="2269"/>
      <c r="E755" s="2269"/>
      <c r="F755" s="2269"/>
      <c r="G755" s="2269"/>
      <c r="H755" s="2269"/>
      <c r="I755" s="2269"/>
      <c r="J755" s="2269"/>
      <c r="K755" s="2269"/>
      <c r="L755" s="2269"/>
      <c r="M755" s="2269"/>
      <c r="N755" s="2269"/>
      <c r="O755" s="2269"/>
    </row>
    <row r="756" spans="1:15" ht="15.75" customHeight="1">
      <c r="A756" s="2269"/>
      <c r="B756" s="2269"/>
      <c r="C756" s="2269"/>
      <c r="D756" s="2269"/>
      <c r="E756" s="2269"/>
      <c r="F756" s="2269"/>
      <c r="G756" s="2269"/>
      <c r="H756" s="2269"/>
      <c r="I756" s="2269"/>
      <c r="J756" s="2269"/>
      <c r="K756" s="2269"/>
      <c r="L756" s="2269"/>
      <c r="M756" s="2269"/>
      <c r="N756" s="2269"/>
      <c r="O756" s="2269"/>
    </row>
    <row r="757" spans="1:15" ht="15.75" customHeight="1">
      <c r="A757" s="2269"/>
      <c r="B757" s="2269"/>
      <c r="C757" s="2269"/>
      <c r="D757" s="2269"/>
      <c r="E757" s="2269"/>
      <c r="F757" s="2269"/>
      <c r="G757" s="2269"/>
      <c r="H757" s="2269"/>
      <c r="I757" s="2269"/>
      <c r="J757" s="2269"/>
      <c r="K757" s="2269"/>
      <c r="L757" s="2269"/>
      <c r="M757" s="2269"/>
      <c r="N757" s="2269"/>
      <c r="O757" s="2269"/>
    </row>
    <row r="758" spans="1:15" ht="15.75" customHeight="1">
      <c r="A758" s="2269"/>
      <c r="B758" s="2269"/>
      <c r="C758" s="2269"/>
      <c r="D758" s="2269"/>
      <c r="E758" s="2269"/>
      <c r="F758" s="2269"/>
      <c r="G758" s="2269"/>
      <c r="H758" s="2269"/>
      <c r="I758" s="2269"/>
      <c r="J758" s="2269"/>
      <c r="K758" s="2269"/>
      <c r="L758" s="2269"/>
      <c r="M758" s="2269"/>
      <c r="N758" s="2269"/>
      <c r="O758" s="2269"/>
    </row>
    <row r="759" spans="1:15" ht="15.75" customHeight="1">
      <c r="A759" s="2269"/>
      <c r="B759" s="2269"/>
      <c r="C759" s="2269"/>
      <c r="D759" s="2269"/>
      <c r="E759" s="2269"/>
      <c r="F759" s="2269"/>
      <c r="G759" s="2269"/>
      <c r="H759" s="2269"/>
      <c r="I759" s="2269"/>
      <c r="J759" s="2269"/>
      <c r="K759" s="2269"/>
      <c r="L759" s="2269"/>
      <c r="M759" s="2269"/>
      <c r="N759" s="2269"/>
      <c r="O759" s="2269"/>
    </row>
    <row r="760" spans="1:15" ht="15.75" customHeight="1">
      <c r="A760" s="2269"/>
      <c r="B760" s="2269"/>
      <c r="C760" s="2269"/>
      <c r="D760" s="2269"/>
      <c r="E760" s="2269"/>
      <c r="F760" s="2269"/>
      <c r="G760" s="2269"/>
      <c r="H760" s="2269"/>
      <c r="I760" s="2269"/>
      <c r="J760" s="2269"/>
      <c r="K760" s="2269"/>
      <c r="L760" s="2269"/>
      <c r="M760" s="2269"/>
      <c r="N760" s="2269"/>
      <c r="O760" s="2269"/>
    </row>
    <row r="761" spans="1:15" ht="15.75" customHeight="1">
      <c r="A761" s="2269"/>
      <c r="B761" s="2269"/>
      <c r="C761" s="2269"/>
      <c r="D761" s="2269"/>
      <c r="E761" s="2269"/>
      <c r="F761" s="2269"/>
      <c r="G761" s="2269"/>
      <c r="H761" s="2269"/>
      <c r="I761" s="2269"/>
      <c r="J761" s="2269"/>
      <c r="K761" s="2269"/>
      <c r="L761" s="2269"/>
      <c r="M761" s="2269"/>
      <c r="N761" s="2269"/>
      <c r="O761" s="2269"/>
    </row>
    <row r="762" spans="1:15" ht="15.75" customHeight="1">
      <c r="A762" s="2269"/>
      <c r="B762" s="2269"/>
      <c r="C762" s="2269"/>
      <c r="D762" s="2269"/>
      <c r="E762" s="2269"/>
      <c r="F762" s="2269"/>
      <c r="G762" s="2269"/>
      <c r="H762" s="2269"/>
      <c r="I762" s="2269"/>
      <c r="J762" s="2269"/>
      <c r="K762" s="2269"/>
      <c r="L762" s="2269"/>
      <c r="M762" s="2269"/>
      <c r="N762" s="2269"/>
      <c r="O762" s="2269"/>
    </row>
    <row r="763" spans="1:15" ht="15.75" customHeight="1">
      <c r="A763" s="2269"/>
      <c r="B763" s="2269"/>
      <c r="C763" s="2269"/>
      <c r="D763" s="2269"/>
      <c r="E763" s="2269"/>
      <c r="F763" s="2269"/>
      <c r="G763" s="2269"/>
      <c r="H763" s="2269"/>
      <c r="I763" s="2269"/>
      <c r="J763" s="2269"/>
      <c r="K763" s="2269"/>
      <c r="L763" s="2269"/>
      <c r="M763" s="2269"/>
      <c r="N763" s="2269"/>
      <c r="O763" s="2269"/>
    </row>
    <row r="764" spans="1:15" ht="15.75" customHeight="1">
      <c r="A764" s="2269"/>
      <c r="B764" s="2269"/>
      <c r="C764" s="2269"/>
      <c r="D764" s="2269"/>
      <c r="E764" s="2269"/>
      <c r="F764" s="2269"/>
      <c r="G764" s="2269"/>
      <c r="H764" s="2269"/>
      <c r="I764" s="2269"/>
      <c r="J764" s="2269"/>
      <c r="K764" s="2269"/>
      <c r="L764" s="2269"/>
      <c r="M764" s="2269"/>
      <c r="N764" s="2269"/>
      <c r="O764" s="2269"/>
    </row>
    <row r="765" spans="1:15" ht="15.75" customHeight="1">
      <c r="A765" s="2269"/>
      <c r="B765" s="2269"/>
      <c r="C765" s="2269"/>
      <c r="D765" s="2269"/>
      <c r="E765" s="2269"/>
      <c r="F765" s="2269"/>
      <c r="G765" s="2269"/>
      <c r="H765" s="2269"/>
      <c r="I765" s="2269"/>
      <c r="J765" s="2269"/>
      <c r="K765" s="2269"/>
      <c r="L765" s="2269"/>
      <c r="M765" s="2269"/>
      <c r="N765" s="2269"/>
      <c r="O765" s="2269"/>
    </row>
    <row r="766" spans="1:15" ht="15.75" customHeight="1">
      <c r="A766" s="2269"/>
      <c r="B766" s="2269"/>
      <c r="C766" s="2269"/>
      <c r="D766" s="2269"/>
      <c r="E766" s="2269"/>
      <c r="F766" s="2269"/>
      <c r="G766" s="2269"/>
      <c r="H766" s="2269"/>
      <c r="I766" s="2269"/>
      <c r="J766" s="2269"/>
      <c r="K766" s="2269"/>
      <c r="L766" s="2269"/>
      <c r="M766" s="2269"/>
      <c r="N766" s="2269"/>
      <c r="O766" s="2269"/>
    </row>
    <row r="767" spans="1:15" ht="15.75" customHeight="1">
      <c r="A767" s="2269"/>
      <c r="B767" s="2269"/>
      <c r="C767" s="2269"/>
      <c r="D767" s="2269"/>
      <c r="E767" s="2269"/>
      <c r="F767" s="2269"/>
      <c r="G767" s="2269"/>
      <c r="H767" s="2269"/>
      <c r="I767" s="2269"/>
      <c r="J767" s="2269"/>
      <c r="K767" s="2269"/>
      <c r="L767" s="2269"/>
      <c r="M767" s="2269"/>
      <c r="N767" s="2269"/>
      <c r="O767" s="2269"/>
    </row>
    <row r="768" spans="1:15" ht="15.75" customHeight="1">
      <c r="A768" s="2269"/>
      <c r="B768" s="2269"/>
      <c r="C768" s="2269"/>
      <c r="D768" s="2269"/>
      <c r="E768" s="2269"/>
      <c r="F768" s="2269"/>
      <c r="G768" s="2269"/>
      <c r="H768" s="2269"/>
      <c r="I768" s="2269"/>
      <c r="J768" s="2269"/>
      <c r="K768" s="2269"/>
      <c r="L768" s="2269"/>
      <c r="M768" s="2269"/>
      <c r="N768" s="2269"/>
      <c r="O768" s="2269"/>
    </row>
    <row r="769" spans="1:15" ht="15.75" customHeight="1">
      <c r="A769" s="2269"/>
      <c r="B769" s="2269"/>
      <c r="C769" s="2269"/>
      <c r="D769" s="2269"/>
      <c r="E769" s="2269"/>
      <c r="F769" s="2269"/>
      <c r="G769" s="2269"/>
      <c r="H769" s="2269"/>
      <c r="I769" s="2269"/>
      <c r="J769" s="2269"/>
      <c r="K769" s="2269"/>
      <c r="L769" s="2269"/>
      <c r="M769" s="2269"/>
      <c r="N769" s="2269"/>
      <c r="O769" s="2269"/>
    </row>
    <row r="770" spans="1:15" ht="15.75" customHeight="1">
      <c r="A770" s="2269"/>
      <c r="B770" s="2269"/>
      <c r="C770" s="2269"/>
      <c r="D770" s="2269"/>
      <c r="E770" s="2269"/>
      <c r="F770" s="2269"/>
      <c r="G770" s="2269"/>
      <c r="H770" s="2269"/>
      <c r="I770" s="2269"/>
      <c r="J770" s="2269"/>
      <c r="K770" s="2269"/>
      <c r="L770" s="2269"/>
      <c r="M770" s="2269"/>
      <c r="N770" s="2269"/>
      <c r="O770" s="2269"/>
    </row>
    <row r="771" spans="1:15" ht="15.75" customHeight="1">
      <c r="A771" s="2269"/>
      <c r="B771" s="2269"/>
      <c r="C771" s="2269"/>
      <c r="D771" s="2269"/>
      <c r="E771" s="2269"/>
      <c r="F771" s="2269"/>
      <c r="G771" s="2269"/>
      <c r="H771" s="2269"/>
      <c r="I771" s="2269"/>
      <c r="J771" s="2269"/>
      <c r="K771" s="2269"/>
      <c r="L771" s="2269"/>
      <c r="M771" s="2269"/>
      <c r="N771" s="2269"/>
      <c r="O771" s="2269"/>
    </row>
    <row r="772" spans="1:15" ht="15.75" customHeight="1">
      <c r="A772" s="2269"/>
      <c r="B772" s="2269"/>
      <c r="C772" s="2269"/>
      <c r="D772" s="2269"/>
      <c r="E772" s="2269"/>
      <c r="F772" s="2269"/>
      <c r="G772" s="2269"/>
      <c r="H772" s="2269"/>
      <c r="I772" s="2269"/>
      <c r="J772" s="2269"/>
      <c r="K772" s="2269"/>
      <c r="L772" s="2269"/>
      <c r="M772" s="2269"/>
      <c r="N772" s="2269"/>
      <c r="O772" s="2269"/>
    </row>
    <row r="773" spans="1:15" ht="15.75" customHeight="1">
      <c r="A773" s="2269"/>
      <c r="B773" s="2269"/>
      <c r="C773" s="2269"/>
      <c r="D773" s="2269"/>
      <c r="E773" s="2269"/>
      <c r="F773" s="2269"/>
      <c r="G773" s="2269"/>
      <c r="H773" s="2269"/>
      <c r="I773" s="2269"/>
      <c r="J773" s="2269"/>
      <c r="K773" s="2269"/>
      <c r="L773" s="2269"/>
      <c r="M773" s="2269"/>
      <c r="N773" s="2269"/>
      <c r="O773" s="2269"/>
    </row>
    <row r="774" spans="1:15" ht="15.75" customHeight="1">
      <c r="A774" s="2269"/>
      <c r="B774" s="2269"/>
      <c r="C774" s="2269"/>
      <c r="D774" s="2269"/>
      <c r="E774" s="2269"/>
      <c r="F774" s="2269"/>
      <c r="G774" s="2269"/>
      <c r="H774" s="2269"/>
      <c r="I774" s="2269"/>
      <c r="J774" s="2269"/>
      <c r="K774" s="2269"/>
      <c r="L774" s="2269"/>
      <c r="M774" s="2269"/>
      <c r="N774" s="2269"/>
      <c r="O774" s="2269"/>
    </row>
    <row r="775" spans="1:15" ht="15.75" customHeight="1">
      <c r="A775" s="2269"/>
      <c r="B775" s="2269"/>
      <c r="C775" s="2269"/>
      <c r="D775" s="2269"/>
      <c r="E775" s="2269"/>
      <c r="F775" s="2269"/>
      <c r="G775" s="2269"/>
      <c r="H775" s="2269"/>
      <c r="I775" s="2269"/>
      <c r="J775" s="2269"/>
      <c r="K775" s="2269"/>
      <c r="L775" s="2269"/>
      <c r="M775" s="2269"/>
      <c r="N775" s="2269"/>
      <c r="O775" s="2269"/>
    </row>
    <row r="776" spans="1:15" ht="15.75" customHeight="1">
      <c r="A776" s="2269"/>
      <c r="B776" s="2269"/>
      <c r="C776" s="2269"/>
      <c r="D776" s="2269"/>
      <c r="E776" s="2269"/>
      <c r="F776" s="2269"/>
      <c r="G776" s="2269"/>
      <c r="H776" s="2269"/>
      <c r="I776" s="2269"/>
      <c r="J776" s="2269"/>
      <c r="K776" s="2269"/>
      <c r="L776" s="2269"/>
      <c r="M776" s="2269"/>
      <c r="N776" s="2269"/>
      <c r="O776" s="2269"/>
    </row>
    <row r="777" spans="1:15" ht="15.75" customHeight="1">
      <c r="A777" s="2269"/>
      <c r="B777" s="2269"/>
      <c r="C777" s="2269"/>
      <c r="D777" s="2269"/>
      <c r="E777" s="2269"/>
      <c r="F777" s="2269"/>
      <c r="G777" s="2269"/>
      <c r="H777" s="2269"/>
      <c r="I777" s="2269"/>
      <c r="J777" s="2269"/>
      <c r="K777" s="2269"/>
      <c r="L777" s="2269"/>
      <c r="M777" s="2269"/>
      <c r="N777" s="2269"/>
      <c r="O777" s="2269"/>
    </row>
    <row r="778" spans="1:15" ht="15.75" customHeight="1">
      <c r="A778" s="2269"/>
      <c r="B778" s="2269"/>
      <c r="C778" s="2269"/>
      <c r="D778" s="2269"/>
      <c r="E778" s="2269"/>
      <c r="F778" s="2269"/>
      <c r="G778" s="2269"/>
      <c r="H778" s="2269"/>
      <c r="I778" s="2269"/>
      <c r="J778" s="2269"/>
      <c r="K778" s="2269"/>
      <c r="L778" s="2269"/>
      <c r="M778" s="2269"/>
      <c r="N778" s="2269"/>
      <c r="O778" s="2269"/>
    </row>
    <row r="779" spans="1:15" ht="15.75" customHeight="1">
      <c r="A779" s="2269"/>
      <c r="B779" s="2269"/>
      <c r="C779" s="2269"/>
      <c r="D779" s="2269"/>
      <c r="E779" s="2269"/>
      <c r="F779" s="2269"/>
      <c r="G779" s="2269"/>
      <c r="H779" s="2269"/>
      <c r="I779" s="2269"/>
      <c r="J779" s="2269"/>
      <c r="K779" s="2269"/>
      <c r="L779" s="2269"/>
      <c r="M779" s="2269"/>
      <c r="N779" s="2269"/>
      <c r="O779" s="2269"/>
    </row>
    <row r="780" spans="1:15" ht="15.75" customHeight="1">
      <c r="A780" s="2269"/>
      <c r="B780" s="2269"/>
      <c r="C780" s="2269"/>
      <c r="D780" s="2269"/>
      <c r="E780" s="2269"/>
      <c r="F780" s="2269"/>
      <c r="G780" s="2269"/>
      <c r="H780" s="2269"/>
      <c r="I780" s="2269"/>
      <c r="J780" s="2269"/>
      <c r="K780" s="2269"/>
      <c r="L780" s="2269"/>
      <c r="M780" s="2269"/>
      <c r="N780" s="2269"/>
      <c r="O780" s="2269"/>
    </row>
    <row r="781" spans="1:15" ht="15.75" customHeight="1">
      <c r="A781" s="2269"/>
      <c r="B781" s="2269"/>
      <c r="C781" s="2269"/>
      <c r="D781" s="2269"/>
      <c r="E781" s="2269"/>
      <c r="F781" s="2269"/>
      <c r="G781" s="2269"/>
      <c r="H781" s="2269"/>
      <c r="I781" s="2269"/>
      <c r="J781" s="2269"/>
      <c r="K781" s="2269"/>
      <c r="L781" s="2269"/>
      <c r="M781" s="2269"/>
      <c r="N781" s="2269"/>
      <c r="O781" s="2269"/>
    </row>
    <row r="782" spans="1:15" ht="15.75" customHeight="1">
      <c r="A782" s="2269"/>
      <c r="B782" s="2269"/>
      <c r="C782" s="2269"/>
      <c r="D782" s="2269"/>
      <c r="E782" s="2269"/>
      <c r="F782" s="2269"/>
      <c r="G782" s="2269"/>
      <c r="H782" s="2269"/>
      <c r="I782" s="2269"/>
      <c r="J782" s="2269"/>
      <c r="K782" s="2269"/>
      <c r="L782" s="2269"/>
      <c r="M782" s="2269"/>
      <c r="N782" s="2269"/>
      <c r="O782" s="2269"/>
    </row>
    <row r="783" spans="1:15" ht="15.75" customHeight="1">
      <c r="A783" s="2269"/>
      <c r="B783" s="2269"/>
      <c r="C783" s="2269"/>
      <c r="D783" s="2269"/>
      <c r="E783" s="2269"/>
      <c r="F783" s="2269"/>
      <c r="G783" s="2269"/>
      <c r="H783" s="2269"/>
      <c r="I783" s="2269"/>
      <c r="J783" s="2269"/>
      <c r="K783" s="2269"/>
      <c r="L783" s="2269"/>
      <c r="M783" s="2269"/>
      <c r="N783" s="2269"/>
      <c r="O783" s="2269"/>
    </row>
    <row r="784" spans="1:15" ht="15.75" customHeight="1">
      <c r="A784" s="2269"/>
      <c r="B784" s="2269"/>
      <c r="C784" s="2269"/>
      <c r="D784" s="2269"/>
      <c r="E784" s="2269"/>
      <c r="F784" s="2269"/>
      <c r="G784" s="2269"/>
      <c r="H784" s="2269"/>
      <c r="I784" s="2269"/>
      <c r="J784" s="2269"/>
      <c r="K784" s="2269"/>
      <c r="L784" s="2269"/>
      <c r="M784" s="2269"/>
      <c r="N784" s="2269"/>
      <c r="O784" s="2269"/>
    </row>
    <row r="785" spans="1:15" ht="15.75" customHeight="1">
      <c r="A785" s="2269"/>
      <c r="B785" s="2269"/>
      <c r="C785" s="2269"/>
      <c r="D785" s="2269"/>
      <c r="E785" s="2269"/>
      <c r="F785" s="2269"/>
      <c r="G785" s="2269"/>
      <c r="H785" s="2269"/>
      <c r="I785" s="2269"/>
      <c r="J785" s="2269"/>
      <c r="K785" s="2269"/>
      <c r="L785" s="2269"/>
      <c r="M785" s="2269"/>
      <c r="N785" s="2269"/>
      <c r="O785" s="2269"/>
    </row>
    <row r="786" spans="1:15" ht="15.75" customHeight="1">
      <c r="A786" s="2269"/>
      <c r="B786" s="2269"/>
      <c r="C786" s="2269"/>
      <c r="D786" s="2269"/>
      <c r="E786" s="2269"/>
      <c r="F786" s="2269"/>
      <c r="G786" s="2269"/>
      <c r="H786" s="2269"/>
      <c r="I786" s="2269"/>
      <c r="J786" s="2269"/>
      <c r="K786" s="2269"/>
      <c r="L786" s="2269"/>
      <c r="M786" s="2269"/>
      <c r="N786" s="2269"/>
      <c r="O786" s="2269"/>
    </row>
    <row r="787" spans="1:15" ht="15.75" customHeight="1">
      <c r="A787" s="2269"/>
      <c r="B787" s="2269"/>
      <c r="C787" s="2269"/>
      <c r="D787" s="2269"/>
      <c r="E787" s="2269"/>
      <c r="F787" s="2269"/>
      <c r="G787" s="2269"/>
      <c r="H787" s="2269"/>
      <c r="I787" s="2269"/>
      <c r="J787" s="2269"/>
      <c r="K787" s="2269"/>
      <c r="L787" s="2269"/>
      <c r="M787" s="2269"/>
      <c r="N787" s="2269"/>
      <c r="O787" s="2269"/>
    </row>
    <row r="788" spans="1:15" ht="15.75" customHeight="1">
      <c r="A788" s="2269"/>
      <c r="B788" s="2269"/>
      <c r="C788" s="2269"/>
      <c r="D788" s="2269"/>
      <c r="E788" s="2269"/>
      <c r="F788" s="2269"/>
      <c r="G788" s="2269"/>
      <c r="H788" s="2269"/>
      <c r="I788" s="2269"/>
      <c r="J788" s="2269"/>
      <c r="K788" s="2269"/>
      <c r="L788" s="2269"/>
      <c r="M788" s="2269"/>
      <c r="N788" s="2269"/>
      <c r="O788" s="2269"/>
    </row>
    <row r="789" spans="1:15" ht="15.75" customHeight="1">
      <c r="A789" s="2269"/>
      <c r="B789" s="2269"/>
      <c r="C789" s="2269"/>
      <c r="D789" s="2269"/>
      <c r="E789" s="2269"/>
      <c r="F789" s="2269"/>
      <c r="G789" s="2269"/>
      <c r="H789" s="2269"/>
      <c r="I789" s="2269"/>
      <c r="J789" s="2269"/>
      <c r="K789" s="2269"/>
      <c r="L789" s="2269"/>
      <c r="M789" s="2269"/>
      <c r="N789" s="2269"/>
      <c r="O789" s="2269"/>
    </row>
    <row r="790" spans="1:15" ht="15.75" customHeight="1">
      <c r="A790" s="2269"/>
      <c r="B790" s="2269"/>
      <c r="C790" s="2269"/>
      <c r="D790" s="2269"/>
      <c r="E790" s="2269"/>
      <c r="F790" s="2269"/>
      <c r="G790" s="2269"/>
      <c r="H790" s="2269"/>
      <c r="I790" s="2269"/>
      <c r="J790" s="2269"/>
      <c r="K790" s="2269"/>
      <c r="L790" s="2269"/>
      <c r="M790" s="2269"/>
      <c r="N790" s="2269"/>
      <c r="O790" s="2269"/>
    </row>
    <row r="791" spans="1:15" ht="15.75" customHeight="1">
      <c r="A791" s="2269"/>
      <c r="B791" s="2269"/>
      <c r="C791" s="2269"/>
      <c r="D791" s="2269"/>
      <c r="E791" s="2269"/>
      <c r="F791" s="2269"/>
      <c r="G791" s="2269"/>
      <c r="H791" s="2269"/>
      <c r="I791" s="2269"/>
      <c r="J791" s="2269"/>
      <c r="K791" s="2269"/>
      <c r="L791" s="2269"/>
      <c r="M791" s="2269"/>
      <c r="N791" s="2269"/>
      <c r="O791" s="2269"/>
    </row>
    <row r="792" spans="1:15" ht="15.75" customHeight="1">
      <c r="A792" s="2269"/>
      <c r="B792" s="2269"/>
      <c r="C792" s="2269"/>
      <c r="D792" s="2269"/>
      <c r="E792" s="2269"/>
      <c r="F792" s="2269"/>
      <c r="G792" s="2269"/>
      <c r="H792" s="2269"/>
      <c r="I792" s="2269"/>
      <c r="J792" s="2269"/>
      <c r="K792" s="2269"/>
      <c r="L792" s="2269"/>
      <c r="M792" s="2269"/>
      <c r="N792" s="2269"/>
      <c r="O792" s="2269"/>
    </row>
    <row r="793" spans="1:15" ht="15.75" customHeight="1">
      <c r="A793" s="2269"/>
      <c r="B793" s="2269"/>
      <c r="C793" s="2269"/>
      <c r="D793" s="2269"/>
      <c r="E793" s="2269"/>
      <c r="F793" s="2269"/>
      <c r="G793" s="2269"/>
      <c r="H793" s="2269"/>
      <c r="I793" s="2269"/>
      <c r="J793" s="2269"/>
      <c r="K793" s="2269"/>
      <c r="L793" s="2269"/>
      <c r="M793" s="2269"/>
      <c r="N793" s="2269"/>
      <c r="O793" s="2269"/>
    </row>
    <row r="794" spans="1:15" ht="15.75" customHeight="1">
      <c r="A794" s="2269"/>
      <c r="B794" s="2269"/>
      <c r="C794" s="2269"/>
      <c r="D794" s="2269"/>
      <c r="E794" s="2269"/>
      <c r="F794" s="2269"/>
      <c r="G794" s="2269"/>
      <c r="H794" s="2269"/>
      <c r="I794" s="2269"/>
      <c r="J794" s="2269"/>
      <c r="K794" s="2269"/>
      <c r="L794" s="2269"/>
      <c r="M794" s="2269"/>
      <c r="N794" s="2269"/>
      <c r="O794" s="2269"/>
    </row>
    <row r="795" spans="1:15" ht="15.75" customHeight="1">
      <c r="A795" s="2269"/>
      <c r="B795" s="2269"/>
      <c r="C795" s="2269"/>
      <c r="D795" s="2269"/>
      <c r="E795" s="2269"/>
      <c r="F795" s="2269"/>
      <c r="G795" s="2269"/>
      <c r="H795" s="2269"/>
      <c r="I795" s="2269"/>
      <c r="J795" s="2269"/>
      <c r="K795" s="2269"/>
      <c r="L795" s="2269"/>
      <c r="M795" s="2269"/>
      <c r="N795" s="2269"/>
      <c r="O795" s="2269"/>
    </row>
    <row r="796" spans="1:15" ht="15.75" customHeight="1">
      <c r="A796" s="2269"/>
      <c r="B796" s="2269"/>
      <c r="C796" s="2269"/>
      <c r="D796" s="2269"/>
      <c r="E796" s="2269"/>
      <c r="F796" s="2269"/>
      <c r="G796" s="2269"/>
      <c r="H796" s="2269"/>
      <c r="I796" s="2269"/>
      <c r="J796" s="2269"/>
      <c r="K796" s="2269"/>
      <c r="L796" s="2269"/>
      <c r="M796" s="2269"/>
      <c r="N796" s="2269"/>
      <c r="O796" s="2269"/>
    </row>
    <row r="797" spans="1:15" ht="15.75" customHeight="1">
      <c r="A797" s="2269"/>
      <c r="B797" s="2269"/>
      <c r="C797" s="2269"/>
      <c r="D797" s="2269"/>
      <c r="E797" s="2269"/>
      <c r="F797" s="2269"/>
      <c r="G797" s="2269"/>
      <c r="H797" s="2269"/>
      <c r="I797" s="2269"/>
      <c r="J797" s="2269"/>
      <c r="K797" s="2269"/>
      <c r="L797" s="2269"/>
      <c r="M797" s="2269"/>
      <c r="N797" s="2269"/>
      <c r="O797" s="2269"/>
    </row>
    <row r="798" spans="1:15" ht="15.75" customHeight="1">
      <c r="A798" s="2269"/>
      <c r="B798" s="2269"/>
      <c r="C798" s="2269"/>
      <c r="D798" s="2269"/>
      <c r="E798" s="2269"/>
      <c r="F798" s="2269"/>
      <c r="G798" s="2269"/>
      <c r="H798" s="2269"/>
      <c r="I798" s="2269"/>
      <c r="J798" s="2269"/>
      <c r="K798" s="2269"/>
      <c r="L798" s="2269"/>
      <c r="M798" s="2269"/>
      <c r="N798" s="2269"/>
      <c r="O798" s="2269"/>
    </row>
    <row r="799" spans="1:15" ht="15.75" customHeight="1">
      <c r="A799" s="2269"/>
      <c r="B799" s="2269"/>
      <c r="C799" s="2269"/>
      <c r="D799" s="2269"/>
      <c r="E799" s="2269"/>
      <c r="F799" s="2269"/>
      <c r="G799" s="2269"/>
      <c r="H799" s="2269"/>
      <c r="I799" s="2269"/>
      <c r="J799" s="2269"/>
      <c r="K799" s="2269"/>
      <c r="L799" s="2269"/>
      <c r="M799" s="2269"/>
      <c r="N799" s="2269"/>
      <c r="O799" s="2269"/>
    </row>
    <row r="800" spans="1:15" ht="15.75" customHeight="1">
      <c r="A800" s="2269"/>
      <c r="B800" s="2269"/>
      <c r="C800" s="2269"/>
      <c r="D800" s="2269"/>
      <c r="E800" s="2269"/>
      <c r="F800" s="2269"/>
      <c r="G800" s="2269"/>
      <c r="H800" s="2269"/>
      <c r="I800" s="2269"/>
      <c r="J800" s="2269"/>
      <c r="K800" s="2269"/>
      <c r="L800" s="2269"/>
      <c r="M800" s="2269"/>
      <c r="N800" s="2269"/>
      <c r="O800" s="2269"/>
    </row>
    <row r="801" spans="1:15" ht="15.75" customHeight="1">
      <c r="A801" s="2269"/>
      <c r="B801" s="2269"/>
      <c r="C801" s="2269"/>
      <c r="D801" s="2269"/>
      <c r="E801" s="2269"/>
      <c r="F801" s="2269"/>
      <c r="G801" s="2269"/>
      <c r="H801" s="2269"/>
      <c r="I801" s="2269"/>
      <c r="J801" s="2269"/>
      <c r="K801" s="2269"/>
      <c r="L801" s="2269"/>
      <c r="M801" s="2269"/>
      <c r="N801" s="2269"/>
      <c r="O801" s="2269"/>
    </row>
    <row r="802" spans="1:15" ht="15.75" customHeight="1">
      <c r="A802" s="2269"/>
      <c r="B802" s="2269"/>
      <c r="C802" s="2269"/>
      <c r="D802" s="2269"/>
      <c r="E802" s="2269"/>
      <c r="F802" s="2269"/>
      <c r="G802" s="2269"/>
      <c r="H802" s="2269"/>
      <c r="I802" s="2269"/>
      <c r="J802" s="2269"/>
      <c r="K802" s="2269"/>
      <c r="L802" s="2269"/>
      <c r="M802" s="2269"/>
      <c r="N802" s="2269"/>
      <c r="O802" s="2269"/>
    </row>
    <row r="803" spans="1:15" ht="15.75" customHeight="1">
      <c r="A803" s="2269"/>
      <c r="B803" s="2269"/>
      <c r="C803" s="2269"/>
      <c r="D803" s="2269"/>
      <c r="E803" s="2269"/>
      <c r="F803" s="2269"/>
      <c r="G803" s="2269"/>
      <c r="H803" s="2269"/>
      <c r="I803" s="2269"/>
      <c r="J803" s="2269"/>
      <c r="K803" s="2269"/>
      <c r="L803" s="2269"/>
      <c r="M803" s="2269"/>
      <c r="N803" s="2269"/>
      <c r="O803" s="2269"/>
    </row>
    <row r="804" spans="1:15" ht="15.75" customHeight="1">
      <c r="A804" s="2269"/>
      <c r="B804" s="2269"/>
      <c r="C804" s="2269"/>
      <c r="D804" s="2269"/>
      <c r="E804" s="2269"/>
      <c r="F804" s="2269"/>
      <c r="G804" s="2269"/>
      <c r="H804" s="2269"/>
      <c r="I804" s="2269"/>
      <c r="J804" s="2269"/>
      <c r="K804" s="2269"/>
      <c r="L804" s="2269"/>
      <c r="M804" s="2269"/>
      <c r="N804" s="2269"/>
      <c r="O804" s="2269"/>
    </row>
    <row r="805" spans="1:15" ht="15.75" customHeight="1">
      <c r="A805" s="2269"/>
      <c r="B805" s="2269"/>
      <c r="C805" s="2269"/>
      <c r="D805" s="2269"/>
      <c r="E805" s="2269"/>
      <c r="F805" s="2269"/>
      <c r="G805" s="2269"/>
      <c r="H805" s="2269"/>
      <c r="I805" s="2269"/>
      <c r="J805" s="2269"/>
      <c r="K805" s="2269"/>
      <c r="L805" s="2269"/>
      <c r="M805" s="2269"/>
      <c r="N805" s="2269"/>
      <c r="O805" s="2269"/>
    </row>
    <row r="806" spans="1:15" ht="15.75" customHeight="1">
      <c r="A806" s="2269"/>
      <c r="B806" s="2269"/>
      <c r="C806" s="2269"/>
      <c r="D806" s="2269"/>
      <c r="E806" s="2269"/>
      <c r="F806" s="2269"/>
      <c r="G806" s="2269"/>
      <c r="H806" s="2269"/>
      <c r="I806" s="2269"/>
      <c r="J806" s="2269"/>
      <c r="K806" s="2269"/>
      <c r="L806" s="2269"/>
      <c r="M806" s="2269"/>
      <c r="N806" s="2269"/>
      <c r="O806" s="2269"/>
    </row>
    <row r="807" spans="1:15" ht="15.75" customHeight="1">
      <c r="A807" s="2269"/>
      <c r="B807" s="2269"/>
      <c r="C807" s="2269"/>
      <c r="D807" s="2269"/>
      <c r="E807" s="2269"/>
      <c r="F807" s="2269"/>
      <c r="G807" s="2269"/>
      <c r="H807" s="2269"/>
      <c r="I807" s="2269"/>
      <c r="J807" s="2269"/>
      <c r="K807" s="2269"/>
      <c r="L807" s="2269"/>
      <c r="M807" s="2269"/>
      <c r="N807" s="2269"/>
      <c r="O807" s="2269"/>
    </row>
    <row r="808" spans="1:15" ht="15.75" customHeight="1">
      <c r="A808" s="2269"/>
      <c r="B808" s="2269"/>
      <c r="C808" s="2269"/>
      <c r="D808" s="2269"/>
      <c r="E808" s="2269"/>
      <c r="F808" s="2269"/>
      <c r="G808" s="2269"/>
      <c r="H808" s="2269"/>
      <c r="I808" s="2269"/>
      <c r="J808" s="2269"/>
      <c r="K808" s="2269"/>
      <c r="L808" s="2269"/>
      <c r="M808" s="2269"/>
      <c r="N808" s="2269"/>
      <c r="O808" s="2269"/>
    </row>
    <row r="809" spans="1:15" ht="15.75" customHeight="1">
      <c r="A809" s="2269"/>
      <c r="B809" s="2269"/>
      <c r="C809" s="2269"/>
      <c r="D809" s="2269"/>
      <c r="E809" s="2269"/>
      <c r="F809" s="2269"/>
      <c r="G809" s="2269"/>
      <c r="H809" s="2269"/>
      <c r="I809" s="2269"/>
      <c r="J809" s="2269"/>
      <c r="K809" s="2269"/>
      <c r="L809" s="2269"/>
      <c r="M809" s="2269"/>
      <c r="N809" s="2269"/>
      <c r="O809" s="2269"/>
    </row>
    <row r="810" spans="1:15" ht="15.75" customHeight="1">
      <c r="A810" s="2269"/>
      <c r="B810" s="2269"/>
      <c r="C810" s="2269"/>
      <c r="D810" s="2269"/>
      <c r="E810" s="2269"/>
      <c r="F810" s="2269"/>
      <c r="G810" s="2269"/>
      <c r="H810" s="2269"/>
      <c r="I810" s="2269"/>
      <c r="J810" s="2269"/>
      <c r="K810" s="2269"/>
      <c r="L810" s="2269"/>
      <c r="M810" s="2269"/>
      <c r="N810" s="2269"/>
      <c r="O810" s="2269"/>
    </row>
    <row r="811" spans="1:15" ht="15.75" customHeight="1">
      <c r="A811" s="2269"/>
      <c r="B811" s="2269"/>
      <c r="C811" s="2269"/>
      <c r="D811" s="2269"/>
      <c r="E811" s="2269"/>
      <c r="F811" s="2269"/>
      <c r="G811" s="2269"/>
      <c r="H811" s="2269"/>
      <c r="I811" s="2269"/>
      <c r="J811" s="2269"/>
      <c r="K811" s="2269"/>
      <c r="L811" s="2269"/>
      <c r="M811" s="2269"/>
      <c r="N811" s="2269"/>
      <c r="O811" s="2269"/>
    </row>
    <row r="812" spans="1:15" ht="15.75" customHeight="1">
      <c r="A812" s="2269"/>
      <c r="B812" s="2269"/>
      <c r="C812" s="2269"/>
      <c r="D812" s="2269"/>
      <c r="E812" s="2269"/>
      <c r="F812" s="2269"/>
      <c r="G812" s="2269"/>
      <c r="H812" s="2269"/>
      <c r="I812" s="2269"/>
      <c r="J812" s="2269"/>
      <c r="K812" s="2269"/>
      <c r="L812" s="2269"/>
      <c r="M812" s="2269"/>
      <c r="N812" s="2269"/>
      <c r="O812" s="2269"/>
    </row>
    <row r="813" spans="1:15" ht="15.75" customHeight="1">
      <c r="A813" s="2269"/>
      <c r="B813" s="2269"/>
      <c r="C813" s="2269"/>
      <c r="D813" s="2269"/>
      <c r="E813" s="2269"/>
      <c r="F813" s="2269"/>
      <c r="G813" s="2269"/>
      <c r="H813" s="2269"/>
      <c r="I813" s="2269"/>
      <c r="J813" s="2269"/>
      <c r="K813" s="2269"/>
      <c r="L813" s="2269"/>
      <c r="M813" s="2269"/>
      <c r="N813" s="2269"/>
      <c r="O813" s="2269"/>
    </row>
    <row r="814" spans="1:15" ht="15.75" customHeight="1">
      <c r="A814" s="2269"/>
      <c r="B814" s="2269"/>
      <c r="C814" s="2269"/>
      <c r="D814" s="2269"/>
      <c r="E814" s="2269"/>
      <c r="F814" s="2269"/>
      <c r="G814" s="2269"/>
      <c r="H814" s="2269"/>
      <c r="I814" s="2269"/>
      <c r="J814" s="2269"/>
      <c r="K814" s="2269"/>
      <c r="L814" s="2269"/>
      <c r="M814" s="2269"/>
      <c r="N814" s="2269"/>
      <c r="O814" s="2269"/>
    </row>
    <row r="815" spans="1:15" ht="15.75" customHeight="1">
      <c r="A815" s="2269"/>
      <c r="B815" s="2269"/>
      <c r="C815" s="2269"/>
      <c r="D815" s="2269"/>
      <c r="E815" s="2269"/>
      <c r="F815" s="2269"/>
      <c r="G815" s="2269"/>
      <c r="H815" s="2269"/>
      <c r="I815" s="2269"/>
      <c r="J815" s="2269"/>
      <c r="K815" s="2269"/>
      <c r="L815" s="2269"/>
      <c r="M815" s="2269"/>
      <c r="N815" s="2269"/>
      <c r="O815" s="2269"/>
    </row>
    <row r="816" spans="1:15" ht="15.75" customHeight="1">
      <c r="A816" s="2269"/>
      <c r="B816" s="2269"/>
      <c r="C816" s="2269"/>
      <c r="D816" s="2269"/>
      <c r="E816" s="2269"/>
      <c r="F816" s="2269"/>
      <c r="G816" s="2269"/>
      <c r="H816" s="2269"/>
      <c r="I816" s="2269"/>
      <c r="J816" s="2269"/>
      <c r="K816" s="2269"/>
      <c r="L816" s="2269"/>
      <c r="M816" s="2269"/>
      <c r="N816" s="2269"/>
      <c r="O816" s="2269"/>
    </row>
    <row r="817" spans="1:15" ht="15.75" customHeight="1">
      <c r="A817" s="2269"/>
      <c r="B817" s="2269"/>
      <c r="C817" s="2269"/>
      <c r="D817" s="2269"/>
      <c r="E817" s="2269"/>
      <c r="F817" s="2269"/>
      <c r="G817" s="2269"/>
      <c r="H817" s="2269"/>
      <c r="I817" s="2269"/>
      <c r="J817" s="2269"/>
      <c r="K817" s="2269"/>
      <c r="L817" s="2269"/>
      <c r="M817" s="2269"/>
      <c r="N817" s="2269"/>
      <c r="O817" s="2269"/>
    </row>
    <row r="818" spans="1:15" ht="15.75" customHeight="1">
      <c r="A818" s="2269"/>
      <c r="B818" s="2269"/>
      <c r="C818" s="2269"/>
      <c r="D818" s="2269"/>
      <c r="E818" s="2269"/>
      <c r="F818" s="2269"/>
      <c r="G818" s="2269"/>
      <c r="H818" s="2269"/>
      <c r="I818" s="2269"/>
      <c r="J818" s="2269"/>
      <c r="K818" s="2269"/>
      <c r="L818" s="2269"/>
      <c r="M818" s="2269"/>
      <c r="N818" s="2269"/>
      <c r="O818" s="2269"/>
    </row>
    <row r="819" spans="1:15" ht="15.75" customHeight="1">
      <c r="A819" s="2269"/>
      <c r="B819" s="2269"/>
      <c r="C819" s="2269"/>
      <c r="D819" s="2269"/>
      <c r="E819" s="2269"/>
      <c r="F819" s="2269"/>
      <c r="G819" s="2269"/>
      <c r="H819" s="2269"/>
      <c r="I819" s="2269"/>
      <c r="J819" s="2269"/>
      <c r="K819" s="2269"/>
      <c r="L819" s="2269"/>
      <c r="M819" s="2269"/>
      <c r="N819" s="2269"/>
      <c r="O819" s="2269"/>
    </row>
    <row r="820" spans="1:15" ht="15.75" customHeight="1">
      <c r="A820" s="2269"/>
      <c r="B820" s="2269"/>
      <c r="C820" s="2269"/>
      <c r="D820" s="2269"/>
      <c r="E820" s="2269"/>
      <c r="F820" s="2269"/>
      <c r="G820" s="2269"/>
      <c r="H820" s="2269"/>
      <c r="I820" s="2269"/>
      <c r="J820" s="2269"/>
      <c r="K820" s="2269"/>
      <c r="L820" s="2269"/>
      <c r="M820" s="2269"/>
      <c r="N820" s="2269"/>
      <c r="O820" s="2269"/>
    </row>
    <row r="821" spans="1:15" ht="15.75" customHeight="1">
      <c r="A821" s="2269"/>
      <c r="B821" s="2269"/>
      <c r="C821" s="2269"/>
      <c r="D821" s="2269"/>
      <c r="E821" s="2269"/>
      <c r="F821" s="2269"/>
      <c r="G821" s="2269"/>
      <c r="H821" s="2269"/>
      <c r="I821" s="2269"/>
      <c r="J821" s="2269"/>
      <c r="K821" s="2269"/>
      <c r="L821" s="2269"/>
      <c r="M821" s="2269"/>
      <c r="N821" s="2269"/>
      <c r="O821" s="2269"/>
    </row>
    <row r="822" spans="1:15" ht="15.75" customHeight="1">
      <c r="A822" s="2269"/>
      <c r="B822" s="2269"/>
      <c r="C822" s="2269"/>
      <c r="D822" s="2269"/>
      <c r="E822" s="2269"/>
      <c r="F822" s="2269"/>
      <c r="G822" s="2269"/>
      <c r="H822" s="2269"/>
      <c r="I822" s="2269"/>
      <c r="J822" s="2269"/>
      <c r="K822" s="2269"/>
      <c r="L822" s="2269"/>
      <c r="M822" s="2269"/>
      <c r="N822" s="2269"/>
      <c r="O822" s="2269"/>
    </row>
    <row r="823" spans="1:15" ht="15.75" customHeight="1">
      <c r="A823" s="2269"/>
      <c r="B823" s="2269"/>
      <c r="C823" s="2269"/>
      <c r="D823" s="2269"/>
      <c r="E823" s="2269"/>
      <c r="F823" s="2269"/>
      <c r="G823" s="2269"/>
      <c r="H823" s="2269"/>
      <c r="I823" s="2269"/>
      <c r="J823" s="2269"/>
      <c r="K823" s="2269"/>
      <c r="L823" s="2269"/>
      <c r="M823" s="2269"/>
      <c r="N823" s="2269"/>
      <c r="O823" s="2269"/>
    </row>
    <row r="824" spans="1:15" ht="15.75" customHeight="1">
      <c r="A824" s="2269"/>
      <c r="B824" s="2269"/>
      <c r="C824" s="2269"/>
      <c r="D824" s="2269"/>
      <c r="E824" s="2269"/>
      <c r="F824" s="2269"/>
      <c r="G824" s="2269"/>
      <c r="H824" s="2269"/>
      <c r="I824" s="2269"/>
      <c r="J824" s="2269"/>
      <c r="K824" s="2269"/>
      <c r="L824" s="2269"/>
      <c r="M824" s="2269"/>
      <c r="N824" s="2269"/>
      <c r="O824" s="2269"/>
    </row>
    <row r="825" spans="1:15" ht="15.75" customHeight="1">
      <c r="A825" s="2269"/>
      <c r="B825" s="2269"/>
      <c r="C825" s="2269"/>
      <c r="D825" s="2269"/>
      <c r="E825" s="2269"/>
      <c r="F825" s="2269"/>
      <c r="G825" s="2269"/>
      <c r="H825" s="2269"/>
      <c r="I825" s="2269"/>
      <c r="J825" s="2269"/>
      <c r="K825" s="2269"/>
      <c r="L825" s="2269"/>
      <c r="M825" s="2269"/>
      <c r="N825" s="2269"/>
      <c r="O825" s="2269"/>
    </row>
    <row r="826" spans="1:15" ht="15.75" customHeight="1">
      <c r="A826" s="2269"/>
      <c r="B826" s="2269"/>
      <c r="C826" s="2269"/>
      <c r="D826" s="2269"/>
      <c r="E826" s="2269"/>
      <c r="F826" s="2269"/>
      <c r="G826" s="2269"/>
      <c r="H826" s="2269"/>
      <c r="I826" s="2269"/>
      <c r="J826" s="2269"/>
      <c r="K826" s="2269"/>
      <c r="L826" s="2269"/>
      <c r="M826" s="2269"/>
      <c r="N826" s="2269"/>
      <c r="O826" s="2269"/>
    </row>
    <row r="827" spans="1:15" ht="15.75" customHeight="1">
      <c r="A827" s="2269"/>
      <c r="B827" s="2269"/>
      <c r="C827" s="2269"/>
      <c r="D827" s="2269"/>
      <c r="E827" s="2269"/>
      <c r="F827" s="2269"/>
      <c r="G827" s="2269"/>
      <c r="H827" s="2269"/>
      <c r="I827" s="2269"/>
      <c r="J827" s="2269"/>
      <c r="K827" s="2269"/>
      <c r="L827" s="2269"/>
      <c r="M827" s="2269"/>
      <c r="N827" s="2269"/>
      <c r="O827" s="2269"/>
    </row>
    <row r="828" spans="1:15" ht="15.75" customHeight="1">
      <c r="A828" s="2269"/>
      <c r="B828" s="2269"/>
      <c r="C828" s="2269"/>
      <c r="D828" s="2269"/>
      <c r="E828" s="2269"/>
      <c r="F828" s="2269"/>
      <c r="G828" s="2269"/>
      <c r="H828" s="2269"/>
      <c r="I828" s="2269"/>
      <c r="J828" s="2269"/>
      <c r="K828" s="2269"/>
      <c r="L828" s="2269"/>
      <c r="M828" s="2269"/>
      <c r="N828" s="2269"/>
      <c r="O828" s="2269"/>
    </row>
    <row r="829" spans="1:15" ht="15.75" customHeight="1">
      <c r="A829" s="2269"/>
      <c r="B829" s="2269"/>
      <c r="C829" s="2269"/>
      <c r="D829" s="2269"/>
      <c r="E829" s="2269"/>
      <c r="F829" s="2269"/>
      <c r="G829" s="2269"/>
      <c r="H829" s="2269"/>
      <c r="I829" s="2269"/>
      <c r="J829" s="2269"/>
      <c r="K829" s="2269"/>
      <c r="L829" s="2269"/>
      <c r="M829" s="2269"/>
      <c r="N829" s="2269"/>
      <c r="O829" s="2269"/>
    </row>
    <row r="830" spans="1:15" ht="15.75" customHeight="1">
      <c r="A830" s="2269"/>
      <c r="B830" s="2269"/>
      <c r="C830" s="2269"/>
      <c r="D830" s="2269"/>
      <c r="E830" s="2269"/>
      <c r="F830" s="2269"/>
      <c r="G830" s="2269"/>
      <c r="H830" s="2269"/>
      <c r="I830" s="2269"/>
      <c r="J830" s="2269"/>
      <c r="K830" s="2269"/>
      <c r="L830" s="2269"/>
      <c r="M830" s="2269"/>
      <c r="N830" s="2269"/>
      <c r="O830" s="2269"/>
    </row>
    <row r="831" spans="1:15" ht="15.75" customHeight="1">
      <c r="A831" s="2269"/>
      <c r="B831" s="2269"/>
      <c r="C831" s="2269"/>
      <c r="D831" s="2269"/>
      <c r="E831" s="2269"/>
      <c r="F831" s="2269"/>
      <c r="G831" s="2269"/>
      <c r="H831" s="2269"/>
      <c r="I831" s="2269"/>
      <c r="J831" s="2269"/>
      <c r="K831" s="2269"/>
      <c r="L831" s="2269"/>
      <c r="M831" s="2269"/>
      <c r="N831" s="2269"/>
      <c r="O831" s="2269"/>
    </row>
    <row r="832" spans="1:15" ht="15.75" customHeight="1">
      <c r="A832" s="2269"/>
      <c r="B832" s="2269"/>
      <c r="C832" s="2269"/>
      <c r="D832" s="2269"/>
      <c r="E832" s="2269"/>
      <c r="F832" s="2269"/>
      <c r="G832" s="2269"/>
      <c r="H832" s="2269"/>
      <c r="I832" s="2269"/>
      <c r="J832" s="2269"/>
      <c r="K832" s="2269"/>
      <c r="L832" s="2269"/>
      <c r="M832" s="2269"/>
      <c r="N832" s="2269"/>
      <c r="O832" s="2269"/>
    </row>
    <row r="833" spans="1:15" ht="15.75" customHeight="1">
      <c r="A833" s="2269"/>
      <c r="B833" s="2269"/>
      <c r="C833" s="2269"/>
      <c r="D833" s="2269"/>
      <c r="E833" s="2269"/>
      <c r="F833" s="2269"/>
      <c r="G833" s="2269"/>
      <c r="H833" s="2269"/>
      <c r="I833" s="2269"/>
      <c r="J833" s="2269"/>
      <c r="K833" s="2269"/>
      <c r="L833" s="2269"/>
      <c r="M833" s="2269"/>
      <c r="N833" s="2269"/>
      <c r="O833" s="2269"/>
    </row>
    <row r="834" spans="1:15" ht="15.75" customHeight="1">
      <c r="A834" s="2269"/>
      <c r="B834" s="2269"/>
      <c r="C834" s="2269"/>
      <c r="D834" s="2269"/>
      <c r="E834" s="2269"/>
      <c r="F834" s="2269"/>
      <c r="G834" s="2269"/>
      <c r="H834" s="2269"/>
      <c r="I834" s="2269"/>
      <c r="J834" s="2269"/>
      <c r="K834" s="2269"/>
      <c r="L834" s="2269"/>
      <c r="M834" s="2269"/>
      <c r="N834" s="2269"/>
      <c r="O834" s="2269"/>
    </row>
    <row r="835" spans="1:15" ht="15.75" customHeight="1">
      <c r="A835" s="2269"/>
      <c r="B835" s="2269"/>
      <c r="C835" s="2269"/>
      <c r="D835" s="2269"/>
      <c r="E835" s="2269"/>
      <c r="F835" s="2269"/>
      <c r="G835" s="2269"/>
      <c r="H835" s="2269"/>
      <c r="I835" s="2269"/>
      <c r="J835" s="2269"/>
      <c r="K835" s="2269"/>
      <c r="L835" s="2269"/>
      <c r="M835" s="2269"/>
      <c r="N835" s="2269"/>
      <c r="O835" s="2269"/>
    </row>
    <row r="836" spans="1:15" ht="15.75" customHeight="1">
      <c r="A836" s="2269"/>
      <c r="B836" s="2269"/>
      <c r="C836" s="2269"/>
      <c r="D836" s="2269"/>
      <c r="E836" s="2269"/>
      <c r="F836" s="2269"/>
      <c r="G836" s="2269"/>
      <c r="H836" s="2269"/>
      <c r="I836" s="2269"/>
      <c r="J836" s="2269"/>
      <c r="K836" s="2269"/>
      <c r="L836" s="2269"/>
      <c r="M836" s="2269"/>
      <c r="N836" s="2269"/>
      <c r="O836" s="2269"/>
    </row>
    <row r="837" spans="1:15" ht="15.75" customHeight="1">
      <c r="A837" s="2269"/>
      <c r="B837" s="2269"/>
      <c r="C837" s="2269"/>
      <c r="D837" s="2269"/>
      <c r="E837" s="2269"/>
      <c r="F837" s="2269"/>
      <c r="G837" s="2269"/>
      <c r="H837" s="2269"/>
      <c r="I837" s="2269"/>
      <c r="J837" s="2269"/>
      <c r="K837" s="2269"/>
      <c r="L837" s="2269"/>
      <c r="M837" s="2269"/>
      <c r="N837" s="2269"/>
      <c r="O837" s="2269"/>
    </row>
    <row r="838" spans="1:15" ht="15.75" customHeight="1">
      <c r="A838" s="2269"/>
      <c r="B838" s="2269"/>
      <c r="C838" s="2269"/>
      <c r="D838" s="2269"/>
      <c r="E838" s="2269"/>
      <c r="F838" s="2269"/>
      <c r="G838" s="2269"/>
      <c r="H838" s="2269"/>
      <c r="I838" s="2269"/>
      <c r="J838" s="2269"/>
      <c r="K838" s="2269"/>
      <c r="L838" s="2269"/>
      <c r="M838" s="2269"/>
      <c r="N838" s="2269"/>
      <c r="O838" s="2269"/>
    </row>
    <row r="839" spans="1:15" ht="15.75" customHeight="1">
      <c r="A839" s="2269"/>
      <c r="B839" s="2269"/>
      <c r="C839" s="2269"/>
      <c r="D839" s="2269"/>
      <c r="E839" s="2269"/>
      <c r="F839" s="2269"/>
      <c r="G839" s="2269"/>
      <c r="H839" s="2269"/>
      <c r="I839" s="2269"/>
      <c r="J839" s="2269"/>
      <c r="K839" s="2269"/>
      <c r="L839" s="2269"/>
      <c r="M839" s="2269"/>
      <c r="N839" s="2269"/>
      <c r="O839" s="2269"/>
    </row>
    <row r="840" spans="1:15" ht="15.75" customHeight="1">
      <c r="A840" s="2269"/>
      <c r="B840" s="2269"/>
      <c r="C840" s="2269"/>
      <c r="D840" s="2269"/>
      <c r="E840" s="2269"/>
      <c r="F840" s="2269"/>
      <c r="G840" s="2269"/>
      <c r="H840" s="2269"/>
      <c r="I840" s="2269"/>
      <c r="J840" s="2269"/>
      <c r="K840" s="2269"/>
      <c r="L840" s="2269"/>
      <c r="M840" s="2269"/>
      <c r="N840" s="2269"/>
      <c r="O840" s="2269"/>
    </row>
    <row r="841" spans="1:15" ht="15.75" customHeight="1">
      <c r="A841" s="2269"/>
      <c r="B841" s="2269"/>
      <c r="C841" s="2269"/>
      <c r="D841" s="2269"/>
      <c r="E841" s="2269"/>
      <c r="F841" s="2269"/>
      <c r="G841" s="2269"/>
      <c r="H841" s="2269"/>
      <c r="I841" s="2269"/>
      <c r="J841" s="2269"/>
      <c r="K841" s="2269"/>
      <c r="L841" s="2269"/>
      <c r="M841" s="2269"/>
      <c r="N841" s="2269"/>
      <c r="O841" s="2269"/>
    </row>
    <row r="842" spans="1:15" ht="15.75" customHeight="1">
      <c r="A842" s="2269"/>
      <c r="B842" s="2269"/>
      <c r="C842" s="2269"/>
      <c r="D842" s="2269"/>
      <c r="E842" s="2269"/>
      <c r="F842" s="2269"/>
      <c r="G842" s="2269"/>
      <c r="H842" s="2269"/>
      <c r="I842" s="2269"/>
      <c r="J842" s="2269"/>
      <c r="K842" s="2269"/>
      <c r="L842" s="2269"/>
      <c r="M842" s="2269"/>
      <c r="N842" s="2269"/>
      <c r="O842" s="2269"/>
    </row>
    <row r="843" spans="1:15" ht="15.75" customHeight="1">
      <c r="A843" s="2269"/>
      <c r="B843" s="2269"/>
      <c r="C843" s="2269"/>
      <c r="D843" s="2269"/>
      <c r="E843" s="2269"/>
      <c r="F843" s="2269"/>
      <c r="G843" s="2269"/>
      <c r="H843" s="2269"/>
      <c r="I843" s="2269"/>
      <c r="J843" s="2269"/>
      <c r="K843" s="2269"/>
      <c r="L843" s="2269"/>
      <c r="M843" s="2269"/>
      <c r="N843" s="2269"/>
      <c r="O843" s="2269"/>
    </row>
    <row r="844" spans="1:15" ht="15.75" customHeight="1">
      <c r="A844" s="2269"/>
      <c r="B844" s="2269"/>
      <c r="C844" s="2269"/>
      <c r="D844" s="2269"/>
      <c r="E844" s="2269"/>
      <c r="F844" s="2269"/>
      <c r="G844" s="2269"/>
      <c r="H844" s="2269"/>
      <c r="I844" s="2269"/>
      <c r="J844" s="2269"/>
      <c r="K844" s="2269"/>
      <c r="L844" s="2269"/>
      <c r="M844" s="2269"/>
      <c r="N844" s="2269"/>
      <c r="O844" s="2269"/>
    </row>
    <row r="845" spans="1:15" ht="15.75" customHeight="1">
      <c r="A845" s="2269"/>
      <c r="B845" s="2269"/>
      <c r="C845" s="2269"/>
      <c r="D845" s="2269"/>
      <c r="E845" s="2269"/>
      <c r="F845" s="2269"/>
      <c r="G845" s="2269"/>
      <c r="H845" s="2269"/>
      <c r="I845" s="2269"/>
      <c r="J845" s="2269"/>
      <c r="K845" s="2269"/>
      <c r="L845" s="2269"/>
      <c r="M845" s="2269"/>
      <c r="N845" s="2269"/>
      <c r="O845" s="2269"/>
    </row>
    <row r="846" spans="1:15" ht="15.75" customHeight="1">
      <c r="A846" s="2269"/>
      <c r="B846" s="2269"/>
      <c r="C846" s="2269"/>
      <c r="D846" s="2269"/>
      <c r="E846" s="2269"/>
      <c r="F846" s="2269"/>
      <c r="G846" s="2269"/>
      <c r="H846" s="2269"/>
      <c r="I846" s="2269"/>
      <c r="J846" s="2269"/>
      <c r="K846" s="2269"/>
      <c r="L846" s="2269"/>
      <c r="M846" s="2269"/>
      <c r="N846" s="2269"/>
      <c r="O846" s="2269"/>
    </row>
    <row r="847" spans="1:15" ht="15.75" customHeight="1">
      <c r="A847" s="2269"/>
      <c r="B847" s="2269"/>
      <c r="C847" s="2269"/>
      <c r="D847" s="2269"/>
      <c r="E847" s="2269"/>
      <c r="F847" s="2269"/>
      <c r="G847" s="2269"/>
      <c r="H847" s="2269"/>
      <c r="I847" s="2269"/>
      <c r="J847" s="2269"/>
      <c r="K847" s="2269"/>
      <c r="L847" s="2269"/>
      <c r="M847" s="2269"/>
      <c r="N847" s="2269"/>
      <c r="O847" s="2269"/>
    </row>
    <row r="848" spans="1:15" ht="15.75" customHeight="1">
      <c r="A848" s="2269"/>
      <c r="B848" s="2269"/>
      <c r="C848" s="2269"/>
      <c r="D848" s="2269"/>
      <c r="E848" s="2269"/>
      <c r="F848" s="2269"/>
      <c r="G848" s="2269"/>
      <c r="H848" s="2269"/>
      <c r="I848" s="2269"/>
      <c r="J848" s="2269"/>
      <c r="K848" s="2269"/>
      <c r="L848" s="2269"/>
      <c r="M848" s="2269"/>
      <c r="N848" s="2269"/>
      <c r="O848" s="2269"/>
    </row>
    <row r="849" spans="1:15" ht="15.75" customHeight="1">
      <c r="A849" s="2269"/>
      <c r="B849" s="2269"/>
      <c r="C849" s="2269"/>
      <c r="D849" s="2269"/>
      <c r="E849" s="2269"/>
      <c r="F849" s="2269"/>
      <c r="G849" s="2269"/>
      <c r="H849" s="2269"/>
      <c r="I849" s="2269"/>
      <c r="J849" s="2269"/>
      <c r="K849" s="2269"/>
      <c r="L849" s="2269"/>
      <c r="M849" s="2269"/>
      <c r="N849" s="2269"/>
      <c r="O849" s="2269"/>
    </row>
    <row r="850" spans="1:15" ht="15.75" customHeight="1">
      <c r="A850" s="2269"/>
      <c r="B850" s="2269"/>
      <c r="C850" s="2269"/>
      <c r="D850" s="2269"/>
      <c r="E850" s="2269"/>
      <c r="F850" s="2269"/>
      <c r="G850" s="2269"/>
      <c r="H850" s="2269"/>
      <c r="I850" s="2269"/>
      <c r="J850" s="2269"/>
      <c r="K850" s="2269"/>
      <c r="L850" s="2269"/>
      <c r="M850" s="2269"/>
      <c r="N850" s="2269"/>
      <c r="O850" s="2269"/>
    </row>
    <row r="851" spans="1:15" ht="15.75" customHeight="1">
      <c r="A851" s="2269"/>
      <c r="B851" s="2269"/>
      <c r="C851" s="2269"/>
      <c r="D851" s="2269"/>
      <c r="E851" s="2269"/>
      <c r="F851" s="2269"/>
      <c r="G851" s="2269"/>
      <c r="H851" s="2269"/>
      <c r="I851" s="2269"/>
      <c r="J851" s="2269"/>
      <c r="K851" s="2269"/>
      <c r="L851" s="2269"/>
      <c r="M851" s="2269"/>
      <c r="N851" s="2269"/>
      <c r="O851" s="2269"/>
    </row>
    <row r="852" spans="1:15" ht="15.75" customHeight="1">
      <c r="A852" s="2269"/>
      <c r="B852" s="2269"/>
      <c r="C852" s="2269"/>
      <c r="D852" s="2269"/>
      <c r="E852" s="2269"/>
      <c r="F852" s="2269"/>
      <c r="G852" s="2269"/>
      <c r="H852" s="2269"/>
      <c r="I852" s="2269"/>
      <c r="J852" s="2269"/>
      <c r="K852" s="2269"/>
      <c r="L852" s="2269"/>
      <c r="M852" s="2269"/>
      <c r="N852" s="2269"/>
      <c r="O852" s="2269"/>
    </row>
    <row r="853" spans="1:15" ht="15.75" customHeight="1">
      <c r="A853" s="2269"/>
      <c r="B853" s="2269"/>
      <c r="C853" s="2269"/>
      <c r="D853" s="2269"/>
      <c r="E853" s="2269"/>
      <c r="F853" s="2269"/>
      <c r="G853" s="2269"/>
      <c r="H853" s="2269"/>
      <c r="I853" s="2269"/>
      <c r="J853" s="2269"/>
      <c r="K853" s="2269"/>
      <c r="L853" s="2269"/>
      <c r="M853" s="2269"/>
      <c r="N853" s="2269"/>
      <c r="O853" s="2269"/>
    </row>
    <row r="854" spans="1:15" ht="15.75" customHeight="1">
      <c r="A854" s="2269"/>
      <c r="B854" s="2269"/>
      <c r="C854" s="2269"/>
      <c r="D854" s="2269"/>
      <c r="E854" s="2269"/>
      <c r="F854" s="2269"/>
      <c r="G854" s="2269"/>
      <c r="H854" s="2269"/>
      <c r="I854" s="2269"/>
      <c r="J854" s="2269"/>
      <c r="K854" s="2269"/>
      <c r="L854" s="2269"/>
      <c r="M854" s="2269"/>
      <c r="N854" s="2269"/>
      <c r="O854" s="2269"/>
    </row>
    <row r="855" spans="1:15" ht="15.75" customHeight="1">
      <c r="A855" s="2269"/>
      <c r="B855" s="2269"/>
      <c r="C855" s="2269"/>
      <c r="D855" s="2269"/>
      <c r="E855" s="2269"/>
      <c r="F855" s="2269"/>
      <c r="G855" s="2269"/>
      <c r="H855" s="2269"/>
      <c r="I855" s="2269"/>
      <c r="J855" s="2269"/>
      <c r="K855" s="2269"/>
      <c r="L855" s="2269"/>
      <c r="M855" s="2269"/>
      <c r="N855" s="2269"/>
      <c r="O855" s="2269"/>
    </row>
    <row r="856" spans="1:15" ht="15.75" customHeight="1">
      <c r="A856" s="2269"/>
      <c r="B856" s="2269"/>
      <c r="C856" s="2269"/>
      <c r="D856" s="2269"/>
      <c r="E856" s="2269"/>
      <c r="F856" s="2269"/>
      <c r="G856" s="2269"/>
      <c r="H856" s="2269"/>
      <c r="I856" s="2269"/>
      <c r="J856" s="2269"/>
      <c r="K856" s="2269"/>
      <c r="L856" s="2269"/>
      <c r="M856" s="2269"/>
      <c r="N856" s="2269"/>
      <c r="O856" s="2269"/>
    </row>
    <row r="857" spans="1:15" ht="15.75" customHeight="1">
      <c r="A857" s="2269"/>
      <c r="B857" s="2269"/>
      <c r="C857" s="2269"/>
      <c r="D857" s="2269"/>
      <c r="E857" s="2269"/>
      <c r="F857" s="2269"/>
      <c r="G857" s="2269"/>
      <c r="H857" s="2269"/>
      <c r="I857" s="2269"/>
      <c r="J857" s="2269"/>
      <c r="K857" s="2269"/>
      <c r="L857" s="2269"/>
      <c r="M857" s="2269"/>
      <c r="N857" s="2269"/>
      <c r="O857" s="2269"/>
    </row>
    <row r="858" spans="1:15" ht="15.75" customHeight="1">
      <c r="A858" s="2269"/>
      <c r="B858" s="2269"/>
      <c r="C858" s="2269"/>
      <c r="D858" s="2269"/>
      <c r="E858" s="2269"/>
      <c r="F858" s="2269"/>
      <c r="G858" s="2269"/>
      <c r="H858" s="2269"/>
      <c r="I858" s="2269"/>
      <c r="J858" s="2269"/>
      <c r="K858" s="2269"/>
      <c r="L858" s="2269"/>
      <c r="M858" s="2269"/>
      <c r="N858" s="2269"/>
      <c r="O858" s="2269"/>
    </row>
    <row r="859" spans="1:15" ht="15.75" customHeight="1">
      <c r="A859" s="2269"/>
      <c r="B859" s="2269"/>
      <c r="C859" s="2269"/>
      <c r="D859" s="2269"/>
      <c r="E859" s="2269"/>
      <c r="F859" s="2269"/>
      <c r="G859" s="2269"/>
      <c r="H859" s="2269"/>
      <c r="I859" s="2269"/>
      <c r="J859" s="2269"/>
      <c r="K859" s="2269"/>
      <c r="L859" s="2269"/>
      <c r="M859" s="2269"/>
      <c r="N859" s="2269"/>
      <c r="O859" s="2269"/>
    </row>
    <row r="860" spans="1:15" ht="15.75" customHeight="1">
      <c r="A860" s="2269"/>
      <c r="B860" s="2269"/>
      <c r="C860" s="2269"/>
      <c r="D860" s="2269"/>
      <c r="E860" s="2269"/>
      <c r="F860" s="2269"/>
      <c r="G860" s="2269"/>
      <c r="H860" s="2269"/>
      <c r="I860" s="2269"/>
      <c r="J860" s="2269"/>
      <c r="K860" s="2269"/>
      <c r="L860" s="2269"/>
      <c r="M860" s="2269"/>
      <c r="N860" s="2269"/>
      <c r="O860" s="2269"/>
    </row>
    <row r="861" spans="1:15" ht="15.75" customHeight="1">
      <c r="A861" s="2269"/>
      <c r="B861" s="2269"/>
      <c r="C861" s="2269"/>
      <c r="D861" s="2269"/>
      <c r="E861" s="2269"/>
      <c r="F861" s="2269"/>
      <c r="G861" s="2269"/>
      <c r="H861" s="2269"/>
      <c r="I861" s="2269"/>
      <c r="J861" s="2269"/>
      <c r="K861" s="2269"/>
      <c r="L861" s="2269"/>
      <c r="M861" s="2269"/>
      <c r="N861" s="2269"/>
      <c r="O861" s="2269"/>
    </row>
    <row r="862" spans="1:15" ht="15.75" customHeight="1">
      <c r="A862" s="2269"/>
      <c r="B862" s="2269"/>
      <c r="C862" s="2269"/>
      <c r="D862" s="2269"/>
      <c r="E862" s="2269"/>
      <c r="F862" s="2269"/>
      <c r="G862" s="2269"/>
      <c r="H862" s="2269"/>
      <c r="I862" s="2269"/>
      <c r="J862" s="2269"/>
      <c r="K862" s="2269"/>
      <c r="L862" s="2269"/>
      <c r="M862" s="2269"/>
      <c r="N862" s="2269"/>
      <c r="O862" s="2269"/>
    </row>
    <row r="863" spans="1:15" ht="15.75" customHeight="1">
      <c r="A863" s="2269"/>
      <c r="B863" s="2269"/>
      <c r="C863" s="2269"/>
      <c r="D863" s="2269"/>
      <c r="E863" s="2269"/>
      <c r="F863" s="2269"/>
      <c r="G863" s="2269"/>
      <c r="H863" s="2269"/>
      <c r="I863" s="2269"/>
      <c r="J863" s="2269"/>
      <c r="K863" s="2269"/>
      <c r="L863" s="2269"/>
      <c r="M863" s="2269"/>
      <c r="N863" s="2269"/>
      <c r="O863" s="2269"/>
    </row>
    <row r="864" spans="1:15" ht="15.75" customHeight="1">
      <c r="A864" s="2269"/>
      <c r="B864" s="2269"/>
      <c r="C864" s="2269"/>
      <c r="D864" s="2269"/>
      <c r="E864" s="2269"/>
      <c r="F864" s="2269"/>
      <c r="G864" s="2269"/>
      <c r="H864" s="2269"/>
      <c r="I864" s="2269"/>
      <c r="J864" s="2269"/>
      <c r="K864" s="2269"/>
      <c r="L864" s="2269"/>
      <c r="M864" s="2269"/>
      <c r="N864" s="2269"/>
      <c r="O864" s="2269"/>
    </row>
    <row r="865" spans="1:15" ht="15.75" customHeight="1">
      <c r="A865" s="2269"/>
      <c r="B865" s="2269"/>
      <c r="C865" s="2269"/>
      <c r="D865" s="2269"/>
      <c r="E865" s="2269"/>
      <c r="F865" s="2269"/>
      <c r="G865" s="2269"/>
      <c r="H865" s="2269"/>
      <c r="I865" s="2269"/>
      <c r="J865" s="2269"/>
      <c r="K865" s="2269"/>
      <c r="L865" s="2269"/>
      <c r="M865" s="2269"/>
      <c r="N865" s="2269"/>
      <c r="O865" s="2269"/>
    </row>
    <row r="866" spans="1:15" ht="15.75" customHeight="1">
      <c r="A866" s="2269"/>
      <c r="B866" s="2269"/>
      <c r="C866" s="2269"/>
      <c r="D866" s="2269"/>
      <c r="E866" s="2269"/>
      <c r="F866" s="2269"/>
      <c r="G866" s="2269"/>
      <c r="H866" s="2269"/>
      <c r="I866" s="2269"/>
      <c r="J866" s="2269"/>
      <c r="K866" s="2269"/>
      <c r="L866" s="2269"/>
      <c r="M866" s="2269"/>
      <c r="N866" s="2269"/>
      <c r="O866" s="2269"/>
    </row>
    <row r="867" spans="1:15" ht="15.75" customHeight="1">
      <c r="A867" s="2269"/>
      <c r="B867" s="2269"/>
      <c r="C867" s="2269"/>
      <c r="D867" s="2269"/>
      <c r="E867" s="2269"/>
      <c r="F867" s="2269"/>
      <c r="G867" s="2269"/>
      <c r="H867" s="2269"/>
      <c r="I867" s="2269"/>
      <c r="J867" s="2269"/>
      <c r="K867" s="2269"/>
      <c r="L867" s="2269"/>
      <c r="M867" s="2269"/>
      <c r="N867" s="2269"/>
      <c r="O867" s="2269"/>
    </row>
    <row r="868" spans="1:15" ht="15.75" customHeight="1">
      <c r="A868" s="2269"/>
      <c r="B868" s="2269"/>
      <c r="C868" s="2269"/>
      <c r="D868" s="2269"/>
      <c r="E868" s="2269"/>
      <c r="F868" s="2269"/>
      <c r="G868" s="2269"/>
      <c r="H868" s="2269"/>
      <c r="I868" s="2269"/>
      <c r="J868" s="2269"/>
      <c r="K868" s="2269"/>
      <c r="L868" s="2269"/>
      <c r="M868" s="2269"/>
      <c r="N868" s="2269"/>
      <c r="O868" s="2269"/>
    </row>
    <row r="869" spans="1:15" ht="15.75" customHeight="1">
      <c r="A869" s="2269"/>
      <c r="B869" s="2269"/>
      <c r="C869" s="2269"/>
      <c r="D869" s="2269"/>
      <c r="E869" s="2269"/>
      <c r="F869" s="2269"/>
      <c r="G869" s="2269"/>
      <c r="H869" s="2269"/>
      <c r="I869" s="2269"/>
      <c r="J869" s="2269"/>
      <c r="K869" s="2269"/>
      <c r="L869" s="2269"/>
      <c r="M869" s="2269"/>
      <c r="N869" s="2269"/>
      <c r="O869" s="2269"/>
    </row>
    <row r="870" spans="1:15" ht="15.75" customHeight="1">
      <c r="A870" s="2269"/>
      <c r="B870" s="2269"/>
      <c r="C870" s="2269"/>
      <c r="D870" s="2269"/>
      <c r="E870" s="2269"/>
      <c r="F870" s="2269"/>
      <c r="G870" s="2269"/>
      <c r="H870" s="2269"/>
      <c r="I870" s="2269"/>
      <c r="J870" s="2269"/>
      <c r="K870" s="2269"/>
      <c r="L870" s="2269"/>
      <c r="M870" s="2269"/>
      <c r="N870" s="2269"/>
      <c r="O870" s="2269"/>
    </row>
    <row r="871" spans="1:15" ht="15.75" customHeight="1">
      <c r="A871" s="2269"/>
      <c r="B871" s="2269"/>
      <c r="C871" s="2269"/>
      <c r="D871" s="2269"/>
      <c r="E871" s="2269"/>
      <c r="F871" s="2269"/>
      <c r="G871" s="2269"/>
      <c r="H871" s="2269"/>
      <c r="I871" s="2269"/>
      <c r="J871" s="2269"/>
      <c r="K871" s="2269"/>
      <c r="L871" s="2269"/>
      <c r="M871" s="2269"/>
      <c r="N871" s="2269"/>
      <c r="O871" s="2269"/>
    </row>
    <row r="872" spans="1:15" ht="15.75" customHeight="1">
      <c r="A872" s="2269"/>
      <c r="B872" s="2269"/>
      <c r="C872" s="2269"/>
      <c r="D872" s="2269"/>
      <c r="E872" s="2269"/>
      <c r="F872" s="2269"/>
      <c r="G872" s="2269"/>
      <c r="H872" s="2269"/>
      <c r="I872" s="2269"/>
      <c r="J872" s="2269"/>
      <c r="K872" s="2269"/>
      <c r="L872" s="2269"/>
      <c r="M872" s="2269"/>
      <c r="N872" s="2269"/>
      <c r="O872" s="2269"/>
    </row>
    <row r="873" spans="1:15" ht="15.75" customHeight="1">
      <c r="A873" s="2269"/>
      <c r="B873" s="2269"/>
      <c r="C873" s="2269"/>
      <c r="D873" s="2269"/>
      <c r="E873" s="2269"/>
      <c r="F873" s="2269"/>
      <c r="G873" s="2269"/>
      <c r="H873" s="2269"/>
      <c r="I873" s="2269"/>
      <c r="J873" s="2269"/>
      <c r="K873" s="2269"/>
      <c r="L873" s="2269"/>
      <c r="M873" s="2269"/>
      <c r="N873" s="2269"/>
      <c r="O873" s="2269"/>
    </row>
    <row r="874" spans="1:15" ht="15.75" customHeight="1">
      <c r="A874" s="2269"/>
      <c r="B874" s="2269"/>
      <c r="C874" s="2269"/>
      <c r="D874" s="2269"/>
      <c r="E874" s="2269"/>
      <c r="F874" s="2269"/>
      <c r="G874" s="2269"/>
      <c r="H874" s="2269"/>
      <c r="I874" s="2269"/>
      <c r="J874" s="2269"/>
      <c r="K874" s="2269"/>
      <c r="L874" s="2269"/>
      <c r="M874" s="2269"/>
      <c r="N874" s="2269"/>
      <c r="O874" s="2269"/>
    </row>
    <row r="875" spans="1:15" ht="15.75" customHeight="1">
      <c r="A875" s="2269"/>
      <c r="B875" s="2269"/>
      <c r="C875" s="2269"/>
      <c r="D875" s="2269"/>
      <c r="E875" s="2269"/>
      <c r="F875" s="2269"/>
      <c r="G875" s="2269"/>
      <c r="H875" s="2269"/>
      <c r="I875" s="2269"/>
      <c r="J875" s="2269"/>
      <c r="K875" s="2269"/>
      <c r="L875" s="2269"/>
      <c r="M875" s="2269"/>
      <c r="N875" s="2269"/>
      <c r="O875" s="2269"/>
    </row>
    <row r="876" spans="1:15" ht="15.75" customHeight="1">
      <c r="A876" s="2269"/>
      <c r="B876" s="2269"/>
      <c r="C876" s="2269"/>
      <c r="D876" s="2269"/>
      <c r="E876" s="2269"/>
      <c r="F876" s="2269"/>
      <c r="G876" s="2269"/>
      <c r="H876" s="2269"/>
      <c r="I876" s="2269"/>
      <c r="J876" s="2269"/>
      <c r="K876" s="2269"/>
      <c r="L876" s="2269"/>
      <c r="M876" s="2269"/>
      <c r="N876" s="2269"/>
      <c r="O876" s="2269"/>
    </row>
    <row r="877" spans="1:15" ht="15.75" customHeight="1">
      <c r="A877" s="2269"/>
      <c r="B877" s="2269"/>
      <c r="C877" s="2269"/>
      <c r="D877" s="2269"/>
      <c r="E877" s="2269"/>
      <c r="F877" s="2269"/>
      <c r="G877" s="2269"/>
      <c r="H877" s="2269"/>
      <c r="I877" s="2269"/>
      <c r="J877" s="2269"/>
      <c r="K877" s="2269"/>
      <c r="L877" s="2269"/>
      <c r="M877" s="2269"/>
      <c r="N877" s="2269"/>
      <c r="O877" s="2269"/>
    </row>
    <row r="878" spans="1:15" ht="15.75" customHeight="1">
      <c r="A878" s="2269"/>
      <c r="B878" s="2269"/>
      <c r="C878" s="2269"/>
      <c r="D878" s="2269"/>
      <c r="E878" s="2269"/>
      <c r="F878" s="2269"/>
      <c r="G878" s="2269"/>
      <c r="H878" s="2269"/>
      <c r="I878" s="2269"/>
      <c r="J878" s="2269"/>
      <c r="K878" s="2269"/>
      <c r="L878" s="2269"/>
      <c r="M878" s="2269"/>
      <c r="N878" s="2269"/>
      <c r="O878" s="2269"/>
    </row>
    <row r="879" spans="1:15" ht="15.75" customHeight="1">
      <c r="A879" s="2269"/>
      <c r="B879" s="2269"/>
      <c r="C879" s="2269"/>
      <c r="D879" s="2269"/>
      <c r="E879" s="2269"/>
      <c r="F879" s="2269"/>
      <c r="G879" s="2269"/>
      <c r="H879" s="2269"/>
      <c r="I879" s="2269"/>
      <c r="J879" s="2269"/>
      <c r="K879" s="2269"/>
      <c r="L879" s="2269"/>
      <c r="M879" s="2269"/>
      <c r="N879" s="2269"/>
      <c r="O879" s="2269"/>
    </row>
    <row r="880" spans="1:15" ht="15.75" customHeight="1">
      <c r="A880" s="2269"/>
      <c r="B880" s="2269"/>
      <c r="C880" s="2269"/>
      <c r="D880" s="2269"/>
      <c r="E880" s="2269"/>
      <c r="F880" s="2269"/>
      <c r="G880" s="2269"/>
      <c r="H880" s="2269"/>
      <c r="I880" s="2269"/>
      <c r="J880" s="2269"/>
      <c r="K880" s="2269"/>
      <c r="L880" s="2269"/>
      <c r="M880" s="2269"/>
      <c r="N880" s="2269"/>
      <c r="O880" s="2269"/>
    </row>
    <row r="881" spans="1:15" ht="15.75" customHeight="1">
      <c r="A881" s="2269"/>
      <c r="B881" s="2269"/>
      <c r="C881" s="2269"/>
      <c r="D881" s="2269"/>
      <c r="E881" s="2269"/>
      <c r="F881" s="2269"/>
      <c r="G881" s="2269"/>
      <c r="H881" s="2269"/>
      <c r="I881" s="2269"/>
      <c r="J881" s="2269"/>
      <c r="K881" s="2269"/>
      <c r="L881" s="2269"/>
      <c r="M881" s="2269"/>
      <c r="N881" s="2269"/>
      <c r="O881" s="2269"/>
    </row>
    <row r="882" spans="1:15" ht="15.75" customHeight="1">
      <c r="A882" s="2269"/>
      <c r="B882" s="2269"/>
      <c r="C882" s="2269"/>
      <c r="D882" s="2269"/>
      <c r="E882" s="2269"/>
      <c r="F882" s="2269"/>
      <c r="G882" s="2269"/>
      <c r="H882" s="2269"/>
      <c r="I882" s="2269"/>
      <c r="J882" s="2269"/>
      <c r="K882" s="2269"/>
      <c r="L882" s="2269"/>
      <c r="M882" s="2269"/>
      <c r="N882" s="2269"/>
      <c r="O882" s="2269"/>
    </row>
    <row r="883" spans="1:15" ht="15.75" customHeight="1">
      <c r="A883" s="2269"/>
      <c r="B883" s="2269"/>
      <c r="C883" s="2269"/>
      <c r="D883" s="2269"/>
      <c r="E883" s="2269"/>
      <c r="F883" s="2269"/>
      <c r="G883" s="2269"/>
      <c r="H883" s="2269"/>
      <c r="I883" s="2269"/>
      <c r="J883" s="2269"/>
      <c r="K883" s="2269"/>
      <c r="L883" s="2269"/>
      <c r="M883" s="2269"/>
      <c r="N883" s="2269"/>
      <c r="O883" s="2269"/>
    </row>
    <row r="884" spans="1:15" ht="15.75" customHeight="1">
      <c r="A884" s="2269"/>
      <c r="B884" s="2269"/>
      <c r="C884" s="2269"/>
      <c r="D884" s="2269"/>
      <c r="E884" s="2269"/>
      <c r="F884" s="2269"/>
      <c r="G884" s="2269"/>
      <c r="H884" s="2269"/>
      <c r="I884" s="2269"/>
      <c r="J884" s="2269"/>
      <c r="K884" s="2269"/>
      <c r="L884" s="2269"/>
      <c r="M884" s="2269"/>
      <c r="N884" s="2269"/>
      <c r="O884" s="2269"/>
    </row>
    <row r="885" spans="1:15" ht="15.75" customHeight="1">
      <c r="A885" s="2269"/>
      <c r="B885" s="2269"/>
      <c r="C885" s="2269"/>
      <c r="D885" s="2269"/>
      <c r="E885" s="2269"/>
      <c r="F885" s="2269"/>
      <c r="G885" s="2269"/>
      <c r="H885" s="2269"/>
      <c r="I885" s="2269"/>
      <c r="J885" s="2269"/>
      <c r="K885" s="2269"/>
      <c r="L885" s="2269"/>
      <c r="M885" s="2269"/>
      <c r="N885" s="2269"/>
      <c r="O885" s="2269"/>
    </row>
    <row r="886" spans="1:15" ht="15.75" customHeight="1">
      <c r="A886" s="2269"/>
      <c r="B886" s="2269"/>
      <c r="C886" s="2269"/>
      <c r="D886" s="2269"/>
      <c r="E886" s="2269"/>
      <c r="F886" s="2269"/>
      <c r="G886" s="2269"/>
      <c r="H886" s="2269"/>
      <c r="I886" s="2269"/>
      <c r="J886" s="2269"/>
      <c r="K886" s="2269"/>
      <c r="L886" s="2269"/>
      <c r="M886" s="2269"/>
      <c r="N886" s="2269"/>
      <c r="O886" s="2269"/>
    </row>
    <row r="887" spans="1:15" ht="15.75" customHeight="1">
      <c r="A887" s="2269"/>
      <c r="B887" s="2269"/>
      <c r="C887" s="2269"/>
      <c r="D887" s="2269"/>
      <c r="E887" s="2269"/>
      <c r="F887" s="2269"/>
      <c r="G887" s="2269"/>
      <c r="H887" s="2269"/>
      <c r="I887" s="2269"/>
      <c r="J887" s="2269"/>
      <c r="K887" s="2269"/>
      <c r="L887" s="2269"/>
      <c r="M887" s="2269"/>
      <c r="N887" s="2269"/>
      <c r="O887" s="2269"/>
    </row>
    <row r="888" spans="1:15" ht="15.75" customHeight="1">
      <c r="A888" s="2269"/>
      <c r="B888" s="2269"/>
      <c r="C888" s="2269"/>
      <c r="D888" s="2269"/>
      <c r="E888" s="2269"/>
      <c r="F888" s="2269"/>
      <c r="G888" s="2269"/>
      <c r="H888" s="2269"/>
      <c r="I888" s="2269"/>
      <c r="J888" s="2269"/>
      <c r="K888" s="2269"/>
      <c r="L888" s="2269"/>
      <c r="M888" s="2269"/>
      <c r="N888" s="2269"/>
      <c r="O888" s="2269"/>
    </row>
    <row r="889" spans="1:15" ht="15.75" customHeight="1">
      <c r="A889" s="2269"/>
      <c r="B889" s="2269"/>
      <c r="C889" s="2269"/>
      <c r="D889" s="2269"/>
      <c r="E889" s="2269"/>
      <c r="F889" s="2269"/>
      <c r="G889" s="2269"/>
      <c r="H889" s="2269"/>
      <c r="I889" s="2269"/>
      <c r="J889" s="2269"/>
      <c r="K889" s="2269"/>
      <c r="L889" s="2269"/>
      <c r="M889" s="2269"/>
      <c r="N889" s="2269"/>
      <c r="O889" s="2269"/>
    </row>
    <row r="890" spans="1:15" ht="15.75" customHeight="1">
      <c r="A890" s="2269"/>
      <c r="B890" s="2269"/>
      <c r="C890" s="2269"/>
      <c r="D890" s="2269"/>
      <c r="E890" s="2269"/>
      <c r="F890" s="2269"/>
      <c r="G890" s="2269"/>
      <c r="H890" s="2269"/>
      <c r="I890" s="2269"/>
      <c r="J890" s="2269"/>
      <c r="K890" s="2269"/>
      <c r="L890" s="2269"/>
      <c r="M890" s="2269"/>
      <c r="N890" s="2269"/>
      <c r="O890" s="2269"/>
    </row>
    <row r="891" spans="1:15" ht="15.75" customHeight="1">
      <c r="A891" s="2269"/>
      <c r="B891" s="2269"/>
      <c r="C891" s="2269"/>
      <c r="D891" s="2269"/>
      <c r="E891" s="2269"/>
      <c r="F891" s="2269"/>
      <c r="G891" s="2269"/>
      <c r="H891" s="2269"/>
      <c r="I891" s="2269"/>
      <c r="J891" s="2269"/>
      <c r="K891" s="2269"/>
      <c r="L891" s="2269"/>
      <c r="M891" s="2269"/>
      <c r="N891" s="2269"/>
      <c r="O891" s="2269"/>
    </row>
    <row r="892" spans="1:15" ht="15.75" customHeight="1">
      <c r="A892" s="2269"/>
      <c r="B892" s="2269"/>
      <c r="C892" s="2269"/>
      <c r="D892" s="2269"/>
      <c r="E892" s="2269"/>
      <c r="F892" s="2269"/>
      <c r="G892" s="2269"/>
      <c r="H892" s="2269"/>
      <c r="I892" s="2269"/>
      <c r="J892" s="2269"/>
      <c r="K892" s="2269"/>
      <c r="L892" s="2269"/>
      <c r="M892" s="2269"/>
      <c r="N892" s="2269"/>
      <c r="O892" s="2269"/>
    </row>
    <row r="893" spans="1:15" ht="15.75" customHeight="1">
      <c r="A893" s="2269"/>
      <c r="B893" s="2269"/>
      <c r="C893" s="2269"/>
      <c r="D893" s="2269"/>
      <c r="E893" s="2269"/>
      <c r="F893" s="2269"/>
      <c r="G893" s="2269"/>
      <c r="H893" s="2269"/>
      <c r="I893" s="2269"/>
      <c r="J893" s="2269"/>
      <c r="K893" s="2269"/>
      <c r="L893" s="2269"/>
      <c r="M893" s="2269"/>
      <c r="N893" s="2269"/>
      <c r="O893" s="2269"/>
    </row>
    <row r="894" spans="1:15" ht="15.75" customHeight="1">
      <c r="A894" s="2269"/>
      <c r="B894" s="2269"/>
      <c r="C894" s="2269"/>
      <c r="D894" s="2269"/>
      <c r="E894" s="2269"/>
      <c r="F894" s="2269"/>
      <c r="G894" s="2269"/>
      <c r="H894" s="2269"/>
      <c r="I894" s="2269"/>
      <c r="J894" s="2269"/>
      <c r="K894" s="2269"/>
      <c r="L894" s="2269"/>
      <c r="M894" s="2269"/>
      <c r="N894" s="2269"/>
      <c r="O894" s="2269"/>
    </row>
    <row r="895" spans="1:15" ht="15.75" customHeight="1">
      <c r="A895" s="2269"/>
      <c r="B895" s="2269"/>
      <c r="C895" s="2269"/>
      <c r="D895" s="2269"/>
      <c r="E895" s="2269"/>
      <c r="F895" s="2269"/>
      <c r="G895" s="2269"/>
      <c r="H895" s="2269"/>
      <c r="I895" s="2269"/>
      <c r="J895" s="2269"/>
      <c r="K895" s="2269"/>
      <c r="L895" s="2269"/>
      <c r="M895" s="2269"/>
      <c r="N895" s="2269"/>
      <c r="O895" s="2269"/>
    </row>
    <row r="896" spans="1:15" ht="15.75" customHeight="1">
      <c r="A896" s="2269"/>
      <c r="B896" s="2269"/>
      <c r="C896" s="2269"/>
      <c r="D896" s="2269"/>
      <c r="E896" s="2269"/>
      <c r="F896" s="2269"/>
      <c r="G896" s="2269"/>
      <c r="H896" s="2269"/>
      <c r="I896" s="2269"/>
      <c r="J896" s="2269"/>
      <c r="K896" s="2269"/>
      <c r="L896" s="2269"/>
      <c r="M896" s="2269"/>
      <c r="N896" s="2269"/>
      <c r="O896" s="2269"/>
    </row>
    <row r="897" spans="1:15" ht="15.75" customHeight="1">
      <c r="A897" s="2269"/>
      <c r="B897" s="2269"/>
      <c r="C897" s="2269"/>
      <c r="D897" s="2269"/>
      <c r="E897" s="2269"/>
      <c r="F897" s="2269"/>
      <c r="G897" s="2269"/>
      <c r="H897" s="2269"/>
      <c r="I897" s="2269"/>
      <c r="J897" s="2269"/>
      <c r="K897" s="2269"/>
      <c r="L897" s="2269"/>
      <c r="M897" s="2269"/>
      <c r="N897" s="2269"/>
      <c r="O897" s="2269"/>
    </row>
    <row r="898" spans="1:15" ht="15.75" customHeight="1">
      <c r="A898" s="2269"/>
      <c r="B898" s="2269"/>
      <c r="C898" s="2269"/>
      <c r="D898" s="2269"/>
      <c r="E898" s="2269"/>
      <c r="F898" s="2269"/>
      <c r="G898" s="2269"/>
      <c r="H898" s="2269"/>
      <c r="I898" s="2269"/>
      <c r="J898" s="2269"/>
      <c r="K898" s="2269"/>
      <c r="L898" s="2269"/>
      <c r="M898" s="2269"/>
      <c r="N898" s="2269"/>
      <c r="O898" s="2269"/>
    </row>
    <row r="899" spans="1:15" ht="15.75" customHeight="1">
      <c r="A899" s="2269"/>
      <c r="B899" s="2269"/>
      <c r="C899" s="2269"/>
      <c r="D899" s="2269"/>
      <c r="E899" s="2269"/>
      <c r="F899" s="2269"/>
      <c r="G899" s="2269"/>
      <c r="H899" s="2269"/>
      <c r="I899" s="2269"/>
      <c r="J899" s="2269"/>
      <c r="K899" s="2269"/>
      <c r="L899" s="2269"/>
      <c r="M899" s="2269"/>
      <c r="N899" s="2269"/>
      <c r="O899" s="2269"/>
    </row>
    <row r="900" spans="1:15" ht="15.75" customHeight="1">
      <c r="A900" s="2269"/>
      <c r="B900" s="2269"/>
      <c r="C900" s="2269"/>
      <c r="D900" s="2269"/>
      <c r="E900" s="2269"/>
      <c r="F900" s="2269"/>
      <c r="G900" s="2269"/>
      <c r="H900" s="2269"/>
      <c r="I900" s="2269"/>
      <c r="J900" s="2269"/>
      <c r="K900" s="2269"/>
      <c r="L900" s="2269"/>
      <c r="M900" s="2269"/>
      <c r="N900" s="2269"/>
      <c r="O900" s="2269"/>
    </row>
    <row r="901" spans="1:15" ht="15.75" customHeight="1">
      <c r="A901" s="2269"/>
      <c r="B901" s="2269"/>
      <c r="C901" s="2269"/>
      <c r="D901" s="2269"/>
      <c r="E901" s="2269"/>
      <c r="F901" s="2269"/>
      <c r="G901" s="2269"/>
      <c r="H901" s="2269"/>
      <c r="I901" s="2269"/>
      <c r="J901" s="2269"/>
      <c r="K901" s="2269"/>
      <c r="L901" s="2269"/>
      <c r="M901" s="2269"/>
      <c r="N901" s="2269"/>
      <c r="O901" s="2269"/>
    </row>
    <row r="902" spans="1:15" ht="15.75" customHeight="1">
      <c r="A902" s="2269"/>
      <c r="B902" s="2269"/>
      <c r="C902" s="2269"/>
      <c r="D902" s="2269"/>
      <c r="E902" s="2269"/>
      <c r="F902" s="2269"/>
      <c r="G902" s="2269"/>
      <c r="H902" s="2269"/>
      <c r="I902" s="2269"/>
      <c r="J902" s="2269"/>
      <c r="K902" s="2269"/>
      <c r="L902" s="2269"/>
      <c r="M902" s="2269"/>
      <c r="N902" s="2269"/>
      <c r="O902" s="2269"/>
    </row>
    <row r="903" spans="1:15" ht="15.75" customHeight="1">
      <c r="A903" s="2269"/>
      <c r="B903" s="2269"/>
      <c r="C903" s="2269"/>
      <c r="D903" s="2269"/>
      <c r="E903" s="2269"/>
      <c r="F903" s="2269"/>
      <c r="G903" s="2269"/>
      <c r="H903" s="2269"/>
      <c r="I903" s="2269"/>
      <c r="J903" s="2269"/>
      <c r="K903" s="2269"/>
      <c r="L903" s="2269"/>
      <c r="M903" s="2269"/>
      <c r="N903" s="2269"/>
      <c r="O903" s="2269"/>
    </row>
    <row r="904" spans="1:15" ht="15.75" customHeight="1">
      <c r="A904" s="2269"/>
      <c r="B904" s="2269"/>
      <c r="C904" s="2269"/>
      <c r="D904" s="2269"/>
      <c r="E904" s="2269"/>
      <c r="F904" s="2269"/>
      <c r="G904" s="2269"/>
      <c r="H904" s="2269"/>
      <c r="I904" s="2269"/>
      <c r="J904" s="2269"/>
      <c r="K904" s="2269"/>
      <c r="L904" s="2269"/>
      <c r="M904" s="2269"/>
      <c r="N904" s="2269"/>
      <c r="O904" s="2269"/>
    </row>
    <row r="905" spans="1:15" ht="15.75" customHeight="1">
      <c r="A905" s="2269"/>
      <c r="B905" s="2269"/>
      <c r="C905" s="2269"/>
      <c r="D905" s="2269"/>
      <c r="E905" s="2269"/>
      <c r="F905" s="2269"/>
      <c r="G905" s="2269"/>
      <c r="H905" s="2269"/>
      <c r="I905" s="2269"/>
      <c r="J905" s="2269"/>
      <c r="K905" s="2269"/>
      <c r="L905" s="2269"/>
      <c r="M905" s="2269"/>
      <c r="N905" s="2269"/>
      <c r="O905" s="2269"/>
    </row>
    <row r="906" spans="1:15" ht="15.75" customHeight="1">
      <c r="A906" s="2269"/>
      <c r="B906" s="2269"/>
      <c r="C906" s="2269"/>
      <c r="D906" s="2269"/>
      <c r="E906" s="2269"/>
      <c r="F906" s="2269"/>
      <c r="G906" s="2269"/>
      <c r="H906" s="2269"/>
      <c r="I906" s="2269"/>
      <c r="J906" s="2269"/>
      <c r="K906" s="2269"/>
      <c r="L906" s="2269"/>
      <c r="M906" s="2269"/>
      <c r="N906" s="2269"/>
      <c r="O906" s="2269"/>
    </row>
    <row r="907" spans="1:15" ht="15.75" customHeight="1">
      <c r="A907" s="2269"/>
      <c r="B907" s="2269"/>
      <c r="C907" s="2269"/>
      <c r="D907" s="2269"/>
      <c r="E907" s="2269"/>
      <c r="F907" s="2269"/>
      <c r="G907" s="2269"/>
      <c r="H907" s="2269"/>
      <c r="I907" s="2269"/>
      <c r="J907" s="2269"/>
      <c r="K907" s="2269"/>
      <c r="L907" s="2269"/>
      <c r="M907" s="2269"/>
      <c r="N907" s="2269"/>
      <c r="O907" s="2269"/>
    </row>
    <row r="908" spans="1:15" ht="15.75" customHeight="1">
      <c r="A908" s="2269"/>
      <c r="B908" s="2269"/>
      <c r="C908" s="2269"/>
      <c r="D908" s="2269"/>
      <c r="E908" s="2269"/>
      <c r="F908" s="2269"/>
      <c r="G908" s="2269"/>
      <c r="H908" s="2269"/>
      <c r="I908" s="2269"/>
      <c r="J908" s="2269"/>
      <c r="K908" s="2269"/>
      <c r="L908" s="2269"/>
      <c r="M908" s="2269"/>
      <c r="N908" s="2269"/>
      <c r="O908" s="2269"/>
    </row>
    <row r="909" spans="1:15" ht="15.75" customHeight="1">
      <c r="A909" s="2269"/>
      <c r="B909" s="2269"/>
      <c r="C909" s="2269"/>
      <c r="D909" s="2269"/>
      <c r="E909" s="2269"/>
      <c r="F909" s="2269"/>
      <c r="G909" s="2269"/>
      <c r="H909" s="2269"/>
      <c r="I909" s="2269"/>
      <c r="J909" s="2269"/>
      <c r="K909" s="2269"/>
      <c r="L909" s="2269"/>
      <c r="M909" s="2269"/>
      <c r="N909" s="2269"/>
      <c r="O909" s="2269"/>
    </row>
    <row r="910" spans="1:15" ht="15.75" customHeight="1">
      <c r="A910" s="2269"/>
      <c r="B910" s="2269"/>
      <c r="C910" s="2269"/>
      <c r="D910" s="2269"/>
      <c r="E910" s="2269"/>
      <c r="F910" s="2269"/>
      <c r="G910" s="2269"/>
      <c r="H910" s="2269"/>
      <c r="I910" s="2269"/>
      <c r="J910" s="2269"/>
      <c r="K910" s="2269"/>
      <c r="L910" s="2269"/>
      <c r="M910" s="2269"/>
      <c r="N910" s="2269"/>
      <c r="O910" s="2269"/>
    </row>
    <row r="911" spans="1:15" ht="15.75" customHeight="1">
      <c r="A911" s="2269"/>
      <c r="B911" s="2269"/>
      <c r="C911" s="2269"/>
      <c r="D911" s="2269"/>
      <c r="E911" s="2269"/>
      <c r="F911" s="2269"/>
      <c r="G911" s="2269"/>
      <c r="H911" s="2269"/>
      <c r="I911" s="2269"/>
      <c r="J911" s="2269"/>
      <c r="K911" s="2269"/>
      <c r="L911" s="2269"/>
      <c r="M911" s="2269"/>
      <c r="N911" s="2269"/>
      <c r="O911" s="2269"/>
    </row>
    <row r="912" spans="1:15" ht="15.75" customHeight="1">
      <c r="A912" s="2269"/>
      <c r="B912" s="2269"/>
      <c r="C912" s="2269"/>
      <c r="D912" s="2269"/>
      <c r="E912" s="2269"/>
      <c r="F912" s="2269"/>
      <c r="G912" s="2269"/>
      <c r="H912" s="2269"/>
      <c r="I912" s="2269"/>
      <c r="J912" s="2269"/>
      <c r="K912" s="2269"/>
      <c r="L912" s="2269"/>
      <c r="M912" s="2269"/>
      <c r="N912" s="2269"/>
      <c r="O912" s="2269"/>
    </row>
    <row r="913" spans="1:15" ht="15.75" customHeight="1">
      <c r="A913" s="2269"/>
      <c r="B913" s="2269"/>
      <c r="C913" s="2269"/>
      <c r="D913" s="2269"/>
      <c r="E913" s="2269"/>
      <c r="F913" s="2269"/>
      <c r="G913" s="2269"/>
      <c r="H913" s="2269"/>
      <c r="I913" s="2269"/>
      <c r="J913" s="2269"/>
      <c r="K913" s="2269"/>
      <c r="L913" s="2269"/>
      <c r="M913" s="2269"/>
      <c r="N913" s="2269"/>
      <c r="O913" s="2269"/>
    </row>
    <row r="914" spans="1:15" ht="15.75" customHeight="1">
      <c r="A914" s="2269"/>
      <c r="B914" s="2269"/>
      <c r="C914" s="2269"/>
      <c r="D914" s="2269"/>
      <c r="E914" s="2269"/>
      <c r="F914" s="2269"/>
      <c r="G914" s="2269"/>
      <c r="H914" s="2269"/>
      <c r="I914" s="2269"/>
      <c r="J914" s="2269"/>
      <c r="K914" s="2269"/>
      <c r="L914" s="2269"/>
      <c r="M914" s="2269"/>
      <c r="N914" s="2269"/>
      <c r="O914" s="2269"/>
    </row>
    <row r="915" spans="1:15" ht="15.75" customHeight="1">
      <c r="A915" s="2269"/>
      <c r="B915" s="2269"/>
      <c r="C915" s="2269"/>
      <c r="D915" s="2269"/>
      <c r="E915" s="2269"/>
      <c r="F915" s="2269"/>
      <c r="G915" s="2269"/>
      <c r="H915" s="2269"/>
      <c r="I915" s="2269"/>
      <c r="J915" s="2269"/>
      <c r="K915" s="2269"/>
      <c r="L915" s="2269"/>
      <c r="M915" s="2269"/>
      <c r="N915" s="2269"/>
      <c r="O915" s="2269"/>
    </row>
    <row r="916" spans="1:15" ht="15.75" customHeight="1">
      <c r="A916" s="2269"/>
      <c r="B916" s="2269"/>
      <c r="C916" s="2269"/>
      <c r="D916" s="2269"/>
      <c r="E916" s="2269"/>
      <c r="F916" s="2269"/>
      <c r="G916" s="2269"/>
      <c r="H916" s="2269"/>
      <c r="I916" s="2269"/>
      <c r="J916" s="2269"/>
      <c r="K916" s="2269"/>
      <c r="L916" s="2269"/>
      <c r="M916" s="2269"/>
      <c r="N916" s="2269"/>
      <c r="O916" s="2269"/>
    </row>
    <row r="917" spans="1:15" ht="15.75" customHeight="1">
      <c r="A917" s="2269"/>
      <c r="B917" s="2269"/>
      <c r="C917" s="2269"/>
      <c r="D917" s="2269"/>
      <c r="E917" s="2269"/>
      <c r="F917" s="2269"/>
      <c r="G917" s="2269"/>
      <c r="H917" s="2269"/>
      <c r="I917" s="2269"/>
      <c r="J917" s="2269"/>
      <c r="K917" s="2269"/>
      <c r="L917" s="2269"/>
      <c r="M917" s="2269"/>
      <c r="N917" s="2269"/>
      <c r="O917" s="2269"/>
    </row>
    <row r="918" spans="1:15" ht="15.75" customHeight="1">
      <c r="A918" s="2269"/>
      <c r="B918" s="2269"/>
      <c r="C918" s="2269"/>
      <c r="D918" s="2269"/>
      <c r="E918" s="2269"/>
      <c r="F918" s="2269"/>
      <c r="G918" s="2269"/>
      <c r="H918" s="2269"/>
      <c r="I918" s="2269"/>
      <c r="J918" s="2269"/>
      <c r="K918" s="2269"/>
      <c r="L918" s="2269"/>
      <c r="M918" s="2269"/>
      <c r="N918" s="2269"/>
      <c r="O918" s="2269"/>
    </row>
    <row r="919" spans="1:15" ht="15.75" customHeight="1">
      <c r="A919" s="2269"/>
      <c r="B919" s="2269"/>
      <c r="C919" s="2269"/>
      <c r="D919" s="2269"/>
      <c r="E919" s="2269"/>
      <c r="F919" s="2269"/>
      <c r="G919" s="2269"/>
      <c r="H919" s="2269"/>
      <c r="I919" s="2269"/>
      <c r="J919" s="2269"/>
      <c r="K919" s="2269"/>
      <c r="L919" s="2269"/>
      <c r="M919" s="2269"/>
      <c r="N919" s="2269"/>
      <c r="O919" s="2269"/>
    </row>
    <row r="920" spans="1:15" ht="15.75" customHeight="1">
      <c r="A920" s="2269"/>
      <c r="B920" s="2269"/>
      <c r="C920" s="2269"/>
      <c r="D920" s="2269"/>
      <c r="E920" s="2269"/>
      <c r="F920" s="2269"/>
      <c r="G920" s="2269"/>
      <c r="H920" s="2269"/>
      <c r="I920" s="2269"/>
      <c r="J920" s="2269"/>
      <c r="K920" s="2269"/>
      <c r="L920" s="2269"/>
      <c r="M920" s="2269"/>
      <c r="N920" s="2269"/>
      <c r="O920" s="2269"/>
    </row>
    <row r="921" spans="1:15" ht="15.75" customHeight="1">
      <c r="A921" s="2269"/>
      <c r="B921" s="2269"/>
      <c r="C921" s="2269"/>
      <c r="D921" s="2269"/>
      <c r="E921" s="2269"/>
      <c r="F921" s="2269"/>
      <c r="G921" s="2269"/>
      <c r="H921" s="2269"/>
      <c r="I921" s="2269"/>
      <c r="J921" s="2269"/>
      <c r="K921" s="2269"/>
      <c r="L921" s="2269"/>
      <c r="M921" s="2269"/>
      <c r="N921" s="2269"/>
      <c r="O921" s="2269"/>
    </row>
    <row r="922" spans="1:15" ht="15.75" customHeight="1">
      <c r="A922" s="2269"/>
      <c r="B922" s="2269"/>
      <c r="C922" s="2269"/>
      <c r="D922" s="2269"/>
      <c r="E922" s="2269"/>
      <c r="F922" s="2269"/>
      <c r="G922" s="2269"/>
      <c r="H922" s="2269"/>
      <c r="I922" s="2269"/>
      <c r="J922" s="2269"/>
      <c r="K922" s="2269"/>
      <c r="L922" s="2269"/>
      <c r="M922" s="2269"/>
      <c r="N922" s="2269"/>
      <c r="O922" s="2269"/>
    </row>
    <row r="923" spans="1:15" ht="15.75" customHeight="1">
      <c r="A923" s="2269"/>
      <c r="B923" s="2269"/>
      <c r="C923" s="2269"/>
      <c r="D923" s="2269"/>
      <c r="E923" s="2269"/>
      <c r="F923" s="2269"/>
      <c r="G923" s="2269"/>
      <c r="H923" s="2269"/>
      <c r="I923" s="2269"/>
      <c r="J923" s="2269"/>
      <c r="K923" s="2269"/>
      <c r="L923" s="2269"/>
      <c r="M923" s="2269"/>
      <c r="N923" s="2269"/>
      <c r="O923" s="2269"/>
    </row>
    <row r="924" spans="1:15" ht="15.75" customHeight="1">
      <c r="A924" s="2269"/>
      <c r="B924" s="2269"/>
      <c r="C924" s="2269"/>
      <c r="D924" s="2269"/>
      <c r="E924" s="2269"/>
      <c r="F924" s="2269"/>
      <c r="G924" s="2269"/>
      <c r="H924" s="2269"/>
      <c r="I924" s="2269"/>
      <c r="J924" s="2269"/>
      <c r="K924" s="2269"/>
      <c r="L924" s="2269"/>
      <c r="M924" s="2269"/>
      <c r="N924" s="2269"/>
      <c r="O924" s="2269"/>
    </row>
    <row r="925" spans="1:15" ht="15.75" customHeight="1">
      <c r="A925" s="2269"/>
      <c r="B925" s="2269"/>
      <c r="C925" s="2269"/>
      <c r="D925" s="2269"/>
      <c r="E925" s="2269"/>
      <c r="F925" s="2269"/>
      <c r="G925" s="2269"/>
      <c r="H925" s="2269"/>
      <c r="I925" s="2269"/>
      <c r="J925" s="2269"/>
      <c r="K925" s="2269"/>
      <c r="L925" s="2269"/>
      <c r="M925" s="2269"/>
      <c r="N925" s="2269"/>
      <c r="O925" s="2269"/>
    </row>
    <row r="926" spans="1:15" ht="15.75" customHeight="1">
      <c r="A926" s="2269"/>
      <c r="B926" s="2269"/>
      <c r="C926" s="2269"/>
      <c r="D926" s="2269"/>
      <c r="E926" s="2269"/>
      <c r="F926" s="2269"/>
      <c r="G926" s="2269"/>
      <c r="H926" s="2269"/>
      <c r="I926" s="2269"/>
      <c r="J926" s="2269"/>
      <c r="K926" s="2269"/>
      <c r="L926" s="2269"/>
      <c r="M926" s="2269"/>
      <c r="N926" s="2269"/>
      <c r="O926" s="2269"/>
    </row>
    <row r="927" spans="1:15" ht="15.75" customHeight="1">
      <c r="A927" s="2269"/>
      <c r="B927" s="2269"/>
      <c r="C927" s="2269"/>
      <c r="D927" s="2269"/>
      <c r="E927" s="2269"/>
      <c r="F927" s="2269"/>
      <c r="G927" s="2269"/>
      <c r="H927" s="2269"/>
      <c r="I927" s="2269"/>
      <c r="J927" s="2269"/>
      <c r="K927" s="2269"/>
      <c r="L927" s="2269"/>
      <c r="M927" s="2269"/>
      <c r="N927" s="2269"/>
      <c r="O927" s="2269"/>
    </row>
    <row r="928" spans="1:15" ht="15.75" customHeight="1">
      <c r="A928" s="2269"/>
      <c r="B928" s="2269"/>
      <c r="C928" s="2269"/>
      <c r="D928" s="2269"/>
      <c r="E928" s="2269"/>
      <c r="F928" s="2269"/>
      <c r="G928" s="2269"/>
      <c r="H928" s="2269"/>
      <c r="I928" s="2269"/>
      <c r="J928" s="2269"/>
      <c r="K928" s="2269"/>
      <c r="L928" s="2269"/>
      <c r="M928" s="2269"/>
      <c r="N928" s="2269"/>
      <c r="O928" s="2269"/>
    </row>
    <row r="929" spans="1:15" ht="15.75" customHeight="1">
      <c r="A929" s="2269"/>
      <c r="B929" s="2269"/>
      <c r="C929" s="2269"/>
      <c r="D929" s="2269"/>
      <c r="E929" s="2269"/>
      <c r="F929" s="2269"/>
      <c r="G929" s="2269"/>
      <c r="H929" s="2269"/>
      <c r="I929" s="2269"/>
      <c r="J929" s="2269"/>
      <c r="K929" s="2269"/>
      <c r="L929" s="2269"/>
      <c r="M929" s="2269"/>
      <c r="N929" s="2269"/>
      <c r="O929" s="2269"/>
    </row>
    <row r="930" spans="1:15" ht="15.75" customHeight="1">
      <c r="A930" s="2269"/>
      <c r="B930" s="2269"/>
      <c r="C930" s="2269"/>
      <c r="D930" s="2269"/>
      <c r="E930" s="2269"/>
      <c r="F930" s="2269"/>
      <c r="G930" s="2269"/>
      <c r="H930" s="2269"/>
      <c r="I930" s="2269"/>
      <c r="J930" s="2269"/>
      <c r="K930" s="2269"/>
      <c r="L930" s="2269"/>
      <c r="M930" s="2269"/>
      <c r="N930" s="2269"/>
      <c r="O930" s="2269"/>
    </row>
    <row r="931" spans="1:15" ht="15.75" customHeight="1">
      <c r="A931" s="2269"/>
      <c r="B931" s="2269"/>
      <c r="C931" s="2269"/>
      <c r="D931" s="2269"/>
      <c r="E931" s="2269"/>
      <c r="F931" s="2269"/>
      <c r="G931" s="2269"/>
      <c r="H931" s="2269"/>
      <c r="I931" s="2269"/>
      <c r="J931" s="2269"/>
      <c r="K931" s="2269"/>
      <c r="L931" s="2269"/>
      <c r="M931" s="2269"/>
      <c r="N931" s="2269"/>
      <c r="O931" s="2269"/>
    </row>
    <row r="932" spans="1:15" ht="15.75" customHeight="1">
      <c r="A932" s="2269"/>
      <c r="B932" s="2269"/>
      <c r="C932" s="2269"/>
      <c r="D932" s="2269"/>
      <c r="E932" s="2269"/>
      <c r="F932" s="2269"/>
      <c r="G932" s="2269"/>
      <c r="H932" s="2269"/>
      <c r="I932" s="2269"/>
      <c r="J932" s="2269"/>
      <c r="K932" s="2269"/>
      <c r="L932" s="2269"/>
      <c r="M932" s="2269"/>
      <c r="N932" s="2269"/>
      <c r="O932" s="2269"/>
    </row>
    <row r="933" spans="1:15" ht="15.75" customHeight="1">
      <c r="A933" s="2269"/>
      <c r="B933" s="2269"/>
      <c r="C933" s="2269"/>
      <c r="D933" s="2269"/>
      <c r="E933" s="2269"/>
      <c r="F933" s="2269"/>
      <c r="G933" s="2269"/>
      <c r="H933" s="2269"/>
      <c r="I933" s="2269"/>
      <c r="J933" s="2269"/>
      <c r="K933" s="2269"/>
      <c r="L933" s="2269"/>
      <c r="M933" s="2269"/>
      <c r="N933" s="2269"/>
      <c r="O933" s="2269"/>
    </row>
    <row r="934" spans="1:15" ht="15.75" customHeight="1">
      <c r="A934" s="2269"/>
      <c r="B934" s="2269"/>
      <c r="C934" s="2269"/>
      <c r="D934" s="2269"/>
      <c r="E934" s="2269"/>
      <c r="F934" s="2269"/>
      <c r="G934" s="2269"/>
      <c r="H934" s="2269"/>
      <c r="I934" s="2269"/>
      <c r="J934" s="2269"/>
      <c r="K934" s="2269"/>
      <c r="L934" s="2269"/>
      <c r="M934" s="2269"/>
      <c r="N934" s="2269"/>
      <c r="O934" s="2269"/>
    </row>
    <row r="935" spans="1:15" ht="15.75" customHeight="1">
      <c r="A935" s="2269"/>
      <c r="B935" s="2269"/>
      <c r="C935" s="2269"/>
      <c r="D935" s="2269"/>
      <c r="E935" s="2269"/>
      <c r="F935" s="2269"/>
      <c r="G935" s="2269"/>
      <c r="H935" s="2269"/>
      <c r="I935" s="2269"/>
      <c r="J935" s="2269"/>
      <c r="K935" s="2269"/>
      <c r="L935" s="2269"/>
      <c r="M935" s="2269"/>
      <c r="N935" s="2269"/>
      <c r="O935" s="2269"/>
    </row>
    <row r="936" spans="1:15" ht="15.75" customHeight="1">
      <c r="A936" s="2269"/>
      <c r="B936" s="2269"/>
      <c r="C936" s="2269"/>
      <c r="D936" s="2269"/>
      <c r="E936" s="2269"/>
      <c r="F936" s="2269"/>
      <c r="G936" s="2269"/>
      <c r="H936" s="2269"/>
      <c r="I936" s="2269"/>
      <c r="J936" s="2269"/>
      <c r="K936" s="2269"/>
      <c r="L936" s="2269"/>
      <c r="M936" s="2269"/>
      <c r="N936" s="2269"/>
      <c r="O936" s="2269"/>
    </row>
    <row r="937" spans="1:15" ht="15.75" customHeight="1">
      <c r="A937" s="2269"/>
      <c r="B937" s="2269"/>
      <c r="C937" s="2269"/>
      <c r="D937" s="2269"/>
      <c r="E937" s="2269"/>
      <c r="F937" s="2269"/>
      <c r="G937" s="2269"/>
      <c r="H937" s="2269"/>
      <c r="I937" s="2269"/>
      <c r="J937" s="2269"/>
      <c r="K937" s="2269"/>
      <c r="L937" s="2269"/>
      <c r="M937" s="2269"/>
      <c r="N937" s="2269"/>
      <c r="O937" s="2269"/>
    </row>
    <row r="938" spans="1:15" ht="15.75" customHeight="1">
      <c r="A938" s="2269"/>
      <c r="B938" s="2269"/>
      <c r="C938" s="2269"/>
      <c r="D938" s="2269"/>
      <c r="E938" s="2269"/>
      <c r="F938" s="2269"/>
      <c r="G938" s="2269"/>
      <c r="H938" s="2269"/>
      <c r="I938" s="2269"/>
      <c r="J938" s="2269"/>
      <c r="K938" s="2269"/>
      <c r="L938" s="2269"/>
      <c r="M938" s="2269"/>
      <c r="N938" s="2269"/>
      <c r="O938" s="2269"/>
    </row>
    <row r="939" spans="1:15" ht="15.75" customHeight="1">
      <c r="A939" s="2269"/>
      <c r="B939" s="2269"/>
      <c r="C939" s="2269"/>
      <c r="D939" s="2269"/>
      <c r="E939" s="2269"/>
      <c r="F939" s="2269"/>
      <c r="G939" s="2269"/>
      <c r="H939" s="2269"/>
      <c r="I939" s="2269"/>
      <c r="J939" s="2269"/>
      <c r="K939" s="2269"/>
      <c r="L939" s="2269"/>
      <c r="M939" s="2269"/>
      <c r="N939" s="2269"/>
      <c r="O939" s="2269"/>
    </row>
    <row r="940" spans="1:15" ht="15.75" customHeight="1">
      <c r="A940" s="2269"/>
      <c r="B940" s="2269"/>
      <c r="C940" s="2269"/>
      <c r="D940" s="2269"/>
      <c r="E940" s="2269"/>
      <c r="F940" s="2269"/>
      <c r="G940" s="2269"/>
      <c r="H940" s="2269"/>
      <c r="I940" s="2269"/>
      <c r="J940" s="2269"/>
      <c r="K940" s="2269"/>
      <c r="L940" s="2269"/>
      <c r="M940" s="2269"/>
      <c r="N940" s="2269"/>
      <c r="O940" s="2269"/>
    </row>
    <row r="941" spans="1:15" ht="15.75" customHeight="1">
      <c r="A941" s="2269"/>
      <c r="B941" s="2269"/>
      <c r="C941" s="2269"/>
      <c r="D941" s="2269"/>
      <c r="E941" s="2269"/>
      <c r="F941" s="2269"/>
      <c r="G941" s="2269"/>
      <c r="H941" s="2269"/>
      <c r="I941" s="2269"/>
      <c r="J941" s="2269"/>
      <c r="K941" s="2269"/>
      <c r="L941" s="2269"/>
      <c r="M941" s="2269"/>
      <c r="N941" s="2269"/>
      <c r="O941" s="2269"/>
    </row>
    <row r="942" spans="1:15" ht="15.75" customHeight="1">
      <c r="A942" s="2269"/>
      <c r="B942" s="2269"/>
      <c r="C942" s="2269"/>
      <c r="D942" s="2269"/>
      <c r="E942" s="2269"/>
      <c r="F942" s="2269"/>
      <c r="G942" s="2269"/>
      <c r="H942" s="2269"/>
      <c r="I942" s="2269"/>
      <c r="J942" s="2269"/>
      <c r="K942" s="2269"/>
      <c r="L942" s="2269"/>
      <c r="M942" s="2269"/>
      <c r="N942" s="2269"/>
      <c r="O942" s="2269"/>
    </row>
    <row r="943" spans="1:15" ht="15.75" customHeight="1">
      <c r="A943" s="2269"/>
      <c r="B943" s="2269"/>
      <c r="C943" s="2269"/>
      <c r="D943" s="2269"/>
      <c r="E943" s="2269"/>
      <c r="F943" s="2269"/>
      <c r="G943" s="2269"/>
      <c r="H943" s="2269"/>
      <c r="I943" s="2269"/>
      <c r="J943" s="2269"/>
      <c r="K943" s="2269"/>
      <c r="L943" s="2269"/>
      <c r="M943" s="2269"/>
      <c r="N943" s="2269"/>
      <c r="O943" s="2269"/>
    </row>
    <row r="944" spans="1:15" ht="15.75" customHeight="1">
      <c r="A944" s="2269"/>
      <c r="B944" s="2269"/>
      <c r="C944" s="2269"/>
      <c r="D944" s="2269"/>
      <c r="E944" s="2269"/>
      <c r="F944" s="2269"/>
      <c r="G944" s="2269"/>
      <c r="H944" s="2269"/>
      <c r="I944" s="2269"/>
      <c r="J944" s="2269"/>
      <c r="K944" s="2269"/>
      <c r="L944" s="2269"/>
      <c r="M944" s="2269"/>
      <c r="N944" s="2269"/>
      <c r="O944" s="2269"/>
    </row>
    <row r="945" spans="1:15" ht="15.75" customHeight="1">
      <c r="A945" s="2269"/>
      <c r="B945" s="2269"/>
      <c r="C945" s="2269"/>
      <c r="D945" s="2269"/>
      <c r="E945" s="2269"/>
      <c r="F945" s="2269"/>
      <c r="G945" s="2269"/>
      <c r="H945" s="2269"/>
      <c r="I945" s="2269"/>
      <c r="J945" s="2269"/>
      <c r="K945" s="2269"/>
      <c r="L945" s="2269"/>
      <c r="M945" s="2269"/>
      <c r="N945" s="2269"/>
      <c r="O945" s="2269"/>
    </row>
    <row r="946" spans="1:15" ht="15.75" customHeight="1">
      <c r="A946" s="2269"/>
      <c r="B946" s="2269"/>
      <c r="C946" s="2269"/>
      <c r="D946" s="2269"/>
      <c r="E946" s="2269"/>
      <c r="F946" s="2269"/>
      <c r="G946" s="2269"/>
      <c r="H946" s="2269"/>
      <c r="I946" s="2269"/>
      <c r="J946" s="2269"/>
      <c r="K946" s="2269"/>
      <c r="L946" s="2269"/>
      <c r="M946" s="2269"/>
      <c r="N946" s="2269"/>
      <c r="O946" s="2269"/>
    </row>
    <row r="947" spans="1:15" ht="15.75" customHeight="1">
      <c r="A947" s="2269"/>
      <c r="B947" s="2269"/>
      <c r="C947" s="2269"/>
      <c r="D947" s="2269"/>
      <c r="E947" s="2269"/>
      <c r="F947" s="2269"/>
      <c r="G947" s="2269"/>
      <c r="H947" s="2269"/>
      <c r="I947" s="2269"/>
      <c r="J947" s="2269"/>
      <c r="K947" s="2269"/>
      <c r="L947" s="2269"/>
      <c r="M947" s="2269"/>
      <c r="N947" s="2269"/>
      <c r="O947" s="2269"/>
    </row>
    <row r="948" spans="1:15" ht="15.75" customHeight="1">
      <c r="A948" s="2269"/>
      <c r="B948" s="2269"/>
      <c r="C948" s="2269"/>
      <c r="D948" s="2269"/>
      <c r="E948" s="2269"/>
      <c r="F948" s="2269"/>
      <c r="G948" s="2269"/>
      <c r="H948" s="2269"/>
      <c r="I948" s="2269"/>
      <c r="J948" s="2269"/>
      <c r="K948" s="2269"/>
      <c r="L948" s="2269"/>
      <c r="M948" s="2269"/>
      <c r="N948" s="2269"/>
      <c r="O948" s="2269"/>
    </row>
    <row r="949" spans="1:15" ht="15.75" customHeight="1">
      <c r="A949" s="2269"/>
      <c r="B949" s="2269"/>
      <c r="C949" s="2269"/>
      <c r="D949" s="2269"/>
      <c r="E949" s="2269"/>
      <c r="F949" s="2269"/>
      <c r="G949" s="2269"/>
      <c r="H949" s="2269"/>
      <c r="I949" s="2269"/>
      <c r="J949" s="2269"/>
      <c r="K949" s="2269"/>
      <c r="L949" s="2269"/>
      <c r="M949" s="2269"/>
      <c r="N949" s="2269"/>
      <c r="O949" s="2269"/>
    </row>
    <row r="950" spans="1:15" ht="15.75" customHeight="1">
      <c r="A950" s="2269"/>
      <c r="B950" s="2269"/>
      <c r="C950" s="2269"/>
      <c r="D950" s="2269"/>
      <c r="E950" s="2269"/>
      <c r="F950" s="2269"/>
      <c r="G950" s="2269"/>
      <c r="H950" s="2269"/>
      <c r="I950" s="2269"/>
      <c r="J950" s="2269"/>
      <c r="K950" s="2269"/>
      <c r="L950" s="2269"/>
      <c r="M950" s="2269"/>
      <c r="N950" s="2269"/>
      <c r="O950" s="2269"/>
    </row>
    <row r="951" spans="1:15" ht="15.75" customHeight="1">
      <c r="A951" s="2269"/>
      <c r="B951" s="2269"/>
      <c r="C951" s="2269"/>
      <c r="D951" s="2269"/>
      <c r="E951" s="2269"/>
      <c r="F951" s="2269"/>
      <c r="G951" s="2269"/>
      <c r="H951" s="2269"/>
      <c r="I951" s="2269"/>
      <c r="J951" s="2269"/>
      <c r="K951" s="2269"/>
      <c r="L951" s="2269"/>
      <c r="M951" s="2269"/>
      <c r="N951" s="2269"/>
      <c r="O951" s="2269"/>
    </row>
    <row r="952" spans="1:15" ht="15.75" customHeight="1">
      <c r="A952" s="2269"/>
      <c r="B952" s="2269"/>
      <c r="C952" s="2269"/>
      <c r="D952" s="2269"/>
      <c r="E952" s="2269"/>
      <c r="F952" s="2269"/>
      <c r="G952" s="2269"/>
      <c r="H952" s="2269"/>
      <c r="I952" s="2269"/>
      <c r="J952" s="2269"/>
      <c r="K952" s="2269"/>
      <c r="L952" s="2269"/>
      <c r="M952" s="2269"/>
      <c r="N952" s="2269"/>
      <c r="O952" s="2269"/>
    </row>
    <row r="953" spans="1:15" ht="15.75" customHeight="1">
      <c r="A953" s="2269"/>
      <c r="B953" s="2269"/>
      <c r="C953" s="2269"/>
      <c r="D953" s="2269"/>
      <c r="E953" s="2269"/>
      <c r="F953" s="2269"/>
      <c r="G953" s="2269"/>
      <c r="H953" s="2269"/>
      <c r="I953" s="2269"/>
      <c r="J953" s="2269"/>
      <c r="K953" s="2269"/>
      <c r="L953" s="2269"/>
      <c r="M953" s="2269"/>
      <c r="N953" s="2269"/>
      <c r="O953" s="2269"/>
    </row>
    <row r="954" spans="1:15" ht="15.75" customHeight="1">
      <c r="A954" s="2269"/>
      <c r="B954" s="2269"/>
      <c r="C954" s="2269"/>
      <c r="D954" s="2269"/>
      <c r="E954" s="2269"/>
      <c r="F954" s="2269"/>
      <c r="G954" s="2269"/>
      <c r="H954" s="2269"/>
      <c r="I954" s="2269"/>
      <c r="J954" s="2269"/>
      <c r="K954" s="2269"/>
      <c r="L954" s="2269"/>
      <c r="M954" s="2269"/>
      <c r="N954" s="2269"/>
      <c r="O954" s="2269"/>
    </row>
    <row r="955" spans="1:15" ht="15.75" customHeight="1">
      <c r="A955" s="2269"/>
      <c r="B955" s="2269"/>
      <c r="C955" s="2269"/>
      <c r="D955" s="2269"/>
      <c r="E955" s="2269"/>
      <c r="F955" s="2269"/>
      <c r="G955" s="2269"/>
      <c r="H955" s="2269"/>
      <c r="I955" s="2269"/>
      <c r="J955" s="2269"/>
      <c r="K955" s="2269"/>
      <c r="L955" s="2269"/>
      <c r="M955" s="2269"/>
      <c r="N955" s="2269"/>
      <c r="O955" s="2269"/>
    </row>
    <row r="956" spans="1:15" ht="15.75" customHeight="1">
      <c r="A956" s="2269"/>
      <c r="B956" s="2269"/>
      <c r="C956" s="2269"/>
      <c r="D956" s="2269"/>
      <c r="E956" s="2269"/>
      <c r="F956" s="2269"/>
      <c r="G956" s="2269"/>
      <c r="H956" s="2269"/>
      <c r="I956" s="2269"/>
      <c r="J956" s="2269"/>
      <c r="K956" s="2269"/>
      <c r="L956" s="2269"/>
      <c r="M956" s="2269"/>
      <c r="N956" s="2269"/>
      <c r="O956" s="2269"/>
    </row>
    <row r="957" spans="1:15" ht="15.75" customHeight="1">
      <c r="A957" s="2269"/>
      <c r="B957" s="2269"/>
      <c r="C957" s="2269"/>
      <c r="D957" s="2269"/>
      <c r="E957" s="2269"/>
      <c r="F957" s="2269"/>
      <c r="G957" s="2269"/>
      <c r="H957" s="2269"/>
      <c r="I957" s="2269"/>
      <c r="J957" s="2269"/>
      <c r="K957" s="2269"/>
      <c r="L957" s="2269"/>
      <c r="M957" s="2269"/>
      <c r="N957" s="2269"/>
      <c r="O957" s="2269"/>
    </row>
    <row r="958" spans="1:15" ht="15.75" customHeight="1">
      <c r="A958" s="2269"/>
      <c r="B958" s="2269"/>
      <c r="C958" s="2269"/>
      <c r="D958" s="2269"/>
      <c r="E958" s="2269"/>
      <c r="F958" s="2269"/>
      <c r="G958" s="2269"/>
      <c r="H958" s="2269"/>
      <c r="I958" s="2269"/>
      <c r="J958" s="2269"/>
      <c r="K958" s="2269"/>
      <c r="L958" s="2269"/>
      <c r="M958" s="2269"/>
      <c r="N958" s="2269"/>
      <c r="O958" s="2269"/>
    </row>
    <row r="959" spans="1:15" ht="15.75" customHeight="1">
      <c r="A959" s="2269"/>
      <c r="B959" s="2269"/>
      <c r="C959" s="2269"/>
      <c r="D959" s="2269"/>
      <c r="E959" s="2269"/>
      <c r="F959" s="2269"/>
      <c r="G959" s="2269"/>
      <c r="H959" s="2269"/>
      <c r="I959" s="2269"/>
      <c r="J959" s="2269"/>
      <c r="K959" s="2269"/>
      <c r="L959" s="2269"/>
      <c r="M959" s="2269"/>
      <c r="N959" s="2269"/>
      <c r="O959" s="2269"/>
    </row>
    <row r="960" spans="1:15" ht="15.75" customHeight="1">
      <c r="A960" s="2269"/>
      <c r="B960" s="2269"/>
      <c r="C960" s="2269"/>
      <c r="D960" s="2269"/>
      <c r="E960" s="2269"/>
      <c r="F960" s="2269"/>
      <c r="G960" s="2269"/>
      <c r="H960" s="2269"/>
      <c r="I960" s="2269"/>
      <c r="J960" s="2269"/>
      <c r="K960" s="2269"/>
      <c r="L960" s="2269"/>
      <c r="M960" s="2269"/>
      <c r="N960" s="2269"/>
      <c r="O960" s="2269"/>
    </row>
    <row r="961" spans="1:15" ht="15.75" customHeight="1">
      <c r="A961" s="2269"/>
      <c r="B961" s="2269"/>
      <c r="C961" s="2269"/>
      <c r="D961" s="2269"/>
      <c r="E961" s="2269"/>
      <c r="F961" s="2269"/>
      <c r="G961" s="2269"/>
      <c r="H961" s="2269"/>
      <c r="I961" s="2269"/>
      <c r="J961" s="2269"/>
      <c r="K961" s="2269"/>
      <c r="L961" s="2269"/>
      <c r="M961" s="2269"/>
      <c r="N961" s="2269"/>
      <c r="O961" s="2269"/>
    </row>
    <row r="962" spans="1:15" ht="15.75" customHeight="1">
      <c r="A962" s="2269"/>
      <c r="B962" s="2269"/>
      <c r="C962" s="2269"/>
      <c r="D962" s="2269"/>
      <c r="E962" s="2269"/>
      <c r="F962" s="2269"/>
      <c r="G962" s="2269"/>
      <c r="H962" s="2269"/>
      <c r="I962" s="2269"/>
      <c r="J962" s="2269"/>
      <c r="K962" s="2269"/>
      <c r="L962" s="2269"/>
      <c r="M962" s="2269"/>
      <c r="N962" s="2269"/>
      <c r="O962" s="2269"/>
    </row>
    <row r="963" spans="1:15" ht="15.75" customHeight="1">
      <c r="A963" s="2269"/>
      <c r="B963" s="2269"/>
      <c r="C963" s="2269"/>
      <c r="D963" s="2269"/>
      <c r="E963" s="2269"/>
      <c r="F963" s="2269"/>
      <c r="G963" s="2269"/>
      <c r="H963" s="2269"/>
      <c r="I963" s="2269"/>
      <c r="J963" s="2269"/>
      <c r="K963" s="2269"/>
      <c r="L963" s="2269"/>
      <c r="M963" s="2269"/>
      <c r="N963" s="2269"/>
      <c r="O963" s="2269"/>
    </row>
    <row r="964" spans="1:15" ht="15.75" customHeight="1">
      <c r="A964" s="2269"/>
      <c r="B964" s="2269"/>
      <c r="C964" s="2269"/>
      <c r="D964" s="2269"/>
      <c r="E964" s="2269"/>
      <c r="F964" s="2269"/>
      <c r="G964" s="2269"/>
      <c r="H964" s="2269"/>
      <c r="I964" s="2269"/>
      <c r="J964" s="2269"/>
      <c r="K964" s="2269"/>
      <c r="L964" s="2269"/>
      <c r="M964" s="2269"/>
      <c r="N964" s="2269"/>
      <c r="O964" s="2269"/>
    </row>
    <row r="965" spans="1:15" ht="15.75" customHeight="1">
      <c r="A965" s="2269"/>
      <c r="B965" s="2269"/>
      <c r="C965" s="2269"/>
      <c r="D965" s="2269"/>
      <c r="E965" s="2269"/>
      <c r="F965" s="2269"/>
      <c r="G965" s="2269"/>
      <c r="H965" s="2269"/>
      <c r="I965" s="2269"/>
      <c r="J965" s="2269"/>
      <c r="K965" s="2269"/>
      <c r="L965" s="2269"/>
      <c r="M965" s="2269"/>
      <c r="N965" s="2269"/>
      <c r="O965" s="2269"/>
    </row>
    <row r="966" spans="1:15" ht="15.75" customHeight="1">
      <c r="A966" s="2269"/>
      <c r="B966" s="2269"/>
      <c r="C966" s="2269"/>
      <c r="D966" s="2269"/>
      <c r="E966" s="2269"/>
      <c r="F966" s="2269"/>
      <c r="G966" s="2269"/>
      <c r="H966" s="2269"/>
      <c r="I966" s="2269"/>
      <c r="J966" s="2269"/>
      <c r="K966" s="2269"/>
      <c r="L966" s="2269"/>
      <c r="M966" s="2269"/>
      <c r="N966" s="2269"/>
      <c r="O966" s="2269"/>
    </row>
    <row r="967" spans="1:15" ht="15.75" customHeight="1">
      <c r="A967" s="2269"/>
      <c r="B967" s="2269"/>
      <c r="C967" s="2269"/>
      <c r="D967" s="2269"/>
      <c r="E967" s="2269"/>
      <c r="F967" s="2269"/>
      <c r="G967" s="2269"/>
      <c r="H967" s="2269"/>
      <c r="I967" s="2269"/>
      <c r="J967" s="2269"/>
      <c r="K967" s="2269"/>
      <c r="L967" s="2269"/>
      <c r="M967" s="2269"/>
      <c r="N967" s="2269"/>
      <c r="O967" s="2269"/>
    </row>
    <row r="968" spans="1:15" ht="15.75" customHeight="1">
      <c r="A968" s="2269"/>
      <c r="B968" s="2269"/>
      <c r="C968" s="2269"/>
      <c r="D968" s="2269"/>
      <c r="E968" s="2269"/>
      <c r="F968" s="2269"/>
      <c r="G968" s="2269"/>
      <c r="H968" s="2269"/>
      <c r="I968" s="2269"/>
      <c r="J968" s="2269"/>
      <c r="K968" s="2269"/>
      <c r="L968" s="2269"/>
      <c r="M968" s="2269"/>
      <c r="N968" s="2269"/>
      <c r="O968" s="2269"/>
    </row>
    <row r="969" spans="1:15" ht="15.75" customHeight="1">
      <c r="A969" s="2269"/>
      <c r="B969" s="2269"/>
      <c r="C969" s="2269"/>
      <c r="D969" s="2269"/>
      <c r="E969" s="2269"/>
      <c r="F969" s="2269"/>
      <c r="G969" s="2269"/>
      <c r="H969" s="2269"/>
      <c r="I969" s="2269"/>
      <c r="J969" s="2269"/>
      <c r="K969" s="2269"/>
      <c r="L969" s="2269"/>
      <c r="M969" s="2269"/>
      <c r="N969" s="2269"/>
      <c r="O969" s="2269"/>
    </row>
    <row r="970" spans="1:15" ht="15.75" customHeight="1">
      <c r="A970" s="2269"/>
      <c r="B970" s="2269"/>
      <c r="C970" s="2269"/>
      <c r="D970" s="2269"/>
      <c r="E970" s="2269"/>
      <c r="F970" s="2269"/>
      <c r="G970" s="2269"/>
      <c r="H970" s="2269"/>
      <c r="I970" s="2269"/>
      <c r="J970" s="2269"/>
      <c r="K970" s="2269"/>
      <c r="L970" s="2269"/>
      <c r="M970" s="2269"/>
      <c r="N970" s="2269"/>
      <c r="O970" s="2269"/>
    </row>
    <row r="971" spans="1:15" ht="15.75" customHeight="1">
      <c r="A971" s="2269"/>
      <c r="B971" s="2269"/>
      <c r="C971" s="2269"/>
      <c r="D971" s="2269"/>
      <c r="E971" s="2269"/>
      <c r="F971" s="2269"/>
      <c r="G971" s="2269"/>
      <c r="H971" s="2269"/>
      <c r="I971" s="2269"/>
      <c r="J971" s="2269"/>
      <c r="K971" s="2269"/>
      <c r="L971" s="2269"/>
      <c r="M971" s="2269"/>
      <c r="N971" s="2269"/>
      <c r="O971" s="2269"/>
    </row>
    <row r="972" spans="1:15" ht="15.75" customHeight="1">
      <c r="A972" s="2269"/>
      <c r="B972" s="2269"/>
      <c r="C972" s="2269"/>
      <c r="D972" s="2269"/>
      <c r="E972" s="2269"/>
      <c r="F972" s="2269"/>
      <c r="G972" s="2269"/>
      <c r="H972" s="2269"/>
      <c r="I972" s="2269"/>
      <c r="J972" s="2269"/>
      <c r="K972" s="2269"/>
      <c r="L972" s="2269"/>
      <c r="M972" s="2269"/>
      <c r="N972" s="2269"/>
      <c r="O972" s="2269"/>
    </row>
    <row r="973" spans="1:15" ht="15.75" customHeight="1">
      <c r="A973" s="2269"/>
      <c r="B973" s="2269"/>
      <c r="C973" s="2269"/>
      <c r="D973" s="2269"/>
      <c r="E973" s="2269"/>
      <c r="F973" s="2269"/>
      <c r="G973" s="2269"/>
      <c r="H973" s="2269"/>
      <c r="I973" s="2269"/>
      <c r="J973" s="2269"/>
      <c r="K973" s="2269"/>
      <c r="L973" s="2269"/>
      <c r="M973" s="2269"/>
      <c r="N973" s="2269"/>
      <c r="O973" s="2269"/>
    </row>
    <row r="974" spans="1:15" ht="15.75" customHeight="1">
      <c r="A974" s="2269"/>
      <c r="B974" s="2269"/>
      <c r="C974" s="2269"/>
      <c r="D974" s="2269"/>
      <c r="E974" s="2269"/>
      <c r="F974" s="2269"/>
      <c r="G974" s="2269"/>
      <c r="H974" s="2269"/>
      <c r="I974" s="2269"/>
      <c r="J974" s="2269"/>
      <c r="K974" s="2269"/>
      <c r="L974" s="2269"/>
      <c r="M974" s="2269"/>
      <c r="N974" s="2269"/>
      <c r="O974" s="2269"/>
    </row>
    <row r="975" spans="1:15" ht="15.75" customHeight="1">
      <c r="A975" s="2269"/>
      <c r="B975" s="2269"/>
      <c r="C975" s="2269"/>
      <c r="D975" s="2269"/>
      <c r="E975" s="2269"/>
      <c r="F975" s="2269"/>
      <c r="G975" s="2269"/>
      <c r="H975" s="2269"/>
      <c r="I975" s="2269"/>
      <c r="J975" s="2269"/>
      <c r="K975" s="2269"/>
      <c r="L975" s="2269"/>
      <c r="M975" s="2269"/>
      <c r="N975" s="2269"/>
      <c r="O975" s="2269"/>
    </row>
    <row r="976" spans="1:15" ht="15.75" customHeight="1">
      <c r="A976" s="2269"/>
      <c r="B976" s="2269"/>
      <c r="C976" s="2269"/>
      <c r="D976" s="2269"/>
      <c r="E976" s="2269"/>
      <c r="F976" s="2269"/>
      <c r="G976" s="2269"/>
      <c r="H976" s="2269"/>
      <c r="I976" s="2269"/>
      <c r="J976" s="2269"/>
      <c r="K976" s="2269"/>
      <c r="L976" s="2269"/>
      <c r="M976" s="2269"/>
      <c r="N976" s="2269"/>
      <c r="O976" s="2269"/>
    </row>
    <row r="977" spans="1:15" ht="15.75" customHeight="1">
      <c r="A977" s="2269"/>
      <c r="B977" s="2269"/>
      <c r="C977" s="2269"/>
      <c r="D977" s="2269"/>
      <c r="E977" s="2269"/>
      <c r="F977" s="2269"/>
      <c r="G977" s="2269"/>
      <c r="H977" s="2269"/>
      <c r="I977" s="2269"/>
      <c r="J977" s="2269"/>
      <c r="K977" s="2269"/>
      <c r="L977" s="2269"/>
      <c r="M977" s="2269"/>
      <c r="N977" s="2269"/>
      <c r="O977" s="2269"/>
    </row>
    <row r="978" spans="1:15" ht="15.75" customHeight="1">
      <c r="A978" s="2269"/>
      <c r="B978" s="2269"/>
      <c r="C978" s="2269"/>
      <c r="D978" s="2269"/>
      <c r="E978" s="2269"/>
      <c r="F978" s="2269"/>
      <c r="G978" s="2269"/>
      <c r="H978" s="2269"/>
      <c r="I978" s="2269"/>
      <c r="J978" s="2269"/>
      <c r="K978" s="2269"/>
      <c r="L978" s="2269"/>
      <c r="M978" s="2269"/>
      <c r="N978" s="2269"/>
      <c r="O978" s="2269"/>
    </row>
    <row r="979" spans="1:15" ht="15.75" customHeight="1">
      <c r="A979" s="2269"/>
      <c r="B979" s="2269"/>
      <c r="C979" s="2269"/>
      <c r="D979" s="2269"/>
      <c r="E979" s="2269"/>
      <c r="F979" s="2269"/>
      <c r="G979" s="2269"/>
      <c r="H979" s="2269"/>
      <c r="I979" s="2269"/>
      <c r="J979" s="2269"/>
      <c r="K979" s="2269"/>
      <c r="L979" s="2269"/>
      <c r="M979" s="2269"/>
      <c r="N979" s="2269"/>
      <c r="O979" s="2269"/>
    </row>
    <row r="980" spans="1:15" ht="15.75" customHeight="1">
      <c r="A980" s="2269"/>
      <c r="B980" s="2269"/>
      <c r="C980" s="2269"/>
      <c r="D980" s="2269"/>
      <c r="E980" s="2269"/>
      <c r="F980" s="2269"/>
      <c r="G980" s="2269"/>
      <c r="H980" s="2269"/>
      <c r="I980" s="2269"/>
      <c r="J980" s="2269"/>
      <c r="K980" s="2269"/>
      <c r="L980" s="2269"/>
      <c r="M980" s="2269"/>
      <c r="N980" s="2269"/>
      <c r="O980" s="2269"/>
    </row>
    <row r="981" spans="1:15" ht="15.75" customHeight="1">
      <c r="A981" s="2269"/>
      <c r="B981" s="2269"/>
      <c r="C981" s="2269"/>
      <c r="D981" s="2269"/>
      <c r="E981" s="2269"/>
      <c r="F981" s="2269"/>
      <c r="G981" s="2269"/>
      <c r="H981" s="2269"/>
      <c r="I981" s="2269"/>
      <c r="J981" s="2269"/>
      <c r="K981" s="2269"/>
      <c r="L981" s="2269"/>
      <c r="M981" s="2269"/>
      <c r="N981" s="2269"/>
      <c r="O981" s="2269"/>
    </row>
    <row r="982" spans="1:15" ht="15.75" customHeight="1">
      <c r="A982" s="2269"/>
      <c r="B982" s="2269"/>
      <c r="C982" s="2269"/>
      <c r="D982" s="2269"/>
      <c r="E982" s="2269"/>
      <c r="F982" s="2269"/>
      <c r="G982" s="2269"/>
      <c r="H982" s="2269"/>
      <c r="I982" s="2269"/>
      <c r="J982" s="2269"/>
      <c r="K982" s="2269"/>
      <c r="L982" s="2269"/>
      <c r="M982" s="2269"/>
      <c r="N982" s="2269"/>
      <c r="O982" s="2269"/>
    </row>
    <row r="983" spans="1:15" ht="15.75" customHeight="1">
      <c r="A983" s="2269"/>
      <c r="B983" s="2269"/>
      <c r="C983" s="2269"/>
      <c r="D983" s="2269"/>
      <c r="E983" s="2269"/>
      <c r="F983" s="2269"/>
      <c r="G983" s="2269"/>
      <c r="H983" s="2269"/>
      <c r="I983" s="2269"/>
      <c r="J983" s="2269"/>
      <c r="K983" s="2269"/>
      <c r="L983" s="2269"/>
      <c r="M983" s="2269"/>
      <c r="N983" s="2269"/>
      <c r="O983" s="2269"/>
    </row>
    <row r="984" spans="1:15" ht="15.75" customHeight="1">
      <c r="A984" s="2269"/>
      <c r="B984" s="2269"/>
      <c r="C984" s="2269"/>
      <c r="D984" s="2269"/>
      <c r="E984" s="2269"/>
      <c r="F984" s="2269"/>
      <c r="G984" s="2269"/>
      <c r="H984" s="2269"/>
      <c r="I984" s="2269"/>
      <c r="J984" s="2269"/>
      <c r="K984" s="2269"/>
      <c r="L984" s="2269"/>
      <c r="M984" s="2269"/>
      <c r="N984" s="2269"/>
      <c r="O984" s="2269"/>
    </row>
    <row r="985" spans="1:15" ht="15.75" customHeight="1">
      <c r="A985" s="2269"/>
      <c r="B985" s="2269"/>
      <c r="C985" s="2269"/>
      <c r="D985" s="2269"/>
      <c r="E985" s="2269"/>
      <c r="F985" s="2269"/>
      <c r="G985" s="2269"/>
      <c r="H985" s="2269"/>
      <c r="I985" s="2269"/>
      <c r="J985" s="2269"/>
      <c r="K985" s="2269"/>
      <c r="L985" s="2269"/>
      <c r="M985" s="2269"/>
      <c r="N985" s="2269"/>
      <c r="O985" s="2269"/>
    </row>
    <row r="986" spans="1:15" ht="15.75" customHeight="1">
      <c r="A986" s="2269"/>
      <c r="B986" s="2269"/>
      <c r="C986" s="2269"/>
      <c r="D986" s="2269"/>
      <c r="E986" s="2269"/>
      <c r="F986" s="2269"/>
      <c r="G986" s="2269"/>
      <c r="H986" s="2269"/>
      <c r="I986" s="2269"/>
      <c r="J986" s="2269"/>
      <c r="K986" s="2269"/>
      <c r="L986" s="2269"/>
      <c r="M986" s="2269"/>
      <c r="N986" s="2269"/>
      <c r="O986" s="2269"/>
    </row>
    <row r="987" spans="1:15" ht="15.75" customHeight="1">
      <c r="A987" s="2269"/>
      <c r="B987" s="2269"/>
      <c r="C987" s="2269"/>
      <c r="D987" s="2269"/>
      <c r="E987" s="2269"/>
      <c r="F987" s="2269"/>
      <c r="G987" s="2269"/>
      <c r="H987" s="2269"/>
      <c r="I987" s="2269"/>
      <c r="J987" s="2269"/>
      <c r="K987" s="2269"/>
      <c r="L987" s="2269"/>
      <c r="M987" s="2269"/>
      <c r="N987" s="2269"/>
      <c r="O987" s="2269"/>
    </row>
    <row r="988" spans="1:15" ht="15.75" customHeight="1">
      <c r="A988" s="2269"/>
      <c r="B988" s="2269"/>
      <c r="C988" s="2269"/>
      <c r="D988" s="2269"/>
      <c r="E988" s="2269"/>
      <c r="F988" s="2269"/>
      <c r="G988" s="2269"/>
      <c r="H988" s="2269"/>
      <c r="I988" s="2269"/>
      <c r="J988" s="2269"/>
      <c r="K988" s="2269"/>
      <c r="L988" s="2269"/>
      <c r="M988" s="2269"/>
      <c r="N988" s="2269"/>
      <c r="O988" s="2269"/>
    </row>
    <row r="989" spans="1:15" ht="15.75" customHeight="1">
      <c r="A989" s="2269"/>
      <c r="B989" s="2269"/>
      <c r="C989" s="2269"/>
      <c r="D989" s="2269"/>
      <c r="E989" s="2269"/>
      <c r="F989" s="2269"/>
      <c r="G989" s="2269"/>
      <c r="H989" s="2269"/>
      <c r="I989" s="2269"/>
      <c r="J989" s="2269"/>
      <c r="K989" s="2269"/>
      <c r="L989" s="2269"/>
      <c r="M989" s="2269"/>
      <c r="N989" s="2269"/>
      <c r="O989" s="2269"/>
    </row>
    <row r="990" spans="1:15" ht="15.75" customHeight="1">
      <c r="A990" s="2269"/>
      <c r="B990" s="2269"/>
      <c r="C990" s="2269"/>
      <c r="D990" s="2269"/>
      <c r="E990" s="2269"/>
      <c r="F990" s="2269"/>
      <c r="G990" s="2269"/>
      <c r="H990" s="2269"/>
      <c r="I990" s="2269"/>
      <c r="J990" s="2269"/>
      <c r="K990" s="2269"/>
      <c r="L990" s="2269"/>
      <c r="M990" s="2269"/>
      <c r="N990" s="2269"/>
      <c r="O990" s="2269"/>
    </row>
    <row r="991" spans="1:15" ht="15.75" customHeight="1">
      <c r="A991" s="2269"/>
      <c r="B991" s="2269"/>
      <c r="C991" s="2269"/>
      <c r="D991" s="2269"/>
      <c r="E991" s="2269"/>
      <c r="F991" s="2269"/>
      <c r="G991" s="2269"/>
      <c r="H991" s="2269"/>
      <c r="I991" s="2269"/>
      <c r="J991" s="2269"/>
      <c r="K991" s="2269"/>
      <c r="L991" s="2269"/>
      <c r="M991" s="2269"/>
      <c r="N991" s="2269"/>
      <c r="O991" s="2269"/>
    </row>
    <row r="992" spans="1:15" ht="15.75" customHeight="1">
      <c r="A992" s="2269"/>
      <c r="B992" s="2269"/>
      <c r="C992" s="2269"/>
      <c r="D992" s="2269"/>
      <c r="E992" s="2269"/>
      <c r="F992" s="2269"/>
      <c r="G992" s="2269"/>
      <c r="H992" s="2269"/>
      <c r="I992" s="2269"/>
      <c r="J992" s="2269"/>
      <c r="K992" s="2269"/>
      <c r="L992" s="2269"/>
      <c r="M992" s="2269"/>
      <c r="N992" s="2269"/>
      <c r="O992" s="2269"/>
    </row>
    <row r="993" spans="1:15" ht="15.75" customHeight="1">
      <c r="A993" s="2269"/>
      <c r="B993" s="2269"/>
      <c r="C993" s="2269"/>
      <c r="D993" s="2269"/>
      <c r="E993" s="2269"/>
      <c r="F993" s="2269"/>
      <c r="G993" s="2269"/>
      <c r="H993" s="2269"/>
      <c r="I993" s="2269"/>
      <c r="J993" s="2269"/>
      <c r="K993" s="2269"/>
      <c r="L993" s="2269"/>
      <c r="M993" s="2269"/>
      <c r="N993" s="2269"/>
      <c r="O993" s="2269"/>
    </row>
    <row r="994" spans="1:15" ht="15.75" customHeight="1">
      <c r="A994" s="2269"/>
      <c r="B994" s="2269"/>
      <c r="C994" s="2269"/>
      <c r="D994" s="2269"/>
      <c r="E994" s="2269"/>
      <c r="F994" s="2269"/>
      <c r="G994" s="2269"/>
      <c r="H994" s="2269"/>
      <c r="I994" s="2269"/>
      <c r="J994" s="2269"/>
      <c r="K994" s="2269"/>
      <c r="L994" s="2269"/>
      <c r="M994" s="2269"/>
      <c r="N994" s="2269"/>
      <c r="O994" s="2269"/>
    </row>
    <row r="995" spans="1:15" ht="15.75" customHeight="1">
      <c r="A995" s="2269"/>
      <c r="B995" s="2269"/>
      <c r="C995" s="2269"/>
      <c r="D995" s="2269"/>
      <c r="E995" s="2269"/>
      <c r="F995" s="2269"/>
      <c r="G995" s="2269"/>
      <c r="H995" s="2269"/>
      <c r="I995" s="2269"/>
      <c r="J995" s="2269"/>
      <c r="K995" s="2269"/>
      <c r="L995" s="2269"/>
      <c r="M995" s="2269"/>
      <c r="N995" s="2269"/>
      <c r="O995" s="2269"/>
    </row>
    <row r="996" spans="1:15" ht="15.75" customHeight="1">
      <c r="A996" s="2269"/>
      <c r="B996" s="2269"/>
      <c r="C996" s="2269"/>
      <c r="D996" s="2269"/>
      <c r="E996" s="2269"/>
      <c r="F996" s="2269"/>
      <c r="G996" s="2269"/>
      <c r="H996" s="2269"/>
      <c r="I996" s="2269"/>
      <c r="J996" s="2269"/>
      <c r="K996" s="2269"/>
      <c r="L996" s="2269"/>
      <c r="M996" s="2269"/>
      <c r="N996" s="2269"/>
      <c r="O996" s="2269"/>
    </row>
    <row r="997" spans="1:15" ht="15.75" customHeight="1">
      <c r="A997" s="2269"/>
      <c r="B997" s="2269"/>
      <c r="C997" s="2269"/>
      <c r="D997" s="2269"/>
      <c r="E997" s="2269"/>
      <c r="F997" s="2269"/>
      <c r="G997" s="2269"/>
      <c r="H997" s="2269"/>
      <c r="I997" s="2269"/>
      <c r="J997" s="2269"/>
      <c r="K997" s="2269"/>
      <c r="L997" s="2269"/>
      <c r="M997" s="2269"/>
      <c r="N997" s="2269"/>
      <c r="O997" s="2269"/>
    </row>
    <row r="998" spans="1:15" ht="15.75" customHeight="1">
      <c r="A998" s="2269"/>
      <c r="B998" s="2269"/>
      <c r="C998" s="2269"/>
      <c r="D998" s="2269"/>
      <c r="E998" s="2269"/>
      <c r="F998" s="2269"/>
      <c r="G998" s="2269"/>
      <c r="H998" s="2269"/>
      <c r="I998" s="2269"/>
      <c r="J998" s="2269"/>
      <c r="K998" s="2269"/>
      <c r="L998" s="2269"/>
      <c r="M998" s="2269"/>
      <c r="N998" s="2269"/>
      <c r="O998" s="2269"/>
    </row>
    <row r="999" spans="1:15" ht="15.75" customHeight="1">
      <c r="A999" s="2269"/>
      <c r="B999" s="2269"/>
      <c r="C999" s="2269"/>
      <c r="D999" s="2269"/>
      <c r="E999" s="2269"/>
      <c r="F999" s="2269"/>
      <c r="G999" s="2269"/>
      <c r="H999" s="2269"/>
      <c r="I999" s="2269"/>
      <c r="J999" s="2269"/>
      <c r="K999" s="2269"/>
      <c r="L999" s="2269"/>
      <c r="M999" s="2269"/>
      <c r="N999" s="2269"/>
      <c r="O999" s="2269"/>
    </row>
    <row r="1000" spans="1:15" ht="15.75" customHeight="1">
      <c r="A1000" s="2269"/>
      <c r="B1000" s="2269"/>
      <c r="C1000" s="2269"/>
      <c r="D1000" s="2269"/>
      <c r="E1000" s="2269"/>
      <c r="F1000" s="2269"/>
      <c r="G1000" s="2269"/>
      <c r="H1000" s="2269"/>
      <c r="I1000" s="2269"/>
      <c r="J1000" s="2269"/>
      <c r="K1000" s="2269"/>
      <c r="L1000" s="2269"/>
      <c r="M1000" s="2269"/>
      <c r="N1000" s="2269"/>
      <c r="O1000" s="2269"/>
    </row>
    <row r="1001" spans="1:15" ht="15.75" customHeight="1">
      <c r="A1001" s="2269"/>
      <c r="B1001" s="2269"/>
      <c r="C1001" s="2269"/>
      <c r="D1001" s="2269"/>
      <c r="E1001" s="2269"/>
      <c r="F1001" s="2269"/>
      <c r="G1001" s="2269"/>
      <c r="H1001" s="2269"/>
      <c r="I1001" s="2269"/>
      <c r="J1001" s="2269"/>
      <c r="K1001" s="2269"/>
      <c r="L1001" s="2269"/>
      <c r="M1001" s="2269"/>
      <c r="N1001" s="2269"/>
      <c r="O1001" s="2269"/>
    </row>
    <row r="1002" spans="1:15" ht="15.75" customHeight="1">
      <c r="A1002" s="2269"/>
      <c r="B1002" s="2269"/>
      <c r="C1002" s="2269"/>
      <c r="D1002" s="2269"/>
      <c r="E1002" s="2269"/>
      <c r="F1002" s="2269"/>
      <c r="G1002" s="2269"/>
      <c r="H1002" s="2269"/>
      <c r="I1002" s="2269"/>
      <c r="J1002" s="2269"/>
      <c r="K1002" s="2269"/>
      <c r="L1002" s="2269"/>
      <c r="M1002" s="2269"/>
      <c r="N1002" s="2269"/>
      <c r="O1002" s="2269"/>
    </row>
    <row r="1003" spans="1:15" ht="15.75" customHeight="1">
      <c r="A1003" s="2269"/>
      <c r="B1003" s="2269"/>
      <c r="C1003" s="2269"/>
      <c r="D1003" s="2269"/>
      <c r="E1003" s="2269"/>
      <c r="F1003" s="2269"/>
      <c r="G1003" s="2269"/>
      <c r="H1003" s="2269"/>
      <c r="I1003" s="2269"/>
      <c r="J1003" s="2269"/>
      <c r="K1003" s="2269"/>
      <c r="L1003" s="2269"/>
      <c r="M1003" s="2269"/>
      <c r="N1003" s="2269"/>
      <c r="O1003" s="2269"/>
    </row>
    <row r="1004" spans="1:15" ht="15.75" customHeight="1">
      <c r="A1004" s="2269"/>
      <c r="B1004" s="2269"/>
      <c r="C1004" s="2269"/>
      <c r="D1004" s="2269"/>
      <c r="E1004" s="2269"/>
      <c r="F1004" s="2269"/>
      <c r="G1004" s="2269"/>
      <c r="H1004" s="2269"/>
      <c r="I1004" s="2269"/>
      <c r="J1004" s="2269"/>
      <c r="K1004" s="2269"/>
      <c r="L1004" s="2269"/>
      <c r="M1004" s="2269"/>
      <c r="N1004" s="2269"/>
      <c r="O1004" s="2269"/>
    </row>
    <row r="1005" spans="1:15" ht="15.75" customHeight="1">
      <c r="A1005" s="2269"/>
      <c r="B1005" s="2269"/>
      <c r="C1005" s="2269"/>
      <c r="D1005" s="2269"/>
      <c r="E1005" s="2269"/>
      <c r="F1005" s="2269"/>
      <c r="G1005" s="2269"/>
      <c r="H1005" s="2269"/>
      <c r="I1005" s="2269"/>
      <c r="J1005" s="2269"/>
      <c r="K1005" s="2269"/>
      <c r="L1005" s="2269"/>
      <c r="M1005" s="2269"/>
      <c r="N1005" s="2269"/>
      <c r="O1005" s="2269"/>
    </row>
    <row r="1006" spans="1:15" ht="15.75" customHeight="1">
      <c r="A1006" s="2269"/>
      <c r="B1006" s="2269"/>
      <c r="C1006" s="2269"/>
      <c r="D1006" s="2269"/>
      <c r="E1006" s="2269"/>
      <c r="F1006" s="2269"/>
      <c r="G1006" s="2269"/>
      <c r="H1006" s="2269"/>
      <c r="I1006" s="2269"/>
      <c r="J1006" s="2269"/>
      <c r="K1006" s="2269"/>
      <c r="L1006" s="2269"/>
      <c r="M1006" s="2269"/>
      <c r="N1006" s="2269"/>
      <c r="O1006" s="2269"/>
    </row>
    <row r="1007" spans="1:15" ht="15.75" customHeight="1">
      <c r="A1007" s="2269"/>
      <c r="B1007" s="2269"/>
      <c r="C1007" s="2269"/>
      <c r="D1007" s="2269"/>
      <c r="E1007" s="2269"/>
      <c r="F1007" s="2269"/>
      <c r="G1007" s="2269"/>
      <c r="H1007" s="2269"/>
      <c r="I1007" s="2269"/>
      <c r="J1007" s="2269"/>
      <c r="K1007" s="2269"/>
      <c r="L1007" s="2269"/>
      <c r="M1007" s="2269"/>
      <c r="N1007" s="2269"/>
      <c r="O1007" s="2269"/>
    </row>
    <row r="1008" spans="1:15" ht="15.75" customHeight="1">
      <c r="A1008" s="2269"/>
      <c r="B1008" s="2269"/>
      <c r="C1008" s="2269"/>
      <c r="D1008" s="2269"/>
      <c r="E1008" s="2269"/>
      <c r="F1008" s="2269"/>
      <c r="G1008" s="2269"/>
      <c r="H1008" s="2269"/>
      <c r="I1008" s="2269"/>
      <c r="J1008" s="2269"/>
      <c r="K1008" s="2269"/>
      <c r="L1008" s="2269"/>
      <c r="M1008" s="2269"/>
      <c r="N1008" s="2269"/>
      <c r="O1008" s="2269"/>
    </row>
    <row r="1009" spans="1:15" ht="15.75" customHeight="1">
      <c r="A1009" s="2269"/>
      <c r="B1009" s="2269"/>
      <c r="C1009" s="2269"/>
      <c r="D1009" s="2269"/>
      <c r="E1009" s="2269"/>
      <c r="F1009" s="2269"/>
      <c r="G1009" s="2269"/>
      <c r="H1009" s="2269"/>
      <c r="I1009" s="2269"/>
      <c r="J1009" s="2269"/>
      <c r="K1009" s="2269"/>
      <c r="L1009" s="2269"/>
      <c r="M1009" s="2269"/>
      <c r="N1009" s="2269"/>
      <c r="O1009" s="2269"/>
    </row>
    <row r="1010" spans="1:15" ht="15.75" customHeight="1">
      <c r="A1010" s="2269"/>
      <c r="B1010" s="2269"/>
      <c r="C1010" s="2269"/>
      <c r="D1010" s="2269"/>
      <c r="E1010" s="2269"/>
      <c r="F1010" s="2269"/>
      <c r="G1010" s="2269"/>
      <c r="H1010" s="2269"/>
      <c r="I1010" s="2269"/>
      <c r="J1010" s="2269"/>
      <c r="K1010" s="2269"/>
      <c r="L1010" s="2269"/>
      <c r="M1010" s="2269"/>
      <c r="N1010" s="2269"/>
      <c r="O1010" s="2269"/>
    </row>
    <row r="1011" spans="1:15" ht="15.75" customHeight="1">
      <c r="A1011" s="2269"/>
      <c r="B1011" s="2269"/>
      <c r="C1011" s="2269"/>
      <c r="D1011" s="2269"/>
      <c r="E1011" s="2269"/>
      <c r="F1011" s="2269"/>
      <c r="G1011" s="2269"/>
      <c r="H1011" s="2269"/>
      <c r="I1011" s="2269"/>
      <c r="J1011" s="2269"/>
      <c r="K1011" s="2269"/>
      <c r="L1011" s="2269"/>
      <c r="M1011" s="2269"/>
      <c r="N1011" s="2269"/>
      <c r="O1011" s="2269"/>
    </row>
    <row r="1012" spans="1:15" ht="15.75" customHeight="1">
      <c r="A1012" s="2269"/>
      <c r="B1012" s="2269"/>
      <c r="C1012" s="2269"/>
      <c r="D1012" s="2269"/>
      <c r="E1012" s="2269"/>
      <c r="F1012" s="2269"/>
      <c r="G1012" s="2269"/>
      <c r="H1012" s="2269"/>
      <c r="I1012" s="2269"/>
      <c r="J1012" s="2269"/>
      <c r="K1012" s="2269"/>
      <c r="L1012" s="2269"/>
      <c r="M1012" s="2269"/>
      <c r="N1012" s="2269"/>
      <c r="O1012" s="2269"/>
    </row>
    <row r="1013" spans="1:15" ht="15.75" customHeight="1">
      <c r="A1013" s="2269"/>
      <c r="B1013" s="2269"/>
      <c r="C1013" s="2269"/>
      <c r="D1013" s="2269"/>
      <c r="E1013" s="2269"/>
      <c r="F1013" s="2269"/>
      <c r="G1013" s="2269"/>
      <c r="H1013" s="2269"/>
      <c r="I1013" s="2269"/>
      <c r="J1013" s="2269"/>
      <c r="K1013" s="2269"/>
      <c r="L1013" s="2269"/>
      <c r="M1013" s="2269"/>
      <c r="N1013" s="2269"/>
      <c r="O1013" s="2269"/>
    </row>
    <row r="1014" spans="1:15" ht="15.75" customHeight="1">
      <c r="A1014" s="2269"/>
      <c r="B1014" s="2269"/>
      <c r="C1014" s="2269"/>
      <c r="D1014" s="2269"/>
      <c r="E1014" s="2269"/>
      <c r="F1014" s="2269"/>
      <c r="G1014" s="2269"/>
      <c r="H1014" s="2269"/>
      <c r="I1014" s="2269"/>
      <c r="J1014" s="2269"/>
      <c r="K1014" s="2269"/>
      <c r="L1014" s="2269"/>
      <c r="M1014" s="2269"/>
      <c r="N1014" s="2269"/>
      <c r="O1014" s="2269"/>
    </row>
    <row r="1015" spans="1:15" ht="15.75" customHeight="1">
      <c r="A1015" s="2269"/>
      <c r="B1015" s="2269"/>
      <c r="C1015" s="2269"/>
      <c r="D1015" s="2269"/>
      <c r="E1015" s="2269"/>
      <c r="F1015" s="2269"/>
      <c r="G1015" s="2269"/>
      <c r="H1015" s="2269"/>
      <c r="I1015" s="2269"/>
      <c r="J1015" s="2269"/>
      <c r="K1015" s="2269"/>
      <c r="L1015" s="2269"/>
      <c r="M1015" s="2269"/>
      <c r="N1015" s="2269"/>
      <c r="O1015" s="2269"/>
    </row>
    <row r="1016" spans="1:15" ht="15.75" customHeight="1">
      <c r="A1016" s="2269"/>
      <c r="B1016" s="2269"/>
      <c r="C1016" s="2269"/>
      <c r="D1016" s="2269"/>
      <c r="E1016" s="2269"/>
      <c r="F1016" s="2269"/>
      <c r="G1016" s="2269"/>
      <c r="H1016" s="2269"/>
      <c r="I1016" s="2269"/>
      <c r="J1016" s="2269"/>
      <c r="K1016" s="2269"/>
      <c r="L1016" s="2269"/>
      <c r="M1016" s="2269"/>
      <c r="N1016" s="2269"/>
      <c r="O1016" s="2269"/>
    </row>
    <row r="1017" spans="1:15" ht="15.75" customHeight="1">
      <c r="A1017" s="2269"/>
      <c r="B1017" s="2269"/>
      <c r="C1017" s="2269"/>
      <c r="D1017" s="2269"/>
      <c r="E1017" s="2269"/>
      <c r="F1017" s="2269"/>
      <c r="G1017" s="2269"/>
      <c r="H1017" s="2269"/>
      <c r="I1017" s="2269"/>
      <c r="J1017" s="2269"/>
      <c r="K1017" s="2269"/>
      <c r="L1017" s="2269"/>
      <c r="M1017" s="2269"/>
      <c r="N1017" s="2269"/>
      <c r="O1017" s="2269"/>
    </row>
    <row r="1018" spans="1:15" ht="15.75" customHeight="1">
      <c r="A1018" s="2269"/>
      <c r="B1018" s="2269"/>
      <c r="C1018" s="2269"/>
      <c r="D1018" s="2269"/>
      <c r="E1018" s="2269"/>
      <c r="F1018" s="2269"/>
      <c r="G1018" s="2269"/>
      <c r="H1018" s="2269"/>
      <c r="I1018" s="2269"/>
      <c r="J1018" s="2269"/>
      <c r="K1018" s="2269"/>
      <c r="L1018" s="2269"/>
      <c r="M1018" s="2269"/>
      <c r="N1018" s="2269"/>
      <c r="O1018" s="2269"/>
    </row>
    <row r="1019" spans="1:15" ht="15.75" customHeight="1">
      <c r="A1019" s="2269"/>
      <c r="B1019" s="2269"/>
      <c r="C1019" s="2269"/>
      <c r="D1019" s="2269"/>
      <c r="E1019" s="2269"/>
      <c r="F1019" s="2269"/>
      <c r="G1019" s="2269"/>
      <c r="H1019" s="2269"/>
      <c r="I1019" s="2269"/>
      <c r="J1019" s="2269"/>
      <c r="K1019" s="2269"/>
      <c r="L1019" s="2269"/>
      <c r="M1019" s="2269"/>
      <c r="N1019" s="2269"/>
      <c r="O1019" s="2269"/>
    </row>
    <row r="1020" spans="1:15" ht="15.75" customHeight="1">
      <c r="A1020" s="2269"/>
      <c r="B1020" s="2269"/>
      <c r="C1020" s="2269"/>
      <c r="D1020" s="2269"/>
      <c r="E1020" s="2269"/>
      <c r="F1020" s="2269"/>
      <c r="G1020" s="2269"/>
      <c r="H1020" s="2269"/>
      <c r="I1020" s="2269"/>
      <c r="J1020" s="2269"/>
      <c r="K1020" s="2269"/>
      <c r="L1020" s="2269"/>
      <c r="M1020" s="2269"/>
      <c r="N1020" s="2269"/>
      <c r="O1020" s="2269"/>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46"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4140625" defaultRowHeight="15" customHeight="1"/>
  <cols>
    <col min="1" max="1" width="7.5546875" style="2035" customWidth="1"/>
    <col min="2" max="2" width="8.44140625" style="2035" customWidth="1"/>
    <col min="3" max="5" width="9.33203125" style="2035" hidden="1" customWidth="1"/>
    <col min="6" max="17" width="9.33203125" style="2035" customWidth="1"/>
    <col min="18" max="19" width="9.44140625" style="2035" customWidth="1"/>
    <col min="20" max="26" width="10.44140625" style="2035" customWidth="1"/>
    <col min="27" max="16384" width="14.44140625" style="2035"/>
  </cols>
  <sheetData>
    <row r="1" spans="1:26" ht="15.75" customHeight="1">
      <c r="A1" s="2316"/>
      <c r="B1" s="2342"/>
      <c r="C1" s="2342"/>
      <c r="D1" s="2342"/>
      <c r="E1" s="2342"/>
      <c r="F1" s="2342"/>
      <c r="G1" s="2342"/>
      <c r="H1" s="2342"/>
      <c r="I1" s="3219" t="s">
        <v>1743</v>
      </c>
      <c r="J1" s="3149"/>
      <c r="K1" s="3149"/>
      <c r="L1" s="3149"/>
      <c r="M1" s="3149"/>
      <c r="N1" s="2342"/>
      <c r="O1" s="2342"/>
      <c r="P1" s="2342"/>
      <c r="Q1" s="2342"/>
      <c r="R1" s="2316"/>
      <c r="S1" s="2316"/>
      <c r="T1" s="2316"/>
      <c r="U1" s="2316"/>
      <c r="V1" s="2316"/>
      <c r="W1" s="2316"/>
      <c r="X1" s="2316"/>
      <c r="Y1" s="2316"/>
      <c r="Z1" s="2316"/>
    </row>
    <row r="2" spans="1:26" ht="15.75" customHeight="1" thickBot="1">
      <c r="A2" s="2316"/>
      <c r="B2" s="3220" t="s">
        <v>1742</v>
      </c>
      <c r="C2" s="3149"/>
      <c r="D2" s="3149"/>
      <c r="E2" s="3149"/>
      <c r="F2" s="3149"/>
      <c r="G2" s="3149"/>
      <c r="H2" s="3149"/>
      <c r="I2" s="3149"/>
      <c r="J2" s="3149"/>
      <c r="K2" s="3149"/>
      <c r="L2" s="3149"/>
      <c r="M2" s="3149"/>
      <c r="N2" s="3149"/>
      <c r="O2" s="3149"/>
      <c r="P2" s="3149"/>
      <c r="Q2" s="3149"/>
      <c r="R2" s="2316"/>
      <c r="S2" s="2316"/>
      <c r="T2" s="2316"/>
      <c r="U2" s="2316"/>
      <c r="V2" s="2316"/>
      <c r="W2" s="2316"/>
      <c r="X2" s="2316"/>
      <c r="Y2" s="2316"/>
      <c r="Z2" s="2316"/>
    </row>
    <row r="3" spans="1:26" ht="24.75" customHeight="1" thickTop="1">
      <c r="A3" s="2316"/>
      <c r="B3" s="2341" t="s">
        <v>1741</v>
      </c>
      <c r="C3" s="3216">
        <v>2005</v>
      </c>
      <c r="D3" s="3216">
        <v>2006</v>
      </c>
      <c r="E3" s="3216">
        <v>2007</v>
      </c>
      <c r="F3" s="3216">
        <v>2008</v>
      </c>
      <c r="G3" s="3216">
        <v>2009</v>
      </c>
      <c r="H3" s="3216">
        <v>2010</v>
      </c>
      <c r="I3" s="3216">
        <v>2011</v>
      </c>
      <c r="J3" s="3216">
        <v>2012</v>
      </c>
      <c r="K3" s="3216">
        <v>2013</v>
      </c>
      <c r="L3" s="3216">
        <v>2014</v>
      </c>
      <c r="M3" s="3216">
        <v>2015</v>
      </c>
      <c r="N3" s="3216">
        <v>2016</v>
      </c>
      <c r="O3" s="3216">
        <v>2017</v>
      </c>
      <c r="P3" s="3216">
        <v>2018</v>
      </c>
      <c r="Q3" s="3216">
        <v>2019</v>
      </c>
      <c r="R3" s="3216">
        <v>2020</v>
      </c>
      <c r="S3" s="3216">
        <v>2021</v>
      </c>
      <c r="T3" s="3216" t="s">
        <v>1740</v>
      </c>
      <c r="U3" s="3217" t="s">
        <v>1739</v>
      </c>
      <c r="V3" s="2316"/>
      <c r="W3" s="2316"/>
      <c r="X3" s="2316"/>
      <c r="Y3" s="2316"/>
      <c r="Z3" s="2316"/>
    </row>
    <row r="4" spans="1:26" ht="24.75" customHeight="1">
      <c r="A4" s="2316"/>
      <c r="B4" s="2340" t="s">
        <v>1738</v>
      </c>
      <c r="C4" s="3146"/>
      <c r="D4" s="3146"/>
      <c r="E4" s="3146"/>
      <c r="F4" s="3146"/>
      <c r="G4" s="3146"/>
      <c r="H4" s="3146"/>
      <c r="I4" s="3146"/>
      <c r="J4" s="3146"/>
      <c r="K4" s="3146"/>
      <c r="L4" s="3146"/>
      <c r="M4" s="3146"/>
      <c r="N4" s="3146"/>
      <c r="O4" s="3146"/>
      <c r="P4" s="3146"/>
      <c r="Q4" s="3146"/>
      <c r="R4" s="3146"/>
      <c r="S4" s="3146"/>
      <c r="T4" s="3146"/>
      <c r="U4" s="3218"/>
      <c r="V4" s="2316"/>
      <c r="W4" s="2316"/>
      <c r="X4" s="2316"/>
      <c r="Y4" s="2316"/>
      <c r="Z4" s="2316"/>
    </row>
    <row r="5" spans="1:26" ht="24.75" customHeight="1">
      <c r="A5" s="2316"/>
      <c r="B5" s="2339" t="s">
        <v>1737</v>
      </c>
      <c r="C5" s="2338">
        <v>25477</v>
      </c>
      <c r="D5" s="2338">
        <v>28769</v>
      </c>
      <c r="E5" s="2338">
        <v>33192</v>
      </c>
      <c r="F5" s="2337">
        <v>36913</v>
      </c>
      <c r="G5" s="2337">
        <v>29278</v>
      </c>
      <c r="H5" s="2337">
        <v>33645</v>
      </c>
      <c r="I5" s="2337">
        <v>42622</v>
      </c>
      <c r="J5" s="2337">
        <v>52501</v>
      </c>
      <c r="K5" s="2337">
        <v>47846</v>
      </c>
      <c r="L5" s="2337">
        <v>70196</v>
      </c>
      <c r="M5" s="2337">
        <v>38616</v>
      </c>
      <c r="N5" s="2337">
        <v>42235</v>
      </c>
      <c r="O5" s="2337">
        <v>62632</v>
      </c>
      <c r="P5" s="2337">
        <v>73187</v>
      </c>
      <c r="Q5" s="2337">
        <v>81273</v>
      </c>
      <c r="R5" s="2337">
        <v>79702</v>
      </c>
      <c r="S5" s="2337">
        <v>8874</v>
      </c>
      <c r="T5" s="2336">
        <v>16975</v>
      </c>
      <c r="U5" s="2335">
        <v>55074</v>
      </c>
      <c r="V5" s="2316"/>
      <c r="W5" s="2316"/>
      <c r="X5" s="2316"/>
      <c r="Y5" s="2316"/>
      <c r="Z5" s="2316"/>
    </row>
    <row r="6" spans="1:26" ht="24.75" customHeight="1">
      <c r="A6" s="2316"/>
      <c r="B6" s="2334" t="s">
        <v>1736</v>
      </c>
      <c r="C6" s="2331">
        <v>20338</v>
      </c>
      <c r="D6" s="2333" t="s">
        <v>501</v>
      </c>
      <c r="E6" s="2331">
        <v>39934</v>
      </c>
      <c r="F6" s="2330">
        <v>46675</v>
      </c>
      <c r="G6" s="2330">
        <v>40617</v>
      </c>
      <c r="H6" s="2330">
        <v>49264</v>
      </c>
      <c r="I6" s="2330">
        <v>56339</v>
      </c>
      <c r="J6" s="2330">
        <v>66459</v>
      </c>
      <c r="K6" s="2330">
        <v>67264</v>
      </c>
      <c r="L6" s="2330">
        <v>69009</v>
      </c>
      <c r="M6" s="2330">
        <v>58523</v>
      </c>
      <c r="N6" s="2330">
        <v>60821</v>
      </c>
      <c r="O6" s="2330">
        <v>84061</v>
      </c>
      <c r="P6" s="2330">
        <v>89507</v>
      </c>
      <c r="Q6" s="2330">
        <v>102423</v>
      </c>
      <c r="R6" s="2330">
        <v>98190</v>
      </c>
      <c r="S6" s="2330">
        <v>9146</v>
      </c>
      <c r="T6" s="2329">
        <v>19766</v>
      </c>
      <c r="U6" s="2324">
        <v>73255</v>
      </c>
      <c r="V6" s="2316"/>
      <c r="W6" s="2316"/>
      <c r="X6" s="2316"/>
      <c r="Y6" s="2316"/>
      <c r="Z6" s="2316"/>
    </row>
    <row r="7" spans="1:26" ht="24.75" customHeight="1">
      <c r="A7" s="2316"/>
      <c r="B7" s="2332" t="s">
        <v>1735</v>
      </c>
      <c r="C7" s="2331">
        <v>29875</v>
      </c>
      <c r="D7" s="2331">
        <v>36873</v>
      </c>
      <c r="E7" s="2331">
        <v>54722</v>
      </c>
      <c r="F7" s="2330">
        <v>58735</v>
      </c>
      <c r="G7" s="2330">
        <v>49567</v>
      </c>
      <c r="H7" s="2330">
        <v>63058</v>
      </c>
      <c r="I7" s="2330">
        <v>67565</v>
      </c>
      <c r="J7" s="2330">
        <v>89151</v>
      </c>
      <c r="K7" s="2330">
        <v>88697</v>
      </c>
      <c r="L7" s="2330">
        <v>79914</v>
      </c>
      <c r="M7" s="2330">
        <v>79187</v>
      </c>
      <c r="N7" s="2330">
        <v>76444</v>
      </c>
      <c r="O7" s="2330">
        <v>106291</v>
      </c>
      <c r="P7" s="2330">
        <v>124686</v>
      </c>
      <c r="Q7" s="2330">
        <v>127351</v>
      </c>
      <c r="R7" s="2330">
        <v>42776</v>
      </c>
      <c r="S7" s="2330">
        <v>14977</v>
      </c>
      <c r="T7" s="2329">
        <v>42006</v>
      </c>
      <c r="U7" s="2324">
        <v>99426</v>
      </c>
      <c r="V7" s="2316"/>
      <c r="W7" s="2316"/>
      <c r="X7" s="2316"/>
      <c r="Y7" s="2316"/>
      <c r="Z7" s="2316"/>
    </row>
    <row r="8" spans="1:26" ht="24.75" customHeight="1">
      <c r="A8" s="2316"/>
      <c r="B8" s="2332" t="s">
        <v>1734</v>
      </c>
      <c r="C8" s="2331">
        <v>23414</v>
      </c>
      <c r="D8" s="2331">
        <v>21983</v>
      </c>
      <c r="E8" s="2331">
        <v>40942</v>
      </c>
      <c r="F8" s="2330">
        <v>38475</v>
      </c>
      <c r="G8" s="2330">
        <v>43337</v>
      </c>
      <c r="H8" s="2330">
        <v>45509</v>
      </c>
      <c r="I8" s="2330">
        <v>59751</v>
      </c>
      <c r="J8" s="2330">
        <v>69796</v>
      </c>
      <c r="K8" s="2330">
        <v>65152</v>
      </c>
      <c r="L8" s="2330">
        <v>80053</v>
      </c>
      <c r="M8" s="2330">
        <v>65729</v>
      </c>
      <c r="N8" s="2330">
        <v>60214</v>
      </c>
      <c r="O8" s="2330">
        <v>88591</v>
      </c>
      <c r="P8" s="2330">
        <v>98650</v>
      </c>
      <c r="Q8" s="2330">
        <v>109399</v>
      </c>
      <c r="R8" s="2330">
        <v>14</v>
      </c>
      <c r="S8" s="2330">
        <v>22450</v>
      </c>
      <c r="T8" s="2329">
        <v>61589</v>
      </c>
      <c r="U8" s="2324">
        <v>98773</v>
      </c>
      <c r="V8" s="2316"/>
      <c r="W8" s="2316"/>
      <c r="X8" s="2316"/>
      <c r="Y8" s="2316"/>
      <c r="Z8" s="2316"/>
    </row>
    <row r="9" spans="1:26" ht="24.75" customHeight="1">
      <c r="A9" s="2316"/>
      <c r="B9" s="2332" t="s">
        <v>1733</v>
      </c>
      <c r="C9" s="2331">
        <v>25541</v>
      </c>
      <c r="D9" s="2331">
        <v>22870</v>
      </c>
      <c r="E9" s="2331">
        <v>35854</v>
      </c>
      <c r="F9" s="2330">
        <v>30410</v>
      </c>
      <c r="G9" s="2330">
        <v>30037</v>
      </c>
      <c r="H9" s="2330">
        <v>32542</v>
      </c>
      <c r="I9" s="2330">
        <v>46202</v>
      </c>
      <c r="J9" s="2330">
        <v>50317</v>
      </c>
      <c r="K9" s="2330">
        <v>52834</v>
      </c>
      <c r="L9" s="2330">
        <v>62558</v>
      </c>
      <c r="M9" s="2330">
        <v>17569</v>
      </c>
      <c r="N9" s="2330">
        <v>46683</v>
      </c>
      <c r="O9" s="2330">
        <v>62773</v>
      </c>
      <c r="P9" s="2330">
        <v>68825</v>
      </c>
      <c r="Q9" s="2330">
        <v>78329</v>
      </c>
      <c r="R9" s="2330">
        <v>31</v>
      </c>
      <c r="S9" s="2330">
        <v>1468</v>
      </c>
      <c r="T9" s="2329">
        <v>53608</v>
      </c>
      <c r="U9" s="2324">
        <v>77703</v>
      </c>
      <c r="V9" s="2316"/>
      <c r="W9" s="2316"/>
      <c r="X9" s="2316"/>
      <c r="Y9" s="2316"/>
      <c r="Z9" s="2316"/>
    </row>
    <row r="10" spans="1:26" ht="24.75" customHeight="1">
      <c r="A10" s="2316"/>
      <c r="B10" s="2332" t="s">
        <v>1732</v>
      </c>
      <c r="C10" s="2331">
        <v>22608</v>
      </c>
      <c r="D10" s="2331">
        <v>26210</v>
      </c>
      <c r="E10" s="2331">
        <v>31316</v>
      </c>
      <c r="F10" s="2330">
        <v>24349</v>
      </c>
      <c r="G10" s="2330">
        <v>31749</v>
      </c>
      <c r="H10" s="2330">
        <v>33263</v>
      </c>
      <c r="I10" s="2330">
        <v>46115</v>
      </c>
      <c r="J10" s="2330">
        <v>53630</v>
      </c>
      <c r="K10" s="2330">
        <v>54599</v>
      </c>
      <c r="L10" s="2330">
        <v>50731</v>
      </c>
      <c r="M10" s="2330">
        <v>18368</v>
      </c>
      <c r="N10" s="2330">
        <v>38852</v>
      </c>
      <c r="O10" s="2330">
        <v>55956</v>
      </c>
      <c r="P10" s="2330">
        <v>65159</v>
      </c>
      <c r="Q10" s="2330">
        <v>74883</v>
      </c>
      <c r="R10" s="2330">
        <v>102</v>
      </c>
      <c r="S10" s="2330">
        <v>1143</v>
      </c>
      <c r="T10" s="2329">
        <v>46957</v>
      </c>
      <c r="U10" s="2324">
        <v>72250</v>
      </c>
      <c r="V10" s="2316"/>
      <c r="W10" s="2316"/>
      <c r="X10" s="2316"/>
      <c r="Y10" s="2316"/>
      <c r="Z10" s="2316"/>
    </row>
    <row r="11" spans="1:26" ht="24.75" customHeight="1">
      <c r="A11" s="2316"/>
      <c r="B11" s="2332" t="s">
        <v>1731</v>
      </c>
      <c r="C11" s="2331">
        <v>23996</v>
      </c>
      <c r="D11" s="2331">
        <v>25183</v>
      </c>
      <c r="E11" s="2331">
        <v>35437</v>
      </c>
      <c r="F11" s="2330">
        <v>25427</v>
      </c>
      <c r="G11" s="2330">
        <v>30432</v>
      </c>
      <c r="H11" s="2330">
        <v>38991</v>
      </c>
      <c r="I11" s="2330">
        <v>42661</v>
      </c>
      <c r="J11" s="2330">
        <v>49995</v>
      </c>
      <c r="K11" s="2330">
        <v>54011</v>
      </c>
      <c r="L11" s="2330">
        <v>46546</v>
      </c>
      <c r="M11" s="2330">
        <v>22967</v>
      </c>
      <c r="N11" s="2330">
        <v>48115</v>
      </c>
      <c r="O11" s="2330">
        <v>42240</v>
      </c>
      <c r="P11" s="2330">
        <v>73281</v>
      </c>
      <c r="Q11" s="2330">
        <v>70916</v>
      </c>
      <c r="R11" s="2330">
        <v>196</v>
      </c>
      <c r="S11" s="2330">
        <v>2991</v>
      </c>
      <c r="T11" s="2329">
        <v>44462</v>
      </c>
      <c r="U11" s="2324">
        <v>57726</v>
      </c>
      <c r="V11" s="2316"/>
      <c r="W11" s="2316"/>
      <c r="X11" s="2316"/>
      <c r="Y11" s="2316"/>
      <c r="Z11" s="2316"/>
    </row>
    <row r="12" spans="1:26" ht="24.75" customHeight="1">
      <c r="A12" s="2316"/>
      <c r="B12" s="2332" t="s">
        <v>1730</v>
      </c>
      <c r="C12" s="2331">
        <v>36910</v>
      </c>
      <c r="D12" s="2331">
        <v>33150</v>
      </c>
      <c r="E12" s="2331">
        <v>44683</v>
      </c>
      <c r="F12" s="2330">
        <v>40011</v>
      </c>
      <c r="G12" s="2330">
        <v>44174</v>
      </c>
      <c r="H12" s="2330">
        <v>54672</v>
      </c>
      <c r="I12" s="2330">
        <v>71398</v>
      </c>
      <c r="J12" s="2330">
        <v>71964</v>
      </c>
      <c r="K12" s="2330">
        <v>68478</v>
      </c>
      <c r="L12" s="2330">
        <v>59761</v>
      </c>
      <c r="M12" s="2330">
        <v>38606</v>
      </c>
      <c r="N12" s="2330">
        <v>66341</v>
      </c>
      <c r="O12" s="2330">
        <v>73778</v>
      </c>
      <c r="P12" s="2330">
        <v>87679</v>
      </c>
      <c r="Q12" s="2330">
        <v>94749</v>
      </c>
      <c r="R12" s="2330">
        <v>267</v>
      </c>
      <c r="S12" s="2330">
        <v>5917</v>
      </c>
      <c r="T12" s="2329">
        <v>41304</v>
      </c>
      <c r="U12" s="2324">
        <v>67153</v>
      </c>
      <c r="V12" s="2316"/>
      <c r="W12" s="2316"/>
      <c r="X12" s="2316"/>
      <c r="Y12" s="2316"/>
      <c r="Z12" s="2316"/>
    </row>
    <row r="13" spans="1:26" ht="24.75" customHeight="1">
      <c r="A13" s="2316"/>
      <c r="B13" s="2332" t="s">
        <v>1729</v>
      </c>
      <c r="C13" s="2331">
        <v>36066</v>
      </c>
      <c r="D13" s="2331">
        <v>33362</v>
      </c>
      <c r="E13" s="2331">
        <v>45552</v>
      </c>
      <c r="F13" s="2330">
        <v>41622</v>
      </c>
      <c r="G13" s="2330">
        <v>42771</v>
      </c>
      <c r="H13" s="2330">
        <v>54848</v>
      </c>
      <c r="I13" s="2330">
        <v>63033</v>
      </c>
      <c r="J13" s="2330">
        <v>66383</v>
      </c>
      <c r="K13" s="2330">
        <v>66755</v>
      </c>
      <c r="L13" s="2330">
        <v>52894</v>
      </c>
      <c r="M13" s="2330">
        <v>39050</v>
      </c>
      <c r="N13" s="2330">
        <v>74670</v>
      </c>
      <c r="O13" s="2330">
        <v>68634</v>
      </c>
      <c r="P13" s="2330">
        <v>91874</v>
      </c>
      <c r="Q13" s="2330">
        <v>92604</v>
      </c>
      <c r="R13" s="2330">
        <v>584</v>
      </c>
      <c r="S13" s="2330">
        <v>9898</v>
      </c>
      <c r="T13" s="2329">
        <v>58314</v>
      </c>
      <c r="U13" s="2324">
        <v>91012</v>
      </c>
      <c r="V13" s="2316"/>
      <c r="W13" s="2316"/>
      <c r="X13" s="2316"/>
      <c r="Y13" s="2316"/>
      <c r="Z13" s="2316"/>
    </row>
    <row r="14" spans="1:26" ht="24.75" customHeight="1">
      <c r="A14" s="2316"/>
      <c r="B14" s="2332" t="s">
        <v>1728</v>
      </c>
      <c r="C14" s="2331">
        <v>51498</v>
      </c>
      <c r="D14" s="2331">
        <v>49670</v>
      </c>
      <c r="E14" s="2331">
        <v>70644</v>
      </c>
      <c r="F14" s="2330">
        <v>66421</v>
      </c>
      <c r="G14" s="2330">
        <v>72522</v>
      </c>
      <c r="H14" s="2330">
        <v>79130</v>
      </c>
      <c r="I14" s="2330">
        <v>96996</v>
      </c>
      <c r="J14" s="2330">
        <v>86379</v>
      </c>
      <c r="K14" s="2330">
        <v>99426</v>
      </c>
      <c r="L14" s="2330">
        <v>80993</v>
      </c>
      <c r="M14" s="2330">
        <v>56584</v>
      </c>
      <c r="N14" s="2330">
        <v>89281</v>
      </c>
      <c r="O14" s="2330">
        <v>112492</v>
      </c>
      <c r="P14" s="2330">
        <v>130745</v>
      </c>
      <c r="Q14" s="2330">
        <v>134096</v>
      </c>
      <c r="R14" s="2330">
        <v>2025</v>
      </c>
      <c r="S14" s="2330">
        <v>23284</v>
      </c>
      <c r="T14" s="2329">
        <v>88582</v>
      </c>
      <c r="U14" s="2324"/>
      <c r="V14" s="2316"/>
      <c r="W14" s="2316"/>
      <c r="X14" s="2316"/>
      <c r="Y14" s="2316"/>
      <c r="Z14" s="2316"/>
    </row>
    <row r="15" spans="1:26" ht="24.75" customHeight="1">
      <c r="A15" s="2316"/>
      <c r="B15" s="2332" t="s">
        <v>1727</v>
      </c>
      <c r="C15" s="2331">
        <v>41505</v>
      </c>
      <c r="D15" s="2331">
        <v>44119</v>
      </c>
      <c r="E15" s="2331">
        <v>52273</v>
      </c>
      <c r="F15" s="2330">
        <v>52399</v>
      </c>
      <c r="G15" s="2330">
        <v>54423</v>
      </c>
      <c r="H15" s="2330">
        <v>67537</v>
      </c>
      <c r="I15" s="2330">
        <v>83460</v>
      </c>
      <c r="J15" s="2330">
        <v>83173</v>
      </c>
      <c r="K15" s="2330">
        <v>75485</v>
      </c>
      <c r="L15" s="2330">
        <v>76305</v>
      </c>
      <c r="M15" s="2330">
        <v>58304</v>
      </c>
      <c r="N15" s="2330">
        <v>72990</v>
      </c>
      <c r="O15" s="2330">
        <v>99804</v>
      </c>
      <c r="P15" s="2330">
        <v>147859</v>
      </c>
      <c r="Q15" s="2330">
        <v>130302</v>
      </c>
      <c r="R15" s="2330">
        <v>1953</v>
      </c>
      <c r="S15" s="2330">
        <v>26135</v>
      </c>
      <c r="T15" s="2329">
        <v>72653</v>
      </c>
      <c r="U15" s="2324"/>
      <c r="V15" s="2316"/>
      <c r="W15" s="2316"/>
      <c r="X15" s="2316"/>
      <c r="Y15" s="2316"/>
      <c r="Z15" s="2316"/>
    </row>
    <row r="16" spans="1:26" ht="24.75" customHeight="1">
      <c r="A16" s="2316"/>
      <c r="B16" s="2328" t="s">
        <v>1726</v>
      </c>
      <c r="C16" s="2327">
        <v>38170</v>
      </c>
      <c r="D16" s="2327">
        <v>36009</v>
      </c>
      <c r="E16" s="2327">
        <v>42156</v>
      </c>
      <c r="F16" s="2326">
        <v>38840</v>
      </c>
      <c r="G16" s="2326">
        <v>41049</v>
      </c>
      <c r="H16" s="2326">
        <v>50408</v>
      </c>
      <c r="I16" s="2326">
        <v>60073</v>
      </c>
      <c r="J16" s="2326">
        <v>63344</v>
      </c>
      <c r="K16" s="2326">
        <v>57069</v>
      </c>
      <c r="L16" s="2326">
        <v>61158</v>
      </c>
      <c r="M16" s="2326">
        <v>45467</v>
      </c>
      <c r="N16" s="2326">
        <v>76356</v>
      </c>
      <c r="O16" s="2326">
        <v>82966</v>
      </c>
      <c r="P16" s="2326">
        <v>121620</v>
      </c>
      <c r="Q16" s="2326">
        <v>100866</v>
      </c>
      <c r="R16" s="2326">
        <v>4245</v>
      </c>
      <c r="S16" s="2326">
        <v>23550</v>
      </c>
      <c r="T16" s="2325">
        <v>67932</v>
      </c>
      <c r="U16" s="2324"/>
      <c r="V16" s="2316"/>
      <c r="W16" s="2316"/>
      <c r="X16" s="2316"/>
      <c r="Y16" s="2316"/>
      <c r="Z16" s="2316"/>
    </row>
    <row r="17" spans="1:26" ht="24.75" customHeight="1" thickBot="1">
      <c r="A17" s="2316"/>
      <c r="B17" s="2323" t="s">
        <v>308</v>
      </c>
      <c r="C17" s="2322">
        <v>375398</v>
      </c>
      <c r="D17" s="2322">
        <v>383926</v>
      </c>
      <c r="E17" s="2322">
        <v>526705</v>
      </c>
      <c r="F17" s="2321">
        <v>500277</v>
      </c>
      <c r="G17" s="2321">
        <v>509956</v>
      </c>
      <c r="H17" s="2321">
        <v>602867</v>
      </c>
      <c r="I17" s="2321">
        <v>736215</v>
      </c>
      <c r="J17" s="2321">
        <v>803092</v>
      </c>
      <c r="K17" s="2321">
        <v>797616</v>
      </c>
      <c r="L17" s="2321">
        <v>790118</v>
      </c>
      <c r="M17" s="2321">
        <v>538970</v>
      </c>
      <c r="N17" s="2321">
        <v>753002</v>
      </c>
      <c r="O17" s="2321">
        <v>940218</v>
      </c>
      <c r="P17" s="2321">
        <v>1173072</v>
      </c>
      <c r="Q17" s="2321">
        <v>1197191</v>
      </c>
      <c r="R17" s="2321">
        <v>230085</v>
      </c>
      <c r="S17" s="2321">
        <v>149833</v>
      </c>
      <c r="T17" s="2320">
        <v>614148</v>
      </c>
      <c r="U17" s="2319">
        <v>692372</v>
      </c>
      <c r="V17" s="2316"/>
      <c r="W17" s="2316"/>
      <c r="X17" s="2316"/>
      <c r="Y17" s="2316"/>
      <c r="Z17" s="2316"/>
    </row>
    <row r="18" spans="1:26" ht="15.75" customHeight="1" thickTop="1">
      <c r="A18" s="2316"/>
      <c r="B18" s="3214" t="s">
        <v>1725</v>
      </c>
      <c r="C18" s="3215"/>
      <c r="D18" s="3215"/>
      <c r="E18" s="3215"/>
      <c r="F18" s="3215"/>
      <c r="G18" s="3215"/>
      <c r="H18" s="3215"/>
      <c r="I18" s="3215"/>
      <c r="J18" s="3215"/>
      <c r="K18" s="3215"/>
      <c r="L18" s="3215"/>
      <c r="M18" s="3215"/>
      <c r="N18" s="3215"/>
      <c r="O18" s="3215"/>
      <c r="P18" s="3215"/>
      <c r="Q18" s="3215"/>
      <c r="R18" s="2316"/>
      <c r="S18" s="2316"/>
      <c r="T18" s="2316"/>
      <c r="U18" s="2316"/>
      <c r="V18" s="2316"/>
      <c r="W18" s="2316"/>
      <c r="X18" s="2316"/>
      <c r="Y18" s="2316"/>
      <c r="Z18" s="2316"/>
    </row>
    <row r="19" spans="1:26" ht="15.75" customHeight="1">
      <c r="A19" s="2316"/>
      <c r="B19" s="2318" t="s">
        <v>1423</v>
      </c>
      <c r="C19" s="2316"/>
      <c r="D19" s="2316"/>
      <c r="E19" s="2316"/>
      <c r="F19" s="2316"/>
      <c r="G19" s="2316"/>
      <c r="H19" s="2316"/>
      <c r="I19" s="2316"/>
      <c r="J19" s="2316"/>
      <c r="K19" s="2316"/>
      <c r="L19" s="2316"/>
      <c r="M19" s="2316"/>
      <c r="N19" s="2316"/>
      <c r="O19" s="2316"/>
      <c r="P19" s="2316"/>
      <c r="Q19" s="2316"/>
      <c r="R19" s="2316"/>
      <c r="S19" s="2316"/>
      <c r="T19" s="2316"/>
      <c r="U19" s="2316"/>
      <c r="V19" s="2316"/>
      <c r="W19" s="2316"/>
      <c r="X19" s="2316"/>
      <c r="Y19" s="2316"/>
      <c r="Z19" s="2316"/>
    </row>
    <row r="20" spans="1:26" ht="15.75" customHeight="1">
      <c r="A20" s="2316"/>
      <c r="B20" s="2318" t="s">
        <v>1724</v>
      </c>
      <c r="C20" s="2316"/>
      <c r="D20" s="2316"/>
      <c r="E20" s="2316"/>
      <c r="F20" s="2316"/>
      <c r="G20" s="2316"/>
      <c r="H20" s="2316"/>
      <c r="I20" s="2316"/>
      <c r="J20" s="2316"/>
      <c r="K20" s="2316"/>
      <c r="L20" s="2316"/>
      <c r="M20" s="2316"/>
      <c r="N20" s="2316"/>
      <c r="O20" s="2316"/>
      <c r="P20" s="2316"/>
      <c r="Q20" s="2316"/>
      <c r="R20" s="2316"/>
      <c r="S20" s="2316"/>
      <c r="T20" s="2316"/>
      <c r="U20" s="2316"/>
      <c r="V20" s="2316"/>
      <c r="W20" s="2316"/>
      <c r="X20" s="2316"/>
      <c r="Y20" s="2316"/>
      <c r="Z20" s="2316"/>
    </row>
    <row r="21" spans="1:26" ht="15.75" customHeight="1">
      <c r="A21" s="2316"/>
      <c r="B21" s="2316"/>
      <c r="C21" s="2316"/>
      <c r="D21" s="2316"/>
      <c r="E21" s="2316"/>
      <c r="F21" s="2316"/>
      <c r="G21" s="2316"/>
      <c r="H21" s="2316"/>
      <c r="I21" s="2316"/>
      <c r="J21" s="2316"/>
      <c r="K21" s="2316"/>
      <c r="L21" s="2316"/>
      <c r="M21" s="2316"/>
      <c r="N21" s="2316"/>
      <c r="O21" s="2316"/>
      <c r="P21" s="2316"/>
      <c r="Q21" s="2316"/>
      <c r="R21" s="2316"/>
      <c r="S21" s="2317"/>
      <c r="T21" s="2316"/>
      <c r="U21" s="2316"/>
      <c r="V21" s="2316"/>
      <c r="W21" s="2316"/>
      <c r="X21" s="2316"/>
      <c r="Y21" s="2316"/>
      <c r="Z21" s="2316"/>
    </row>
    <row r="22" spans="1:26" ht="15.75" customHeight="1">
      <c r="A22" s="2316"/>
      <c r="B22" s="2316"/>
      <c r="C22" s="2316"/>
      <c r="D22" s="2316"/>
      <c r="E22" s="2316"/>
      <c r="F22" s="2316"/>
      <c r="G22" s="2316"/>
      <c r="H22" s="2316"/>
      <c r="I22" s="2316"/>
      <c r="J22" s="2316"/>
      <c r="K22" s="2316"/>
      <c r="L22" s="2316"/>
      <c r="M22" s="2316"/>
      <c r="N22" s="2316"/>
      <c r="O22" s="2316"/>
      <c r="P22" s="2316"/>
      <c r="Q22" s="2316"/>
      <c r="R22" s="2316"/>
      <c r="S22" s="2316"/>
      <c r="T22" s="2316"/>
      <c r="U22" s="2316"/>
      <c r="V22" s="2316"/>
      <c r="W22" s="2316"/>
      <c r="X22" s="2316"/>
      <c r="Y22" s="2316"/>
      <c r="Z22" s="2316"/>
    </row>
    <row r="23" spans="1:26" ht="15.75" customHeight="1">
      <c r="A23" s="2316"/>
      <c r="B23" s="2316"/>
      <c r="C23" s="2316"/>
      <c r="D23" s="2316"/>
      <c r="E23" s="2316"/>
      <c r="F23" s="2316"/>
      <c r="G23" s="2316"/>
      <c r="H23" s="2316"/>
      <c r="I23" s="2316"/>
      <c r="J23" s="2316"/>
      <c r="K23" s="2316"/>
      <c r="L23" s="2316"/>
      <c r="M23" s="2316"/>
      <c r="N23" s="2316"/>
      <c r="O23" s="2316"/>
      <c r="P23" s="2316"/>
      <c r="Q23" s="2316"/>
      <c r="R23" s="2316"/>
      <c r="S23" s="2316"/>
      <c r="T23" s="2316"/>
      <c r="U23" s="2316"/>
      <c r="V23" s="2316"/>
      <c r="W23" s="2316"/>
      <c r="X23" s="2316"/>
      <c r="Y23" s="2316"/>
      <c r="Z23" s="2316"/>
    </row>
    <row r="24" spans="1:26" ht="15.75" customHeight="1">
      <c r="A24" s="2316"/>
      <c r="B24" s="2316"/>
      <c r="C24" s="2316"/>
      <c r="D24" s="2316"/>
      <c r="E24" s="2316"/>
      <c r="F24" s="2316"/>
      <c r="G24" s="2316"/>
      <c r="H24" s="2316"/>
      <c r="I24" s="2316"/>
      <c r="J24" s="2316"/>
      <c r="K24" s="2316"/>
      <c r="L24" s="2316"/>
      <c r="M24" s="2316"/>
      <c r="N24" s="2316"/>
      <c r="O24" s="2316"/>
      <c r="P24" s="2316"/>
      <c r="Q24" s="2316"/>
      <c r="R24" s="2316"/>
      <c r="S24" s="2316"/>
      <c r="T24" s="2316"/>
      <c r="U24" s="2316"/>
      <c r="V24" s="2316"/>
      <c r="W24" s="2316"/>
      <c r="X24" s="2316"/>
      <c r="Y24" s="2316"/>
      <c r="Z24" s="2316"/>
    </row>
    <row r="25" spans="1:26" ht="15.75" customHeight="1">
      <c r="A25" s="2316"/>
      <c r="B25" s="2316"/>
      <c r="C25" s="2316"/>
      <c r="D25" s="2316"/>
      <c r="E25" s="2316"/>
      <c r="F25" s="2316"/>
      <c r="G25" s="2316"/>
      <c r="H25" s="2316"/>
      <c r="I25" s="2316"/>
      <c r="J25" s="2316"/>
      <c r="K25" s="2316"/>
      <c r="L25" s="2316"/>
      <c r="M25" s="2316"/>
      <c r="N25" s="2316"/>
      <c r="O25" s="2316"/>
      <c r="P25" s="2316"/>
      <c r="Q25" s="2316"/>
      <c r="R25" s="2316"/>
      <c r="S25" s="2316"/>
      <c r="T25" s="2316"/>
      <c r="U25" s="2316"/>
      <c r="V25" s="2316"/>
      <c r="W25" s="2316"/>
      <c r="X25" s="2316"/>
      <c r="Y25" s="2316"/>
      <c r="Z25" s="2316"/>
    </row>
    <row r="26" spans="1:26" ht="15.75" customHeight="1">
      <c r="A26" s="2316"/>
      <c r="B26" s="2316"/>
      <c r="C26" s="2316"/>
      <c r="D26" s="2316"/>
      <c r="E26" s="2316"/>
      <c r="F26" s="2316"/>
      <c r="G26" s="2316"/>
      <c r="H26" s="2316"/>
      <c r="I26" s="2316"/>
      <c r="J26" s="2316"/>
      <c r="K26" s="2316"/>
      <c r="L26" s="2316"/>
      <c r="M26" s="2316"/>
      <c r="N26" s="2316"/>
      <c r="O26" s="2316"/>
      <c r="P26" s="2316"/>
      <c r="Q26" s="2316"/>
      <c r="R26" s="2316"/>
      <c r="S26" s="2316"/>
      <c r="T26" s="2316"/>
      <c r="U26" s="2316"/>
      <c r="V26" s="2316"/>
      <c r="W26" s="2316"/>
      <c r="X26" s="2316"/>
      <c r="Y26" s="2316"/>
      <c r="Z26" s="2316"/>
    </row>
    <row r="27" spans="1:26" ht="15.75" customHeight="1">
      <c r="A27" s="2316"/>
      <c r="B27" s="2316"/>
      <c r="C27" s="2316"/>
      <c r="D27" s="2316"/>
      <c r="E27" s="2316"/>
      <c r="F27" s="2316"/>
      <c r="G27" s="2316"/>
      <c r="H27" s="2316"/>
      <c r="I27" s="2316"/>
      <c r="J27" s="2316"/>
      <c r="K27" s="2316"/>
      <c r="L27" s="2316"/>
      <c r="M27" s="2316"/>
      <c r="N27" s="2316"/>
      <c r="O27" s="2316"/>
      <c r="P27" s="2316"/>
      <c r="Q27" s="2316"/>
      <c r="R27" s="2316"/>
      <c r="S27" s="2316"/>
      <c r="T27" s="2316"/>
      <c r="U27" s="2316"/>
      <c r="V27" s="2316"/>
      <c r="W27" s="2316"/>
      <c r="X27" s="2316"/>
      <c r="Y27" s="2316"/>
      <c r="Z27" s="2316"/>
    </row>
    <row r="28" spans="1:26" ht="15.75" customHeight="1">
      <c r="A28" s="2316"/>
      <c r="B28" s="2316"/>
      <c r="C28" s="2316"/>
      <c r="D28" s="2316"/>
      <c r="E28" s="2316"/>
      <c r="F28" s="2316"/>
      <c r="G28" s="2316"/>
      <c r="H28" s="2316"/>
      <c r="I28" s="2316"/>
      <c r="J28" s="2316"/>
      <c r="K28" s="2316"/>
      <c r="L28" s="2316"/>
      <c r="M28" s="2316"/>
      <c r="N28" s="2316"/>
      <c r="O28" s="2316"/>
      <c r="P28" s="2316"/>
      <c r="Q28" s="2316"/>
      <c r="R28" s="2316"/>
      <c r="S28" s="2316"/>
      <c r="T28" s="2316"/>
      <c r="U28" s="2316"/>
      <c r="V28" s="2316"/>
      <c r="W28" s="2316"/>
      <c r="X28" s="2316"/>
      <c r="Y28" s="2316"/>
      <c r="Z28" s="2316"/>
    </row>
    <row r="29" spans="1:26" ht="15.75" customHeight="1">
      <c r="A29" s="2316"/>
      <c r="B29" s="2316"/>
      <c r="C29" s="2316"/>
      <c r="D29" s="2316"/>
      <c r="E29" s="2316"/>
      <c r="F29" s="2316"/>
      <c r="G29" s="2316"/>
      <c r="H29" s="2316"/>
      <c r="I29" s="2316"/>
      <c r="J29" s="2316"/>
      <c r="K29" s="2316"/>
      <c r="L29" s="2316"/>
      <c r="M29" s="2316"/>
      <c r="N29" s="2316"/>
      <c r="O29" s="2316"/>
      <c r="P29" s="2316"/>
      <c r="Q29" s="2316"/>
      <c r="R29" s="2316"/>
      <c r="S29" s="2316"/>
      <c r="T29" s="2316"/>
      <c r="U29" s="2316"/>
      <c r="V29" s="2316"/>
      <c r="W29" s="2316"/>
      <c r="X29" s="2316"/>
      <c r="Y29" s="2316"/>
      <c r="Z29" s="2316"/>
    </row>
    <row r="30" spans="1:26" ht="15.75" customHeight="1">
      <c r="A30" s="2316"/>
      <c r="B30" s="2316"/>
      <c r="C30" s="2316"/>
      <c r="D30" s="2316"/>
      <c r="E30" s="2316"/>
      <c r="F30" s="2316"/>
      <c r="G30" s="2316"/>
      <c r="H30" s="2316"/>
      <c r="I30" s="2316"/>
      <c r="J30" s="2316"/>
      <c r="K30" s="2316"/>
      <c r="L30" s="2316"/>
      <c r="M30" s="2316"/>
      <c r="N30" s="2316"/>
      <c r="O30" s="2316"/>
      <c r="P30" s="2316"/>
      <c r="Q30" s="2316"/>
      <c r="R30" s="2316"/>
      <c r="S30" s="2316"/>
      <c r="T30" s="2316"/>
      <c r="U30" s="2316"/>
      <c r="V30" s="2316"/>
      <c r="W30" s="2316"/>
      <c r="X30" s="2316"/>
      <c r="Y30" s="2316"/>
      <c r="Z30" s="2316"/>
    </row>
    <row r="31" spans="1:26" ht="15.75" customHeight="1">
      <c r="A31" s="2316"/>
      <c r="B31" s="2316"/>
      <c r="C31" s="2316"/>
      <c r="D31" s="2316"/>
      <c r="E31" s="2316"/>
      <c r="F31" s="2316"/>
      <c r="G31" s="2316"/>
      <c r="H31" s="2316"/>
      <c r="I31" s="2316"/>
      <c r="J31" s="2316"/>
      <c r="K31" s="2316"/>
      <c r="L31" s="2316"/>
      <c r="M31" s="2316"/>
      <c r="N31" s="2316"/>
      <c r="O31" s="2316"/>
      <c r="P31" s="2316"/>
      <c r="Q31" s="2316"/>
      <c r="R31" s="2316"/>
      <c r="S31" s="2316"/>
      <c r="T31" s="2316"/>
      <c r="U31" s="2316"/>
      <c r="V31" s="2316"/>
      <c r="W31" s="2316"/>
      <c r="X31" s="2316"/>
      <c r="Y31" s="2316"/>
      <c r="Z31" s="2316"/>
    </row>
    <row r="32" spans="1:26" ht="15.75" customHeight="1">
      <c r="A32" s="2316"/>
      <c r="B32" s="2316"/>
      <c r="C32" s="2316"/>
      <c r="D32" s="2316"/>
      <c r="E32" s="2316"/>
      <c r="F32" s="2316"/>
      <c r="G32" s="2316"/>
      <c r="H32" s="2316"/>
      <c r="I32" s="2316"/>
      <c r="J32" s="2316"/>
      <c r="K32" s="2316"/>
      <c r="L32" s="2316"/>
      <c r="M32" s="2316"/>
      <c r="N32" s="2316"/>
      <c r="O32" s="2316"/>
      <c r="P32" s="2316"/>
      <c r="Q32" s="2316"/>
      <c r="R32" s="2316"/>
      <c r="S32" s="2316"/>
      <c r="T32" s="2316"/>
      <c r="U32" s="2316"/>
      <c r="V32" s="2316"/>
      <c r="W32" s="2316"/>
      <c r="X32" s="2316"/>
      <c r="Y32" s="2316"/>
      <c r="Z32" s="2316"/>
    </row>
    <row r="33" spans="1:26" ht="15.75" customHeight="1">
      <c r="A33" s="2316"/>
      <c r="B33" s="2316"/>
      <c r="C33" s="2316"/>
      <c r="D33" s="2316"/>
      <c r="E33" s="2316"/>
      <c r="F33" s="2316"/>
      <c r="G33" s="2316"/>
      <c r="H33" s="2316"/>
      <c r="I33" s="2316"/>
      <c r="J33" s="2316"/>
      <c r="K33" s="2316"/>
      <c r="L33" s="2316"/>
      <c r="M33" s="2316"/>
      <c r="N33" s="2316"/>
      <c r="O33" s="2316"/>
      <c r="P33" s="2316"/>
      <c r="Q33" s="2316"/>
      <c r="R33" s="2316"/>
      <c r="S33" s="2316"/>
      <c r="T33" s="2316"/>
      <c r="U33" s="2316"/>
      <c r="V33" s="2316"/>
      <c r="W33" s="2316"/>
      <c r="X33" s="2316"/>
      <c r="Y33" s="2316"/>
      <c r="Z33" s="2316"/>
    </row>
    <row r="34" spans="1:26" ht="15.75" customHeight="1">
      <c r="A34" s="2316"/>
      <c r="B34" s="2316"/>
      <c r="C34" s="2316"/>
      <c r="D34" s="2316"/>
      <c r="E34" s="2316"/>
      <c r="F34" s="2316"/>
      <c r="G34" s="2316"/>
      <c r="H34" s="2316"/>
      <c r="I34" s="2316"/>
      <c r="J34" s="2316"/>
      <c r="K34" s="2316"/>
      <c r="L34" s="2316"/>
      <c r="M34" s="2316"/>
      <c r="N34" s="2316"/>
      <c r="O34" s="2316"/>
      <c r="P34" s="2316"/>
      <c r="Q34" s="2316"/>
      <c r="R34" s="2316"/>
      <c r="S34" s="2316"/>
      <c r="T34" s="2316"/>
      <c r="U34" s="2316"/>
      <c r="V34" s="2316"/>
      <c r="W34" s="2316"/>
      <c r="X34" s="2316"/>
      <c r="Y34" s="2316"/>
      <c r="Z34" s="2316"/>
    </row>
    <row r="35" spans="1:26" ht="15.75" customHeight="1">
      <c r="A35" s="2316"/>
      <c r="B35" s="2316"/>
      <c r="C35" s="2316"/>
      <c r="D35" s="2316"/>
      <c r="E35" s="2316"/>
      <c r="F35" s="2316"/>
      <c r="G35" s="2316"/>
      <c r="H35" s="2316"/>
      <c r="I35" s="2316"/>
      <c r="J35" s="2316"/>
      <c r="K35" s="2316"/>
      <c r="L35" s="2316"/>
      <c r="M35" s="2316"/>
      <c r="N35" s="2316"/>
      <c r="O35" s="2316"/>
      <c r="P35" s="2316"/>
      <c r="Q35" s="2316"/>
      <c r="R35" s="2316"/>
      <c r="S35" s="2316"/>
      <c r="T35" s="2316"/>
      <c r="U35" s="2316"/>
      <c r="V35" s="2316"/>
      <c r="W35" s="2316"/>
      <c r="X35" s="2316"/>
      <c r="Y35" s="2316"/>
      <c r="Z35" s="2316"/>
    </row>
    <row r="36" spans="1:26" ht="15.75" customHeight="1">
      <c r="A36" s="2316"/>
      <c r="B36" s="2316"/>
      <c r="C36" s="2316"/>
      <c r="D36" s="2316"/>
      <c r="E36" s="2316"/>
      <c r="F36" s="2316"/>
      <c r="G36" s="2316"/>
      <c r="H36" s="2316"/>
      <c r="I36" s="2316"/>
      <c r="J36" s="2316"/>
      <c r="K36" s="2316"/>
      <c r="L36" s="2316"/>
      <c r="M36" s="2316"/>
      <c r="N36" s="2316"/>
      <c r="O36" s="2316"/>
      <c r="P36" s="2316"/>
      <c r="Q36" s="2316"/>
      <c r="R36" s="2316"/>
      <c r="S36" s="2316"/>
      <c r="T36" s="2316"/>
      <c r="U36" s="2316"/>
      <c r="V36" s="2316"/>
      <c r="W36" s="2316"/>
      <c r="X36" s="2316"/>
      <c r="Y36" s="2316"/>
      <c r="Z36" s="2316"/>
    </row>
    <row r="37" spans="1:26" ht="15.75" customHeight="1">
      <c r="A37" s="2316"/>
      <c r="B37" s="2316"/>
      <c r="C37" s="2316"/>
      <c r="D37" s="2316"/>
      <c r="E37" s="2316"/>
      <c r="F37" s="2316"/>
      <c r="G37" s="2316"/>
      <c r="H37" s="2316"/>
      <c r="I37" s="2316"/>
      <c r="J37" s="2316"/>
      <c r="K37" s="2316"/>
      <c r="L37" s="2316"/>
      <c r="M37" s="2316"/>
      <c r="N37" s="2316"/>
      <c r="O37" s="2316"/>
      <c r="P37" s="2316"/>
      <c r="Q37" s="2316"/>
      <c r="R37" s="2316"/>
      <c r="S37" s="2316"/>
      <c r="T37" s="2316"/>
      <c r="U37" s="2316"/>
      <c r="V37" s="2316"/>
      <c r="W37" s="2316"/>
      <c r="X37" s="2316"/>
      <c r="Y37" s="2316"/>
      <c r="Z37" s="2316"/>
    </row>
    <row r="38" spans="1:26" ht="15.75" customHeight="1">
      <c r="A38" s="2316"/>
      <c r="B38" s="2316"/>
      <c r="C38" s="2316"/>
      <c r="D38" s="2316"/>
      <c r="E38" s="2316"/>
      <c r="F38" s="2316"/>
      <c r="G38" s="2316"/>
      <c r="H38" s="2316"/>
      <c r="I38" s="2316"/>
      <c r="J38" s="2316"/>
      <c r="K38" s="2316"/>
      <c r="L38" s="2316"/>
      <c r="M38" s="2316"/>
      <c r="N38" s="2316"/>
      <c r="O38" s="2316"/>
      <c r="P38" s="2316"/>
      <c r="Q38" s="2316"/>
      <c r="R38" s="2316"/>
      <c r="S38" s="2316"/>
      <c r="T38" s="2316"/>
      <c r="U38" s="2316"/>
      <c r="V38" s="2316"/>
      <c r="W38" s="2316"/>
      <c r="X38" s="2316"/>
      <c r="Y38" s="2316"/>
      <c r="Z38" s="2316"/>
    </row>
    <row r="39" spans="1:26" ht="15.75" customHeight="1">
      <c r="A39" s="2316"/>
      <c r="B39" s="2316"/>
      <c r="C39" s="2316"/>
      <c r="D39" s="2316"/>
      <c r="E39" s="2316"/>
      <c r="F39" s="2316"/>
      <c r="G39" s="2316"/>
      <c r="H39" s="2316"/>
      <c r="I39" s="2316"/>
      <c r="J39" s="2316"/>
      <c r="K39" s="2316"/>
      <c r="L39" s="2316"/>
      <c r="M39" s="2316"/>
      <c r="N39" s="2316"/>
      <c r="O39" s="2316"/>
      <c r="P39" s="2316"/>
      <c r="Q39" s="2316"/>
      <c r="R39" s="2316"/>
      <c r="S39" s="2316"/>
      <c r="T39" s="2316"/>
      <c r="U39" s="2316"/>
      <c r="V39" s="2316"/>
      <c r="W39" s="2316"/>
      <c r="X39" s="2316"/>
      <c r="Y39" s="2316"/>
      <c r="Z39" s="2316"/>
    </row>
    <row r="40" spans="1:26" ht="15.75" customHeight="1">
      <c r="A40" s="2316"/>
      <c r="B40" s="2316"/>
      <c r="C40" s="2316"/>
      <c r="D40" s="2316"/>
      <c r="E40" s="2316"/>
      <c r="F40" s="2316"/>
      <c r="G40" s="2316"/>
      <c r="H40" s="2316"/>
      <c r="I40" s="2316"/>
      <c r="J40" s="2316"/>
      <c r="K40" s="2316"/>
      <c r="L40" s="2316"/>
      <c r="M40" s="2316"/>
      <c r="N40" s="2316"/>
      <c r="O40" s="2316"/>
      <c r="P40" s="2316"/>
      <c r="Q40" s="2316"/>
      <c r="R40" s="2316"/>
      <c r="S40" s="2316"/>
      <c r="T40" s="2316"/>
      <c r="U40" s="2316"/>
      <c r="V40" s="2316"/>
      <c r="W40" s="2316"/>
      <c r="X40" s="2316"/>
      <c r="Y40" s="2316"/>
      <c r="Z40" s="2316"/>
    </row>
    <row r="41" spans="1:26" ht="15.75" customHeight="1">
      <c r="A41" s="2316"/>
      <c r="B41" s="2316"/>
      <c r="C41" s="2316"/>
      <c r="D41" s="2316"/>
      <c r="E41" s="2316"/>
      <c r="F41" s="2316"/>
      <c r="G41" s="2316"/>
      <c r="H41" s="2316"/>
      <c r="I41" s="2316"/>
      <c r="J41" s="2316"/>
      <c r="K41" s="2316"/>
      <c r="L41" s="2316"/>
      <c r="M41" s="2316"/>
      <c r="N41" s="2316"/>
      <c r="O41" s="2316"/>
      <c r="P41" s="2316"/>
      <c r="Q41" s="2316"/>
      <c r="R41" s="2316"/>
      <c r="S41" s="2316"/>
      <c r="T41" s="2316"/>
      <c r="U41" s="2316"/>
      <c r="V41" s="2316"/>
      <c r="W41" s="2316"/>
      <c r="X41" s="2316"/>
      <c r="Y41" s="2316"/>
      <c r="Z41" s="2316"/>
    </row>
    <row r="42" spans="1:26" ht="15.75" customHeight="1">
      <c r="A42" s="2316"/>
      <c r="B42" s="2316"/>
      <c r="C42" s="2316"/>
      <c r="D42" s="2316"/>
      <c r="E42" s="2316"/>
      <c r="F42" s="2316"/>
      <c r="G42" s="2316"/>
      <c r="H42" s="2316"/>
      <c r="I42" s="2316"/>
      <c r="J42" s="2316"/>
      <c r="K42" s="2316"/>
      <c r="L42" s="2316"/>
      <c r="M42" s="2316"/>
      <c r="N42" s="2316"/>
      <c r="O42" s="2316"/>
      <c r="P42" s="2316"/>
      <c r="Q42" s="2316"/>
      <c r="R42" s="2316"/>
      <c r="S42" s="2316"/>
      <c r="T42" s="2316"/>
      <c r="U42" s="2316"/>
      <c r="V42" s="2316"/>
      <c r="W42" s="2316"/>
      <c r="X42" s="2316"/>
      <c r="Y42" s="2316"/>
      <c r="Z42" s="2316"/>
    </row>
    <row r="43" spans="1:26" ht="15.75" customHeight="1">
      <c r="A43" s="2316"/>
      <c r="B43" s="2316"/>
      <c r="C43" s="2316"/>
      <c r="D43" s="2316"/>
      <c r="E43" s="2316"/>
      <c r="F43" s="2316"/>
      <c r="G43" s="2316"/>
      <c r="H43" s="2316"/>
      <c r="I43" s="2316"/>
      <c r="J43" s="2316"/>
      <c r="K43" s="2316"/>
      <c r="L43" s="2316"/>
      <c r="M43" s="2316"/>
      <c r="N43" s="2316"/>
      <c r="O43" s="2316"/>
      <c r="P43" s="2316"/>
      <c r="Q43" s="2316"/>
      <c r="R43" s="2316"/>
      <c r="S43" s="2316"/>
      <c r="T43" s="2316"/>
      <c r="U43" s="2316"/>
      <c r="V43" s="2316"/>
      <c r="W43" s="2316"/>
      <c r="X43" s="2316"/>
      <c r="Y43" s="2316"/>
      <c r="Z43" s="2316"/>
    </row>
    <row r="44" spans="1:26" ht="15.75" customHeight="1">
      <c r="A44" s="2316"/>
      <c r="B44" s="2316"/>
      <c r="C44" s="2316"/>
      <c r="D44" s="2316"/>
      <c r="E44" s="2316"/>
      <c r="F44" s="2316"/>
      <c r="G44" s="2316"/>
      <c r="H44" s="2316"/>
      <c r="I44" s="2316"/>
      <c r="J44" s="2316"/>
      <c r="K44" s="2316"/>
      <c r="L44" s="2316"/>
      <c r="M44" s="2316"/>
      <c r="N44" s="2316"/>
      <c r="O44" s="2316"/>
      <c r="P44" s="2316"/>
      <c r="Q44" s="2316"/>
      <c r="R44" s="2316"/>
      <c r="S44" s="2316"/>
      <c r="T44" s="2316"/>
      <c r="U44" s="2316"/>
      <c r="V44" s="2316"/>
      <c r="W44" s="2316"/>
      <c r="X44" s="2316"/>
      <c r="Y44" s="2316"/>
      <c r="Z44" s="2316"/>
    </row>
    <row r="45" spans="1:26" ht="15.75" customHeight="1">
      <c r="A45" s="2316"/>
      <c r="B45" s="2316"/>
      <c r="C45" s="2316"/>
      <c r="D45" s="2316"/>
      <c r="E45" s="2316"/>
      <c r="F45" s="2316"/>
      <c r="G45" s="2316"/>
      <c r="H45" s="2316"/>
      <c r="I45" s="2316"/>
      <c r="J45" s="2316"/>
      <c r="K45" s="2316"/>
      <c r="L45" s="2316"/>
      <c r="M45" s="2316"/>
      <c r="N45" s="2316"/>
      <c r="O45" s="2316"/>
      <c r="P45" s="2316"/>
      <c r="Q45" s="2316"/>
      <c r="R45" s="2316"/>
      <c r="S45" s="2316"/>
      <c r="T45" s="2316"/>
      <c r="U45" s="2316"/>
      <c r="V45" s="2316"/>
      <c r="W45" s="2316"/>
      <c r="X45" s="2316"/>
      <c r="Y45" s="2316"/>
      <c r="Z45" s="2316"/>
    </row>
    <row r="46" spans="1:26" ht="15.75" customHeight="1">
      <c r="A46" s="2316"/>
      <c r="B46" s="2316"/>
      <c r="C46" s="2316"/>
      <c r="D46" s="2316"/>
      <c r="E46" s="2316"/>
      <c r="F46" s="2316"/>
      <c r="G46" s="2316"/>
      <c r="H46" s="2316"/>
      <c r="I46" s="2316"/>
      <c r="J46" s="2316"/>
      <c r="K46" s="2316"/>
      <c r="L46" s="2316"/>
      <c r="M46" s="2316"/>
      <c r="N46" s="2316"/>
      <c r="O46" s="2316"/>
      <c r="P46" s="2316"/>
      <c r="Q46" s="2316"/>
      <c r="R46" s="2316"/>
      <c r="S46" s="2316"/>
      <c r="T46" s="2316"/>
      <c r="U46" s="2316"/>
      <c r="V46" s="2316"/>
      <c r="W46" s="2316"/>
      <c r="X46" s="2316"/>
      <c r="Y46" s="2316"/>
      <c r="Z46" s="2316"/>
    </row>
    <row r="47" spans="1:26" ht="15.75" customHeight="1">
      <c r="A47" s="2316"/>
      <c r="B47" s="2316"/>
      <c r="C47" s="2316"/>
      <c r="D47" s="2316"/>
      <c r="E47" s="2316"/>
      <c r="F47" s="2316"/>
      <c r="G47" s="2316"/>
      <c r="H47" s="2316"/>
      <c r="I47" s="2316"/>
      <c r="J47" s="2316"/>
      <c r="K47" s="2316"/>
      <c r="L47" s="2316"/>
      <c r="M47" s="2316"/>
      <c r="N47" s="2316"/>
      <c r="O47" s="2316"/>
      <c r="P47" s="2316"/>
      <c r="Q47" s="2316"/>
      <c r="R47" s="2316"/>
      <c r="S47" s="2316"/>
      <c r="T47" s="2316"/>
      <c r="U47" s="2316"/>
      <c r="V47" s="2316"/>
      <c r="W47" s="2316"/>
      <c r="X47" s="2316"/>
      <c r="Y47" s="2316"/>
      <c r="Z47" s="2316"/>
    </row>
    <row r="48" spans="1:26" ht="15.75" customHeight="1">
      <c r="A48" s="2316"/>
      <c r="B48" s="2316"/>
      <c r="C48" s="2316"/>
      <c r="D48" s="2316"/>
      <c r="E48" s="2316"/>
      <c r="F48" s="2316"/>
      <c r="G48" s="2316"/>
      <c r="H48" s="2316"/>
      <c r="I48" s="2316"/>
      <c r="J48" s="2316"/>
      <c r="K48" s="2316"/>
      <c r="L48" s="2316"/>
      <c r="M48" s="2316"/>
      <c r="N48" s="2316"/>
      <c r="O48" s="2316"/>
      <c r="P48" s="2316"/>
      <c r="Q48" s="2316"/>
      <c r="R48" s="2316"/>
      <c r="S48" s="2316"/>
      <c r="T48" s="2316"/>
      <c r="U48" s="2316"/>
      <c r="V48" s="2316"/>
      <c r="W48" s="2316"/>
      <c r="X48" s="2316"/>
      <c r="Y48" s="2316"/>
      <c r="Z48" s="2316"/>
    </row>
    <row r="49" spans="1:26" ht="15.75" customHeight="1">
      <c r="A49" s="2316"/>
      <c r="B49" s="2316"/>
      <c r="C49" s="2316"/>
      <c r="D49" s="2316"/>
      <c r="E49" s="2316"/>
      <c r="F49" s="2316"/>
      <c r="G49" s="2316"/>
      <c r="H49" s="2316"/>
      <c r="I49" s="2316"/>
      <c r="J49" s="2316"/>
      <c r="K49" s="2316"/>
      <c r="L49" s="2316"/>
      <c r="M49" s="2316"/>
      <c r="N49" s="2316"/>
      <c r="O49" s="2316"/>
      <c r="P49" s="2316"/>
      <c r="Q49" s="2316"/>
      <c r="R49" s="2316"/>
      <c r="S49" s="2316"/>
      <c r="T49" s="2316"/>
      <c r="U49" s="2316"/>
      <c r="V49" s="2316"/>
      <c r="W49" s="2316"/>
      <c r="X49" s="2316"/>
      <c r="Y49" s="2316"/>
      <c r="Z49" s="2316"/>
    </row>
    <row r="50" spans="1:26" ht="15.75" customHeight="1">
      <c r="A50" s="2316"/>
      <c r="B50" s="2316"/>
      <c r="C50" s="2316"/>
      <c r="D50" s="2316"/>
      <c r="E50" s="2316"/>
      <c r="F50" s="2316"/>
      <c r="G50" s="2316"/>
      <c r="H50" s="2316"/>
      <c r="I50" s="2316"/>
      <c r="J50" s="2316"/>
      <c r="K50" s="2316"/>
      <c r="L50" s="2316"/>
      <c r="M50" s="2316"/>
      <c r="N50" s="2316"/>
      <c r="O50" s="2316"/>
      <c r="P50" s="2316"/>
      <c r="Q50" s="2316"/>
      <c r="R50" s="2316"/>
      <c r="S50" s="2316"/>
      <c r="T50" s="2316"/>
      <c r="U50" s="2316"/>
      <c r="V50" s="2316"/>
      <c r="W50" s="2316"/>
      <c r="X50" s="2316"/>
      <c r="Y50" s="2316"/>
      <c r="Z50" s="2316"/>
    </row>
    <row r="51" spans="1:26" ht="15.75" customHeight="1">
      <c r="A51" s="2316"/>
      <c r="B51" s="2316"/>
      <c r="C51" s="2316"/>
      <c r="D51" s="2316"/>
      <c r="E51" s="2316"/>
      <c r="F51" s="2316"/>
      <c r="G51" s="2316"/>
      <c r="H51" s="2316"/>
      <c r="I51" s="2316"/>
      <c r="J51" s="2316"/>
      <c r="K51" s="2316"/>
      <c r="L51" s="2316"/>
      <c r="M51" s="2316"/>
      <c r="N51" s="2316"/>
      <c r="O51" s="2316"/>
      <c r="P51" s="2316"/>
      <c r="Q51" s="2316"/>
      <c r="R51" s="2316"/>
      <c r="S51" s="2316"/>
      <c r="T51" s="2316"/>
      <c r="U51" s="2316"/>
      <c r="V51" s="2316"/>
      <c r="W51" s="2316"/>
      <c r="X51" s="2316"/>
      <c r="Y51" s="2316"/>
      <c r="Z51" s="2316"/>
    </row>
    <row r="52" spans="1:26" ht="15.75" customHeight="1">
      <c r="A52" s="2316"/>
      <c r="B52" s="2316"/>
      <c r="C52" s="2316"/>
      <c r="D52" s="2316"/>
      <c r="E52" s="2316"/>
      <c r="F52" s="2316"/>
      <c r="G52" s="2316"/>
      <c r="H52" s="2316"/>
      <c r="I52" s="2316"/>
      <c r="J52" s="2316"/>
      <c r="K52" s="2316"/>
      <c r="L52" s="2316"/>
      <c r="M52" s="2316"/>
      <c r="N52" s="2316"/>
      <c r="O52" s="2316"/>
      <c r="P52" s="2316"/>
      <c r="Q52" s="2316"/>
      <c r="R52" s="2316"/>
      <c r="S52" s="2316"/>
      <c r="T52" s="2316"/>
      <c r="U52" s="2316"/>
      <c r="V52" s="2316"/>
      <c r="W52" s="2316"/>
      <c r="X52" s="2316"/>
      <c r="Y52" s="2316"/>
      <c r="Z52" s="2316"/>
    </row>
    <row r="53" spans="1:26" ht="15.75" customHeight="1">
      <c r="A53" s="2316"/>
      <c r="B53" s="2316"/>
      <c r="C53" s="2316"/>
      <c r="D53" s="2316"/>
      <c r="E53" s="2316"/>
      <c r="F53" s="2316"/>
      <c r="G53" s="2316"/>
      <c r="H53" s="2316"/>
      <c r="I53" s="2316"/>
      <c r="J53" s="2316"/>
      <c r="K53" s="2316"/>
      <c r="L53" s="2316"/>
      <c r="M53" s="2316"/>
      <c r="N53" s="2316"/>
      <c r="O53" s="2316"/>
      <c r="P53" s="2316"/>
      <c r="Q53" s="2316"/>
      <c r="R53" s="2316"/>
      <c r="S53" s="2316"/>
      <c r="T53" s="2316"/>
      <c r="U53" s="2316"/>
      <c r="V53" s="2316"/>
      <c r="W53" s="2316"/>
      <c r="X53" s="2316"/>
      <c r="Y53" s="2316"/>
      <c r="Z53" s="2316"/>
    </row>
    <row r="54" spans="1:26" ht="15.75" customHeight="1">
      <c r="A54" s="2316"/>
      <c r="B54" s="2316"/>
      <c r="C54" s="2316"/>
      <c r="D54" s="2316"/>
      <c r="E54" s="2316"/>
      <c r="F54" s="2316"/>
      <c r="G54" s="2316"/>
      <c r="H54" s="2316"/>
      <c r="I54" s="2316"/>
      <c r="J54" s="2316"/>
      <c r="K54" s="2316"/>
      <c r="L54" s="2316"/>
      <c r="M54" s="2316"/>
      <c r="N54" s="2316"/>
      <c r="O54" s="2316"/>
      <c r="P54" s="2316"/>
      <c r="Q54" s="2316"/>
      <c r="R54" s="2316"/>
      <c r="S54" s="2316"/>
      <c r="T54" s="2316"/>
      <c r="U54" s="2316"/>
      <c r="V54" s="2316"/>
      <c r="W54" s="2316"/>
      <c r="X54" s="2316"/>
      <c r="Y54" s="2316"/>
      <c r="Z54" s="2316"/>
    </row>
    <row r="55" spans="1:26" ht="15.75" customHeight="1">
      <c r="A55" s="2316"/>
      <c r="B55" s="2316"/>
      <c r="C55" s="2316"/>
      <c r="D55" s="2316"/>
      <c r="E55" s="2316"/>
      <c r="F55" s="2316"/>
      <c r="G55" s="2316"/>
      <c r="H55" s="2316"/>
      <c r="I55" s="2316"/>
      <c r="J55" s="2316"/>
      <c r="K55" s="2316"/>
      <c r="L55" s="2316"/>
      <c r="M55" s="2316"/>
      <c r="N55" s="2316"/>
      <c r="O55" s="2316"/>
      <c r="P55" s="2316"/>
      <c r="Q55" s="2316"/>
      <c r="R55" s="2316"/>
      <c r="S55" s="2316"/>
      <c r="T55" s="2316"/>
      <c r="U55" s="2316"/>
      <c r="V55" s="2316"/>
      <c r="W55" s="2316"/>
      <c r="X55" s="2316"/>
      <c r="Y55" s="2316"/>
      <c r="Z55" s="2316"/>
    </row>
    <row r="56" spans="1:26" ht="15.75" customHeight="1">
      <c r="A56" s="2316"/>
      <c r="B56" s="2316"/>
      <c r="C56" s="2316"/>
      <c r="D56" s="2316"/>
      <c r="E56" s="2316"/>
      <c r="F56" s="2316"/>
      <c r="G56" s="2316"/>
      <c r="H56" s="2316"/>
      <c r="I56" s="2316"/>
      <c r="J56" s="2316"/>
      <c r="K56" s="2316"/>
      <c r="L56" s="2316"/>
      <c r="M56" s="2316"/>
      <c r="N56" s="2316"/>
      <c r="O56" s="2316"/>
      <c r="P56" s="2316"/>
      <c r="Q56" s="2316"/>
      <c r="R56" s="2316"/>
      <c r="S56" s="2316"/>
      <c r="T56" s="2316"/>
      <c r="U56" s="2316"/>
      <c r="V56" s="2316"/>
      <c r="W56" s="2316"/>
      <c r="X56" s="2316"/>
      <c r="Y56" s="2316"/>
      <c r="Z56" s="2316"/>
    </row>
    <row r="57" spans="1:26" ht="15.75" customHeight="1">
      <c r="A57" s="2316"/>
      <c r="B57" s="2316"/>
      <c r="C57" s="2316"/>
      <c r="D57" s="2316"/>
      <c r="E57" s="2316"/>
      <c r="F57" s="2316"/>
      <c r="G57" s="2316"/>
      <c r="H57" s="2316"/>
      <c r="I57" s="2316"/>
      <c r="J57" s="2316"/>
      <c r="K57" s="2316"/>
      <c r="L57" s="2316"/>
      <c r="M57" s="2316"/>
      <c r="N57" s="2316"/>
      <c r="O57" s="2316"/>
      <c r="P57" s="2316"/>
      <c r="Q57" s="2316"/>
      <c r="R57" s="2316"/>
      <c r="S57" s="2316"/>
      <c r="T57" s="2316"/>
      <c r="U57" s="2316"/>
      <c r="V57" s="2316"/>
      <c r="W57" s="2316"/>
      <c r="X57" s="2316"/>
      <c r="Y57" s="2316"/>
      <c r="Z57" s="2316"/>
    </row>
    <row r="58" spans="1:26" ht="15.75" customHeight="1">
      <c r="A58" s="2316"/>
      <c r="B58" s="2316"/>
      <c r="C58" s="2316"/>
      <c r="D58" s="2316"/>
      <c r="E58" s="2316"/>
      <c r="F58" s="2316"/>
      <c r="G58" s="2316"/>
      <c r="H58" s="2316"/>
      <c r="I58" s="2316"/>
      <c r="J58" s="2316"/>
      <c r="K58" s="2316"/>
      <c r="L58" s="2316"/>
      <c r="M58" s="2316"/>
      <c r="N58" s="2316"/>
      <c r="O58" s="2316"/>
      <c r="P58" s="2316"/>
      <c r="Q58" s="2316"/>
      <c r="R58" s="2316"/>
      <c r="S58" s="2316"/>
      <c r="T58" s="2316"/>
      <c r="U58" s="2316"/>
      <c r="V58" s="2316"/>
      <c r="W58" s="2316"/>
      <c r="X58" s="2316"/>
      <c r="Y58" s="2316"/>
      <c r="Z58" s="2316"/>
    </row>
    <row r="59" spans="1:26" ht="15.75" customHeight="1">
      <c r="A59" s="2316"/>
      <c r="B59" s="2316"/>
      <c r="C59" s="2316"/>
      <c r="D59" s="2316"/>
      <c r="E59" s="2316"/>
      <c r="F59" s="2316"/>
      <c r="G59" s="2316"/>
      <c r="H59" s="2316"/>
      <c r="I59" s="2316"/>
      <c r="J59" s="2316"/>
      <c r="K59" s="2316"/>
      <c r="L59" s="2316"/>
      <c r="M59" s="2316"/>
      <c r="N59" s="2316"/>
      <c r="O59" s="2316"/>
      <c r="P59" s="2316"/>
      <c r="Q59" s="2316"/>
      <c r="R59" s="2316"/>
      <c r="S59" s="2316"/>
      <c r="T59" s="2316"/>
      <c r="U59" s="2316"/>
      <c r="V59" s="2316"/>
      <c r="W59" s="2316"/>
      <c r="X59" s="2316"/>
      <c r="Y59" s="2316"/>
      <c r="Z59" s="2316"/>
    </row>
    <row r="60" spans="1:26" ht="15.75" customHeight="1">
      <c r="A60" s="2316"/>
      <c r="B60" s="2316"/>
      <c r="C60" s="2316"/>
      <c r="D60" s="2316"/>
      <c r="E60" s="2316"/>
      <c r="F60" s="2316"/>
      <c r="G60" s="2316"/>
      <c r="H60" s="2316"/>
      <c r="I60" s="2316"/>
      <c r="J60" s="2316"/>
      <c r="K60" s="2316"/>
      <c r="L60" s="2316"/>
      <c r="M60" s="2316"/>
      <c r="N60" s="2316"/>
      <c r="O60" s="2316"/>
      <c r="P60" s="2316"/>
      <c r="Q60" s="2316"/>
      <c r="R60" s="2316"/>
      <c r="S60" s="2316"/>
      <c r="T60" s="2316"/>
      <c r="U60" s="2316"/>
      <c r="V60" s="2316"/>
      <c r="W60" s="2316"/>
      <c r="X60" s="2316"/>
      <c r="Y60" s="2316"/>
      <c r="Z60" s="2316"/>
    </row>
    <row r="61" spans="1:26" ht="15.75" customHeight="1">
      <c r="A61" s="2316"/>
      <c r="B61" s="2316"/>
      <c r="C61" s="2316"/>
      <c r="D61" s="2316"/>
      <c r="E61" s="2316"/>
      <c r="F61" s="2316"/>
      <c r="G61" s="2316"/>
      <c r="H61" s="2316"/>
      <c r="I61" s="2316"/>
      <c r="J61" s="2316"/>
      <c r="K61" s="2316"/>
      <c r="L61" s="2316"/>
      <c r="M61" s="2316"/>
      <c r="N61" s="2316"/>
      <c r="O61" s="2316"/>
      <c r="P61" s="2316"/>
      <c r="Q61" s="2316"/>
      <c r="R61" s="2316"/>
      <c r="S61" s="2316"/>
      <c r="T61" s="2316"/>
      <c r="U61" s="2316"/>
      <c r="V61" s="2316"/>
      <c r="W61" s="2316"/>
      <c r="X61" s="2316"/>
      <c r="Y61" s="2316"/>
      <c r="Z61" s="2316"/>
    </row>
    <row r="62" spans="1:26" ht="15.75" customHeight="1">
      <c r="A62" s="2316"/>
      <c r="B62" s="2316"/>
      <c r="C62" s="2316"/>
      <c r="D62" s="2316"/>
      <c r="E62" s="2316"/>
      <c r="F62" s="2316"/>
      <c r="G62" s="2316"/>
      <c r="H62" s="2316"/>
      <c r="I62" s="2316"/>
      <c r="J62" s="2316"/>
      <c r="K62" s="2316"/>
      <c r="L62" s="2316"/>
      <c r="M62" s="2316"/>
      <c r="N62" s="2316"/>
      <c r="O62" s="2316"/>
      <c r="P62" s="2316"/>
      <c r="Q62" s="2316"/>
      <c r="R62" s="2316"/>
      <c r="S62" s="2316"/>
      <c r="T62" s="2316"/>
      <c r="U62" s="2316"/>
      <c r="V62" s="2316"/>
      <c r="W62" s="2316"/>
      <c r="X62" s="2316"/>
      <c r="Y62" s="2316"/>
      <c r="Z62" s="2316"/>
    </row>
    <row r="63" spans="1:26" ht="15.75" customHeight="1">
      <c r="A63" s="2316"/>
      <c r="B63" s="2316"/>
      <c r="C63" s="2316"/>
      <c r="D63" s="2316"/>
      <c r="E63" s="2316"/>
      <c r="F63" s="2316"/>
      <c r="G63" s="2316"/>
      <c r="H63" s="2316"/>
      <c r="I63" s="2316"/>
      <c r="J63" s="2316"/>
      <c r="K63" s="2316"/>
      <c r="L63" s="2316"/>
      <c r="M63" s="2316"/>
      <c r="N63" s="2316"/>
      <c r="O63" s="2316"/>
      <c r="P63" s="2316"/>
      <c r="Q63" s="2316"/>
      <c r="R63" s="2316"/>
      <c r="S63" s="2316"/>
      <c r="T63" s="2316"/>
      <c r="U63" s="2316"/>
      <c r="V63" s="2316"/>
      <c r="W63" s="2316"/>
      <c r="X63" s="2316"/>
      <c r="Y63" s="2316"/>
      <c r="Z63" s="2316"/>
    </row>
    <row r="64" spans="1:26" ht="15.75" customHeight="1">
      <c r="A64" s="2316"/>
      <c r="B64" s="2316"/>
      <c r="C64" s="2316"/>
      <c r="D64" s="2316"/>
      <c r="E64" s="2316"/>
      <c r="F64" s="2316"/>
      <c r="G64" s="2316"/>
      <c r="H64" s="2316"/>
      <c r="I64" s="2316"/>
      <c r="J64" s="2316"/>
      <c r="K64" s="2316"/>
      <c r="L64" s="2316"/>
      <c r="M64" s="2316"/>
      <c r="N64" s="2316"/>
      <c r="O64" s="2316"/>
      <c r="P64" s="2316"/>
      <c r="Q64" s="2316"/>
      <c r="R64" s="2316"/>
      <c r="S64" s="2316"/>
      <c r="T64" s="2316"/>
      <c r="U64" s="2316"/>
      <c r="V64" s="2316"/>
      <c r="W64" s="2316"/>
      <c r="X64" s="2316"/>
      <c r="Y64" s="2316"/>
      <c r="Z64" s="2316"/>
    </row>
    <row r="65" spans="1:26" ht="15.75" customHeight="1">
      <c r="A65" s="2316"/>
      <c r="B65" s="2316"/>
      <c r="C65" s="2316"/>
      <c r="D65" s="2316"/>
      <c r="E65" s="2316"/>
      <c r="F65" s="2316"/>
      <c r="G65" s="2316"/>
      <c r="H65" s="2316"/>
      <c r="I65" s="2316"/>
      <c r="J65" s="2316"/>
      <c r="K65" s="2316"/>
      <c r="L65" s="2316"/>
      <c r="M65" s="2316"/>
      <c r="N65" s="2316"/>
      <c r="O65" s="2316"/>
      <c r="P65" s="2316"/>
      <c r="Q65" s="2316"/>
      <c r="R65" s="2316"/>
      <c r="S65" s="2316"/>
      <c r="T65" s="2316"/>
      <c r="U65" s="2316"/>
      <c r="V65" s="2316"/>
      <c r="W65" s="2316"/>
      <c r="X65" s="2316"/>
      <c r="Y65" s="2316"/>
      <c r="Z65" s="2316"/>
    </row>
    <row r="66" spans="1:26" ht="15.75" customHeight="1">
      <c r="A66" s="2316"/>
      <c r="B66" s="2316"/>
      <c r="C66" s="2316"/>
      <c r="D66" s="2316"/>
      <c r="E66" s="2316"/>
      <c r="F66" s="2316"/>
      <c r="G66" s="2316"/>
      <c r="H66" s="2316"/>
      <c r="I66" s="2316"/>
      <c r="J66" s="2316"/>
      <c r="K66" s="2316"/>
      <c r="L66" s="2316"/>
      <c r="M66" s="2316"/>
      <c r="N66" s="2316"/>
      <c r="O66" s="2316"/>
      <c r="P66" s="2316"/>
      <c r="Q66" s="2316"/>
      <c r="R66" s="2316"/>
      <c r="S66" s="2316"/>
      <c r="T66" s="2316"/>
      <c r="U66" s="2316"/>
      <c r="V66" s="2316"/>
      <c r="W66" s="2316"/>
      <c r="X66" s="2316"/>
      <c r="Y66" s="2316"/>
      <c r="Z66" s="2316"/>
    </row>
    <row r="67" spans="1:26" ht="15.75" customHeight="1">
      <c r="A67" s="2316"/>
      <c r="B67" s="2316"/>
      <c r="C67" s="2316"/>
      <c r="D67" s="2316"/>
      <c r="E67" s="2316"/>
      <c r="F67" s="2316"/>
      <c r="G67" s="2316"/>
      <c r="H67" s="2316"/>
      <c r="I67" s="2316"/>
      <c r="J67" s="2316"/>
      <c r="K67" s="2316"/>
      <c r="L67" s="2316"/>
      <c r="M67" s="2316"/>
      <c r="N67" s="2316"/>
      <c r="O67" s="2316"/>
      <c r="P67" s="2316"/>
      <c r="Q67" s="2316"/>
      <c r="R67" s="2316"/>
      <c r="S67" s="2316"/>
      <c r="T67" s="2316"/>
      <c r="U67" s="2316"/>
      <c r="V67" s="2316"/>
      <c r="W67" s="2316"/>
      <c r="X67" s="2316"/>
      <c r="Y67" s="2316"/>
      <c r="Z67" s="2316"/>
    </row>
    <row r="68" spans="1:26" ht="15.75" customHeight="1">
      <c r="A68" s="2316"/>
      <c r="B68" s="2316"/>
      <c r="C68" s="2316"/>
      <c r="D68" s="2316"/>
      <c r="E68" s="2316"/>
      <c r="F68" s="2316"/>
      <c r="G68" s="2316"/>
      <c r="H68" s="2316"/>
      <c r="I68" s="2316"/>
      <c r="J68" s="2316"/>
      <c r="K68" s="2316"/>
      <c r="L68" s="2316"/>
      <c r="M68" s="2316"/>
      <c r="N68" s="2316"/>
      <c r="O68" s="2316"/>
      <c r="P68" s="2316"/>
      <c r="Q68" s="2316"/>
      <c r="R68" s="2316"/>
      <c r="S68" s="2316"/>
      <c r="T68" s="2316"/>
      <c r="U68" s="2316"/>
      <c r="V68" s="2316"/>
      <c r="W68" s="2316"/>
      <c r="X68" s="2316"/>
      <c r="Y68" s="2316"/>
      <c r="Z68" s="2316"/>
    </row>
    <row r="69" spans="1:26" ht="15.75" customHeight="1">
      <c r="A69" s="2316"/>
      <c r="B69" s="2316"/>
      <c r="C69" s="2316"/>
      <c r="D69" s="2316"/>
      <c r="E69" s="2316"/>
      <c r="F69" s="2316"/>
      <c r="G69" s="2316"/>
      <c r="H69" s="2316"/>
      <c r="I69" s="2316"/>
      <c r="J69" s="2316"/>
      <c r="K69" s="2316"/>
      <c r="L69" s="2316"/>
      <c r="M69" s="2316"/>
      <c r="N69" s="2316"/>
      <c r="O69" s="2316"/>
      <c r="P69" s="2316"/>
      <c r="Q69" s="2316"/>
      <c r="R69" s="2316"/>
      <c r="S69" s="2316"/>
      <c r="T69" s="2316"/>
      <c r="U69" s="2316"/>
      <c r="V69" s="2316"/>
      <c r="W69" s="2316"/>
      <c r="X69" s="2316"/>
      <c r="Y69" s="2316"/>
      <c r="Z69" s="2316"/>
    </row>
    <row r="70" spans="1:26" ht="15.75" customHeight="1">
      <c r="A70" s="2316"/>
      <c r="B70" s="2316"/>
      <c r="C70" s="2316"/>
      <c r="D70" s="2316"/>
      <c r="E70" s="2316"/>
      <c r="F70" s="2316"/>
      <c r="G70" s="2316"/>
      <c r="H70" s="2316"/>
      <c r="I70" s="2316"/>
      <c r="J70" s="2316"/>
      <c r="K70" s="2316"/>
      <c r="L70" s="2316"/>
      <c r="M70" s="2316"/>
      <c r="N70" s="2316"/>
      <c r="O70" s="2316"/>
      <c r="P70" s="2316"/>
      <c r="Q70" s="2316"/>
      <c r="R70" s="2316"/>
      <c r="S70" s="2316"/>
      <c r="T70" s="2316"/>
      <c r="U70" s="2316"/>
      <c r="V70" s="2316"/>
      <c r="W70" s="2316"/>
      <c r="X70" s="2316"/>
      <c r="Y70" s="2316"/>
      <c r="Z70" s="2316"/>
    </row>
    <row r="71" spans="1:26" ht="15.75" customHeight="1">
      <c r="A71" s="2316"/>
      <c r="B71" s="2316"/>
      <c r="C71" s="2316"/>
      <c r="D71" s="2316"/>
      <c r="E71" s="2316"/>
      <c r="F71" s="2316"/>
      <c r="G71" s="2316"/>
      <c r="H71" s="2316"/>
      <c r="I71" s="2316"/>
      <c r="J71" s="2316"/>
      <c r="K71" s="2316"/>
      <c r="L71" s="2316"/>
      <c r="M71" s="2316"/>
      <c r="N71" s="2316"/>
      <c r="O71" s="2316"/>
      <c r="P71" s="2316"/>
      <c r="Q71" s="2316"/>
      <c r="R71" s="2316"/>
      <c r="S71" s="2316"/>
      <c r="T71" s="2316"/>
      <c r="U71" s="2316"/>
      <c r="V71" s="2316"/>
      <c r="W71" s="2316"/>
      <c r="X71" s="2316"/>
      <c r="Y71" s="2316"/>
      <c r="Z71" s="2316"/>
    </row>
    <row r="72" spans="1:26" ht="15.75" customHeight="1">
      <c r="A72" s="2316"/>
      <c r="B72" s="2316"/>
      <c r="C72" s="2316"/>
      <c r="D72" s="2316"/>
      <c r="E72" s="2316"/>
      <c r="F72" s="2316"/>
      <c r="G72" s="2316"/>
      <c r="H72" s="2316"/>
      <c r="I72" s="2316"/>
      <c r="J72" s="2316"/>
      <c r="K72" s="2316"/>
      <c r="L72" s="2316"/>
      <c r="M72" s="2316"/>
      <c r="N72" s="2316"/>
      <c r="O72" s="2316"/>
      <c r="P72" s="2316"/>
      <c r="Q72" s="2316"/>
      <c r="R72" s="2316"/>
      <c r="S72" s="2316"/>
      <c r="T72" s="2316"/>
      <c r="U72" s="2316"/>
      <c r="V72" s="2316"/>
      <c r="W72" s="2316"/>
      <c r="X72" s="2316"/>
      <c r="Y72" s="2316"/>
      <c r="Z72" s="2316"/>
    </row>
    <row r="73" spans="1:26" ht="15.75" customHeight="1">
      <c r="A73" s="2316"/>
      <c r="B73" s="2316"/>
      <c r="C73" s="2316"/>
      <c r="D73" s="2316"/>
      <c r="E73" s="2316"/>
      <c r="F73" s="2316"/>
      <c r="G73" s="2316"/>
      <c r="H73" s="2316"/>
      <c r="I73" s="2316"/>
      <c r="J73" s="2316"/>
      <c r="K73" s="2316"/>
      <c r="L73" s="2316"/>
      <c r="M73" s="2316"/>
      <c r="N73" s="2316"/>
      <c r="O73" s="2316"/>
      <c r="P73" s="2316"/>
      <c r="Q73" s="2316"/>
      <c r="R73" s="2316"/>
      <c r="S73" s="2316"/>
      <c r="T73" s="2316"/>
      <c r="U73" s="2316"/>
      <c r="V73" s="2316"/>
      <c r="W73" s="2316"/>
      <c r="X73" s="2316"/>
      <c r="Y73" s="2316"/>
      <c r="Z73" s="2316"/>
    </row>
    <row r="74" spans="1:26" ht="15.75" customHeight="1">
      <c r="A74" s="2316"/>
      <c r="B74" s="2316"/>
      <c r="C74" s="2316"/>
      <c r="D74" s="2316"/>
      <c r="E74" s="2316"/>
      <c r="F74" s="2316"/>
      <c r="G74" s="2316"/>
      <c r="H74" s="2316"/>
      <c r="I74" s="2316"/>
      <c r="J74" s="2316"/>
      <c r="K74" s="2316"/>
      <c r="L74" s="2316"/>
      <c r="M74" s="2316"/>
      <c r="N74" s="2316"/>
      <c r="O74" s="2316"/>
      <c r="P74" s="2316"/>
      <c r="Q74" s="2316"/>
      <c r="R74" s="2316"/>
      <c r="S74" s="2316"/>
      <c r="T74" s="2316"/>
      <c r="U74" s="2316"/>
      <c r="V74" s="2316"/>
      <c r="W74" s="2316"/>
      <c r="X74" s="2316"/>
      <c r="Y74" s="2316"/>
      <c r="Z74" s="2316"/>
    </row>
    <row r="75" spans="1:26" ht="15.75" customHeight="1">
      <c r="A75" s="2316"/>
      <c r="B75" s="2316"/>
      <c r="C75" s="2316"/>
      <c r="D75" s="2316"/>
      <c r="E75" s="2316"/>
      <c r="F75" s="2316"/>
      <c r="G75" s="2316"/>
      <c r="H75" s="2316"/>
      <c r="I75" s="2316"/>
      <c r="J75" s="2316"/>
      <c r="K75" s="2316"/>
      <c r="L75" s="2316"/>
      <c r="M75" s="2316"/>
      <c r="N75" s="2316"/>
      <c r="O75" s="2316"/>
      <c r="P75" s="2316"/>
      <c r="Q75" s="2316"/>
      <c r="R75" s="2316"/>
      <c r="S75" s="2316"/>
      <c r="T75" s="2316"/>
      <c r="U75" s="2316"/>
      <c r="V75" s="2316"/>
      <c r="W75" s="2316"/>
      <c r="X75" s="2316"/>
      <c r="Y75" s="2316"/>
      <c r="Z75" s="2316"/>
    </row>
    <row r="76" spans="1:26" ht="15.75" customHeight="1">
      <c r="A76" s="2316"/>
      <c r="B76" s="2316"/>
      <c r="C76" s="2316"/>
      <c r="D76" s="2316"/>
      <c r="E76" s="2316"/>
      <c r="F76" s="2316"/>
      <c r="G76" s="2316"/>
      <c r="H76" s="2316"/>
      <c r="I76" s="2316"/>
      <c r="J76" s="2316"/>
      <c r="K76" s="2316"/>
      <c r="L76" s="2316"/>
      <c r="M76" s="2316"/>
      <c r="N76" s="2316"/>
      <c r="O76" s="2316"/>
      <c r="P76" s="2316"/>
      <c r="Q76" s="2316"/>
      <c r="R76" s="2316"/>
      <c r="S76" s="2316"/>
      <c r="T76" s="2316"/>
      <c r="U76" s="2316"/>
      <c r="V76" s="2316"/>
      <c r="W76" s="2316"/>
      <c r="X76" s="2316"/>
      <c r="Y76" s="2316"/>
      <c r="Z76" s="2316"/>
    </row>
    <row r="77" spans="1:26" ht="15.75" customHeight="1">
      <c r="A77" s="2316"/>
      <c r="B77" s="2316"/>
      <c r="C77" s="2316"/>
      <c r="D77" s="2316"/>
      <c r="E77" s="2316"/>
      <c r="F77" s="2316"/>
      <c r="G77" s="2316"/>
      <c r="H77" s="2316"/>
      <c r="I77" s="2316"/>
      <c r="J77" s="2316"/>
      <c r="K77" s="2316"/>
      <c r="L77" s="2316"/>
      <c r="M77" s="2316"/>
      <c r="N77" s="2316"/>
      <c r="O77" s="2316"/>
      <c r="P77" s="2316"/>
      <c r="Q77" s="2316"/>
      <c r="R77" s="2316"/>
      <c r="S77" s="2316"/>
      <c r="T77" s="2316"/>
      <c r="U77" s="2316"/>
      <c r="V77" s="2316"/>
      <c r="W77" s="2316"/>
      <c r="X77" s="2316"/>
      <c r="Y77" s="2316"/>
      <c r="Z77" s="2316"/>
    </row>
    <row r="78" spans="1:26" ht="15.75" customHeight="1">
      <c r="A78" s="2316"/>
      <c r="B78" s="2316"/>
      <c r="C78" s="2316"/>
      <c r="D78" s="2316"/>
      <c r="E78" s="2316"/>
      <c r="F78" s="2316"/>
      <c r="G78" s="2316"/>
      <c r="H78" s="2316"/>
      <c r="I78" s="2316"/>
      <c r="J78" s="2316"/>
      <c r="K78" s="2316"/>
      <c r="L78" s="2316"/>
      <c r="M78" s="2316"/>
      <c r="N78" s="2316"/>
      <c r="O78" s="2316"/>
      <c r="P78" s="2316"/>
      <c r="Q78" s="2316"/>
      <c r="R78" s="2316"/>
      <c r="S78" s="2316"/>
      <c r="T78" s="2316"/>
      <c r="U78" s="2316"/>
      <c r="V78" s="2316"/>
      <c r="W78" s="2316"/>
      <c r="X78" s="2316"/>
      <c r="Y78" s="2316"/>
      <c r="Z78" s="2316"/>
    </row>
    <row r="79" spans="1:26" ht="15.75" customHeight="1">
      <c r="A79" s="2316"/>
      <c r="B79" s="2316"/>
      <c r="C79" s="2316"/>
      <c r="D79" s="2316"/>
      <c r="E79" s="2316"/>
      <c r="F79" s="2316"/>
      <c r="G79" s="2316"/>
      <c r="H79" s="2316"/>
      <c r="I79" s="2316"/>
      <c r="J79" s="2316"/>
      <c r="K79" s="2316"/>
      <c r="L79" s="2316"/>
      <c r="M79" s="2316"/>
      <c r="N79" s="2316"/>
      <c r="O79" s="2316"/>
      <c r="P79" s="2316"/>
      <c r="Q79" s="2316"/>
      <c r="R79" s="2316"/>
      <c r="S79" s="2316"/>
      <c r="T79" s="2316"/>
      <c r="U79" s="2316"/>
      <c r="V79" s="2316"/>
      <c r="W79" s="2316"/>
      <c r="X79" s="2316"/>
      <c r="Y79" s="2316"/>
      <c r="Z79" s="2316"/>
    </row>
    <row r="80" spans="1:26" ht="15.75" customHeight="1">
      <c r="A80" s="2316"/>
      <c r="B80" s="2316"/>
      <c r="C80" s="2316"/>
      <c r="D80" s="2316"/>
      <c r="E80" s="2316"/>
      <c r="F80" s="2316"/>
      <c r="G80" s="2316"/>
      <c r="H80" s="2316"/>
      <c r="I80" s="2316"/>
      <c r="J80" s="2316"/>
      <c r="K80" s="2316"/>
      <c r="L80" s="2316"/>
      <c r="M80" s="2316"/>
      <c r="N80" s="2316"/>
      <c r="O80" s="2316"/>
      <c r="P80" s="2316"/>
      <c r="Q80" s="2316"/>
      <c r="R80" s="2316"/>
      <c r="S80" s="2316"/>
      <c r="T80" s="2316"/>
      <c r="U80" s="2316"/>
      <c r="V80" s="2316"/>
      <c r="W80" s="2316"/>
      <c r="X80" s="2316"/>
      <c r="Y80" s="2316"/>
      <c r="Z80" s="2316"/>
    </row>
    <row r="81" spans="1:26" ht="15.75" customHeight="1">
      <c r="A81" s="2316"/>
      <c r="B81" s="2316"/>
      <c r="C81" s="2316"/>
      <c r="D81" s="2316"/>
      <c r="E81" s="2316"/>
      <c r="F81" s="2316"/>
      <c r="G81" s="2316"/>
      <c r="H81" s="2316"/>
      <c r="I81" s="2316"/>
      <c r="J81" s="2316"/>
      <c r="K81" s="2316"/>
      <c r="L81" s="2316"/>
      <c r="M81" s="2316"/>
      <c r="N81" s="2316"/>
      <c r="O81" s="2316"/>
      <c r="P81" s="2316"/>
      <c r="Q81" s="2316"/>
      <c r="R81" s="2316"/>
      <c r="S81" s="2316"/>
      <c r="T81" s="2316"/>
      <c r="U81" s="2316"/>
      <c r="V81" s="2316"/>
      <c r="W81" s="2316"/>
      <c r="X81" s="2316"/>
      <c r="Y81" s="2316"/>
      <c r="Z81" s="2316"/>
    </row>
    <row r="82" spans="1:26" ht="15.75" customHeight="1">
      <c r="A82" s="2316"/>
      <c r="B82" s="2316"/>
      <c r="C82" s="2316"/>
      <c r="D82" s="2316"/>
      <c r="E82" s="2316"/>
      <c r="F82" s="2316"/>
      <c r="G82" s="2316"/>
      <c r="H82" s="2316"/>
      <c r="I82" s="2316"/>
      <c r="J82" s="2316"/>
      <c r="K82" s="2316"/>
      <c r="L82" s="2316"/>
      <c r="M82" s="2316"/>
      <c r="N82" s="2316"/>
      <c r="O82" s="2316"/>
      <c r="P82" s="2316"/>
      <c r="Q82" s="2316"/>
      <c r="R82" s="2316"/>
      <c r="S82" s="2316"/>
      <c r="T82" s="2316"/>
      <c r="U82" s="2316"/>
      <c r="V82" s="2316"/>
      <c r="W82" s="2316"/>
      <c r="X82" s="2316"/>
      <c r="Y82" s="2316"/>
      <c r="Z82" s="2316"/>
    </row>
    <row r="83" spans="1:26" ht="15.75" customHeight="1">
      <c r="A83" s="2316"/>
      <c r="B83" s="2316"/>
      <c r="C83" s="2316"/>
      <c r="D83" s="2316"/>
      <c r="E83" s="2316"/>
      <c r="F83" s="2316"/>
      <c r="G83" s="2316"/>
      <c r="H83" s="2316"/>
      <c r="I83" s="2316"/>
      <c r="J83" s="2316"/>
      <c r="K83" s="2316"/>
      <c r="L83" s="2316"/>
      <c r="M83" s="2316"/>
      <c r="N83" s="2316"/>
      <c r="O83" s="2316"/>
      <c r="P83" s="2316"/>
      <c r="Q83" s="2316"/>
      <c r="R83" s="2316"/>
      <c r="S83" s="2316"/>
      <c r="T83" s="2316"/>
      <c r="U83" s="2316"/>
      <c r="V83" s="2316"/>
      <c r="W83" s="2316"/>
      <c r="X83" s="2316"/>
      <c r="Y83" s="2316"/>
      <c r="Z83" s="2316"/>
    </row>
    <row r="84" spans="1:26" ht="15.75" customHeight="1">
      <c r="A84" s="2316"/>
      <c r="B84" s="2316"/>
      <c r="C84" s="2316"/>
      <c r="D84" s="2316"/>
      <c r="E84" s="2316"/>
      <c r="F84" s="2316"/>
      <c r="G84" s="2316"/>
      <c r="H84" s="2316"/>
      <c r="I84" s="2316"/>
      <c r="J84" s="2316"/>
      <c r="K84" s="2316"/>
      <c r="L84" s="2316"/>
      <c r="M84" s="2316"/>
      <c r="N84" s="2316"/>
      <c r="O84" s="2316"/>
      <c r="P84" s="2316"/>
      <c r="Q84" s="2316"/>
      <c r="R84" s="2316"/>
      <c r="S84" s="2316"/>
      <c r="T84" s="2316"/>
      <c r="U84" s="2316"/>
      <c r="V84" s="2316"/>
      <c r="W84" s="2316"/>
      <c r="X84" s="2316"/>
      <c r="Y84" s="2316"/>
      <c r="Z84" s="2316"/>
    </row>
    <row r="85" spans="1:26" ht="15.75" customHeight="1">
      <c r="A85" s="2316"/>
      <c r="B85" s="2316"/>
      <c r="C85" s="2316"/>
      <c r="D85" s="2316"/>
      <c r="E85" s="2316"/>
      <c r="F85" s="2316"/>
      <c r="G85" s="2316"/>
      <c r="H85" s="2316"/>
      <c r="I85" s="2316"/>
      <c r="J85" s="2316"/>
      <c r="K85" s="2316"/>
      <c r="L85" s="2316"/>
      <c r="M85" s="2316"/>
      <c r="N85" s="2316"/>
      <c r="O85" s="2316"/>
      <c r="P85" s="2316"/>
      <c r="Q85" s="2316"/>
      <c r="R85" s="2316"/>
      <c r="S85" s="2316"/>
      <c r="T85" s="2316"/>
      <c r="U85" s="2316"/>
      <c r="V85" s="2316"/>
      <c r="W85" s="2316"/>
      <c r="X85" s="2316"/>
      <c r="Y85" s="2316"/>
      <c r="Z85" s="2316"/>
    </row>
    <row r="86" spans="1:26" ht="15.75" customHeight="1">
      <c r="A86" s="2316"/>
      <c r="B86" s="2316"/>
      <c r="C86" s="2316"/>
      <c r="D86" s="2316"/>
      <c r="E86" s="2316"/>
      <c r="F86" s="2316"/>
      <c r="G86" s="2316"/>
      <c r="H86" s="2316"/>
      <c r="I86" s="2316"/>
      <c r="J86" s="2316"/>
      <c r="K86" s="2316"/>
      <c r="L86" s="2316"/>
      <c r="M86" s="2316"/>
      <c r="N86" s="2316"/>
      <c r="O86" s="2316"/>
      <c r="P86" s="2316"/>
      <c r="Q86" s="2316"/>
      <c r="R86" s="2316"/>
      <c r="S86" s="2316"/>
      <c r="T86" s="2316"/>
      <c r="U86" s="2316"/>
      <c r="V86" s="2316"/>
      <c r="W86" s="2316"/>
      <c r="X86" s="2316"/>
      <c r="Y86" s="2316"/>
      <c r="Z86" s="2316"/>
    </row>
    <row r="87" spans="1:26" ht="15.75" customHeight="1">
      <c r="A87" s="2316"/>
      <c r="B87" s="2316"/>
      <c r="C87" s="2316"/>
      <c r="D87" s="2316"/>
      <c r="E87" s="2316"/>
      <c r="F87" s="2316"/>
      <c r="G87" s="2316"/>
      <c r="H87" s="2316"/>
      <c r="I87" s="2316"/>
      <c r="J87" s="2316"/>
      <c r="K87" s="2316"/>
      <c r="L87" s="2316"/>
      <c r="M87" s="2316"/>
      <c r="N87" s="2316"/>
      <c r="O87" s="2316"/>
      <c r="P87" s="2316"/>
      <c r="Q87" s="2316"/>
      <c r="R87" s="2316"/>
      <c r="S87" s="2316"/>
      <c r="T87" s="2316"/>
      <c r="U87" s="2316"/>
      <c r="V87" s="2316"/>
      <c r="W87" s="2316"/>
      <c r="X87" s="2316"/>
      <c r="Y87" s="2316"/>
      <c r="Z87" s="2316"/>
    </row>
    <row r="88" spans="1:26" ht="15.75" customHeight="1">
      <c r="A88" s="2316"/>
      <c r="B88" s="2316"/>
      <c r="C88" s="2316"/>
      <c r="D88" s="2316"/>
      <c r="E88" s="2316"/>
      <c r="F88" s="2316"/>
      <c r="G88" s="2316"/>
      <c r="H88" s="2316"/>
      <c r="I88" s="2316"/>
      <c r="J88" s="2316"/>
      <c r="K88" s="2316"/>
      <c r="L88" s="2316"/>
      <c r="M88" s="2316"/>
      <c r="N88" s="2316"/>
      <c r="O88" s="2316"/>
      <c r="P88" s="2316"/>
      <c r="Q88" s="2316"/>
      <c r="R88" s="2316"/>
      <c r="S88" s="2316"/>
      <c r="T88" s="2316"/>
      <c r="U88" s="2316"/>
      <c r="V88" s="2316"/>
      <c r="W88" s="2316"/>
      <c r="X88" s="2316"/>
      <c r="Y88" s="2316"/>
      <c r="Z88" s="2316"/>
    </row>
    <row r="89" spans="1:26" ht="15.75" customHeight="1">
      <c r="A89" s="2316"/>
      <c r="B89" s="2316"/>
      <c r="C89" s="2316"/>
      <c r="D89" s="2316"/>
      <c r="E89" s="2316"/>
      <c r="F89" s="2316"/>
      <c r="G89" s="2316"/>
      <c r="H89" s="2316"/>
      <c r="I89" s="2316"/>
      <c r="J89" s="2316"/>
      <c r="K89" s="2316"/>
      <c r="L89" s="2316"/>
      <c r="M89" s="2316"/>
      <c r="N89" s="2316"/>
      <c r="O89" s="2316"/>
      <c r="P89" s="2316"/>
      <c r="Q89" s="2316"/>
      <c r="R89" s="2316"/>
      <c r="S89" s="2316"/>
      <c r="T89" s="2316"/>
      <c r="U89" s="2316"/>
      <c r="V89" s="2316"/>
      <c r="W89" s="2316"/>
      <c r="X89" s="2316"/>
      <c r="Y89" s="2316"/>
      <c r="Z89" s="2316"/>
    </row>
    <row r="90" spans="1:26" ht="15.75" customHeight="1">
      <c r="A90" s="2316"/>
      <c r="B90" s="2316"/>
      <c r="C90" s="2316"/>
      <c r="D90" s="2316"/>
      <c r="E90" s="2316"/>
      <c r="F90" s="2316"/>
      <c r="G90" s="2316"/>
      <c r="H90" s="2316"/>
      <c r="I90" s="2316"/>
      <c r="J90" s="2316"/>
      <c r="K90" s="2316"/>
      <c r="L90" s="2316"/>
      <c r="M90" s="2316"/>
      <c r="N90" s="2316"/>
      <c r="O90" s="2316"/>
      <c r="P90" s="2316"/>
      <c r="Q90" s="2316"/>
      <c r="R90" s="2316"/>
      <c r="S90" s="2316"/>
      <c r="T90" s="2316"/>
      <c r="U90" s="2316"/>
      <c r="V90" s="2316"/>
      <c r="W90" s="2316"/>
      <c r="X90" s="2316"/>
      <c r="Y90" s="2316"/>
      <c r="Z90" s="2316"/>
    </row>
    <row r="91" spans="1:26" ht="15.75" customHeight="1">
      <c r="A91" s="2316"/>
      <c r="B91" s="2316"/>
      <c r="C91" s="2316"/>
      <c r="D91" s="2316"/>
      <c r="E91" s="2316"/>
      <c r="F91" s="2316"/>
      <c r="G91" s="2316"/>
      <c r="H91" s="2316"/>
      <c r="I91" s="2316"/>
      <c r="J91" s="2316"/>
      <c r="K91" s="2316"/>
      <c r="L91" s="2316"/>
      <c r="M91" s="2316"/>
      <c r="N91" s="2316"/>
      <c r="O91" s="2316"/>
      <c r="P91" s="2316"/>
      <c r="Q91" s="2316"/>
      <c r="R91" s="2316"/>
      <c r="S91" s="2316"/>
      <c r="T91" s="2316"/>
      <c r="U91" s="2316"/>
      <c r="V91" s="2316"/>
      <c r="W91" s="2316"/>
      <c r="X91" s="2316"/>
      <c r="Y91" s="2316"/>
      <c r="Z91" s="2316"/>
    </row>
    <row r="92" spans="1:26" ht="15.75" customHeight="1">
      <c r="A92" s="2316"/>
      <c r="B92" s="2316"/>
      <c r="C92" s="2316"/>
      <c r="D92" s="2316"/>
      <c r="E92" s="2316"/>
      <c r="F92" s="2316"/>
      <c r="G92" s="2316"/>
      <c r="H92" s="2316"/>
      <c r="I92" s="2316"/>
      <c r="J92" s="2316"/>
      <c r="K92" s="2316"/>
      <c r="L92" s="2316"/>
      <c r="M92" s="2316"/>
      <c r="N92" s="2316"/>
      <c r="O92" s="2316"/>
      <c r="P92" s="2316"/>
      <c r="Q92" s="2316"/>
      <c r="R92" s="2316"/>
      <c r="S92" s="2316"/>
      <c r="T92" s="2316"/>
      <c r="U92" s="2316"/>
      <c r="V92" s="2316"/>
      <c r="W92" s="2316"/>
      <c r="X92" s="2316"/>
      <c r="Y92" s="2316"/>
      <c r="Z92" s="2316"/>
    </row>
    <row r="93" spans="1:26" ht="15.75" customHeight="1">
      <c r="A93" s="2316"/>
      <c r="B93" s="2316"/>
      <c r="C93" s="2316"/>
      <c r="D93" s="2316"/>
      <c r="E93" s="2316"/>
      <c r="F93" s="2316"/>
      <c r="G93" s="2316"/>
      <c r="H93" s="2316"/>
      <c r="I93" s="2316"/>
      <c r="J93" s="2316"/>
      <c r="K93" s="2316"/>
      <c r="L93" s="2316"/>
      <c r="M93" s="2316"/>
      <c r="N93" s="2316"/>
      <c r="O93" s="2316"/>
      <c r="P93" s="2316"/>
      <c r="Q93" s="2316"/>
      <c r="R93" s="2316"/>
      <c r="S93" s="2316"/>
      <c r="T93" s="2316"/>
      <c r="U93" s="2316"/>
      <c r="V93" s="2316"/>
      <c r="W93" s="2316"/>
      <c r="X93" s="2316"/>
      <c r="Y93" s="2316"/>
      <c r="Z93" s="2316"/>
    </row>
    <row r="94" spans="1:26" ht="15.75" customHeight="1">
      <c r="A94" s="2316"/>
      <c r="B94" s="2316"/>
      <c r="C94" s="2316"/>
      <c r="D94" s="2316"/>
      <c r="E94" s="2316"/>
      <c r="F94" s="2316"/>
      <c r="G94" s="2316"/>
      <c r="H94" s="2316"/>
      <c r="I94" s="2316"/>
      <c r="J94" s="2316"/>
      <c r="K94" s="2316"/>
      <c r="L94" s="2316"/>
      <c r="M94" s="2316"/>
      <c r="N94" s="2316"/>
      <c r="O94" s="2316"/>
      <c r="P94" s="2316"/>
      <c r="Q94" s="2316"/>
      <c r="R94" s="2316"/>
      <c r="S94" s="2316"/>
      <c r="T94" s="2316"/>
      <c r="U94" s="2316"/>
      <c r="V94" s="2316"/>
      <c r="W94" s="2316"/>
      <c r="X94" s="2316"/>
      <c r="Y94" s="2316"/>
      <c r="Z94" s="2316"/>
    </row>
    <row r="95" spans="1:26" ht="15.75" customHeight="1">
      <c r="A95" s="2316"/>
      <c r="B95" s="2316"/>
      <c r="C95" s="2316"/>
      <c r="D95" s="2316"/>
      <c r="E95" s="2316"/>
      <c r="F95" s="2316"/>
      <c r="G95" s="2316"/>
      <c r="H95" s="2316"/>
      <c r="I95" s="2316"/>
      <c r="J95" s="2316"/>
      <c r="K95" s="2316"/>
      <c r="L95" s="2316"/>
      <c r="M95" s="2316"/>
      <c r="N95" s="2316"/>
      <c r="O95" s="2316"/>
      <c r="P95" s="2316"/>
      <c r="Q95" s="2316"/>
      <c r="R95" s="2316"/>
      <c r="S95" s="2316"/>
      <c r="T95" s="2316"/>
      <c r="U95" s="2316"/>
      <c r="V95" s="2316"/>
      <c r="W95" s="2316"/>
      <c r="X95" s="2316"/>
      <c r="Y95" s="2316"/>
      <c r="Z95" s="2316"/>
    </row>
    <row r="96" spans="1:26" ht="15.75" customHeight="1">
      <c r="A96" s="2316"/>
      <c r="B96" s="2316"/>
      <c r="C96" s="2316"/>
      <c r="D96" s="2316"/>
      <c r="E96" s="2316"/>
      <c r="F96" s="2316"/>
      <c r="G96" s="2316"/>
      <c r="H96" s="2316"/>
      <c r="I96" s="2316"/>
      <c r="J96" s="2316"/>
      <c r="K96" s="2316"/>
      <c r="L96" s="2316"/>
      <c r="M96" s="2316"/>
      <c r="N96" s="2316"/>
      <c r="O96" s="2316"/>
      <c r="P96" s="2316"/>
      <c r="Q96" s="2316"/>
      <c r="R96" s="2316"/>
      <c r="S96" s="2316"/>
      <c r="T96" s="2316"/>
      <c r="U96" s="2316"/>
      <c r="V96" s="2316"/>
      <c r="W96" s="2316"/>
      <c r="X96" s="2316"/>
      <c r="Y96" s="2316"/>
      <c r="Z96" s="2316"/>
    </row>
    <row r="97" spans="1:26" ht="15.75" customHeight="1">
      <c r="A97" s="2316"/>
      <c r="B97" s="2316"/>
      <c r="C97" s="2316"/>
      <c r="D97" s="2316"/>
      <c r="E97" s="2316"/>
      <c r="F97" s="2316"/>
      <c r="G97" s="2316"/>
      <c r="H97" s="2316"/>
      <c r="I97" s="2316"/>
      <c r="J97" s="2316"/>
      <c r="K97" s="2316"/>
      <c r="L97" s="2316"/>
      <c r="M97" s="2316"/>
      <c r="N97" s="2316"/>
      <c r="O97" s="2316"/>
      <c r="P97" s="2316"/>
      <c r="Q97" s="2316"/>
      <c r="R97" s="2316"/>
      <c r="S97" s="2316"/>
      <c r="T97" s="2316"/>
      <c r="U97" s="2316"/>
      <c r="V97" s="2316"/>
      <c r="W97" s="2316"/>
      <c r="X97" s="2316"/>
      <c r="Y97" s="2316"/>
      <c r="Z97" s="2316"/>
    </row>
    <row r="98" spans="1:26" ht="15.75" customHeight="1">
      <c r="A98" s="2316"/>
      <c r="B98" s="2316"/>
      <c r="C98" s="2316"/>
      <c r="D98" s="2316"/>
      <c r="E98" s="2316"/>
      <c r="F98" s="2316"/>
      <c r="G98" s="2316"/>
      <c r="H98" s="2316"/>
      <c r="I98" s="2316"/>
      <c r="J98" s="2316"/>
      <c r="K98" s="2316"/>
      <c r="L98" s="2316"/>
      <c r="M98" s="2316"/>
      <c r="N98" s="2316"/>
      <c r="O98" s="2316"/>
      <c r="P98" s="2316"/>
      <c r="Q98" s="2316"/>
      <c r="R98" s="2316"/>
      <c r="S98" s="2316"/>
      <c r="T98" s="2316"/>
      <c r="U98" s="2316"/>
      <c r="V98" s="2316"/>
      <c r="W98" s="2316"/>
      <c r="X98" s="2316"/>
      <c r="Y98" s="2316"/>
      <c r="Z98" s="2316"/>
    </row>
    <row r="99" spans="1:26" ht="15.75" customHeight="1">
      <c r="A99" s="2316"/>
      <c r="B99" s="2316"/>
      <c r="C99" s="2316"/>
      <c r="D99" s="2316"/>
      <c r="E99" s="2316"/>
      <c r="F99" s="2316"/>
      <c r="G99" s="2316"/>
      <c r="H99" s="2316"/>
      <c r="I99" s="2316"/>
      <c r="J99" s="2316"/>
      <c r="K99" s="2316"/>
      <c r="L99" s="2316"/>
      <c r="M99" s="2316"/>
      <c r="N99" s="2316"/>
      <c r="O99" s="2316"/>
      <c r="P99" s="2316"/>
      <c r="Q99" s="2316"/>
      <c r="R99" s="2316"/>
      <c r="S99" s="2316"/>
      <c r="T99" s="2316"/>
      <c r="U99" s="2316"/>
      <c r="V99" s="2316"/>
      <c r="W99" s="2316"/>
      <c r="X99" s="2316"/>
      <c r="Y99" s="2316"/>
      <c r="Z99" s="2316"/>
    </row>
    <row r="100" spans="1:26" ht="15.75" customHeight="1">
      <c r="A100" s="2316"/>
      <c r="B100" s="2316"/>
      <c r="C100" s="2316"/>
      <c r="D100" s="2316"/>
      <c r="E100" s="2316"/>
      <c r="F100" s="2316"/>
      <c r="G100" s="2316"/>
      <c r="H100" s="2316"/>
      <c r="I100" s="2316"/>
      <c r="J100" s="2316"/>
      <c r="K100" s="2316"/>
      <c r="L100" s="2316"/>
      <c r="M100" s="2316"/>
      <c r="N100" s="2316"/>
      <c r="O100" s="2316"/>
      <c r="P100" s="2316"/>
      <c r="Q100" s="2316"/>
      <c r="R100" s="2316"/>
      <c r="S100" s="2316"/>
      <c r="T100" s="2316"/>
      <c r="U100" s="2316"/>
      <c r="V100" s="2316"/>
      <c r="W100" s="2316"/>
      <c r="X100" s="2316"/>
      <c r="Y100" s="2316"/>
      <c r="Z100" s="2316"/>
    </row>
    <row r="101" spans="1:26" ht="15.75" customHeight="1">
      <c r="A101" s="2316"/>
      <c r="B101" s="2316"/>
      <c r="C101" s="2316"/>
      <c r="D101" s="2316"/>
      <c r="E101" s="2316"/>
      <c r="F101" s="2316"/>
      <c r="G101" s="2316"/>
      <c r="H101" s="2316"/>
      <c r="I101" s="2316"/>
      <c r="J101" s="2316"/>
      <c r="K101" s="2316"/>
      <c r="L101" s="2316"/>
      <c r="M101" s="2316"/>
      <c r="N101" s="2316"/>
      <c r="O101" s="2316"/>
      <c r="P101" s="2316"/>
      <c r="Q101" s="2316"/>
      <c r="R101" s="2316"/>
      <c r="S101" s="2316"/>
      <c r="T101" s="2316"/>
      <c r="U101" s="2316"/>
      <c r="V101" s="2316"/>
      <c r="W101" s="2316"/>
      <c r="X101" s="2316"/>
      <c r="Y101" s="2316"/>
      <c r="Z101" s="2316"/>
    </row>
    <row r="102" spans="1:26" ht="15.75" customHeight="1">
      <c r="A102" s="2316"/>
      <c r="B102" s="2316"/>
      <c r="C102" s="2316"/>
      <c r="D102" s="2316"/>
      <c r="E102" s="2316"/>
      <c r="F102" s="2316"/>
      <c r="G102" s="2316"/>
      <c r="H102" s="2316"/>
      <c r="I102" s="2316"/>
      <c r="J102" s="2316"/>
      <c r="K102" s="2316"/>
      <c r="L102" s="2316"/>
      <c r="M102" s="2316"/>
      <c r="N102" s="2316"/>
      <c r="O102" s="2316"/>
      <c r="P102" s="2316"/>
      <c r="Q102" s="2316"/>
      <c r="R102" s="2316"/>
      <c r="S102" s="2316"/>
      <c r="T102" s="2316"/>
      <c r="U102" s="2316"/>
      <c r="V102" s="2316"/>
      <c r="W102" s="2316"/>
      <c r="X102" s="2316"/>
      <c r="Y102" s="2316"/>
      <c r="Z102" s="2316"/>
    </row>
    <row r="103" spans="1:26" ht="15.75" customHeight="1">
      <c r="A103" s="2316"/>
      <c r="B103" s="2316"/>
      <c r="C103" s="2316"/>
      <c r="D103" s="2316"/>
      <c r="E103" s="2316"/>
      <c r="F103" s="2316"/>
      <c r="G103" s="2316"/>
      <c r="H103" s="2316"/>
      <c r="I103" s="2316"/>
      <c r="J103" s="2316"/>
      <c r="K103" s="2316"/>
      <c r="L103" s="2316"/>
      <c r="M103" s="2316"/>
      <c r="N103" s="2316"/>
      <c r="O103" s="2316"/>
      <c r="P103" s="2316"/>
      <c r="Q103" s="2316"/>
      <c r="R103" s="2316"/>
      <c r="S103" s="2316"/>
      <c r="T103" s="2316"/>
      <c r="U103" s="2316"/>
      <c r="V103" s="2316"/>
      <c r="W103" s="2316"/>
      <c r="X103" s="2316"/>
      <c r="Y103" s="2316"/>
      <c r="Z103" s="2316"/>
    </row>
    <row r="104" spans="1:26" ht="15.75" customHeight="1">
      <c r="A104" s="2316"/>
      <c r="B104" s="2316"/>
      <c r="C104" s="2316"/>
      <c r="D104" s="2316"/>
      <c r="E104" s="2316"/>
      <c r="F104" s="2316"/>
      <c r="G104" s="2316"/>
      <c r="H104" s="2316"/>
      <c r="I104" s="2316"/>
      <c r="J104" s="2316"/>
      <c r="K104" s="2316"/>
      <c r="L104" s="2316"/>
      <c r="M104" s="2316"/>
      <c r="N104" s="2316"/>
      <c r="O104" s="2316"/>
      <c r="P104" s="2316"/>
      <c r="Q104" s="2316"/>
      <c r="R104" s="2316"/>
      <c r="S104" s="2316"/>
      <c r="T104" s="2316"/>
      <c r="U104" s="2316"/>
      <c r="V104" s="2316"/>
      <c r="W104" s="2316"/>
      <c r="X104" s="2316"/>
      <c r="Y104" s="2316"/>
      <c r="Z104" s="2316"/>
    </row>
    <row r="105" spans="1:26" ht="15.75" customHeight="1">
      <c r="A105" s="2316"/>
      <c r="B105" s="2316"/>
      <c r="C105" s="2316"/>
      <c r="D105" s="2316"/>
      <c r="E105" s="2316"/>
      <c r="F105" s="2316"/>
      <c r="G105" s="2316"/>
      <c r="H105" s="2316"/>
      <c r="I105" s="2316"/>
      <c r="J105" s="2316"/>
      <c r="K105" s="2316"/>
      <c r="L105" s="2316"/>
      <c r="M105" s="2316"/>
      <c r="N105" s="2316"/>
      <c r="O105" s="2316"/>
      <c r="P105" s="2316"/>
      <c r="Q105" s="2316"/>
      <c r="R105" s="2316"/>
      <c r="S105" s="2316"/>
      <c r="T105" s="2316"/>
      <c r="U105" s="2316"/>
      <c r="V105" s="2316"/>
      <c r="W105" s="2316"/>
      <c r="X105" s="2316"/>
      <c r="Y105" s="2316"/>
      <c r="Z105" s="2316"/>
    </row>
    <row r="106" spans="1:26" ht="15.75" customHeight="1">
      <c r="A106" s="2316"/>
      <c r="B106" s="2316"/>
      <c r="C106" s="2316"/>
      <c r="D106" s="2316"/>
      <c r="E106" s="2316"/>
      <c r="F106" s="2316"/>
      <c r="G106" s="2316"/>
      <c r="H106" s="2316"/>
      <c r="I106" s="2316"/>
      <c r="J106" s="2316"/>
      <c r="K106" s="2316"/>
      <c r="L106" s="2316"/>
      <c r="M106" s="2316"/>
      <c r="N106" s="2316"/>
      <c r="O106" s="2316"/>
      <c r="P106" s="2316"/>
      <c r="Q106" s="2316"/>
      <c r="R106" s="2316"/>
      <c r="S106" s="2316"/>
      <c r="T106" s="2316"/>
      <c r="U106" s="2316"/>
      <c r="V106" s="2316"/>
      <c r="W106" s="2316"/>
      <c r="X106" s="2316"/>
      <c r="Y106" s="2316"/>
      <c r="Z106" s="2316"/>
    </row>
    <row r="107" spans="1:26" ht="15.75" customHeight="1">
      <c r="A107" s="2316"/>
      <c r="B107" s="2316"/>
      <c r="C107" s="2316"/>
      <c r="D107" s="2316"/>
      <c r="E107" s="2316"/>
      <c r="F107" s="2316"/>
      <c r="G107" s="2316"/>
      <c r="H107" s="2316"/>
      <c r="I107" s="2316"/>
      <c r="J107" s="2316"/>
      <c r="K107" s="2316"/>
      <c r="L107" s="2316"/>
      <c r="M107" s="2316"/>
      <c r="N107" s="2316"/>
      <c r="O107" s="2316"/>
      <c r="P107" s="2316"/>
      <c r="Q107" s="2316"/>
      <c r="R107" s="2316"/>
      <c r="S107" s="2316"/>
      <c r="T107" s="2316"/>
      <c r="U107" s="2316"/>
      <c r="V107" s="2316"/>
      <c r="W107" s="2316"/>
      <c r="X107" s="2316"/>
      <c r="Y107" s="2316"/>
      <c r="Z107" s="2316"/>
    </row>
    <row r="108" spans="1:26" ht="15.75" customHeight="1">
      <c r="A108" s="2316"/>
      <c r="B108" s="2316"/>
      <c r="C108" s="2316"/>
      <c r="D108" s="2316"/>
      <c r="E108" s="2316"/>
      <c r="F108" s="2316"/>
      <c r="G108" s="2316"/>
      <c r="H108" s="2316"/>
      <c r="I108" s="2316"/>
      <c r="J108" s="2316"/>
      <c r="K108" s="2316"/>
      <c r="L108" s="2316"/>
      <c r="M108" s="2316"/>
      <c r="N108" s="2316"/>
      <c r="O108" s="2316"/>
      <c r="P108" s="2316"/>
      <c r="Q108" s="2316"/>
      <c r="R108" s="2316"/>
      <c r="S108" s="2316"/>
      <c r="T108" s="2316"/>
      <c r="U108" s="2316"/>
      <c r="V108" s="2316"/>
      <c r="W108" s="2316"/>
      <c r="X108" s="2316"/>
      <c r="Y108" s="2316"/>
      <c r="Z108" s="2316"/>
    </row>
    <row r="109" spans="1:26" ht="15.75" customHeight="1">
      <c r="A109" s="2316"/>
      <c r="B109" s="2316"/>
      <c r="C109" s="2316"/>
      <c r="D109" s="2316"/>
      <c r="E109" s="2316"/>
      <c r="F109" s="2316"/>
      <c r="G109" s="2316"/>
      <c r="H109" s="2316"/>
      <c r="I109" s="2316"/>
      <c r="J109" s="2316"/>
      <c r="K109" s="2316"/>
      <c r="L109" s="2316"/>
      <c r="M109" s="2316"/>
      <c r="N109" s="2316"/>
      <c r="O109" s="2316"/>
      <c r="P109" s="2316"/>
      <c r="Q109" s="2316"/>
      <c r="R109" s="2316"/>
      <c r="S109" s="2316"/>
      <c r="T109" s="2316"/>
      <c r="U109" s="2316"/>
      <c r="V109" s="2316"/>
      <c r="W109" s="2316"/>
      <c r="X109" s="2316"/>
      <c r="Y109" s="2316"/>
      <c r="Z109" s="2316"/>
    </row>
    <row r="110" spans="1:26" ht="15.75" customHeight="1">
      <c r="A110" s="2316"/>
      <c r="B110" s="2316"/>
      <c r="C110" s="2316"/>
      <c r="D110" s="2316"/>
      <c r="E110" s="2316"/>
      <c r="F110" s="2316"/>
      <c r="G110" s="2316"/>
      <c r="H110" s="2316"/>
      <c r="I110" s="2316"/>
      <c r="J110" s="2316"/>
      <c r="K110" s="2316"/>
      <c r="L110" s="2316"/>
      <c r="M110" s="2316"/>
      <c r="N110" s="2316"/>
      <c r="O110" s="2316"/>
      <c r="P110" s="2316"/>
      <c r="Q110" s="2316"/>
      <c r="R110" s="2316"/>
      <c r="S110" s="2316"/>
      <c r="T110" s="2316"/>
      <c r="U110" s="2316"/>
      <c r="V110" s="2316"/>
      <c r="W110" s="2316"/>
      <c r="X110" s="2316"/>
      <c r="Y110" s="2316"/>
      <c r="Z110" s="2316"/>
    </row>
    <row r="111" spans="1:26" ht="15.75" customHeight="1">
      <c r="A111" s="2316"/>
      <c r="B111" s="2316"/>
      <c r="C111" s="2316"/>
      <c r="D111" s="2316"/>
      <c r="E111" s="2316"/>
      <c r="F111" s="2316"/>
      <c r="G111" s="2316"/>
      <c r="H111" s="2316"/>
      <c r="I111" s="2316"/>
      <c r="J111" s="2316"/>
      <c r="K111" s="2316"/>
      <c r="L111" s="2316"/>
      <c r="M111" s="2316"/>
      <c r="N111" s="2316"/>
      <c r="O111" s="2316"/>
      <c r="P111" s="2316"/>
      <c r="Q111" s="2316"/>
      <c r="R111" s="2316"/>
      <c r="S111" s="2316"/>
      <c r="T111" s="2316"/>
      <c r="U111" s="2316"/>
      <c r="V111" s="2316"/>
      <c r="W111" s="2316"/>
      <c r="X111" s="2316"/>
      <c r="Y111" s="2316"/>
      <c r="Z111" s="2316"/>
    </row>
    <row r="112" spans="1:26" ht="15.75" customHeight="1">
      <c r="A112" s="2316"/>
      <c r="B112" s="2316"/>
      <c r="C112" s="2316"/>
      <c r="D112" s="2316"/>
      <c r="E112" s="2316"/>
      <c r="F112" s="2316"/>
      <c r="G112" s="2316"/>
      <c r="H112" s="2316"/>
      <c r="I112" s="2316"/>
      <c r="J112" s="2316"/>
      <c r="K112" s="2316"/>
      <c r="L112" s="2316"/>
      <c r="M112" s="2316"/>
      <c r="N112" s="2316"/>
      <c r="O112" s="2316"/>
      <c r="P112" s="2316"/>
      <c r="Q112" s="2316"/>
      <c r="R112" s="2316"/>
      <c r="S112" s="2316"/>
      <c r="T112" s="2316"/>
      <c r="U112" s="2316"/>
      <c r="V112" s="2316"/>
      <c r="W112" s="2316"/>
      <c r="X112" s="2316"/>
      <c r="Y112" s="2316"/>
      <c r="Z112" s="2316"/>
    </row>
    <row r="113" spans="1:26" ht="15.75" customHeight="1">
      <c r="A113" s="2316"/>
      <c r="B113" s="2316"/>
      <c r="C113" s="2316"/>
      <c r="D113" s="2316"/>
      <c r="E113" s="2316"/>
      <c r="F113" s="2316"/>
      <c r="G113" s="2316"/>
      <c r="H113" s="2316"/>
      <c r="I113" s="2316"/>
      <c r="J113" s="2316"/>
      <c r="K113" s="2316"/>
      <c r="L113" s="2316"/>
      <c r="M113" s="2316"/>
      <c r="N113" s="2316"/>
      <c r="O113" s="2316"/>
      <c r="P113" s="2316"/>
      <c r="Q113" s="2316"/>
      <c r="R113" s="2316"/>
      <c r="S113" s="2316"/>
      <c r="T113" s="2316"/>
      <c r="U113" s="2316"/>
      <c r="V113" s="2316"/>
      <c r="W113" s="2316"/>
      <c r="X113" s="2316"/>
      <c r="Y113" s="2316"/>
      <c r="Z113" s="2316"/>
    </row>
    <row r="114" spans="1:26" ht="15.75" customHeight="1">
      <c r="A114" s="2316"/>
      <c r="B114" s="2316"/>
      <c r="C114" s="2316"/>
      <c r="D114" s="2316"/>
      <c r="E114" s="2316"/>
      <c r="F114" s="2316"/>
      <c r="G114" s="2316"/>
      <c r="H114" s="2316"/>
      <c r="I114" s="2316"/>
      <c r="J114" s="2316"/>
      <c r="K114" s="2316"/>
      <c r="L114" s="2316"/>
      <c r="M114" s="2316"/>
      <c r="N114" s="2316"/>
      <c r="O114" s="2316"/>
      <c r="P114" s="2316"/>
      <c r="Q114" s="2316"/>
      <c r="R114" s="2316"/>
      <c r="S114" s="2316"/>
      <c r="T114" s="2316"/>
      <c r="U114" s="2316"/>
      <c r="V114" s="2316"/>
      <c r="W114" s="2316"/>
      <c r="X114" s="2316"/>
      <c r="Y114" s="2316"/>
      <c r="Z114" s="2316"/>
    </row>
    <row r="115" spans="1:26" ht="15.75" customHeight="1">
      <c r="A115" s="2316"/>
      <c r="B115" s="2316"/>
      <c r="C115" s="2316"/>
      <c r="D115" s="2316"/>
      <c r="E115" s="2316"/>
      <c r="F115" s="2316"/>
      <c r="G115" s="2316"/>
      <c r="H115" s="2316"/>
      <c r="I115" s="2316"/>
      <c r="J115" s="2316"/>
      <c r="K115" s="2316"/>
      <c r="L115" s="2316"/>
      <c r="M115" s="2316"/>
      <c r="N115" s="2316"/>
      <c r="O115" s="2316"/>
      <c r="P115" s="2316"/>
      <c r="Q115" s="2316"/>
      <c r="R115" s="2316"/>
      <c r="S115" s="2316"/>
      <c r="T115" s="2316"/>
      <c r="U115" s="2316"/>
      <c r="V115" s="2316"/>
      <c r="W115" s="2316"/>
      <c r="X115" s="2316"/>
      <c r="Y115" s="2316"/>
      <c r="Z115" s="2316"/>
    </row>
    <row r="116" spans="1:26" ht="15.75" customHeight="1">
      <c r="A116" s="2316"/>
      <c r="B116" s="2316"/>
      <c r="C116" s="2316"/>
      <c r="D116" s="2316"/>
      <c r="E116" s="2316"/>
      <c r="F116" s="2316"/>
      <c r="G116" s="2316"/>
      <c r="H116" s="2316"/>
      <c r="I116" s="2316"/>
      <c r="J116" s="2316"/>
      <c r="K116" s="2316"/>
      <c r="L116" s="2316"/>
      <c r="M116" s="2316"/>
      <c r="N116" s="2316"/>
      <c r="O116" s="2316"/>
      <c r="P116" s="2316"/>
      <c r="Q116" s="2316"/>
      <c r="R116" s="2316"/>
      <c r="S116" s="2316"/>
      <c r="T116" s="2316"/>
      <c r="U116" s="2316"/>
      <c r="V116" s="2316"/>
      <c r="W116" s="2316"/>
      <c r="X116" s="2316"/>
      <c r="Y116" s="2316"/>
      <c r="Z116" s="2316"/>
    </row>
    <row r="117" spans="1:26" ht="15.75" customHeight="1">
      <c r="A117" s="2316"/>
      <c r="B117" s="2316"/>
      <c r="C117" s="2316"/>
      <c r="D117" s="2316"/>
      <c r="E117" s="2316"/>
      <c r="F117" s="2316"/>
      <c r="G117" s="2316"/>
      <c r="H117" s="2316"/>
      <c r="I117" s="2316"/>
      <c r="J117" s="2316"/>
      <c r="K117" s="2316"/>
      <c r="L117" s="2316"/>
      <c r="M117" s="2316"/>
      <c r="N117" s="2316"/>
      <c r="O117" s="2316"/>
      <c r="P117" s="2316"/>
      <c r="Q117" s="2316"/>
      <c r="R117" s="2316"/>
      <c r="S117" s="2316"/>
      <c r="T117" s="2316"/>
      <c r="U117" s="2316"/>
      <c r="V117" s="2316"/>
      <c r="W117" s="2316"/>
      <c r="X117" s="2316"/>
      <c r="Y117" s="2316"/>
      <c r="Z117" s="2316"/>
    </row>
    <row r="118" spans="1:26" ht="15.75" customHeight="1">
      <c r="A118" s="2316"/>
      <c r="B118" s="2316"/>
      <c r="C118" s="2316"/>
      <c r="D118" s="2316"/>
      <c r="E118" s="2316"/>
      <c r="F118" s="2316"/>
      <c r="G118" s="2316"/>
      <c r="H118" s="2316"/>
      <c r="I118" s="2316"/>
      <c r="J118" s="2316"/>
      <c r="K118" s="2316"/>
      <c r="L118" s="2316"/>
      <c r="M118" s="2316"/>
      <c r="N118" s="2316"/>
      <c r="O118" s="2316"/>
      <c r="P118" s="2316"/>
      <c r="Q118" s="2316"/>
      <c r="R118" s="2316"/>
      <c r="S118" s="2316"/>
      <c r="T118" s="2316"/>
      <c r="U118" s="2316"/>
      <c r="V118" s="2316"/>
      <c r="W118" s="2316"/>
      <c r="X118" s="2316"/>
      <c r="Y118" s="2316"/>
      <c r="Z118" s="2316"/>
    </row>
    <row r="119" spans="1:26" ht="15.75" customHeight="1">
      <c r="A119" s="2316"/>
      <c r="B119" s="2316"/>
      <c r="C119" s="2316"/>
      <c r="D119" s="2316"/>
      <c r="E119" s="2316"/>
      <c r="F119" s="2316"/>
      <c r="G119" s="2316"/>
      <c r="H119" s="2316"/>
      <c r="I119" s="2316"/>
      <c r="J119" s="2316"/>
      <c r="K119" s="2316"/>
      <c r="L119" s="2316"/>
      <c r="M119" s="2316"/>
      <c r="N119" s="2316"/>
      <c r="O119" s="2316"/>
      <c r="P119" s="2316"/>
      <c r="Q119" s="2316"/>
      <c r="R119" s="2316"/>
      <c r="S119" s="2316"/>
      <c r="T119" s="2316"/>
      <c r="U119" s="2316"/>
      <c r="V119" s="2316"/>
      <c r="W119" s="2316"/>
      <c r="X119" s="2316"/>
      <c r="Y119" s="2316"/>
      <c r="Z119" s="2316"/>
    </row>
    <row r="120" spans="1:26" ht="15.75" customHeight="1">
      <c r="A120" s="2316"/>
      <c r="B120" s="2316"/>
      <c r="C120" s="2316"/>
      <c r="D120" s="2316"/>
      <c r="E120" s="2316"/>
      <c r="F120" s="2316"/>
      <c r="G120" s="2316"/>
      <c r="H120" s="2316"/>
      <c r="I120" s="2316"/>
      <c r="J120" s="2316"/>
      <c r="K120" s="2316"/>
      <c r="L120" s="2316"/>
      <c r="M120" s="2316"/>
      <c r="N120" s="2316"/>
      <c r="O120" s="2316"/>
      <c r="P120" s="2316"/>
      <c r="Q120" s="2316"/>
      <c r="R120" s="2316"/>
      <c r="S120" s="2316"/>
      <c r="T120" s="2316"/>
      <c r="U120" s="2316"/>
      <c r="V120" s="2316"/>
      <c r="W120" s="2316"/>
      <c r="X120" s="2316"/>
      <c r="Y120" s="2316"/>
      <c r="Z120" s="2316"/>
    </row>
    <row r="121" spans="1:26" ht="15.75" customHeight="1">
      <c r="A121" s="2316"/>
      <c r="B121" s="2316"/>
      <c r="C121" s="2316"/>
      <c r="D121" s="2316"/>
      <c r="E121" s="2316"/>
      <c r="F121" s="2316"/>
      <c r="G121" s="2316"/>
      <c r="H121" s="2316"/>
      <c r="I121" s="2316"/>
      <c r="J121" s="2316"/>
      <c r="K121" s="2316"/>
      <c r="L121" s="2316"/>
      <c r="M121" s="2316"/>
      <c r="N121" s="2316"/>
      <c r="O121" s="2316"/>
      <c r="P121" s="2316"/>
      <c r="Q121" s="2316"/>
      <c r="R121" s="2316"/>
      <c r="S121" s="2316"/>
      <c r="T121" s="2316"/>
      <c r="U121" s="2316"/>
      <c r="V121" s="2316"/>
      <c r="W121" s="2316"/>
      <c r="X121" s="2316"/>
      <c r="Y121" s="2316"/>
      <c r="Z121" s="2316"/>
    </row>
    <row r="122" spans="1:26" ht="15.75" customHeight="1">
      <c r="A122" s="2316"/>
      <c r="B122" s="2316"/>
      <c r="C122" s="2316"/>
      <c r="D122" s="2316"/>
      <c r="E122" s="2316"/>
      <c r="F122" s="2316"/>
      <c r="G122" s="2316"/>
      <c r="H122" s="2316"/>
      <c r="I122" s="2316"/>
      <c r="J122" s="2316"/>
      <c r="K122" s="2316"/>
      <c r="L122" s="2316"/>
      <c r="M122" s="2316"/>
      <c r="N122" s="2316"/>
      <c r="O122" s="2316"/>
      <c r="P122" s="2316"/>
      <c r="Q122" s="2316"/>
      <c r="R122" s="2316"/>
      <c r="S122" s="2316"/>
      <c r="T122" s="2316"/>
      <c r="U122" s="2316"/>
      <c r="V122" s="2316"/>
      <c r="W122" s="2316"/>
      <c r="X122" s="2316"/>
      <c r="Y122" s="2316"/>
      <c r="Z122" s="2316"/>
    </row>
    <row r="123" spans="1:26" ht="15.75" customHeight="1">
      <c r="A123" s="2316"/>
      <c r="B123" s="2316"/>
      <c r="C123" s="2316"/>
      <c r="D123" s="2316"/>
      <c r="E123" s="2316"/>
      <c r="F123" s="2316"/>
      <c r="G123" s="2316"/>
      <c r="H123" s="2316"/>
      <c r="I123" s="2316"/>
      <c r="J123" s="2316"/>
      <c r="K123" s="2316"/>
      <c r="L123" s="2316"/>
      <c r="M123" s="2316"/>
      <c r="N123" s="2316"/>
      <c r="O123" s="2316"/>
      <c r="P123" s="2316"/>
      <c r="Q123" s="2316"/>
      <c r="R123" s="2316"/>
      <c r="S123" s="2316"/>
      <c r="T123" s="2316"/>
      <c r="U123" s="2316"/>
      <c r="V123" s="2316"/>
      <c r="W123" s="2316"/>
      <c r="X123" s="2316"/>
      <c r="Y123" s="2316"/>
      <c r="Z123" s="2316"/>
    </row>
    <row r="124" spans="1:26" ht="15.75" customHeight="1">
      <c r="A124" s="2316"/>
      <c r="B124" s="2316"/>
      <c r="C124" s="2316"/>
      <c r="D124" s="2316"/>
      <c r="E124" s="2316"/>
      <c r="F124" s="2316"/>
      <c r="G124" s="2316"/>
      <c r="H124" s="2316"/>
      <c r="I124" s="2316"/>
      <c r="J124" s="2316"/>
      <c r="K124" s="2316"/>
      <c r="L124" s="2316"/>
      <c r="M124" s="2316"/>
      <c r="N124" s="2316"/>
      <c r="O124" s="2316"/>
      <c r="P124" s="2316"/>
      <c r="Q124" s="2316"/>
      <c r="R124" s="2316"/>
      <c r="S124" s="2316"/>
      <c r="T124" s="2316"/>
      <c r="U124" s="2316"/>
      <c r="V124" s="2316"/>
      <c r="W124" s="2316"/>
      <c r="X124" s="2316"/>
      <c r="Y124" s="2316"/>
      <c r="Z124" s="2316"/>
    </row>
    <row r="125" spans="1:26" ht="15.75" customHeight="1">
      <c r="A125" s="2316"/>
      <c r="B125" s="2316"/>
      <c r="C125" s="2316"/>
      <c r="D125" s="2316"/>
      <c r="E125" s="2316"/>
      <c r="F125" s="2316"/>
      <c r="G125" s="2316"/>
      <c r="H125" s="2316"/>
      <c r="I125" s="2316"/>
      <c r="J125" s="2316"/>
      <c r="K125" s="2316"/>
      <c r="L125" s="2316"/>
      <c r="M125" s="2316"/>
      <c r="N125" s="2316"/>
      <c r="O125" s="2316"/>
      <c r="P125" s="2316"/>
      <c r="Q125" s="2316"/>
      <c r="R125" s="2316"/>
      <c r="S125" s="2316"/>
      <c r="T125" s="2316"/>
      <c r="U125" s="2316"/>
      <c r="V125" s="2316"/>
      <c r="W125" s="2316"/>
      <c r="X125" s="2316"/>
      <c r="Y125" s="2316"/>
      <c r="Z125" s="2316"/>
    </row>
    <row r="126" spans="1:26" ht="15.75" customHeight="1">
      <c r="A126" s="2316"/>
      <c r="B126" s="2316"/>
      <c r="C126" s="2316"/>
      <c r="D126" s="2316"/>
      <c r="E126" s="2316"/>
      <c r="F126" s="2316"/>
      <c r="G126" s="2316"/>
      <c r="H126" s="2316"/>
      <c r="I126" s="2316"/>
      <c r="J126" s="2316"/>
      <c r="K126" s="2316"/>
      <c r="L126" s="2316"/>
      <c r="M126" s="2316"/>
      <c r="N126" s="2316"/>
      <c r="O126" s="2316"/>
      <c r="P126" s="2316"/>
      <c r="Q126" s="2316"/>
      <c r="R126" s="2316"/>
      <c r="S126" s="2316"/>
      <c r="T126" s="2316"/>
      <c r="U126" s="2316"/>
      <c r="V126" s="2316"/>
      <c r="W126" s="2316"/>
      <c r="X126" s="2316"/>
      <c r="Y126" s="2316"/>
      <c r="Z126" s="2316"/>
    </row>
    <row r="127" spans="1:26" ht="15.75" customHeight="1">
      <c r="A127" s="2316"/>
      <c r="B127" s="2316"/>
      <c r="C127" s="2316"/>
      <c r="D127" s="2316"/>
      <c r="E127" s="2316"/>
      <c r="F127" s="2316"/>
      <c r="G127" s="2316"/>
      <c r="H127" s="2316"/>
      <c r="I127" s="2316"/>
      <c r="J127" s="2316"/>
      <c r="K127" s="2316"/>
      <c r="L127" s="2316"/>
      <c r="M127" s="2316"/>
      <c r="N127" s="2316"/>
      <c r="O127" s="2316"/>
      <c r="P127" s="2316"/>
      <c r="Q127" s="2316"/>
      <c r="R127" s="2316"/>
      <c r="S127" s="2316"/>
      <c r="T127" s="2316"/>
      <c r="U127" s="2316"/>
      <c r="V127" s="2316"/>
      <c r="W127" s="2316"/>
      <c r="X127" s="2316"/>
      <c r="Y127" s="2316"/>
      <c r="Z127" s="2316"/>
    </row>
    <row r="128" spans="1:26" ht="15.75" customHeight="1">
      <c r="A128" s="2316"/>
      <c r="B128" s="2316"/>
      <c r="C128" s="2316"/>
      <c r="D128" s="2316"/>
      <c r="E128" s="2316"/>
      <c r="F128" s="2316"/>
      <c r="G128" s="2316"/>
      <c r="H128" s="2316"/>
      <c r="I128" s="2316"/>
      <c r="J128" s="2316"/>
      <c r="K128" s="2316"/>
      <c r="L128" s="2316"/>
      <c r="M128" s="2316"/>
      <c r="N128" s="2316"/>
      <c r="O128" s="2316"/>
      <c r="P128" s="2316"/>
      <c r="Q128" s="2316"/>
      <c r="R128" s="2316"/>
      <c r="S128" s="2316"/>
      <c r="T128" s="2316"/>
      <c r="U128" s="2316"/>
      <c r="V128" s="2316"/>
      <c r="W128" s="2316"/>
      <c r="X128" s="2316"/>
      <c r="Y128" s="2316"/>
      <c r="Z128" s="2316"/>
    </row>
    <row r="129" spans="1:26" ht="15.75" customHeight="1">
      <c r="A129" s="2316"/>
      <c r="B129" s="2316"/>
      <c r="C129" s="2316"/>
      <c r="D129" s="2316"/>
      <c r="E129" s="2316"/>
      <c r="F129" s="2316"/>
      <c r="G129" s="2316"/>
      <c r="H129" s="2316"/>
      <c r="I129" s="2316"/>
      <c r="J129" s="2316"/>
      <c r="K129" s="2316"/>
      <c r="L129" s="2316"/>
      <c r="M129" s="2316"/>
      <c r="N129" s="2316"/>
      <c r="O129" s="2316"/>
      <c r="P129" s="2316"/>
      <c r="Q129" s="2316"/>
      <c r="R129" s="2316"/>
      <c r="S129" s="2316"/>
      <c r="T129" s="2316"/>
      <c r="U129" s="2316"/>
      <c r="V129" s="2316"/>
      <c r="W129" s="2316"/>
      <c r="X129" s="2316"/>
      <c r="Y129" s="2316"/>
      <c r="Z129" s="2316"/>
    </row>
    <row r="130" spans="1:26" ht="15.75" customHeight="1">
      <c r="A130" s="2316"/>
      <c r="B130" s="2316"/>
      <c r="C130" s="2316"/>
      <c r="D130" s="2316"/>
      <c r="E130" s="2316"/>
      <c r="F130" s="2316"/>
      <c r="G130" s="2316"/>
      <c r="H130" s="2316"/>
      <c r="I130" s="2316"/>
      <c r="J130" s="2316"/>
      <c r="K130" s="2316"/>
      <c r="L130" s="2316"/>
      <c r="M130" s="2316"/>
      <c r="N130" s="2316"/>
      <c r="O130" s="2316"/>
      <c r="P130" s="2316"/>
      <c r="Q130" s="2316"/>
      <c r="R130" s="2316"/>
      <c r="S130" s="2316"/>
      <c r="T130" s="2316"/>
      <c r="U130" s="2316"/>
      <c r="V130" s="2316"/>
      <c r="W130" s="2316"/>
      <c r="X130" s="2316"/>
      <c r="Y130" s="2316"/>
      <c r="Z130" s="2316"/>
    </row>
    <row r="131" spans="1:26" ht="15.75" customHeight="1">
      <c r="A131" s="2316"/>
      <c r="B131" s="2316"/>
      <c r="C131" s="2316"/>
      <c r="D131" s="2316"/>
      <c r="E131" s="2316"/>
      <c r="F131" s="2316"/>
      <c r="G131" s="2316"/>
      <c r="H131" s="2316"/>
      <c r="I131" s="2316"/>
      <c r="J131" s="2316"/>
      <c r="K131" s="2316"/>
      <c r="L131" s="2316"/>
      <c r="M131" s="2316"/>
      <c r="N131" s="2316"/>
      <c r="O131" s="2316"/>
      <c r="P131" s="2316"/>
      <c r="Q131" s="2316"/>
      <c r="R131" s="2316"/>
      <c r="S131" s="2316"/>
      <c r="T131" s="2316"/>
      <c r="U131" s="2316"/>
      <c r="V131" s="2316"/>
      <c r="W131" s="2316"/>
      <c r="X131" s="2316"/>
      <c r="Y131" s="2316"/>
      <c r="Z131" s="2316"/>
    </row>
    <row r="132" spans="1:26" ht="15.75" customHeight="1">
      <c r="A132" s="2316"/>
      <c r="B132" s="2316"/>
      <c r="C132" s="2316"/>
      <c r="D132" s="2316"/>
      <c r="E132" s="2316"/>
      <c r="F132" s="2316"/>
      <c r="G132" s="2316"/>
      <c r="H132" s="2316"/>
      <c r="I132" s="2316"/>
      <c r="J132" s="2316"/>
      <c r="K132" s="2316"/>
      <c r="L132" s="2316"/>
      <c r="M132" s="2316"/>
      <c r="N132" s="2316"/>
      <c r="O132" s="2316"/>
      <c r="P132" s="2316"/>
      <c r="Q132" s="2316"/>
      <c r="R132" s="2316"/>
      <c r="S132" s="2316"/>
      <c r="T132" s="2316"/>
      <c r="U132" s="2316"/>
      <c r="V132" s="2316"/>
      <c r="W132" s="2316"/>
      <c r="X132" s="2316"/>
      <c r="Y132" s="2316"/>
      <c r="Z132" s="2316"/>
    </row>
    <row r="133" spans="1:26" ht="15.75" customHeight="1">
      <c r="A133" s="2316"/>
      <c r="B133" s="2316"/>
      <c r="C133" s="2316"/>
      <c r="D133" s="2316"/>
      <c r="E133" s="2316"/>
      <c r="F133" s="2316"/>
      <c r="G133" s="2316"/>
      <c r="H133" s="2316"/>
      <c r="I133" s="2316"/>
      <c r="J133" s="2316"/>
      <c r="K133" s="2316"/>
      <c r="L133" s="2316"/>
      <c r="M133" s="2316"/>
      <c r="N133" s="2316"/>
      <c r="O133" s="2316"/>
      <c r="P133" s="2316"/>
      <c r="Q133" s="2316"/>
      <c r="R133" s="2316"/>
      <c r="S133" s="2316"/>
      <c r="T133" s="2316"/>
      <c r="U133" s="2316"/>
      <c r="V133" s="2316"/>
      <c r="W133" s="2316"/>
      <c r="X133" s="2316"/>
      <c r="Y133" s="2316"/>
      <c r="Z133" s="2316"/>
    </row>
    <row r="134" spans="1:26" ht="15.75" customHeight="1">
      <c r="A134" s="2316"/>
      <c r="B134" s="2316"/>
      <c r="C134" s="2316"/>
      <c r="D134" s="2316"/>
      <c r="E134" s="2316"/>
      <c r="F134" s="2316"/>
      <c r="G134" s="2316"/>
      <c r="H134" s="2316"/>
      <c r="I134" s="2316"/>
      <c r="J134" s="2316"/>
      <c r="K134" s="2316"/>
      <c r="L134" s="2316"/>
      <c r="M134" s="2316"/>
      <c r="N134" s="2316"/>
      <c r="O134" s="2316"/>
      <c r="P134" s="2316"/>
      <c r="Q134" s="2316"/>
      <c r="R134" s="2316"/>
      <c r="S134" s="2316"/>
      <c r="T134" s="2316"/>
      <c r="U134" s="2316"/>
      <c r="V134" s="2316"/>
      <c r="W134" s="2316"/>
      <c r="X134" s="2316"/>
      <c r="Y134" s="2316"/>
      <c r="Z134" s="2316"/>
    </row>
    <row r="135" spans="1:26" ht="15.75" customHeight="1">
      <c r="A135" s="2316"/>
      <c r="B135" s="2316"/>
      <c r="C135" s="2316"/>
      <c r="D135" s="2316"/>
      <c r="E135" s="2316"/>
      <c r="F135" s="2316"/>
      <c r="G135" s="2316"/>
      <c r="H135" s="2316"/>
      <c r="I135" s="2316"/>
      <c r="J135" s="2316"/>
      <c r="K135" s="2316"/>
      <c r="L135" s="2316"/>
      <c r="M135" s="2316"/>
      <c r="N135" s="2316"/>
      <c r="O135" s="2316"/>
      <c r="P135" s="2316"/>
      <c r="Q135" s="2316"/>
      <c r="R135" s="2316"/>
      <c r="S135" s="2316"/>
      <c r="T135" s="2316"/>
      <c r="U135" s="2316"/>
      <c r="V135" s="2316"/>
      <c r="W135" s="2316"/>
      <c r="X135" s="2316"/>
      <c r="Y135" s="2316"/>
      <c r="Z135" s="2316"/>
    </row>
    <row r="136" spans="1:26" ht="15.75" customHeight="1">
      <c r="A136" s="2316"/>
      <c r="B136" s="2316"/>
      <c r="C136" s="2316"/>
      <c r="D136" s="2316"/>
      <c r="E136" s="2316"/>
      <c r="F136" s="2316"/>
      <c r="G136" s="2316"/>
      <c r="H136" s="2316"/>
      <c r="I136" s="2316"/>
      <c r="J136" s="2316"/>
      <c r="K136" s="2316"/>
      <c r="L136" s="2316"/>
      <c r="M136" s="2316"/>
      <c r="N136" s="2316"/>
      <c r="O136" s="2316"/>
      <c r="P136" s="2316"/>
      <c r="Q136" s="2316"/>
      <c r="R136" s="2316"/>
      <c r="S136" s="2316"/>
      <c r="T136" s="2316"/>
      <c r="U136" s="2316"/>
      <c r="V136" s="2316"/>
      <c r="W136" s="2316"/>
      <c r="X136" s="2316"/>
      <c r="Y136" s="2316"/>
      <c r="Z136" s="2316"/>
    </row>
    <row r="137" spans="1:26" ht="15.75" customHeight="1">
      <c r="A137" s="2316"/>
      <c r="B137" s="2316"/>
      <c r="C137" s="2316"/>
      <c r="D137" s="2316"/>
      <c r="E137" s="2316"/>
      <c r="F137" s="2316"/>
      <c r="G137" s="2316"/>
      <c r="H137" s="2316"/>
      <c r="I137" s="2316"/>
      <c r="J137" s="2316"/>
      <c r="K137" s="2316"/>
      <c r="L137" s="2316"/>
      <c r="M137" s="2316"/>
      <c r="N137" s="2316"/>
      <c r="O137" s="2316"/>
      <c r="P137" s="2316"/>
      <c r="Q137" s="2316"/>
      <c r="R137" s="2316"/>
      <c r="S137" s="2316"/>
      <c r="T137" s="2316"/>
      <c r="U137" s="2316"/>
      <c r="V137" s="2316"/>
      <c r="W137" s="2316"/>
      <c r="X137" s="2316"/>
      <c r="Y137" s="2316"/>
      <c r="Z137" s="2316"/>
    </row>
    <row r="138" spans="1:26" ht="15.75" customHeight="1">
      <c r="A138" s="2316"/>
      <c r="B138" s="2316"/>
      <c r="C138" s="2316"/>
      <c r="D138" s="2316"/>
      <c r="E138" s="2316"/>
      <c r="F138" s="2316"/>
      <c r="G138" s="2316"/>
      <c r="H138" s="2316"/>
      <c r="I138" s="2316"/>
      <c r="J138" s="2316"/>
      <c r="K138" s="2316"/>
      <c r="L138" s="2316"/>
      <c r="M138" s="2316"/>
      <c r="N138" s="2316"/>
      <c r="O138" s="2316"/>
      <c r="P138" s="2316"/>
      <c r="Q138" s="2316"/>
      <c r="R138" s="2316"/>
      <c r="S138" s="2316"/>
      <c r="T138" s="2316"/>
      <c r="U138" s="2316"/>
      <c r="V138" s="2316"/>
      <c r="W138" s="2316"/>
      <c r="X138" s="2316"/>
      <c r="Y138" s="2316"/>
      <c r="Z138" s="2316"/>
    </row>
    <row r="139" spans="1:26" ht="15.75" customHeight="1">
      <c r="A139" s="2316"/>
      <c r="B139" s="2316"/>
      <c r="C139" s="2316"/>
      <c r="D139" s="2316"/>
      <c r="E139" s="2316"/>
      <c r="F139" s="2316"/>
      <c r="G139" s="2316"/>
      <c r="H139" s="2316"/>
      <c r="I139" s="2316"/>
      <c r="J139" s="2316"/>
      <c r="K139" s="2316"/>
      <c r="L139" s="2316"/>
      <c r="M139" s="2316"/>
      <c r="N139" s="2316"/>
      <c r="O139" s="2316"/>
      <c r="P139" s="2316"/>
      <c r="Q139" s="2316"/>
      <c r="R139" s="2316"/>
      <c r="S139" s="2316"/>
      <c r="T139" s="2316"/>
      <c r="U139" s="2316"/>
      <c r="V139" s="2316"/>
      <c r="W139" s="2316"/>
      <c r="X139" s="2316"/>
      <c r="Y139" s="2316"/>
      <c r="Z139" s="2316"/>
    </row>
    <row r="140" spans="1:26" ht="15.75" customHeight="1">
      <c r="A140" s="2316"/>
      <c r="B140" s="2316"/>
      <c r="C140" s="2316"/>
      <c r="D140" s="2316"/>
      <c r="E140" s="2316"/>
      <c r="F140" s="2316"/>
      <c r="G140" s="2316"/>
      <c r="H140" s="2316"/>
      <c r="I140" s="2316"/>
      <c r="J140" s="2316"/>
      <c r="K140" s="2316"/>
      <c r="L140" s="2316"/>
      <c r="M140" s="2316"/>
      <c r="N140" s="2316"/>
      <c r="O140" s="2316"/>
      <c r="P140" s="2316"/>
      <c r="Q140" s="2316"/>
      <c r="R140" s="2316"/>
      <c r="S140" s="2316"/>
      <c r="T140" s="2316"/>
      <c r="U140" s="2316"/>
      <c r="V140" s="2316"/>
      <c r="W140" s="2316"/>
      <c r="X140" s="2316"/>
      <c r="Y140" s="2316"/>
      <c r="Z140" s="2316"/>
    </row>
    <row r="141" spans="1:26" ht="15.75" customHeight="1">
      <c r="A141" s="2316"/>
      <c r="B141" s="2316"/>
      <c r="C141" s="2316"/>
      <c r="D141" s="2316"/>
      <c r="E141" s="2316"/>
      <c r="F141" s="2316"/>
      <c r="G141" s="2316"/>
      <c r="H141" s="2316"/>
      <c r="I141" s="2316"/>
      <c r="J141" s="2316"/>
      <c r="K141" s="2316"/>
      <c r="L141" s="2316"/>
      <c r="M141" s="2316"/>
      <c r="N141" s="2316"/>
      <c r="O141" s="2316"/>
      <c r="P141" s="2316"/>
      <c r="Q141" s="2316"/>
      <c r="R141" s="2316"/>
      <c r="S141" s="2316"/>
      <c r="T141" s="2316"/>
      <c r="U141" s="2316"/>
      <c r="V141" s="2316"/>
      <c r="W141" s="2316"/>
      <c r="X141" s="2316"/>
      <c r="Y141" s="2316"/>
      <c r="Z141" s="2316"/>
    </row>
    <row r="142" spans="1:26" ht="15.75" customHeight="1">
      <c r="A142" s="2316"/>
      <c r="B142" s="2316"/>
      <c r="C142" s="2316"/>
      <c r="D142" s="2316"/>
      <c r="E142" s="2316"/>
      <c r="F142" s="2316"/>
      <c r="G142" s="2316"/>
      <c r="H142" s="2316"/>
      <c r="I142" s="2316"/>
      <c r="J142" s="2316"/>
      <c r="K142" s="2316"/>
      <c r="L142" s="2316"/>
      <c r="M142" s="2316"/>
      <c r="N142" s="2316"/>
      <c r="O142" s="2316"/>
      <c r="P142" s="2316"/>
      <c r="Q142" s="2316"/>
      <c r="R142" s="2316"/>
      <c r="S142" s="2316"/>
      <c r="T142" s="2316"/>
      <c r="U142" s="2316"/>
      <c r="V142" s="2316"/>
      <c r="W142" s="2316"/>
      <c r="X142" s="2316"/>
      <c r="Y142" s="2316"/>
      <c r="Z142" s="2316"/>
    </row>
    <row r="143" spans="1:26" ht="15.75" customHeight="1">
      <c r="A143" s="2316"/>
      <c r="B143" s="2316"/>
      <c r="C143" s="2316"/>
      <c r="D143" s="2316"/>
      <c r="E143" s="2316"/>
      <c r="F143" s="2316"/>
      <c r="G143" s="2316"/>
      <c r="H143" s="2316"/>
      <c r="I143" s="2316"/>
      <c r="J143" s="2316"/>
      <c r="K143" s="2316"/>
      <c r="L143" s="2316"/>
      <c r="M143" s="2316"/>
      <c r="N143" s="2316"/>
      <c r="O143" s="2316"/>
      <c r="P143" s="2316"/>
      <c r="Q143" s="2316"/>
      <c r="R143" s="2316"/>
      <c r="S143" s="2316"/>
      <c r="T143" s="2316"/>
      <c r="U143" s="2316"/>
      <c r="V143" s="2316"/>
      <c r="W143" s="2316"/>
      <c r="X143" s="2316"/>
      <c r="Y143" s="2316"/>
      <c r="Z143" s="2316"/>
    </row>
    <row r="144" spans="1:26" ht="15.75" customHeight="1">
      <c r="A144" s="2316"/>
      <c r="B144" s="2316"/>
      <c r="C144" s="2316"/>
      <c r="D144" s="2316"/>
      <c r="E144" s="2316"/>
      <c r="F144" s="2316"/>
      <c r="G144" s="2316"/>
      <c r="H144" s="2316"/>
      <c r="I144" s="2316"/>
      <c r="J144" s="2316"/>
      <c r="K144" s="2316"/>
      <c r="L144" s="2316"/>
      <c r="M144" s="2316"/>
      <c r="N144" s="2316"/>
      <c r="O144" s="2316"/>
      <c r="P144" s="2316"/>
      <c r="Q144" s="2316"/>
      <c r="R144" s="2316"/>
      <c r="S144" s="2316"/>
      <c r="T144" s="2316"/>
      <c r="U144" s="2316"/>
      <c r="V144" s="2316"/>
      <c r="W144" s="2316"/>
      <c r="X144" s="2316"/>
      <c r="Y144" s="2316"/>
      <c r="Z144" s="2316"/>
    </row>
    <row r="145" spans="1:26" ht="15.75" customHeight="1">
      <c r="A145" s="2316"/>
      <c r="B145" s="2316"/>
      <c r="C145" s="2316"/>
      <c r="D145" s="2316"/>
      <c r="E145" s="2316"/>
      <c r="F145" s="2316"/>
      <c r="G145" s="2316"/>
      <c r="H145" s="2316"/>
      <c r="I145" s="2316"/>
      <c r="J145" s="2316"/>
      <c r="K145" s="2316"/>
      <c r="L145" s="2316"/>
      <c r="M145" s="2316"/>
      <c r="N145" s="2316"/>
      <c r="O145" s="2316"/>
      <c r="P145" s="2316"/>
      <c r="Q145" s="2316"/>
      <c r="R145" s="2316"/>
      <c r="S145" s="2316"/>
      <c r="T145" s="2316"/>
      <c r="U145" s="2316"/>
      <c r="V145" s="2316"/>
      <c r="W145" s="2316"/>
      <c r="X145" s="2316"/>
      <c r="Y145" s="2316"/>
      <c r="Z145" s="2316"/>
    </row>
    <row r="146" spans="1:26" ht="15.75" customHeight="1">
      <c r="A146" s="2316"/>
      <c r="B146" s="2316"/>
      <c r="C146" s="2316"/>
      <c r="D146" s="2316"/>
      <c r="E146" s="2316"/>
      <c r="F146" s="2316"/>
      <c r="G146" s="2316"/>
      <c r="H146" s="2316"/>
      <c r="I146" s="2316"/>
      <c r="J146" s="2316"/>
      <c r="K146" s="2316"/>
      <c r="L146" s="2316"/>
      <c r="M146" s="2316"/>
      <c r="N146" s="2316"/>
      <c r="O146" s="2316"/>
      <c r="P146" s="2316"/>
      <c r="Q146" s="2316"/>
      <c r="R146" s="2316"/>
      <c r="S146" s="2316"/>
      <c r="T146" s="2316"/>
      <c r="U146" s="2316"/>
      <c r="V146" s="2316"/>
      <c r="W146" s="2316"/>
      <c r="X146" s="2316"/>
      <c r="Y146" s="2316"/>
      <c r="Z146" s="2316"/>
    </row>
    <row r="147" spans="1:26" ht="15.75" customHeight="1">
      <c r="A147" s="2316"/>
      <c r="B147" s="2316"/>
      <c r="C147" s="2316"/>
      <c r="D147" s="2316"/>
      <c r="E147" s="2316"/>
      <c r="F147" s="2316"/>
      <c r="G147" s="2316"/>
      <c r="H147" s="2316"/>
      <c r="I147" s="2316"/>
      <c r="J147" s="2316"/>
      <c r="K147" s="2316"/>
      <c r="L147" s="2316"/>
      <c r="M147" s="2316"/>
      <c r="N147" s="2316"/>
      <c r="O147" s="2316"/>
      <c r="P147" s="2316"/>
      <c r="Q147" s="2316"/>
      <c r="R147" s="2316"/>
      <c r="S147" s="2316"/>
      <c r="T147" s="2316"/>
      <c r="U147" s="2316"/>
      <c r="V147" s="2316"/>
      <c r="W147" s="2316"/>
      <c r="X147" s="2316"/>
      <c r="Y147" s="2316"/>
      <c r="Z147" s="2316"/>
    </row>
    <row r="148" spans="1:26" ht="15.75" customHeight="1">
      <c r="A148" s="2316"/>
      <c r="B148" s="2316"/>
      <c r="C148" s="2316"/>
      <c r="D148" s="2316"/>
      <c r="E148" s="2316"/>
      <c r="F148" s="2316"/>
      <c r="G148" s="2316"/>
      <c r="H148" s="2316"/>
      <c r="I148" s="2316"/>
      <c r="J148" s="2316"/>
      <c r="K148" s="2316"/>
      <c r="L148" s="2316"/>
      <c r="M148" s="2316"/>
      <c r="N148" s="2316"/>
      <c r="O148" s="2316"/>
      <c r="P148" s="2316"/>
      <c r="Q148" s="2316"/>
      <c r="R148" s="2316"/>
      <c r="S148" s="2316"/>
      <c r="T148" s="2316"/>
      <c r="U148" s="2316"/>
      <c r="V148" s="2316"/>
      <c r="W148" s="2316"/>
      <c r="X148" s="2316"/>
      <c r="Y148" s="2316"/>
      <c r="Z148" s="2316"/>
    </row>
    <row r="149" spans="1:26" ht="15.75" customHeight="1">
      <c r="A149" s="2316"/>
      <c r="B149" s="2316"/>
      <c r="C149" s="2316"/>
      <c r="D149" s="2316"/>
      <c r="E149" s="2316"/>
      <c r="F149" s="2316"/>
      <c r="G149" s="2316"/>
      <c r="H149" s="2316"/>
      <c r="I149" s="2316"/>
      <c r="J149" s="2316"/>
      <c r="K149" s="2316"/>
      <c r="L149" s="2316"/>
      <c r="M149" s="2316"/>
      <c r="N149" s="2316"/>
      <c r="O149" s="2316"/>
      <c r="P149" s="2316"/>
      <c r="Q149" s="2316"/>
      <c r="R149" s="2316"/>
      <c r="S149" s="2316"/>
      <c r="T149" s="2316"/>
      <c r="U149" s="2316"/>
      <c r="V149" s="2316"/>
      <c r="W149" s="2316"/>
      <c r="X149" s="2316"/>
      <c r="Y149" s="2316"/>
      <c r="Z149" s="2316"/>
    </row>
    <row r="150" spans="1:26" ht="15.75" customHeight="1">
      <c r="A150" s="2316"/>
      <c r="B150" s="2316"/>
      <c r="C150" s="2316"/>
      <c r="D150" s="2316"/>
      <c r="E150" s="2316"/>
      <c r="F150" s="2316"/>
      <c r="G150" s="2316"/>
      <c r="H150" s="2316"/>
      <c r="I150" s="2316"/>
      <c r="J150" s="2316"/>
      <c r="K150" s="2316"/>
      <c r="L150" s="2316"/>
      <c r="M150" s="2316"/>
      <c r="N150" s="2316"/>
      <c r="O150" s="2316"/>
      <c r="P150" s="2316"/>
      <c r="Q150" s="2316"/>
      <c r="R150" s="2316"/>
      <c r="S150" s="2316"/>
      <c r="T150" s="2316"/>
      <c r="U150" s="2316"/>
      <c r="V150" s="2316"/>
      <c r="W150" s="2316"/>
      <c r="X150" s="2316"/>
      <c r="Y150" s="2316"/>
      <c r="Z150" s="2316"/>
    </row>
    <row r="151" spans="1:26" ht="15.75" customHeight="1">
      <c r="A151" s="2316"/>
      <c r="B151" s="2316"/>
      <c r="C151" s="2316"/>
      <c r="D151" s="2316"/>
      <c r="E151" s="2316"/>
      <c r="F151" s="2316"/>
      <c r="G151" s="2316"/>
      <c r="H151" s="2316"/>
      <c r="I151" s="2316"/>
      <c r="J151" s="2316"/>
      <c r="K151" s="2316"/>
      <c r="L151" s="2316"/>
      <c r="M151" s="2316"/>
      <c r="N151" s="2316"/>
      <c r="O151" s="2316"/>
      <c r="P151" s="2316"/>
      <c r="Q151" s="2316"/>
      <c r="R151" s="2316"/>
      <c r="S151" s="2316"/>
      <c r="T151" s="2316"/>
      <c r="U151" s="2316"/>
      <c r="V151" s="2316"/>
      <c r="W151" s="2316"/>
      <c r="X151" s="2316"/>
      <c r="Y151" s="2316"/>
      <c r="Z151" s="2316"/>
    </row>
    <row r="152" spans="1:26" ht="15.75" customHeight="1">
      <c r="A152" s="2316"/>
      <c r="B152" s="2316"/>
      <c r="C152" s="2316"/>
      <c r="D152" s="2316"/>
      <c r="E152" s="2316"/>
      <c r="F152" s="2316"/>
      <c r="G152" s="2316"/>
      <c r="H152" s="2316"/>
      <c r="I152" s="2316"/>
      <c r="J152" s="2316"/>
      <c r="K152" s="2316"/>
      <c r="L152" s="2316"/>
      <c r="M152" s="2316"/>
      <c r="N152" s="2316"/>
      <c r="O152" s="2316"/>
      <c r="P152" s="2316"/>
      <c r="Q152" s="2316"/>
      <c r="R152" s="2316"/>
      <c r="S152" s="2316"/>
      <c r="T152" s="2316"/>
      <c r="U152" s="2316"/>
      <c r="V152" s="2316"/>
      <c r="W152" s="2316"/>
      <c r="X152" s="2316"/>
      <c r="Y152" s="2316"/>
      <c r="Z152" s="2316"/>
    </row>
    <row r="153" spans="1:26" ht="15.75" customHeight="1">
      <c r="A153" s="2316"/>
      <c r="B153" s="2316"/>
      <c r="C153" s="2316"/>
      <c r="D153" s="2316"/>
      <c r="E153" s="2316"/>
      <c r="F153" s="2316"/>
      <c r="G153" s="2316"/>
      <c r="H153" s="2316"/>
      <c r="I153" s="2316"/>
      <c r="J153" s="2316"/>
      <c r="K153" s="2316"/>
      <c r="L153" s="2316"/>
      <c r="M153" s="2316"/>
      <c r="N153" s="2316"/>
      <c r="O153" s="2316"/>
      <c r="P153" s="2316"/>
      <c r="Q153" s="2316"/>
      <c r="R153" s="2316"/>
      <c r="S153" s="2316"/>
      <c r="T153" s="2316"/>
      <c r="U153" s="2316"/>
      <c r="V153" s="2316"/>
      <c r="W153" s="2316"/>
      <c r="X153" s="2316"/>
      <c r="Y153" s="2316"/>
      <c r="Z153" s="2316"/>
    </row>
    <row r="154" spans="1:26" ht="15.75" customHeight="1">
      <c r="A154" s="2316"/>
      <c r="B154" s="2316"/>
      <c r="C154" s="2316"/>
      <c r="D154" s="2316"/>
      <c r="E154" s="2316"/>
      <c r="F154" s="2316"/>
      <c r="G154" s="2316"/>
      <c r="H154" s="2316"/>
      <c r="I154" s="2316"/>
      <c r="J154" s="2316"/>
      <c r="K154" s="2316"/>
      <c r="L154" s="2316"/>
      <c r="M154" s="2316"/>
      <c r="N154" s="2316"/>
      <c r="O154" s="2316"/>
      <c r="P154" s="2316"/>
      <c r="Q154" s="2316"/>
      <c r="R154" s="2316"/>
      <c r="S154" s="2316"/>
      <c r="T154" s="2316"/>
      <c r="U154" s="2316"/>
      <c r="V154" s="2316"/>
      <c r="W154" s="2316"/>
      <c r="X154" s="2316"/>
      <c r="Y154" s="2316"/>
      <c r="Z154" s="2316"/>
    </row>
    <row r="155" spans="1:26" ht="15.75" customHeight="1">
      <c r="A155" s="2316"/>
      <c r="B155" s="2316"/>
      <c r="C155" s="2316"/>
      <c r="D155" s="2316"/>
      <c r="E155" s="2316"/>
      <c r="F155" s="2316"/>
      <c r="G155" s="2316"/>
      <c r="H155" s="2316"/>
      <c r="I155" s="2316"/>
      <c r="J155" s="2316"/>
      <c r="K155" s="2316"/>
      <c r="L155" s="2316"/>
      <c r="M155" s="2316"/>
      <c r="N155" s="2316"/>
      <c r="O155" s="2316"/>
      <c r="P155" s="2316"/>
      <c r="Q155" s="2316"/>
      <c r="R155" s="2316"/>
      <c r="S155" s="2316"/>
      <c r="T155" s="2316"/>
      <c r="U155" s="2316"/>
      <c r="V155" s="2316"/>
      <c r="W155" s="2316"/>
      <c r="X155" s="2316"/>
      <c r="Y155" s="2316"/>
      <c r="Z155" s="2316"/>
    </row>
    <row r="156" spans="1:26" ht="15.75" customHeight="1">
      <c r="A156" s="2316"/>
      <c r="B156" s="2316"/>
      <c r="C156" s="2316"/>
      <c r="D156" s="2316"/>
      <c r="E156" s="2316"/>
      <c r="F156" s="2316"/>
      <c r="G156" s="2316"/>
      <c r="H156" s="2316"/>
      <c r="I156" s="2316"/>
      <c r="J156" s="2316"/>
      <c r="K156" s="2316"/>
      <c r="L156" s="2316"/>
      <c r="M156" s="2316"/>
      <c r="N156" s="2316"/>
      <c r="O156" s="2316"/>
      <c r="P156" s="2316"/>
      <c r="Q156" s="2316"/>
      <c r="R156" s="2316"/>
      <c r="S156" s="2316"/>
      <c r="T156" s="2316"/>
      <c r="U156" s="2316"/>
      <c r="V156" s="2316"/>
      <c r="W156" s="2316"/>
      <c r="X156" s="2316"/>
      <c r="Y156" s="2316"/>
      <c r="Z156" s="2316"/>
    </row>
    <row r="157" spans="1:26" ht="15.75" customHeight="1">
      <c r="A157" s="2316"/>
      <c r="B157" s="2316"/>
      <c r="C157" s="2316"/>
      <c r="D157" s="2316"/>
      <c r="E157" s="2316"/>
      <c r="F157" s="2316"/>
      <c r="G157" s="2316"/>
      <c r="H157" s="2316"/>
      <c r="I157" s="2316"/>
      <c r="J157" s="2316"/>
      <c r="K157" s="2316"/>
      <c r="L157" s="2316"/>
      <c r="M157" s="2316"/>
      <c r="N157" s="2316"/>
      <c r="O157" s="2316"/>
      <c r="P157" s="2316"/>
      <c r="Q157" s="2316"/>
      <c r="R157" s="2316"/>
      <c r="S157" s="2316"/>
      <c r="T157" s="2316"/>
      <c r="U157" s="2316"/>
      <c r="V157" s="2316"/>
      <c r="W157" s="2316"/>
      <c r="X157" s="2316"/>
      <c r="Y157" s="2316"/>
      <c r="Z157" s="2316"/>
    </row>
    <row r="158" spans="1:26" ht="15.75" customHeight="1">
      <c r="A158" s="2316"/>
      <c r="B158" s="2316"/>
      <c r="C158" s="2316"/>
      <c r="D158" s="2316"/>
      <c r="E158" s="2316"/>
      <c r="F158" s="2316"/>
      <c r="G158" s="2316"/>
      <c r="H158" s="2316"/>
      <c r="I158" s="2316"/>
      <c r="J158" s="2316"/>
      <c r="K158" s="2316"/>
      <c r="L158" s="2316"/>
      <c r="M158" s="2316"/>
      <c r="N158" s="2316"/>
      <c r="O158" s="2316"/>
      <c r="P158" s="2316"/>
      <c r="Q158" s="2316"/>
      <c r="R158" s="2316"/>
      <c r="S158" s="2316"/>
      <c r="T158" s="2316"/>
      <c r="U158" s="2316"/>
      <c r="V158" s="2316"/>
      <c r="W158" s="2316"/>
      <c r="X158" s="2316"/>
      <c r="Y158" s="2316"/>
      <c r="Z158" s="2316"/>
    </row>
    <row r="159" spans="1:26" ht="15.75" customHeight="1">
      <c r="A159" s="2316"/>
      <c r="B159" s="2316"/>
      <c r="C159" s="2316"/>
      <c r="D159" s="2316"/>
      <c r="E159" s="2316"/>
      <c r="F159" s="2316"/>
      <c r="G159" s="2316"/>
      <c r="H159" s="2316"/>
      <c r="I159" s="2316"/>
      <c r="J159" s="2316"/>
      <c r="K159" s="2316"/>
      <c r="L159" s="2316"/>
      <c r="M159" s="2316"/>
      <c r="N159" s="2316"/>
      <c r="O159" s="2316"/>
      <c r="P159" s="2316"/>
      <c r="Q159" s="2316"/>
      <c r="R159" s="2316"/>
      <c r="S159" s="2316"/>
      <c r="T159" s="2316"/>
      <c r="U159" s="2316"/>
      <c r="V159" s="2316"/>
      <c r="W159" s="2316"/>
      <c r="X159" s="2316"/>
      <c r="Y159" s="2316"/>
      <c r="Z159" s="2316"/>
    </row>
    <row r="160" spans="1:26" ht="15.75" customHeight="1">
      <c r="A160" s="2316"/>
      <c r="B160" s="2316"/>
      <c r="C160" s="2316"/>
      <c r="D160" s="2316"/>
      <c r="E160" s="2316"/>
      <c r="F160" s="2316"/>
      <c r="G160" s="2316"/>
      <c r="H160" s="2316"/>
      <c r="I160" s="2316"/>
      <c r="J160" s="2316"/>
      <c r="K160" s="2316"/>
      <c r="L160" s="2316"/>
      <c r="M160" s="2316"/>
      <c r="N160" s="2316"/>
      <c r="O160" s="2316"/>
      <c r="P160" s="2316"/>
      <c r="Q160" s="2316"/>
      <c r="R160" s="2316"/>
      <c r="S160" s="2316"/>
      <c r="T160" s="2316"/>
      <c r="U160" s="2316"/>
      <c r="V160" s="2316"/>
      <c r="W160" s="2316"/>
      <c r="X160" s="2316"/>
      <c r="Y160" s="2316"/>
      <c r="Z160" s="2316"/>
    </row>
    <row r="161" spans="1:26" ht="15.75" customHeight="1">
      <c r="A161" s="2316"/>
      <c r="B161" s="2316"/>
      <c r="C161" s="2316"/>
      <c r="D161" s="2316"/>
      <c r="E161" s="2316"/>
      <c r="F161" s="2316"/>
      <c r="G161" s="2316"/>
      <c r="H161" s="2316"/>
      <c r="I161" s="2316"/>
      <c r="J161" s="2316"/>
      <c r="K161" s="2316"/>
      <c r="L161" s="2316"/>
      <c r="M161" s="2316"/>
      <c r="N161" s="2316"/>
      <c r="O161" s="2316"/>
      <c r="P161" s="2316"/>
      <c r="Q161" s="2316"/>
      <c r="R161" s="2316"/>
      <c r="S161" s="2316"/>
      <c r="T161" s="2316"/>
      <c r="U161" s="2316"/>
      <c r="V161" s="2316"/>
      <c r="W161" s="2316"/>
      <c r="X161" s="2316"/>
      <c r="Y161" s="2316"/>
      <c r="Z161" s="2316"/>
    </row>
    <row r="162" spans="1:26" ht="15.75" customHeight="1">
      <c r="A162" s="2316"/>
      <c r="B162" s="2316"/>
      <c r="C162" s="2316"/>
      <c r="D162" s="2316"/>
      <c r="E162" s="2316"/>
      <c r="F162" s="2316"/>
      <c r="G162" s="2316"/>
      <c r="H162" s="2316"/>
      <c r="I162" s="2316"/>
      <c r="J162" s="2316"/>
      <c r="K162" s="2316"/>
      <c r="L162" s="2316"/>
      <c r="M162" s="2316"/>
      <c r="N162" s="2316"/>
      <c r="O162" s="2316"/>
      <c r="P162" s="2316"/>
      <c r="Q162" s="2316"/>
      <c r="R162" s="2316"/>
      <c r="S162" s="2316"/>
      <c r="T162" s="2316"/>
      <c r="U162" s="2316"/>
      <c r="V162" s="2316"/>
      <c r="W162" s="2316"/>
      <c r="X162" s="2316"/>
      <c r="Y162" s="2316"/>
      <c r="Z162" s="2316"/>
    </row>
    <row r="163" spans="1:26" ht="15.75" customHeight="1">
      <c r="A163" s="2316"/>
      <c r="B163" s="2316"/>
      <c r="C163" s="2316"/>
      <c r="D163" s="2316"/>
      <c r="E163" s="2316"/>
      <c r="F163" s="2316"/>
      <c r="G163" s="2316"/>
      <c r="H163" s="2316"/>
      <c r="I163" s="2316"/>
      <c r="J163" s="2316"/>
      <c r="K163" s="2316"/>
      <c r="L163" s="2316"/>
      <c r="M163" s="2316"/>
      <c r="N163" s="2316"/>
      <c r="O163" s="2316"/>
      <c r="P163" s="2316"/>
      <c r="Q163" s="2316"/>
      <c r="R163" s="2316"/>
      <c r="S163" s="2316"/>
      <c r="T163" s="2316"/>
      <c r="U163" s="2316"/>
      <c r="V163" s="2316"/>
      <c r="W163" s="2316"/>
      <c r="X163" s="2316"/>
      <c r="Y163" s="2316"/>
      <c r="Z163" s="2316"/>
    </row>
    <row r="164" spans="1:26" ht="15.75" customHeight="1">
      <c r="A164" s="2316"/>
      <c r="B164" s="2316"/>
      <c r="C164" s="2316"/>
      <c r="D164" s="2316"/>
      <c r="E164" s="2316"/>
      <c r="F164" s="2316"/>
      <c r="G164" s="2316"/>
      <c r="H164" s="2316"/>
      <c r="I164" s="2316"/>
      <c r="J164" s="2316"/>
      <c r="K164" s="2316"/>
      <c r="L164" s="2316"/>
      <c r="M164" s="2316"/>
      <c r="N164" s="2316"/>
      <c r="O164" s="2316"/>
      <c r="P164" s="2316"/>
      <c r="Q164" s="2316"/>
      <c r="R164" s="2316"/>
      <c r="S164" s="2316"/>
      <c r="T164" s="2316"/>
      <c r="U164" s="2316"/>
      <c r="V164" s="2316"/>
      <c r="W164" s="2316"/>
      <c r="X164" s="2316"/>
      <c r="Y164" s="2316"/>
      <c r="Z164" s="2316"/>
    </row>
    <row r="165" spans="1:26" ht="15.75" customHeight="1">
      <c r="A165" s="2316"/>
      <c r="B165" s="2316"/>
      <c r="C165" s="2316"/>
      <c r="D165" s="2316"/>
      <c r="E165" s="2316"/>
      <c r="F165" s="2316"/>
      <c r="G165" s="2316"/>
      <c r="H165" s="2316"/>
      <c r="I165" s="2316"/>
      <c r="J165" s="2316"/>
      <c r="K165" s="2316"/>
      <c r="L165" s="2316"/>
      <c r="M165" s="2316"/>
      <c r="N165" s="2316"/>
      <c r="O165" s="2316"/>
      <c r="P165" s="2316"/>
      <c r="Q165" s="2316"/>
      <c r="R165" s="2316"/>
      <c r="S165" s="2316"/>
      <c r="T165" s="2316"/>
      <c r="U165" s="2316"/>
      <c r="V165" s="2316"/>
      <c r="W165" s="2316"/>
      <c r="X165" s="2316"/>
      <c r="Y165" s="2316"/>
      <c r="Z165" s="2316"/>
    </row>
    <row r="166" spans="1:26" ht="15.75" customHeight="1">
      <c r="A166" s="2316"/>
      <c r="B166" s="2316"/>
      <c r="C166" s="2316"/>
      <c r="D166" s="2316"/>
      <c r="E166" s="2316"/>
      <c r="F166" s="2316"/>
      <c r="G166" s="2316"/>
      <c r="H166" s="2316"/>
      <c r="I166" s="2316"/>
      <c r="J166" s="2316"/>
      <c r="K166" s="2316"/>
      <c r="L166" s="2316"/>
      <c r="M166" s="2316"/>
      <c r="N166" s="2316"/>
      <c r="O166" s="2316"/>
      <c r="P166" s="2316"/>
      <c r="Q166" s="2316"/>
      <c r="R166" s="2316"/>
      <c r="S166" s="2316"/>
      <c r="T166" s="2316"/>
      <c r="U166" s="2316"/>
      <c r="V166" s="2316"/>
      <c r="W166" s="2316"/>
      <c r="X166" s="2316"/>
      <c r="Y166" s="2316"/>
      <c r="Z166" s="2316"/>
    </row>
    <row r="167" spans="1:26" ht="15.75" customHeight="1">
      <c r="A167" s="2316"/>
      <c r="B167" s="2316"/>
      <c r="C167" s="2316"/>
      <c r="D167" s="2316"/>
      <c r="E167" s="2316"/>
      <c r="F167" s="2316"/>
      <c r="G167" s="2316"/>
      <c r="H167" s="2316"/>
      <c r="I167" s="2316"/>
      <c r="J167" s="2316"/>
      <c r="K167" s="2316"/>
      <c r="L167" s="2316"/>
      <c r="M167" s="2316"/>
      <c r="N167" s="2316"/>
      <c r="O167" s="2316"/>
      <c r="P167" s="2316"/>
      <c r="Q167" s="2316"/>
      <c r="R167" s="2316"/>
      <c r="S167" s="2316"/>
      <c r="T167" s="2316"/>
      <c r="U167" s="2316"/>
      <c r="V167" s="2316"/>
      <c r="W167" s="2316"/>
      <c r="X167" s="2316"/>
      <c r="Y167" s="2316"/>
      <c r="Z167" s="2316"/>
    </row>
    <row r="168" spans="1:26" ht="15.75" customHeight="1">
      <c r="A168" s="2316"/>
      <c r="B168" s="2316"/>
      <c r="C168" s="2316"/>
      <c r="D168" s="2316"/>
      <c r="E168" s="2316"/>
      <c r="F168" s="2316"/>
      <c r="G168" s="2316"/>
      <c r="H168" s="2316"/>
      <c r="I168" s="2316"/>
      <c r="J168" s="2316"/>
      <c r="K168" s="2316"/>
      <c r="L168" s="2316"/>
      <c r="M168" s="2316"/>
      <c r="N168" s="2316"/>
      <c r="O168" s="2316"/>
      <c r="P168" s="2316"/>
      <c r="Q168" s="2316"/>
      <c r="R168" s="2316"/>
      <c r="S168" s="2316"/>
      <c r="T168" s="2316"/>
      <c r="U168" s="2316"/>
      <c r="V168" s="2316"/>
      <c r="W168" s="2316"/>
      <c r="X168" s="2316"/>
      <c r="Y168" s="2316"/>
      <c r="Z168" s="2316"/>
    </row>
    <row r="169" spans="1:26" ht="15.75" customHeight="1">
      <c r="A169" s="2316"/>
      <c r="B169" s="2316"/>
      <c r="C169" s="2316"/>
      <c r="D169" s="2316"/>
      <c r="E169" s="2316"/>
      <c r="F169" s="2316"/>
      <c r="G169" s="2316"/>
      <c r="H169" s="2316"/>
      <c r="I169" s="2316"/>
      <c r="J169" s="2316"/>
      <c r="K169" s="2316"/>
      <c r="L169" s="2316"/>
      <c r="M169" s="2316"/>
      <c r="N169" s="2316"/>
      <c r="O169" s="2316"/>
      <c r="P169" s="2316"/>
      <c r="Q169" s="2316"/>
      <c r="R169" s="2316"/>
      <c r="S169" s="2316"/>
      <c r="T169" s="2316"/>
      <c r="U169" s="2316"/>
      <c r="V169" s="2316"/>
      <c r="W169" s="2316"/>
      <c r="X169" s="2316"/>
      <c r="Y169" s="2316"/>
      <c r="Z169" s="2316"/>
    </row>
    <row r="170" spans="1:26" ht="15.75" customHeight="1">
      <c r="A170" s="2316"/>
      <c r="B170" s="2316"/>
      <c r="C170" s="2316"/>
      <c r="D170" s="2316"/>
      <c r="E170" s="2316"/>
      <c r="F170" s="2316"/>
      <c r="G170" s="2316"/>
      <c r="H170" s="2316"/>
      <c r="I170" s="2316"/>
      <c r="J170" s="2316"/>
      <c r="K170" s="2316"/>
      <c r="L170" s="2316"/>
      <c r="M170" s="2316"/>
      <c r="N170" s="2316"/>
      <c r="O170" s="2316"/>
      <c r="P170" s="2316"/>
      <c r="Q170" s="2316"/>
      <c r="R170" s="2316"/>
      <c r="S170" s="2316"/>
      <c r="T170" s="2316"/>
      <c r="U170" s="2316"/>
      <c r="V170" s="2316"/>
      <c r="W170" s="2316"/>
      <c r="X170" s="2316"/>
      <c r="Y170" s="2316"/>
      <c r="Z170" s="2316"/>
    </row>
    <row r="171" spans="1:26" ht="15.75" customHeight="1">
      <c r="A171" s="2316"/>
      <c r="B171" s="2316"/>
      <c r="C171" s="2316"/>
      <c r="D171" s="2316"/>
      <c r="E171" s="2316"/>
      <c r="F171" s="2316"/>
      <c r="G171" s="2316"/>
      <c r="H171" s="2316"/>
      <c r="I171" s="2316"/>
      <c r="J171" s="2316"/>
      <c r="K171" s="2316"/>
      <c r="L171" s="2316"/>
      <c r="M171" s="2316"/>
      <c r="N171" s="2316"/>
      <c r="O171" s="2316"/>
      <c r="P171" s="2316"/>
      <c r="Q171" s="2316"/>
      <c r="R171" s="2316"/>
      <c r="S171" s="2316"/>
      <c r="T171" s="2316"/>
      <c r="U171" s="2316"/>
      <c r="V171" s="2316"/>
      <c r="W171" s="2316"/>
      <c r="X171" s="2316"/>
      <c r="Y171" s="2316"/>
      <c r="Z171" s="2316"/>
    </row>
    <row r="172" spans="1:26" ht="15.75" customHeight="1">
      <c r="A172" s="2316"/>
      <c r="B172" s="2316"/>
      <c r="C172" s="2316"/>
      <c r="D172" s="2316"/>
      <c r="E172" s="2316"/>
      <c r="F172" s="2316"/>
      <c r="G172" s="2316"/>
      <c r="H172" s="2316"/>
      <c r="I172" s="2316"/>
      <c r="J172" s="2316"/>
      <c r="K172" s="2316"/>
      <c r="L172" s="2316"/>
      <c r="M172" s="2316"/>
      <c r="N172" s="2316"/>
      <c r="O172" s="2316"/>
      <c r="P172" s="2316"/>
      <c r="Q172" s="2316"/>
      <c r="R172" s="2316"/>
      <c r="S172" s="2316"/>
      <c r="T172" s="2316"/>
      <c r="U172" s="2316"/>
      <c r="V172" s="2316"/>
      <c r="W172" s="2316"/>
      <c r="X172" s="2316"/>
      <c r="Y172" s="2316"/>
      <c r="Z172" s="2316"/>
    </row>
    <row r="173" spans="1:26" ht="15.75" customHeight="1">
      <c r="A173" s="2316"/>
      <c r="B173" s="2316"/>
      <c r="C173" s="2316"/>
      <c r="D173" s="2316"/>
      <c r="E173" s="2316"/>
      <c r="F173" s="2316"/>
      <c r="G173" s="2316"/>
      <c r="H173" s="2316"/>
      <c r="I173" s="2316"/>
      <c r="J173" s="2316"/>
      <c r="K173" s="2316"/>
      <c r="L173" s="2316"/>
      <c r="M173" s="2316"/>
      <c r="N173" s="2316"/>
      <c r="O173" s="2316"/>
      <c r="P173" s="2316"/>
      <c r="Q173" s="2316"/>
      <c r="R173" s="2316"/>
      <c r="S173" s="2316"/>
      <c r="T173" s="2316"/>
      <c r="U173" s="2316"/>
      <c r="V173" s="2316"/>
      <c r="W173" s="2316"/>
      <c r="X173" s="2316"/>
      <c r="Y173" s="2316"/>
      <c r="Z173" s="2316"/>
    </row>
    <row r="174" spans="1:26" ht="15.75" customHeight="1">
      <c r="A174" s="2316"/>
      <c r="B174" s="2316"/>
      <c r="C174" s="2316"/>
      <c r="D174" s="2316"/>
      <c r="E174" s="2316"/>
      <c r="F174" s="2316"/>
      <c r="G174" s="2316"/>
      <c r="H174" s="2316"/>
      <c r="I174" s="2316"/>
      <c r="J174" s="2316"/>
      <c r="K174" s="2316"/>
      <c r="L174" s="2316"/>
      <c r="M174" s="2316"/>
      <c r="N174" s="2316"/>
      <c r="O174" s="2316"/>
      <c r="P174" s="2316"/>
      <c r="Q174" s="2316"/>
      <c r="R174" s="2316"/>
      <c r="S174" s="2316"/>
      <c r="T174" s="2316"/>
      <c r="U174" s="2316"/>
      <c r="V174" s="2316"/>
      <c r="W174" s="2316"/>
      <c r="X174" s="2316"/>
      <c r="Y174" s="2316"/>
      <c r="Z174" s="2316"/>
    </row>
    <row r="175" spans="1:26" ht="15.75" customHeight="1">
      <c r="A175" s="2316"/>
      <c r="B175" s="2316"/>
      <c r="C175" s="2316"/>
      <c r="D175" s="2316"/>
      <c r="E175" s="2316"/>
      <c r="F175" s="2316"/>
      <c r="G175" s="2316"/>
      <c r="H175" s="2316"/>
      <c r="I175" s="2316"/>
      <c r="J175" s="2316"/>
      <c r="K175" s="2316"/>
      <c r="L175" s="2316"/>
      <c r="M175" s="2316"/>
      <c r="N175" s="2316"/>
      <c r="O175" s="2316"/>
      <c r="P175" s="2316"/>
      <c r="Q175" s="2316"/>
      <c r="R175" s="2316"/>
      <c r="S175" s="2316"/>
      <c r="T175" s="2316"/>
      <c r="U175" s="2316"/>
      <c r="V175" s="2316"/>
      <c r="W175" s="2316"/>
      <c r="X175" s="2316"/>
      <c r="Y175" s="2316"/>
      <c r="Z175" s="2316"/>
    </row>
    <row r="176" spans="1:26" ht="15.75" customHeight="1">
      <c r="A176" s="2316"/>
      <c r="B176" s="2316"/>
      <c r="C176" s="2316"/>
      <c r="D176" s="2316"/>
      <c r="E176" s="2316"/>
      <c r="F176" s="2316"/>
      <c r="G176" s="2316"/>
      <c r="H176" s="2316"/>
      <c r="I176" s="2316"/>
      <c r="J176" s="2316"/>
      <c r="K176" s="2316"/>
      <c r="L176" s="2316"/>
      <c r="M176" s="2316"/>
      <c r="N176" s="2316"/>
      <c r="O176" s="2316"/>
      <c r="P176" s="2316"/>
      <c r="Q176" s="2316"/>
      <c r="R176" s="2316"/>
      <c r="S176" s="2316"/>
      <c r="T176" s="2316"/>
      <c r="U176" s="2316"/>
      <c r="V176" s="2316"/>
      <c r="W176" s="2316"/>
      <c r="X176" s="2316"/>
      <c r="Y176" s="2316"/>
      <c r="Z176" s="2316"/>
    </row>
    <row r="177" spans="1:26" ht="15.75" customHeight="1">
      <c r="A177" s="2316"/>
      <c r="B177" s="2316"/>
      <c r="C177" s="2316"/>
      <c r="D177" s="2316"/>
      <c r="E177" s="2316"/>
      <c r="F177" s="2316"/>
      <c r="G177" s="2316"/>
      <c r="H177" s="2316"/>
      <c r="I177" s="2316"/>
      <c r="J177" s="2316"/>
      <c r="K177" s="2316"/>
      <c r="L177" s="2316"/>
      <c r="M177" s="2316"/>
      <c r="N177" s="2316"/>
      <c r="O177" s="2316"/>
      <c r="P177" s="2316"/>
      <c r="Q177" s="2316"/>
      <c r="R177" s="2316"/>
      <c r="S177" s="2316"/>
      <c r="T177" s="2316"/>
      <c r="U177" s="2316"/>
      <c r="V177" s="2316"/>
      <c r="W177" s="2316"/>
      <c r="X177" s="2316"/>
      <c r="Y177" s="2316"/>
      <c r="Z177" s="2316"/>
    </row>
    <row r="178" spans="1:26" ht="15.75" customHeight="1">
      <c r="A178" s="2316"/>
      <c r="B178" s="2316"/>
      <c r="C178" s="2316"/>
      <c r="D178" s="2316"/>
      <c r="E178" s="2316"/>
      <c r="F178" s="2316"/>
      <c r="G178" s="2316"/>
      <c r="H178" s="2316"/>
      <c r="I178" s="2316"/>
      <c r="J178" s="2316"/>
      <c r="K178" s="2316"/>
      <c r="L178" s="2316"/>
      <c r="M178" s="2316"/>
      <c r="N178" s="2316"/>
      <c r="O178" s="2316"/>
      <c r="P178" s="2316"/>
      <c r="Q178" s="2316"/>
      <c r="R178" s="2316"/>
      <c r="S178" s="2316"/>
      <c r="T178" s="2316"/>
      <c r="U178" s="2316"/>
      <c r="V178" s="2316"/>
      <c r="W178" s="2316"/>
      <c r="X178" s="2316"/>
      <c r="Y178" s="2316"/>
      <c r="Z178" s="2316"/>
    </row>
    <row r="179" spans="1:26" ht="15.75" customHeight="1">
      <c r="A179" s="2316"/>
      <c r="B179" s="2316"/>
      <c r="C179" s="2316"/>
      <c r="D179" s="2316"/>
      <c r="E179" s="2316"/>
      <c r="F179" s="2316"/>
      <c r="G179" s="2316"/>
      <c r="H179" s="2316"/>
      <c r="I179" s="2316"/>
      <c r="J179" s="2316"/>
      <c r="K179" s="2316"/>
      <c r="L179" s="2316"/>
      <c r="M179" s="2316"/>
      <c r="N179" s="2316"/>
      <c r="O179" s="2316"/>
      <c r="P179" s="2316"/>
      <c r="Q179" s="2316"/>
      <c r="R179" s="2316"/>
      <c r="S179" s="2316"/>
      <c r="T179" s="2316"/>
      <c r="U179" s="2316"/>
      <c r="V179" s="2316"/>
      <c r="W179" s="2316"/>
      <c r="X179" s="2316"/>
      <c r="Y179" s="2316"/>
      <c r="Z179" s="2316"/>
    </row>
    <row r="180" spans="1:26" ht="15.75" customHeight="1">
      <c r="A180" s="2316"/>
      <c r="B180" s="2316"/>
      <c r="C180" s="2316"/>
      <c r="D180" s="2316"/>
      <c r="E180" s="2316"/>
      <c r="F180" s="2316"/>
      <c r="G180" s="2316"/>
      <c r="H180" s="2316"/>
      <c r="I180" s="2316"/>
      <c r="J180" s="2316"/>
      <c r="K180" s="2316"/>
      <c r="L180" s="2316"/>
      <c r="M180" s="2316"/>
      <c r="N180" s="2316"/>
      <c r="O180" s="2316"/>
      <c r="P180" s="2316"/>
      <c r="Q180" s="2316"/>
      <c r="R180" s="2316"/>
      <c r="S180" s="2316"/>
      <c r="T180" s="2316"/>
      <c r="U180" s="2316"/>
      <c r="V180" s="2316"/>
      <c r="W180" s="2316"/>
      <c r="X180" s="2316"/>
      <c r="Y180" s="2316"/>
      <c r="Z180" s="2316"/>
    </row>
    <row r="181" spans="1:26" ht="15.75" customHeight="1">
      <c r="A181" s="2316"/>
      <c r="B181" s="2316"/>
      <c r="C181" s="2316"/>
      <c r="D181" s="2316"/>
      <c r="E181" s="2316"/>
      <c r="F181" s="2316"/>
      <c r="G181" s="2316"/>
      <c r="H181" s="2316"/>
      <c r="I181" s="2316"/>
      <c r="J181" s="2316"/>
      <c r="K181" s="2316"/>
      <c r="L181" s="2316"/>
      <c r="M181" s="2316"/>
      <c r="N181" s="2316"/>
      <c r="O181" s="2316"/>
      <c r="P181" s="2316"/>
      <c r="Q181" s="2316"/>
      <c r="R181" s="2316"/>
      <c r="S181" s="2316"/>
      <c r="T181" s="2316"/>
      <c r="U181" s="2316"/>
      <c r="V181" s="2316"/>
      <c r="W181" s="2316"/>
      <c r="X181" s="2316"/>
      <c r="Y181" s="2316"/>
      <c r="Z181" s="2316"/>
    </row>
    <row r="182" spans="1:26" ht="15.75" customHeight="1">
      <c r="A182" s="2316"/>
      <c r="B182" s="2316"/>
      <c r="C182" s="2316"/>
      <c r="D182" s="2316"/>
      <c r="E182" s="2316"/>
      <c r="F182" s="2316"/>
      <c r="G182" s="2316"/>
      <c r="H182" s="2316"/>
      <c r="I182" s="2316"/>
      <c r="J182" s="2316"/>
      <c r="K182" s="2316"/>
      <c r="L182" s="2316"/>
      <c r="M182" s="2316"/>
      <c r="N182" s="2316"/>
      <c r="O182" s="2316"/>
      <c r="P182" s="2316"/>
      <c r="Q182" s="2316"/>
      <c r="R182" s="2316"/>
      <c r="S182" s="2316"/>
      <c r="T182" s="2316"/>
      <c r="U182" s="2316"/>
      <c r="V182" s="2316"/>
      <c r="W182" s="2316"/>
      <c r="X182" s="2316"/>
      <c r="Y182" s="2316"/>
      <c r="Z182" s="2316"/>
    </row>
    <row r="183" spans="1:26" ht="15.75" customHeight="1">
      <c r="A183" s="2316"/>
      <c r="B183" s="2316"/>
      <c r="C183" s="2316"/>
      <c r="D183" s="2316"/>
      <c r="E183" s="2316"/>
      <c r="F183" s="2316"/>
      <c r="G183" s="2316"/>
      <c r="H183" s="2316"/>
      <c r="I183" s="2316"/>
      <c r="J183" s="2316"/>
      <c r="K183" s="2316"/>
      <c r="L183" s="2316"/>
      <c r="M183" s="2316"/>
      <c r="N183" s="2316"/>
      <c r="O183" s="2316"/>
      <c r="P183" s="2316"/>
      <c r="Q183" s="2316"/>
      <c r="R183" s="2316"/>
      <c r="S183" s="2316"/>
      <c r="T183" s="2316"/>
      <c r="U183" s="2316"/>
      <c r="V183" s="2316"/>
      <c r="W183" s="2316"/>
      <c r="X183" s="2316"/>
      <c r="Y183" s="2316"/>
      <c r="Z183" s="2316"/>
    </row>
    <row r="184" spans="1:26" ht="15.75" customHeight="1">
      <c r="A184" s="2316"/>
      <c r="B184" s="2316"/>
      <c r="C184" s="2316"/>
      <c r="D184" s="2316"/>
      <c r="E184" s="2316"/>
      <c r="F184" s="2316"/>
      <c r="G184" s="2316"/>
      <c r="H184" s="2316"/>
      <c r="I184" s="2316"/>
      <c r="J184" s="2316"/>
      <c r="K184" s="2316"/>
      <c r="L184" s="2316"/>
      <c r="M184" s="2316"/>
      <c r="N184" s="2316"/>
      <c r="O184" s="2316"/>
      <c r="P184" s="2316"/>
      <c r="Q184" s="2316"/>
      <c r="R184" s="2316"/>
      <c r="S184" s="2316"/>
      <c r="T184" s="2316"/>
      <c r="U184" s="2316"/>
      <c r="V184" s="2316"/>
      <c r="W184" s="2316"/>
      <c r="X184" s="2316"/>
      <c r="Y184" s="2316"/>
      <c r="Z184" s="2316"/>
    </row>
    <row r="185" spans="1:26" ht="15.75" customHeight="1">
      <c r="A185" s="2316"/>
      <c r="B185" s="2316"/>
      <c r="C185" s="2316"/>
      <c r="D185" s="2316"/>
      <c r="E185" s="2316"/>
      <c r="F185" s="2316"/>
      <c r="G185" s="2316"/>
      <c r="H185" s="2316"/>
      <c r="I185" s="2316"/>
      <c r="J185" s="2316"/>
      <c r="K185" s="2316"/>
      <c r="L185" s="2316"/>
      <c r="M185" s="2316"/>
      <c r="N185" s="2316"/>
      <c r="O185" s="2316"/>
      <c r="P185" s="2316"/>
      <c r="Q185" s="2316"/>
      <c r="R185" s="2316"/>
      <c r="S185" s="2316"/>
      <c r="T185" s="2316"/>
      <c r="U185" s="2316"/>
      <c r="V185" s="2316"/>
      <c r="W185" s="2316"/>
      <c r="X185" s="2316"/>
      <c r="Y185" s="2316"/>
      <c r="Z185" s="2316"/>
    </row>
    <row r="186" spans="1:26" ht="15.75" customHeight="1">
      <c r="A186" s="2316"/>
      <c r="B186" s="2316"/>
      <c r="C186" s="2316"/>
      <c r="D186" s="2316"/>
      <c r="E186" s="2316"/>
      <c r="F186" s="2316"/>
      <c r="G186" s="2316"/>
      <c r="H186" s="2316"/>
      <c r="I186" s="2316"/>
      <c r="J186" s="2316"/>
      <c r="K186" s="2316"/>
      <c r="L186" s="2316"/>
      <c r="M186" s="2316"/>
      <c r="N186" s="2316"/>
      <c r="O186" s="2316"/>
      <c r="P186" s="2316"/>
      <c r="Q186" s="2316"/>
      <c r="R186" s="2316"/>
      <c r="S186" s="2316"/>
      <c r="T186" s="2316"/>
      <c r="U186" s="2316"/>
      <c r="V186" s="2316"/>
      <c r="W186" s="2316"/>
      <c r="X186" s="2316"/>
      <c r="Y186" s="2316"/>
      <c r="Z186" s="2316"/>
    </row>
    <row r="187" spans="1:26" ht="15.75" customHeight="1">
      <c r="A187" s="2316"/>
      <c r="B187" s="2316"/>
      <c r="C187" s="2316"/>
      <c r="D187" s="2316"/>
      <c r="E187" s="2316"/>
      <c r="F187" s="2316"/>
      <c r="G187" s="2316"/>
      <c r="H187" s="2316"/>
      <c r="I187" s="2316"/>
      <c r="J187" s="2316"/>
      <c r="K187" s="2316"/>
      <c r="L187" s="2316"/>
      <c r="M187" s="2316"/>
      <c r="N187" s="2316"/>
      <c r="O187" s="2316"/>
      <c r="P187" s="2316"/>
      <c r="Q187" s="2316"/>
      <c r="R187" s="2316"/>
      <c r="S187" s="2316"/>
      <c r="T187" s="2316"/>
      <c r="U187" s="2316"/>
      <c r="V187" s="2316"/>
      <c r="W187" s="2316"/>
      <c r="X187" s="2316"/>
      <c r="Y187" s="2316"/>
      <c r="Z187" s="2316"/>
    </row>
    <row r="188" spans="1:26" ht="15.75" customHeight="1">
      <c r="A188" s="2316"/>
      <c r="B188" s="2316"/>
      <c r="C188" s="2316"/>
      <c r="D188" s="2316"/>
      <c r="E188" s="2316"/>
      <c r="F188" s="2316"/>
      <c r="G188" s="2316"/>
      <c r="H188" s="2316"/>
      <c r="I188" s="2316"/>
      <c r="J188" s="2316"/>
      <c r="K188" s="2316"/>
      <c r="L188" s="2316"/>
      <c r="M188" s="2316"/>
      <c r="N188" s="2316"/>
      <c r="O188" s="2316"/>
      <c r="P188" s="2316"/>
      <c r="Q188" s="2316"/>
      <c r="R188" s="2316"/>
      <c r="S188" s="2316"/>
      <c r="T188" s="2316"/>
      <c r="U188" s="2316"/>
      <c r="V188" s="2316"/>
      <c r="W188" s="2316"/>
      <c r="X188" s="2316"/>
      <c r="Y188" s="2316"/>
      <c r="Z188" s="2316"/>
    </row>
    <row r="189" spans="1:26" ht="15.75" customHeight="1">
      <c r="A189" s="2316"/>
      <c r="B189" s="2316"/>
      <c r="C189" s="2316"/>
      <c r="D189" s="2316"/>
      <c r="E189" s="2316"/>
      <c r="F189" s="2316"/>
      <c r="G189" s="2316"/>
      <c r="H189" s="2316"/>
      <c r="I189" s="2316"/>
      <c r="J189" s="2316"/>
      <c r="K189" s="2316"/>
      <c r="L189" s="2316"/>
      <c r="M189" s="2316"/>
      <c r="N189" s="2316"/>
      <c r="O189" s="2316"/>
      <c r="P189" s="2316"/>
      <c r="Q189" s="2316"/>
      <c r="R189" s="2316"/>
      <c r="S189" s="2316"/>
      <c r="T189" s="2316"/>
      <c r="U189" s="2316"/>
      <c r="V189" s="2316"/>
      <c r="W189" s="2316"/>
      <c r="X189" s="2316"/>
      <c r="Y189" s="2316"/>
      <c r="Z189" s="2316"/>
    </row>
    <row r="190" spans="1:26" ht="15.75" customHeight="1">
      <c r="A190" s="2316"/>
      <c r="B190" s="2316"/>
      <c r="C190" s="2316"/>
      <c r="D190" s="2316"/>
      <c r="E190" s="2316"/>
      <c r="F190" s="2316"/>
      <c r="G190" s="2316"/>
      <c r="H190" s="2316"/>
      <c r="I190" s="2316"/>
      <c r="J190" s="2316"/>
      <c r="K190" s="2316"/>
      <c r="L190" s="2316"/>
      <c r="M190" s="2316"/>
      <c r="N190" s="2316"/>
      <c r="O190" s="2316"/>
      <c r="P190" s="2316"/>
      <c r="Q190" s="2316"/>
      <c r="R190" s="2316"/>
      <c r="S190" s="2316"/>
      <c r="T190" s="2316"/>
      <c r="U190" s="2316"/>
      <c r="V190" s="2316"/>
      <c r="W190" s="2316"/>
      <c r="X190" s="2316"/>
      <c r="Y190" s="2316"/>
      <c r="Z190" s="2316"/>
    </row>
    <row r="191" spans="1:26" ht="15.75" customHeight="1">
      <c r="A191" s="2316"/>
      <c r="B191" s="2316"/>
      <c r="C191" s="2316"/>
      <c r="D191" s="2316"/>
      <c r="E191" s="2316"/>
      <c r="F191" s="2316"/>
      <c r="G191" s="2316"/>
      <c r="H191" s="2316"/>
      <c r="I191" s="2316"/>
      <c r="J191" s="2316"/>
      <c r="K191" s="2316"/>
      <c r="L191" s="2316"/>
      <c r="M191" s="2316"/>
      <c r="N191" s="2316"/>
      <c r="O191" s="2316"/>
      <c r="P191" s="2316"/>
      <c r="Q191" s="2316"/>
      <c r="R191" s="2316"/>
      <c r="S191" s="2316"/>
      <c r="T191" s="2316"/>
      <c r="U191" s="2316"/>
      <c r="V191" s="2316"/>
      <c r="W191" s="2316"/>
      <c r="X191" s="2316"/>
      <c r="Y191" s="2316"/>
      <c r="Z191" s="2316"/>
    </row>
    <row r="192" spans="1:26" ht="15.75" customHeight="1">
      <c r="A192" s="2316"/>
      <c r="B192" s="2316"/>
      <c r="C192" s="2316"/>
      <c r="D192" s="2316"/>
      <c r="E192" s="2316"/>
      <c r="F192" s="2316"/>
      <c r="G192" s="2316"/>
      <c r="H192" s="2316"/>
      <c r="I192" s="2316"/>
      <c r="J192" s="2316"/>
      <c r="K192" s="2316"/>
      <c r="L192" s="2316"/>
      <c r="M192" s="2316"/>
      <c r="N192" s="2316"/>
      <c r="O192" s="2316"/>
      <c r="P192" s="2316"/>
      <c r="Q192" s="2316"/>
      <c r="R192" s="2316"/>
      <c r="S192" s="2316"/>
      <c r="T192" s="2316"/>
      <c r="U192" s="2316"/>
      <c r="V192" s="2316"/>
      <c r="W192" s="2316"/>
      <c r="X192" s="2316"/>
      <c r="Y192" s="2316"/>
      <c r="Z192" s="2316"/>
    </row>
    <row r="193" spans="1:26" ht="15.75" customHeight="1">
      <c r="A193" s="2316"/>
      <c r="B193" s="2316"/>
      <c r="C193" s="2316"/>
      <c r="D193" s="2316"/>
      <c r="E193" s="2316"/>
      <c r="F193" s="2316"/>
      <c r="G193" s="2316"/>
      <c r="H193" s="2316"/>
      <c r="I193" s="2316"/>
      <c r="J193" s="2316"/>
      <c r="K193" s="2316"/>
      <c r="L193" s="2316"/>
      <c r="M193" s="2316"/>
      <c r="N193" s="2316"/>
      <c r="O193" s="2316"/>
      <c r="P193" s="2316"/>
      <c r="Q193" s="2316"/>
      <c r="R193" s="2316"/>
      <c r="S193" s="2316"/>
      <c r="T193" s="2316"/>
      <c r="U193" s="2316"/>
      <c r="V193" s="2316"/>
      <c r="W193" s="2316"/>
      <c r="X193" s="2316"/>
      <c r="Y193" s="2316"/>
      <c r="Z193" s="2316"/>
    </row>
    <row r="194" spans="1:26" ht="15.75" customHeight="1">
      <c r="A194" s="2316"/>
      <c r="B194" s="2316"/>
      <c r="C194" s="2316"/>
      <c r="D194" s="2316"/>
      <c r="E194" s="2316"/>
      <c r="F194" s="2316"/>
      <c r="G194" s="2316"/>
      <c r="H194" s="2316"/>
      <c r="I194" s="2316"/>
      <c r="J194" s="2316"/>
      <c r="K194" s="2316"/>
      <c r="L194" s="2316"/>
      <c r="M194" s="2316"/>
      <c r="N194" s="2316"/>
      <c r="O194" s="2316"/>
      <c r="P194" s="2316"/>
      <c r="Q194" s="2316"/>
      <c r="R194" s="2316"/>
      <c r="S194" s="2316"/>
      <c r="T194" s="2316"/>
      <c r="U194" s="2316"/>
      <c r="V194" s="2316"/>
      <c r="W194" s="2316"/>
      <c r="X194" s="2316"/>
      <c r="Y194" s="2316"/>
      <c r="Z194" s="2316"/>
    </row>
    <row r="195" spans="1:26" ht="15.75" customHeight="1">
      <c r="A195" s="2316"/>
      <c r="B195" s="2316"/>
      <c r="C195" s="2316"/>
      <c r="D195" s="2316"/>
      <c r="E195" s="2316"/>
      <c r="F195" s="2316"/>
      <c r="G195" s="2316"/>
      <c r="H195" s="2316"/>
      <c r="I195" s="2316"/>
      <c r="J195" s="2316"/>
      <c r="K195" s="2316"/>
      <c r="L195" s="2316"/>
      <c r="M195" s="2316"/>
      <c r="N195" s="2316"/>
      <c r="O195" s="2316"/>
      <c r="P195" s="2316"/>
      <c r="Q195" s="2316"/>
      <c r="R195" s="2316"/>
      <c r="S195" s="2316"/>
      <c r="T195" s="2316"/>
      <c r="U195" s="2316"/>
      <c r="V195" s="2316"/>
      <c r="W195" s="2316"/>
      <c r="X195" s="2316"/>
      <c r="Y195" s="2316"/>
      <c r="Z195" s="2316"/>
    </row>
    <row r="196" spans="1:26" ht="15.75" customHeight="1">
      <c r="A196" s="2316"/>
      <c r="B196" s="2316"/>
      <c r="C196" s="2316"/>
      <c r="D196" s="2316"/>
      <c r="E196" s="2316"/>
      <c r="F196" s="2316"/>
      <c r="G196" s="2316"/>
      <c r="H196" s="2316"/>
      <c r="I196" s="2316"/>
      <c r="J196" s="2316"/>
      <c r="K196" s="2316"/>
      <c r="L196" s="2316"/>
      <c r="M196" s="2316"/>
      <c r="N196" s="2316"/>
      <c r="O196" s="2316"/>
      <c r="P196" s="2316"/>
      <c r="Q196" s="2316"/>
      <c r="R196" s="2316"/>
      <c r="S196" s="2316"/>
      <c r="T196" s="2316"/>
      <c r="U196" s="2316"/>
      <c r="V196" s="2316"/>
      <c r="W196" s="2316"/>
      <c r="X196" s="2316"/>
      <c r="Y196" s="2316"/>
      <c r="Z196" s="2316"/>
    </row>
    <row r="197" spans="1:26" ht="15.75" customHeight="1">
      <c r="A197" s="2316"/>
      <c r="B197" s="2316"/>
      <c r="C197" s="2316"/>
      <c r="D197" s="2316"/>
      <c r="E197" s="2316"/>
      <c r="F197" s="2316"/>
      <c r="G197" s="2316"/>
      <c r="H197" s="2316"/>
      <c r="I197" s="2316"/>
      <c r="J197" s="2316"/>
      <c r="K197" s="2316"/>
      <c r="L197" s="2316"/>
      <c r="M197" s="2316"/>
      <c r="N197" s="2316"/>
      <c r="O197" s="2316"/>
      <c r="P197" s="2316"/>
      <c r="Q197" s="2316"/>
      <c r="R197" s="2316"/>
      <c r="S197" s="2316"/>
      <c r="T197" s="2316"/>
      <c r="U197" s="2316"/>
      <c r="V197" s="2316"/>
      <c r="W197" s="2316"/>
      <c r="X197" s="2316"/>
      <c r="Y197" s="2316"/>
      <c r="Z197" s="2316"/>
    </row>
    <row r="198" spans="1:26" ht="15.75" customHeight="1">
      <c r="A198" s="2316"/>
      <c r="B198" s="2316"/>
      <c r="C198" s="2316"/>
      <c r="D198" s="2316"/>
      <c r="E198" s="2316"/>
      <c r="F198" s="2316"/>
      <c r="G198" s="2316"/>
      <c r="H198" s="2316"/>
      <c r="I198" s="2316"/>
      <c r="J198" s="2316"/>
      <c r="K198" s="2316"/>
      <c r="L198" s="2316"/>
      <c r="M198" s="2316"/>
      <c r="N198" s="2316"/>
      <c r="O198" s="2316"/>
      <c r="P198" s="2316"/>
      <c r="Q198" s="2316"/>
      <c r="R198" s="2316"/>
      <c r="S198" s="2316"/>
      <c r="T198" s="2316"/>
      <c r="U198" s="2316"/>
      <c r="V198" s="2316"/>
      <c r="W198" s="2316"/>
      <c r="X198" s="2316"/>
      <c r="Y198" s="2316"/>
      <c r="Z198" s="2316"/>
    </row>
    <row r="199" spans="1:26" ht="15.75" customHeight="1">
      <c r="A199" s="2316"/>
      <c r="B199" s="2316"/>
      <c r="C199" s="2316"/>
      <c r="D199" s="2316"/>
      <c r="E199" s="2316"/>
      <c r="F199" s="2316"/>
      <c r="G199" s="2316"/>
      <c r="H199" s="2316"/>
      <c r="I199" s="2316"/>
      <c r="J199" s="2316"/>
      <c r="K199" s="2316"/>
      <c r="L199" s="2316"/>
      <c r="M199" s="2316"/>
      <c r="N199" s="2316"/>
      <c r="O199" s="2316"/>
      <c r="P199" s="2316"/>
      <c r="Q199" s="2316"/>
      <c r="R199" s="2316"/>
      <c r="S199" s="2316"/>
      <c r="T199" s="2316"/>
      <c r="U199" s="2316"/>
      <c r="V199" s="2316"/>
      <c r="W199" s="2316"/>
      <c r="X199" s="2316"/>
      <c r="Y199" s="2316"/>
      <c r="Z199" s="2316"/>
    </row>
    <row r="200" spans="1:26" ht="15.75" customHeight="1">
      <c r="A200" s="2316"/>
      <c r="B200" s="2316"/>
      <c r="C200" s="2316"/>
      <c r="D200" s="2316"/>
      <c r="E200" s="2316"/>
      <c r="F200" s="2316"/>
      <c r="G200" s="2316"/>
      <c r="H200" s="2316"/>
      <c r="I200" s="2316"/>
      <c r="J200" s="2316"/>
      <c r="K200" s="2316"/>
      <c r="L200" s="2316"/>
      <c r="M200" s="2316"/>
      <c r="N200" s="2316"/>
      <c r="O200" s="2316"/>
      <c r="P200" s="2316"/>
      <c r="Q200" s="2316"/>
      <c r="R200" s="2316"/>
      <c r="S200" s="2316"/>
      <c r="T200" s="2316"/>
      <c r="U200" s="2316"/>
      <c r="V200" s="2316"/>
      <c r="W200" s="2316"/>
      <c r="X200" s="2316"/>
      <c r="Y200" s="2316"/>
      <c r="Z200" s="2316"/>
    </row>
    <row r="201" spans="1:26" ht="15.75" customHeight="1">
      <c r="A201" s="2316"/>
      <c r="B201" s="2316"/>
      <c r="C201" s="2316"/>
      <c r="D201" s="2316"/>
      <c r="E201" s="2316"/>
      <c r="F201" s="2316"/>
      <c r="G201" s="2316"/>
      <c r="H201" s="2316"/>
      <c r="I201" s="2316"/>
      <c r="J201" s="2316"/>
      <c r="K201" s="2316"/>
      <c r="L201" s="2316"/>
      <c r="M201" s="2316"/>
      <c r="N201" s="2316"/>
      <c r="O201" s="2316"/>
      <c r="P201" s="2316"/>
      <c r="Q201" s="2316"/>
      <c r="R201" s="2316"/>
      <c r="S201" s="2316"/>
      <c r="T201" s="2316"/>
      <c r="U201" s="2316"/>
      <c r="V201" s="2316"/>
      <c r="W201" s="2316"/>
      <c r="X201" s="2316"/>
      <c r="Y201" s="2316"/>
      <c r="Z201" s="2316"/>
    </row>
    <row r="202" spans="1:26" ht="15.75" customHeight="1">
      <c r="A202" s="2316"/>
      <c r="B202" s="2316"/>
      <c r="C202" s="2316"/>
      <c r="D202" s="2316"/>
      <c r="E202" s="2316"/>
      <c r="F202" s="2316"/>
      <c r="G202" s="2316"/>
      <c r="H202" s="2316"/>
      <c r="I202" s="2316"/>
      <c r="J202" s="2316"/>
      <c r="K202" s="2316"/>
      <c r="L202" s="2316"/>
      <c r="M202" s="2316"/>
      <c r="N202" s="2316"/>
      <c r="O202" s="2316"/>
      <c r="P202" s="2316"/>
      <c r="Q202" s="2316"/>
      <c r="R202" s="2316"/>
      <c r="S202" s="2316"/>
      <c r="T202" s="2316"/>
      <c r="U202" s="2316"/>
      <c r="V202" s="2316"/>
      <c r="W202" s="2316"/>
      <c r="X202" s="2316"/>
      <c r="Y202" s="2316"/>
      <c r="Z202" s="2316"/>
    </row>
    <row r="203" spans="1:26" ht="15.75" customHeight="1">
      <c r="A203" s="2316"/>
      <c r="B203" s="2316"/>
      <c r="C203" s="2316"/>
      <c r="D203" s="2316"/>
      <c r="E203" s="2316"/>
      <c r="F203" s="2316"/>
      <c r="G203" s="2316"/>
      <c r="H203" s="2316"/>
      <c r="I203" s="2316"/>
      <c r="J203" s="2316"/>
      <c r="K203" s="2316"/>
      <c r="L203" s="2316"/>
      <c r="M203" s="2316"/>
      <c r="N203" s="2316"/>
      <c r="O203" s="2316"/>
      <c r="P203" s="2316"/>
      <c r="Q203" s="2316"/>
      <c r="R203" s="2316"/>
      <c r="S203" s="2316"/>
      <c r="T203" s="2316"/>
      <c r="U203" s="2316"/>
      <c r="V203" s="2316"/>
      <c r="W203" s="2316"/>
      <c r="X203" s="2316"/>
      <c r="Y203" s="2316"/>
      <c r="Z203" s="2316"/>
    </row>
    <row r="204" spans="1:26" ht="15.75" customHeight="1">
      <c r="A204" s="2316"/>
      <c r="B204" s="2316"/>
      <c r="C204" s="2316"/>
      <c r="D204" s="2316"/>
      <c r="E204" s="2316"/>
      <c r="F204" s="2316"/>
      <c r="G204" s="2316"/>
      <c r="H204" s="2316"/>
      <c r="I204" s="2316"/>
      <c r="J204" s="2316"/>
      <c r="K204" s="2316"/>
      <c r="L204" s="2316"/>
      <c r="M204" s="2316"/>
      <c r="N204" s="2316"/>
      <c r="O204" s="2316"/>
      <c r="P204" s="2316"/>
      <c r="Q204" s="2316"/>
      <c r="R204" s="2316"/>
      <c r="S204" s="2316"/>
      <c r="T204" s="2316"/>
      <c r="U204" s="2316"/>
      <c r="V204" s="2316"/>
      <c r="W204" s="2316"/>
      <c r="X204" s="2316"/>
      <c r="Y204" s="2316"/>
      <c r="Z204" s="2316"/>
    </row>
    <row r="205" spans="1:26" ht="15.75" customHeight="1">
      <c r="A205" s="2316"/>
      <c r="B205" s="2316"/>
      <c r="C205" s="2316"/>
      <c r="D205" s="2316"/>
      <c r="E205" s="2316"/>
      <c r="F205" s="2316"/>
      <c r="G205" s="2316"/>
      <c r="H205" s="2316"/>
      <c r="I205" s="2316"/>
      <c r="J205" s="2316"/>
      <c r="K205" s="2316"/>
      <c r="L205" s="2316"/>
      <c r="M205" s="2316"/>
      <c r="N205" s="2316"/>
      <c r="O205" s="2316"/>
      <c r="P205" s="2316"/>
      <c r="Q205" s="2316"/>
      <c r="R205" s="2316"/>
      <c r="S205" s="2316"/>
      <c r="T205" s="2316"/>
      <c r="U205" s="2316"/>
      <c r="V205" s="2316"/>
      <c r="W205" s="2316"/>
      <c r="X205" s="2316"/>
      <c r="Y205" s="2316"/>
      <c r="Z205" s="2316"/>
    </row>
    <row r="206" spans="1:26" ht="15.75" customHeight="1">
      <c r="A206" s="2316"/>
      <c r="B206" s="2316"/>
      <c r="C206" s="2316"/>
      <c r="D206" s="2316"/>
      <c r="E206" s="2316"/>
      <c r="F206" s="2316"/>
      <c r="G206" s="2316"/>
      <c r="H206" s="2316"/>
      <c r="I206" s="2316"/>
      <c r="J206" s="2316"/>
      <c r="K206" s="2316"/>
      <c r="L206" s="2316"/>
      <c r="M206" s="2316"/>
      <c r="N206" s="2316"/>
      <c r="O206" s="2316"/>
      <c r="P206" s="2316"/>
      <c r="Q206" s="2316"/>
      <c r="R206" s="2316"/>
      <c r="S206" s="2316"/>
      <c r="T206" s="2316"/>
      <c r="U206" s="2316"/>
      <c r="V206" s="2316"/>
      <c r="W206" s="2316"/>
      <c r="X206" s="2316"/>
      <c r="Y206" s="2316"/>
      <c r="Z206" s="2316"/>
    </row>
    <row r="207" spans="1:26" ht="15.75" customHeight="1">
      <c r="A207" s="2316"/>
      <c r="B207" s="2316"/>
      <c r="C207" s="2316"/>
      <c r="D207" s="2316"/>
      <c r="E207" s="2316"/>
      <c r="F207" s="2316"/>
      <c r="G207" s="2316"/>
      <c r="H207" s="2316"/>
      <c r="I207" s="2316"/>
      <c r="J207" s="2316"/>
      <c r="K207" s="2316"/>
      <c r="L207" s="2316"/>
      <c r="M207" s="2316"/>
      <c r="N207" s="2316"/>
      <c r="O207" s="2316"/>
      <c r="P207" s="2316"/>
      <c r="Q207" s="2316"/>
      <c r="R207" s="2316"/>
      <c r="S207" s="2316"/>
      <c r="T207" s="2316"/>
      <c r="U207" s="2316"/>
      <c r="V207" s="2316"/>
      <c r="W207" s="2316"/>
      <c r="X207" s="2316"/>
      <c r="Y207" s="2316"/>
      <c r="Z207" s="2316"/>
    </row>
    <row r="208" spans="1:26" ht="15.75" customHeight="1">
      <c r="A208" s="2316"/>
      <c r="B208" s="2316"/>
      <c r="C208" s="2316"/>
      <c r="D208" s="2316"/>
      <c r="E208" s="2316"/>
      <c r="F208" s="2316"/>
      <c r="G208" s="2316"/>
      <c r="H208" s="2316"/>
      <c r="I208" s="2316"/>
      <c r="J208" s="2316"/>
      <c r="K208" s="2316"/>
      <c r="L208" s="2316"/>
      <c r="M208" s="2316"/>
      <c r="N208" s="2316"/>
      <c r="O208" s="2316"/>
      <c r="P208" s="2316"/>
      <c r="Q208" s="2316"/>
      <c r="R208" s="2316"/>
      <c r="S208" s="2316"/>
      <c r="T208" s="2316"/>
      <c r="U208" s="2316"/>
      <c r="V208" s="2316"/>
      <c r="W208" s="2316"/>
      <c r="X208" s="2316"/>
      <c r="Y208" s="2316"/>
      <c r="Z208" s="2316"/>
    </row>
    <row r="209" spans="1:26" ht="15.75" customHeight="1">
      <c r="A209" s="2316"/>
      <c r="B209" s="2316"/>
      <c r="C209" s="2316"/>
      <c r="D209" s="2316"/>
      <c r="E209" s="2316"/>
      <c r="F209" s="2316"/>
      <c r="G209" s="2316"/>
      <c r="H209" s="2316"/>
      <c r="I209" s="2316"/>
      <c r="J209" s="2316"/>
      <c r="K209" s="2316"/>
      <c r="L209" s="2316"/>
      <c r="M209" s="2316"/>
      <c r="N209" s="2316"/>
      <c r="O209" s="2316"/>
      <c r="P209" s="2316"/>
      <c r="Q209" s="2316"/>
      <c r="R209" s="2316"/>
      <c r="S209" s="2316"/>
      <c r="T209" s="2316"/>
      <c r="U209" s="2316"/>
      <c r="V209" s="2316"/>
      <c r="W209" s="2316"/>
      <c r="X209" s="2316"/>
      <c r="Y209" s="2316"/>
      <c r="Z209" s="2316"/>
    </row>
    <row r="210" spans="1:26" ht="15.75" customHeight="1">
      <c r="A210" s="2316"/>
      <c r="B210" s="2316"/>
      <c r="C210" s="2316"/>
      <c r="D210" s="2316"/>
      <c r="E210" s="2316"/>
      <c r="F210" s="2316"/>
      <c r="G210" s="2316"/>
      <c r="H210" s="2316"/>
      <c r="I210" s="2316"/>
      <c r="J210" s="2316"/>
      <c r="K210" s="2316"/>
      <c r="L210" s="2316"/>
      <c r="M210" s="2316"/>
      <c r="N210" s="2316"/>
      <c r="O210" s="2316"/>
      <c r="P210" s="2316"/>
      <c r="Q210" s="2316"/>
      <c r="R210" s="2316"/>
      <c r="S210" s="2316"/>
      <c r="T210" s="2316"/>
      <c r="U210" s="2316"/>
      <c r="V210" s="2316"/>
      <c r="W210" s="2316"/>
      <c r="X210" s="2316"/>
      <c r="Y210" s="2316"/>
      <c r="Z210" s="2316"/>
    </row>
    <row r="211" spans="1:26" ht="15.75" customHeight="1">
      <c r="A211" s="2316"/>
      <c r="B211" s="2316"/>
      <c r="C211" s="2316"/>
      <c r="D211" s="2316"/>
      <c r="E211" s="2316"/>
      <c r="F211" s="2316"/>
      <c r="G211" s="2316"/>
      <c r="H211" s="2316"/>
      <c r="I211" s="2316"/>
      <c r="J211" s="2316"/>
      <c r="K211" s="2316"/>
      <c r="L211" s="2316"/>
      <c r="M211" s="2316"/>
      <c r="N211" s="2316"/>
      <c r="O211" s="2316"/>
      <c r="P211" s="2316"/>
      <c r="Q211" s="2316"/>
      <c r="R211" s="2316"/>
      <c r="S211" s="2316"/>
      <c r="T211" s="2316"/>
      <c r="U211" s="2316"/>
      <c r="V211" s="2316"/>
      <c r="W211" s="2316"/>
      <c r="X211" s="2316"/>
      <c r="Y211" s="2316"/>
      <c r="Z211" s="2316"/>
    </row>
    <row r="212" spans="1:26" ht="15.75" customHeight="1">
      <c r="A212" s="2316"/>
      <c r="B212" s="2316"/>
      <c r="C212" s="2316"/>
      <c r="D212" s="2316"/>
      <c r="E212" s="2316"/>
      <c r="F212" s="2316"/>
      <c r="G212" s="2316"/>
      <c r="H212" s="2316"/>
      <c r="I212" s="2316"/>
      <c r="J212" s="2316"/>
      <c r="K212" s="2316"/>
      <c r="L212" s="2316"/>
      <c r="M212" s="2316"/>
      <c r="N212" s="2316"/>
      <c r="O212" s="2316"/>
      <c r="P212" s="2316"/>
      <c r="Q212" s="2316"/>
      <c r="R212" s="2316"/>
      <c r="S212" s="2316"/>
      <c r="T212" s="2316"/>
      <c r="U212" s="2316"/>
      <c r="V212" s="2316"/>
      <c r="W212" s="2316"/>
      <c r="X212" s="2316"/>
      <c r="Y212" s="2316"/>
      <c r="Z212" s="2316"/>
    </row>
    <row r="213" spans="1:26" ht="15.75" customHeight="1">
      <c r="A213" s="2316"/>
      <c r="B213" s="2316"/>
      <c r="C213" s="2316"/>
      <c r="D213" s="2316"/>
      <c r="E213" s="2316"/>
      <c r="F213" s="2316"/>
      <c r="G213" s="2316"/>
      <c r="H213" s="2316"/>
      <c r="I213" s="2316"/>
      <c r="J213" s="2316"/>
      <c r="K213" s="2316"/>
      <c r="L213" s="2316"/>
      <c r="M213" s="2316"/>
      <c r="N213" s="2316"/>
      <c r="O213" s="2316"/>
      <c r="P213" s="2316"/>
      <c r="Q213" s="2316"/>
      <c r="R213" s="2316"/>
      <c r="S213" s="2316"/>
      <c r="T213" s="2316"/>
      <c r="U213" s="2316"/>
      <c r="V213" s="2316"/>
      <c r="W213" s="2316"/>
      <c r="X213" s="2316"/>
      <c r="Y213" s="2316"/>
      <c r="Z213" s="2316"/>
    </row>
    <row r="214" spans="1:26" ht="15.75" customHeight="1">
      <c r="A214" s="2316"/>
      <c r="B214" s="2316"/>
      <c r="C214" s="2316"/>
      <c r="D214" s="2316"/>
      <c r="E214" s="2316"/>
      <c r="F214" s="2316"/>
      <c r="G214" s="2316"/>
      <c r="H214" s="2316"/>
      <c r="I214" s="2316"/>
      <c r="J214" s="2316"/>
      <c r="K214" s="2316"/>
      <c r="L214" s="2316"/>
      <c r="M214" s="2316"/>
      <c r="N214" s="2316"/>
      <c r="O214" s="2316"/>
      <c r="P214" s="2316"/>
      <c r="Q214" s="2316"/>
      <c r="R214" s="2316"/>
      <c r="S214" s="2316"/>
      <c r="T214" s="2316"/>
      <c r="U214" s="2316"/>
      <c r="V214" s="2316"/>
      <c r="W214" s="2316"/>
      <c r="X214" s="2316"/>
      <c r="Y214" s="2316"/>
      <c r="Z214" s="2316"/>
    </row>
    <row r="215" spans="1:26" ht="15.75" customHeight="1">
      <c r="A215" s="2316"/>
      <c r="B215" s="2316"/>
      <c r="C215" s="2316"/>
      <c r="D215" s="2316"/>
      <c r="E215" s="2316"/>
      <c r="F215" s="2316"/>
      <c r="G215" s="2316"/>
      <c r="H215" s="2316"/>
      <c r="I215" s="2316"/>
      <c r="J215" s="2316"/>
      <c r="K215" s="2316"/>
      <c r="L215" s="2316"/>
      <c r="M215" s="2316"/>
      <c r="N215" s="2316"/>
      <c r="O215" s="2316"/>
      <c r="P215" s="2316"/>
      <c r="Q215" s="2316"/>
      <c r="R215" s="2316"/>
      <c r="S215" s="2316"/>
      <c r="T215" s="2316"/>
      <c r="U215" s="2316"/>
      <c r="V215" s="2316"/>
      <c r="W215" s="2316"/>
      <c r="X215" s="2316"/>
      <c r="Y215" s="2316"/>
      <c r="Z215" s="2316"/>
    </row>
    <row r="216" spans="1:26" ht="15.75" customHeight="1">
      <c r="A216" s="2316"/>
      <c r="B216" s="2316"/>
      <c r="C216" s="2316"/>
      <c r="D216" s="2316"/>
      <c r="E216" s="2316"/>
      <c r="F216" s="2316"/>
      <c r="G216" s="2316"/>
      <c r="H216" s="2316"/>
      <c r="I216" s="2316"/>
      <c r="J216" s="2316"/>
      <c r="K216" s="2316"/>
      <c r="L216" s="2316"/>
      <c r="M216" s="2316"/>
      <c r="N216" s="2316"/>
      <c r="O216" s="2316"/>
      <c r="P216" s="2316"/>
      <c r="Q216" s="2316"/>
      <c r="R216" s="2316"/>
      <c r="S216" s="2316"/>
      <c r="T216" s="2316"/>
      <c r="U216" s="2316"/>
      <c r="V216" s="2316"/>
      <c r="W216" s="2316"/>
      <c r="X216" s="2316"/>
      <c r="Y216" s="2316"/>
      <c r="Z216" s="2316"/>
    </row>
    <row r="217" spans="1:26" ht="15.75" customHeight="1">
      <c r="A217" s="2316"/>
      <c r="B217" s="2316"/>
      <c r="C217" s="2316"/>
      <c r="D217" s="2316"/>
      <c r="E217" s="2316"/>
      <c r="F217" s="2316"/>
      <c r="G217" s="2316"/>
      <c r="H217" s="2316"/>
      <c r="I217" s="2316"/>
      <c r="J217" s="2316"/>
      <c r="K217" s="2316"/>
      <c r="L217" s="2316"/>
      <c r="M217" s="2316"/>
      <c r="N217" s="2316"/>
      <c r="O217" s="2316"/>
      <c r="P217" s="2316"/>
      <c r="Q217" s="2316"/>
      <c r="R217" s="2316"/>
      <c r="S217" s="2316"/>
      <c r="T217" s="2316"/>
      <c r="U217" s="2316"/>
      <c r="V217" s="2316"/>
      <c r="W217" s="2316"/>
      <c r="X217" s="2316"/>
      <c r="Y217" s="2316"/>
      <c r="Z217" s="2316"/>
    </row>
    <row r="218" spans="1:26" ht="15.75" customHeight="1">
      <c r="A218" s="2316"/>
      <c r="B218" s="2316"/>
      <c r="C218" s="2316"/>
      <c r="D218" s="2316"/>
      <c r="E218" s="2316"/>
      <c r="F218" s="2316"/>
      <c r="G218" s="2316"/>
      <c r="H218" s="2316"/>
      <c r="I218" s="2316"/>
      <c r="J218" s="2316"/>
      <c r="K218" s="2316"/>
      <c r="L218" s="2316"/>
      <c r="M218" s="2316"/>
      <c r="N218" s="2316"/>
      <c r="O218" s="2316"/>
      <c r="P218" s="2316"/>
      <c r="Q218" s="2316"/>
      <c r="R218" s="2316"/>
      <c r="S218" s="2316"/>
      <c r="T218" s="2316"/>
      <c r="U218" s="2316"/>
      <c r="V218" s="2316"/>
      <c r="W218" s="2316"/>
      <c r="X218" s="2316"/>
      <c r="Y218" s="2316"/>
      <c r="Z218" s="2316"/>
    </row>
    <row r="219" spans="1:26" ht="15.75" customHeight="1">
      <c r="A219" s="2316"/>
      <c r="B219" s="2316"/>
      <c r="C219" s="2316"/>
      <c r="D219" s="2316"/>
      <c r="E219" s="2316"/>
      <c r="F219" s="2316"/>
      <c r="G219" s="2316"/>
      <c r="H219" s="2316"/>
      <c r="I219" s="2316"/>
      <c r="J219" s="2316"/>
      <c r="K219" s="2316"/>
      <c r="L219" s="2316"/>
      <c r="M219" s="2316"/>
      <c r="N219" s="2316"/>
      <c r="O219" s="2316"/>
      <c r="P219" s="2316"/>
      <c r="Q219" s="2316"/>
      <c r="R219" s="2316"/>
      <c r="S219" s="2316"/>
      <c r="T219" s="2316"/>
      <c r="U219" s="2316"/>
      <c r="V219" s="2316"/>
      <c r="W219" s="2316"/>
      <c r="X219" s="2316"/>
      <c r="Y219" s="2316"/>
      <c r="Z219" s="2316"/>
    </row>
    <row r="220" spans="1:26" ht="15.75" customHeight="1">
      <c r="A220" s="2316"/>
      <c r="B220" s="2316"/>
      <c r="C220" s="2316"/>
      <c r="D220" s="2316"/>
      <c r="E220" s="2316"/>
      <c r="F220" s="2316"/>
      <c r="G220" s="2316"/>
      <c r="H220" s="2316"/>
      <c r="I220" s="2316"/>
      <c r="J220" s="2316"/>
      <c r="K220" s="2316"/>
      <c r="L220" s="2316"/>
      <c r="M220" s="2316"/>
      <c r="N220" s="2316"/>
      <c r="O220" s="2316"/>
      <c r="P220" s="2316"/>
      <c r="Q220" s="2316"/>
      <c r="R220" s="2316"/>
      <c r="S220" s="2316"/>
      <c r="T220" s="2316"/>
      <c r="U220" s="2316"/>
      <c r="V220" s="2316"/>
      <c r="W220" s="2316"/>
      <c r="X220" s="2316"/>
      <c r="Y220" s="2316"/>
      <c r="Z220" s="2316"/>
    </row>
    <row r="221" spans="1:26" ht="15.75" customHeight="1">
      <c r="A221" s="2316"/>
      <c r="B221" s="2316"/>
      <c r="C221" s="2316"/>
      <c r="D221" s="2316"/>
      <c r="E221" s="2316"/>
      <c r="F221" s="2316"/>
      <c r="G221" s="2316"/>
      <c r="H221" s="2316"/>
      <c r="I221" s="2316"/>
      <c r="J221" s="2316"/>
      <c r="K221" s="2316"/>
      <c r="L221" s="2316"/>
      <c r="M221" s="2316"/>
      <c r="N221" s="2316"/>
      <c r="O221" s="2316"/>
      <c r="P221" s="2316"/>
      <c r="Q221" s="2316"/>
      <c r="R221" s="2316"/>
      <c r="S221" s="2316"/>
      <c r="T221" s="2316"/>
      <c r="U221" s="2316"/>
      <c r="V221" s="2316"/>
      <c r="W221" s="2316"/>
      <c r="X221" s="2316"/>
      <c r="Y221" s="2316"/>
      <c r="Z221" s="2316"/>
    </row>
    <row r="222" spans="1:26" ht="15.75" customHeight="1">
      <c r="A222" s="2316"/>
      <c r="B222" s="2316"/>
      <c r="C222" s="2316"/>
      <c r="D222" s="2316"/>
      <c r="E222" s="2316"/>
      <c r="F222" s="2316"/>
      <c r="G222" s="2316"/>
      <c r="H222" s="2316"/>
      <c r="I222" s="2316"/>
      <c r="J222" s="2316"/>
      <c r="K222" s="2316"/>
      <c r="L222" s="2316"/>
      <c r="M222" s="2316"/>
      <c r="N222" s="2316"/>
      <c r="O222" s="2316"/>
      <c r="P222" s="2316"/>
      <c r="Q222" s="2316"/>
      <c r="R222" s="2316"/>
      <c r="S222" s="2316"/>
      <c r="T222" s="2316"/>
      <c r="U222" s="2316"/>
      <c r="V222" s="2316"/>
      <c r="W222" s="2316"/>
      <c r="X222" s="2316"/>
      <c r="Y222" s="2316"/>
      <c r="Z222" s="2316"/>
    </row>
    <row r="223" spans="1:26" ht="15.75" customHeight="1">
      <c r="A223" s="2316"/>
      <c r="B223" s="2316"/>
      <c r="C223" s="2316"/>
      <c r="D223" s="2316"/>
      <c r="E223" s="2316"/>
      <c r="F223" s="2316"/>
      <c r="G223" s="2316"/>
      <c r="H223" s="2316"/>
      <c r="I223" s="2316"/>
      <c r="J223" s="2316"/>
      <c r="K223" s="2316"/>
      <c r="L223" s="2316"/>
      <c r="M223" s="2316"/>
      <c r="N223" s="2316"/>
      <c r="O223" s="2316"/>
      <c r="P223" s="2316"/>
      <c r="Q223" s="2316"/>
      <c r="R223" s="2316"/>
      <c r="S223" s="2316"/>
      <c r="T223" s="2316"/>
      <c r="U223" s="2316"/>
      <c r="V223" s="2316"/>
      <c r="W223" s="2316"/>
      <c r="X223" s="2316"/>
      <c r="Y223" s="2316"/>
      <c r="Z223" s="2316"/>
    </row>
    <row r="224" spans="1:26" ht="15.75" customHeight="1">
      <c r="A224" s="2316"/>
      <c r="B224" s="2316"/>
      <c r="C224" s="2316"/>
      <c r="D224" s="2316"/>
      <c r="E224" s="2316"/>
      <c r="F224" s="2316"/>
      <c r="G224" s="2316"/>
      <c r="H224" s="2316"/>
      <c r="I224" s="2316"/>
      <c r="J224" s="2316"/>
      <c r="K224" s="2316"/>
      <c r="L224" s="2316"/>
      <c r="M224" s="2316"/>
      <c r="N224" s="2316"/>
      <c r="O224" s="2316"/>
      <c r="P224" s="2316"/>
      <c r="Q224" s="2316"/>
      <c r="R224" s="2316"/>
      <c r="S224" s="2316"/>
      <c r="T224" s="2316"/>
      <c r="U224" s="2316"/>
      <c r="V224" s="2316"/>
      <c r="W224" s="2316"/>
      <c r="X224" s="2316"/>
      <c r="Y224" s="2316"/>
      <c r="Z224" s="2316"/>
    </row>
    <row r="225" spans="1:26" ht="15.75" customHeight="1">
      <c r="A225" s="2316"/>
      <c r="B225" s="2316"/>
      <c r="C225" s="2316"/>
      <c r="D225" s="2316"/>
      <c r="E225" s="2316"/>
      <c r="F225" s="2316"/>
      <c r="G225" s="2316"/>
      <c r="H225" s="2316"/>
      <c r="I225" s="2316"/>
      <c r="J225" s="2316"/>
      <c r="K225" s="2316"/>
      <c r="L225" s="2316"/>
      <c r="M225" s="2316"/>
      <c r="N225" s="2316"/>
      <c r="O225" s="2316"/>
      <c r="P225" s="2316"/>
      <c r="Q225" s="2316"/>
      <c r="R225" s="2316"/>
      <c r="S225" s="2316"/>
      <c r="T225" s="2316"/>
      <c r="U225" s="2316"/>
      <c r="V225" s="2316"/>
      <c r="W225" s="2316"/>
      <c r="X225" s="2316"/>
      <c r="Y225" s="2316"/>
      <c r="Z225" s="2316"/>
    </row>
    <row r="226" spans="1:26" ht="15.75" customHeight="1">
      <c r="A226" s="2316"/>
      <c r="B226" s="2316"/>
      <c r="C226" s="2316"/>
      <c r="D226" s="2316"/>
      <c r="E226" s="2316"/>
      <c r="F226" s="2316"/>
      <c r="G226" s="2316"/>
      <c r="H226" s="2316"/>
      <c r="I226" s="2316"/>
      <c r="J226" s="2316"/>
      <c r="K226" s="2316"/>
      <c r="L226" s="2316"/>
      <c r="M226" s="2316"/>
      <c r="N226" s="2316"/>
      <c r="O226" s="2316"/>
      <c r="P226" s="2316"/>
      <c r="Q226" s="2316"/>
      <c r="R226" s="2316"/>
      <c r="S226" s="2316"/>
      <c r="T226" s="2316"/>
      <c r="U226" s="2316"/>
      <c r="V226" s="2316"/>
      <c r="W226" s="2316"/>
      <c r="X226" s="2316"/>
      <c r="Y226" s="2316"/>
      <c r="Z226" s="2316"/>
    </row>
    <row r="227" spans="1:26" ht="15.75" customHeight="1">
      <c r="A227" s="2316"/>
      <c r="B227" s="2316"/>
      <c r="C227" s="2316"/>
      <c r="D227" s="2316"/>
      <c r="E227" s="2316"/>
      <c r="F227" s="2316"/>
      <c r="G227" s="2316"/>
      <c r="H227" s="2316"/>
      <c r="I227" s="2316"/>
      <c r="J227" s="2316"/>
      <c r="K227" s="2316"/>
      <c r="L227" s="2316"/>
      <c r="M227" s="2316"/>
      <c r="N227" s="2316"/>
      <c r="O227" s="2316"/>
      <c r="P227" s="2316"/>
      <c r="Q227" s="2316"/>
      <c r="R227" s="2316"/>
      <c r="S227" s="2316"/>
      <c r="T227" s="2316"/>
      <c r="U227" s="2316"/>
      <c r="V227" s="2316"/>
      <c r="W227" s="2316"/>
      <c r="X227" s="2316"/>
      <c r="Y227" s="2316"/>
      <c r="Z227" s="2316"/>
    </row>
    <row r="228" spans="1:26" ht="15.75" customHeight="1">
      <c r="A228" s="2316"/>
      <c r="B228" s="2316"/>
      <c r="C228" s="2316"/>
      <c r="D228" s="2316"/>
      <c r="E228" s="2316"/>
      <c r="F228" s="2316"/>
      <c r="G228" s="2316"/>
      <c r="H228" s="2316"/>
      <c r="I228" s="2316"/>
      <c r="J228" s="2316"/>
      <c r="K228" s="2316"/>
      <c r="L228" s="2316"/>
      <c r="M228" s="2316"/>
      <c r="N228" s="2316"/>
      <c r="O228" s="2316"/>
      <c r="P228" s="2316"/>
      <c r="Q228" s="2316"/>
      <c r="R228" s="2316"/>
      <c r="S228" s="2316"/>
      <c r="T228" s="2316"/>
      <c r="U228" s="2316"/>
      <c r="V228" s="2316"/>
      <c r="W228" s="2316"/>
      <c r="X228" s="2316"/>
      <c r="Y228" s="2316"/>
      <c r="Z228" s="2316"/>
    </row>
    <row r="229" spans="1:26" ht="15.75" customHeight="1">
      <c r="A229" s="2316"/>
      <c r="B229" s="2316"/>
      <c r="C229" s="2316"/>
      <c r="D229" s="2316"/>
      <c r="E229" s="2316"/>
      <c r="F229" s="2316"/>
      <c r="G229" s="2316"/>
      <c r="H229" s="2316"/>
      <c r="I229" s="2316"/>
      <c r="J229" s="2316"/>
      <c r="K229" s="2316"/>
      <c r="L229" s="2316"/>
      <c r="M229" s="2316"/>
      <c r="N229" s="2316"/>
      <c r="O229" s="2316"/>
      <c r="P229" s="2316"/>
      <c r="Q229" s="2316"/>
      <c r="R229" s="2316"/>
      <c r="S229" s="2316"/>
      <c r="T229" s="2316"/>
      <c r="U229" s="2316"/>
      <c r="V229" s="2316"/>
      <c r="W229" s="2316"/>
      <c r="X229" s="2316"/>
      <c r="Y229" s="2316"/>
      <c r="Z229" s="2316"/>
    </row>
    <row r="230" spans="1:26" ht="15.75" customHeight="1">
      <c r="A230" s="2316"/>
      <c r="B230" s="2316"/>
      <c r="C230" s="2316"/>
      <c r="D230" s="2316"/>
      <c r="E230" s="2316"/>
      <c r="F230" s="2316"/>
      <c r="G230" s="2316"/>
      <c r="H230" s="2316"/>
      <c r="I230" s="2316"/>
      <c r="J230" s="2316"/>
      <c r="K230" s="2316"/>
      <c r="L230" s="2316"/>
      <c r="M230" s="2316"/>
      <c r="N230" s="2316"/>
      <c r="O230" s="2316"/>
      <c r="P230" s="2316"/>
      <c r="Q230" s="2316"/>
      <c r="R230" s="2316"/>
      <c r="S230" s="2316"/>
      <c r="T230" s="2316"/>
      <c r="U230" s="2316"/>
      <c r="V230" s="2316"/>
      <c r="W230" s="2316"/>
      <c r="X230" s="2316"/>
      <c r="Y230" s="2316"/>
      <c r="Z230" s="2316"/>
    </row>
    <row r="231" spans="1:26" ht="15.75" customHeight="1">
      <c r="A231" s="2316"/>
      <c r="B231" s="2316"/>
      <c r="C231" s="2316"/>
      <c r="D231" s="2316"/>
      <c r="E231" s="2316"/>
      <c r="F231" s="2316"/>
      <c r="G231" s="2316"/>
      <c r="H231" s="2316"/>
      <c r="I231" s="2316"/>
      <c r="J231" s="2316"/>
      <c r="K231" s="2316"/>
      <c r="L231" s="2316"/>
      <c r="M231" s="2316"/>
      <c r="N231" s="2316"/>
      <c r="O231" s="2316"/>
      <c r="P231" s="2316"/>
      <c r="Q231" s="2316"/>
      <c r="R231" s="2316"/>
      <c r="S231" s="2316"/>
      <c r="T231" s="2316"/>
      <c r="U231" s="2316"/>
      <c r="V231" s="2316"/>
      <c r="W231" s="2316"/>
      <c r="X231" s="2316"/>
      <c r="Y231" s="2316"/>
      <c r="Z231" s="2316"/>
    </row>
    <row r="232" spans="1:26" ht="15.75" customHeight="1">
      <c r="A232" s="2316"/>
      <c r="B232" s="2316"/>
      <c r="C232" s="2316"/>
      <c r="D232" s="2316"/>
      <c r="E232" s="2316"/>
      <c r="F232" s="2316"/>
      <c r="G232" s="2316"/>
      <c r="H232" s="2316"/>
      <c r="I232" s="2316"/>
      <c r="J232" s="2316"/>
      <c r="K232" s="2316"/>
      <c r="L232" s="2316"/>
      <c r="M232" s="2316"/>
      <c r="N232" s="2316"/>
      <c r="O232" s="2316"/>
      <c r="P232" s="2316"/>
      <c r="Q232" s="2316"/>
      <c r="R232" s="2316"/>
      <c r="S232" s="2316"/>
      <c r="T232" s="2316"/>
      <c r="U232" s="2316"/>
      <c r="V232" s="2316"/>
      <c r="W232" s="2316"/>
      <c r="X232" s="2316"/>
      <c r="Y232" s="2316"/>
      <c r="Z232" s="2316"/>
    </row>
    <row r="233" spans="1:26" ht="15.75" customHeight="1">
      <c r="A233" s="2316"/>
      <c r="B233" s="2316"/>
      <c r="C233" s="2316"/>
      <c r="D233" s="2316"/>
      <c r="E233" s="2316"/>
      <c r="F233" s="2316"/>
      <c r="G233" s="2316"/>
      <c r="H233" s="2316"/>
      <c r="I233" s="2316"/>
      <c r="J233" s="2316"/>
      <c r="K233" s="2316"/>
      <c r="L233" s="2316"/>
      <c r="M233" s="2316"/>
      <c r="N233" s="2316"/>
      <c r="O233" s="2316"/>
      <c r="P233" s="2316"/>
      <c r="Q233" s="2316"/>
      <c r="R233" s="2316"/>
      <c r="S233" s="2316"/>
      <c r="T233" s="2316"/>
      <c r="U233" s="2316"/>
      <c r="V233" s="2316"/>
      <c r="W233" s="2316"/>
      <c r="X233" s="2316"/>
      <c r="Y233" s="2316"/>
      <c r="Z233" s="2316"/>
    </row>
    <row r="234" spans="1:26" ht="15.75" customHeight="1">
      <c r="A234" s="2316"/>
      <c r="B234" s="2316"/>
      <c r="C234" s="2316"/>
      <c r="D234" s="2316"/>
      <c r="E234" s="2316"/>
      <c r="F234" s="2316"/>
      <c r="G234" s="2316"/>
      <c r="H234" s="2316"/>
      <c r="I234" s="2316"/>
      <c r="J234" s="2316"/>
      <c r="K234" s="2316"/>
      <c r="L234" s="2316"/>
      <c r="M234" s="2316"/>
      <c r="N234" s="2316"/>
      <c r="O234" s="2316"/>
      <c r="P234" s="2316"/>
      <c r="Q234" s="2316"/>
      <c r="R234" s="2316"/>
      <c r="S234" s="2316"/>
      <c r="T234" s="2316"/>
      <c r="U234" s="2316"/>
      <c r="V234" s="2316"/>
      <c r="W234" s="2316"/>
      <c r="X234" s="2316"/>
      <c r="Y234" s="2316"/>
      <c r="Z234" s="2316"/>
    </row>
    <row r="235" spans="1:26" ht="15.75" customHeight="1">
      <c r="A235" s="2316"/>
      <c r="B235" s="2316"/>
      <c r="C235" s="2316"/>
      <c r="D235" s="2316"/>
      <c r="E235" s="2316"/>
      <c r="F235" s="2316"/>
      <c r="G235" s="2316"/>
      <c r="H235" s="2316"/>
      <c r="I235" s="2316"/>
      <c r="J235" s="2316"/>
      <c r="K235" s="2316"/>
      <c r="L235" s="2316"/>
      <c r="M235" s="2316"/>
      <c r="N235" s="2316"/>
      <c r="O235" s="2316"/>
      <c r="P235" s="2316"/>
      <c r="Q235" s="2316"/>
      <c r="R235" s="2316"/>
      <c r="S235" s="2316"/>
      <c r="T235" s="2316"/>
      <c r="U235" s="2316"/>
      <c r="V235" s="2316"/>
      <c r="W235" s="2316"/>
      <c r="X235" s="2316"/>
      <c r="Y235" s="2316"/>
      <c r="Z235" s="2316"/>
    </row>
    <row r="236" spans="1:26" ht="15.75" customHeight="1">
      <c r="A236" s="2316"/>
      <c r="B236" s="2316"/>
      <c r="C236" s="2316"/>
      <c r="D236" s="2316"/>
      <c r="E236" s="2316"/>
      <c r="F236" s="2316"/>
      <c r="G236" s="2316"/>
      <c r="H236" s="2316"/>
      <c r="I236" s="2316"/>
      <c r="J236" s="2316"/>
      <c r="K236" s="2316"/>
      <c r="L236" s="2316"/>
      <c r="M236" s="2316"/>
      <c r="N236" s="2316"/>
      <c r="O236" s="2316"/>
      <c r="P236" s="2316"/>
      <c r="Q236" s="2316"/>
      <c r="R236" s="2316"/>
      <c r="S236" s="2316"/>
      <c r="T236" s="2316"/>
      <c r="U236" s="2316"/>
      <c r="V236" s="2316"/>
      <c r="W236" s="2316"/>
      <c r="X236" s="2316"/>
      <c r="Y236" s="2316"/>
      <c r="Z236" s="2316"/>
    </row>
    <row r="237" spans="1:26" ht="15.75" customHeight="1">
      <c r="A237" s="2316"/>
      <c r="B237" s="2316"/>
      <c r="C237" s="2316"/>
      <c r="D237" s="2316"/>
      <c r="E237" s="2316"/>
      <c r="F237" s="2316"/>
      <c r="G237" s="2316"/>
      <c r="H237" s="2316"/>
      <c r="I237" s="2316"/>
      <c r="J237" s="2316"/>
      <c r="K237" s="2316"/>
      <c r="L237" s="2316"/>
      <c r="M237" s="2316"/>
      <c r="N237" s="2316"/>
      <c r="O237" s="2316"/>
      <c r="P237" s="2316"/>
      <c r="Q237" s="2316"/>
      <c r="R237" s="2316"/>
      <c r="S237" s="2316"/>
      <c r="T237" s="2316"/>
      <c r="U237" s="2316"/>
      <c r="V237" s="2316"/>
      <c r="W237" s="2316"/>
      <c r="X237" s="2316"/>
      <c r="Y237" s="2316"/>
      <c r="Z237" s="2316"/>
    </row>
    <row r="238" spans="1:26" ht="15.75" customHeight="1">
      <c r="A238" s="2316"/>
      <c r="B238" s="2316"/>
      <c r="C238" s="2316"/>
      <c r="D238" s="2316"/>
      <c r="E238" s="2316"/>
      <c r="F238" s="2316"/>
      <c r="G238" s="2316"/>
      <c r="H238" s="2316"/>
      <c r="I238" s="2316"/>
      <c r="J238" s="2316"/>
      <c r="K238" s="2316"/>
      <c r="L238" s="2316"/>
      <c r="M238" s="2316"/>
      <c r="N238" s="2316"/>
      <c r="O238" s="2316"/>
      <c r="P238" s="2316"/>
      <c r="Q238" s="2316"/>
      <c r="R238" s="2316"/>
      <c r="S238" s="2316"/>
      <c r="T238" s="2316"/>
      <c r="U238" s="2316"/>
      <c r="V238" s="2316"/>
      <c r="W238" s="2316"/>
      <c r="X238" s="2316"/>
      <c r="Y238" s="2316"/>
      <c r="Z238" s="2316"/>
    </row>
    <row r="239" spans="1:26" ht="15.75" customHeight="1">
      <c r="A239" s="2316"/>
      <c r="B239" s="2316"/>
      <c r="C239" s="2316"/>
      <c r="D239" s="2316"/>
      <c r="E239" s="2316"/>
      <c r="F239" s="2316"/>
      <c r="G239" s="2316"/>
      <c r="H239" s="2316"/>
      <c r="I239" s="2316"/>
      <c r="J239" s="2316"/>
      <c r="K239" s="2316"/>
      <c r="L239" s="2316"/>
      <c r="M239" s="2316"/>
      <c r="N239" s="2316"/>
      <c r="O239" s="2316"/>
      <c r="P239" s="2316"/>
      <c r="Q239" s="2316"/>
      <c r="R239" s="2316"/>
      <c r="S239" s="2316"/>
      <c r="T239" s="2316"/>
      <c r="U239" s="2316"/>
      <c r="V239" s="2316"/>
      <c r="W239" s="2316"/>
      <c r="X239" s="2316"/>
      <c r="Y239" s="2316"/>
      <c r="Z239" s="2316"/>
    </row>
    <row r="240" spans="1:26" ht="15.75" customHeight="1">
      <c r="A240" s="2316"/>
      <c r="B240" s="2316"/>
      <c r="C240" s="2316"/>
      <c r="D240" s="2316"/>
      <c r="E240" s="2316"/>
      <c r="F240" s="2316"/>
      <c r="G240" s="2316"/>
      <c r="H240" s="2316"/>
      <c r="I240" s="2316"/>
      <c r="J240" s="2316"/>
      <c r="K240" s="2316"/>
      <c r="L240" s="2316"/>
      <c r="M240" s="2316"/>
      <c r="N240" s="2316"/>
      <c r="O240" s="2316"/>
      <c r="P240" s="2316"/>
      <c r="Q240" s="2316"/>
      <c r="R240" s="2316"/>
      <c r="S240" s="2316"/>
      <c r="T240" s="2316"/>
      <c r="U240" s="2316"/>
      <c r="V240" s="2316"/>
      <c r="W240" s="2316"/>
      <c r="X240" s="2316"/>
      <c r="Y240" s="2316"/>
      <c r="Z240" s="2316"/>
    </row>
    <row r="241" spans="1:26" ht="15.75" customHeight="1">
      <c r="A241" s="2316"/>
      <c r="B241" s="2316"/>
      <c r="C241" s="2316"/>
      <c r="D241" s="2316"/>
      <c r="E241" s="2316"/>
      <c r="F241" s="2316"/>
      <c r="G241" s="2316"/>
      <c r="H241" s="2316"/>
      <c r="I241" s="2316"/>
      <c r="J241" s="2316"/>
      <c r="K241" s="2316"/>
      <c r="L241" s="2316"/>
      <c r="M241" s="2316"/>
      <c r="N241" s="2316"/>
      <c r="O241" s="2316"/>
      <c r="P241" s="2316"/>
      <c r="Q241" s="2316"/>
      <c r="R241" s="2316"/>
      <c r="S241" s="2316"/>
      <c r="T241" s="2316"/>
      <c r="U241" s="2316"/>
      <c r="V241" s="2316"/>
      <c r="W241" s="2316"/>
      <c r="X241" s="2316"/>
      <c r="Y241" s="2316"/>
      <c r="Z241" s="2316"/>
    </row>
    <row r="242" spans="1:26" ht="15.75" customHeight="1">
      <c r="A242" s="2316"/>
      <c r="B242" s="2316"/>
      <c r="C242" s="2316"/>
      <c r="D242" s="2316"/>
      <c r="E242" s="2316"/>
      <c r="F242" s="2316"/>
      <c r="G242" s="2316"/>
      <c r="H242" s="2316"/>
      <c r="I242" s="2316"/>
      <c r="J242" s="2316"/>
      <c r="K242" s="2316"/>
      <c r="L242" s="2316"/>
      <c r="M242" s="2316"/>
      <c r="N242" s="2316"/>
      <c r="O242" s="2316"/>
      <c r="P242" s="2316"/>
      <c r="Q242" s="2316"/>
      <c r="R242" s="2316"/>
      <c r="S242" s="2316"/>
      <c r="T242" s="2316"/>
      <c r="U242" s="2316"/>
      <c r="V242" s="2316"/>
      <c r="W242" s="2316"/>
      <c r="X242" s="2316"/>
      <c r="Y242" s="2316"/>
      <c r="Z242" s="2316"/>
    </row>
    <row r="243" spans="1:26" ht="15.75" customHeight="1">
      <c r="A243" s="2316"/>
      <c r="B243" s="2316"/>
      <c r="C243" s="2316"/>
      <c r="D243" s="2316"/>
      <c r="E243" s="2316"/>
      <c r="F243" s="2316"/>
      <c r="G243" s="2316"/>
      <c r="H243" s="2316"/>
      <c r="I243" s="2316"/>
      <c r="J243" s="2316"/>
      <c r="K243" s="2316"/>
      <c r="L243" s="2316"/>
      <c r="M243" s="2316"/>
      <c r="N243" s="2316"/>
      <c r="O243" s="2316"/>
      <c r="P243" s="2316"/>
      <c r="Q243" s="2316"/>
      <c r="R243" s="2316"/>
      <c r="S243" s="2316"/>
      <c r="T243" s="2316"/>
      <c r="U243" s="2316"/>
      <c r="V243" s="2316"/>
      <c r="W243" s="2316"/>
      <c r="X243" s="2316"/>
      <c r="Y243" s="2316"/>
      <c r="Z243" s="2316"/>
    </row>
    <row r="244" spans="1:26" ht="15.75" customHeight="1">
      <c r="A244" s="2316"/>
      <c r="B244" s="2316"/>
      <c r="C244" s="2316"/>
      <c r="D244" s="2316"/>
      <c r="E244" s="2316"/>
      <c r="F244" s="2316"/>
      <c r="G244" s="2316"/>
      <c r="H244" s="2316"/>
      <c r="I244" s="2316"/>
      <c r="J244" s="2316"/>
      <c r="K244" s="2316"/>
      <c r="L244" s="2316"/>
      <c r="M244" s="2316"/>
      <c r="N244" s="2316"/>
      <c r="O244" s="2316"/>
      <c r="P244" s="2316"/>
      <c r="Q244" s="2316"/>
      <c r="R244" s="2316"/>
      <c r="S244" s="2316"/>
      <c r="T244" s="2316"/>
      <c r="U244" s="2316"/>
      <c r="V244" s="2316"/>
      <c r="W244" s="2316"/>
      <c r="X244" s="2316"/>
      <c r="Y244" s="2316"/>
      <c r="Z244" s="2316"/>
    </row>
    <row r="245" spans="1:26" ht="15.75" customHeight="1">
      <c r="A245" s="2316"/>
      <c r="B245" s="2316"/>
      <c r="C245" s="2316"/>
      <c r="D245" s="2316"/>
      <c r="E245" s="2316"/>
      <c r="F245" s="2316"/>
      <c r="G245" s="2316"/>
      <c r="H245" s="2316"/>
      <c r="I245" s="2316"/>
      <c r="J245" s="2316"/>
      <c r="K245" s="2316"/>
      <c r="L245" s="2316"/>
      <c r="M245" s="2316"/>
      <c r="N245" s="2316"/>
      <c r="O245" s="2316"/>
      <c r="P245" s="2316"/>
      <c r="Q245" s="2316"/>
      <c r="R245" s="2316"/>
      <c r="S245" s="2316"/>
      <c r="T245" s="2316"/>
      <c r="U245" s="2316"/>
      <c r="V245" s="2316"/>
      <c r="W245" s="2316"/>
      <c r="X245" s="2316"/>
      <c r="Y245" s="2316"/>
      <c r="Z245" s="2316"/>
    </row>
    <row r="246" spans="1:26" ht="15.75" customHeight="1">
      <c r="A246" s="2316"/>
      <c r="B246" s="2316"/>
      <c r="C246" s="2316"/>
      <c r="D246" s="2316"/>
      <c r="E246" s="2316"/>
      <c r="F246" s="2316"/>
      <c r="G246" s="2316"/>
      <c r="H246" s="2316"/>
      <c r="I246" s="2316"/>
      <c r="J246" s="2316"/>
      <c r="K246" s="2316"/>
      <c r="L246" s="2316"/>
      <c r="M246" s="2316"/>
      <c r="N246" s="2316"/>
      <c r="O246" s="2316"/>
      <c r="P246" s="2316"/>
      <c r="Q246" s="2316"/>
      <c r="R246" s="2316"/>
      <c r="S246" s="2316"/>
      <c r="T246" s="2316"/>
      <c r="U246" s="2316"/>
      <c r="V246" s="2316"/>
      <c r="W246" s="2316"/>
      <c r="X246" s="2316"/>
      <c r="Y246" s="2316"/>
      <c r="Z246" s="2316"/>
    </row>
    <row r="247" spans="1:26" ht="15.75" customHeight="1">
      <c r="A247" s="2316"/>
      <c r="B247" s="2316"/>
      <c r="C247" s="2316"/>
      <c r="D247" s="2316"/>
      <c r="E247" s="2316"/>
      <c r="F247" s="2316"/>
      <c r="G247" s="2316"/>
      <c r="H247" s="2316"/>
      <c r="I247" s="2316"/>
      <c r="J247" s="2316"/>
      <c r="K247" s="2316"/>
      <c r="L247" s="2316"/>
      <c r="M247" s="2316"/>
      <c r="N247" s="2316"/>
      <c r="O247" s="2316"/>
      <c r="P247" s="2316"/>
      <c r="Q247" s="2316"/>
      <c r="R247" s="2316"/>
      <c r="S247" s="2316"/>
      <c r="T247" s="2316"/>
      <c r="U247" s="2316"/>
      <c r="V247" s="2316"/>
      <c r="W247" s="2316"/>
      <c r="X247" s="2316"/>
      <c r="Y247" s="2316"/>
      <c r="Z247" s="2316"/>
    </row>
    <row r="248" spans="1:26" ht="15.75" customHeight="1">
      <c r="A248" s="2316"/>
      <c r="B248" s="2316"/>
      <c r="C248" s="2316"/>
      <c r="D248" s="2316"/>
      <c r="E248" s="2316"/>
      <c r="F248" s="2316"/>
      <c r="G248" s="2316"/>
      <c r="H248" s="2316"/>
      <c r="I248" s="2316"/>
      <c r="J248" s="2316"/>
      <c r="K248" s="2316"/>
      <c r="L248" s="2316"/>
      <c r="M248" s="2316"/>
      <c r="N248" s="2316"/>
      <c r="O248" s="2316"/>
      <c r="P248" s="2316"/>
      <c r="Q248" s="2316"/>
      <c r="R248" s="2316"/>
      <c r="S248" s="2316"/>
      <c r="T248" s="2316"/>
      <c r="U248" s="2316"/>
      <c r="V248" s="2316"/>
      <c r="W248" s="2316"/>
      <c r="X248" s="2316"/>
      <c r="Y248" s="2316"/>
      <c r="Z248" s="2316"/>
    </row>
    <row r="249" spans="1:26" ht="15.75" customHeight="1">
      <c r="A249" s="2316"/>
      <c r="B249" s="2316"/>
      <c r="C249" s="2316"/>
      <c r="D249" s="2316"/>
      <c r="E249" s="2316"/>
      <c r="F249" s="2316"/>
      <c r="G249" s="2316"/>
      <c r="H249" s="2316"/>
      <c r="I249" s="2316"/>
      <c r="J249" s="2316"/>
      <c r="K249" s="2316"/>
      <c r="L249" s="2316"/>
      <c r="M249" s="2316"/>
      <c r="N249" s="2316"/>
      <c r="O249" s="2316"/>
      <c r="P249" s="2316"/>
      <c r="Q249" s="2316"/>
      <c r="R249" s="2316"/>
      <c r="S249" s="2316"/>
      <c r="T249" s="2316"/>
      <c r="U249" s="2316"/>
      <c r="V249" s="2316"/>
      <c r="W249" s="2316"/>
      <c r="X249" s="2316"/>
      <c r="Y249" s="2316"/>
      <c r="Z249" s="2316"/>
    </row>
    <row r="250" spans="1:26" ht="15.75" customHeight="1">
      <c r="A250" s="2316"/>
      <c r="B250" s="2316"/>
      <c r="C250" s="2316"/>
      <c r="D250" s="2316"/>
      <c r="E250" s="2316"/>
      <c r="F250" s="2316"/>
      <c r="G250" s="2316"/>
      <c r="H250" s="2316"/>
      <c r="I250" s="2316"/>
      <c r="J250" s="2316"/>
      <c r="K250" s="2316"/>
      <c r="L250" s="2316"/>
      <c r="M250" s="2316"/>
      <c r="N250" s="2316"/>
      <c r="O250" s="2316"/>
      <c r="P250" s="2316"/>
      <c r="Q250" s="2316"/>
      <c r="R250" s="2316"/>
      <c r="S250" s="2316"/>
      <c r="T250" s="2316"/>
      <c r="U250" s="2316"/>
      <c r="V250" s="2316"/>
      <c r="W250" s="2316"/>
      <c r="X250" s="2316"/>
      <c r="Y250" s="2316"/>
      <c r="Z250" s="2316"/>
    </row>
    <row r="251" spans="1:26" ht="15.75" customHeight="1">
      <c r="A251" s="2316"/>
      <c r="B251" s="2316"/>
      <c r="C251" s="2316"/>
      <c r="D251" s="2316"/>
      <c r="E251" s="2316"/>
      <c r="F251" s="2316"/>
      <c r="G251" s="2316"/>
      <c r="H251" s="2316"/>
      <c r="I251" s="2316"/>
      <c r="J251" s="2316"/>
      <c r="K251" s="2316"/>
      <c r="L251" s="2316"/>
      <c r="M251" s="2316"/>
      <c r="N251" s="2316"/>
      <c r="O251" s="2316"/>
      <c r="P251" s="2316"/>
      <c r="Q251" s="2316"/>
      <c r="R251" s="2316"/>
      <c r="S251" s="2316"/>
      <c r="T251" s="2316"/>
      <c r="U251" s="2316"/>
      <c r="V251" s="2316"/>
      <c r="W251" s="2316"/>
      <c r="X251" s="2316"/>
      <c r="Y251" s="2316"/>
      <c r="Z251" s="2316"/>
    </row>
    <row r="252" spans="1:26" ht="15.75" customHeight="1">
      <c r="A252" s="2316"/>
      <c r="B252" s="2316"/>
      <c r="C252" s="2316"/>
      <c r="D252" s="2316"/>
      <c r="E252" s="2316"/>
      <c r="F252" s="2316"/>
      <c r="G252" s="2316"/>
      <c r="H252" s="2316"/>
      <c r="I252" s="2316"/>
      <c r="J252" s="2316"/>
      <c r="K252" s="2316"/>
      <c r="L252" s="2316"/>
      <c r="M252" s="2316"/>
      <c r="N252" s="2316"/>
      <c r="O252" s="2316"/>
      <c r="P252" s="2316"/>
      <c r="Q252" s="2316"/>
      <c r="R252" s="2316"/>
      <c r="S252" s="2316"/>
      <c r="T252" s="2316"/>
      <c r="U252" s="2316"/>
      <c r="V252" s="2316"/>
      <c r="W252" s="2316"/>
      <c r="X252" s="2316"/>
      <c r="Y252" s="2316"/>
      <c r="Z252" s="2316"/>
    </row>
    <row r="253" spans="1:26" ht="15.75" customHeight="1">
      <c r="A253" s="2316"/>
      <c r="B253" s="2316"/>
      <c r="C253" s="2316"/>
      <c r="D253" s="2316"/>
      <c r="E253" s="2316"/>
      <c r="F253" s="2316"/>
      <c r="G253" s="2316"/>
      <c r="H253" s="2316"/>
      <c r="I253" s="2316"/>
      <c r="J253" s="2316"/>
      <c r="K253" s="2316"/>
      <c r="L253" s="2316"/>
      <c r="M253" s="2316"/>
      <c r="N253" s="2316"/>
      <c r="O253" s="2316"/>
      <c r="P253" s="2316"/>
      <c r="Q253" s="2316"/>
      <c r="R253" s="2316"/>
      <c r="S253" s="2316"/>
      <c r="T253" s="2316"/>
      <c r="U253" s="2316"/>
      <c r="V253" s="2316"/>
      <c r="W253" s="2316"/>
      <c r="X253" s="2316"/>
      <c r="Y253" s="2316"/>
      <c r="Z253" s="2316"/>
    </row>
    <row r="254" spans="1:26" ht="15.75" customHeight="1">
      <c r="A254" s="2316"/>
      <c r="B254" s="2316"/>
      <c r="C254" s="2316"/>
      <c r="D254" s="2316"/>
      <c r="E254" s="2316"/>
      <c r="F254" s="2316"/>
      <c r="G254" s="2316"/>
      <c r="H254" s="2316"/>
      <c r="I254" s="2316"/>
      <c r="J254" s="2316"/>
      <c r="K254" s="2316"/>
      <c r="L254" s="2316"/>
      <c r="M254" s="2316"/>
      <c r="N254" s="2316"/>
      <c r="O254" s="2316"/>
      <c r="P254" s="2316"/>
      <c r="Q254" s="2316"/>
      <c r="R254" s="2316"/>
      <c r="S254" s="2316"/>
      <c r="T254" s="2316"/>
      <c r="U254" s="2316"/>
      <c r="V254" s="2316"/>
      <c r="W254" s="2316"/>
      <c r="X254" s="2316"/>
      <c r="Y254" s="2316"/>
      <c r="Z254" s="2316"/>
    </row>
    <row r="255" spans="1:26" ht="15.75" customHeight="1">
      <c r="A255" s="2316"/>
      <c r="B255" s="2316"/>
      <c r="C255" s="2316"/>
      <c r="D255" s="2316"/>
      <c r="E255" s="2316"/>
      <c r="F255" s="2316"/>
      <c r="G255" s="2316"/>
      <c r="H255" s="2316"/>
      <c r="I255" s="2316"/>
      <c r="J255" s="2316"/>
      <c r="K255" s="2316"/>
      <c r="L255" s="2316"/>
      <c r="M255" s="2316"/>
      <c r="N255" s="2316"/>
      <c r="O255" s="2316"/>
      <c r="P255" s="2316"/>
      <c r="Q255" s="2316"/>
      <c r="R255" s="2316"/>
      <c r="S255" s="2316"/>
      <c r="T255" s="2316"/>
      <c r="U255" s="2316"/>
      <c r="V255" s="2316"/>
      <c r="W255" s="2316"/>
      <c r="X255" s="2316"/>
      <c r="Y255" s="2316"/>
      <c r="Z255" s="2316"/>
    </row>
    <row r="256" spans="1:26" ht="15.75" customHeight="1">
      <c r="A256" s="2316"/>
      <c r="B256" s="2316"/>
      <c r="C256" s="2316"/>
      <c r="D256" s="2316"/>
      <c r="E256" s="2316"/>
      <c r="F256" s="2316"/>
      <c r="G256" s="2316"/>
      <c r="H256" s="2316"/>
      <c r="I256" s="2316"/>
      <c r="J256" s="2316"/>
      <c r="K256" s="2316"/>
      <c r="L256" s="2316"/>
      <c r="M256" s="2316"/>
      <c r="N256" s="2316"/>
      <c r="O256" s="2316"/>
      <c r="P256" s="2316"/>
      <c r="Q256" s="2316"/>
      <c r="R256" s="2316"/>
      <c r="S256" s="2316"/>
      <c r="T256" s="2316"/>
      <c r="U256" s="2316"/>
      <c r="V256" s="2316"/>
      <c r="W256" s="2316"/>
      <c r="X256" s="2316"/>
      <c r="Y256" s="2316"/>
      <c r="Z256" s="2316"/>
    </row>
    <row r="257" spans="1:26" ht="15.75" customHeight="1">
      <c r="A257" s="2316"/>
      <c r="B257" s="2316"/>
      <c r="C257" s="2316"/>
      <c r="D257" s="2316"/>
      <c r="E257" s="2316"/>
      <c r="F257" s="2316"/>
      <c r="G257" s="2316"/>
      <c r="H257" s="2316"/>
      <c r="I257" s="2316"/>
      <c r="J257" s="2316"/>
      <c r="K257" s="2316"/>
      <c r="L257" s="2316"/>
      <c r="M257" s="2316"/>
      <c r="N257" s="2316"/>
      <c r="O257" s="2316"/>
      <c r="P257" s="2316"/>
      <c r="Q257" s="2316"/>
      <c r="R257" s="2316"/>
      <c r="S257" s="2316"/>
      <c r="T257" s="2316"/>
      <c r="U257" s="2316"/>
      <c r="V257" s="2316"/>
      <c r="W257" s="2316"/>
      <c r="X257" s="2316"/>
      <c r="Y257" s="2316"/>
      <c r="Z257" s="2316"/>
    </row>
    <row r="258" spans="1:26" ht="15.75" customHeight="1">
      <c r="A258" s="2316"/>
      <c r="B258" s="2316"/>
      <c r="C258" s="2316"/>
      <c r="D258" s="2316"/>
      <c r="E258" s="2316"/>
      <c r="F258" s="2316"/>
      <c r="G258" s="2316"/>
      <c r="H258" s="2316"/>
      <c r="I258" s="2316"/>
      <c r="J258" s="2316"/>
      <c r="K258" s="2316"/>
      <c r="L258" s="2316"/>
      <c r="M258" s="2316"/>
      <c r="N258" s="2316"/>
      <c r="O258" s="2316"/>
      <c r="P258" s="2316"/>
      <c r="Q258" s="2316"/>
      <c r="R258" s="2316"/>
      <c r="S258" s="2316"/>
      <c r="T258" s="2316"/>
      <c r="U258" s="2316"/>
      <c r="V258" s="2316"/>
      <c r="W258" s="2316"/>
      <c r="X258" s="2316"/>
      <c r="Y258" s="2316"/>
      <c r="Z258" s="2316"/>
    </row>
    <row r="259" spans="1:26" ht="15.75" customHeight="1">
      <c r="A259" s="2316"/>
      <c r="B259" s="2316"/>
      <c r="C259" s="2316"/>
      <c r="D259" s="2316"/>
      <c r="E259" s="2316"/>
      <c r="F259" s="2316"/>
      <c r="G259" s="2316"/>
      <c r="H259" s="2316"/>
      <c r="I259" s="2316"/>
      <c r="J259" s="2316"/>
      <c r="K259" s="2316"/>
      <c r="L259" s="2316"/>
      <c r="M259" s="2316"/>
      <c r="N259" s="2316"/>
      <c r="O259" s="2316"/>
      <c r="P259" s="2316"/>
      <c r="Q259" s="2316"/>
      <c r="R259" s="2316"/>
      <c r="S259" s="2316"/>
      <c r="T259" s="2316"/>
      <c r="U259" s="2316"/>
      <c r="V259" s="2316"/>
      <c r="W259" s="2316"/>
      <c r="X259" s="2316"/>
      <c r="Y259" s="2316"/>
      <c r="Z259" s="2316"/>
    </row>
    <row r="260" spans="1:26" ht="15.75" customHeight="1">
      <c r="A260" s="2316"/>
      <c r="B260" s="2316"/>
      <c r="C260" s="2316"/>
      <c r="D260" s="2316"/>
      <c r="E260" s="2316"/>
      <c r="F260" s="2316"/>
      <c r="G260" s="2316"/>
      <c r="H260" s="2316"/>
      <c r="I260" s="2316"/>
      <c r="J260" s="2316"/>
      <c r="K260" s="2316"/>
      <c r="L260" s="2316"/>
      <c r="M260" s="2316"/>
      <c r="N260" s="2316"/>
      <c r="O260" s="2316"/>
      <c r="P260" s="2316"/>
      <c r="Q260" s="2316"/>
      <c r="R260" s="2316"/>
      <c r="S260" s="2316"/>
      <c r="T260" s="2316"/>
      <c r="U260" s="2316"/>
      <c r="V260" s="2316"/>
      <c r="W260" s="2316"/>
      <c r="X260" s="2316"/>
      <c r="Y260" s="2316"/>
      <c r="Z260" s="2316"/>
    </row>
    <row r="261" spans="1:26" ht="15.75" customHeight="1">
      <c r="A261" s="2316"/>
      <c r="B261" s="2316"/>
      <c r="C261" s="2316"/>
      <c r="D261" s="2316"/>
      <c r="E261" s="2316"/>
      <c r="F261" s="2316"/>
      <c r="G261" s="2316"/>
      <c r="H261" s="2316"/>
      <c r="I261" s="2316"/>
      <c r="J261" s="2316"/>
      <c r="K261" s="2316"/>
      <c r="L261" s="2316"/>
      <c r="M261" s="2316"/>
      <c r="N261" s="2316"/>
      <c r="O261" s="2316"/>
      <c r="P261" s="2316"/>
      <c r="Q261" s="2316"/>
      <c r="R261" s="2316"/>
      <c r="S261" s="2316"/>
      <c r="T261" s="2316"/>
      <c r="U261" s="2316"/>
      <c r="V261" s="2316"/>
      <c r="W261" s="2316"/>
      <c r="X261" s="2316"/>
      <c r="Y261" s="2316"/>
      <c r="Z261" s="2316"/>
    </row>
    <row r="262" spans="1:26" ht="15.75" customHeight="1">
      <c r="A262" s="2316"/>
      <c r="B262" s="2316"/>
      <c r="C262" s="2316"/>
      <c r="D262" s="2316"/>
      <c r="E262" s="2316"/>
      <c r="F262" s="2316"/>
      <c r="G262" s="2316"/>
      <c r="H262" s="2316"/>
      <c r="I262" s="2316"/>
      <c r="J262" s="2316"/>
      <c r="K262" s="2316"/>
      <c r="L262" s="2316"/>
      <c r="M262" s="2316"/>
      <c r="N262" s="2316"/>
      <c r="O262" s="2316"/>
      <c r="P262" s="2316"/>
      <c r="Q262" s="2316"/>
      <c r="R262" s="2316"/>
      <c r="S262" s="2316"/>
      <c r="T262" s="2316"/>
      <c r="U262" s="2316"/>
      <c r="V262" s="2316"/>
      <c r="W262" s="2316"/>
      <c r="X262" s="2316"/>
      <c r="Y262" s="2316"/>
      <c r="Z262" s="2316"/>
    </row>
    <row r="263" spans="1:26" ht="15.75" customHeight="1">
      <c r="A263" s="2316"/>
      <c r="B263" s="2316"/>
      <c r="C263" s="2316"/>
      <c r="D263" s="2316"/>
      <c r="E263" s="2316"/>
      <c r="F263" s="2316"/>
      <c r="G263" s="2316"/>
      <c r="H263" s="2316"/>
      <c r="I263" s="2316"/>
      <c r="J263" s="2316"/>
      <c r="K263" s="2316"/>
      <c r="L263" s="2316"/>
      <c r="M263" s="2316"/>
      <c r="N263" s="2316"/>
      <c r="O263" s="2316"/>
      <c r="P263" s="2316"/>
      <c r="Q263" s="2316"/>
      <c r="R263" s="2316"/>
      <c r="S263" s="2316"/>
      <c r="T263" s="2316"/>
      <c r="U263" s="2316"/>
      <c r="V263" s="2316"/>
      <c r="W263" s="2316"/>
      <c r="X263" s="2316"/>
      <c r="Y263" s="2316"/>
      <c r="Z263" s="2316"/>
    </row>
    <row r="264" spans="1:26" ht="15.75" customHeight="1">
      <c r="A264" s="2316"/>
      <c r="B264" s="2316"/>
      <c r="C264" s="2316"/>
      <c r="D264" s="2316"/>
      <c r="E264" s="2316"/>
      <c r="F264" s="2316"/>
      <c r="G264" s="2316"/>
      <c r="H264" s="2316"/>
      <c r="I264" s="2316"/>
      <c r="J264" s="2316"/>
      <c r="K264" s="2316"/>
      <c r="L264" s="2316"/>
      <c r="M264" s="2316"/>
      <c r="N264" s="2316"/>
      <c r="O264" s="2316"/>
      <c r="P264" s="2316"/>
      <c r="Q264" s="2316"/>
      <c r="R264" s="2316"/>
      <c r="S264" s="2316"/>
      <c r="T264" s="2316"/>
      <c r="U264" s="2316"/>
      <c r="V264" s="2316"/>
      <c r="W264" s="2316"/>
      <c r="X264" s="2316"/>
      <c r="Y264" s="2316"/>
      <c r="Z264" s="2316"/>
    </row>
    <row r="265" spans="1:26" ht="15.75" customHeight="1">
      <c r="A265" s="2316"/>
      <c r="B265" s="2316"/>
      <c r="C265" s="2316"/>
      <c r="D265" s="2316"/>
      <c r="E265" s="2316"/>
      <c r="F265" s="2316"/>
      <c r="G265" s="2316"/>
      <c r="H265" s="2316"/>
      <c r="I265" s="2316"/>
      <c r="J265" s="2316"/>
      <c r="K265" s="2316"/>
      <c r="L265" s="2316"/>
      <c r="M265" s="2316"/>
      <c r="N265" s="2316"/>
      <c r="O265" s="2316"/>
      <c r="P265" s="2316"/>
      <c r="Q265" s="2316"/>
      <c r="R265" s="2316"/>
      <c r="S265" s="2316"/>
      <c r="T265" s="2316"/>
      <c r="U265" s="2316"/>
      <c r="V265" s="2316"/>
      <c r="W265" s="2316"/>
      <c r="X265" s="2316"/>
      <c r="Y265" s="2316"/>
      <c r="Z265" s="2316"/>
    </row>
    <row r="266" spans="1:26" ht="15.75" customHeight="1">
      <c r="A266" s="2316"/>
      <c r="B266" s="2316"/>
      <c r="C266" s="2316"/>
      <c r="D266" s="2316"/>
      <c r="E266" s="2316"/>
      <c r="F266" s="2316"/>
      <c r="G266" s="2316"/>
      <c r="H266" s="2316"/>
      <c r="I266" s="2316"/>
      <c r="J266" s="2316"/>
      <c r="K266" s="2316"/>
      <c r="L266" s="2316"/>
      <c r="M266" s="2316"/>
      <c r="N266" s="2316"/>
      <c r="O266" s="2316"/>
      <c r="P266" s="2316"/>
      <c r="Q266" s="2316"/>
      <c r="R266" s="2316"/>
      <c r="S266" s="2316"/>
      <c r="T266" s="2316"/>
      <c r="U266" s="2316"/>
      <c r="V266" s="2316"/>
      <c r="W266" s="2316"/>
      <c r="X266" s="2316"/>
      <c r="Y266" s="2316"/>
      <c r="Z266" s="2316"/>
    </row>
    <row r="267" spans="1:26" ht="15.75" customHeight="1">
      <c r="A267" s="2316"/>
      <c r="B267" s="2316"/>
      <c r="C267" s="2316"/>
      <c r="D267" s="2316"/>
      <c r="E267" s="2316"/>
      <c r="F267" s="2316"/>
      <c r="G267" s="2316"/>
      <c r="H267" s="2316"/>
      <c r="I267" s="2316"/>
      <c r="J267" s="2316"/>
      <c r="K267" s="2316"/>
      <c r="L267" s="2316"/>
      <c r="M267" s="2316"/>
      <c r="N267" s="2316"/>
      <c r="O267" s="2316"/>
      <c r="P267" s="2316"/>
      <c r="Q267" s="2316"/>
      <c r="R267" s="2316"/>
      <c r="S267" s="2316"/>
      <c r="T267" s="2316"/>
      <c r="U267" s="2316"/>
      <c r="V267" s="2316"/>
      <c r="W267" s="2316"/>
      <c r="X267" s="2316"/>
      <c r="Y267" s="2316"/>
      <c r="Z267" s="2316"/>
    </row>
    <row r="268" spans="1:26" ht="15.75" customHeight="1">
      <c r="A268" s="2316"/>
      <c r="B268" s="2316"/>
      <c r="C268" s="2316"/>
      <c r="D268" s="2316"/>
      <c r="E268" s="2316"/>
      <c r="F268" s="2316"/>
      <c r="G268" s="2316"/>
      <c r="H268" s="2316"/>
      <c r="I268" s="2316"/>
      <c r="J268" s="2316"/>
      <c r="K268" s="2316"/>
      <c r="L268" s="2316"/>
      <c r="M268" s="2316"/>
      <c r="N268" s="2316"/>
      <c r="O268" s="2316"/>
      <c r="P268" s="2316"/>
      <c r="Q268" s="2316"/>
      <c r="R268" s="2316"/>
      <c r="S268" s="2316"/>
      <c r="T268" s="2316"/>
      <c r="U268" s="2316"/>
      <c r="V268" s="2316"/>
      <c r="W268" s="2316"/>
      <c r="X268" s="2316"/>
      <c r="Y268" s="2316"/>
      <c r="Z268" s="2316"/>
    </row>
    <row r="269" spans="1:26" ht="15.75" customHeight="1">
      <c r="A269" s="2316"/>
      <c r="B269" s="2316"/>
      <c r="C269" s="2316"/>
      <c r="D269" s="2316"/>
      <c r="E269" s="2316"/>
      <c r="F269" s="2316"/>
      <c r="G269" s="2316"/>
      <c r="H269" s="2316"/>
      <c r="I269" s="2316"/>
      <c r="J269" s="2316"/>
      <c r="K269" s="2316"/>
      <c r="L269" s="2316"/>
      <c r="M269" s="2316"/>
      <c r="N269" s="2316"/>
      <c r="O269" s="2316"/>
      <c r="P269" s="2316"/>
      <c r="Q269" s="2316"/>
      <c r="R269" s="2316"/>
      <c r="S269" s="2316"/>
      <c r="T269" s="2316"/>
      <c r="U269" s="2316"/>
      <c r="V269" s="2316"/>
      <c r="W269" s="2316"/>
      <c r="X269" s="2316"/>
      <c r="Y269" s="2316"/>
      <c r="Z269" s="2316"/>
    </row>
    <row r="270" spans="1:26" ht="15.75" customHeight="1">
      <c r="A270" s="2316"/>
      <c r="B270" s="2316"/>
      <c r="C270" s="2316"/>
      <c r="D270" s="2316"/>
      <c r="E270" s="2316"/>
      <c r="F270" s="2316"/>
      <c r="G270" s="2316"/>
      <c r="H270" s="2316"/>
      <c r="I270" s="2316"/>
      <c r="J270" s="2316"/>
      <c r="K270" s="2316"/>
      <c r="L270" s="2316"/>
      <c r="M270" s="2316"/>
      <c r="N270" s="2316"/>
      <c r="O270" s="2316"/>
      <c r="P270" s="2316"/>
      <c r="Q270" s="2316"/>
      <c r="R270" s="2316"/>
      <c r="S270" s="2316"/>
      <c r="T270" s="2316"/>
      <c r="U270" s="2316"/>
      <c r="V270" s="2316"/>
      <c r="W270" s="2316"/>
      <c r="X270" s="2316"/>
      <c r="Y270" s="2316"/>
      <c r="Z270" s="2316"/>
    </row>
    <row r="271" spans="1:26" ht="15.75" customHeight="1">
      <c r="A271" s="2316"/>
      <c r="B271" s="2316"/>
      <c r="C271" s="2316"/>
      <c r="D271" s="2316"/>
      <c r="E271" s="2316"/>
      <c r="F271" s="2316"/>
      <c r="G271" s="2316"/>
      <c r="H271" s="2316"/>
      <c r="I271" s="2316"/>
      <c r="J271" s="2316"/>
      <c r="K271" s="2316"/>
      <c r="L271" s="2316"/>
      <c r="M271" s="2316"/>
      <c r="N271" s="2316"/>
      <c r="O271" s="2316"/>
      <c r="P271" s="2316"/>
      <c r="Q271" s="2316"/>
      <c r="R271" s="2316"/>
      <c r="S271" s="2316"/>
      <c r="T271" s="2316"/>
      <c r="U271" s="2316"/>
      <c r="V271" s="2316"/>
      <c r="W271" s="2316"/>
      <c r="X271" s="2316"/>
      <c r="Y271" s="2316"/>
      <c r="Z271" s="2316"/>
    </row>
    <row r="272" spans="1:26" ht="15.75" customHeight="1">
      <c r="A272" s="2316"/>
      <c r="B272" s="2316"/>
      <c r="C272" s="2316"/>
      <c r="D272" s="2316"/>
      <c r="E272" s="2316"/>
      <c r="F272" s="2316"/>
      <c r="G272" s="2316"/>
      <c r="H272" s="2316"/>
      <c r="I272" s="2316"/>
      <c r="J272" s="2316"/>
      <c r="K272" s="2316"/>
      <c r="L272" s="2316"/>
      <c r="M272" s="2316"/>
      <c r="N272" s="2316"/>
      <c r="O272" s="2316"/>
      <c r="P272" s="2316"/>
      <c r="Q272" s="2316"/>
      <c r="R272" s="2316"/>
      <c r="S272" s="2316"/>
      <c r="T272" s="2316"/>
      <c r="U272" s="2316"/>
      <c r="V272" s="2316"/>
      <c r="W272" s="2316"/>
      <c r="X272" s="2316"/>
      <c r="Y272" s="2316"/>
      <c r="Z272" s="2316"/>
    </row>
    <row r="273" spans="1:26" ht="15.75" customHeight="1">
      <c r="A273" s="2316"/>
      <c r="B273" s="2316"/>
      <c r="C273" s="2316"/>
      <c r="D273" s="2316"/>
      <c r="E273" s="2316"/>
      <c r="F273" s="2316"/>
      <c r="G273" s="2316"/>
      <c r="H273" s="2316"/>
      <c r="I273" s="2316"/>
      <c r="J273" s="2316"/>
      <c r="K273" s="2316"/>
      <c r="L273" s="2316"/>
      <c r="M273" s="2316"/>
      <c r="N273" s="2316"/>
      <c r="O273" s="2316"/>
      <c r="P273" s="2316"/>
      <c r="Q273" s="2316"/>
      <c r="R273" s="2316"/>
      <c r="S273" s="2316"/>
      <c r="T273" s="2316"/>
      <c r="U273" s="2316"/>
      <c r="V273" s="2316"/>
      <c r="W273" s="2316"/>
      <c r="X273" s="2316"/>
      <c r="Y273" s="2316"/>
      <c r="Z273" s="2316"/>
    </row>
    <row r="274" spans="1:26" ht="15.75" customHeight="1">
      <c r="A274" s="2316"/>
      <c r="B274" s="2316"/>
      <c r="C274" s="2316"/>
      <c r="D274" s="2316"/>
      <c r="E274" s="2316"/>
      <c r="F274" s="2316"/>
      <c r="G274" s="2316"/>
      <c r="H274" s="2316"/>
      <c r="I274" s="2316"/>
      <c r="J274" s="2316"/>
      <c r="K274" s="2316"/>
      <c r="L274" s="2316"/>
      <c r="M274" s="2316"/>
      <c r="N274" s="2316"/>
      <c r="O274" s="2316"/>
      <c r="P274" s="2316"/>
      <c r="Q274" s="2316"/>
      <c r="R274" s="2316"/>
      <c r="S274" s="2316"/>
      <c r="T274" s="2316"/>
      <c r="U274" s="2316"/>
      <c r="V274" s="2316"/>
      <c r="W274" s="2316"/>
      <c r="X274" s="2316"/>
      <c r="Y274" s="2316"/>
      <c r="Z274" s="2316"/>
    </row>
    <row r="275" spans="1:26" ht="15.75" customHeight="1">
      <c r="A275" s="2316"/>
      <c r="B275" s="2316"/>
      <c r="C275" s="2316"/>
      <c r="D275" s="2316"/>
      <c r="E275" s="2316"/>
      <c r="F275" s="2316"/>
      <c r="G275" s="2316"/>
      <c r="H275" s="2316"/>
      <c r="I275" s="2316"/>
      <c r="J275" s="2316"/>
      <c r="K275" s="2316"/>
      <c r="L275" s="2316"/>
      <c r="M275" s="2316"/>
      <c r="N275" s="2316"/>
      <c r="O275" s="2316"/>
      <c r="P275" s="2316"/>
      <c r="Q275" s="2316"/>
      <c r="R275" s="2316"/>
      <c r="S275" s="2316"/>
      <c r="T275" s="2316"/>
      <c r="U275" s="2316"/>
      <c r="V275" s="2316"/>
      <c r="W275" s="2316"/>
      <c r="X275" s="2316"/>
      <c r="Y275" s="2316"/>
      <c r="Z275" s="2316"/>
    </row>
    <row r="276" spans="1:26" ht="15.75" customHeight="1">
      <c r="A276" s="2316"/>
      <c r="B276" s="2316"/>
      <c r="C276" s="2316"/>
      <c r="D276" s="2316"/>
      <c r="E276" s="2316"/>
      <c r="F276" s="2316"/>
      <c r="G276" s="2316"/>
      <c r="H276" s="2316"/>
      <c r="I276" s="2316"/>
      <c r="J276" s="2316"/>
      <c r="K276" s="2316"/>
      <c r="L276" s="2316"/>
      <c r="M276" s="2316"/>
      <c r="N276" s="2316"/>
      <c r="O276" s="2316"/>
      <c r="P276" s="2316"/>
      <c r="Q276" s="2316"/>
      <c r="R276" s="2316"/>
      <c r="S276" s="2316"/>
      <c r="T276" s="2316"/>
      <c r="U276" s="2316"/>
      <c r="V276" s="2316"/>
      <c r="W276" s="2316"/>
      <c r="X276" s="2316"/>
      <c r="Y276" s="2316"/>
      <c r="Z276" s="2316"/>
    </row>
    <row r="277" spans="1:26" ht="15.75" customHeight="1">
      <c r="A277" s="2316"/>
      <c r="B277" s="2316"/>
      <c r="C277" s="2316"/>
      <c r="D277" s="2316"/>
      <c r="E277" s="2316"/>
      <c r="F277" s="2316"/>
      <c r="G277" s="2316"/>
      <c r="H277" s="2316"/>
      <c r="I277" s="2316"/>
      <c r="J277" s="2316"/>
      <c r="K277" s="2316"/>
      <c r="L277" s="2316"/>
      <c r="M277" s="2316"/>
      <c r="N277" s="2316"/>
      <c r="O277" s="2316"/>
      <c r="P277" s="2316"/>
      <c r="Q277" s="2316"/>
      <c r="R277" s="2316"/>
      <c r="S277" s="2316"/>
      <c r="T277" s="2316"/>
      <c r="U277" s="2316"/>
      <c r="V277" s="2316"/>
      <c r="W277" s="2316"/>
      <c r="X277" s="2316"/>
      <c r="Y277" s="2316"/>
      <c r="Z277" s="2316"/>
    </row>
    <row r="278" spans="1:26" ht="15.75" customHeight="1">
      <c r="A278" s="2316"/>
      <c r="B278" s="2316"/>
      <c r="C278" s="2316"/>
      <c r="D278" s="2316"/>
      <c r="E278" s="2316"/>
      <c r="F278" s="2316"/>
      <c r="G278" s="2316"/>
      <c r="H278" s="2316"/>
      <c r="I278" s="2316"/>
      <c r="J278" s="2316"/>
      <c r="K278" s="2316"/>
      <c r="L278" s="2316"/>
      <c r="M278" s="2316"/>
      <c r="N278" s="2316"/>
      <c r="O278" s="2316"/>
      <c r="P278" s="2316"/>
      <c r="Q278" s="2316"/>
      <c r="R278" s="2316"/>
      <c r="S278" s="2316"/>
      <c r="T278" s="2316"/>
      <c r="U278" s="2316"/>
      <c r="V278" s="2316"/>
      <c r="W278" s="2316"/>
      <c r="X278" s="2316"/>
      <c r="Y278" s="2316"/>
      <c r="Z278" s="2316"/>
    </row>
    <row r="279" spans="1:26" ht="15.75" customHeight="1">
      <c r="A279" s="2316"/>
      <c r="B279" s="2316"/>
      <c r="C279" s="2316"/>
      <c r="D279" s="2316"/>
      <c r="E279" s="2316"/>
      <c r="F279" s="2316"/>
      <c r="G279" s="2316"/>
      <c r="H279" s="2316"/>
      <c r="I279" s="2316"/>
      <c r="J279" s="2316"/>
      <c r="K279" s="2316"/>
      <c r="L279" s="2316"/>
      <c r="M279" s="2316"/>
      <c r="N279" s="2316"/>
      <c r="O279" s="2316"/>
      <c r="P279" s="2316"/>
      <c r="Q279" s="2316"/>
      <c r="R279" s="2316"/>
      <c r="S279" s="2316"/>
      <c r="T279" s="2316"/>
      <c r="U279" s="2316"/>
      <c r="V279" s="2316"/>
      <c r="W279" s="2316"/>
      <c r="X279" s="2316"/>
      <c r="Y279" s="2316"/>
      <c r="Z279" s="2316"/>
    </row>
    <row r="280" spans="1:26" ht="15.75" customHeight="1">
      <c r="A280" s="2316"/>
      <c r="B280" s="2316"/>
      <c r="C280" s="2316"/>
      <c r="D280" s="2316"/>
      <c r="E280" s="2316"/>
      <c r="F280" s="2316"/>
      <c r="G280" s="2316"/>
      <c r="H280" s="2316"/>
      <c r="I280" s="2316"/>
      <c r="J280" s="2316"/>
      <c r="K280" s="2316"/>
      <c r="L280" s="2316"/>
      <c r="M280" s="2316"/>
      <c r="N280" s="2316"/>
      <c r="O280" s="2316"/>
      <c r="P280" s="2316"/>
      <c r="Q280" s="2316"/>
      <c r="R280" s="2316"/>
      <c r="S280" s="2316"/>
      <c r="T280" s="2316"/>
      <c r="U280" s="2316"/>
      <c r="V280" s="2316"/>
      <c r="W280" s="2316"/>
      <c r="X280" s="2316"/>
      <c r="Y280" s="2316"/>
      <c r="Z280" s="2316"/>
    </row>
    <row r="281" spans="1:26" ht="15.75" customHeight="1">
      <c r="A281" s="2316"/>
      <c r="B281" s="2316"/>
      <c r="C281" s="2316"/>
      <c r="D281" s="2316"/>
      <c r="E281" s="2316"/>
      <c r="F281" s="2316"/>
      <c r="G281" s="2316"/>
      <c r="H281" s="2316"/>
      <c r="I281" s="2316"/>
      <c r="J281" s="2316"/>
      <c r="K281" s="2316"/>
      <c r="L281" s="2316"/>
      <c r="M281" s="2316"/>
      <c r="N281" s="2316"/>
      <c r="O281" s="2316"/>
      <c r="P281" s="2316"/>
      <c r="Q281" s="2316"/>
      <c r="R281" s="2316"/>
      <c r="S281" s="2316"/>
      <c r="T281" s="2316"/>
      <c r="U281" s="2316"/>
      <c r="V281" s="2316"/>
      <c r="W281" s="2316"/>
      <c r="X281" s="2316"/>
      <c r="Y281" s="2316"/>
      <c r="Z281" s="2316"/>
    </row>
    <row r="282" spans="1:26" ht="15.75" customHeight="1">
      <c r="A282" s="2316"/>
      <c r="B282" s="2316"/>
      <c r="C282" s="2316"/>
      <c r="D282" s="2316"/>
      <c r="E282" s="2316"/>
      <c r="F282" s="2316"/>
      <c r="G282" s="2316"/>
      <c r="H282" s="2316"/>
      <c r="I282" s="2316"/>
      <c r="J282" s="2316"/>
      <c r="K282" s="2316"/>
      <c r="L282" s="2316"/>
      <c r="M282" s="2316"/>
      <c r="N282" s="2316"/>
      <c r="O282" s="2316"/>
      <c r="P282" s="2316"/>
      <c r="Q282" s="2316"/>
      <c r="R282" s="2316"/>
      <c r="S282" s="2316"/>
      <c r="T282" s="2316"/>
      <c r="U282" s="2316"/>
      <c r="V282" s="2316"/>
      <c r="W282" s="2316"/>
      <c r="X282" s="2316"/>
      <c r="Y282" s="2316"/>
      <c r="Z282" s="2316"/>
    </row>
    <row r="283" spans="1:26" ht="15.75" customHeight="1">
      <c r="A283" s="2316"/>
      <c r="B283" s="2316"/>
      <c r="C283" s="2316"/>
      <c r="D283" s="2316"/>
      <c r="E283" s="2316"/>
      <c r="F283" s="2316"/>
      <c r="G283" s="2316"/>
      <c r="H283" s="2316"/>
      <c r="I283" s="2316"/>
      <c r="J283" s="2316"/>
      <c r="K283" s="2316"/>
      <c r="L283" s="2316"/>
      <c r="M283" s="2316"/>
      <c r="N283" s="2316"/>
      <c r="O283" s="2316"/>
      <c r="P283" s="2316"/>
      <c r="Q283" s="2316"/>
      <c r="R283" s="2316"/>
      <c r="S283" s="2316"/>
      <c r="T283" s="2316"/>
      <c r="U283" s="2316"/>
      <c r="V283" s="2316"/>
      <c r="W283" s="2316"/>
      <c r="X283" s="2316"/>
      <c r="Y283" s="2316"/>
      <c r="Z283" s="2316"/>
    </row>
    <row r="284" spans="1:26" ht="15.75" customHeight="1">
      <c r="A284" s="2316"/>
      <c r="B284" s="2316"/>
      <c r="C284" s="2316"/>
      <c r="D284" s="2316"/>
      <c r="E284" s="2316"/>
      <c r="F284" s="2316"/>
      <c r="G284" s="2316"/>
      <c r="H284" s="2316"/>
      <c r="I284" s="2316"/>
      <c r="J284" s="2316"/>
      <c r="K284" s="2316"/>
      <c r="L284" s="2316"/>
      <c r="M284" s="2316"/>
      <c r="N284" s="2316"/>
      <c r="O284" s="2316"/>
      <c r="P284" s="2316"/>
      <c r="Q284" s="2316"/>
      <c r="R284" s="2316"/>
      <c r="S284" s="2316"/>
      <c r="T284" s="2316"/>
      <c r="U284" s="2316"/>
      <c r="V284" s="2316"/>
      <c r="W284" s="2316"/>
      <c r="X284" s="2316"/>
      <c r="Y284" s="2316"/>
      <c r="Z284" s="2316"/>
    </row>
    <row r="285" spans="1:26" ht="15.75" customHeight="1">
      <c r="A285" s="2316"/>
      <c r="B285" s="2316"/>
      <c r="C285" s="2316"/>
      <c r="D285" s="2316"/>
      <c r="E285" s="2316"/>
      <c r="F285" s="2316"/>
      <c r="G285" s="2316"/>
      <c r="H285" s="2316"/>
      <c r="I285" s="2316"/>
      <c r="J285" s="2316"/>
      <c r="K285" s="2316"/>
      <c r="L285" s="2316"/>
      <c r="M285" s="2316"/>
      <c r="N285" s="2316"/>
      <c r="O285" s="2316"/>
      <c r="P285" s="2316"/>
      <c r="Q285" s="2316"/>
      <c r="R285" s="2316"/>
      <c r="S285" s="2316"/>
      <c r="T285" s="2316"/>
      <c r="U285" s="2316"/>
      <c r="V285" s="2316"/>
      <c r="W285" s="2316"/>
      <c r="X285" s="2316"/>
      <c r="Y285" s="2316"/>
      <c r="Z285" s="2316"/>
    </row>
    <row r="286" spans="1:26" ht="15.75" customHeight="1">
      <c r="A286" s="2316"/>
      <c r="B286" s="2316"/>
      <c r="C286" s="2316"/>
      <c r="D286" s="2316"/>
      <c r="E286" s="2316"/>
      <c r="F286" s="2316"/>
      <c r="G286" s="2316"/>
      <c r="H286" s="2316"/>
      <c r="I286" s="2316"/>
      <c r="J286" s="2316"/>
      <c r="K286" s="2316"/>
      <c r="L286" s="2316"/>
      <c r="M286" s="2316"/>
      <c r="N286" s="2316"/>
      <c r="O286" s="2316"/>
      <c r="P286" s="2316"/>
      <c r="Q286" s="2316"/>
      <c r="R286" s="2316"/>
      <c r="S286" s="2316"/>
      <c r="T286" s="2316"/>
      <c r="U286" s="2316"/>
      <c r="V286" s="2316"/>
      <c r="W286" s="2316"/>
      <c r="X286" s="2316"/>
      <c r="Y286" s="2316"/>
      <c r="Z286" s="2316"/>
    </row>
    <row r="287" spans="1:26" ht="15.75" customHeight="1">
      <c r="A287" s="2316"/>
      <c r="B287" s="2316"/>
      <c r="C287" s="2316"/>
      <c r="D287" s="2316"/>
      <c r="E287" s="2316"/>
      <c r="F287" s="2316"/>
      <c r="G287" s="2316"/>
      <c r="H287" s="2316"/>
      <c r="I287" s="2316"/>
      <c r="J287" s="2316"/>
      <c r="K287" s="2316"/>
      <c r="L287" s="2316"/>
      <c r="M287" s="2316"/>
      <c r="N287" s="2316"/>
      <c r="O287" s="2316"/>
      <c r="P287" s="2316"/>
      <c r="Q287" s="2316"/>
      <c r="R287" s="2316"/>
      <c r="S287" s="2316"/>
      <c r="T287" s="2316"/>
      <c r="U287" s="2316"/>
      <c r="V287" s="2316"/>
      <c r="W287" s="2316"/>
      <c r="X287" s="2316"/>
      <c r="Y287" s="2316"/>
      <c r="Z287" s="2316"/>
    </row>
    <row r="288" spans="1:26" ht="15.75" customHeight="1">
      <c r="A288" s="2316"/>
      <c r="B288" s="2316"/>
      <c r="C288" s="2316"/>
      <c r="D288" s="2316"/>
      <c r="E288" s="2316"/>
      <c r="F288" s="2316"/>
      <c r="G288" s="2316"/>
      <c r="H288" s="2316"/>
      <c r="I288" s="2316"/>
      <c r="J288" s="2316"/>
      <c r="K288" s="2316"/>
      <c r="L288" s="2316"/>
      <c r="M288" s="2316"/>
      <c r="N288" s="2316"/>
      <c r="O288" s="2316"/>
      <c r="P288" s="2316"/>
      <c r="Q288" s="2316"/>
      <c r="R288" s="2316"/>
      <c r="S288" s="2316"/>
      <c r="T288" s="2316"/>
      <c r="U288" s="2316"/>
      <c r="V288" s="2316"/>
      <c r="W288" s="2316"/>
      <c r="X288" s="2316"/>
      <c r="Y288" s="2316"/>
      <c r="Z288" s="2316"/>
    </row>
    <row r="289" spans="1:26" ht="15.75" customHeight="1">
      <c r="A289" s="2316"/>
      <c r="B289" s="2316"/>
      <c r="C289" s="2316"/>
      <c r="D289" s="2316"/>
      <c r="E289" s="2316"/>
      <c r="F289" s="2316"/>
      <c r="G289" s="2316"/>
      <c r="H289" s="2316"/>
      <c r="I289" s="2316"/>
      <c r="J289" s="2316"/>
      <c r="K289" s="2316"/>
      <c r="L289" s="2316"/>
      <c r="M289" s="2316"/>
      <c r="N289" s="2316"/>
      <c r="O289" s="2316"/>
      <c r="P289" s="2316"/>
      <c r="Q289" s="2316"/>
      <c r="R289" s="2316"/>
      <c r="S289" s="2316"/>
      <c r="T289" s="2316"/>
      <c r="U289" s="2316"/>
      <c r="V289" s="2316"/>
      <c r="W289" s="2316"/>
      <c r="X289" s="2316"/>
      <c r="Y289" s="2316"/>
      <c r="Z289" s="2316"/>
    </row>
    <row r="290" spans="1:26" ht="15.75" customHeight="1">
      <c r="A290" s="2316"/>
      <c r="B290" s="2316"/>
      <c r="C290" s="2316"/>
      <c r="D290" s="2316"/>
      <c r="E290" s="2316"/>
      <c r="F290" s="2316"/>
      <c r="G290" s="2316"/>
      <c r="H290" s="2316"/>
      <c r="I290" s="2316"/>
      <c r="J290" s="2316"/>
      <c r="K290" s="2316"/>
      <c r="L290" s="2316"/>
      <c r="M290" s="2316"/>
      <c r="N290" s="2316"/>
      <c r="O290" s="2316"/>
      <c r="P290" s="2316"/>
      <c r="Q290" s="2316"/>
      <c r="R290" s="2316"/>
      <c r="S290" s="2316"/>
      <c r="T290" s="2316"/>
      <c r="U290" s="2316"/>
      <c r="V290" s="2316"/>
      <c r="W290" s="2316"/>
      <c r="X290" s="2316"/>
      <c r="Y290" s="2316"/>
      <c r="Z290" s="2316"/>
    </row>
    <row r="291" spans="1:26" ht="15.75" customHeight="1">
      <c r="A291" s="2316"/>
      <c r="B291" s="2316"/>
      <c r="C291" s="2316"/>
      <c r="D291" s="2316"/>
      <c r="E291" s="2316"/>
      <c r="F291" s="2316"/>
      <c r="G291" s="2316"/>
      <c r="H291" s="2316"/>
      <c r="I291" s="2316"/>
      <c r="J291" s="2316"/>
      <c r="K291" s="2316"/>
      <c r="L291" s="2316"/>
      <c r="M291" s="2316"/>
      <c r="N291" s="2316"/>
      <c r="O291" s="2316"/>
      <c r="P291" s="2316"/>
      <c r="Q291" s="2316"/>
      <c r="R291" s="2316"/>
      <c r="S291" s="2316"/>
      <c r="T291" s="2316"/>
      <c r="U291" s="2316"/>
      <c r="V291" s="2316"/>
      <c r="W291" s="2316"/>
      <c r="X291" s="2316"/>
      <c r="Y291" s="2316"/>
      <c r="Z291" s="2316"/>
    </row>
    <row r="292" spans="1:26" ht="15.75" customHeight="1">
      <c r="A292" s="2316"/>
      <c r="B292" s="2316"/>
      <c r="C292" s="2316"/>
      <c r="D292" s="2316"/>
      <c r="E292" s="2316"/>
      <c r="F292" s="2316"/>
      <c r="G292" s="2316"/>
      <c r="H292" s="2316"/>
      <c r="I292" s="2316"/>
      <c r="J292" s="2316"/>
      <c r="K292" s="2316"/>
      <c r="L292" s="2316"/>
      <c r="M292" s="2316"/>
      <c r="N292" s="2316"/>
      <c r="O292" s="2316"/>
      <c r="P292" s="2316"/>
      <c r="Q292" s="2316"/>
      <c r="R292" s="2316"/>
      <c r="S292" s="2316"/>
      <c r="T292" s="2316"/>
      <c r="U292" s="2316"/>
      <c r="V292" s="2316"/>
      <c r="W292" s="2316"/>
      <c r="X292" s="2316"/>
      <c r="Y292" s="2316"/>
      <c r="Z292" s="2316"/>
    </row>
    <row r="293" spans="1:26" ht="15.75" customHeight="1">
      <c r="A293" s="2316"/>
      <c r="B293" s="2316"/>
      <c r="C293" s="2316"/>
      <c r="D293" s="2316"/>
      <c r="E293" s="2316"/>
      <c r="F293" s="2316"/>
      <c r="G293" s="2316"/>
      <c r="H293" s="2316"/>
      <c r="I293" s="2316"/>
      <c r="J293" s="2316"/>
      <c r="K293" s="2316"/>
      <c r="L293" s="2316"/>
      <c r="M293" s="2316"/>
      <c r="N293" s="2316"/>
      <c r="O293" s="2316"/>
      <c r="P293" s="2316"/>
      <c r="Q293" s="2316"/>
      <c r="R293" s="2316"/>
      <c r="S293" s="2316"/>
      <c r="T293" s="2316"/>
      <c r="U293" s="2316"/>
      <c r="V293" s="2316"/>
      <c r="W293" s="2316"/>
      <c r="X293" s="2316"/>
      <c r="Y293" s="2316"/>
      <c r="Z293" s="2316"/>
    </row>
    <row r="294" spans="1:26" ht="15.75" customHeight="1">
      <c r="A294" s="2316"/>
      <c r="B294" s="2316"/>
      <c r="C294" s="2316"/>
      <c r="D294" s="2316"/>
      <c r="E294" s="2316"/>
      <c r="F294" s="2316"/>
      <c r="G294" s="2316"/>
      <c r="H294" s="2316"/>
      <c r="I294" s="2316"/>
      <c r="J294" s="2316"/>
      <c r="K294" s="2316"/>
      <c r="L294" s="2316"/>
      <c r="M294" s="2316"/>
      <c r="N294" s="2316"/>
      <c r="O294" s="2316"/>
      <c r="P294" s="2316"/>
      <c r="Q294" s="2316"/>
      <c r="R294" s="2316"/>
      <c r="S294" s="2316"/>
      <c r="T294" s="2316"/>
      <c r="U294" s="2316"/>
      <c r="V294" s="2316"/>
      <c r="W294" s="2316"/>
      <c r="X294" s="2316"/>
      <c r="Y294" s="2316"/>
      <c r="Z294" s="2316"/>
    </row>
    <row r="295" spans="1:26" ht="15.75" customHeight="1">
      <c r="A295" s="2316"/>
      <c r="B295" s="2316"/>
      <c r="C295" s="2316"/>
      <c r="D295" s="2316"/>
      <c r="E295" s="2316"/>
      <c r="F295" s="2316"/>
      <c r="G295" s="2316"/>
      <c r="H295" s="2316"/>
      <c r="I295" s="2316"/>
      <c r="J295" s="2316"/>
      <c r="K295" s="2316"/>
      <c r="L295" s="2316"/>
      <c r="M295" s="2316"/>
      <c r="N295" s="2316"/>
      <c r="O295" s="2316"/>
      <c r="P295" s="2316"/>
      <c r="Q295" s="2316"/>
      <c r="R295" s="2316"/>
      <c r="S295" s="2316"/>
      <c r="T295" s="2316"/>
      <c r="U295" s="2316"/>
      <c r="V295" s="2316"/>
      <c r="W295" s="2316"/>
      <c r="X295" s="2316"/>
      <c r="Y295" s="2316"/>
      <c r="Z295" s="2316"/>
    </row>
    <row r="296" spans="1:26" ht="15.75" customHeight="1">
      <c r="A296" s="2316"/>
      <c r="B296" s="2316"/>
      <c r="C296" s="2316"/>
      <c r="D296" s="2316"/>
      <c r="E296" s="2316"/>
      <c r="F296" s="2316"/>
      <c r="G296" s="2316"/>
      <c r="H296" s="2316"/>
      <c r="I296" s="2316"/>
      <c r="J296" s="2316"/>
      <c r="K296" s="2316"/>
      <c r="L296" s="2316"/>
      <c r="M296" s="2316"/>
      <c r="N296" s="2316"/>
      <c r="O296" s="2316"/>
      <c r="P296" s="2316"/>
      <c r="Q296" s="2316"/>
      <c r="R296" s="2316"/>
      <c r="S296" s="2316"/>
      <c r="T296" s="2316"/>
      <c r="U296" s="2316"/>
      <c r="V296" s="2316"/>
      <c r="W296" s="2316"/>
      <c r="X296" s="2316"/>
      <c r="Y296" s="2316"/>
      <c r="Z296" s="2316"/>
    </row>
    <row r="297" spans="1:26" ht="15.75" customHeight="1">
      <c r="A297" s="2316"/>
      <c r="B297" s="2316"/>
      <c r="C297" s="2316"/>
      <c r="D297" s="2316"/>
      <c r="E297" s="2316"/>
      <c r="F297" s="2316"/>
      <c r="G297" s="2316"/>
      <c r="H297" s="2316"/>
      <c r="I297" s="2316"/>
      <c r="J297" s="2316"/>
      <c r="K297" s="2316"/>
      <c r="L297" s="2316"/>
      <c r="M297" s="2316"/>
      <c r="N297" s="2316"/>
      <c r="O297" s="2316"/>
      <c r="P297" s="2316"/>
      <c r="Q297" s="2316"/>
      <c r="R297" s="2316"/>
      <c r="S297" s="2316"/>
      <c r="T297" s="2316"/>
      <c r="U297" s="2316"/>
      <c r="V297" s="2316"/>
      <c r="W297" s="2316"/>
      <c r="X297" s="2316"/>
      <c r="Y297" s="2316"/>
      <c r="Z297" s="2316"/>
    </row>
    <row r="298" spans="1:26" ht="15.75" customHeight="1">
      <c r="A298" s="2316"/>
      <c r="B298" s="2316"/>
      <c r="C298" s="2316"/>
      <c r="D298" s="2316"/>
      <c r="E298" s="2316"/>
      <c r="F298" s="2316"/>
      <c r="G298" s="2316"/>
      <c r="H298" s="2316"/>
      <c r="I298" s="2316"/>
      <c r="J298" s="2316"/>
      <c r="K298" s="2316"/>
      <c r="L298" s="2316"/>
      <c r="M298" s="2316"/>
      <c r="N298" s="2316"/>
      <c r="O298" s="2316"/>
      <c r="P298" s="2316"/>
      <c r="Q298" s="2316"/>
      <c r="R298" s="2316"/>
      <c r="S298" s="2316"/>
      <c r="T298" s="2316"/>
      <c r="U298" s="2316"/>
      <c r="V298" s="2316"/>
      <c r="W298" s="2316"/>
      <c r="X298" s="2316"/>
      <c r="Y298" s="2316"/>
      <c r="Z298" s="2316"/>
    </row>
    <row r="299" spans="1:26" ht="15.75" customHeight="1">
      <c r="A299" s="2316"/>
      <c r="B299" s="2316"/>
      <c r="C299" s="2316"/>
      <c r="D299" s="2316"/>
      <c r="E299" s="2316"/>
      <c r="F299" s="2316"/>
      <c r="G299" s="2316"/>
      <c r="H299" s="2316"/>
      <c r="I299" s="2316"/>
      <c r="J299" s="2316"/>
      <c r="K299" s="2316"/>
      <c r="L299" s="2316"/>
      <c r="M299" s="2316"/>
      <c r="N299" s="2316"/>
      <c r="O299" s="2316"/>
      <c r="P299" s="2316"/>
      <c r="Q299" s="2316"/>
      <c r="R299" s="2316"/>
      <c r="S299" s="2316"/>
      <c r="T299" s="2316"/>
      <c r="U299" s="2316"/>
      <c r="V299" s="2316"/>
      <c r="W299" s="2316"/>
      <c r="X299" s="2316"/>
      <c r="Y299" s="2316"/>
      <c r="Z299" s="2316"/>
    </row>
    <row r="300" spans="1:26" ht="15.75" customHeight="1">
      <c r="A300" s="2316"/>
      <c r="B300" s="2316"/>
      <c r="C300" s="2316"/>
      <c r="D300" s="2316"/>
      <c r="E300" s="2316"/>
      <c r="F300" s="2316"/>
      <c r="G300" s="2316"/>
      <c r="H300" s="2316"/>
      <c r="I300" s="2316"/>
      <c r="J300" s="2316"/>
      <c r="K300" s="2316"/>
      <c r="L300" s="2316"/>
      <c r="M300" s="2316"/>
      <c r="N300" s="2316"/>
      <c r="O300" s="2316"/>
      <c r="P300" s="2316"/>
      <c r="Q300" s="2316"/>
      <c r="R300" s="2316"/>
      <c r="S300" s="2316"/>
      <c r="T300" s="2316"/>
      <c r="U300" s="2316"/>
      <c r="V300" s="2316"/>
      <c r="W300" s="2316"/>
      <c r="X300" s="2316"/>
      <c r="Y300" s="2316"/>
      <c r="Z300" s="2316"/>
    </row>
    <row r="301" spans="1:26" ht="15.75" customHeight="1">
      <c r="A301" s="2316"/>
      <c r="B301" s="2316"/>
      <c r="C301" s="2316"/>
      <c r="D301" s="2316"/>
      <c r="E301" s="2316"/>
      <c r="F301" s="2316"/>
      <c r="G301" s="2316"/>
      <c r="H301" s="2316"/>
      <c r="I301" s="2316"/>
      <c r="J301" s="2316"/>
      <c r="K301" s="2316"/>
      <c r="L301" s="2316"/>
      <c r="M301" s="2316"/>
      <c r="N301" s="2316"/>
      <c r="O301" s="2316"/>
      <c r="P301" s="2316"/>
      <c r="Q301" s="2316"/>
      <c r="R301" s="2316"/>
      <c r="S301" s="2316"/>
      <c r="T301" s="2316"/>
      <c r="U301" s="2316"/>
      <c r="V301" s="2316"/>
      <c r="W301" s="2316"/>
      <c r="X301" s="2316"/>
      <c r="Y301" s="2316"/>
      <c r="Z301" s="2316"/>
    </row>
    <row r="302" spans="1:26" ht="15.75" customHeight="1">
      <c r="A302" s="2316"/>
      <c r="B302" s="2316"/>
      <c r="C302" s="2316"/>
      <c r="D302" s="2316"/>
      <c r="E302" s="2316"/>
      <c r="F302" s="2316"/>
      <c r="G302" s="2316"/>
      <c r="H302" s="2316"/>
      <c r="I302" s="2316"/>
      <c r="J302" s="2316"/>
      <c r="K302" s="2316"/>
      <c r="L302" s="2316"/>
      <c r="M302" s="2316"/>
      <c r="N302" s="2316"/>
      <c r="O302" s="2316"/>
      <c r="P302" s="2316"/>
      <c r="Q302" s="2316"/>
      <c r="R302" s="2316"/>
      <c r="S302" s="2316"/>
      <c r="T302" s="2316"/>
      <c r="U302" s="2316"/>
      <c r="V302" s="2316"/>
      <c r="W302" s="2316"/>
      <c r="X302" s="2316"/>
      <c r="Y302" s="2316"/>
      <c r="Z302" s="2316"/>
    </row>
    <row r="303" spans="1:26" ht="15.75" customHeight="1">
      <c r="A303" s="2316"/>
      <c r="B303" s="2316"/>
      <c r="C303" s="2316"/>
      <c r="D303" s="2316"/>
      <c r="E303" s="2316"/>
      <c r="F303" s="2316"/>
      <c r="G303" s="2316"/>
      <c r="H303" s="2316"/>
      <c r="I303" s="2316"/>
      <c r="J303" s="2316"/>
      <c r="K303" s="2316"/>
      <c r="L303" s="2316"/>
      <c r="M303" s="2316"/>
      <c r="N303" s="2316"/>
      <c r="O303" s="2316"/>
      <c r="P303" s="2316"/>
      <c r="Q303" s="2316"/>
      <c r="R303" s="2316"/>
      <c r="S303" s="2316"/>
      <c r="T303" s="2316"/>
      <c r="U303" s="2316"/>
      <c r="V303" s="2316"/>
      <c r="W303" s="2316"/>
      <c r="X303" s="2316"/>
      <c r="Y303" s="2316"/>
      <c r="Z303" s="2316"/>
    </row>
    <row r="304" spans="1:26" ht="15.75" customHeight="1">
      <c r="A304" s="2316"/>
      <c r="B304" s="2316"/>
      <c r="C304" s="2316"/>
      <c r="D304" s="2316"/>
      <c r="E304" s="2316"/>
      <c r="F304" s="2316"/>
      <c r="G304" s="2316"/>
      <c r="H304" s="2316"/>
      <c r="I304" s="2316"/>
      <c r="J304" s="2316"/>
      <c r="K304" s="2316"/>
      <c r="L304" s="2316"/>
      <c r="M304" s="2316"/>
      <c r="N304" s="2316"/>
      <c r="O304" s="2316"/>
      <c r="P304" s="2316"/>
      <c r="Q304" s="2316"/>
      <c r="R304" s="2316"/>
      <c r="S304" s="2316"/>
      <c r="T304" s="2316"/>
      <c r="U304" s="2316"/>
      <c r="V304" s="2316"/>
      <c r="W304" s="2316"/>
      <c r="X304" s="2316"/>
      <c r="Y304" s="2316"/>
      <c r="Z304" s="2316"/>
    </row>
    <row r="305" spans="1:26" ht="15.75" customHeight="1">
      <c r="A305" s="2316"/>
      <c r="B305" s="2316"/>
      <c r="C305" s="2316"/>
      <c r="D305" s="2316"/>
      <c r="E305" s="2316"/>
      <c r="F305" s="2316"/>
      <c r="G305" s="2316"/>
      <c r="H305" s="2316"/>
      <c r="I305" s="2316"/>
      <c r="J305" s="2316"/>
      <c r="K305" s="2316"/>
      <c r="L305" s="2316"/>
      <c r="M305" s="2316"/>
      <c r="N305" s="2316"/>
      <c r="O305" s="2316"/>
      <c r="P305" s="2316"/>
      <c r="Q305" s="2316"/>
      <c r="R305" s="2316"/>
      <c r="S305" s="2316"/>
      <c r="T305" s="2316"/>
      <c r="U305" s="2316"/>
      <c r="V305" s="2316"/>
      <c r="W305" s="2316"/>
      <c r="X305" s="2316"/>
      <c r="Y305" s="2316"/>
      <c r="Z305" s="2316"/>
    </row>
    <row r="306" spans="1:26" ht="15.75" customHeight="1">
      <c r="A306" s="2316"/>
      <c r="B306" s="2316"/>
      <c r="C306" s="2316"/>
      <c r="D306" s="2316"/>
      <c r="E306" s="2316"/>
      <c r="F306" s="2316"/>
      <c r="G306" s="2316"/>
      <c r="H306" s="2316"/>
      <c r="I306" s="2316"/>
      <c r="J306" s="2316"/>
      <c r="K306" s="2316"/>
      <c r="L306" s="2316"/>
      <c r="M306" s="2316"/>
      <c r="N306" s="2316"/>
      <c r="O306" s="2316"/>
      <c r="P306" s="2316"/>
      <c r="Q306" s="2316"/>
      <c r="R306" s="2316"/>
      <c r="S306" s="2316"/>
      <c r="T306" s="2316"/>
      <c r="U306" s="2316"/>
      <c r="V306" s="2316"/>
      <c r="W306" s="2316"/>
      <c r="X306" s="2316"/>
      <c r="Y306" s="2316"/>
      <c r="Z306" s="2316"/>
    </row>
    <row r="307" spans="1:26" ht="15.75" customHeight="1">
      <c r="A307" s="2316"/>
      <c r="B307" s="2316"/>
      <c r="C307" s="2316"/>
      <c r="D307" s="2316"/>
      <c r="E307" s="2316"/>
      <c r="F307" s="2316"/>
      <c r="G307" s="2316"/>
      <c r="H307" s="2316"/>
      <c r="I307" s="2316"/>
      <c r="J307" s="2316"/>
      <c r="K307" s="2316"/>
      <c r="L307" s="2316"/>
      <c r="M307" s="2316"/>
      <c r="N307" s="2316"/>
      <c r="O307" s="2316"/>
      <c r="P307" s="2316"/>
      <c r="Q307" s="2316"/>
      <c r="R307" s="2316"/>
      <c r="S307" s="2316"/>
      <c r="T307" s="2316"/>
      <c r="U307" s="2316"/>
      <c r="V307" s="2316"/>
      <c r="W307" s="2316"/>
      <c r="X307" s="2316"/>
      <c r="Y307" s="2316"/>
      <c r="Z307" s="2316"/>
    </row>
    <row r="308" spans="1:26" ht="15.75" customHeight="1">
      <c r="A308" s="2316"/>
      <c r="B308" s="2316"/>
      <c r="C308" s="2316"/>
      <c r="D308" s="2316"/>
      <c r="E308" s="2316"/>
      <c r="F308" s="2316"/>
      <c r="G308" s="2316"/>
      <c r="H308" s="2316"/>
      <c r="I308" s="2316"/>
      <c r="J308" s="2316"/>
      <c r="K308" s="2316"/>
      <c r="L308" s="2316"/>
      <c r="M308" s="2316"/>
      <c r="N308" s="2316"/>
      <c r="O308" s="2316"/>
      <c r="P308" s="2316"/>
      <c r="Q308" s="2316"/>
      <c r="R308" s="2316"/>
      <c r="S308" s="2316"/>
      <c r="T308" s="2316"/>
      <c r="U308" s="2316"/>
      <c r="V308" s="2316"/>
      <c r="W308" s="2316"/>
      <c r="X308" s="2316"/>
      <c r="Y308" s="2316"/>
      <c r="Z308" s="2316"/>
    </row>
    <row r="309" spans="1:26" ht="15.75" customHeight="1">
      <c r="A309" s="2316"/>
      <c r="B309" s="2316"/>
      <c r="C309" s="2316"/>
      <c r="D309" s="2316"/>
      <c r="E309" s="2316"/>
      <c r="F309" s="2316"/>
      <c r="G309" s="2316"/>
      <c r="H309" s="2316"/>
      <c r="I309" s="2316"/>
      <c r="J309" s="2316"/>
      <c r="K309" s="2316"/>
      <c r="L309" s="2316"/>
      <c r="M309" s="2316"/>
      <c r="N309" s="2316"/>
      <c r="O309" s="2316"/>
      <c r="P309" s="2316"/>
      <c r="Q309" s="2316"/>
      <c r="R309" s="2316"/>
      <c r="S309" s="2316"/>
      <c r="T309" s="2316"/>
      <c r="U309" s="2316"/>
      <c r="V309" s="2316"/>
      <c r="W309" s="2316"/>
      <c r="X309" s="2316"/>
      <c r="Y309" s="2316"/>
      <c r="Z309" s="2316"/>
    </row>
    <row r="310" spans="1:26" ht="15.75" customHeight="1">
      <c r="A310" s="2316"/>
      <c r="B310" s="2316"/>
      <c r="C310" s="2316"/>
      <c r="D310" s="2316"/>
      <c r="E310" s="2316"/>
      <c r="F310" s="2316"/>
      <c r="G310" s="2316"/>
      <c r="H310" s="2316"/>
      <c r="I310" s="2316"/>
      <c r="J310" s="2316"/>
      <c r="K310" s="2316"/>
      <c r="L310" s="2316"/>
      <c r="M310" s="2316"/>
      <c r="N310" s="2316"/>
      <c r="O310" s="2316"/>
      <c r="P310" s="2316"/>
      <c r="Q310" s="2316"/>
      <c r="R310" s="2316"/>
      <c r="S310" s="2316"/>
      <c r="T310" s="2316"/>
      <c r="U310" s="2316"/>
      <c r="V310" s="2316"/>
      <c r="W310" s="2316"/>
      <c r="X310" s="2316"/>
      <c r="Y310" s="2316"/>
      <c r="Z310" s="2316"/>
    </row>
    <row r="311" spans="1:26" ht="15.75" customHeight="1">
      <c r="A311" s="2316"/>
      <c r="B311" s="2316"/>
      <c r="C311" s="2316"/>
      <c r="D311" s="2316"/>
      <c r="E311" s="2316"/>
      <c r="F311" s="2316"/>
      <c r="G311" s="2316"/>
      <c r="H311" s="2316"/>
      <c r="I311" s="2316"/>
      <c r="J311" s="2316"/>
      <c r="K311" s="2316"/>
      <c r="L311" s="2316"/>
      <c r="M311" s="2316"/>
      <c r="N311" s="2316"/>
      <c r="O311" s="2316"/>
      <c r="P311" s="2316"/>
      <c r="Q311" s="2316"/>
      <c r="R311" s="2316"/>
      <c r="S311" s="2316"/>
      <c r="T311" s="2316"/>
      <c r="U311" s="2316"/>
      <c r="V311" s="2316"/>
      <c r="W311" s="2316"/>
      <c r="X311" s="2316"/>
      <c r="Y311" s="2316"/>
      <c r="Z311" s="2316"/>
    </row>
    <row r="312" spans="1:26" ht="15.75" customHeight="1">
      <c r="A312" s="2316"/>
      <c r="B312" s="2316"/>
      <c r="C312" s="2316"/>
      <c r="D312" s="2316"/>
      <c r="E312" s="2316"/>
      <c r="F312" s="2316"/>
      <c r="G312" s="2316"/>
      <c r="H312" s="2316"/>
      <c r="I312" s="2316"/>
      <c r="J312" s="2316"/>
      <c r="K312" s="2316"/>
      <c r="L312" s="2316"/>
      <c r="M312" s="2316"/>
      <c r="N312" s="2316"/>
      <c r="O312" s="2316"/>
      <c r="P312" s="2316"/>
      <c r="Q312" s="2316"/>
      <c r="R312" s="2316"/>
      <c r="S312" s="2316"/>
      <c r="T312" s="2316"/>
      <c r="U312" s="2316"/>
      <c r="V312" s="2316"/>
      <c r="W312" s="2316"/>
      <c r="X312" s="2316"/>
      <c r="Y312" s="2316"/>
      <c r="Z312" s="2316"/>
    </row>
    <row r="313" spans="1:26" ht="15.75" customHeight="1">
      <c r="A313" s="2316"/>
      <c r="B313" s="2316"/>
      <c r="C313" s="2316"/>
      <c r="D313" s="2316"/>
      <c r="E313" s="2316"/>
      <c r="F313" s="2316"/>
      <c r="G313" s="2316"/>
      <c r="H313" s="2316"/>
      <c r="I313" s="2316"/>
      <c r="J313" s="2316"/>
      <c r="K313" s="2316"/>
      <c r="L313" s="2316"/>
      <c r="M313" s="2316"/>
      <c r="N313" s="2316"/>
      <c r="O313" s="2316"/>
      <c r="P313" s="2316"/>
      <c r="Q313" s="2316"/>
      <c r="R313" s="2316"/>
      <c r="S313" s="2316"/>
      <c r="T313" s="2316"/>
      <c r="U313" s="2316"/>
      <c r="V313" s="2316"/>
      <c r="W313" s="2316"/>
      <c r="X313" s="2316"/>
      <c r="Y313" s="2316"/>
      <c r="Z313" s="2316"/>
    </row>
    <row r="314" spans="1:26" ht="15.75" customHeight="1">
      <c r="A314" s="2316"/>
      <c r="B314" s="2316"/>
      <c r="C314" s="2316"/>
      <c r="D314" s="2316"/>
      <c r="E314" s="2316"/>
      <c r="F314" s="2316"/>
      <c r="G314" s="2316"/>
      <c r="H314" s="2316"/>
      <c r="I314" s="2316"/>
      <c r="J314" s="2316"/>
      <c r="K314" s="2316"/>
      <c r="L314" s="2316"/>
      <c r="M314" s="2316"/>
      <c r="N314" s="2316"/>
      <c r="O314" s="2316"/>
      <c r="P314" s="2316"/>
      <c r="Q314" s="2316"/>
      <c r="R314" s="2316"/>
      <c r="S314" s="2316"/>
      <c r="T314" s="2316"/>
      <c r="U314" s="2316"/>
      <c r="V314" s="2316"/>
      <c r="W314" s="2316"/>
      <c r="X314" s="2316"/>
      <c r="Y314" s="2316"/>
      <c r="Z314" s="2316"/>
    </row>
    <row r="315" spans="1:26" ht="15.75" customHeight="1">
      <c r="A315" s="2316"/>
      <c r="B315" s="2316"/>
      <c r="C315" s="2316"/>
      <c r="D315" s="2316"/>
      <c r="E315" s="2316"/>
      <c r="F315" s="2316"/>
      <c r="G315" s="2316"/>
      <c r="H315" s="2316"/>
      <c r="I315" s="2316"/>
      <c r="J315" s="2316"/>
      <c r="K315" s="2316"/>
      <c r="L315" s="2316"/>
      <c r="M315" s="2316"/>
      <c r="N315" s="2316"/>
      <c r="O315" s="2316"/>
      <c r="P315" s="2316"/>
      <c r="Q315" s="2316"/>
      <c r="R315" s="2316"/>
      <c r="S315" s="2316"/>
      <c r="T315" s="2316"/>
      <c r="U315" s="2316"/>
      <c r="V315" s="2316"/>
      <c r="W315" s="2316"/>
      <c r="X315" s="2316"/>
      <c r="Y315" s="2316"/>
      <c r="Z315" s="2316"/>
    </row>
    <row r="316" spans="1:26" ht="15.75" customHeight="1">
      <c r="A316" s="2316"/>
      <c r="B316" s="2316"/>
      <c r="C316" s="2316"/>
      <c r="D316" s="2316"/>
      <c r="E316" s="2316"/>
      <c r="F316" s="2316"/>
      <c r="G316" s="2316"/>
      <c r="H316" s="2316"/>
      <c r="I316" s="2316"/>
      <c r="J316" s="2316"/>
      <c r="K316" s="2316"/>
      <c r="L316" s="2316"/>
      <c r="M316" s="2316"/>
      <c r="N316" s="2316"/>
      <c r="O316" s="2316"/>
      <c r="P316" s="2316"/>
      <c r="Q316" s="2316"/>
      <c r="R316" s="2316"/>
      <c r="S316" s="2316"/>
      <c r="T316" s="2316"/>
      <c r="U316" s="2316"/>
      <c r="V316" s="2316"/>
      <c r="W316" s="2316"/>
      <c r="X316" s="2316"/>
      <c r="Y316" s="2316"/>
      <c r="Z316" s="2316"/>
    </row>
    <row r="317" spans="1:26" ht="15.75" customHeight="1">
      <c r="A317" s="2316"/>
      <c r="B317" s="2316"/>
      <c r="C317" s="2316"/>
      <c r="D317" s="2316"/>
      <c r="E317" s="2316"/>
      <c r="F317" s="2316"/>
      <c r="G317" s="2316"/>
      <c r="H317" s="2316"/>
      <c r="I317" s="2316"/>
      <c r="J317" s="2316"/>
      <c r="K317" s="2316"/>
      <c r="L317" s="2316"/>
      <c r="M317" s="2316"/>
      <c r="N317" s="2316"/>
      <c r="O317" s="2316"/>
      <c r="P317" s="2316"/>
      <c r="Q317" s="2316"/>
      <c r="R317" s="2316"/>
      <c r="S317" s="2316"/>
      <c r="T317" s="2316"/>
      <c r="U317" s="2316"/>
      <c r="V317" s="2316"/>
      <c r="W317" s="2316"/>
      <c r="X317" s="2316"/>
      <c r="Y317" s="2316"/>
      <c r="Z317" s="2316"/>
    </row>
    <row r="318" spans="1:26" ht="15.75" customHeight="1">
      <c r="A318" s="2316"/>
      <c r="B318" s="2316"/>
      <c r="C318" s="2316"/>
      <c r="D318" s="2316"/>
      <c r="E318" s="2316"/>
      <c r="F318" s="2316"/>
      <c r="G318" s="2316"/>
      <c r="H318" s="2316"/>
      <c r="I318" s="2316"/>
      <c r="J318" s="2316"/>
      <c r="K318" s="2316"/>
      <c r="L318" s="2316"/>
      <c r="M318" s="2316"/>
      <c r="N318" s="2316"/>
      <c r="O318" s="2316"/>
      <c r="P318" s="2316"/>
      <c r="Q318" s="2316"/>
      <c r="R318" s="2316"/>
      <c r="S318" s="2316"/>
      <c r="T318" s="2316"/>
      <c r="U318" s="2316"/>
      <c r="V318" s="2316"/>
      <c r="W318" s="2316"/>
      <c r="X318" s="2316"/>
      <c r="Y318" s="2316"/>
      <c r="Z318" s="2316"/>
    </row>
    <row r="319" spans="1:26" ht="15.75" customHeight="1">
      <c r="A319" s="2316"/>
      <c r="B319" s="2316"/>
      <c r="C319" s="2316"/>
      <c r="D319" s="2316"/>
      <c r="E319" s="2316"/>
      <c r="F319" s="2316"/>
      <c r="G319" s="2316"/>
      <c r="H319" s="2316"/>
      <c r="I319" s="2316"/>
      <c r="J319" s="2316"/>
      <c r="K319" s="2316"/>
      <c r="L319" s="2316"/>
      <c r="M319" s="2316"/>
      <c r="N319" s="2316"/>
      <c r="O319" s="2316"/>
      <c r="P319" s="2316"/>
      <c r="Q319" s="2316"/>
      <c r="R319" s="2316"/>
      <c r="S319" s="2316"/>
      <c r="T319" s="2316"/>
      <c r="U319" s="2316"/>
      <c r="V319" s="2316"/>
      <c r="W319" s="2316"/>
      <c r="X319" s="2316"/>
      <c r="Y319" s="2316"/>
      <c r="Z319" s="2316"/>
    </row>
    <row r="320" spans="1:26" ht="15.75" customHeight="1">
      <c r="A320" s="2316"/>
      <c r="B320" s="2316"/>
      <c r="C320" s="2316"/>
      <c r="D320" s="2316"/>
      <c r="E320" s="2316"/>
      <c r="F320" s="2316"/>
      <c r="G320" s="2316"/>
      <c r="H320" s="2316"/>
      <c r="I320" s="2316"/>
      <c r="J320" s="2316"/>
      <c r="K320" s="2316"/>
      <c r="L320" s="2316"/>
      <c r="M320" s="2316"/>
      <c r="N320" s="2316"/>
      <c r="O320" s="2316"/>
      <c r="P320" s="2316"/>
      <c r="Q320" s="2316"/>
      <c r="R320" s="2316"/>
      <c r="S320" s="2316"/>
      <c r="T320" s="2316"/>
      <c r="U320" s="2316"/>
      <c r="V320" s="2316"/>
      <c r="W320" s="2316"/>
      <c r="X320" s="2316"/>
      <c r="Y320" s="2316"/>
      <c r="Z320" s="2316"/>
    </row>
    <row r="321" spans="1:26" ht="15.75" customHeight="1">
      <c r="A321" s="2316"/>
      <c r="B321" s="2316"/>
      <c r="C321" s="2316"/>
      <c r="D321" s="2316"/>
      <c r="E321" s="2316"/>
      <c r="F321" s="2316"/>
      <c r="G321" s="2316"/>
      <c r="H321" s="2316"/>
      <c r="I321" s="2316"/>
      <c r="J321" s="2316"/>
      <c r="K321" s="2316"/>
      <c r="L321" s="2316"/>
      <c r="M321" s="2316"/>
      <c r="N321" s="2316"/>
      <c r="O321" s="2316"/>
      <c r="P321" s="2316"/>
      <c r="Q321" s="2316"/>
      <c r="R321" s="2316"/>
      <c r="S321" s="2316"/>
      <c r="T321" s="2316"/>
      <c r="U321" s="2316"/>
      <c r="V321" s="2316"/>
      <c r="W321" s="2316"/>
      <c r="X321" s="2316"/>
      <c r="Y321" s="2316"/>
      <c r="Z321" s="2316"/>
    </row>
    <row r="322" spans="1:26" ht="15.75" customHeight="1">
      <c r="A322" s="2316"/>
      <c r="B322" s="2316"/>
      <c r="C322" s="2316"/>
      <c r="D322" s="2316"/>
      <c r="E322" s="2316"/>
      <c r="F322" s="2316"/>
      <c r="G322" s="2316"/>
      <c r="H322" s="2316"/>
      <c r="I322" s="2316"/>
      <c r="J322" s="2316"/>
      <c r="K322" s="2316"/>
      <c r="L322" s="2316"/>
      <c r="M322" s="2316"/>
      <c r="N322" s="2316"/>
      <c r="O322" s="2316"/>
      <c r="P322" s="2316"/>
      <c r="Q322" s="2316"/>
      <c r="R322" s="2316"/>
      <c r="S322" s="2316"/>
      <c r="T322" s="2316"/>
      <c r="U322" s="2316"/>
      <c r="V322" s="2316"/>
      <c r="W322" s="2316"/>
      <c r="X322" s="2316"/>
      <c r="Y322" s="2316"/>
      <c r="Z322" s="2316"/>
    </row>
    <row r="323" spans="1:26" ht="15.75" customHeight="1">
      <c r="A323" s="2316"/>
      <c r="B323" s="2316"/>
      <c r="C323" s="2316"/>
      <c r="D323" s="2316"/>
      <c r="E323" s="2316"/>
      <c r="F323" s="2316"/>
      <c r="G323" s="2316"/>
      <c r="H323" s="2316"/>
      <c r="I323" s="2316"/>
      <c r="J323" s="2316"/>
      <c r="K323" s="2316"/>
      <c r="L323" s="2316"/>
      <c r="M323" s="2316"/>
      <c r="N323" s="2316"/>
      <c r="O323" s="2316"/>
      <c r="P323" s="2316"/>
      <c r="Q323" s="2316"/>
      <c r="R323" s="2316"/>
      <c r="S323" s="2316"/>
      <c r="T323" s="2316"/>
      <c r="U323" s="2316"/>
      <c r="V323" s="2316"/>
      <c r="W323" s="2316"/>
      <c r="X323" s="2316"/>
      <c r="Y323" s="2316"/>
      <c r="Z323" s="2316"/>
    </row>
    <row r="324" spans="1:26" ht="15.75" customHeight="1">
      <c r="A324" s="2316"/>
      <c r="B324" s="2316"/>
      <c r="C324" s="2316"/>
      <c r="D324" s="2316"/>
      <c r="E324" s="2316"/>
      <c r="F324" s="2316"/>
      <c r="G324" s="2316"/>
      <c r="H324" s="2316"/>
      <c r="I324" s="2316"/>
      <c r="J324" s="2316"/>
      <c r="K324" s="2316"/>
      <c r="L324" s="2316"/>
      <c r="M324" s="2316"/>
      <c r="N324" s="2316"/>
      <c r="O324" s="2316"/>
      <c r="P324" s="2316"/>
      <c r="Q324" s="2316"/>
      <c r="R324" s="2316"/>
      <c r="S324" s="2316"/>
      <c r="T324" s="2316"/>
      <c r="U324" s="2316"/>
      <c r="V324" s="2316"/>
      <c r="W324" s="2316"/>
      <c r="X324" s="2316"/>
      <c r="Y324" s="2316"/>
      <c r="Z324" s="2316"/>
    </row>
    <row r="325" spans="1:26" ht="15.75" customHeight="1">
      <c r="A325" s="2316"/>
      <c r="B325" s="2316"/>
      <c r="C325" s="2316"/>
      <c r="D325" s="2316"/>
      <c r="E325" s="2316"/>
      <c r="F325" s="2316"/>
      <c r="G325" s="2316"/>
      <c r="H325" s="2316"/>
      <c r="I325" s="2316"/>
      <c r="J325" s="2316"/>
      <c r="K325" s="2316"/>
      <c r="L325" s="2316"/>
      <c r="M325" s="2316"/>
      <c r="N325" s="2316"/>
      <c r="O325" s="2316"/>
      <c r="P325" s="2316"/>
      <c r="Q325" s="2316"/>
      <c r="R325" s="2316"/>
      <c r="S325" s="2316"/>
      <c r="T325" s="2316"/>
      <c r="U325" s="2316"/>
      <c r="V325" s="2316"/>
      <c r="W325" s="2316"/>
      <c r="X325" s="2316"/>
      <c r="Y325" s="2316"/>
      <c r="Z325" s="2316"/>
    </row>
    <row r="326" spans="1:26" ht="15.75" customHeight="1">
      <c r="A326" s="2316"/>
      <c r="B326" s="2316"/>
      <c r="C326" s="2316"/>
      <c r="D326" s="2316"/>
      <c r="E326" s="2316"/>
      <c r="F326" s="2316"/>
      <c r="G326" s="2316"/>
      <c r="H326" s="2316"/>
      <c r="I326" s="2316"/>
      <c r="J326" s="2316"/>
      <c r="K326" s="2316"/>
      <c r="L326" s="2316"/>
      <c r="M326" s="2316"/>
      <c r="N326" s="2316"/>
      <c r="O326" s="2316"/>
      <c r="P326" s="2316"/>
      <c r="Q326" s="2316"/>
      <c r="R326" s="2316"/>
      <c r="S326" s="2316"/>
      <c r="T326" s="2316"/>
      <c r="U326" s="2316"/>
      <c r="V326" s="2316"/>
      <c r="W326" s="2316"/>
      <c r="X326" s="2316"/>
      <c r="Y326" s="2316"/>
      <c r="Z326" s="2316"/>
    </row>
    <row r="327" spans="1:26" ht="15.75" customHeight="1">
      <c r="A327" s="2316"/>
      <c r="B327" s="2316"/>
      <c r="C327" s="2316"/>
      <c r="D327" s="2316"/>
      <c r="E327" s="2316"/>
      <c r="F327" s="2316"/>
      <c r="G327" s="2316"/>
      <c r="H327" s="2316"/>
      <c r="I327" s="2316"/>
      <c r="J327" s="2316"/>
      <c r="K327" s="2316"/>
      <c r="L327" s="2316"/>
      <c r="M327" s="2316"/>
      <c r="N327" s="2316"/>
      <c r="O327" s="2316"/>
      <c r="P327" s="2316"/>
      <c r="Q327" s="2316"/>
      <c r="R327" s="2316"/>
      <c r="S327" s="2316"/>
      <c r="T327" s="2316"/>
      <c r="U327" s="2316"/>
      <c r="V327" s="2316"/>
      <c r="W327" s="2316"/>
      <c r="X327" s="2316"/>
      <c r="Y327" s="2316"/>
      <c r="Z327" s="2316"/>
    </row>
    <row r="328" spans="1:26" ht="15.75" customHeight="1">
      <c r="A328" s="2316"/>
      <c r="B328" s="2316"/>
      <c r="C328" s="2316"/>
      <c r="D328" s="2316"/>
      <c r="E328" s="2316"/>
      <c r="F328" s="2316"/>
      <c r="G328" s="2316"/>
      <c r="H328" s="2316"/>
      <c r="I328" s="2316"/>
      <c r="J328" s="2316"/>
      <c r="K328" s="2316"/>
      <c r="L328" s="2316"/>
      <c r="M328" s="2316"/>
      <c r="N328" s="2316"/>
      <c r="O328" s="2316"/>
      <c r="P328" s="2316"/>
      <c r="Q328" s="2316"/>
      <c r="R328" s="2316"/>
      <c r="S328" s="2316"/>
      <c r="T328" s="2316"/>
      <c r="U328" s="2316"/>
      <c r="V328" s="2316"/>
      <c r="W328" s="2316"/>
      <c r="X328" s="2316"/>
      <c r="Y328" s="2316"/>
      <c r="Z328" s="2316"/>
    </row>
    <row r="329" spans="1:26" ht="15.75" customHeight="1">
      <c r="A329" s="2316"/>
      <c r="B329" s="2316"/>
      <c r="C329" s="2316"/>
      <c r="D329" s="2316"/>
      <c r="E329" s="2316"/>
      <c r="F329" s="2316"/>
      <c r="G329" s="2316"/>
      <c r="H329" s="2316"/>
      <c r="I329" s="2316"/>
      <c r="J329" s="2316"/>
      <c r="K329" s="2316"/>
      <c r="L329" s="2316"/>
      <c r="M329" s="2316"/>
      <c r="N329" s="2316"/>
      <c r="O329" s="2316"/>
      <c r="P329" s="2316"/>
      <c r="Q329" s="2316"/>
      <c r="R329" s="2316"/>
      <c r="S329" s="2316"/>
      <c r="T329" s="2316"/>
      <c r="U329" s="2316"/>
      <c r="V329" s="2316"/>
      <c r="W329" s="2316"/>
      <c r="X329" s="2316"/>
      <c r="Y329" s="2316"/>
      <c r="Z329" s="2316"/>
    </row>
    <row r="330" spans="1:26" ht="15.75" customHeight="1">
      <c r="A330" s="2316"/>
      <c r="B330" s="2316"/>
      <c r="C330" s="2316"/>
      <c r="D330" s="2316"/>
      <c r="E330" s="2316"/>
      <c r="F330" s="2316"/>
      <c r="G330" s="2316"/>
      <c r="H330" s="2316"/>
      <c r="I330" s="2316"/>
      <c r="J330" s="2316"/>
      <c r="K330" s="2316"/>
      <c r="L330" s="2316"/>
      <c r="M330" s="2316"/>
      <c r="N330" s="2316"/>
      <c r="O330" s="2316"/>
      <c r="P330" s="2316"/>
      <c r="Q330" s="2316"/>
      <c r="R330" s="2316"/>
      <c r="S330" s="2316"/>
      <c r="T330" s="2316"/>
      <c r="U330" s="2316"/>
      <c r="V330" s="2316"/>
      <c r="W330" s="2316"/>
      <c r="X330" s="2316"/>
      <c r="Y330" s="2316"/>
      <c r="Z330" s="2316"/>
    </row>
    <row r="331" spans="1:26" ht="15.75" customHeight="1">
      <c r="A331" s="2316"/>
      <c r="B331" s="2316"/>
      <c r="C331" s="2316"/>
      <c r="D331" s="2316"/>
      <c r="E331" s="2316"/>
      <c r="F331" s="2316"/>
      <c r="G331" s="2316"/>
      <c r="H331" s="2316"/>
      <c r="I331" s="2316"/>
      <c r="J331" s="2316"/>
      <c r="K331" s="2316"/>
      <c r="L331" s="2316"/>
      <c r="M331" s="2316"/>
      <c r="N331" s="2316"/>
      <c r="O331" s="2316"/>
      <c r="P331" s="2316"/>
      <c r="Q331" s="2316"/>
      <c r="R331" s="2316"/>
      <c r="S331" s="2316"/>
      <c r="T331" s="2316"/>
      <c r="U331" s="2316"/>
      <c r="V331" s="2316"/>
      <c r="W331" s="2316"/>
      <c r="X331" s="2316"/>
      <c r="Y331" s="2316"/>
      <c r="Z331" s="2316"/>
    </row>
    <row r="332" spans="1:26" ht="15.75" customHeight="1">
      <c r="A332" s="2316"/>
      <c r="B332" s="2316"/>
      <c r="C332" s="2316"/>
      <c r="D332" s="2316"/>
      <c r="E332" s="2316"/>
      <c r="F332" s="2316"/>
      <c r="G332" s="2316"/>
      <c r="H332" s="2316"/>
      <c r="I332" s="2316"/>
      <c r="J332" s="2316"/>
      <c r="K332" s="2316"/>
      <c r="L332" s="2316"/>
      <c r="M332" s="2316"/>
      <c r="N332" s="2316"/>
      <c r="O332" s="2316"/>
      <c r="P332" s="2316"/>
      <c r="Q332" s="2316"/>
      <c r="R332" s="2316"/>
      <c r="S332" s="2316"/>
      <c r="T332" s="2316"/>
      <c r="U332" s="2316"/>
      <c r="V332" s="2316"/>
      <c r="W332" s="2316"/>
      <c r="X332" s="2316"/>
      <c r="Y332" s="2316"/>
      <c r="Z332" s="2316"/>
    </row>
    <row r="333" spans="1:26" ht="15.75" customHeight="1">
      <c r="A333" s="2316"/>
      <c r="B333" s="2316"/>
      <c r="C333" s="2316"/>
      <c r="D333" s="2316"/>
      <c r="E333" s="2316"/>
      <c r="F333" s="2316"/>
      <c r="G333" s="2316"/>
      <c r="H333" s="2316"/>
      <c r="I333" s="2316"/>
      <c r="J333" s="2316"/>
      <c r="K333" s="2316"/>
      <c r="L333" s="2316"/>
      <c r="M333" s="2316"/>
      <c r="N333" s="2316"/>
      <c r="O333" s="2316"/>
      <c r="P333" s="2316"/>
      <c r="Q333" s="2316"/>
      <c r="R333" s="2316"/>
      <c r="S333" s="2316"/>
      <c r="T333" s="2316"/>
      <c r="U333" s="2316"/>
      <c r="V333" s="2316"/>
      <c r="W333" s="2316"/>
      <c r="X333" s="2316"/>
      <c r="Y333" s="2316"/>
      <c r="Z333" s="2316"/>
    </row>
    <row r="334" spans="1:26" ht="15.75" customHeight="1">
      <c r="A334" s="2316"/>
      <c r="B334" s="2316"/>
      <c r="C334" s="2316"/>
      <c r="D334" s="2316"/>
      <c r="E334" s="2316"/>
      <c r="F334" s="2316"/>
      <c r="G334" s="2316"/>
      <c r="H334" s="2316"/>
      <c r="I334" s="2316"/>
      <c r="J334" s="2316"/>
      <c r="K334" s="2316"/>
      <c r="L334" s="2316"/>
      <c r="M334" s="2316"/>
      <c r="N334" s="2316"/>
      <c r="O334" s="2316"/>
      <c r="P334" s="2316"/>
      <c r="Q334" s="2316"/>
      <c r="R334" s="2316"/>
      <c r="S334" s="2316"/>
      <c r="T334" s="2316"/>
      <c r="U334" s="2316"/>
      <c r="V334" s="2316"/>
      <c r="W334" s="2316"/>
      <c r="X334" s="2316"/>
      <c r="Y334" s="2316"/>
      <c r="Z334" s="2316"/>
    </row>
    <row r="335" spans="1:26" ht="15.75" customHeight="1">
      <c r="A335" s="2316"/>
      <c r="B335" s="2316"/>
      <c r="C335" s="2316"/>
      <c r="D335" s="2316"/>
      <c r="E335" s="2316"/>
      <c r="F335" s="2316"/>
      <c r="G335" s="2316"/>
      <c r="H335" s="2316"/>
      <c r="I335" s="2316"/>
      <c r="J335" s="2316"/>
      <c r="K335" s="2316"/>
      <c r="L335" s="2316"/>
      <c r="M335" s="2316"/>
      <c r="N335" s="2316"/>
      <c r="O335" s="2316"/>
      <c r="P335" s="2316"/>
      <c r="Q335" s="2316"/>
      <c r="R335" s="2316"/>
      <c r="S335" s="2316"/>
      <c r="T335" s="2316"/>
      <c r="U335" s="2316"/>
      <c r="V335" s="2316"/>
      <c r="W335" s="2316"/>
      <c r="X335" s="2316"/>
      <c r="Y335" s="2316"/>
      <c r="Z335" s="2316"/>
    </row>
    <row r="336" spans="1:26" ht="15.75" customHeight="1">
      <c r="A336" s="2316"/>
      <c r="B336" s="2316"/>
      <c r="C336" s="2316"/>
      <c r="D336" s="2316"/>
      <c r="E336" s="2316"/>
      <c r="F336" s="2316"/>
      <c r="G336" s="2316"/>
      <c r="H336" s="2316"/>
      <c r="I336" s="2316"/>
      <c r="J336" s="2316"/>
      <c r="K336" s="2316"/>
      <c r="L336" s="2316"/>
      <c r="M336" s="2316"/>
      <c r="N336" s="2316"/>
      <c r="O336" s="2316"/>
      <c r="P336" s="2316"/>
      <c r="Q336" s="2316"/>
      <c r="R336" s="2316"/>
      <c r="S336" s="2316"/>
      <c r="T336" s="2316"/>
      <c r="U336" s="2316"/>
      <c r="V336" s="2316"/>
      <c r="W336" s="2316"/>
      <c r="X336" s="2316"/>
      <c r="Y336" s="2316"/>
      <c r="Z336" s="2316"/>
    </row>
    <row r="337" spans="1:26" ht="15.75" customHeight="1">
      <c r="A337" s="2316"/>
      <c r="B337" s="2316"/>
      <c r="C337" s="2316"/>
      <c r="D337" s="2316"/>
      <c r="E337" s="2316"/>
      <c r="F337" s="2316"/>
      <c r="G337" s="2316"/>
      <c r="H337" s="2316"/>
      <c r="I337" s="2316"/>
      <c r="J337" s="2316"/>
      <c r="K337" s="2316"/>
      <c r="L337" s="2316"/>
      <c r="M337" s="2316"/>
      <c r="N337" s="2316"/>
      <c r="O337" s="2316"/>
      <c r="P337" s="2316"/>
      <c r="Q337" s="2316"/>
      <c r="R337" s="2316"/>
      <c r="S337" s="2316"/>
      <c r="T337" s="2316"/>
      <c r="U337" s="2316"/>
      <c r="V337" s="2316"/>
      <c r="W337" s="2316"/>
      <c r="X337" s="2316"/>
      <c r="Y337" s="2316"/>
      <c r="Z337" s="2316"/>
    </row>
    <row r="338" spans="1:26" ht="15.75" customHeight="1">
      <c r="A338" s="2316"/>
      <c r="B338" s="2316"/>
      <c r="C338" s="2316"/>
      <c r="D338" s="2316"/>
      <c r="E338" s="2316"/>
      <c r="F338" s="2316"/>
      <c r="G338" s="2316"/>
      <c r="H338" s="2316"/>
      <c r="I338" s="2316"/>
      <c r="J338" s="2316"/>
      <c r="K338" s="2316"/>
      <c r="L338" s="2316"/>
      <c r="M338" s="2316"/>
      <c r="N338" s="2316"/>
      <c r="O338" s="2316"/>
      <c r="P338" s="2316"/>
      <c r="Q338" s="2316"/>
      <c r="R338" s="2316"/>
      <c r="S338" s="2316"/>
      <c r="T338" s="2316"/>
      <c r="U338" s="2316"/>
      <c r="V338" s="2316"/>
      <c r="W338" s="2316"/>
      <c r="X338" s="2316"/>
      <c r="Y338" s="2316"/>
      <c r="Z338" s="2316"/>
    </row>
    <row r="339" spans="1:26" ht="15.75" customHeight="1">
      <c r="A339" s="2316"/>
      <c r="B339" s="2316"/>
      <c r="C339" s="2316"/>
      <c r="D339" s="2316"/>
      <c r="E339" s="2316"/>
      <c r="F339" s="2316"/>
      <c r="G339" s="2316"/>
      <c r="H339" s="2316"/>
      <c r="I339" s="2316"/>
      <c r="J339" s="2316"/>
      <c r="K339" s="2316"/>
      <c r="L339" s="2316"/>
      <c r="M339" s="2316"/>
      <c r="N339" s="2316"/>
      <c r="O339" s="2316"/>
      <c r="P339" s="2316"/>
      <c r="Q339" s="2316"/>
      <c r="R339" s="2316"/>
      <c r="S339" s="2316"/>
      <c r="T339" s="2316"/>
      <c r="U339" s="2316"/>
      <c r="V339" s="2316"/>
      <c r="W339" s="2316"/>
      <c r="X339" s="2316"/>
      <c r="Y339" s="2316"/>
      <c r="Z339" s="2316"/>
    </row>
    <row r="340" spans="1:26" ht="15.75" customHeight="1">
      <c r="A340" s="2316"/>
      <c r="B340" s="2316"/>
      <c r="C340" s="2316"/>
      <c r="D340" s="2316"/>
      <c r="E340" s="2316"/>
      <c r="F340" s="2316"/>
      <c r="G340" s="2316"/>
      <c r="H340" s="2316"/>
      <c r="I340" s="2316"/>
      <c r="J340" s="2316"/>
      <c r="K340" s="2316"/>
      <c r="L340" s="2316"/>
      <c r="M340" s="2316"/>
      <c r="N340" s="2316"/>
      <c r="O340" s="2316"/>
      <c r="P340" s="2316"/>
      <c r="Q340" s="2316"/>
      <c r="R340" s="2316"/>
      <c r="S340" s="2316"/>
      <c r="T340" s="2316"/>
      <c r="U340" s="2316"/>
      <c r="V340" s="2316"/>
      <c r="W340" s="2316"/>
      <c r="X340" s="2316"/>
      <c r="Y340" s="2316"/>
      <c r="Z340" s="2316"/>
    </row>
    <row r="341" spans="1:26" ht="15.75" customHeight="1">
      <c r="A341" s="2316"/>
      <c r="B341" s="2316"/>
      <c r="C341" s="2316"/>
      <c r="D341" s="2316"/>
      <c r="E341" s="2316"/>
      <c r="F341" s="2316"/>
      <c r="G341" s="2316"/>
      <c r="H341" s="2316"/>
      <c r="I341" s="2316"/>
      <c r="J341" s="2316"/>
      <c r="K341" s="2316"/>
      <c r="L341" s="2316"/>
      <c r="M341" s="2316"/>
      <c r="N341" s="2316"/>
      <c r="O341" s="2316"/>
      <c r="P341" s="2316"/>
      <c r="Q341" s="2316"/>
      <c r="R341" s="2316"/>
      <c r="S341" s="2316"/>
      <c r="T341" s="2316"/>
      <c r="U341" s="2316"/>
      <c r="V341" s="2316"/>
      <c r="W341" s="2316"/>
      <c r="X341" s="2316"/>
      <c r="Y341" s="2316"/>
      <c r="Z341" s="2316"/>
    </row>
    <row r="342" spans="1:26" ht="15.75" customHeight="1">
      <c r="A342" s="2316"/>
      <c r="B342" s="2316"/>
      <c r="C342" s="2316"/>
      <c r="D342" s="2316"/>
      <c r="E342" s="2316"/>
      <c r="F342" s="2316"/>
      <c r="G342" s="2316"/>
      <c r="H342" s="2316"/>
      <c r="I342" s="2316"/>
      <c r="J342" s="2316"/>
      <c r="K342" s="2316"/>
      <c r="L342" s="2316"/>
      <c r="M342" s="2316"/>
      <c r="N342" s="2316"/>
      <c r="O342" s="2316"/>
      <c r="P342" s="2316"/>
      <c r="Q342" s="2316"/>
      <c r="R342" s="2316"/>
      <c r="S342" s="2316"/>
      <c r="T342" s="2316"/>
      <c r="U342" s="2316"/>
      <c r="V342" s="2316"/>
      <c r="W342" s="2316"/>
      <c r="X342" s="2316"/>
      <c r="Y342" s="2316"/>
      <c r="Z342" s="2316"/>
    </row>
    <row r="343" spans="1:26" ht="15.75" customHeight="1">
      <c r="A343" s="2316"/>
      <c r="B343" s="2316"/>
      <c r="C343" s="2316"/>
      <c r="D343" s="2316"/>
      <c r="E343" s="2316"/>
      <c r="F343" s="2316"/>
      <c r="G343" s="2316"/>
      <c r="H343" s="2316"/>
      <c r="I343" s="2316"/>
      <c r="J343" s="2316"/>
      <c r="K343" s="2316"/>
      <c r="L343" s="2316"/>
      <c r="M343" s="2316"/>
      <c r="N343" s="2316"/>
      <c r="O343" s="2316"/>
      <c r="P343" s="2316"/>
      <c r="Q343" s="2316"/>
      <c r="R343" s="2316"/>
      <c r="S343" s="2316"/>
      <c r="T343" s="2316"/>
      <c r="U343" s="2316"/>
      <c r="V343" s="2316"/>
      <c r="W343" s="2316"/>
      <c r="X343" s="2316"/>
      <c r="Y343" s="2316"/>
      <c r="Z343" s="2316"/>
    </row>
    <row r="344" spans="1:26" ht="15.75" customHeight="1">
      <c r="A344" s="2316"/>
      <c r="B344" s="2316"/>
      <c r="C344" s="2316"/>
      <c r="D344" s="2316"/>
      <c r="E344" s="2316"/>
      <c r="F344" s="2316"/>
      <c r="G344" s="2316"/>
      <c r="H344" s="2316"/>
      <c r="I344" s="2316"/>
      <c r="J344" s="2316"/>
      <c r="K344" s="2316"/>
      <c r="L344" s="2316"/>
      <c r="M344" s="2316"/>
      <c r="N344" s="2316"/>
      <c r="O344" s="2316"/>
      <c r="P344" s="2316"/>
      <c r="Q344" s="2316"/>
      <c r="R344" s="2316"/>
      <c r="S344" s="2316"/>
      <c r="T344" s="2316"/>
      <c r="U344" s="2316"/>
      <c r="V344" s="2316"/>
      <c r="W344" s="2316"/>
      <c r="X344" s="2316"/>
      <c r="Y344" s="2316"/>
      <c r="Z344" s="2316"/>
    </row>
    <row r="345" spans="1:26" ht="15.75" customHeight="1">
      <c r="A345" s="2316"/>
      <c r="B345" s="2316"/>
      <c r="C345" s="2316"/>
      <c r="D345" s="2316"/>
      <c r="E345" s="2316"/>
      <c r="F345" s="2316"/>
      <c r="G345" s="2316"/>
      <c r="H345" s="2316"/>
      <c r="I345" s="2316"/>
      <c r="J345" s="2316"/>
      <c r="K345" s="2316"/>
      <c r="L345" s="2316"/>
      <c r="M345" s="2316"/>
      <c r="N345" s="2316"/>
      <c r="O345" s="2316"/>
      <c r="P345" s="2316"/>
      <c r="Q345" s="2316"/>
      <c r="R345" s="2316"/>
      <c r="S345" s="2316"/>
      <c r="T345" s="2316"/>
      <c r="U345" s="2316"/>
      <c r="V345" s="2316"/>
      <c r="W345" s="2316"/>
      <c r="X345" s="2316"/>
      <c r="Y345" s="2316"/>
      <c r="Z345" s="2316"/>
    </row>
    <row r="346" spans="1:26" ht="15.75" customHeight="1">
      <c r="A346" s="2316"/>
      <c r="B346" s="2316"/>
      <c r="C346" s="2316"/>
      <c r="D346" s="2316"/>
      <c r="E346" s="2316"/>
      <c r="F346" s="2316"/>
      <c r="G346" s="2316"/>
      <c r="H346" s="2316"/>
      <c r="I346" s="2316"/>
      <c r="J346" s="2316"/>
      <c r="K346" s="2316"/>
      <c r="L346" s="2316"/>
      <c r="M346" s="2316"/>
      <c r="N346" s="2316"/>
      <c r="O346" s="2316"/>
      <c r="P346" s="2316"/>
      <c r="Q346" s="2316"/>
      <c r="R346" s="2316"/>
      <c r="S346" s="2316"/>
      <c r="T346" s="2316"/>
      <c r="U346" s="2316"/>
      <c r="V346" s="2316"/>
      <c r="W346" s="2316"/>
      <c r="X346" s="2316"/>
      <c r="Y346" s="2316"/>
      <c r="Z346" s="2316"/>
    </row>
    <row r="347" spans="1:26" ht="15.75" customHeight="1">
      <c r="A347" s="2316"/>
      <c r="B347" s="2316"/>
      <c r="C347" s="2316"/>
      <c r="D347" s="2316"/>
      <c r="E347" s="2316"/>
      <c r="F347" s="2316"/>
      <c r="G347" s="2316"/>
      <c r="H347" s="2316"/>
      <c r="I347" s="2316"/>
      <c r="J347" s="2316"/>
      <c r="K347" s="2316"/>
      <c r="L347" s="2316"/>
      <c r="M347" s="2316"/>
      <c r="N347" s="2316"/>
      <c r="O347" s="2316"/>
      <c r="P347" s="2316"/>
      <c r="Q347" s="2316"/>
      <c r="R347" s="2316"/>
      <c r="S347" s="2316"/>
      <c r="T347" s="2316"/>
      <c r="U347" s="2316"/>
      <c r="V347" s="2316"/>
      <c r="W347" s="2316"/>
      <c r="X347" s="2316"/>
      <c r="Y347" s="2316"/>
      <c r="Z347" s="2316"/>
    </row>
    <row r="348" spans="1:26" ht="15.75" customHeight="1">
      <c r="A348" s="2316"/>
      <c r="B348" s="2316"/>
      <c r="C348" s="2316"/>
      <c r="D348" s="2316"/>
      <c r="E348" s="2316"/>
      <c r="F348" s="2316"/>
      <c r="G348" s="2316"/>
      <c r="H348" s="2316"/>
      <c r="I348" s="2316"/>
      <c r="J348" s="2316"/>
      <c r="K348" s="2316"/>
      <c r="L348" s="2316"/>
      <c r="M348" s="2316"/>
      <c r="N348" s="2316"/>
      <c r="O348" s="2316"/>
      <c r="P348" s="2316"/>
      <c r="Q348" s="2316"/>
      <c r="R348" s="2316"/>
      <c r="S348" s="2316"/>
      <c r="T348" s="2316"/>
      <c r="U348" s="2316"/>
      <c r="V348" s="2316"/>
      <c r="W348" s="2316"/>
      <c r="X348" s="2316"/>
      <c r="Y348" s="2316"/>
      <c r="Z348" s="2316"/>
    </row>
    <row r="349" spans="1:26" ht="15.75" customHeight="1">
      <c r="A349" s="2316"/>
      <c r="B349" s="2316"/>
      <c r="C349" s="2316"/>
      <c r="D349" s="2316"/>
      <c r="E349" s="2316"/>
      <c r="F349" s="2316"/>
      <c r="G349" s="2316"/>
      <c r="H349" s="2316"/>
      <c r="I349" s="2316"/>
      <c r="J349" s="2316"/>
      <c r="K349" s="2316"/>
      <c r="L349" s="2316"/>
      <c r="M349" s="2316"/>
      <c r="N349" s="2316"/>
      <c r="O349" s="2316"/>
      <c r="P349" s="2316"/>
      <c r="Q349" s="2316"/>
      <c r="R349" s="2316"/>
      <c r="S349" s="2316"/>
      <c r="T349" s="2316"/>
      <c r="U349" s="2316"/>
      <c r="V349" s="2316"/>
      <c r="W349" s="2316"/>
      <c r="X349" s="2316"/>
      <c r="Y349" s="2316"/>
      <c r="Z349" s="2316"/>
    </row>
    <row r="350" spans="1:26" ht="15.75" customHeight="1">
      <c r="A350" s="2316"/>
      <c r="B350" s="2316"/>
      <c r="C350" s="2316"/>
      <c r="D350" s="2316"/>
      <c r="E350" s="2316"/>
      <c r="F350" s="2316"/>
      <c r="G350" s="2316"/>
      <c r="H350" s="2316"/>
      <c r="I350" s="2316"/>
      <c r="J350" s="2316"/>
      <c r="K350" s="2316"/>
      <c r="L350" s="2316"/>
      <c r="M350" s="2316"/>
      <c r="N350" s="2316"/>
      <c r="O350" s="2316"/>
      <c r="P350" s="2316"/>
      <c r="Q350" s="2316"/>
      <c r="R350" s="2316"/>
      <c r="S350" s="2316"/>
      <c r="T350" s="2316"/>
      <c r="U350" s="2316"/>
      <c r="V350" s="2316"/>
      <c r="W350" s="2316"/>
      <c r="X350" s="2316"/>
      <c r="Y350" s="2316"/>
      <c r="Z350" s="2316"/>
    </row>
    <row r="351" spans="1:26" ht="15.75" customHeight="1">
      <c r="A351" s="2316"/>
      <c r="B351" s="2316"/>
      <c r="C351" s="2316"/>
      <c r="D351" s="2316"/>
      <c r="E351" s="2316"/>
      <c r="F351" s="2316"/>
      <c r="G351" s="2316"/>
      <c r="H351" s="2316"/>
      <c r="I351" s="2316"/>
      <c r="J351" s="2316"/>
      <c r="K351" s="2316"/>
      <c r="L351" s="2316"/>
      <c r="M351" s="2316"/>
      <c r="N351" s="2316"/>
      <c r="O351" s="2316"/>
      <c r="P351" s="2316"/>
      <c r="Q351" s="2316"/>
      <c r="R351" s="2316"/>
      <c r="S351" s="2316"/>
      <c r="T351" s="2316"/>
      <c r="U351" s="2316"/>
      <c r="V351" s="2316"/>
      <c r="W351" s="2316"/>
      <c r="X351" s="2316"/>
      <c r="Y351" s="2316"/>
      <c r="Z351" s="2316"/>
    </row>
    <row r="352" spans="1:26" ht="15.75" customHeight="1">
      <c r="A352" s="2316"/>
      <c r="B352" s="2316"/>
      <c r="C352" s="2316"/>
      <c r="D352" s="2316"/>
      <c r="E352" s="2316"/>
      <c r="F352" s="2316"/>
      <c r="G352" s="2316"/>
      <c r="H352" s="2316"/>
      <c r="I352" s="2316"/>
      <c r="J352" s="2316"/>
      <c r="K352" s="2316"/>
      <c r="L352" s="2316"/>
      <c r="M352" s="2316"/>
      <c r="N352" s="2316"/>
      <c r="O352" s="2316"/>
      <c r="P352" s="2316"/>
      <c r="Q352" s="2316"/>
      <c r="R352" s="2316"/>
      <c r="S352" s="2316"/>
      <c r="T352" s="2316"/>
      <c r="U352" s="2316"/>
      <c r="V352" s="2316"/>
      <c r="W352" s="2316"/>
      <c r="X352" s="2316"/>
      <c r="Y352" s="2316"/>
      <c r="Z352" s="2316"/>
    </row>
    <row r="353" spans="1:26" ht="15.75" customHeight="1">
      <c r="A353" s="2316"/>
      <c r="B353" s="2316"/>
      <c r="C353" s="2316"/>
      <c r="D353" s="2316"/>
      <c r="E353" s="2316"/>
      <c r="F353" s="2316"/>
      <c r="G353" s="2316"/>
      <c r="H353" s="2316"/>
      <c r="I353" s="2316"/>
      <c r="J353" s="2316"/>
      <c r="K353" s="2316"/>
      <c r="L353" s="2316"/>
      <c r="M353" s="2316"/>
      <c r="N353" s="2316"/>
      <c r="O353" s="2316"/>
      <c r="P353" s="2316"/>
      <c r="Q353" s="2316"/>
      <c r="R353" s="2316"/>
      <c r="S353" s="2316"/>
      <c r="T353" s="2316"/>
      <c r="U353" s="2316"/>
      <c r="V353" s="2316"/>
      <c r="W353" s="2316"/>
      <c r="X353" s="2316"/>
      <c r="Y353" s="2316"/>
      <c r="Z353" s="2316"/>
    </row>
    <row r="354" spans="1:26" ht="15.75" customHeight="1">
      <c r="A354" s="2316"/>
      <c r="B354" s="2316"/>
      <c r="C354" s="2316"/>
      <c r="D354" s="2316"/>
      <c r="E354" s="2316"/>
      <c r="F354" s="2316"/>
      <c r="G354" s="2316"/>
      <c r="H354" s="2316"/>
      <c r="I354" s="2316"/>
      <c r="J354" s="2316"/>
      <c r="K354" s="2316"/>
      <c r="L354" s="2316"/>
      <c r="M354" s="2316"/>
      <c r="N354" s="2316"/>
      <c r="O354" s="2316"/>
      <c r="P354" s="2316"/>
      <c r="Q354" s="2316"/>
      <c r="R354" s="2316"/>
      <c r="S354" s="2316"/>
      <c r="T354" s="2316"/>
      <c r="U354" s="2316"/>
      <c r="V354" s="2316"/>
      <c r="W354" s="2316"/>
      <c r="X354" s="2316"/>
      <c r="Y354" s="2316"/>
      <c r="Z354" s="2316"/>
    </row>
    <row r="355" spans="1:26" ht="15.75" customHeight="1">
      <c r="A355" s="2316"/>
      <c r="B355" s="2316"/>
      <c r="C355" s="2316"/>
      <c r="D355" s="2316"/>
      <c r="E355" s="2316"/>
      <c r="F355" s="2316"/>
      <c r="G355" s="2316"/>
      <c r="H355" s="2316"/>
      <c r="I355" s="2316"/>
      <c r="J355" s="2316"/>
      <c r="K355" s="2316"/>
      <c r="L355" s="2316"/>
      <c r="M355" s="2316"/>
      <c r="N355" s="2316"/>
      <c r="O355" s="2316"/>
      <c r="P355" s="2316"/>
      <c r="Q355" s="2316"/>
      <c r="R355" s="2316"/>
      <c r="S355" s="2316"/>
      <c r="T355" s="2316"/>
      <c r="U355" s="2316"/>
      <c r="V355" s="2316"/>
      <c r="W355" s="2316"/>
      <c r="X355" s="2316"/>
      <c r="Y355" s="2316"/>
      <c r="Z355" s="2316"/>
    </row>
    <row r="356" spans="1:26" ht="15.75" customHeight="1">
      <c r="A356" s="2316"/>
      <c r="B356" s="2316"/>
      <c r="C356" s="2316"/>
      <c r="D356" s="2316"/>
      <c r="E356" s="2316"/>
      <c r="F356" s="2316"/>
      <c r="G356" s="2316"/>
      <c r="H356" s="2316"/>
      <c r="I356" s="2316"/>
      <c r="J356" s="2316"/>
      <c r="K356" s="2316"/>
      <c r="L356" s="2316"/>
      <c r="M356" s="2316"/>
      <c r="N356" s="2316"/>
      <c r="O356" s="2316"/>
      <c r="P356" s="2316"/>
      <c r="Q356" s="2316"/>
      <c r="R356" s="2316"/>
      <c r="S356" s="2316"/>
      <c r="T356" s="2316"/>
      <c r="U356" s="2316"/>
      <c r="V356" s="2316"/>
      <c r="W356" s="2316"/>
      <c r="X356" s="2316"/>
      <c r="Y356" s="2316"/>
      <c r="Z356" s="2316"/>
    </row>
    <row r="357" spans="1:26" ht="15.75" customHeight="1">
      <c r="A357" s="2316"/>
      <c r="B357" s="2316"/>
      <c r="C357" s="2316"/>
      <c r="D357" s="2316"/>
      <c r="E357" s="2316"/>
      <c r="F357" s="2316"/>
      <c r="G357" s="2316"/>
      <c r="H357" s="2316"/>
      <c r="I357" s="2316"/>
      <c r="J357" s="2316"/>
      <c r="K357" s="2316"/>
      <c r="L357" s="2316"/>
      <c r="M357" s="2316"/>
      <c r="N357" s="2316"/>
      <c r="O357" s="2316"/>
      <c r="P357" s="2316"/>
      <c r="Q357" s="2316"/>
      <c r="R357" s="2316"/>
      <c r="S357" s="2316"/>
      <c r="T357" s="2316"/>
      <c r="U357" s="2316"/>
      <c r="V357" s="2316"/>
      <c r="W357" s="2316"/>
      <c r="X357" s="2316"/>
      <c r="Y357" s="2316"/>
      <c r="Z357" s="2316"/>
    </row>
    <row r="358" spans="1:26" ht="15.75" customHeight="1">
      <c r="A358" s="2316"/>
      <c r="B358" s="2316"/>
      <c r="C358" s="2316"/>
      <c r="D358" s="2316"/>
      <c r="E358" s="2316"/>
      <c r="F358" s="2316"/>
      <c r="G358" s="2316"/>
      <c r="H358" s="2316"/>
      <c r="I358" s="2316"/>
      <c r="J358" s="2316"/>
      <c r="K358" s="2316"/>
      <c r="L358" s="2316"/>
      <c r="M358" s="2316"/>
      <c r="N358" s="2316"/>
      <c r="O358" s="2316"/>
      <c r="P358" s="2316"/>
      <c r="Q358" s="2316"/>
      <c r="R358" s="2316"/>
      <c r="S358" s="2316"/>
      <c r="T358" s="2316"/>
      <c r="U358" s="2316"/>
      <c r="V358" s="2316"/>
      <c r="W358" s="2316"/>
      <c r="X358" s="2316"/>
      <c r="Y358" s="2316"/>
      <c r="Z358" s="2316"/>
    </row>
    <row r="359" spans="1:26" ht="15.75" customHeight="1">
      <c r="A359" s="2316"/>
      <c r="B359" s="2316"/>
      <c r="C359" s="2316"/>
      <c r="D359" s="2316"/>
      <c r="E359" s="2316"/>
      <c r="F359" s="2316"/>
      <c r="G359" s="2316"/>
      <c r="H359" s="2316"/>
      <c r="I359" s="2316"/>
      <c r="J359" s="2316"/>
      <c r="K359" s="2316"/>
      <c r="L359" s="2316"/>
      <c r="M359" s="2316"/>
      <c r="N359" s="2316"/>
      <c r="O359" s="2316"/>
      <c r="P359" s="2316"/>
      <c r="Q359" s="2316"/>
      <c r="R359" s="2316"/>
      <c r="S359" s="2316"/>
      <c r="T359" s="2316"/>
      <c r="U359" s="2316"/>
      <c r="V359" s="2316"/>
      <c r="W359" s="2316"/>
      <c r="X359" s="2316"/>
      <c r="Y359" s="2316"/>
      <c r="Z359" s="2316"/>
    </row>
    <row r="360" spans="1:26" ht="15.75" customHeight="1">
      <c r="A360" s="2316"/>
      <c r="B360" s="2316"/>
      <c r="C360" s="2316"/>
      <c r="D360" s="2316"/>
      <c r="E360" s="2316"/>
      <c r="F360" s="2316"/>
      <c r="G360" s="2316"/>
      <c r="H360" s="2316"/>
      <c r="I360" s="2316"/>
      <c r="J360" s="2316"/>
      <c r="K360" s="2316"/>
      <c r="L360" s="2316"/>
      <c r="M360" s="2316"/>
      <c r="N360" s="2316"/>
      <c r="O360" s="2316"/>
      <c r="P360" s="2316"/>
      <c r="Q360" s="2316"/>
      <c r="R360" s="2316"/>
      <c r="S360" s="2316"/>
      <c r="T360" s="2316"/>
      <c r="U360" s="2316"/>
      <c r="V360" s="2316"/>
      <c r="W360" s="2316"/>
      <c r="X360" s="2316"/>
      <c r="Y360" s="2316"/>
      <c r="Z360" s="2316"/>
    </row>
    <row r="361" spans="1:26" ht="15.75" customHeight="1">
      <c r="A361" s="2316"/>
      <c r="B361" s="2316"/>
      <c r="C361" s="2316"/>
      <c r="D361" s="2316"/>
      <c r="E361" s="2316"/>
      <c r="F361" s="2316"/>
      <c r="G361" s="2316"/>
      <c r="H361" s="2316"/>
      <c r="I361" s="2316"/>
      <c r="J361" s="2316"/>
      <c r="K361" s="2316"/>
      <c r="L361" s="2316"/>
      <c r="M361" s="2316"/>
      <c r="N361" s="2316"/>
      <c r="O361" s="2316"/>
      <c r="P361" s="2316"/>
      <c r="Q361" s="2316"/>
      <c r="R361" s="2316"/>
      <c r="S361" s="2316"/>
      <c r="T361" s="2316"/>
      <c r="U361" s="2316"/>
      <c r="V361" s="2316"/>
      <c r="W361" s="2316"/>
      <c r="X361" s="2316"/>
      <c r="Y361" s="2316"/>
      <c r="Z361" s="2316"/>
    </row>
    <row r="362" spans="1:26" ht="15.75" customHeight="1">
      <c r="A362" s="2316"/>
      <c r="B362" s="2316"/>
      <c r="C362" s="2316"/>
      <c r="D362" s="2316"/>
      <c r="E362" s="2316"/>
      <c r="F362" s="2316"/>
      <c r="G362" s="2316"/>
      <c r="H362" s="2316"/>
      <c r="I362" s="2316"/>
      <c r="J362" s="2316"/>
      <c r="K362" s="2316"/>
      <c r="L362" s="2316"/>
      <c r="M362" s="2316"/>
      <c r="N362" s="2316"/>
      <c r="O362" s="2316"/>
      <c r="P362" s="2316"/>
      <c r="Q362" s="2316"/>
      <c r="R362" s="2316"/>
      <c r="S362" s="2316"/>
      <c r="T362" s="2316"/>
      <c r="U362" s="2316"/>
      <c r="V362" s="2316"/>
      <c r="W362" s="2316"/>
      <c r="X362" s="2316"/>
      <c r="Y362" s="2316"/>
      <c r="Z362" s="2316"/>
    </row>
    <row r="363" spans="1:26" ht="15.75" customHeight="1">
      <c r="A363" s="2316"/>
      <c r="B363" s="2316"/>
      <c r="C363" s="2316"/>
      <c r="D363" s="2316"/>
      <c r="E363" s="2316"/>
      <c r="F363" s="2316"/>
      <c r="G363" s="2316"/>
      <c r="H363" s="2316"/>
      <c r="I363" s="2316"/>
      <c r="J363" s="2316"/>
      <c r="K363" s="2316"/>
      <c r="L363" s="2316"/>
      <c r="M363" s="2316"/>
      <c r="N363" s="2316"/>
      <c r="O363" s="2316"/>
      <c r="P363" s="2316"/>
      <c r="Q363" s="2316"/>
      <c r="R363" s="2316"/>
      <c r="S363" s="2316"/>
      <c r="T363" s="2316"/>
      <c r="U363" s="2316"/>
      <c r="V363" s="2316"/>
      <c r="W363" s="2316"/>
      <c r="X363" s="2316"/>
      <c r="Y363" s="2316"/>
      <c r="Z363" s="2316"/>
    </row>
    <row r="364" spans="1:26" ht="15.75" customHeight="1">
      <c r="A364" s="2316"/>
      <c r="B364" s="2316"/>
      <c r="C364" s="2316"/>
      <c r="D364" s="2316"/>
      <c r="E364" s="2316"/>
      <c r="F364" s="2316"/>
      <c r="G364" s="2316"/>
      <c r="H364" s="2316"/>
      <c r="I364" s="2316"/>
      <c r="J364" s="2316"/>
      <c r="K364" s="2316"/>
      <c r="L364" s="2316"/>
      <c r="M364" s="2316"/>
      <c r="N364" s="2316"/>
      <c r="O364" s="2316"/>
      <c r="P364" s="2316"/>
      <c r="Q364" s="2316"/>
      <c r="R364" s="2316"/>
      <c r="S364" s="2316"/>
      <c r="T364" s="2316"/>
      <c r="U364" s="2316"/>
      <c r="V364" s="2316"/>
      <c r="W364" s="2316"/>
      <c r="X364" s="2316"/>
      <c r="Y364" s="2316"/>
      <c r="Z364" s="2316"/>
    </row>
    <row r="365" spans="1:26" ht="15.75" customHeight="1">
      <c r="A365" s="2316"/>
      <c r="B365" s="2316"/>
      <c r="C365" s="2316"/>
      <c r="D365" s="2316"/>
      <c r="E365" s="2316"/>
      <c r="F365" s="2316"/>
      <c r="G365" s="2316"/>
      <c r="H365" s="2316"/>
      <c r="I365" s="2316"/>
      <c r="J365" s="2316"/>
      <c r="K365" s="2316"/>
      <c r="L365" s="2316"/>
      <c r="M365" s="2316"/>
      <c r="N365" s="2316"/>
      <c r="O365" s="2316"/>
      <c r="P365" s="2316"/>
      <c r="Q365" s="2316"/>
      <c r="R365" s="2316"/>
      <c r="S365" s="2316"/>
      <c r="T365" s="2316"/>
      <c r="U365" s="2316"/>
      <c r="V365" s="2316"/>
      <c r="W365" s="2316"/>
      <c r="X365" s="2316"/>
      <c r="Y365" s="2316"/>
      <c r="Z365" s="2316"/>
    </row>
    <row r="366" spans="1:26" ht="15.75" customHeight="1">
      <c r="A366" s="2316"/>
      <c r="B366" s="2316"/>
      <c r="C366" s="2316"/>
      <c r="D366" s="2316"/>
      <c r="E366" s="2316"/>
      <c r="F366" s="2316"/>
      <c r="G366" s="2316"/>
      <c r="H366" s="2316"/>
      <c r="I366" s="2316"/>
      <c r="J366" s="2316"/>
      <c r="K366" s="2316"/>
      <c r="L366" s="2316"/>
      <c r="M366" s="2316"/>
      <c r="N366" s="2316"/>
      <c r="O366" s="2316"/>
      <c r="P366" s="2316"/>
      <c r="Q366" s="2316"/>
      <c r="R366" s="2316"/>
      <c r="S366" s="2316"/>
      <c r="T366" s="2316"/>
      <c r="U366" s="2316"/>
      <c r="V366" s="2316"/>
      <c r="W366" s="2316"/>
      <c r="X366" s="2316"/>
      <c r="Y366" s="2316"/>
      <c r="Z366" s="2316"/>
    </row>
    <row r="367" spans="1:26" ht="15.75" customHeight="1">
      <c r="A367" s="2316"/>
      <c r="B367" s="2316"/>
      <c r="C367" s="2316"/>
      <c r="D367" s="2316"/>
      <c r="E367" s="2316"/>
      <c r="F367" s="2316"/>
      <c r="G367" s="2316"/>
      <c r="H367" s="2316"/>
      <c r="I367" s="2316"/>
      <c r="J367" s="2316"/>
      <c r="K367" s="2316"/>
      <c r="L367" s="2316"/>
      <c r="M367" s="2316"/>
      <c r="N367" s="2316"/>
      <c r="O367" s="2316"/>
      <c r="P367" s="2316"/>
      <c r="Q367" s="2316"/>
      <c r="R367" s="2316"/>
      <c r="S367" s="2316"/>
      <c r="T367" s="2316"/>
      <c r="U367" s="2316"/>
      <c r="V367" s="2316"/>
      <c r="W367" s="2316"/>
      <c r="X367" s="2316"/>
      <c r="Y367" s="2316"/>
      <c r="Z367" s="2316"/>
    </row>
    <row r="368" spans="1:26" ht="15.75" customHeight="1">
      <c r="A368" s="2316"/>
      <c r="B368" s="2316"/>
      <c r="C368" s="2316"/>
      <c r="D368" s="2316"/>
      <c r="E368" s="2316"/>
      <c r="F368" s="2316"/>
      <c r="G368" s="2316"/>
      <c r="H368" s="2316"/>
      <c r="I368" s="2316"/>
      <c r="J368" s="2316"/>
      <c r="K368" s="2316"/>
      <c r="L368" s="2316"/>
      <c r="M368" s="2316"/>
      <c r="N368" s="2316"/>
      <c r="O368" s="2316"/>
      <c r="P368" s="2316"/>
      <c r="Q368" s="2316"/>
      <c r="R368" s="2316"/>
      <c r="S368" s="2316"/>
      <c r="T368" s="2316"/>
      <c r="U368" s="2316"/>
      <c r="V368" s="2316"/>
      <c r="W368" s="2316"/>
      <c r="X368" s="2316"/>
      <c r="Y368" s="2316"/>
      <c r="Z368" s="2316"/>
    </row>
    <row r="369" spans="1:26" ht="15.75" customHeight="1">
      <c r="A369" s="2316"/>
      <c r="B369" s="2316"/>
      <c r="C369" s="2316"/>
      <c r="D369" s="2316"/>
      <c r="E369" s="2316"/>
      <c r="F369" s="2316"/>
      <c r="G369" s="2316"/>
      <c r="H369" s="2316"/>
      <c r="I369" s="2316"/>
      <c r="J369" s="2316"/>
      <c r="K369" s="2316"/>
      <c r="L369" s="2316"/>
      <c r="M369" s="2316"/>
      <c r="N369" s="2316"/>
      <c r="O369" s="2316"/>
      <c r="P369" s="2316"/>
      <c r="Q369" s="2316"/>
      <c r="R369" s="2316"/>
      <c r="S369" s="2316"/>
      <c r="T369" s="2316"/>
      <c r="U369" s="2316"/>
      <c r="V369" s="2316"/>
      <c r="W369" s="2316"/>
      <c r="X369" s="2316"/>
      <c r="Y369" s="2316"/>
      <c r="Z369" s="2316"/>
    </row>
    <row r="370" spans="1:26" ht="15.75" customHeight="1">
      <c r="A370" s="2316"/>
      <c r="B370" s="2316"/>
      <c r="C370" s="2316"/>
      <c r="D370" s="2316"/>
      <c r="E370" s="2316"/>
      <c r="F370" s="2316"/>
      <c r="G370" s="2316"/>
      <c r="H370" s="2316"/>
      <c r="I370" s="2316"/>
      <c r="J370" s="2316"/>
      <c r="K370" s="2316"/>
      <c r="L370" s="2316"/>
      <c r="M370" s="2316"/>
      <c r="N370" s="2316"/>
      <c r="O370" s="2316"/>
      <c r="P370" s="2316"/>
      <c r="Q370" s="2316"/>
      <c r="R370" s="2316"/>
      <c r="S370" s="2316"/>
      <c r="T370" s="2316"/>
      <c r="U370" s="2316"/>
      <c r="V370" s="2316"/>
      <c r="W370" s="2316"/>
      <c r="X370" s="2316"/>
      <c r="Y370" s="2316"/>
      <c r="Z370" s="2316"/>
    </row>
    <row r="371" spans="1:26" ht="15.75" customHeight="1">
      <c r="A371" s="2316"/>
      <c r="B371" s="2316"/>
      <c r="C371" s="2316"/>
      <c r="D371" s="2316"/>
      <c r="E371" s="2316"/>
      <c r="F371" s="2316"/>
      <c r="G371" s="2316"/>
      <c r="H371" s="2316"/>
      <c r="I371" s="2316"/>
      <c r="J371" s="2316"/>
      <c r="K371" s="2316"/>
      <c r="L371" s="2316"/>
      <c r="M371" s="2316"/>
      <c r="N371" s="2316"/>
      <c r="O371" s="2316"/>
      <c r="P371" s="2316"/>
      <c r="Q371" s="2316"/>
      <c r="R371" s="2316"/>
      <c r="S371" s="2316"/>
      <c r="T371" s="2316"/>
      <c r="U371" s="2316"/>
      <c r="V371" s="2316"/>
      <c r="W371" s="2316"/>
      <c r="X371" s="2316"/>
      <c r="Y371" s="2316"/>
      <c r="Z371" s="2316"/>
    </row>
    <row r="372" spans="1:26" ht="15.75" customHeight="1">
      <c r="A372" s="2316"/>
      <c r="B372" s="2316"/>
      <c r="C372" s="2316"/>
      <c r="D372" s="2316"/>
      <c r="E372" s="2316"/>
      <c r="F372" s="2316"/>
      <c r="G372" s="2316"/>
      <c r="H372" s="2316"/>
      <c r="I372" s="2316"/>
      <c r="J372" s="2316"/>
      <c r="K372" s="2316"/>
      <c r="L372" s="2316"/>
      <c r="M372" s="2316"/>
      <c r="N372" s="2316"/>
      <c r="O372" s="2316"/>
      <c r="P372" s="2316"/>
      <c r="Q372" s="2316"/>
      <c r="R372" s="2316"/>
      <c r="S372" s="2316"/>
      <c r="T372" s="2316"/>
      <c r="U372" s="2316"/>
      <c r="V372" s="2316"/>
      <c r="W372" s="2316"/>
      <c r="X372" s="2316"/>
      <c r="Y372" s="2316"/>
      <c r="Z372" s="2316"/>
    </row>
    <row r="373" spans="1:26" ht="15.75" customHeight="1">
      <c r="A373" s="2316"/>
      <c r="B373" s="2316"/>
      <c r="C373" s="2316"/>
      <c r="D373" s="2316"/>
      <c r="E373" s="2316"/>
      <c r="F373" s="2316"/>
      <c r="G373" s="2316"/>
      <c r="H373" s="2316"/>
      <c r="I373" s="2316"/>
      <c r="J373" s="2316"/>
      <c r="K373" s="2316"/>
      <c r="L373" s="2316"/>
      <c r="M373" s="2316"/>
      <c r="N373" s="2316"/>
      <c r="O373" s="2316"/>
      <c r="P373" s="2316"/>
      <c r="Q373" s="2316"/>
      <c r="R373" s="2316"/>
      <c r="S373" s="2316"/>
      <c r="T373" s="2316"/>
      <c r="U373" s="2316"/>
      <c r="V373" s="2316"/>
      <c r="W373" s="2316"/>
      <c r="X373" s="2316"/>
      <c r="Y373" s="2316"/>
      <c r="Z373" s="2316"/>
    </row>
    <row r="374" spans="1:26" ht="15.75" customHeight="1">
      <c r="A374" s="2316"/>
      <c r="B374" s="2316"/>
      <c r="C374" s="2316"/>
      <c r="D374" s="2316"/>
      <c r="E374" s="2316"/>
      <c r="F374" s="2316"/>
      <c r="G374" s="2316"/>
      <c r="H374" s="2316"/>
      <c r="I374" s="2316"/>
      <c r="J374" s="2316"/>
      <c r="K374" s="2316"/>
      <c r="L374" s="2316"/>
      <c r="M374" s="2316"/>
      <c r="N374" s="2316"/>
      <c r="O374" s="2316"/>
      <c r="P374" s="2316"/>
      <c r="Q374" s="2316"/>
      <c r="R374" s="2316"/>
      <c r="S374" s="2316"/>
      <c r="T374" s="2316"/>
      <c r="U374" s="2316"/>
      <c r="V374" s="2316"/>
      <c r="W374" s="2316"/>
      <c r="X374" s="2316"/>
      <c r="Y374" s="2316"/>
      <c r="Z374" s="2316"/>
    </row>
    <row r="375" spans="1:26" ht="15.75" customHeight="1">
      <c r="A375" s="2316"/>
      <c r="B375" s="2316"/>
      <c r="C375" s="2316"/>
      <c r="D375" s="2316"/>
      <c r="E375" s="2316"/>
      <c r="F375" s="2316"/>
      <c r="G375" s="2316"/>
      <c r="H375" s="2316"/>
      <c r="I375" s="2316"/>
      <c r="J375" s="2316"/>
      <c r="K375" s="2316"/>
      <c r="L375" s="2316"/>
      <c r="M375" s="2316"/>
      <c r="N375" s="2316"/>
      <c r="O375" s="2316"/>
      <c r="P375" s="2316"/>
      <c r="Q375" s="2316"/>
      <c r="R375" s="2316"/>
      <c r="S375" s="2316"/>
      <c r="T375" s="2316"/>
      <c r="U375" s="2316"/>
      <c r="V375" s="2316"/>
      <c r="W375" s="2316"/>
      <c r="X375" s="2316"/>
      <c r="Y375" s="2316"/>
      <c r="Z375" s="2316"/>
    </row>
    <row r="376" spans="1:26" ht="15.75" customHeight="1">
      <c r="A376" s="2316"/>
      <c r="B376" s="2316"/>
      <c r="C376" s="2316"/>
      <c r="D376" s="2316"/>
      <c r="E376" s="2316"/>
      <c r="F376" s="2316"/>
      <c r="G376" s="2316"/>
      <c r="H376" s="2316"/>
      <c r="I376" s="2316"/>
      <c r="J376" s="2316"/>
      <c r="K376" s="2316"/>
      <c r="L376" s="2316"/>
      <c r="M376" s="2316"/>
      <c r="N376" s="2316"/>
      <c r="O376" s="2316"/>
      <c r="P376" s="2316"/>
      <c r="Q376" s="2316"/>
      <c r="R376" s="2316"/>
      <c r="S376" s="2316"/>
      <c r="T376" s="2316"/>
      <c r="U376" s="2316"/>
      <c r="V376" s="2316"/>
      <c r="W376" s="2316"/>
      <c r="X376" s="2316"/>
      <c r="Y376" s="2316"/>
      <c r="Z376" s="2316"/>
    </row>
    <row r="377" spans="1:26" ht="15.75" customHeight="1">
      <c r="A377" s="2316"/>
      <c r="B377" s="2316"/>
      <c r="C377" s="2316"/>
      <c r="D377" s="2316"/>
      <c r="E377" s="2316"/>
      <c r="F377" s="2316"/>
      <c r="G377" s="2316"/>
      <c r="H377" s="2316"/>
      <c r="I377" s="2316"/>
      <c r="J377" s="2316"/>
      <c r="K377" s="2316"/>
      <c r="L377" s="2316"/>
      <c r="M377" s="2316"/>
      <c r="N377" s="2316"/>
      <c r="O377" s="2316"/>
      <c r="P377" s="2316"/>
      <c r="Q377" s="2316"/>
      <c r="R377" s="2316"/>
      <c r="S377" s="2316"/>
      <c r="T377" s="2316"/>
      <c r="U377" s="2316"/>
      <c r="V377" s="2316"/>
      <c r="W377" s="2316"/>
      <c r="X377" s="2316"/>
      <c r="Y377" s="2316"/>
      <c r="Z377" s="2316"/>
    </row>
    <row r="378" spans="1:26" ht="15.75" customHeight="1">
      <c r="A378" s="2316"/>
      <c r="B378" s="2316"/>
      <c r="C378" s="2316"/>
      <c r="D378" s="2316"/>
      <c r="E378" s="2316"/>
      <c r="F378" s="2316"/>
      <c r="G378" s="2316"/>
      <c r="H378" s="2316"/>
      <c r="I378" s="2316"/>
      <c r="J378" s="2316"/>
      <c r="K378" s="2316"/>
      <c r="L378" s="2316"/>
      <c r="M378" s="2316"/>
      <c r="N378" s="2316"/>
      <c r="O378" s="2316"/>
      <c r="P378" s="2316"/>
      <c r="Q378" s="2316"/>
      <c r="R378" s="2316"/>
      <c r="S378" s="2316"/>
      <c r="T378" s="2316"/>
      <c r="U378" s="2316"/>
      <c r="V378" s="2316"/>
      <c r="W378" s="2316"/>
      <c r="X378" s="2316"/>
      <c r="Y378" s="2316"/>
      <c r="Z378" s="2316"/>
    </row>
    <row r="379" spans="1:26" ht="15.75" customHeight="1">
      <c r="A379" s="2316"/>
      <c r="B379" s="2316"/>
      <c r="C379" s="2316"/>
      <c r="D379" s="2316"/>
      <c r="E379" s="2316"/>
      <c r="F379" s="2316"/>
      <c r="G379" s="2316"/>
      <c r="H379" s="2316"/>
      <c r="I379" s="2316"/>
      <c r="J379" s="2316"/>
      <c r="K379" s="2316"/>
      <c r="L379" s="2316"/>
      <c r="M379" s="2316"/>
      <c r="N379" s="2316"/>
      <c r="O379" s="2316"/>
      <c r="P379" s="2316"/>
      <c r="Q379" s="2316"/>
      <c r="R379" s="2316"/>
      <c r="S379" s="2316"/>
      <c r="T379" s="2316"/>
      <c r="U379" s="2316"/>
      <c r="V379" s="2316"/>
      <c r="W379" s="2316"/>
      <c r="X379" s="2316"/>
      <c r="Y379" s="2316"/>
      <c r="Z379" s="2316"/>
    </row>
    <row r="380" spans="1:26" ht="15.75" customHeight="1">
      <c r="A380" s="2316"/>
      <c r="B380" s="2316"/>
      <c r="C380" s="2316"/>
      <c r="D380" s="2316"/>
      <c r="E380" s="2316"/>
      <c r="F380" s="2316"/>
      <c r="G380" s="2316"/>
      <c r="H380" s="2316"/>
      <c r="I380" s="2316"/>
      <c r="J380" s="2316"/>
      <c r="K380" s="2316"/>
      <c r="L380" s="2316"/>
      <c r="M380" s="2316"/>
      <c r="N380" s="2316"/>
      <c r="O380" s="2316"/>
      <c r="P380" s="2316"/>
      <c r="Q380" s="2316"/>
      <c r="R380" s="2316"/>
      <c r="S380" s="2316"/>
      <c r="T380" s="2316"/>
      <c r="U380" s="2316"/>
      <c r="V380" s="2316"/>
      <c r="W380" s="2316"/>
      <c r="X380" s="2316"/>
      <c r="Y380" s="2316"/>
      <c r="Z380" s="2316"/>
    </row>
    <row r="381" spans="1:26" ht="15.75" customHeight="1">
      <c r="A381" s="2316"/>
      <c r="B381" s="2316"/>
      <c r="C381" s="2316"/>
      <c r="D381" s="2316"/>
      <c r="E381" s="2316"/>
      <c r="F381" s="2316"/>
      <c r="G381" s="2316"/>
      <c r="H381" s="2316"/>
      <c r="I381" s="2316"/>
      <c r="J381" s="2316"/>
      <c r="K381" s="2316"/>
      <c r="L381" s="2316"/>
      <c r="M381" s="2316"/>
      <c r="N381" s="2316"/>
      <c r="O381" s="2316"/>
      <c r="P381" s="2316"/>
      <c r="Q381" s="2316"/>
      <c r="R381" s="2316"/>
      <c r="S381" s="2316"/>
      <c r="T381" s="2316"/>
      <c r="U381" s="2316"/>
      <c r="V381" s="2316"/>
      <c r="W381" s="2316"/>
      <c r="X381" s="2316"/>
      <c r="Y381" s="2316"/>
      <c r="Z381" s="2316"/>
    </row>
    <row r="382" spans="1:26" ht="15.75" customHeight="1">
      <c r="A382" s="2316"/>
      <c r="B382" s="2316"/>
      <c r="C382" s="2316"/>
      <c r="D382" s="2316"/>
      <c r="E382" s="2316"/>
      <c r="F382" s="2316"/>
      <c r="G382" s="2316"/>
      <c r="H382" s="2316"/>
      <c r="I382" s="2316"/>
      <c r="J382" s="2316"/>
      <c r="K382" s="2316"/>
      <c r="L382" s="2316"/>
      <c r="M382" s="2316"/>
      <c r="N382" s="2316"/>
      <c r="O382" s="2316"/>
      <c r="P382" s="2316"/>
      <c r="Q382" s="2316"/>
      <c r="R382" s="2316"/>
      <c r="S382" s="2316"/>
      <c r="T382" s="2316"/>
      <c r="U382" s="2316"/>
      <c r="V382" s="2316"/>
      <c r="W382" s="2316"/>
      <c r="X382" s="2316"/>
      <c r="Y382" s="2316"/>
      <c r="Z382" s="2316"/>
    </row>
    <row r="383" spans="1:26" ht="15.75" customHeight="1">
      <c r="A383" s="2316"/>
      <c r="B383" s="2316"/>
      <c r="C383" s="2316"/>
      <c r="D383" s="2316"/>
      <c r="E383" s="2316"/>
      <c r="F383" s="2316"/>
      <c r="G383" s="2316"/>
      <c r="H383" s="2316"/>
      <c r="I383" s="2316"/>
      <c r="J383" s="2316"/>
      <c r="K383" s="2316"/>
      <c r="L383" s="2316"/>
      <c r="M383" s="2316"/>
      <c r="N383" s="2316"/>
      <c r="O383" s="2316"/>
      <c r="P383" s="2316"/>
      <c r="Q383" s="2316"/>
      <c r="R383" s="2316"/>
      <c r="S383" s="2316"/>
      <c r="T383" s="2316"/>
      <c r="U383" s="2316"/>
      <c r="V383" s="2316"/>
      <c r="W383" s="2316"/>
      <c r="X383" s="2316"/>
      <c r="Y383" s="2316"/>
      <c r="Z383" s="2316"/>
    </row>
    <row r="384" spans="1:26" ht="15.75" customHeight="1">
      <c r="A384" s="2316"/>
      <c r="B384" s="2316"/>
      <c r="C384" s="2316"/>
      <c r="D384" s="2316"/>
      <c r="E384" s="2316"/>
      <c r="F384" s="2316"/>
      <c r="G384" s="2316"/>
      <c r="H384" s="2316"/>
      <c r="I384" s="2316"/>
      <c r="J384" s="2316"/>
      <c r="K384" s="2316"/>
      <c r="L384" s="2316"/>
      <c r="M384" s="2316"/>
      <c r="N384" s="2316"/>
      <c r="O384" s="2316"/>
      <c r="P384" s="2316"/>
      <c r="Q384" s="2316"/>
      <c r="R384" s="2316"/>
      <c r="S384" s="2316"/>
      <c r="T384" s="2316"/>
      <c r="U384" s="2316"/>
      <c r="V384" s="2316"/>
      <c r="W384" s="2316"/>
      <c r="X384" s="2316"/>
      <c r="Y384" s="2316"/>
      <c r="Z384" s="2316"/>
    </row>
    <row r="385" spans="1:26" ht="15.75" customHeight="1">
      <c r="A385" s="2316"/>
      <c r="B385" s="2316"/>
      <c r="C385" s="2316"/>
      <c r="D385" s="2316"/>
      <c r="E385" s="2316"/>
      <c r="F385" s="2316"/>
      <c r="G385" s="2316"/>
      <c r="H385" s="2316"/>
      <c r="I385" s="2316"/>
      <c r="J385" s="2316"/>
      <c r="K385" s="2316"/>
      <c r="L385" s="2316"/>
      <c r="M385" s="2316"/>
      <c r="N385" s="2316"/>
      <c r="O385" s="2316"/>
      <c r="P385" s="2316"/>
      <c r="Q385" s="2316"/>
      <c r="R385" s="2316"/>
      <c r="S385" s="2316"/>
      <c r="T385" s="2316"/>
      <c r="U385" s="2316"/>
      <c r="V385" s="2316"/>
      <c r="W385" s="2316"/>
      <c r="X385" s="2316"/>
      <c r="Y385" s="2316"/>
      <c r="Z385" s="2316"/>
    </row>
    <row r="386" spans="1:26" ht="15.75" customHeight="1">
      <c r="A386" s="2316"/>
      <c r="B386" s="2316"/>
      <c r="C386" s="2316"/>
      <c r="D386" s="2316"/>
      <c r="E386" s="2316"/>
      <c r="F386" s="2316"/>
      <c r="G386" s="2316"/>
      <c r="H386" s="2316"/>
      <c r="I386" s="2316"/>
      <c r="J386" s="2316"/>
      <c r="K386" s="2316"/>
      <c r="L386" s="2316"/>
      <c r="M386" s="2316"/>
      <c r="N386" s="2316"/>
      <c r="O386" s="2316"/>
      <c r="P386" s="2316"/>
      <c r="Q386" s="2316"/>
      <c r="R386" s="2316"/>
      <c r="S386" s="2316"/>
      <c r="T386" s="2316"/>
      <c r="U386" s="2316"/>
      <c r="V386" s="2316"/>
      <c r="W386" s="2316"/>
      <c r="X386" s="2316"/>
      <c r="Y386" s="2316"/>
      <c r="Z386" s="2316"/>
    </row>
    <row r="387" spans="1:26" ht="15.75" customHeight="1">
      <c r="A387" s="2316"/>
      <c r="B387" s="2316"/>
      <c r="C387" s="2316"/>
      <c r="D387" s="2316"/>
      <c r="E387" s="2316"/>
      <c r="F387" s="2316"/>
      <c r="G387" s="2316"/>
      <c r="H387" s="2316"/>
      <c r="I387" s="2316"/>
      <c r="J387" s="2316"/>
      <c r="K387" s="2316"/>
      <c r="L387" s="2316"/>
      <c r="M387" s="2316"/>
      <c r="N387" s="2316"/>
      <c r="O387" s="2316"/>
      <c r="P387" s="2316"/>
      <c r="Q387" s="2316"/>
      <c r="R387" s="2316"/>
      <c r="S387" s="2316"/>
      <c r="T387" s="2316"/>
      <c r="U387" s="2316"/>
      <c r="V387" s="2316"/>
      <c r="W387" s="2316"/>
      <c r="X387" s="2316"/>
      <c r="Y387" s="2316"/>
      <c r="Z387" s="2316"/>
    </row>
    <row r="388" spans="1:26" ht="15.75" customHeight="1">
      <c r="A388" s="2316"/>
      <c r="B388" s="2316"/>
      <c r="C388" s="2316"/>
      <c r="D388" s="2316"/>
      <c r="E388" s="2316"/>
      <c r="F388" s="2316"/>
      <c r="G388" s="2316"/>
      <c r="H388" s="2316"/>
      <c r="I388" s="2316"/>
      <c r="J388" s="2316"/>
      <c r="K388" s="2316"/>
      <c r="L388" s="2316"/>
      <c r="M388" s="2316"/>
      <c r="N388" s="2316"/>
      <c r="O388" s="2316"/>
      <c r="P388" s="2316"/>
      <c r="Q388" s="2316"/>
      <c r="R388" s="2316"/>
      <c r="S388" s="2316"/>
      <c r="T388" s="2316"/>
      <c r="U388" s="2316"/>
      <c r="V388" s="2316"/>
      <c r="W388" s="2316"/>
      <c r="X388" s="2316"/>
      <c r="Y388" s="2316"/>
      <c r="Z388" s="2316"/>
    </row>
    <row r="389" spans="1:26" ht="15.75" customHeight="1">
      <c r="A389" s="2316"/>
      <c r="B389" s="2316"/>
      <c r="C389" s="2316"/>
      <c r="D389" s="2316"/>
      <c r="E389" s="2316"/>
      <c r="F389" s="2316"/>
      <c r="G389" s="2316"/>
      <c r="H389" s="2316"/>
      <c r="I389" s="2316"/>
      <c r="J389" s="2316"/>
      <c r="K389" s="2316"/>
      <c r="L389" s="2316"/>
      <c r="M389" s="2316"/>
      <c r="N389" s="2316"/>
      <c r="O389" s="2316"/>
      <c r="P389" s="2316"/>
      <c r="Q389" s="2316"/>
      <c r="R389" s="2316"/>
      <c r="S389" s="2316"/>
      <c r="T389" s="2316"/>
      <c r="U389" s="2316"/>
      <c r="V389" s="2316"/>
      <c r="W389" s="2316"/>
      <c r="X389" s="2316"/>
      <c r="Y389" s="2316"/>
      <c r="Z389" s="2316"/>
    </row>
    <row r="390" spans="1:26" ht="15.75" customHeight="1">
      <c r="A390" s="2316"/>
      <c r="B390" s="2316"/>
      <c r="C390" s="2316"/>
      <c r="D390" s="2316"/>
      <c r="E390" s="2316"/>
      <c r="F390" s="2316"/>
      <c r="G390" s="2316"/>
      <c r="H390" s="2316"/>
      <c r="I390" s="2316"/>
      <c r="J390" s="2316"/>
      <c r="K390" s="2316"/>
      <c r="L390" s="2316"/>
      <c r="M390" s="2316"/>
      <c r="N390" s="2316"/>
      <c r="O390" s="2316"/>
      <c r="P390" s="2316"/>
      <c r="Q390" s="2316"/>
      <c r="R390" s="2316"/>
      <c r="S390" s="2316"/>
      <c r="T390" s="2316"/>
      <c r="U390" s="2316"/>
      <c r="V390" s="2316"/>
      <c r="W390" s="2316"/>
      <c r="X390" s="2316"/>
      <c r="Y390" s="2316"/>
      <c r="Z390" s="2316"/>
    </row>
    <row r="391" spans="1:26" ht="15.75" customHeight="1">
      <c r="A391" s="2316"/>
      <c r="B391" s="2316"/>
      <c r="C391" s="2316"/>
      <c r="D391" s="2316"/>
      <c r="E391" s="2316"/>
      <c r="F391" s="2316"/>
      <c r="G391" s="2316"/>
      <c r="H391" s="2316"/>
      <c r="I391" s="2316"/>
      <c r="J391" s="2316"/>
      <c r="K391" s="2316"/>
      <c r="L391" s="2316"/>
      <c r="M391" s="2316"/>
      <c r="N391" s="2316"/>
      <c r="O391" s="2316"/>
      <c r="P391" s="2316"/>
      <c r="Q391" s="2316"/>
      <c r="R391" s="2316"/>
      <c r="S391" s="2316"/>
      <c r="T391" s="2316"/>
      <c r="U391" s="2316"/>
      <c r="V391" s="2316"/>
      <c r="W391" s="2316"/>
      <c r="X391" s="2316"/>
      <c r="Y391" s="2316"/>
      <c r="Z391" s="2316"/>
    </row>
    <row r="392" spans="1:26" ht="15.75" customHeight="1">
      <c r="A392" s="2316"/>
      <c r="B392" s="2316"/>
      <c r="C392" s="2316"/>
      <c r="D392" s="2316"/>
      <c r="E392" s="2316"/>
      <c r="F392" s="2316"/>
      <c r="G392" s="2316"/>
      <c r="H392" s="2316"/>
      <c r="I392" s="2316"/>
      <c r="J392" s="2316"/>
      <c r="K392" s="2316"/>
      <c r="L392" s="2316"/>
      <c r="M392" s="2316"/>
      <c r="N392" s="2316"/>
      <c r="O392" s="2316"/>
      <c r="P392" s="2316"/>
      <c r="Q392" s="2316"/>
      <c r="R392" s="2316"/>
      <c r="S392" s="2316"/>
      <c r="T392" s="2316"/>
      <c r="U392" s="2316"/>
      <c r="V392" s="2316"/>
      <c r="W392" s="2316"/>
      <c r="X392" s="2316"/>
      <c r="Y392" s="2316"/>
      <c r="Z392" s="2316"/>
    </row>
    <row r="393" spans="1:26" ht="15.75" customHeight="1">
      <c r="A393" s="2316"/>
      <c r="B393" s="2316"/>
      <c r="C393" s="2316"/>
      <c r="D393" s="2316"/>
      <c r="E393" s="2316"/>
      <c r="F393" s="2316"/>
      <c r="G393" s="2316"/>
      <c r="H393" s="2316"/>
      <c r="I393" s="2316"/>
      <c r="J393" s="2316"/>
      <c r="K393" s="2316"/>
      <c r="L393" s="2316"/>
      <c r="M393" s="2316"/>
      <c r="N393" s="2316"/>
      <c r="O393" s="2316"/>
      <c r="P393" s="2316"/>
      <c r="Q393" s="2316"/>
      <c r="R393" s="2316"/>
      <c r="S393" s="2316"/>
      <c r="T393" s="2316"/>
      <c r="U393" s="2316"/>
      <c r="V393" s="2316"/>
      <c r="W393" s="2316"/>
      <c r="X393" s="2316"/>
      <c r="Y393" s="2316"/>
      <c r="Z393" s="2316"/>
    </row>
    <row r="394" spans="1:26" ht="15.75" customHeight="1">
      <c r="A394" s="2316"/>
      <c r="B394" s="2316"/>
      <c r="C394" s="2316"/>
      <c r="D394" s="2316"/>
      <c r="E394" s="2316"/>
      <c r="F394" s="2316"/>
      <c r="G394" s="2316"/>
      <c r="H394" s="2316"/>
      <c r="I394" s="2316"/>
      <c r="J394" s="2316"/>
      <c r="K394" s="2316"/>
      <c r="L394" s="2316"/>
      <c r="M394" s="2316"/>
      <c r="N394" s="2316"/>
      <c r="O394" s="2316"/>
      <c r="P394" s="2316"/>
      <c r="Q394" s="2316"/>
      <c r="R394" s="2316"/>
      <c r="S394" s="2316"/>
      <c r="T394" s="2316"/>
      <c r="U394" s="2316"/>
      <c r="V394" s="2316"/>
      <c r="W394" s="2316"/>
      <c r="X394" s="2316"/>
      <c r="Y394" s="2316"/>
      <c r="Z394" s="2316"/>
    </row>
    <row r="395" spans="1:26" ht="15.75" customHeight="1">
      <c r="A395" s="2316"/>
      <c r="B395" s="2316"/>
      <c r="C395" s="2316"/>
      <c r="D395" s="2316"/>
      <c r="E395" s="2316"/>
      <c r="F395" s="2316"/>
      <c r="G395" s="2316"/>
      <c r="H395" s="2316"/>
      <c r="I395" s="2316"/>
      <c r="J395" s="2316"/>
      <c r="K395" s="2316"/>
      <c r="L395" s="2316"/>
      <c r="M395" s="2316"/>
      <c r="N395" s="2316"/>
      <c r="O395" s="2316"/>
      <c r="P395" s="2316"/>
      <c r="Q395" s="2316"/>
      <c r="R395" s="2316"/>
      <c r="S395" s="2316"/>
      <c r="T395" s="2316"/>
      <c r="U395" s="2316"/>
      <c r="V395" s="2316"/>
      <c r="W395" s="2316"/>
      <c r="X395" s="2316"/>
      <c r="Y395" s="2316"/>
      <c r="Z395" s="2316"/>
    </row>
    <row r="396" spans="1:26" ht="15.75" customHeight="1">
      <c r="A396" s="2316"/>
      <c r="B396" s="2316"/>
      <c r="C396" s="2316"/>
      <c r="D396" s="2316"/>
      <c r="E396" s="2316"/>
      <c r="F396" s="2316"/>
      <c r="G396" s="2316"/>
      <c r="H396" s="2316"/>
      <c r="I396" s="2316"/>
      <c r="J396" s="2316"/>
      <c r="K396" s="2316"/>
      <c r="L396" s="2316"/>
      <c r="M396" s="2316"/>
      <c r="N396" s="2316"/>
      <c r="O396" s="2316"/>
      <c r="P396" s="2316"/>
      <c r="Q396" s="2316"/>
      <c r="R396" s="2316"/>
      <c r="S396" s="2316"/>
      <c r="T396" s="2316"/>
      <c r="U396" s="2316"/>
      <c r="V396" s="2316"/>
      <c r="W396" s="2316"/>
      <c r="X396" s="2316"/>
      <c r="Y396" s="2316"/>
      <c r="Z396" s="2316"/>
    </row>
    <row r="397" spans="1:26" ht="15.75" customHeight="1">
      <c r="A397" s="2316"/>
      <c r="B397" s="2316"/>
      <c r="C397" s="2316"/>
      <c r="D397" s="2316"/>
      <c r="E397" s="2316"/>
      <c r="F397" s="2316"/>
      <c r="G397" s="2316"/>
      <c r="H397" s="2316"/>
      <c r="I397" s="2316"/>
      <c r="J397" s="2316"/>
      <c r="K397" s="2316"/>
      <c r="L397" s="2316"/>
      <c r="M397" s="2316"/>
      <c r="N397" s="2316"/>
      <c r="O397" s="2316"/>
      <c r="P397" s="2316"/>
      <c r="Q397" s="2316"/>
      <c r="R397" s="2316"/>
      <c r="S397" s="2316"/>
      <c r="T397" s="2316"/>
      <c r="U397" s="2316"/>
      <c r="V397" s="2316"/>
      <c r="W397" s="2316"/>
      <c r="X397" s="2316"/>
      <c r="Y397" s="2316"/>
      <c r="Z397" s="2316"/>
    </row>
    <row r="398" spans="1:26" ht="15.75" customHeight="1">
      <c r="A398" s="2316"/>
      <c r="B398" s="2316"/>
      <c r="C398" s="2316"/>
      <c r="D398" s="2316"/>
      <c r="E398" s="2316"/>
      <c r="F398" s="2316"/>
      <c r="G398" s="2316"/>
      <c r="H398" s="2316"/>
      <c r="I398" s="2316"/>
      <c r="J398" s="2316"/>
      <c r="K398" s="2316"/>
      <c r="L398" s="2316"/>
      <c r="M398" s="2316"/>
      <c r="N398" s="2316"/>
      <c r="O398" s="2316"/>
      <c r="P398" s="2316"/>
      <c r="Q398" s="2316"/>
      <c r="R398" s="2316"/>
      <c r="S398" s="2316"/>
      <c r="T398" s="2316"/>
      <c r="U398" s="2316"/>
      <c r="V398" s="2316"/>
      <c r="W398" s="2316"/>
      <c r="X398" s="2316"/>
      <c r="Y398" s="2316"/>
      <c r="Z398" s="2316"/>
    </row>
    <row r="399" spans="1:26" ht="15.75" customHeight="1">
      <c r="A399" s="2316"/>
      <c r="B399" s="2316"/>
      <c r="C399" s="2316"/>
      <c r="D399" s="2316"/>
      <c r="E399" s="2316"/>
      <c r="F399" s="2316"/>
      <c r="G399" s="2316"/>
      <c r="H399" s="2316"/>
      <c r="I399" s="2316"/>
      <c r="J399" s="2316"/>
      <c r="K399" s="2316"/>
      <c r="L399" s="2316"/>
      <c r="M399" s="2316"/>
      <c r="N399" s="2316"/>
      <c r="O399" s="2316"/>
      <c r="P399" s="2316"/>
      <c r="Q399" s="2316"/>
      <c r="R399" s="2316"/>
      <c r="S399" s="2316"/>
      <c r="T399" s="2316"/>
      <c r="U399" s="2316"/>
      <c r="V399" s="2316"/>
      <c r="W399" s="2316"/>
      <c r="X399" s="2316"/>
      <c r="Y399" s="2316"/>
      <c r="Z399" s="2316"/>
    </row>
    <row r="400" spans="1:26" ht="15.75" customHeight="1">
      <c r="A400" s="2316"/>
      <c r="B400" s="2316"/>
      <c r="C400" s="2316"/>
      <c r="D400" s="2316"/>
      <c r="E400" s="2316"/>
      <c r="F400" s="2316"/>
      <c r="G400" s="2316"/>
      <c r="H400" s="2316"/>
      <c r="I400" s="2316"/>
      <c r="J400" s="2316"/>
      <c r="K400" s="2316"/>
      <c r="L400" s="2316"/>
      <c r="M400" s="2316"/>
      <c r="N400" s="2316"/>
      <c r="O400" s="2316"/>
      <c r="P400" s="2316"/>
      <c r="Q400" s="2316"/>
      <c r="R400" s="2316"/>
      <c r="S400" s="2316"/>
      <c r="T400" s="2316"/>
      <c r="U400" s="2316"/>
      <c r="V400" s="2316"/>
      <c r="W400" s="2316"/>
      <c r="X400" s="2316"/>
      <c r="Y400" s="2316"/>
      <c r="Z400" s="2316"/>
    </row>
    <row r="401" spans="1:26" ht="15.75" customHeight="1">
      <c r="A401" s="2316"/>
      <c r="B401" s="2316"/>
      <c r="C401" s="2316"/>
      <c r="D401" s="2316"/>
      <c r="E401" s="2316"/>
      <c r="F401" s="2316"/>
      <c r="G401" s="2316"/>
      <c r="H401" s="2316"/>
      <c r="I401" s="2316"/>
      <c r="J401" s="2316"/>
      <c r="K401" s="2316"/>
      <c r="L401" s="2316"/>
      <c r="M401" s="2316"/>
      <c r="N401" s="2316"/>
      <c r="O401" s="2316"/>
      <c r="P401" s="2316"/>
      <c r="Q401" s="2316"/>
      <c r="R401" s="2316"/>
      <c r="S401" s="2316"/>
      <c r="T401" s="2316"/>
      <c r="U401" s="2316"/>
      <c r="V401" s="2316"/>
      <c r="W401" s="2316"/>
      <c r="X401" s="2316"/>
      <c r="Y401" s="2316"/>
      <c r="Z401" s="2316"/>
    </row>
    <row r="402" spans="1:26" ht="15.75" customHeight="1">
      <c r="A402" s="2316"/>
      <c r="B402" s="2316"/>
      <c r="C402" s="2316"/>
      <c r="D402" s="2316"/>
      <c r="E402" s="2316"/>
      <c r="F402" s="2316"/>
      <c r="G402" s="2316"/>
      <c r="H402" s="2316"/>
      <c r="I402" s="2316"/>
      <c r="J402" s="2316"/>
      <c r="K402" s="2316"/>
      <c r="L402" s="2316"/>
      <c r="M402" s="2316"/>
      <c r="N402" s="2316"/>
      <c r="O402" s="2316"/>
      <c r="P402" s="2316"/>
      <c r="Q402" s="2316"/>
      <c r="R402" s="2316"/>
      <c r="S402" s="2316"/>
      <c r="T402" s="2316"/>
      <c r="U402" s="2316"/>
      <c r="V402" s="2316"/>
      <c r="W402" s="2316"/>
      <c r="X402" s="2316"/>
      <c r="Y402" s="2316"/>
      <c r="Z402" s="2316"/>
    </row>
    <row r="403" spans="1:26" ht="15.75" customHeight="1">
      <c r="A403" s="2316"/>
      <c r="B403" s="2316"/>
      <c r="C403" s="2316"/>
      <c r="D403" s="2316"/>
      <c r="E403" s="2316"/>
      <c r="F403" s="2316"/>
      <c r="G403" s="2316"/>
      <c r="H403" s="2316"/>
      <c r="I403" s="2316"/>
      <c r="J403" s="2316"/>
      <c r="K403" s="2316"/>
      <c r="L403" s="2316"/>
      <c r="M403" s="2316"/>
      <c r="N403" s="2316"/>
      <c r="O403" s="2316"/>
      <c r="P403" s="2316"/>
      <c r="Q403" s="2316"/>
      <c r="R403" s="2316"/>
      <c r="S403" s="2316"/>
      <c r="T403" s="2316"/>
      <c r="U403" s="2316"/>
      <c r="V403" s="2316"/>
      <c r="W403" s="2316"/>
      <c r="X403" s="2316"/>
      <c r="Y403" s="2316"/>
      <c r="Z403" s="2316"/>
    </row>
    <row r="404" spans="1:26" ht="15.75" customHeight="1">
      <c r="A404" s="2316"/>
      <c r="B404" s="2316"/>
      <c r="C404" s="2316"/>
      <c r="D404" s="2316"/>
      <c r="E404" s="2316"/>
      <c r="F404" s="2316"/>
      <c r="G404" s="2316"/>
      <c r="H404" s="2316"/>
      <c r="I404" s="2316"/>
      <c r="J404" s="2316"/>
      <c r="K404" s="2316"/>
      <c r="L404" s="2316"/>
      <c r="M404" s="2316"/>
      <c r="N404" s="2316"/>
      <c r="O404" s="2316"/>
      <c r="P404" s="2316"/>
      <c r="Q404" s="2316"/>
      <c r="R404" s="2316"/>
      <c r="S404" s="2316"/>
      <c r="T404" s="2316"/>
      <c r="U404" s="2316"/>
      <c r="V404" s="2316"/>
      <c r="W404" s="2316"/>
      <c r="X404" s="2316"/>
      <c r="Y404" s="2316"/>
      <c r="Z404" s="2316"/>
    </row>
    <row r="405" spans="1:26" ht="15.75" customHeight="1">
      <c r="A405" s="2316"/>
      <c r="B405" s="2316"/>
      <c r="C405" s="2316"/>
      <c r="D405" s="2316"/>
      <c r="E405" s="2316"/>
      <c r="F405" s="2316"/>
      <c r="G405" s="2316"/>
      <c r="H405" s="2316"/>
      <c r="I405" s="2316"/>
      <c r="J405" s="2316"/>
      <c r="K405" s="2316"/>
      <c r="L405" s="2316"/>
      <c r="M405" s="2316"/>
      <c r="N405" s="2316"/>
      <c r="O405" s="2316"/>
      <c r="P405" s="2316"/>
      <c r="Q405" s="2316"/>
      <c r="R405" s="2316"/>
      <c r="S405" s="2316"/>
      <c r="T405" s="2316"/>
      <c r="U405" s="2316"/>
      <c r="V405" s="2316"/>
      <c r="W405" s="2316"/>
      <c r="X405" s="2316"/>
      <c r="Y405" s="2316"/>
      <c r="Z405" s="2316"/>
    </row>
    <row r="406" spans="1:26" ht="15.75" customHeight="1">
      <c r="A406" s="2316"/>
      <c r="B406" s="2316"/>
      <c r="C406" s="2316"/>
      <c r="D406" s="2316"/>
      <c r="E406" s="2316"/>
      <c r="F406" s="2316"/>
      <c r="G406" s="2316"/>
      <c r="H406" s="2316"/>
      <c r="I406" s="2316"/>
      <c r="J406" s="2316"/>
      <c r="K406" s="2316"/>
      <c r="L406" s="2316"/>
      <c r="M406" s="2316"/>
      <c r="N406" s="2316"/>
      <c r="O406" s="2316"/>
      <c r="P406" s="2316"/>
      <c r="Q406" s="2316"/>
      <c r="R406" s="2316"/>
      <c r="S406" s="2316"/>
      <c r="T406" s="2316"/>
      <c r="U406" s="2316"/>
      <c r="V406" s="2316"/>
      <c r="W406" s="2316"/>
      <c r="X406" s="2316"/>
      <c r="Y406" s="2316"/>
      <c r="Z406" s="2316"/>
    </row>
    <row r="407" spans="1:26" ht="15.75" customHeight="1">
      <c r="A407" s="2316"/>
      <c r="B407" s="2316"/>
      <c r="C407" s="2316"/>
      <c r="D407" s="2316"/>
      <c r="E407" s="2316"/>
      <c r="F407" s="2316"/>
      <c r="G407" s="2316"/>
      <c r="H407" s="2316"/>
      <c r="I407" s="2316"/>
      <c r="J407" s="2316"/>
      <c r="K407" s="2316"/>
      <c r="L407" s="2316"/>
      <c r="M407" s="2316"/>
      <c r="N407" s="2316"/>
      <c r="O407" s="2316"/>
      <c r="P407" s="2316"/>
      <c r="Q407" s="2316"/>
      <c r="R407" s="2316"/>
      <c r="S407" s="2316"/>
      <c r="T407" s="2316"/>
      <c r="U407" s="2316"/>
      <c r="V407" s="2316"/>
      <c r="W407" s="2316"/>
      <c r="X407" s="2316"/>
      <c r="Y407" s="2316"/>
      <c r="Z407" s="2316"/>
    </row>
    <row r="408" spans="1:26" ht="15.75" customHeight="1">
      <c r="A408" s="2316"/>
      <c r="B408" s="2316"/>
      <c r="C408" s="2316"/>
      <c r="D408" s="2316"/>
      <c r="E408" s="2316"/>
      <c r="F408" s="2316"/>
      <c r="G408" s="2316"/>
      <c r="H408" s="2316"/>
      <c r="I408" s="2316"/>
      <c r="J408" s="2316"/>
      <c r="K408" s="2316"/>
      <c r="L408" s="2316"/>
      <c r="M408" s="2316"/>
      <c r="N408" s="2316"/>
      <c r="O408" s="2316"/>
      <c r="P408" s="2316"/>
      <c r="Q408" s="2316"/>
      <c r="R408" s="2316"/>
      <c r="S408" s="2316"/>
      <c r="T408" s="2316"/>
      <c r="U408" s="2316"/>
      <c r="V408" s="2316"/>
      <c r="W408" s="2316"/>
      <c r="X408" s="2316"/>
      <c r="Y408" s="2316"/>
      <c r="Z408" s="2316"/>
    </row>
    <row r="409" spans="1:26" ht="15.75" customHeight="1">
      <c r="A409" s="2316"/>
      <c r="B409" s="2316"/>
      <c r="C409" s="2316"/>
      <c r="D409" s="2316"/>
      <c r="E409" s="2316"/>
      <c r="F409" s="2316"/>
      <c r="G409" s="2316"/>
      <c r="H409" s="2316"/>
      <c r="I409" s="2316"/>
      <c r="J409" s="2316"/>
      <c r="K409" s="2316"/>
      <c r="L409" s="2316"/>
      <c r="M409" s="2316"/>
      <c r="N409" s="2316"/>
      <c r="O409" s="2316"/>
      <c r="P409" s="2316"/>
      <c r="Q409" s="2316"/>
      <c r="R409" s="2316"/>
      <c r="S409" s="2316"/>
      <c r="T409" s="2316"/>
      <c r="U409" s="2316"/>
      <c r="V409" s="2316"/>
      <c r="W409" s="2316"/>
      <c r="X409" s="2316"/>
      <c r="Y409" s="2316"/>
      <c r="Z409" s="2316"/>
    </row>
    <row r="410" spans="1:26" ht="15.75" customHeight="1">
      <c r="A410" s="2316"/>
      <c r="B410" s="2316"/>
      <c r="C410" s="2316"/>
      <c r="D410" s="2316"/>
      <c r="E410" s="2316"/>
      <c r="F410" s="2316"/>
      <c r="G410" s="2316"/>
      <c r="H410" s="2316"/>
      <c r="I410" s="2316"/>
      <c r="J410" s="2316"/>
      <c r="K410" s="2316"/>
      <c r="L410" s="2316"/>
      <c r="M410" s="2316"/>
      <c r="N410" s="2316"/>
      <c r="O410" s="2316"/>
      <c r="P410" s="2316"/>
      <c r="Q410" s="2316"/>
      <c r="R410" s="2316"/>
      <c r="S410" s="2316"/>
      <c r="T410" s="2316"/>
      <c r="U410" s="2316"/>
      <c r="V410" s="2316"/>
      <c r="W410" s="2316"/>
      <c r="X410" s="2316"/>
      <c r="Y410" s="2316"/>
      <c r="Z410" s="2316"/>
    </row>
    <row r="411" spans="1:26" ht="15.75" customHeight="1">
      <c r="A411" s="2316"/>
      <c r="B411" s="2316"/>
      <c r="C411" s="2316"/>
      <c r="D411" s="2316"/>
      <c r="E411" s="2316"/>
      <c r="F411" s="2316"/>
      <c r="G411" s="2316"/>
      <c r="H411" s="2316"/>
      <c r="I411" s="2316"/>
      <c r="J411" s="2316"/>
      <c r="K411" s="2316"/>
      <c r="L411" s="2316"/>
      <c r="M411" s="2316"/>
      <c r="N411" s="2316"/>
      <c r="O411" s="2316"/>
      <c r="P411" s="2316"/>
      <c r="Q411" s="2316"/>
      <c r="R411" s="2316"/>
      <c r="S411" s="2316"/>
      <c r="T411" s="2316"/>
      <c r="U411" s="2316"/>
      <c r="V411" s="2316"/>
      <c r="W411" s="2316"/>
      <c r="X411" s="2316"/>
      <c r="Y411" s="2316"/>
      <c r="Z411" s="2316"/>
    </row>
    <row r="412" spans="1:26" ht="15.75" customHeight="1">
      <c r="A412" s="2316"/>
      <c r="B412" s="2316"/>
      <c r="C412" s="2316"/>
      <c r="D412" s="2316"/>
      <c r="E412" s="2316"/>
      <c r="F412" s="2316"/>
      <c r="G412" s="2316"/>
      <c r="H412" s="2316"/>
      <c r="I412" s="2316"/>
      <c r="J412" s="2316"/>
      <c r="K412" s="2316"/>
      <c r="L412" s="2316"/>
      <c r="M412" s="2316"/>
      <c r="N412" s="2316"/>
      <c r="O412" s="2316"/>
      <c r="P412" s="2316"/>
      <c r="Q412" s="2316"/>
      <c r="R412" s="2316"/>
      <c r="S412" s="2316"/>
      <c r="T412" s="2316"/>
      <c r="U412" s="2316"/>
      <c r="V412" s="2316"/>
      <c r="W412" s="2316"/>
      <c r="X412" s="2316"/>
      <c r="Y412" s="2316"/>
      <c r="Z412" s="2316"/>
    </row>
    <row r="413" spans="1:26" ht="15.75" customHeight="1">
      <c r="A413" s="2316"/>
      <c r="B413" s="2316"/>
      <c r="C413" s="2316"/>
      <c r="D413" s="2316"/>
      <c r="E413" s="2316"/>
      <c r="F413" s="2316"/>
      <c r="G413" s="2316"/>
      <c r="H413" s="2316"/>
      <c r="I413" s="2316"/>
      <c r="J413" s="2316"/>
      <c r="K413" s="2316"/>
      <c r="L413" s="2316"/>
      <c r="M413" s="2316"/>
      <c r="N413" s="2316"/>
      <c r="O413" s="2316"/>
      <c r="P413" s="2316"/>
      <c r="Q413" s="2316"/>
      <c r="R413" s="2316"/>
      <c r="S413" s="2316"/>
      <c r="T413" s="2316"/>
      <c r="U413" s="2316"/>
      <c r="V413" s="2316"/>
      <c r="W413" s="2316"/>
      <c r="X413" s="2316"/>
      <c r="Y413" s="2316"/>
      <c r="Z413" s="2316"/>
    </row>
    <row r="414" spans="1:26" ht="15.75" customHeight="1">
      <c r="A414" s="2316"/>
      <c r="B414" s="2316"/>
      <c r="C414" s="2316"/>
      <c r="D414" s="2316"/>
      <c r="E414" s="2316"/>
      <c r="F414" s="2316"/>
      <c r="G414" s="2316"/>
      <c r="H414" s="2316"/>
      <c r="I414" s="2316"/>
      <c r="J414" s="2316"/>
      <c r="K414" s="2316"/>
      <c r="L414" s="2316"/>
      <c r="M414" s="2316"/>
      <c r="N414" s="2316"/>
      <c r="O414" s="2316"/>
      <c r="P414" s="2316"/>
      <c r="Q414" s="2316"/>
      <c r="R414" s="2316"/>
      <c r="S414" s="2316"/>
      <c r="T414" s="2316"/>
      <c r="U414" s="2316"/>
      <c r="V414" s="2316"/>
      <c r="W414" s="2316"/>
      <c r="X414" s="2316"/>
      <c r="Y414" s="2316"/>
      <c r="Z414" s="2316"/>
    </row>
    <row r="415" spans="1:26" ht="15.75" customHeight="1">
      <c r="A415" s="2316"/>
      <c r="B415" s="2316"/>
      <c r="C415" s="2316"/>
      <c r="D415" s="2316"/>
      <c r="E415" s="2316"/>
      <c r="F415" s="2316"/>
      <c r="G415" s="2316"/>
      <c r="H415" s="2316"/>
      <c r="I415" s="2316"/>
      <c r="J415" s="2316"/>
      <c r="K415" s="2316"/>
      <c r="L415" s="2316"/>
      <c r="M415" s="2316"/>
      <c r="N415" s="2316"/>
      <c r="O415" s="2316"/>
      <c r="P415" s="2316"/>
      <c r="Q415" s="2316"/>
      <c r="R415" s="2316"/>
      <c r="S415" s="2316"/>
      <c r="T415" s="2316"/>
      <c r="U415" s="2316"/>
      <c r="V415" s="2316"/>
      <c r="W415" s="2316"/>
      <c r="X415" s="2316"/>
      <c r="Y415" s="2316"/>
      <c r="Z415" s="2316"/>
    </row>
    <row r="416" spans="1:26" ht="15.75" customHeight="1">
      <c r="A416" s="2316"/>
      <c r="B416" s="2316"/>
      <c r="C416" s="2316"/>
      <c r="D416" s="2316"/>
      <c r="E416" s="2316"/>
      <c r="F416" s="2316"/>
      <c r="G416" s="2316"/>
      <c r="H416" s="2316"/>
      <c r="I416" s="2316"/>
      <c r="J416" s="2316"/>
      <c r="K416" s="2316"/>
      <c r="L416" s="2316"/>
      <c r="M416" s="2316"/>
      <c r="N416" s="2316"/>
      <c r="O416" s="2316"/>
      <c r="P416" s="2316"/>
      <c r="Q416" s="2316"/>
      <c r="R416" s="2316"/>
      <c r="S416" s="2316"/>
      <c r="T416" s="2316"/>
      <c r="U416" s="2316"/>
      <c r="V416" s="2316"/>
      <c r="W416" s="2316"/>
      <c r="X416" s="2316"/>
      <c r="Y416" s="2316"/>
      <c r="Z416" s="2316"/>
    </row>
    <row r="417" spans="1:26" ht="15.75" customHeight="1">
      <c r="A417" s="2316"/>
      <c r="B417" s="2316"/>
      <c r="C417" s="2316"/>
      <c r="D417" s="2316"/>
      <c r="E417" s="2316"/>
      <c r="F417" s="2316"/>
      <c r="G417" s="2316"/>
      <c r="H417" s="2316"/>
      <c r="I417" s="2316"/>
      <c r="J417" s="2316"/>
      <c r="K417" s="2316"/>
      <c r="L417" s="2316"/>
      <c r="M417" s="2316"/>
      <c r="N417" s="2316"/>
      <c r="O417" s="2316"/>
      <c r="P417" s="2316"/>
      <c r="Q417" s="2316"/>
      <c r="R417" s="2316"/>
      <c r="S417" s="2316"/>
      <c r="T417" s="2316"/>
      <c r="U417" s="2316"/>
      <c r="V417" s="2316"/>
      <c r="W417" s="2316"/>
      <c r="X417" s="2316"/>
      <c r="Y417" s="2316"/>
      <c r="Z417" s="2316"/>
    </row>
    <row r="418" spans="1:26" ht="15.75" customHeight="1">
      <c r="A418" s="2316"/>
      <c r="B418" s="2316"/>
      <c r="C418" s="2316"/>
      <c r="D418" s="2316"/>
      <c r="E418" s="2316"/>
      <c r="F418" s="2316"/>
      <c r="G418" s="2316"/>
      <c r="H418" s="2316"/>
      <c r="I418" s="2316"/>
      <c r="J418" s="2316"/>
      <c r="K418" s="2316"/>
      <c r="L418" s="2316"/>
      <c r="M418" s="2316"/>
      <c r="N418" s="2316"/>
      <c r="O418" s="2316"/>
      <c r="P418" s="2316"/>
      <c r="Q418" s="2316"/>
      <c r="R418" s="2316"/>
      <c r="S418" s="2316"/>
      <c r="T418" s="2316"/>
      <c r="U418" s="2316"/>
      <c r="V418" s="2316"/>
      <c r="W418" s="2316"/>
      <c r="X418" s="2316"/>
      <c r="Y418" s="2316"/>
      <c r="Z418" s="2316"/>
    </row>
    <row r="419" spans="1:26" ht="15.75" customHeight="1">
      <c r="A419" s="2316"/>
      <c r="B419" s="2316"/>
      <c r="C419" s="2316"/>
      <c r="D419" s="2316"/>
      <c r="E419" s="2316"/>
      <c r="F419" s="2316"/>
      <c r="G419" s="2316"/>
      <c r="H419" s="2316"/>
      <c r="I419" s="2316"/>
      <c r="J419" s="2316"/>
      <c r="K419" s="2316"/>
      <c r="L419" s="2316"/>
      <c r="M419" s="2316"/>
      <c r="N419" s="2316"/>
      <c r="O419" s="2316"/>
      <c r="P419" s="2316"/>
      <c r="Q419" s="2316"/>
      <c r="R419" s="2316"/>
      <c r="S419" s="2316"/>
      <c r="T419" s="2316"/>
      <c r="U419" s="2316"/>
      <c r="V419" s="2316"/>
      <c r="W419" s="2316"/>
      <c r="X419" s="2316"/>
      <c r="Y419" s="2316"/>
      <c r="Z419" s="2316"/>
    </row>
    <row r="420" spans="1:26" ht="15.75" customHeight="1">
      <c r="A420" s="2316"/>
      <c r="B420" s="2316"/>
      <c r="C420" s="2316"/>
      <c r="D420" s="2316"/>
      <c r="E420" s="2316"/>
      <c r="F420" s="2316"/>
      <c r="G420" s="2316"/>
      <c r="H420" s="2316"/>
      <c r="I420" s="2316"/>
      <c r="J420" s="2316"/>
      <c r="K420" s="2316"/>
      <c r="L420" s="2316"/>
      <c r="M420" s="2316"/>
      <c r="N420" s="2316"/>
      <c r="O420" s="2316"/>
      <c r="P420" s="2316"/>
      <c r="Q420" s="2316"/>
      <c r="R420" s="2316"/>
      <c r="S420" s="2316"/>
      <c r="T420" s="2316"/>
      <c r="U420" s="2316"/>
      <c r="V420" s="2316"/>
      <c r="W420" s="2316"/>
      <c r="X420" s="2316"/>
      <c r="Y420" s="2316"/>
      <c r="Z420" s="2316"/>
    </row>
    <row r="421" spans="1:26" ht="15.75" customHeight="1">
      <c r="A421" s="2316"/>
      <c r="B421" s="2316"/>
      <c r="C421" s="2316"/>
      <c r="D421" s="2316"/>
      <c r="E421" s="2316"/>
      <c r="F421" s="2316"/>
      <c r="G421" s="2316"/>
      <c r="H421" s="2316"/>
      <c r="I421" s="2316"/>
      <c r="J421" s="2316"/>
      <c r="K421" s="2316"/>
      <c r="L421" s="2316"/>
      <c r="M421" s="2316"/>
      <c r="N421" s="2316"/>
      <c r="O421" s="2316"/>
      <c r="P421" s="2316"/>
      <c r="Q421" s="2316"/>
      <c r="R421" s="2316"/>
      <c r="S421" s="2316"/>
      <c r="T421" s="2316"/>
      <c r="U421" s="2316"/>
      <c r="V421" s="2316"/>
      <c r="W421" s="2316"/>
      <c r="X421" s="2316"/>
      <c r="Y421" s="2316"/>
      <c r="Z421" s="2316"/>
    </row>
    <row r="422" spans="1:26" ht="15.75" customHeight="1">
      <c r="A422" s="2316"/>
      <c r="B422" s="2316"/>
      <c r="C422" s="2316"/>
      <c r="D422" s="2316"/>
      <c r="E422" s="2316"/>
      <c r="F422" s="2316"/>
      <c r="G422" s="2316"/>
      <c r="H422" s="2316"/>
      <c r="I422" s="2316"/>
      <c r="J422" s="2316"/>
      <c r="K422" s="2316"/>
      <c r="L422" s="2316"/>
      <c r="M422" s="2316"/>
      <c r="N422" s="2316"/>
      <c r="O422" s="2316"/>
      <c r="P422" s="2316"/>
      <c r="Q422" s="2316"/>
      <c r="R422" s="2316"/>
      <c r="S422" s="2316"/>
      <c r="T422" s="2316"/>
      <c r="U422" s="2316"/>
      <c r="V422" s="2316"/>
      <c r="W422" s="2316"/>
      <c r="X422" s="2316"/>
      <c r="Y422" s="2316"/>
      <c r="Z422" s="2316"/>
    </row>
    <row r="423" spans="1:26" ht="15.75" customHeight="1">
      <c r="A423" s="2316"/>
      <c r="B423" s="2316"/>
      <c r="C423" s="2316"/>
      <c r="D423" s="2316"/>
      <c r="E423" s="2316"/>
      <c r="F423" s="2316"/>
      <c r="G423" s="2316"/>
      <c r="H423" s="2316"/>
      <c r="I423" s="2316"/>
      <c r="J423" s="2316"/>
      <c r="K423" s="2316"/>
      <c r="L423" s="2316"/>
      <c r="M423" s="2316"/>
      <c r="N423" s="2316"/>
      <c r="O423" s="2316"/>
      <c r="P423" s="2316"/>
      <c r="Q423" s="2316"/>
      <c r="R423" s="2316"/>
      <c r="S423" s="2316"/>
      <c r="T423" s="2316"/>
      <c r="U423" s="2316"/>
      <c r="V423" s="2316"/>
      <c r="W423" s="2316"/>
      <c r="X423" s="2316"/>
      <c r="Y423" s="2316"/>
      <c r="Z423" s="2316"/>
    </row>
    <row r="424" spans="1:26" ht="15.75" customHeight="1">
      <c r="A424" s="2316"/>
      <c r="B424" s="2316"/>
      <c r="C424" s="2316"/>
      <c r="D424" s="2316"/>
      <c r="E424" s="2316"/>
      <c r="F424" s="2316"/>
      <c r="G424" s="2316"/>
      <c r="H424" s="2316"/>
      <c r="I424" s="2316"/>
      <c r="J424" s="2316"/>
      <c r="K424" s="2316"/>
      <c r="L424" s="2316"/>
      <c r="M424" s="2316"/>
      <c r="N424" s="2316"/>
      <c r="O424" s="2316"/>
      <c r="P424" s="2316"/>
      <c r="Q424" s="2316"/>
      <c r="R424" s="2316"/>
      <c r="S424" s="2316"/>
      <c r="T424" s="2316"/>
      <c r="U424" s="2316"/>
      <c r="V424" s="2316"/>
      <c r="W424" s="2316"/>
      <c r="X424" s="2316"/>
      <c r="Y424" s="2316"/>
      <c r="Z424" s="2316"/>
    </row>
    <row r="425" spans="1:26" ht="15.75" customHeight="1">
      <c r="A425" s="2316"/>
      <c r="B425" s="2316"/>
      <c r="C425" s="2316"/>
      <c r="D425" s="2316"/>
      <c r="E425" s="2316"/>
      <c r="F425" s="2316"/>
      <c r="G425" s="2316"/>
      <c r="H425" s="2316"/>
      <c r="I425" s="2316"/>
      <c r="J425" s="2316"/>
      <c r="K425" s="2316"/>
      <c r="L425" s="2316"/>
      <c r="M425" s="2316"/>
      <c r="N425" s="2316"/>
      <c r="O425" s="2316"/>
      <c r="P425" s="2316"/>
      <c r="Q425" s="2316"/>
      <c r="R425" s="2316"/>
      <c r="S425" s="2316"/>
      <c r="T425" s="2316"/>
      <c r="U425" s="2316"/>
      <c r="V425" s="2316"/>
      <c r="W425" s="2316"/>
      <c r="X425" s="2316"/>
      <c r="Y425" s="2316"/>
      <c r="Z425" s="2316"/>
    </row>
    <row r="426" spans="1:26" ht="15.75" customHeight="1">
      <c r="A426" s="2316"/>
      <c r="B426" s="2316"/>
      <c r="C426" s="2316"/>
      <c r="D426" s="2316"/>
      <c r="E426" s="2316"/>
      <c r="F426" s="2316"/>
      <c r="G426" s="2316"/>
      <c r="H426" s="2316"/>
      <c r="I426" s="2316"/>
      <c r="J426" s="2316"/>
      <c r="K426" s="2316"/>
      <c r="L426" s="2316"/>
      <c r="M426" s="2316"/>
      <c r="N426" s="2316"/>
      <c r="O426" s="2316"/>
      <c r="P426" s="2316"/>
      <c r="Q426" s="2316"/>
      <c r="R426" s="2316"/>
      <c r="S426" s="2316"/>
      <c r="T426" s="2316"/>
      <c r="U426" s="2316"/>
      <c r="V426" s="2316"/>
      <c r="W426" s="2316"/>
      <c r="X426" s="2316"/>
      <c r="Y426" s="2316"/>
      <c r="Z426" s="2316"/>
    </row>
    <row r="427" spans="1:26" ht="15.75" customHeight="1">
      <c r="A427" s="2316"/>
      <c r="B427" s="2316"/>
      <c r="C427" s="2316"/>
      <c r="D427" s="2316"/>
      <c r="E427" s="2316"/>
      <c r="F427" s="2316"/>
      <c r="G427" s="2316"/>
      <c r="H427" s="2316"/>
      <c r="I427" s="2316"/>
      <c r="J427" s="2316"/>
      <c r="K427" s="2316"/>
      <c r="L427" s="2316"/>
      <c r="M427" s="2316"/>
      <c r="N427" s="2316"/>
      <c r="O427" s="2316"/>
      <c r="P427" s="2316"/>
      <c r="Q427" s="2316"/>
      <c r="R427" s="2316"/>
      <c r="S427" s="2316"/>
      <c r="T427" s="2316"/>
      <c r="U427" s="2316"/>
      <c r="V427" s="2316"/>
      <c r="W427" s="2316"/>
      <c r="X427" s="2316"/>
      <c r="Y427" s="2316"/>
      <c r="Z427" s="2316"/>
    </row>
    <row r="428" spans="1:26" ht="15.75" customHeight="1">
      <c r="A428" s="2316"/>
      <c r="B428" s="2316"/>
      <c r="C428" s="2316"/>
      <c r="D428" s="2316"/>
      <c r="E428" s="2316"/>
      <c r="F428" s="2316"/>
      <c r="G428" s="2316"/>
      <c r="H428" s="2316"/>
      <c r="I428" s="2316"/>
      <c r="J428" s="2316"/>
      <c r="K428" s="2316"/>
      <c r="L428" s="2316"/>
      <c r="M428" s="2316"/>
      <c r="N428" s="2316"/>
      <c r="O428" s="2316"/>
      <c r="P428" s="2316"/>
      <c r="Q428" s="2316"/>
      <c r="R428" s="2316"/>
      <c r="S428" s="2316"/>
      <c r="T428" s="2316"/>
      <c r="U428" s="2316"/>
      <c r="V428" s="2316"/>
      <c r="W428" s="2316"/>
      <c r="X428" s="2316"/>
      <c r="Y428" s="2316"/>
      <c r="Z428" s="2316"/>
    </row>
    <row r="429" spans="1:26" ht="15.75" customHeight="1">
      <c r="A429" s="2316"/>
      <c r="B429" s="2316"/>
      <c r="C429" s="2316"/>
      <c r="D429" s="2316"/>
      <c r="E429" s="2316"/>
      <c r="F429" s="2316"/>
      <c r="G429" s="2316"/>
      <c r="H429" s="2316"/>
      <c r="I429" s="2316"/>
      <c r="J429" s="2316"/>
      <c r="K429" s="2316"/>
      <c r="L429" s="2316"/>
      <c r="M429" s="2316"/>
      <c r="N429" s="2316"/>
      <c r="O429" s="2316"/>
      <c r="P429" s="2316"/>
      <c r="Q429" s="2316"/>
      <c r="R429" s="2316"/>
      <c r="S429" s="2316"/>
      <c r="T429" s="2316"/>
      <c r="U429" s="2316"/>
      <c r="V429" s="2316"/>
      <c r="W429" s="2316"/>
      <c r="X429" s="2316"/>
      <c r="Y429" s="2316"/>
      <c r="Z429" s="2316"/>
    </row>
    <row r="430" spans="1:26" ht="15.75" customHeight="1">
      <c r="A430" s="2316"/>
      <c r="B430" s="2316"/>
      <c r="C430" s="2316"/>
      <c r="D430" s="2316"/>
      <c r="E430" s="2316"/>
      <c r="F430" s="2316"/>
      <c r="G430" s="2316"/>
      <c r="H430" s="2316"/>
      <c r="I430" s="2316"/>
      <c r="J430" s="2316"/>
      <c r="K430" s="2316"/>
      <c r="L430" s="2316"/>
      <c r="M430" s="2316"/>
      <c r="N430" s="2316"/>
      <c r="O430" s="2316"/>
      <c r="P430" s="2316"/>
      <c r="Q430" s="2316"/>
      <c r="R430" s="2316"/>
      <c r="S430" s="2316"/>
      <c r="T430" s="2316"/>
      <c r="U430" s="2316"/>
      <c r="V430" s="2316"/>
      <c r="W430" s="2316"/>
      <c r="X430" s="2316"/>
      <c r="Y430" s="2316"/>
      <c r="Z430" s="2316"/>
    </row>
    <row r="431" spans="1:26" ht="15.75" customHeight="1">
      <c r="A431" s="2316"/>
      <c r="B431" s="2316"/>
      <c r="C431" s="2316"/>
      <c r="D431" s="2316"/>
      <c r="E431" s="2316"/>
      <c r="F431" s="2316"/>
      <c r="G431" s="2316"/>
      <c r="H431" s="2316"/>
      <c r="I431" s="2316"/>
      <c r="J431" s="2316"/>
      <c r="K431" s="2316"/>
      <c r="L431" s="2316"/>
      <c r="M431" s="2316"/>
      <c r="N431" s="2316"/>
      <c r="O431" s="2316"/>
      <c r="P431" s="2316"/>
      <c r="Q431" s="2316"/>
      <c r="R431" s="2316"/>
      <c r="S431" s="2316"/>
      <c r="T431" s="2316"/>
      <c r="U431" s="2316"/>
      <c r="V431" s="2316"/>
      <c r="W431" s="2316"/>
      <c r="X431" s="2316"/>
      <c r="Y431" s="2316"/>
      <c r="Z431" s="2316"/>
    </row>
    <row r="432" spans="1:26" ht="15.75" customHeight="1">
      <c r="A432" s="2316"/>
      <c r="B432" s="2316"/>
      <c r="C432" s="2316"/>
      <c r="D432" s="2316"/>
      <c r="E432" s="2316"/>
      <c r="F432" s="2316"/>
      <c r="G432" s="2316"/>
      <c r="H432" s="2316"/>
      <c r="I432" s="2316"/>
      <c r="J432" s="2316"/>
      <c r="K432" s="2316"/>
      <c r="L432" s="2316"/>
      <c r="M432" s="2316"/>
      <c r="N432" s="2316"/>
      <c r="O432" s="2316"/>
      <c r="P432" s="2316"/>
      <c r="Q432" s="2316"/>
      <c r="R432" s="2316"/>
      <c r="S432" s="2316"/>
      <c r="T432" s="2316"/>
      <c r="U432" s="2316"/>
      <c r="V432" s="2316"/>
      <c r="W432" s="2316"/>
      <c r="X432" s="2316"/>
      <c r="Y432" s="2316"/>
      <c r="Z432" s="2316"/>
    </row>
    <row r="433" spans="1:26" ht="15.75" customHeight="1">
      <c r="A433" s="2316"/>
      <c r="B433" s="2316"/>
      <c r="C433" s="2316"/>
      <c r="D433" s="2316"/>
      <c r="E433" s="2316"/>
      <c r="F433" s="2316"/>
      <c r="G433" s="2316"/>
      <c r="H433" s="2316"/>
      <c r="I433" s="2316"/>
      <c r="J433" s="2316"/>
      <c r="K433" s="2316"/>
      <c r="L433" s="2316"/>
      <c r="M433" s="2316"/>
      <c r="N433" s="2316"/>
      <c r="O433" s="2316"/>
      <c r="P433" s="2316"/>
      <c r="Q433" s="2316"/>
      <c r="R433" s="2316"/>
      <c r="S433" s="2316"/>
      <c r="T433" s="2316"/>
      <c r="U433" s="2316"/>
      <c r="V433" s="2316"/>
      <c r="W433" s="2316"/>
      <c r="X433" s="2316"/>
      <c r="Y433" s="2316"/>
      <c r="Z433" s="2316"/>
    </row>
    <row r="434" spans="1:26" ht="15.75" customHeight="1">
      <c r="A434" s="2316"/>
      <c r="B434" s="2316"/>
      <c r="C434" s="2316"/>
      <c r="D434" s="2316"/>
      <c r="E434" s="2316"/>
      <c r="F434" s="2316"/>
      <c r="G434" s="2316"/>
      <c r="H434" s="2316"/>
      <c r="I434" s="2316"/>
      <c r="J434" s="2316"/>
      <c r="K434" s="2316"/>
      <c r="L434" s="2316"/>
      <c r="M434" s="2316"/>
      <c r="N434" s="2316"/>
      <c r="O434" s="2316"/>
      <c r="P434" s="2316"/>
      <c r="Q434" s="2316"/>
      <c r="R434" s="2316"/>
      <c r="S434" s="2316"/>
      <c r="T434" s="2316"/>
      <c r="U434" s="2316"/>
      <c r="V434" s="2316"/>
      <c r="W434" s="2316"/>
      <c r="X434" s="2316"/>
      <c r="Y434" s="2316"/>
      <c r="Z434" s="2316"/>
    </row>
    <row r="435" spans="1:26" ht="15.75" customHeight="1">
      <c r="A435" s="2316"/>
      <c r="B435" s="2316"/>
      <c r="C435" s="2316"/>
      <c r="D435" s="2316"/>
      <c r="E435" s="2316"/>
      <c r="F435" s="2316"/>
      <c r="G435" s="2316"/>
      <c r="H435" s="2316"/>
      <c r="I435" s="2316"/>
      <c r="J435" s="2316"/>
      <c r="K435" s="2316"/>
      <c r="L435" s="2316"/>
      <c r="M435" s="2316"/>
      <c r="N435" s="2316"/>
      <c r="O435" s="2316"/>
      <c r="P435" s="2316"/>
      <c r="Q435" s="2316"/>
      <c r="R435" s="2316"/>
      <c r="S435" s="2316"/>
      <c r="T435" s="2316"/>
      <c r="U435" s="2316"/>
      <c r="V435" s="2316"/>
      <c r="W435" s="2316"/>
      <c r="X435" s="2316"/>
      <c r="Y435" s="2316"/>
      <c r="Z435" s="2316"/>
    </row>
    <row r="436" spans="1:26" ht="15.75" customHeight="1">
      <c r="A436" s="2316"/>
      <c r="B436" s="2316"/>
      <c r="C436" s="2316"/>
      <c r="D436" s="2316"/>
      <c r="E436" s="2316"/>
      <c r="F436" s="2316"/>
      <c r="G436" s="2316"/>
      <c r="H436" s="2316"/>
      <c r="I436" s="2316"/>
      <c r="J436" s="2316"/>
      <c r="K436" s="2316"/>
      <c r="L436" s="2316"/>
      <c r="M436" s="2316"/>
      <c r="N436" s="2316"/>
      <c r="O436" s="2316"/>
      <c r="P436" s="2316"/>
      <c r="Q436" s="2316"/>
      <c r="R436" s="2316"/>
      <c r="S436" s="2316"/>
      <c r="T436" s="2316"/>
      <c r="U436" s="2316"/>
      <c r="V436" s="2316"/>
      <c r="W436" s="2316"/>
      <c r="X436" s="2316"/>
      <c r="Y436" s="2316"/>
      <c r="Z436" s="2316"/>
    </row>
    <row r="437" spans="1:26" ht="15.75" customHeight="1">
      <c r="A437" s="2316"/>
      <c r="B437" s="2316"/>
      <c r="C437" s="2316"/>
      <c r="D437" s="2316"/>
      <c r="E437" s="2316"/>
      <c r="F437" s="2316"/>
      <c r="G437" s="2316"/>
      <c r="H437" s="2316"/>
      <c r="I437" s="2316"/>
      <c r="J437" s="2316"/>
      <c r="K437" s="2316"/>
      <c r="L437" s="2316"/>
      <c r="M437" s="2316"/>
      <c r="N437" s="2316"/>
      <c r="O437" s="2316"/>
      <c r="P437" s="2316"/>
      <c r="Q437" s="2316"/>
      <c r="R437" s="2316"/>
      <c r="S437" s="2316"/>
      <c r="T437" s="2316"/>
      <c r="U437" s="2316"/>
      <c r="V437" s="2316"/>
      <c r="W437" s="2316"/>
      <c r="X437" s="2316"/>
      <c r="Y437" s="2316"/>
      <c r="Z437" s="2316"/>
    </row>
    <row r="438" spans="1:26" ht="15.75" customHeight="1">
      <c r="A438" s="2316"/>
      <c r="B438" s="2316"/>
      <c r="C438" s="2316"/>
      <c r="D438" s="2316"/>
      <c r="E438" s="2316"/>
      <c r="F438" s="2316"/>
      <c r="G438" s="2316"/>
      <c r="H438" s="2316"/>
      <c r="I438" s="2316"/>
      <c r="J438" s="2316"/>
      <c r="K438" s="2316"/>
      <c r="L438" s="2316"/>
      <c r="M438" s="2316"/>
      <c r="N438" s="2316"/>
      <c r="O438" s="2316"/>
      <c r="P438" s="2316"/>
      <c r="Q438" s="2316"/>
      <c r="R438" s="2316"/>
      <c r="S438" s="2316"/>
      <c r="T438" s="2316"/>
      <c r="U438" s="2316"/>
      <c r="V438" s="2316"/>
      <c r="W438" s="2316"/>
      <c r="X438" s="2316"/>
      <c r="Y438" s="2316"/>
      <c r="Z438" s="2316"/>
    </row>
    <row r="439" spans="1:26" ht="15.75" customHeight="1">
      <c r="A439" s="2316"/>
      <c r="B439" s="2316"/>
      <c r="C439" s="2316"/>
      <c r="D439" s="2316"/>
      <c r="E439" s="2316"/>
      <c r="F439" s="2316"/>
      <c r="G439" s="2316"/>
      <c r="H439" s="2316"/>
      <c r="I439" s="2316"/>
      <c r="J439" s="2316"/>
      <c r="K439" s="2316"/>
      <c r="L439" s="2316"/>
      <c r="M439" s="2316"/>
      <c r="N439" s="2316"/>
      <c r="O439" s="2316"/>
      <c r="P439" s="2316"/>
      <c r="Q439" s="2316"/>
      <c r="R439" s="2316"/>
      <c r="S439" s="2316"/>
      <c r="T439" s="2316"/>
      <c r="U439" s="2316"/>
      <c r="V439" s="2316"/>
      <c r="W439" s="2316"/>
      <c r="X439" s="2316"/>
      <c r="Y439" s="2316"/>
      <c r="Z439" s="2316"/>
    </row>
    <row r="440" spans="1:26" ht="15.75" customHeight="1">
      <c r="A440" s="2316"/>
      <c r="B440" s="2316"/>
      <c r="C440" s="2316"/>
      <c r="D440" s="2316"/>
      <c r="E440" s="2316"/>
      <c r="F440" s="2316"/>
      <c r="G440" s="2316"/>
      <c r="H440" s="2316"/>
      <c r="I440" s="2316"/>
      <c r="J440" s="2316"/>
      <c r="K440" s="2316"/>
      <c r="L440" s="2316"/>
      <c r="M440" s="2316"/>
      <c r="N440" s="2316"/>
      <c r="O440" s="2316"/>
      <c r="P440" s="2316"/>
      <c r="Q440" s="2316"/>
      <c r="R440" s="2316"/>
      <c r="S440" s="2316"/>
      <c r="T440" s="2316"/>
      <c r="U440" s="2316"/>
      <c r="V440" s="2316"/>
      <c r="W440" s="2316"/>
      <c r="X440" s="2316"/>
      <c r="Y440" s="2316"/>
      <c r="Z440" s="2316"/>
    </row>
    <row r="441" spans="1:26" ht="15.75" customHeight="1">
      <c r="A441" s="2316"/>
      <c r="B441" s="2316"/>
      <c r="C441" s="2316"/>
      <c r="D441" s="2316"/>
      <c r="E441" s="2316"/>
      <c r="F441" s="2316"/>
      <c r="G441" s="2316"/>
      <c r="H441" s="2316"/>
      <c r="I441" s="2316"/>
      <c r="J441" s="2316"/>
      <c r="K441" s="2316"/>
      <c r="L441" s="2316"/>
      <c r="M441" s="2316"/>
      <c r="N441" s="2316"/>
      <c r="O441" s="2316"/>
      <c r="P441" s="2316"/>
      <c r="Q441" s="2316"/>
      <c r="R441" s="2316"/>
      <c r="S441" s="2316"/>
      <c r="T441" s="2316"/>
      <c r="U441" s="2316"/>
      <c r="V441" s="2316"/>
      <c r="W441" s="2316"/>
      <c r="X441" s="2316"/>
      <c r="Y441" s="2316"/>
      <c r="Z441" s="2316"/>
    </row>
    <row r="442" spans="1:26" ht="15.75" customHeight="1">
      <c r="A442" s="2316"/>
      <c r="B442" s="2316"/>
      <c r="C442" s="2316"/>
      <c r="D442" s="2316"/>
      <c r="E442" s="2316"/>
      <c r="F442" s="2316"/>
      <c r="G442" s="2316"/>
      <c r="H442" s="2316"/>
      <c r="I442" s="2316"/>
      <c r="J442" s="2316"/>
      <c r="K442" s="2316"/>
      <c r="L442" s="2316"/>
      <c r="M442" s="2316"/>
      <c r="N442" s="2316"/>
      <c r="O442" s="2316"/>
      <c r="P442" s="2316"/>
      <c r="Q442" s="2316"/>
      <c r="R442" s="2316"/>
      <c r="S442" s="2316"/>
      <c r="T442" s="2316"/>
      <c r="U442" s="2316"/>
      <c r="V442" s="2316"/>
      <c r="W442" s="2316"/>
      <c r="X442" s="2316"/>
      <c r="Y442" s="2316"/>
      <c r="Z442" s="2316"/>
    </row>
    <row r="443" spans="1:26" ht="15.75" customHeight="1">
      <c r="A443" s="2316"/>
      <c r="B443" s="2316"/>
      <c r="C443" s="2316"/>
      <c r="D443" s="2316"/>
      <c r="E443" s="2316"/>
      <c r="F443" s="2316"/>
      <c r="G443" s="2316"/>
      <c r="H443" s="2316"/>
      <c r="I443" s="2316"/>
      <c r="J443" s="2316"/>
      <c r="K443" s="2316"/>
      <c r="L443" s="2316"/>
      <c r="M443" s="2316"/>
      <c r="N443" s="2316"/>
      <c r="O443" s="2316"/>
      <c r="P443" s="2316"/>
      <c r="Q443" s="2316"/>
      <c r="R443" s="2316"/>
      <c r="S443" s="2316"/>
      <c r="T443" s="2316"/>
      <c r="U443" s="2316"/>
      <c r="V443" s="2316"/>
      <c r="W443" s="2316"/>
      <c r="X443" s="2316"/>
      <c r="Y443" s="2316"/>
      <c r="Z443" s="2316"/>
    </row>
    <row r="444" spans="1:26" ht="15.75" customHeight="1">
      <c r="A444" s="2316"/>
      <c r="B444" s="2316"/>
      <c r="C444" s="2316"/>
      <c r="D444" s="2316"/>
      <c r="E444" s="2316"/>
      <c r="F444" s="2316"/>
      <c r="G444" s="2316"/>
      <c r="H444" s="2316"/>
      <c r="I444" s="2316"/>
      <c r="J444" s="2316"/>
      <c r="K444" s="2316"/>
      <c r="L444" s="2316"/>
      <c r="M444" s="2316"/>
      <c r="N444" s="2316"/>
      <c r="O444" s="2316"/>
      <c r="P444" s="2316"/>
      <c r="Q444" s="2316"/>
      <c r="R444" s="2316"/>
      <c r="S444" s="2316"/>
      <c r="T444" s="2316"/>
      <c r="U444" s="2316"/>
      <c r="V444" s="2316"/>
      <c r="W444" s="2316"/>
      <c r="X444" s="2316"/>
      <c r="Y444" s="2316"/>
      <c r="Z444" s="2316"/>
    </row>
    <row r="445" spans="1:26" ht="15.75" customHeight="1">
      <c r="A445" s="2316"/>
      <c r="B445" s="2316"/>
      <c r="C445" s="2316"/>
      <c r="D445" s="2316"/>
      <c r="E445" s="2316"/>
      <c r="F445" s="2316"/>
      <c r="G445" s="2316"/>
      <c r="H445" s="2316"/>
      <c r="I445" s="2316"/>
      <c r="J445" s="2316"/>
      <c r="K445" s="2316"/>
      <c r="L445" s="2316"/>
      <c r="M445" s="2316"/>
      <c r="N445" s="2316"/>
      <c r="O445" s="2316"/>
      <c r="P445" s="2316"/>
      <c r="Q445" s="2316"/>
      <c r="R445" s="2316"/>
      <c r="S445" s="2316"/>
      <c r="T445" s="2316"/>
      <c r="U445" s="2316"/>
      <c r="V445" s="2316"/>
      <c r="W445" s="2316"/>
      <c r="X445" s="2316"/>
      <c r="Y445" s="2316"/>
      <c r="Z445" s="2316"/>
    </row>
    <row r="446" spans="1:26" ht="15.75" customHeight="1">
      <c r="A446" s="2316"/>
      <c r="B446" s="2316"/>
      <c r="C446" s="2316"/>
      <c r="D446" s="2316"/>
      <c r="E446" s="2316"/>
      <c r="F446" s="2316"/>
      <c r="G446" s="2316"/>
      <c r="H446" s="2316"/>
      <c r="I446" s="2316"/>
      <c r="J446" s="2316"/>
      <c r="K446" s="2316"/>
      <c r="L446" s="2316"/>
      <c r="M446" s="2316"/>
      <c r="N446" s="2316"/>
      <c r="O446" s="2316"/>
      <c r="P446" s="2316"/>
      <c r="Q446" s="2316"/>
      <c r="R446" s="2316"/>
      <c r="S446" s="2316"/>
      <c r="T446" s="2316"/>
      <c r="U446" s="2316"/>
      <c r="V446" s="2316"/>
      <c r="W446" s="2316"/>
      <c r="X446" s="2316"/>
      <c r="Y446" s="2316"/>
      <c r="Z446" s="2316"/>
    </row>
    <row r="447" spans="1:26" ht="15.75" customHeight="1">
      <c r="A447" s="2316"/>
      <c r="B447" s="2316"/>
      <c r="C447" s="2316"/>
      <c r="D447" s="2316"/>
      <c r="E447" s="2316"/>
      <c r="F447" s="2316"/>
      <c r="G447" s="2316"/>
      <c r="H447" s="2316"/>
      <c r="I447" s="2316"/>
      <c r="J447" s="2316"/>
      <c r="K447" s="2316"/>
      <c r="L447" s="2316"/>
      <c r="M447" s="2316"/>
      <c r="N447" s="2316"/>
      <c r="O447" s="2316"/>
      <c r="P447" s="2316"/>
      <c r="Q447" s="2316"/>
      <c r="R447" s="2316"/>
      <c r="S447" s="2316"/>
      <c r="T447" s="2316"/>
      <c r="U447" s="2316"/>
      <c r="V447" s="2316"/>
      <c r="W447" s="2316"/>
      <c r="X447" s="2316"/>
      <c r="Y447" s="2316"/>
      <c r="Z447" s="2316"/>
    </row>
    <row r="448" spans="1:26" ht="15.75" customHeight="1">
      <c r="A448" s="2316"/>
      <c r="B448" s="2316"/>
      <c r="C448" s="2316"/>
      <c r="D448" s="2316"/>
      <c r="E448" s="2316"/>
      <c r="F448" s="2316"/>
      <c r="G448" s="2316"/>
      <c r="H448" s="2316"/>
      <c r="I448" s="2316"/>
      <c r="J448" s="2316"/>
      <c r="K448" s="2316"/>
      <c r="L448" s="2316"/>
      <c r="M448" s="2316"/>
      <c r="N448" s="2316"/>
      <c r="O448" s="2316"/>
      <c r="P448" s="2316"/>
      <c r="Q448" s="2316"/>
      <c r="R448" s="2316"/>
      <c r="S448" s="2316"/>
      <c r="T448" s="2316"/>
      <c r="U448" s="2316"/>
      <c r="V448" s="2316"/>
      <c r="W448" s="2316"/>
      <c r="X448" s="2316"/>
      <c r="Y448" s="2316"/>
      <c r="Z448" s="2316"/>
    </row>
    <row r="449" spans="1:26" ht="15.75" customHeight="1">
      <c r="A449" s="2316"/>
      <c r="B449" s="2316"/>
      <c r="C449" s="2316"/>
      <c r="D449" s="2316"/>
      <c r="E449" s="2316"/>
      <c r="F449" s="2316"/>
      <c r="G449" s="2316"/>
      <c r="H449" s="2316"/>
      <c r="I449" s="2316"/>
      <c r="J449" s="2316"/>
      <c r="K449" s="2316"/>
      <c r="L449" s="2316"/>
      <c r="M449" s="2316"/>
      <c r="N449" s="2316"/>
      <c r="O449" s="2316"/>
      <c r="P449" s="2316"/>
      <c r="Q449" s="2316"/>
      <c r="R449" s="2316"/>
      <c r="S449" s="2316"/>
      <c r="T449" s="2316"/>
      <c r="U449" s="2316"/>
      <c r="V449" s="2316"/>
      <c r="W449" s="2316"/>
      <c r="X449" s="2316"/>
      <c r="Y449" s="2316"/>
      <c r="Z449" s="2316"/>
    </row>
    <row r="450" spans="1:26" ht="15.75" customHeight="1">
      <c r="A450" s="2316"/>
      <c r="B450" s="2316"/>
      <c r="C450" s="2316"/>
      <c r="D450" s="2316"/>
      <c r="E450" s="2316"/>
      <c r="F450" s="2316"/>
      <c r="G450" s="2316"/>
      <c r="H450" s="2316"/>
      <c r="I450" s="2316"/>
      <c r="J450" s="2316"/>
      <c r="K450" s="2316"/>
      <c r="L450" s="2316"/>
      <c r="M450" s="2316"/>
      <c r="N450" s="2316"/>
      <c r="O450" s="2316"/>
      <c r="P450" s="2316"/>
      <c r="Q450" s="2316"/>
      <c r="R450" s="2316"/>
      <c r="S450" s="2316"/>
      <c r="T450" s="2316"/>
      <c r="U450" s="2316"/>
      <c r="V450" s="2316"/>
      <c r="W450" s="2316"/>
      <c r="X450" s="2316"/>
      <c r="Y450" s="2316"/>
      <c r="Z450" s="2316"/>
    </row>
    <row r="451" spans="1:26" ht="15.75" customHeight="1">
      <c r="A451" s="2316"/>
      <c r="B451" s="2316"/>
      <c r="C451" s="2316"/>
      <c r="D451" s="2316"/>
      <c r="E451" s="2316"/>
      <c r="F451" s="2316"/>
      <c r="G451" s="2316"/>
      <c r="H451" s="2316"/>
      <c r="I451" s="2316"/>
      <c r="J451" s="2316"/>
      <c r="K451" s="2316"/>
      <c r="L451" s="2316"/>
      <c r="M451" s="2316"/>
      <c r="N451" s="2316"/>
      <c r="O451" s="2316"/>
      <c r="P451" s="2316"/>
      <c r="Q451" s="2316"/>
      <c r="R451" s="2316"/>
      <c r="S451" s="2316"/>
      <c r="T451" s="2316"/>
      <c r="U451" s="2316"/>
      <c r="V451" s="2316"/>
      <c r="W451" s="2316"/>
      <c r="X451" s="2316"/>
      <c r="Y451" s="2316"/>
      <c r="Z451" s="2316"/>
    </row>
    <row r="452" spans="1:26" ht="15.75" customHeight="1">
      <c r="A452" s="2316"/>
      <c r="B452" s="2316"/>
      <c r="C452" s="2316"/>
      <c r="D452" s="2316"/>
      <c r="E452" s="2316"/>
      <c r="F452" s="2316"/>
      <c r="G452" s="2316"/>
      <c r="H452" s="2316"/>
      <c r="I452" s="2316"/>
      <c r="J452" s="2316"/>
      <c r="K452" s="2316"/>
      <c r="L452" s="2316"/>
      <c r="M452" s="2316"/>
      <c r="N452" s="2316"/>
      <c r="O452" s="2316"/>
      <c r="P452" s="2316"/>
      <c r="Q452" s="2316"/>
      <c r="R452" s="2316"/>
      <c r="S452" s="2316"/>
      <c r="T452" s="2316"/>
      <c r="U452" s="2316"/>
      <c r="V452" s="2316"/>
      <c r="W452" s="2316"/>
      <c r="X452" s="2316"/>
      <c r="Y452" s="2316"/>
      <c r="Z452" s="2316"/>
    </row>
    <row r="453" spans="1:26" ht="15.75" customHeight="1">
      <c r="A453" s="2316"/>
      <c r="B453" s="2316"/>
      <c r="C453" s="2316"/>
      <c r="D453" s="2316"/>
      <c r="E453" s="2316"/>
      <c r="F453" s="2316"/>
      <c r="G453" s="2316"/>
      <c r="H453" s="2316"/>
      <c r="I453" s="2316"/>
      <c r="J453" s="2316"/>
      <c r="K453" s="2316"/>
      <c r="L453" s="2316"/>
      <c r="M453" s="2316"/>
      <c r="N453" s="2316"/>
      <c r="O453" s="2316"/>
      <c r="P453" s="2316"/>
      <c r="Q453" s="2316"/>
      <c r="R453" s="2316"/>
      <c r="S453" s="2316"/>
      <c r="T453" s="2316"/>
      <c r="U453" s="2316"/>
      <c r="V453" s="2316"/>
      <c r="W453" s="2316"/>
      <c r="X453" s="2316"/>
      <c r="Y453" s="2316"/>
      <c r="Z453" s="2316"/>
    </row>
    <row r="454" spans="1:26" ht="15.75" customHeight="1">
      <c r="A454" s="2316"/>
      <c r="B454" s="2316"/>
      <c r="C454" s="2316"/>
      <c r="D454" s="2316"/>
      <c r="E454" s="2316"/>
      <c r="F454" s="2316"/>
      <c r="G454" s="2316"/>
      <c r="H454" s="2316"/>
      <c r="I454" s="2316"/>
      <c r="J454" s="2316"/>
      <c r="K454" s="2316"/>
      <c r="L454" s="2316"/>
      <c r="M454" s="2316"/>
      <c r="N454" s="2316"/>
      <c r="O454" s="2316"/>
      <c r="P454" s="2316"/>
      <c r="Q454" s="2316"/>
      <c r="R454" s="2316"/>
      <c r="S454" s="2316"/>
      <c r="T454" s="2316"/>
      <c r="U454" s="2316"/>
      <c r="V454" s="2316"/>
      <c r="W454" s="2316"/>
      <c r="X454" s="2316"/>
      <c r="Y454" s="2316"/>
      <c r="Z454" s="2316"/>
    </row>
    <row r="455" spans="1:26" ht="15.75" customHeight="1">
      <c r="A455" s="2316"/>
      <c r="B455" s="2316"/>
      <c r="C455" s="2316"/>
      <c r="D455" s="2316"/>
      <c r="E455" s="2316"/>
      <c r="F455" s="2316"/>
      <c r="G455" s="2316"/>
      <c r="H455" s="2316"/>
      <c r="I455" s="2316"/>
      <c r="J455" s="2316"/>
      <c r="K455" s="2316"/>
      <c r="L455" s="2316"/>
      <c r="M455" s="2316"/>
      <c r="N455" s="2316"/>
      <c r="O455" s="2316"/>
      <c r="P455" s="2316"/>
      <c r="Q455" s="2316"/>
      <c r="R455" s="2316"/>
      <c r="S455" s="2316"/>
      <c r="T455" s="2316"/>
      <c r="U455" s="2316"/>
      <c r="V455" s="2316"/>
      <c r="W455" s="2316"/>
      <c r="X455" s="2316"/>
      <c r="Y455" s="2316"/>
      <c r="Z455" s="2316"/>
    </row>
    <row r="456" spans="1:26" ht="15.75" customHeight="1">
      <c r="A456" s="2316"/>
      <c r="B456" s="2316"/>
      <c r="C456" s="2316"/>
      <c r="D456" s="2316"/>
      <c r="E456" s="2316"/>
      <c r="F456" s="2316"/>
      <c r="G456" s="2316"/>
      <c r="H456" s="2316"/>
      <c r="I456" s="2316"/>
      <c r="J456" s="2316"/>
      <c r="K456" s="2316"/>
      <c r="L456" s="2316"/>
      <c r="M456" s="2316"/>
      <c r="N456" s="2316"/>
      <c r="O456" s="2316"/>
      <c r="P456" s="2316"/>
      <c r="Q456" s="2316"/>
      <c r="R456" s="2316"/>
      <c r="S456" s="2316"/>
      <c r="T456" s="2316"/>
      <c r="U456" s="2316"/>
      <c r="V456" s="2316"/>
      <c r="W456" s="2316"/>
      <c r="X456" s="2316"/>
      <c r="Y456" s="2316"/>
      <c r="Z456" s="2316"/>
    </row>
    <row r="457" spans="1:26" ht="15.75" customHeight="1">
      <c r="A457" s="2316"/>
      <c r="B457" s="2316"/>
      <c r="C457" s="2316"/>
      <c r="D457" s="2316"/>
      <c r="E457" s="2316"/>
      <c r="F457" s="2316"/>
      <c r="G457" s="2316"/>
      <c r="H457" s="2316"/>
      <c r="I457" s="2316"/>
      <c r="J457" s="2316"/>
      <c r="K457" s="2316"/>
      <c r="L457" s="2316"/>
      <c r="M457" s="2316"/>
      <c r="N457" s="2316"/>
      <c r="O457" s="2316"/>
      <c r="P457" s="2316"/>
      <c r="Q457" s="2316"/>
      <c r="R457" s="2316"/>
      <c r="S457" s="2316"/>
      <c r="T457" s="2316"/>
      <c r="U457" s="2316"/>
      <c r="V457" s="2316"/>
      <c r="W457" s="2316"/>
      <c r="X457" s="2316"/>
      <c r="Y457" s="2316"/>
      <c r="Z457" s="2316"/>
    </row>
    <row r="458" spans="1:26" ht="15.75" customHeight="1">
      <c r="A458" s="2316"/>
      <c r="B458" s="2316"/>
      <c r="C458" s="2316"/>
      <c r="D458" s="2316"/>
      <c r="E458" s="2316"/>
      <c r="F458" s="2316"/>
      <c r="G458" s="2316"/>
      <c r="H458" s="2316"/>
      <c r="I458" s="2316"/>
      <c r="J458" s="2316"/>
      <c r="K458" s="2316"/>
      <c r="L458" s="2316"/>
      <c r="M458" s="2316"/>
      <c r="N458" s="2316"/>
      <c r="O458" s="2316"/>
      <c r="P458" s="2316"/>
      <c r="Q458" s="2316"/>
      <c r="R458" s="2316"/>
      <c r="S458" s="2316"/>
      <c r="T458" s="2316"/>
      <c r="U458" s="2316"/>
      <c r="V458" s="2316"/>
      <c r="W458" s="2316"/>
      <c r="X458" s="2316"/>
      <c r="Y458" s="2316"/>
      <c r="Z458" s="2316"/>
    </row>
    <row r="459" spans="1:26" ht="15.75" customHeight="1">
      <c r="A459" s="2316"/>
      <c r="B459" s="2316"/>
      <c r="C459" s="2316"/>
      <c r="D459" s="2316"/>
      <c r="E459" s="2316"/>
      <c r="F459" s="2316"/>
      <c r="G459" s="2316"/>
      <c r="H459" s="2316"/>
      <c r="I459" s="2316"/>
      <c r="J459" s="2316"/>
      <c r="K459" s="2316"/>
      <c r="L459" s="2316"/>
      <c r="M459" s="2316"/>
      <c r="N459" s="2316"/>
      <c r="O459" s="2316"/>
      <c r="P459" s="2316"/>
      <c r="Q459" s="2316"/>
      <c r="R459" s="2316"/>
      <c r="S459" s="2316"/>
      <c r="T459" s="2316"/>
      <c r="U459" s="2316"/>
      <c r="V459" s="2316"/>
      <c r="W459" s="2316"/>
      <c r="X459" s="2316"/>
      <c r="Y459" s="2316"/>
      <c r="Z459" s="2316"/>
    </row>
    <row r="460" spans="1:26" ht="15.75" customHeight="1">
      <c r="A460" s="2316"/>
      <c r="B460" s="2316"/>
      <c r="C460" s="2316"/>
      <c r="D460" s="2316"/>
      <c r="E460" s="2316"/>
      <c r="F460" s="2316"/>
      <c r="G460" s="2316"/>
      <c r="H460" s="2316"/>
      <c r="I460" s="2316"/>
      <c r="J460" s="2316"/>
      <c r="K460" s="2316"/>
      <c r="L460" s="2316"/>
      <c r="M460" s="2316"/>
      <c r="N460" s="2316"/>
      <c r="O460" s="2316"/>
      <c r="P460" s="2316"/>
      <c r="Q460" s="2316"/>
      <c r="R460" s="2316"/>
      <c r="S460" s="2316"/>
      <c r="T460" s="2316"/>
      <c r="U460" s="2316"/>
      <c r="V460" s="2316"/>
      <c r="W460" s="2316"/>
      <c r="X460" s="2316"/>
      <c r="Y460" s="2316"/>
      <c r="Z460" s="2316"/>
    </row>
    <row r="461" spans="1:26" ht="15.75" customHeight="1">
      <c r="A461" s="2316"/>
      <c r="B461" s="2316"/>
      <c r="C461" s="2316"/>
      <c r="D461" s="2316"/>
      <c r="E461" s="2316"/>
      <c r="F461" s="2316"/>
      <c r="G461" s="2316"/>
      <c r="H461" s="2316"/>
      <c r="I461" s="2316"/>
      <c r="J461" s="2316"/>
      <c r="K461" s="2316"/>
      <c r="L461" s="2316"/>
      <c r="M461" s="2316"/>
      <c r="N461" s="2316"/>
      <c r="O461" s="2316"/>
      <c r="P461" s="2316"/>
      <c r="Q461" s="2316"/>
      <c r="R461" s="2316"/>
      <c r="S461" s="2316"/>
      <c r="T461" s="2316"/>
      <c r="U461" s="2316"/>
      <c r="V461" s="2316"/>
      <c r="W461" s="2316"/>
      <c r="X461" s="2316"/>
      <c r="Y461" s="2316"/>
      <c r="Z461" s="2316"/>
    </row>
    <row r="462" spans="1:26" ht="15.75" customHeight="1">
      <c r="A462" s="2316"/>
      <c r="B462" s="2316"/>
      <c r="C462" s="2316"/>
      <c r="D462" s="2316"/>
      <c r="E462" s="2316"/>
      <c r="F462" s="2316"/>
      <c r="G462" s="2316"/>
      <c r="H462" s="2316"/>
      <c r="I462" s="2316"/>
      <c r="J462" s="2316"/>
      <c r="K462" s="2316"/>
      <c r="L462" s="2316"/>
      <c r="M462" s="2316"/>
      <c r="N462" s="2316"/>
      <c r="O462" s="2316"/>
      <c r="P462" s="2316"/>
      <c r="Q462" s="2316"/>
      <c r="R462" s="2316"/>
      <c r="S462" s="2316"/>
      <c r="T462" s="2316"/>
      <c r="U462" s="2316"/>
      <c r="V462" s="2316"/>
      <c r="W462" s="2316"/>
      <c r="X462" s="2316"/>
      <c r="Y462" s="2316"/>
      <c r="Z462" s="2316"/>
    </row>
    <row r="463" spans="1:26" ht="15.75" customHeight="1">
      <c r="A463" s="2316"/>
      <c r="B463" s="2316"/>
      <c r="C463" s="2316"/>
      <c r="D463" s="2316"/>
      <c r="E463" s="2316"/>
      <c r="F463" s="2316"/>
      <c r="G463" s="2316"/>
      <c r="H463" s="2316"/>
      <c r="I463" s="2316"/>
      <c r="J463" s="2316"/>
      <c r="K463" s="2316"/>
      <c r="L463" s="2316"/>
      <c r="M463" s="2316"/>
      <c r="N463" s="2316"/>
      <c r="O463" s="2316"/>
      <c r="P463" s="2316"/>
      <c r="Q463" s="2316"/>
      <c r="R463" s="2316"/>
      <c r="S463" s="2316"/>
      <c r="T463" s="2316"/>
      <c r="U463" s="2316"/>
      <c r="V463" s="2316"/>
      <c r="W463" s="2316"/>
      <c r="X463" s="2316"/>
      <c r="Y463" s="2316"/>
      <c r="Z463" s="2316"/>
    </row>
    <row r="464" spans="1:26" ht="15.75" customHeight="1">
      <c r="A464" s="2316"/>
      <c r="B464" s="2316"/>
      <c r="C464" s="2316"/>
      <c r="D464" s="2316"/>
      <c r="E464" s="2316"/>
      <c r="F464" s="2316"/>
      <c r="G464" s="2316"/>
      <c r="H464" s="2316"/>
      <c r="I464" s="2316"/>
      <c r="J464" s="2316"/>
      <c r="K464" s="2316"/>
      <c r="L464" s="2316"/>
      <c r="M464" s="2316"/>
      <c r="N464" s="2316"/>
      <c r="O464" s="2316"/>
      <c r="P464" s="2316"/>
      <c r="Q464" s="2316"/>
      <c r="R464" s="2316"/>
      <c r="S464" s="2316"/>
      <c r="T464" s="2316"/>
      <c r="U464" s="2316"/>
      <c r="V464" s="2316"/>
      <c r="W464" s="2316"/>
      <c r="X464" s="2316"/>
      <c r="Y464" s="2316"/>
      <c r="Z464" s="2316"/>
    </row>
    <row r="465" spans="1:26" ht="15.75" customHeight="1">
      <c r="A465" s="2316"/>
      <c r="B465" s="2316"/>
      <c r="C465" s="2316"/>
      <c r="D465" s="2316"/>
      <c r="E465" s="2316"/>
      <c r="F465" s="2316"/>
      <c r="G465" s="2316"/>
      <c r="H465" s="2316"/>
      <c r="I465" s="2316"/>
      <c r="J465" s="2316"/>
      <c r="K465" s="2316"/>
      <c r="L465" s="2316"/>
      <c r="M465" s="2316"/>
      <c r="N465" s="2316"/>
      <c r="O465" s="2316"/>
      <c r="P465" s="2316"/>
      <c r="Q465" s="2316"/>
      <c r="R465" s="2316"/>
      <c r="S465" s="2316"/>
      <c r="T465" s="2316"/>
      <c r="U465" s="2316"/>
      <c r="V465" s="2316"/>
      <c r="W465" s="2316"/>
      <c r="X465" s="2316"/>
      <c r="Y465" s="2316"/>
      <c r="Z465" s="2316"/>
    </row>
    <row r="466" spans="1:26" ht="15.75" customHeight="1">
      <c r="A466" s="2316"/>
      <c r="B466" s="2316"/>
      <c r="C466" s="2316"/>
      <c r="D466" s="2316"/>
      <c r="E466" s="2316"/>
      <c r="F466" s="2316"/>
      <c r="G466" s="2316"/>
      <c r="H466" s="2316"/>
      <c r="I466" s="2316"/>
      <c r="J466" s="2316"/>
      <c r="K466" s="2316"/>
      <c r="L466" s="2316"/>
      <c r="M466" s="2316"/>
      <c r="N466" s="2316"/>
      <c r="O466" s="2316"/>
      <c r="P466" s="2316"/>
      <c r="Q466" s="2316"/>
      <c r="R466" s="2316"/>
      <c r="S466" s="2316"/>
      <c r="T466" s="2316"/>
      <c r="U466" s="2316"/>
      <c r="V466" s="2316"/>
      <c r="W466" s="2316"/>
      <c r="X466" s="2316"/>
      <c r="Y466" s="2316"/>
      <c r="Z466" s="2316"/>
    </row>
    <row r="467" spans="1:26" ht="15.75" customHeight="1">
      <c r="A467" s="2316"/>
      <c r="B467" s="2316"/>
      <c r="C467" s="2316"/>
      <c r="D467" s="2316"/>
      <c r="E467" s="2316"/>
      <c r="F467" s="2316"/>
      <c r="G467" s="2316"/>
      <c r="H467" s="2316"/>
      <c r="I467" s="2316"/>
      <c r="J467" s="2316"/>
      <c r="K467" s="2316"/>
      <c r="L467" s="2316"/>
      <c r="M467" s="2316"/>
      <c r="N467" s="2316"/>
      <c r="O467" s="2316"/>
      <c r="P467" s="2316"/>
      <c r="Q467" s="2316"/>
      <c r="R467" s="2316"/>
      <c r="S467" s="2316"/>
      <c r="T467" s="2316"/>
      <c r="U467" s="2316"/>
      <c r="V467" s="2316"/>
      <c r="W467" s="2316"/>
      <c r="X467" s="2316"/>
      <c r="Y467" s="2316"/>
      <c r="Z467" s="2316"/>
    </row>
    <row r="468" spans="1:26" ht="15.75" customHeight="1">
      <c r="A468" s="2316"/>
      <c r="B468" s="2316"/>
      <c r="C468" s="2316"/>
      <c r="D468" s="2316"/>
      <c r="E468" s="2316"/>
      <c r="F468" s="2316"/>
      <c r="G468" s="2316"/>
      <c r="H468" s="2316"/>
      <c r="I468" s="2316"/>
      <c r="J468" s="2316"/>
      <c r="K468" s="2316"/>
      <c r="L468" s="2316"/>
      <c r="M468" s="2316"/>
      <c r="N468" s="2316"/>
      <c r="O468" s="2316"/>
      <c r="P468" s="2316"/>
      <c r="Q468" s="2316"/>
      <c r="R468" s="2316"/>
      <c r="S468" s="2316"/>
      <c r="T468" s="2316"/>
      <c r="U468" s="2316"/>
      <c r="V468" s="2316"/>
      <c r="W468" s="2316"/>
      <c r="X468" s="2316"/>
      <c r="Y468" s="2316"/>
      <c r="Z468" s="2316"/>
    </row>
    <row r="469" spans="1:26" ht="15.75" customHeight="1">
      <c r="A469" s="2316"/>
      <c r="B469" s="2316"/>
      <c r="C469" s="2316"/>
      <c r="D469" s="2316"/>
      <c r="E469" s="2316"/>
      <c r="F469" s="2316"/>
      <c r="G469" s="2316"/>
      <c r="H469" s="2316"/>
      <c r="I469" s="2316"/>
      <c r="J469" s="2316"/>
      <c r="K469" s="2316"/>
      <c r="L469" s="2316"/>
      <c r="M469" s="2316"/>
      <c r="N469" s="2316"/>
      <c r="O469" s="2316"/>
      <c r="P469" s="2316"/>
      <c r="Q469" s="2316"/>
      <c r="R469" s="2316"/>
      <c r="S469" s="2316"/>
      <c r="T469" s="2316"/>
      <c r="U469" s="2316"/>
      <c r="V469" s="2316"/>
      <c r="W469" s="2316"/>
      <c r="X469" s="2316"/>
      <c r="Y469" s="2316"/>
      <c r="Z469" s="2316"/>
    </row>
    <row r="470" spans="1:26" ht="15.75" customHeight="1">
      <c r="A470" s="2316"/>
      <c r="B470" s="2316"/>
      <c r="C470" s="2316"/>
      <c r="D470" s="2316"/>
      <c r="E470" s="2316"/>
      <c r="F470" s="2316"/>
      <c r="G470" s="2316"/>
      <c r="H470" s="2316"/>
      <c r="I470" s="2316"/>
      <c r="J470" s="2316"/>
      <c r="K470" s="2316"/>
      <c r="L470" s="2316"/>
      <c r="M470" s="2316"/>
      <c r="N470" s="2316"/>
      <c r="O470" s="2316"/>
      <c r="P470" s="2316"/>
      <c r="Q470" s="2316"/>
      <c r="R470" s="2316"/>
      <c r="S470" s="2316"/>
      <c r="T470" s="2316"/>
      <c r="U470" s="2316"/>
      <c r="V470" s="2316"/>
      <c r="W470" s="2316"/>
      <c r="X470" s="2316"/>
      <c r="Y470" s="2316"/>
      <c r="Z470" s="2316"/>
    </row>
    <row r="471" spans="1:26" ht="15.75" customHeight="1">
      <c r="A471" s="2316"/>
      <c r="B471" s="2316"/>
      <c r="C471" s="2316"/>
      <c r="D471" s="2316"/>
      <c r="E471" s="2316"/>
      <c r="F471" s="2316"/>
      <c r="G471" s="2316"/>
      <c r="H471" s="2316"/>
      <c r="I471" s="2316"/>
      <c r="J471" s="2316"/>
      <c r="K471" s="2316"/>
      <c r="L471" s="2316"/>
      <c r="M471" s="2316"/>
      <c r="N471" s="2316"/>
      <c r="O471" s="2316"/>
      <c r="P471" s="2316"/>
      <c r="Q471" s="2316"/>
      <c r="R471" s="2316"/>
      <c r="S471" s="2316"/>
      <c r="T471" s="2316"/>
      <c r="U471" s="2316"/>
      <c r="V471" s="2316"/>
      <c r="W471" s="2316"/>
      <c r="X471" s="2316"/>
      <c r="Y471" s="2316"/>
      <c r="Z471" s="2316"/>
    </row>
    <row r="472" spans="1:26" ht="15.75" customHeight="1">
      <c r="A472" s="2316"/>
      <c r="B472" s="2316"/>
      <c r="C472" s="2316"/>
      <c r="D472" s="2316"/>
      <c r="E472" s="2316"/>
      <c r="F472" s="2316"/>
      <c r="G472" s="2316"/>
      <c r="H472" s="2316"/>
      <c r="I472" s="2316"/>
      <c r="J472" s="2316"/>
      <c r="K472" s="2316"/>
      <c r="L472" s="2316"/>
      <c r="M472" s="2316"/>
      <c r="N472" s="2316"/>
      <c r="O472" s="2316"/>
      <c r="P472" s="2316"/>
      <c r="Q472" s="2316"/>
      <c r="R472" s="2316"/>
      <c r="S472" s="2316"/>
      <c r="T472" s="2316"/>
      <c r="U472" s="2316"/>
      <c r="V472" s="2316"/>
      <c r="W472" s="2316"/>
      <c r="X472" s="2316"/>
      <c r="Y472" s="2316"/>
      <c r="Z472" s="2316"/>
    </row>
    <row r="473" spans="1:26" ht="15.75" customHeight="1">
      <c r="A473" s="2316"/>
      <c r="B473" s="2316"/>
      <c r="C473" s="2316"/>
      <c r="D473" s="2316"/>
      <c r="E473" s="2316"/>
      <c r="F473" s="2316"/>
      <c r="G473" s="2316"/>
      <c r="H473" s="2316"/>
      <c r="I473" s="2316"/>
      <c r="J473" s="2316"/>
      <c r="K473" s="2316"/>
      <c r="L473" s="2316"/>
      <c r="M473" s="2316"/>
      <c r="N473" s="2316"/>
      <c r="O473" s="2316"/>
      <c r="P473" s="2316"/>
      <c r="Q473" s="2316"/>
      <c r="R473" s="2316"/>
      <c r="S473" s="2316"/>
      <c r="T473" s="2316"/>
      <c r="U473" s="2316"/>
      <c r="V473" s="2316"/>
      <c r="W473" s="2316"/>
      <c r="X473" s="2316"/>
      <c r="Y473" s="2316"/>
      <c r="Z473" s="2316"/>
    </row>
    <row r="474" spans="1:26" ht="15.75" customHeight="1">
      <c r="A474" s="2316"/>
      <c r="B474" s="2316"/>
      <c r="C474" s="2316"/>
      <c r="D474" s="2316"/>
      <c r="E474" s="2316"/>
      <c r="F474" s="2316"/>
      <c r="G474" s="2316"/>
      <c r="H474" s="2316"/>
      <c r="I474" s="2316"/>
      <c r="J474" s="2316"/>
      <c r="K474" s="2316"/>
      <c r="L474" s="2316"/>
      <c r="M474" s="2316"/>
      <c r="N474" s="2316"/>
      <c r="O474" s="2316"/>
      <c r="P474" s="2316"/>
      <c r="Q474" s="2316"/>
      <c r="R474" s="2316"/>
      <c r="S474" s="2316"/>
      <c r="T474" s="2316"/>
      <c r="U474" s="2316"/>
      <c r="V474" s="2316"/>
      <c r="W474" s="2316"/>
      <c r="X474" s="2316"/>
      <c r="Y474" s="2316"/>
      <c r="Z474" s="2316"/>
    </row>
    <row r="475" spans="1:26" ht="15.75" customHeight="1">
      <c r="A475" s="2316"/>
      <c r="B475" s="2316"/>
      <c r="C475" s="2316"/>
      <c r="D475" s="2316"/>
      <c r="E475" s="2316"/>
      <c r="F475" s="2316"/>
      <c r="G475" s="2316"/>
      <c r="H475" s="2316"/>
      <c r="I475" s="2316"/>
      <c r="J475" s="2316"/>
      <c r="K475" s="2316"/>
      <c r="L475" s="2316"/>
      <c r="M475" s="2316"/>
      <c r="N475" s="2316"/>
      <c r="O475" s="2316"/>
      <c r="P475" s="2316"/>
      <c r="Q475" s="2316"/>
      <c r="R475" s="2316"/>
      <c r="S475" s="2316"/>
      <c r="T475" s="2316"/>
      <c r="U475" s="2316"/>
      <c r="V475" s="2316"/>
      <c r="W475" s="2316"/>
      <c r="X475" s="2316"/>
      <c r="Y475" s="2316"/>
      <c r="Z475" s="2316"/>
    </row>
    <row r="476" spans="1:26" ht="15.75" customHeight="1">
      <c r="A476" s="2316"/>
      <c r="B476" s="2316"/>
      <c r="C476" s="2316"/>
      <c r="D476" s="2316"/>
      <c r="E476" s="2316"/>
      <c r="F476" s="2316"/>
      <c r="G476" s="2316"/>
      <c r="H476" s="2316"/>
      <c r="I476" s="2316"/>
      <c r="J476" s="2316"/>
      <c r="K476" s="2316"/>
      <c r="L476" s="2316"/>
      <c r="M476" s="2316"/>
      <c r="N476" s="2316"/>
      <c r="O476" s="2316"/>
      <c r="P476" s="2316"/>
      <c r="Q476" s="2316"/>
      <c r="R476" s="2316"/>
      <c r="S476" s="2316"/>
      <c r="T476" s="2316"/>
      <c r="U476" s="2316"/>
      <c r="V476" s="2316"/>
      <c r="W476" s="2316"/>
      <c r="X476" s="2316"/>
      <c r="Y476" s="2316"/>
      <c r="Z476" s="2316"/>
    </row>
    <row r="477" spans="1:26" ht="15.75" customHeight="1">
      <c r="A477" s="2316"/>
      <c r="B477" s="2316"/>
      <c r="C477" s="2316"/>
      <c r="D477" s="2316"/>
      <c r="E477" s="2316"/>
      <c r="F477" s="2316"/>
      <c r="G477" s="2316"/>
      <c r="H477" s="2316"/>
      <c r="I477" s="2316"/>
      <c r="J477" s="2316"/>
      <c r="K477" s="2316"/>
      <c r="L477" s="2316"/>
      <c r="M477" s="2316"/>
      <c r="N477" s="2316"/>
      <c r="O477" s="2316"/>
      <c r="P477" s="2316"/>
      <c r="Q477" s="2316"/>
      <c r="R477" s="2316"/>
      <c r="S477" s="2316"/>
      <c r="T477" s="2316"/>
      <c r="U477" s="2316"/>
      <c r="V477" s="2316"/>
      <c r="W477" s="2316"/>
      <c r="X477" s="2316"/>
      <c r="Y477" s="2316"/>
      <c r="Z477" s="2316"/>
    </row>
    <row r="478" spans="1:26" ht="15.75" customHeight="1">
      <c r="A478" s="2316"/>
      <c r="B478" s="2316"/>
      <c r="C478" s="2316"/>
      <c r="D478" s="2316"/>
      <c r="E478" s="2316"/>
      <c r="F478" s="2316"/>
      <c r="G478" s="2316"/>
      <c r="H478" s="2316"/>
      <c r="I478" s="2316"/>
      <c r="J478" s="2316"/>
      <c r="K478" s="2316"/>
      <c r="L478" s="2316"/>
      <c r="M478" s="2316"/>
      <c r="N478" s="2316"/>
      <c r="O478" s="2316"/>
      <c r="P478" s="2316"/>
      <c r="Q478" s="2316"/>
      <c r="R478" s="2316"/>
      <c r="S478" s="2316"/>
      <c r="T478" s="2316"/>
      <c r="U478" s="2316"/>
      <c r="V478" s="2316"/>
      <c r="W478" s="2316"/>
      <c r="X478" s="2316"/>
      <c r="Y478" s="2316"/>
      <c r="Z478" s="2316"/>
    </row>
    <row r="479" spans="1:26" ht="15.75" customHeight="1">
      <c r="A479" s="2316"/>
      <c r="B479" s="2316"/>
      <c r="C479" s="2316"/>
      <c r="D479" s="2316"/>
      <c r="E479" s="2316"/>
      <c r="F479" s="2316"/>
      <c r="G479" s="2316"/>
      <c r="H479" s="2316"/>
      <c r="I479" s="2316"/>
      <c r="J479" s="2316"/>
      <c r="K479" s="2316"/>
      <c r="L479" s="2316"/>
      <c r="M479" s="2316"/>
      <c r="N479" s="2316"/>
      <c r="O479" s="2316"/>
      <c r="P479" s="2316"/>
      <c r="Q479" s="2316"/>
      <c r="R479" s="2316"/>
      <c r="S479" s="2316"/>
      <c r="T479" s="2316"/>
      <c r="U479" s="2316"/>
      <c r="V479" s="2316"/>
      <c r="W479" s="2316"/>
      <c r="X479" s="2316"/>
      <c r="Y479" s="2316"/>
      <c r="Z479" s="2316"/>
    </row>
    <row r="480" spans="1:26" ht="15.75" customHeight="1">
      <c r="A480" s="2316"/>
      <c r="B480" s="2316"/>
      <c r="C480" s="2316"/>
      <c r="D480" s="2316"/>
      <c r="E480" s="2316"/>
      <c r="F480" s="2316"/>
      <c r="G480" s="2316"/>
      <c r="H480" s="2316"/>
      <c r="I480" s="2316"/>
      <c r="J480" s="2316"/>
      <c r="K480" s="2316"/>
      <c r="L480" s="2316"/>
      <c r="M480" s="2316"/>
      <c r="N480" s="2316"/>
      <c r="O480" s="2316"/>
      <c r="P480" s="2316"/>
      <c r="Q480" s="2316"/>
      <c r="R480" s="2316"/>
      <c r="S480" s="2316"/>
      <c r="T480" s="2316"/>
      <c r="U480" s="2316"/>
      <c r="V480" s="2316"/>
      <c r="W480" s="2316"/>
      <c r="X480" s="2316"/>
      <c r="Y480" s="2316"/>
      <c r="Z480" s="2316"/>
    </row>
    <row r="481" spans="1:26" ht="15.75" customHeight="1">
      <c r="A481" s="2316"/>
      <c r="B481" s="2316"/>
      <c r="C481" s="2316"/>
      <c r="D481" s="2316"/>
      <c r="E481" s="2316"/>
      <c r="F481" s="2316"/>
      <c r="G481" s="2316"/>
      <c r="H481" s="2316"/>
      <c r="I481" s="2316"/>
      <c r="J481" s="2316"/>
      <c r="K481" s="2316"/>
      <c r="L481" s="2316"/>
      <c r="M481" s="2316"/>
      <c r="N481" s="2316"/>
      <c r="O481" s="2316"/>
      <c r="P481" s="2316"/>
      <c r="Q481" s="2316"/>
      <c r="R481" s="2316"/>
      <c r="S481" s="2316"/>
      <c r="T481" s="2316"/>
      <c r="U481" s="2316"/>
      <c r="V481" s="2316"/>
      <c r="W481" s="2316"/>
      <c r="X481" s="2316"/>
      <c r="Y481" s="2316"/>
      <c r="Z481" s="2316"/>
    </row>
    <row r="482" spans="1:26" ht="15.75" customHeight="1">
      <c r="A482" s="2316"/>
      <c r="B482" s="2316"/>
      <c r="C482" s="2316"/>
      <c r="D482" s="2316"/>
      <c r="E482" s="2316"/>
      <c r="F482" s="2316"/>
      <c r="G482" s="2316"/>
      <c r="H482" s="2316"/>
      <c r="I482" s="2316"/>
      <c r="J482" s="2316"/>
      <c r="K482" s="2316"/>
      <c r="L482" s="2316"/>
      <c r="M482" s="2316"/>
      <c r="N482" s="2316"/>
      <c r="O482" s="2316"/>
      <c r="P482" s="2316"/>
      <c r="Q482" s="2316"/>
      <c r="R482" s="2316"/>
      <c r="S482" s="2316"/>
      <c r="T482" s="2316"/>
      <c r="U482" s="2316"/>
      <c r="V482" s="2316"/>
      <c r="W482" s="2316"/>
      <c r="X482" s="2316"/>
      <c r="Y482" s="2316"/>
      <c r="Z482" s="2316"/>
    </row>
    <row r="483" spans="1:26" ht="15.75" customHeight="1">
      <c r="A483" s="2316"/>
      <c r="B483" s="2316"/>
      <c r="C483" s="2316"/>
      <c r="D483" s="2316"/>
      <c r="E483" s="2316"/>
      <c r="F483" s="2316"/>
      <c r="G483" s="2316"/>
      <c r="H483" s="2316"/>
      <c r="I483" s="2316"/>
      <c r="J483" s="2316"/>
      <c r="K483" s="2316"/>
      <c r="L483" s="2316"/>
      <c r="M483" s="2316"/>
      <c r="N483" s="2316"/>
      <c r="O483" s="2316"/>
      <c r="P483" s="2316"/>
      <c r="Q483" s="2316"/>
      <c r="R483" s="2316"/>
      <c r="S483" s="2316"/>
      <c r="T483" s="2316"/>
      <c r="U483" s="2316"/>
      <c r="V483" s="2316"/>
      <c r="W483" s="2316"/>
      <c r="X483" s="2316"/>
      <c r="Y483" s="2316"/>
      <c r="Z483" s="2316"/>
    </row>
    <row r="484" spans="1:26" ht="15.75" customHeight="1">
      <c r="A484" s="2316"/>
      <c r="B484" s="2316"/>
      <c r="C484" s="2316"/>
      <c r="D484" s="2316"/>
      <c r="E484" s="2316"/>
      <c r="F484" s="2316"/>
      <c r="G484" s="2316"/>
      <c r="H484" s="2316"/>
      <c r="I484" s="2316"/>
      <c r="J484" s="2316"/>
      <c r="K484" s="2316"/>
      <c r="L484" s="2316"/>
      <c r="M484" s="2316"/>
      <c r="N484" s="2316"/>
      <c r="O484" s="2316"/>
      <c r="P484" s="2316"/>
      <c r="Q484" s="2316"/>
      <c r="R484" s="2316"/>
      <c r="S484" s="2316"/>
      <c r="T484" s="2316"/>
      <c r="U484" s="2316"/>
      <c r="V484" s="2316"/>
      <c r="W484" s="2316"/>
      <c r="X484" s="2316"/>
      <c r="Y484" s="2316"/>
      <c r="Z484" s="2316"/>
    </row>
    <row r="485" spans="1:26" ht="15.75" customHeight="1">
      <c r="A485" s="2316"/>
      <c r="B485" s="2316"/>
      <c r="C485" s="2316"/>
      <c r="D485" s="2316"/>
      <c r="E485" s="2316"/>
      <c r="F485" s="2316"/>
      <c r="G485" s="2316"/>
      <c r="H485" s="2316"/>
      <c r="I485" s="2316"/>
      <c r="J485" s="2316"/>
      <c r="K485" s="2316"/>
      <c r="L485" s="2316"/>
      <c r="M485" s="2316"/>
      <c r="N485" s="2316"/>
      <c r="O485" s="2316"/>
      <c r="P485" s="2316"/>
      <c r="Q485" s="2316"/>
      <c r="R485" s="2316"/>
      <c r="S485" s="2316"/>
      <c r="T485" s="2316"/>
      <c r="U485" s="2316"/>
      <c r="V485" s="2316"/>
      <c r="W485" s="2316"/>
      <c r="X485" s="2316"/>
      <c r="Y485" s="2316"/>
      <c r="Z485" s="2316"/>
    </row>
    <row r="486" spans="1:26" ht="15.75" customHeight="1">
      <c r="A486" s="2316"/>
      <c r="B486" s="2316"/>
      <c r="C486" s="2316"/>
      <c r="D486" s="2316"/>
      <c r="E486" s="2316"/>
      <c r="F486" s="2316"/>
      <c r="G486" s="2316"/>
      <c r="H486" s="2316"/>
      <c r="I486" s="2316"/>
      <c r="J486" s="2316"/>
      <c r="K486" s="2316"/>
      <c r="L486" s="2316"/>
      <c r="M486" s="2316"/>
      <c r="N486" s="2316"/>
      <c r="O486" s="2316"/>
      <c r="P486" s="2316"/>
      <c r="Q486" s="2316"/>
      <c r="R486" s="2316"/>
      <c r="S486" s="2316"/>
      <c r="T486" s="2316"/>
      <c r="U486" s="2316"/>
      <c r="V486" s="2316"/>
      <c r="W486" s="2316"/>
      <c r="X486" s="2316"/>
      <c r="Y486" s="2316"/>
      <c r="Z486" s="2316"/>
    </row>
    <row r="487" spans="1:26" ht="15.75" customHeight="1">
      <c r="A487" s="2316"/>
      <c r="B487" s="2316"/>
      <c r="C487" s="2316"/>
      <c r="D487" s="2316"/>
      <c r="E487" s="2316"/>
      <c r="F487" s="2316"/>
      <c r="G487" s="2316"/>
      <c r="H487" s="2316"/>
      <c r="I487" s="2316"/>
      <c r="J487" s="2316"/>
      <c r="K487" s="2316"/>
      <c r="L487" s="2316"/>
      <c r="M487" s="2316"/>
      <c r="N487" s="2316"/>
      <c r="O487" s="2316"/>
      <c r="P487" s="2316"/>
      <c r="Q487" s="2316"/>
      <c r="R487" s="2316"/>
      <c r="S487" s="2316"/>
      <c r="T487" s="2316"/>
      <c r="U487" s="2316"/>
      <c r="V487" s="2316"/>
      <c r="W487" s="2316"/>
      <c r="X487" s="2316"/>
      <c r="Y487" s="2316"/>
      <c r="Z487" s="2316"/>
    </row>
    <row r="488" spans="1:26" ht="15.75" customHeight="1">
      <c r="A488" s="2316"/>
      <c r="B488" s="2316"/>
      <c r="C488" s="2316"/>
      <c r="D488" s="2316"/>
      <c r="E488" s="2316"/>
      <c r="F488" s="2316"/>
      <c r="G488" s="2316"/>
      <c r="H488" s="2316"/>
      <c r="I488" s="2316"/>
      <c r="J488" s="2316"/>
      <c r="K488" s="2316"/>
      <c r="L488" s="2316"/>
      <c r="M488" s="2316"/>
      <c r="N488" s="2316"/>
      <c r="O488" s="2316"/>
      <c r="P488" s="2316"/>
      <c r="Q488" s="2316"/>
      <c r="R488" s="2316"/>
      <c r="S488" s="2316"/>
      <c r="T488" s="2316"/>
      <c r="U488" s="2316"/>
      <c r="V488" s="2316"/>
      <c r="W488" s="2316"/>
      <c r="X488" s="2316"/>
      <c r="Y488" s="2316"/>
      <c r="Z488" s="2316"/>
    </row>
    <row r="489" spans="1:26" ht="15.75" customHeight="1">
      <c r="A489" s="2316"/>
      <c r="B489" s="2316"/>
      <c r="C489" s="2316"/>
      <c r="D489" s="2316"/>
      <c r="E489" s="2316"/>
      <c r="F489" s="2316"/>
      <c r="G489" s="2316"/>
      <c r="H489" s="2316"/>
      <c r="I489" s="2316"/>
      <c r="J489" s="2316"/>
      <c r="K489" s="2316"/>
      <c r="L489" s="2316"/>
      <c r="M489" s="2316"/>
      <c r="N489" s="2316"/>
      <c r="O489" s="2316"/>
      <c r="P489" s="2316"/>
      <c r="Q489" s="2316"/>
      <c r="R489" s="2316"/>
      <c r="S489" s="2316"/>
      <c r="T489" s="2316"/>
      <c r="U489" s="2316"/>
      <c r="V489" s="2316"/>
      <c r="W489" s="2316"/>
      <c r="X489" s="2316"/>
      <c r="Y489" s="2316"/>
      <c r="Z489" s="2316"/>
    </row>
    <row r="490" spans="1:26" ht="15.75" customHeight="1">
      <c r="A490" s="2316"/>
      <c r="B490" s="2316"/>
      <c r="C490" s="2316"/>
      <c r="D490" s="2316"/>
      <c r="E490" s="2316"/>
      <c r="F490" s="2316"/>
      <c r="G490" s="2316"/>
      <c r="H490" s="2316"/>
      <c r="I490" s="2316"/>
      <c r="J490" s="2316"/>
      <c r="K490" s="2316"/>
      <c r="L490" s="2316"/>
      <c r="M490" s="2316"/>
      <c r="N490" s="2316"/>
      <c r="O490" s="2316"/>
      <c r="P490" s="2316"/>
      <c r="Q490" s="2316"/>
      <c r="R490" s="2316"/>
      <c r="S490" s="2316"/>
      <c r="T490" s="2316"/>
      <c r="U490" s="2316"/>
      <c r="V490" s="2316"/>
      <c r="W490" s="2316"/>
      <c r="X490" s="2316"/>
      <c r="Y490" s="2316"/>
      <c r="Z490" s="2316"/>
    </row>
    <row r="491" spans="1:26" ht="15.75" customHeight="1">
      <c r="A491" s="2316"/>
      <c r="B491" s="2316"/>
      <c r="C491" s="2316"/>
      <c r="D491" s="2316"/>
      <c r="E491" s="2316"/>
      <c r="F491" s="2316"/>
      <c r="G491" s="2316"/>
      <c r="H491" s="2316"/>
      <c r="I491" s="2316"/>
      <c r="J491" s="2316"/>
      <c r="K491" s="2316"/>
      <c r="L491" s="2316"/>
      <c r="M491" s="2316"/>
      <c r="N491" s="2316"/>
      <c r="O491" s="2316"/>
      <c r="P491" s="2316"/>
      <c r="Q491" s="2316"/>
      <c r="R491" s="2316"/>
      <c r="S491" s="2316"/>
      <c r="T491" s="2316"/>
      <c r="U491" s="2316"/>
      <c r="V491" s="2316"/>
      <c r="W491" s="2316"/>
      <c r="X491" s="2316"/>
      <c r="Y491" s="2316"/>
      <c r="Z491" s="2316"/>
    </row>
    <row r="492" spans="1:26" ht="15.75" customHeight="1">
      <c r="A492" s="2316"/>
      <c r="B492" s="2316"/>
      <c r="C492" s="2316"/>
      <c r="D492" s="2316"/>
      <c r="E492" s="2316"/>
      <c r="F492" s="2316"/>
      <c r="G492" s="2316"/>
      <c r="H492" s="2316"/>
      <c r="I492" s="2316"/>
      <c r="J492" s="2316"/>
      <c r="K492" s="2316"/>
      <c r="L492" s="2316"/>
      <c r="M492" s="2316"/>
      <c r="N492" s="2316"/>
      <c r="O492" s="2316"/>
      <c r="P492" s="2316"/>
      <c r="Q492" s="2316"/>
      <c r="R492" s="2316"/>
      <c r="S492" s="2316"/>
      <c r="T492" s="2316"/>
      <c r="U492" s="2316"/>
      <c r="V492" s="2316"/>
      <c r="W492" s="2316"/>
      <c r="X492" s="2316"/>
      <c r="Y492" s="2316"/>
      <c r="Z492" s="2316"/>
    </row>
    <row r="493" spans="1:26" ht="15.75" customHeight="1">
      <c r="A493" s="2316"/>
      <c r="B493" s="2316"/>
      <c r="C493" s="2316"/>
      <c r="D493" s="2316"/>
      <c r="E493" s="2316"/>
      <c r="F493" s="2316"/>
      <c r="G493" s="2316"/>
      <c r="H493" s="2316"/>
      <c r="I493" s="2316"/>
      <c r="J493" s="2316"/>
      <c r="K493" s="2316"/>
      <c r="L493" s="2316"/>
      <c r="M493" s="2316"/>
      <c r="N493" s="2316"/>
      <c r="O493" s="2316"/>
      <c r="P493" s="2316"/>
      <c r="Q493" s="2316"/>
      <c r="R493" s="2316"/>
      <c r="S493" s="2316"/>
      <c r="T493" s="2316"/>
      <c r="U493" s="2316"/>
      <c r="V493" s="2316"/>
      <c r="W493" s="2316"/>
      <c r="X493" s="2316"/>
      <c r="Y493" s="2316"/>
      <c r="Z493" s="2316"/>
    </row>
    <row r="494" spans="1:26" ht="15.75" customHeight="1">
      <c r="A494" s="2316"/>
      <c r="B494" s="2316"/>
      <c r="C494" s="2316"/>
      <c r="D494" s="2316"/>
      <c r="E494" s="2316"/>
      <c r="F494" s="2316"/>
      <c r="G494" s="2316"/>
      <c r="H494" s="2316"/>
      <c r="I494" s="2316"/>
      <c r="J494" s="2316"/>
      <c r="K494" s="2316"/>
      <c r="L494" s="2316"/>
      <c r="M494" s="2316"/>
      <c r="N494" s="2316"/>
      <c r="O494" s="2316"/>
      <c r="P494" s="2316"/>
      <c r="Q494" s="2316"/>
      <c r="R494" s="2316"/>
      <c r="S494" s="2316"/>
      <c r="T494" s="2316"/>
      <c r="U494" s="2316"/>
      <c r="V494" s="2316"/>
      <c r="W494" s="2316"/>
      <c r="X494" s="2316"/>
      <c r="Y494" s="2316"/>
      <c r="Z494" s="2316"/>
    </row>
    <row r="495" spans="1:26" ht="15.75" customHeight="1">
      <c r="A495" s="2316"/>
      <c r="B495" s="2316"/>
      <c r="C495" s="2316"/>
      <c r="D495" s="2316"/>
      <c r="E495" s="2316"/>
      <c r="F495" s="2316"/>
      <c r="G495" s="2316"/>
      <c r="H495" s="2316"/>
      <c r="I495" s="2316"/>
      <c r="J495" s="2316"/>
      <c r="K495" s="2316"/>
      <c r="L495" s="2316"/>
      <c r="M495" s="2316"/>
      <c r="N495" s="2316"/>
      <c r="O495" s="2316"/>
      <c r="P495" s="2316"/>
      <c r="Q495" s="2316"/>
      <c r="R495" s="2316"/>
      <c r="S495" s="2316"/>
      <c r="T495" s="2316"/>
      <c r="U495" s="2316"/>
      <c r="V495" s="2316"/>
      <c r="W495" s="2316"/>
      <c r="X495" s="2316"/>
      <c r="Y495" s="2316"/>
      <c r="Z495" s="2316"/>
    </row>
    <row r="496" spans="1:26" ht="15.75" customHeight="1">
      <c r="A496" s="2316"/>
      <c r="B496" s="2316"/>
      <c r="C496" s="2316"/>
      <c r="D496" s="2316"/>
      <c r="E496" s="2316"/>
      <c r="F496" s="2316"/>
      <c r="G496" s="2316"/>
      <c r="H496" s="2316"/>
      <c r="I496" s="2316"/>
      <c r="J496" s="2316"/>
      <c r="K496" s="2316"/>
      <c r="L496" s="2316"/>
      <c r="M496" s="2316"/>
      <c r="N496" s="2316"/>
      <c r="O496" s="2316"/>
      <c r="P496" s="2316"/>
      <c r="Q496" s="2316"/>
      <c r="R496" s="2316"/>
      <c r="S496" s="2316"/>
      <c r="T496" s="2316"/>
      <c r="U496" s="2316"/>
      <c r="V496" s="2316"/>
      <c r="W496" s="2316"/>
      <c r="X496" s="2316"/>
      <c r="Y496" s="2316"/>
      <c r="Z496" s="2316"/>
    </row>
    <row r="497" spans="1:26" ht="15.75" customHeight="1">
      <c r="A497" s="2316"/>
      <c r="B497" s="2316"/>
      <c r="C497" s="2316"/>
      <c r="D497" s="2316"/>
      <c r="E497" s="2316"/>
      <c r="F497" s="2316"/>
      <c r="G497" s="2316"/>
      <c r="H497" s="2316"/>
      <c r="I497" s="2316"/>
      <c r="J497" s="2316"/>
      <c r="K497" s="2316"/>
      <c r="L497" s="2316"/>
      <c r="M497" s="2316"/>
      <c r="N497" s="2316"/>
      <c r="O497" s="2316"/>
      <c r="P497" s="2316"/>
      <c r="Q497" s="2316"/>
      <c r="R497" s="2316"/>
      <c r="S497" s="2316"/>
      <c r="T497" s="2316"/>
      <c r="U497" s="2316"/>
      <c r="V497" s="2316"/>
      <c r="W497" s="2316"/>
      <c r="X497" s="2316"/>
      <c r="Y497" s="2316"/>
      <c r="Z497" s="2316"/>
    </row>
    <row r="498" spans="1:26" ht="15.75" customHeight="1">
      <c r="A498" s="2316"/>
      <c r="B498" s="2316"/>
      <c r="C498" s="2316"/>
      <c r="D498" s="2316"/>
      <c r="E498" s="2316"/>
      <c r="F498" s="2316"/>
      <c r="G498" s="2316"/>
      <c r="H498" s="2316"/>
      <c r="I498" s="2316"/>
      <c r="J498" s="2316"/>
      <c r="K498" s="2316"/>
      <c r="L498" s="2316"/>
      <c r="M498" s="2316"/>
      <c r="N498" s="2316"/>
      <c r="O498" s="2316"/>
      <c r="P498" s="2316"/>
      <c r="Q498" s="2316"/>
      <c r="R498" s="2316"/>
      <c r="S498" s="2316"/>
      <c r="T498" s="2316"/>
      <c r="U498" s="2316"/>
      <c r="V498" s="2316"/>
      <c r="W498" s="2316"/>
      <c r="X498" s="2316"/>
      <c r="Y498" s="2316"/>
      <c r="Z498" s="2316"/>
    </row>
    <row r="499" spans="1:26" ht="15.75" customHeight="1">
      <c r="A499" s="2316"/>
      <c r="B499" s="2316"/>
      <c r="C499" s="2316"/>
      <c r="D499" s="2316"/>
      <c r="E499" s="2316"/>
      <c r="F499" s="2316"/>
      <c r="G499" s="2316"/>
      <c r="H499" s="2316"/>
      <c r="I499" s="2316"/>
      <c r="J499" s="2316"/>
      <c r="K499" s="2316"/>
      <c r="L499" s="2316"/>
      <c r="M499" s="2316"/>
      <c r="N499" s="2316"/>
      <c r="O499" s="2316"/>
      <c r="P499" s="2316"/>
      <c r="Q499" s="2316"/>
      <c r="R499" s="2316"/>
      <c r="S499" s="2316"/>
      <c r="T499" s="2316"/>
      <c r="U499" s="2316"/>
      <c r="V499" s="2316"/>
      <c r="W499" s="2316"/>
      <c r="X499" s="2316"/>
      <c r="Y499" s="2316"/>
      <c r="Z499" s="2316"/>
    </row>
    <row r="500" spans="1:26" ht="15.75" customHeight="1">
      <c r="A500" s="2316"/>
      <c r="B500" s="2316"/>
      <c r="C500" s="2316"/>
      <c r="D500" s="2316"/>
      <c r="E500" s="2316"/>
      <c r="F500" s="2316"/>
      <c r="G500" s="2316"/>
      <c r="H500" s="2316"/>
      <c r="I500" s="2316"/>
      <c r="J500" s="2316"/>
      <c r="K500" s="2316"/>
      <c r="L500" s="2316"/>
      <c r="M500" s="2316"/>
      <c r="N500" s="2316"/>
      <c r="O500" s="2316"/>
      <c r="P500" s="2316"/>
      <c r="Q500" s="2316"/>
      <c r="R500" s="2316"/>
      <c r="S500" s="2316"/>
      <c r="T500" s="2316"/>
      <c r="U500" s="2316"/>
      <c r="V500" s="2316"/>
      <c r="W500" s="2316"/>
      <c r="X500" s="2316"/>
      <c r="Y500" s="2316"/>
      <c r="Z500" s="2316"/>
    </row>
    <row r="501" spans="1:26" ht="15.75" customHeight="1">
      <c r="A501" s="2316"/>
      <c r="B501" s="2316"/>
      <c r="C501" s="2316"/>
      <c r="D501" s="2316"/>
      <c r="E501" s="2316"/>
      <c r="F501" s="2316"/>
      <c r="G501" s="2316"/>
      <c r="H501" s="2316"/>
      <c r="I501" s="2316"/>
      <c r="J501" s="2316"/>
      <c r="K501" s="2316"/>
      <c r="L501" s="2316"/>
      <c r="M501" s="2316"/>
      <c r="N501" s="2316"/>
      <c r="O501" s="2316"/>
      <c r="P501" s="2316"/>
      <c r="Q501" s="2316"/>
      <c r="R501" s="2316"/>
      <c r="S501" s="2316"/>
      <c r="T501" s="2316"/>
      <c r="U501" s="2316"/>
      <c r="V501" s="2316"/>
      <c r="W501" s="2316"/>
      <c r="X501" s="2316"/>
      <c r="Y501" s="2316"/>
      <c r="Z501" s="2316"/>
    </row>
    <row r="502" spans="1:26" ht="15.75" customHeight="1">
      <c r="A502" s="2316"/>
      <c r="B502" s="2316"/>
      <c r="C502" s="2316"/>
      <c r="D502" s="2316"/>
      <c r="E502" s="2316"/>
      <c r="F502" s="2316"/>
      <c r="G502" s="2316"/>
      <c r="H502" s="2316"/>
      <c r="I502" s="2316"/>
      <c r="J502" s="2316"/>
      <c r="K502" s="2316"/>
      <c r="L502" s="2316"/>
      <c r="M502" s="2316"/>
      <c r="N502" s="2316"/>
      <c r="O502" s="2316"/>
      <c r="P502" s="2316"/>
      <c r="Q502" s="2316"/>
      <c r="R502" s="2316"/>
      <c r="S502" s="2316"/>
      <c r="T502" s="2316"/>
      <c r="U502" s="2316"/>
      <c r="V502" s="2316"/>
      <c r="W502" s="2316"/>
      <c r="X502" s="2316"/>
      <c r="Y502" s="2316"/>
      <c r="Z502" s="2316"/>
    </row>
    <row r="503" spans="1:26" ht="15.75" customHeight="1">
      <c r="A503" s="2316"/>
      <c r="B503" s="2316"/>
      <c r="C503" s="2316"/>
      <c r="D503" s="2316"/>
      <c r="E503" s="2316"/>
      <c r="F503" s="2316"/>
      <c r="G503" s="2316"/>
      <c r="H503" s="2316"/>
      <c r="I503" s="2316"/>
      <c r="J503" s="2316"/>
      <c r="K503" s="2316"/>
      <c r="L503" s="2316"/>
      <c r="M503" s="2316"/>
      <c r="N503" s="2316"/>
      <c r="O503" s="2316"/>
      <c r="P503" s="2316"/>
      <c r="Q503" s="2316"/>
      <c r="R503" s="2316"/>
      <c r="S503" s="2316"/>
      <c r="T503" s="2316"/>
      <c r="U503" s="2316"/>
      <c r="V503" s="2316"/>
      <c r="W503" s="2316"/>
      <c r="X503" s="2316"/>
      <c r="Y503" s="2316"/>
      <c r="Z503" s="2316"/>
    </row>
    <row r="504" spans="1:26" ht="15.75" customHeight="1">
      <c r="A504" s="2316"/>
      <c r="B504" s="2316"/>
      <c r="C504" s="2316"/>
      <c r="D504" s="2316"/>
      <c r="E504" s="2316"/>
      <c r="F504" s="2316"/>
      <c r="G504" s="2316"/>
      <c r="H504" s="2316"/>
      <c r="I504" s="2316"/>
      <c r="J504" s="2316"/>
      <c r="K504" s="2316"/>
      <c r="L504" s="2316"/>
      <c r="M504" s="2316"/>
      <c r="N504" s="2316"/>
      <c r="O504" s="2316"/>
      <c r="P504" s="2316"/>
      <c r="Q504" s="2316"/>
      <c r="R504" s="2316"/>
      <c r="S504" s="2316"/>
      <c r="T504" s="2316"/>
      <c r="U504" s="2316"/>
      <c r="V504" s="2316"/>
      <c r="W504" s="2316"/>
      <c r="X504" s="2316"/>
      <c r="Y504" s="2316"/>
      <c r="Z504" s="2316"/>
    </row>
    <row r="505" spans="1:26" ht="15.75" customHeight="1">
      <c r="A505" s="2316"/>
      <c r="B505" s="2316"/>
      <c r="C505" s="2316"/>
      <c r="D505" s="2316"/>
      <c r="E505" s="2316"/>
      <c r="F505" s="2316"/>
      <c r="G505" s="2316"/>
      <c r="H505" s="2316"/>
      <c r="I505" s="2316"/>
      <c r="J505" s="2316"/>
      <c r="K505" s="2316"/>
      <c r="L505" s="2316"/>
      <c r="M505" s="2316"/>
      <c r="N505" s="2316"/>
      <c r="O505" s="2316"/>
      <c r="P505" s="2316"/>
      <c r="Q505" s="2316"/>
      <c r="R505" s="2316"/>
      <c r="S505" s="2316"/>
      <c r="T505" s="2316"/>
      <c r="U505" s="2316"/>
      <c r="V505" s="2316"/>
      <c r="W505" s="2316"/>
      <c r="X505" s="2316"/>
      <c r="Y505" s="2316"/>
      <c r="Z505" s="2316"/>
    </row>
    <row r="506" spans="1:26" ht="15.75" customHeight="1">
      <c r="A506" s="2316"/>
      <c r="B506" s="2316"/>
      <c r="C506" s="2316"/>
      <c r="D506" s="2316"/>
      <c r="E506" s="2316"/>
      <c r="F506" s="2316"/>
      <c r="G506" s="2316"/>
      <c r="H506" s="2316"/>
      <c r="I506" s="2316"/>
      <c r="J506" s="2316"/>
      <c r="K506" s="2316"/>
      <c r="L506" s="2316"/>
      <c r="M506" s="2316"/>
      <c r="N506" s="2316"/>
      <c r="O506" s="2316"/>
      <c r="P506" s="2316"/>
      <c r="Q506" s="2316"/>
      <c r="R506" s="2316"/>
      <c r="S506" s="2316"/>
      <c r="T506" s="2316"/>
      <c r="U506" s="2316"/>
      <c r="V506" s="2316"/>
      <c r="W506" s="2316"/>
      <c r="X506" s="2316"/>
      <c r="Y506" s="2316"/>
      <c r="Z506" s="2316"/>
    </row>
    <row r="507" spans="1:26" ht="15.75" customHeight="1">
      <c r="A507" s="2316"/>
      <c r="B507" s="2316"/>
      <c r="C507" s="2316"/>
      <c r="D507" s="2316"/>
      <c r="E507" s="2316"/>
      <c r="F507" s="2316"/>
      <c r="G507" s="2316"/>
      <c r="H507" s="2316"/>
      <c r="I507" s="2316"/>
      <c r="J507" s="2316"/>
      <c r="K507" s="2316"/>
      <c r="L507" s="2316"/>
      <c r="M507" s="2316"/>
      <c r="N507" s="2316"/>
      <c r="O507" s="2316"/>
      <c r="P507" s="2316"/>
      <c r="Q507" s="2316"/>
      <c r="R507" s="2316"/>
      <c r="S507" s="2316"/>
      <c r="T507" s="2316"/>
      <c r="U507" s="2316"/>
      <c r="V507" s="2316"/>
      <c r="W507" s="2316"/>
      <c r="X507" s="2316"/>
      <c r="Y507" s="2316"/>
      <c r="Z507" s="2316"/>
    </row>
    <row r="508" spans="1:26" ht="15.75" customHeight="1">
      <c r="A508" s="2316"/>
      <c r="B508" s="2316"/>
      <c r="C508" s="2316"/>
      <c r="D508" s="2316"/>
      <c r="E508" s="2316"/>
      <c r="F508" s="2316"/>
      <c r="G508" s="2316"/>
      <c r="H508" s="2316"/>
      <c r="I508" s="2316"/>
      <c r="J508" s="2316"/>
      <c r="K508" s="2316"/>
      <c r="L508" s="2316"/>
      <c r="M508" s="2316"/>
      <c r="N508" s="2316"/>
      <c r="O508" s="2316"/>
      <c r="P508" s="2316"/>
      <c r="Q508" s="2316"/>
      <c r="R508" s="2316"/>
      <c r="S508" s="2316"/>
      <c r="T508" s="2316"/>
      <c r="U508" s="2316"/>
      <c r="V508" s="2316"/>
      <c r="W508" s="2316"/>
      <c r="X508" s="2316"/>
      <c r="Y508" s="2316"/>
      <c r="Z508" s="2316"/>
    </row>
    <row r="509" spans="1:26" ht="15.75" customHeight="1">
      <c r="A509" s="2316"/>
      <c r="B509" s="2316"/>
      <c r="C509" s="2316"/>
      <c r="D509" s="2316"/>
      <c r="E509" s="2316"/>
      <c r="F509" s="2316"/>
      <c r="G509" s="2316"/>
      <c r="H509" s="2316"/>
      <c r="I509" s="2316"/>
      <c r="J509" s="2316"/>
      <c r="K509" s="2316"/>
      <c r="L509" s="2316"/>
      <c r="M509" s="2316"/>
      <c r="N509" s="2316"/>
      <c r="O509" s="2316"/>
      <c r="P509" s="2316"/>
      <c r="Q509" s="2316"/>
      <c r="R509" s="2316"/>
      <c r="S509" s="2316"/>
      <c r="T509" s="2316"/>
      <c r="U509" s="2316"/>
      <c r="V509" s="2316"/>
      <c r="W509" s="2316"/>
      <c r="X509" s="2316"/>
      <c r="Y509" s="2316"/>
      <c r="Z509" s="2316"/>
    </row>
    <row r="510" spans="1:26" ht="15.75" customHeight="1">
      <c r="A510" s="2316"/>
      <c r="B510" s="2316"/>
      <c r="C510" s="2316"/>
      <c r="D510" s="2316"/>
      <c r="E510" s="2316"/>
      <c r="F510" s="2316"/>
      <c r="G510" s="2316"/>
      <c r="H510" s="2316"/>
      <c r="I510" s="2316"/>
      <c r="J510" s="2316"/>
      <c r="K510" s="2316"/>
      <c r="L510" s="2316"/>
      <c r="M510" s="2316"/>
      <c r="N510" s="2316"/>
      <c r="O510" s="2316"/>
      <c r="P510" s="2316"/>
      <c r="Q510" s="2316"/>
      <c r="R510" s="2316"/>
      <c r="S510" s="2316"/>
      <c r="T510" s="2316"/>
      <c r="U510" s="2316"/>
      <c r="V510" s="2316"/>
      <c r="W510" s="2316"/>
      <c r="X510" s="2316"/>
      <c r="Y510" s="2316"/>
      <c r="Z510" s="2316"/>
    </row>
    <row r="511" spans="1:26" ht="15.75" customHeight="1">
      <c r="A511" s="2316"/>
      <c r="B511" s="2316"/>
      <c r="C511" s="2316"/>
      <c r="D511" s="2316"/>
      <c r="E511" s="2316"/>
      <c r="F511" s="2316"/>
      <c r="G511" s="2316"/>
      <c r="H511" s="2316"/>
      <c r="I511" s="2316"/>
      <c r="J511" s="2316"/>
      <c r="K511" s="2316"/>
      <c r="L511" s="2316"/>
      <c r="M511" s="2316"/>
      <c r="N511" s="2316"/>
      <c r="O511" s="2316"/>
      <c r="P511" s="2316"/>
      <c r="Q511" s="2316"/>
      <c r="R511" s="2316"/>
      <c r="S511" s="2316"/>
      <c r="T511" s="2316"/>
      <c r="U511" s="2316"/>
      <c r="V511" s="2316"/>
      <c r="W511" s="2316"/>
      <c r="X511" s="2316"/>
      <c r="Y511" s="2316"/>
      <c r="Z511" s="2316"/>
    </row>
    <row r="512" spans="1:26" ht="15.75" customHeight="1">
      <c r="A512" s="2316"/>
      <c r="B512" s="2316"/>
      <c r="C512" s="2316"/>
      <c r="D512" s="2316"/>
      <c r="E512" s="2316"/>
      <c r="F512" s="2316"/>
      <c r="G512" s="2316"/>
      <c r="H512" s="2316"/>
      <c r="I512" s="2316"/>
      <c r="J512" s="2316"/>
      <c r="K512" s="2316"/>
      <c r="L512" s="2316"/>
      <c r="M512" s="2316"/>
      <c r="N512" s="2316"/>
      <c r="O512" s="2316"/>
      <c r="P512" s="2316"/>
      <c r="Q512" s="2316"/>
      <c r="R512" s="2316"/>
      <c r="S512" s="2316"/>
      <c r="T512" s="2316"/>
      <c r="U512" s="2316"/>
      <c r="V512" s="2316"/>
      <c r="W512" s="2316"/>
      <c r="X512" s="2316"/>
      <c r="Y512" s="2316"/>
      <c r="Z512" s="2316"/>
    </row>
    <row r="513" spans="1:26" ht="15.75" customHeight="1">
      <c r="A513" s="2316"/>
      <c r="B513" s="2316"/>
      <c r="C513" s="2316"/>
      <c r="D513" s="2316"/>
      <c r="E513" s="2316"/>
      <c r="F513" s="2316"/>
      <c r="G513" s="2316"/>
      <c r="H513" s="2316"/>
      <c r="I513" s="2316"/>
      <c r="J513" s="2316"/>
      <c r="K513" s="2316"/>
      <c r="L513" s="2316"/>
      <c r="M513" s="2316"/>
      <c r="N513" s="2316"/>
      <c r="O513" s="2316"/>
      <c r="P513" s="2316"/>
      <c r="Q513" s="2316"/>
      <c r="R513" s="2316"/>
      <c r="S513" s="2316"/>
      <c r="T513" s="2316"/>
      <c r="U513" s="2316"/>
      <c r="V513" s="2316"/>
      <c r="W513" s="2316"/>
      <c r="X513" s="2316"/>
      <c r="Y513" s="2316"/>
      <c r="Z513" s="2316"/>
    </row>
    <row r="514" spans="1:26" ht="15.75" customHeight="1">
      <c r="A514" s="2316"/>
      <c r="B514" s="2316"/>
      <c r="C514" s="2316"/>
      <c r="D514" s="2316"/>
      <c r="E514" s="2316"/>
      <c r="F514" s="2316"/>
      <c r="G514" s="2316"/>
      <c r="H514" s="2316"/>
      <c r="I514" s="2316"/>
      <c r="J514" s="2316"/>
      <c r="K514" s="2316"/>
      <c r="L514" s="2316"/>
      <c r="M514" s="2316"/>
      <c r="N514" s="2316"/>
      <c r="O514" s="2316"/>
      <c r="P514" s="2316"/>
      <c r="Q514" s="2316"/>
      <c r="R514" s="2316"/>
      <c r="S514" s="2316"/>
      <c r="T514" s="2316"/>
      <c r="U514" s="2316"/>
      <c r="V514" s="2316"/>
      <c r="W514" s="2316"/>
      <c r="X514" s="2316"/>
      <c r="Y514" s="2316"/>
      <c r="Z514" s="2316"/>
    </row>
    <row r="515" spans="1:26" ht="15.75" customHeight="1">
      <c r="A515" s="2316"/>
      <c r="B515" s="2316"/>
      <c r="C515" s="2316"/>
      <c r="D515" s="2316"/>
      <c r="E515" s="2316"/>
      <c r="F515" s="2316"/>
      <c r="G515" s="2316"/>
      <c r="H515" s="2316"/>
      <c r="I515" s="2316"/>
      <c r="J515" s="2316"/>
      <c r="K515" s="2316"/>
      <c r="L515" s="2316"/>
      <c r="M515" s="2316"/>
      <c r="N515" s="2316"/>
      <c r="O515" s="2316"/>
      <c r="P515" s="2316"/>
      <c r="Q515" s="2316"/>
      <c r="R515" s="2316"/>
      <c r="S515" s="2316"/>
      <c r="T515" s="2316"/>
      <c r="U515" s="2316"/>
      <c r="V515" s="2316"/>
      <c r="W515" s="2316"/>
      <c r="X515" s="2316"/>
      <c r="Y515" s="2316"/>
      <c r="Z515" s="2316"/>
    </row>
    <row r="516" spans="1:26" ht="15.75" customHeight="1">
      <c r="A516" s="2316"/>
      <c r="B516" s="2316"/>
      <c r="C516" s="2316"/>
      <c r="D516" s="2316"/>
      <c r="E516" s="2316"/>
      <c r="F516" s="2316"/>
      <c r="G516" s="2316"/>
      <c r="H516" s="2316"/>
      <c r="I516" s="2316"/>
      <c r="J516" s="2316"/>
      <c r="K516" s="2316"/>
      <c r="L516" s="2316"/>
      <c r="M516" s="2316"/>
      <c r="N516" s="2316"/>
      <c r="O516" s="2316"/>
      <c r="P516" s="2316"/>
      <c r="Q516" s="2316"/>
      <c r="R516" s="2316"/>
      <c r="S516" s="2316"/>
      <c r="T516" s="2316"/>
      <c r="U516" s="2316"/>
      <c r="V516" s="2316"/>
      <c r="W516" s="2316"/>
      <c r="X516" s="2316"/>
      <c r="Y516" s="2316"/>
      <c r="Z516" s="2316"/>
    </row>
    <row r="517" spans="1:26" ht="15.75" customHeight="1">
      <c r="A517" s="2316"/>
      <c r="B517" s="2316"/>
      <c r="C517" s="2316"/>
      <c r="D517" s="2316"/>
      <c r="E517" s="2316"/>
      <c r="F517" s="2316"/>
      <c r="G517" s="2316"/>
      <c r="H517" s="2316"/>
      <c r="I517" s="2316"/>
      <c r="J517" s="2316"/>
      <c r="K517" s="2316"/>
      <c r="L517" s="2316"/>
      <c r="M517" s="2316"/>
      <c r="N517" s="2316"/>
      <c r="O517" s="2316"/>
      <c r="P517" s="2316"/>
      <c r="Q517" s="2316"/>
      <c r="R517" s="2316"/>
      <c r="S517" s="2316"/>
      <c r="T517" s="2316"/>
      <c r="U517" s="2316"/>
      <c r="V517" s="2316"/>
      <c r="W517" s="2316"/>
      <c r="X517" s="2316"/>
      <c r="Y517" s="2316"/>
      <c r="Z517" s="2316"/>
    </row>
    <row r="518" spans="1:26" ht="15.75" customHeight="1">
      <c r="A518" s="2316"/>
      <c r="B518" s="2316"/>
      <c r="C518" s="2316"/>
      <c r="D518" s="2316"/>
      <c r="E518" s="2316"/>
      <c r="F518" s="2316"/>
      <c r="G518" s="2316"/>
      <c r="H518" s="2316"/>
      <c r="I518" s="2316"/>
      <c r="J518" s="2316"/>
      <c r="K518" s="2316"/>
      <c r="L518" s="2316"/>
      <c r="M518" s="2316"/>
      <c r="N518" s="2316"/>
      <c r="O518" s="2316"/>
      <c r="P518" s="2316"/>
      <c r="Q518" s="2316"/>
      <c r="R518" s="2316"/>
      <c r="S518" s="2316"/>
      <c r="T518" s="2316"/>
      <c r="U518" s="2316"/>
      <c r="V518" s="2316"/>
      <c r="W518" s="2316"/>
      <c r="X518" s="2316"/>
      <c r="Y518" s="2316"/>
      <c r="Z518" s="2316"/>
    </row>
    <row r="519" spans="1:26" ht="15.75" customHeight="1">
      <c r="A519" s="2316"/>
      <c r="B519" s="2316"/>
      <c r="C519" s="2316"/>
      <c r="D519" s="2316"/>
      <c r="E519" s="2316"/>
      <c r="F519" s="2316"/>
      <c r="G519" s="2316"/>
      <c r="H519" s="2316"/>
      <c r="I519" s="2316"/>
      <c r="J519" s="2316"/>
      <c r="K519" s="2316"/>
      <c r="L519" s="2316"/>
      <c r="M519" s="2316"/>
      <c r="N519" s="2316"/>
      <c r="O519" s="2316"/>
      <c r="P519" s="2316"/>
      <c r="Q519" s="2316"/>
      <c r="R519" s="2316"/>
      <c r="S519" s="2316"/>
      <c r="T519" s="2316"/>
      <c r="U519" s="2316"/>
      <c r="V519" s="2316"/>
      <c r="W519" s="2316"/>
      <c r="X519" s="2316"/>
      <c r="Y519" s="2316"/>
      <c r="Z519" s="2316"/>
    </row>
    <row r="520" spans="1:26" ht="15.75" customHeight="1">
      <c r="A520" s="2316"/>
      <c r="B520" s="2316"/>
      <c r="C520" s="2316"/>
      <c r="D520" s="2316"/>
      <c r="E520" s="2316"/>
      <c r="F520" s="2316"/>
      <c r="G520" s="2316"/>
      <c r="H520" s="2316"/>
      <c r="I520" s="2316"/>
      <c r="J520" s="2316"/>
      <c r="K520" s="2316"/>
      <c r="L520" s="2316"/>
      <c r="M520" s="2316"/>
      <c r="N520" s="2316"/>
      <c r="O520" s="2316"/>
      <c r="P520" s="2316"/>
      <c r="Q520" s="2316"/>
      <c r="R520" s="2316"/>
      <c r="S520" s="2316"/>
      <c r="T520" s="2316"/>
      <c r="U520" s="2316"/>
      <c r="V520" s="2316"/>
      <c r="W520" s="2316"/>
      <c r="X520" s="2316"/>
      <c r="Y520" s="2316"/>
      <c r="Z520" s="2316"/>
    </row>
    <row r="521" spans="1:26" ht="15.75" customHeight="1">
      <c r="A521" s="2316"/>
      <c r="B521" s="2316"/>
      <c r="C521" s="2316"/>
      <c r="D521" s="2316"/>
      <c r="E521" s="2316"/>
      <c r="F521" s="2316"/>
      <c r="G521" s="2316"/>
      <c r="H521" s="2316"/>
      <c r="I521" s="2316"/>
      <c r="J521" s="2316"/>
      <c r="K521" s="2316"/>
      <c r="L521" s="2316"/>
      <c r="M521" s="2316"/>
      <c r="N521" s="2316"/>
      <c r="O521" s="2316"/>
      <c r="P521" s="2316"/>
      <c r="Q521" s="2316"/>
      <c r="R521" s="2316"/>
      <c r="S521" s="2316"/>
      <c r="T521" s="2316"/>
      <c r="U521" s="2316"/>
      <c r="V521" s="2316"/>
      <c r="W521" s="2316"/>
      <c r="X521" s="2316"/>
      <c r="Y521" s="2316"/>
      <c r="Z521" s="2316"/>
    </row>
    <row r="522" spans="1:26" ht="15.75" customHeight="1">
      <c r="A522" s="2316"/>
      <c r="B522" s="2316"/>
      <c r="C522" s="2316"/>
      <c r="D522" s="2316"/>
      <c r="E522" s="2316"/>
      <c r="F522" s="2316"/>
      <c r="G522" s="2316"/>
      <c r="H522" s="2316"/>
      <c r="I522" s="2316"/>
      <c r="J522" s="2316"/>
      <c r="K522" s="2316"/>
      <c r="L522" s="2316"/>
      <c r="M522" s="2316"/>
      <c r="N522" s="2316"/>
      <c r="O522" s="2316"/>
      <c r="P522" s="2316"/>
      <c r="Q522" s="2316"/>
      <c r="R522" s="2316"/>
      <c r="S522" s="2316"/>
      <c r="T522" s="2316"/>
      <c r="U522" s="2316"/>
      <c r="V522" s="2316"/>
      <c r="W522" s="2316"/>
      <c r="X522" s="2316"/>
      <c r="Y522" s="2316"/>
      <c r="Z522" s="2316"/>
    </row>
    <row r="523" spans="1:26" ht="15.75" customHeight="1">
      <c r="A523" s="2316"/>
      <c r="B523" s="2316"/>
      <c r="C523" s="2316"/>
      <c r="D523" s="2316"/>
      <c r="E523" s="2316"/>
      <c r="F523" s="2316"/>
      <c r="G523" s="2316"/>
      <c r="H523" s="2316"/>
      <c r="I523" s="2316"/>
      <c r="J523" s="2316"/>
      <c r="K523" s="2316"/>
      <c r="L523" s="2316"/>
      <c r="M523" s="2316"/>
      <c r="N523" s="2316"/>
      <c r="O523" s="2316"/>
      <c r="P523" s="2316"/>
      <c r="Q523" s="2316"/>
      <c r="R523" s="2316"/>
      <c r="S523" s="2316"/>
      <c r="T523" s="2316"/>
      <c r="U523" s="2316"/>
      <c r="V523" s="2316"/>
      <c r="W523" s="2316"/>
      <c r="X523" s="2316"/>
      <c r="Y523" s="2316"/>
      <c r="Z523" s="2316"/>
    </row>
    <row r="524" spans="1:26" ht="15.75" customHeight="1">
      <c r="A524" s="2316"/>
      <c r="B524" s="2316"/>
      <c r="C524" s="2316"/>
      <c r="D524" s="2316"/>
      <c r="E524" s="2316"/>
      <c r="F524" s="2316"/>
      <c r="G524" s="2316"/>
      <c r="H524" s="2316"/>
      <c r="I524" s="2316"/>
      <c r="J524" s="2316"/>
      <c r="K524" s="2316"/>
      <c r="L524" s="2316"/>
      <c r="M524" s="2316"/>
      <c r="N524" s="2316"/>
      <c r="O524" s="2316"/>
      <c r="P524" s="2316"/>
      <c r="Q524" s="2316"/>
      <c r="R524" s="2316"/>
      <c r="S524" s="2316"/>
      <c r="T524" s="2316"/>
      <c r="U524" s="2316"/>
      <c r="V524" s="2316"/>
      <c r="W524" s="2316"/>
      <c r="X524" s="2316"/>
      <c r="Y524" s="2316"/>
      <c r="Z524" s="2316"/>
    </row>
    <row r="525" spans="1:26" ht="15.75" customHeight="1">
      <c r="A525" s="2316"/>
      <c r="B525" s="2316"/>
      <c r="C525" s="2316"/>
      <c r="D525" s="2316"/>
      <c r="E525" s="2316"/>
      <c r="F525" s="2316"/>
      <c r="G525" s="2316"/>
      <c r="H525" s="2316"/>
      <c r="I525" s="2316"/>
      <c r="J525" s="2316"/>
      <c r="K525" s="2316"/>
      <c r="L525" s="2316"/>
      <c r="M525" s="2316"/>
      <c r="N525" s="2316"/>
      <c r="O525" s="2316"/>
      <c r="P525" s="2316"/>
      <c r="Q525" s="2316"/>
      <c r="R525" s="2316"/>
      <c r="S525" s="2316"/>
      <c r="T525" s="2316"/>
      <c r="U525" s="2316"/>
      <c r="V525" s="2316"/>
      <c r="W525" s="2316"/>
      <c r="X525" s="2316"/>
      <c r="Y525" s="2316"/>
      <c r="Z525" s="2316"/>
    </row>
    <row r="526" spans="1:26" ht="15.75" customHeight="1">
      <c r="A526" s="2316"/>
      <c r="B526" s="2316"/>
      <c r="C526" s="2316"/>
      <c r="D526" s="2316"/>
      <c r="E526" s="2316"/>
      <c r="F526" s="2316"/>
      <c r="G526" s="2316"/>
      <c r="H526" s="2316"/>
      <c r="I526" s="2316"/>
      <c r="J526" s="2316"/>
      <c r="K526" s="2316"/>
      <c r="L526" s="2316"/>
      <c r="M526" s="2316"/>
      <c r="N526" s="2316"/>
      <c r="O526" s="2316"/>
      <c r="P526" s="2316"/>
      <c r="Q526" s="2316"/>
      <c r="R526" s="2316"/>
      <c r="S526" s="2316"/>
      <c r="T526" s="2316"/>
      <c r="U526" s="2316"/>
      <c r="V526" s="2316"/>
      <c r="W526" s="2316"/>
      <c r="X526" s="2316"/>
      <c r="Y526" s="2316"/>
      <c r="Z526" s="2316"/>
    </row>
    <row r="527" spans="1:26" ht="15.75" customHeight="1">
      <c r="A527" s="2316"/>
      <c r="B527" s="2316"/>
      <c r="C527" s="2316"/>
      <c r="D527" s="2316"/>
      <c r="E527" s="2316"/>
      <c r="F527" s="2316"/>
      <c r="G527" s="2316"/>
      <c r="H527" s="2316"/>
      <c r="I527" s="2316"/>
      <c r="J527" s="2316"/>
      <c r="K527" s="2316"/>
      <c r="L527" s="2316"/>
      <c r="M527" s="2316"/>
      <c r="N527" s="2316"/>
      <c r="O527" s="2316"/>
      <c r="P527" s="2316"/>
      <c r="Q527" s="2316"/>
      <c r="R527" s="2316"/>
      <c r="S527" s="2316"/>
      <c r="T527" s="2316"/>
      <c r="U527" s="2316"/>
      <c r="V527" s="2316"/>
      <c r="W527" s="2316"/>
      <c r="X527" s="2316"/>
      <c r="Y527" s="2316"/>
      <c r="Z527" s="2316"/>
    </row>
    <row r="528" spans="1:26" ht="15.75" customHeight="1">
      <c r="A528" s="2316"/>
      <c r="B528" s="2316"/>
      <c r="C528" s="2316"/>
      <c r="D528" s="2316"/>
      <c r="E528" s="2316"/>
      <c r="F528" s="2316"/>
      <c r="G528" s="2316"/>
      <c r="H528" s="2316"/>
      <c r="I528" s="2316"/>
      <c r="J528" s="2316"/>
      <c r="K528" s="2316"/>
      <c r="L528" s="2316"/>
      <c r="M528" s="2316"/>
      <c r="N528" s="2316"/>
      <c r="O528" s="2316"/>
      <c r="P528" s="2316"/>
      <c r="Q528" s="2316"/>
      <c r="R528" s="2316"/>
      <c r="S528" s="2316"/>
      <c r="T528" s="2316"/>
      <c r="U528" s="2316"/>
      <c r="V528" s="2316"/>
      <c r="W528" s="2316"/>
      <c r="X528" s="2316"/>
      <c r="Y528" s="2316"/>
      <c r="Z528" s="2316"/>
    </row>
    <row r="529" spans="1:26" ht="15.75" customHeight="1">
      <c r="A529" s="2316"/>
      <c r="B529" s="2316"/>
      <c r="C529" s="2316"/>
      <c r="D529" s="2316"/>
      <c r="E529" s="2316"/>
      <c r="F529" s="2316"/>
      <c r="G529" s="2316"/>
      <c r="H529" s="2316"/>
      <c r="I529" s="2316"/>
      <c r="J529" s="2316"/>
      <c r="K529" s="2316"/>
      <c r="L529" s="2316"/>
      <c r="M529" s="2316"/>
      <c r="N529" s="2316"/>
      <c r="O529" s="2316"/>
      <c r="P529" s="2316"/>
      <c r="Q529" s="2316"/>
      <c r="R529" s="2316"/>
      <c r="S529" s="2316"/>
      <c r="T529" s="2316"/>
      <c r="U529" s="2316"/>
      <c r="V529" s="2316"/>
      <c r="W529" s="2316"/>
      <c r="X529" s="2316"/>
      <c r="Y529" s="2316"/>
      <c r="Z529" s="2316"/>
    </row>
    <row r="530" spans="1:26" ht="15.75" customHeight="1">
      <c r="A530" s="2316"/>
      <c r="B530" s="2316"/>
      <c r="C530" s="2316"/>
      <c r="D530" s="2316"/>
      <c r="E530" s="2316"/>
      <c r="F530" s="2316"/>
      <c r="G530" s="2316"/>
      <c r="H530" s="2316"/>
      <c r="I530" s="2316"/>
      <c r="J530" s="2316"/>
      <c r="K530" s="2316"/>
      <c r="L530" s="2316"/>
      <c r="M530" s="2316"/>
      <c r="N530" s="2316"/>
      <c r="O530" s="2316"/>
      <c r="P530" s="2316"/>
      <c r="Q530" s="2316"/>
      <c r="R530" s="2316"/>
      <c r="S530" s="2316"/>
      <c r="T530" s="2316"/>
      <c r="U530" s="2316"/>
      <c r="V530" s="2316"/>
      <c r="W530" s="2316"/>
      <c r="X530" s="2316"/>
      <c r="Y530" s="2316"/>
      <c r="Z530" s="2316"/>
    </row>
    <row r="531" spans="1:26" ht="15.75" customHeight="1">
      <c r="A531" s="2316"/>
      <c r="B531" s="2316"/>
      <c r="C531" s="2316"/>
      <c r="D531" s="2316"/>
      <c r="E531" s="2316"/>
      <c r="F531" s="2316"/>
      <c r="G531" s="2316"/>
      <c r="H531" s="2316"/>
      <c r="I531" s="2316"/>
      <c r="J531" s="2316"/>
      <c r="K531" s="2316"/>
      <c r="L531" s="2316"/>
      <c r="M531" s="2316"/>
      <c r="N531" s="2316"/>
      <c r="O531" s="2316"/>
      <c r="P531" s="2316"/>
      <c r="Q531" s="2316"/>
      <c r="R531" s="2316"/>
      <c r="S531" s="2316"/>
      <c r="T531" s="2316"/>
      <c r="U531" s="2316"/>
      <c r="V531" s="2316"/>
      <c r="W531" s="2316"/>
      <c r="X531" s="2316"/>
      <c r="Y531" s="2316"/>
      <c r="Z531" s="2316"/>
    </row>
    <row r="532" spans="1:26" ht="15.75" customHeight="1">
      <c r="A532" s="2316"/>
      <c r="B532" s="2316"/>
      <c r="C532" s="2316"/>
      <c r="D532" s="2316"/>
      <c r="E532" s="2316"/>
      <c r="F532" s="2316"/>
      <c r="G532" s="2316"/>
      <c r="H532" s="2316"/>
      <c r="I532" s="2316"/>
      <c r="J532" s="2316"/>
      <c r="K532" s="2316"/>
      <c r="L532" s="2316"/>
      <c r="M532" s="2316"/>
      <c r="N532" s="2316"/>
      <c r="O532" s="2316"/>
      <c r="P532" s="2316"/>
      <c r="Q532" s="2316"/>
      <c r="R532" s="2316"/>
      <c r="S532" s="2316"/>
      <c r="T532" s="2316"/>
      <c r="U532" s="2316"/>
      <c r="V532" s="2316"/>
      <c r="W532" s="2316"/>
      <c r="X532" s="2316"/>
      <c r="Y532" s="2316"/>
      <c r="Z532" s="2316"/>
    </row>
    <row r="533" spans="1:26" ht="15.75" customHeight="1">
      <c r="A533" s="2316"/>
      <c r="B533" s="2316"/>
      <c r="C533" s="2316"/>
      <c r="D533" s="2316"/>
      <c r="E533" s="2316"/>
      <c r="F533" s="2316"/>
      <c r="G533" s="2316"/>
      <c r="H533" s="2316"/>
      <c r="I533" s="2316"/>
      <c r="J533" s="2316"/>
      <c r="K533" s="2316"/>
      <c r="L533" s="2316"/>
      <c r="M533" s="2316"/>
      <c r="N533" s="2316"/>
      <c r="O533" s="2316"/>
      <c r="P533" s="2316"/>
      <c r="Q533" s="2316"/>
      <c r="R533" s="2316"/>
      <c r="S533" s="2316"/>
      <c r="T533" s="2316"/>
      <c r="U533" s="2316"/>
      <c r="V533" s="2316"/>
      <c r="W533" s="2316"/>
      <c r="X533" s="2316"/>
      <c r="Y533" s="2316"/>
      <c r="Z533" s="2316"/>
    </row>
    <row r="534" spans="1:26" ht="15.75" customHeight="1">
      <c r="A534" s="2316"/>
      <c r="B534" s="2316"/>
      <c r="C534" s="2316"/>
      <c r="D534" s="2316"/>
      <c r="E534" s="2316"/>
      <c r="F534" s="2316"/>
      <c r="G534" s="2316"/>
      <c r="H534" s="2316"/>
      <c r="I534" s="2316"/>
      <c r="J534" s="2316"/>
      <c r="K534" s="2316"/>
      <c r="L534" s="2316"/>
      <c r="M534" s="2316"/>
      <c r="N534" s="2316"/>
      <c r="O534" s="2316"/>
      <c r="P534" s="2316"/>
      <c r="Q534" s="2316"/>
      <c r="R534" s="2316"/>
      <c r="S534" s="2316"/>
      <c r="T534" s="2316"/>
      <c r="U534" s="2316"/>
      <c r="V534" s="2316"/>
      <c r="W534" s="2316"/>
      <c r="X534" s="2316"/>
      <c r="Y534" s="2316"/>
      <c r="Z534" s="2316"/>
    </row>
    <row r="535" spans="1:26" ht="15.75" customHeight="1">
      <c r="A535" s="2316"/>
      <c r="B535" s="2316"/>
      <c r="C535" s="2316"/>
      <c r="D535" s="2316"/>
      <c r="E535" s="2316"/>
      <c r="F535" s="2316"/>
      <c r="G535" s="2316"/>
      <c r="H535" s="2316"/>
      <c r="I535" s="2316"/>
      <c r="J535" s="2316"/>
      <c r="K535" s="2316"/>
      <c r="L535" s="2316"/>
      <c r="M535" s="2316"/>
      <c r="N535" s="2316"/>
      <c r="O535" s="2316"/>
      <c r="P535" s="2316"/>
      <c r="Q535" s="2316"/>
      <c r="R535" s="2316"/>
      <c r="S535" s="2316"/>
      <c r="T535" s="2316"/>
      <c r="U535" s="2316"/>
      <c r="V535" s="2316"/>
      <c r="W535" s="2316"/>
      <c r="X535" s="2316"/>
      <c r="Y535" s="2316"/>
      <c r="Z535" s="2316"/>
    </row>
    <row r="536" spans="1:26" ht="15.75" customHeight="1">
      <c r="A536" s="2316"/>
      <c r="B536" s="2316"/>
      <c r="C536" s="2316"/>
      <c r="D536" s="2316"/>
      <c r="E536" s="2316"/>
      <c r="F536" s="2316"/>
      <c r="G536" s="2316"/>
      <c r="H536" s="2316"/>
      <c r="I536" s="2316"/>
      <c r="J536" s="2316"/>
      <c r="K536" s="2316"/>
      <c r="L536" s="2316"/>
      <c r="M536" s="2316"/>
      <c r="N536" s="2316"/>
      <c r="O536" s="2316"/>
      <c r="P536" s="2316"/>
      <c r="Q536" s="2316"/>
      <c r="R536" s="2316"/>
      <c r="S536" s="2316"/>
      <c r="T536" s="2316"/>
      <c r="U536" s="2316"/>
      <c r="V536" s="2316"/>
      <c r="W536" s="2316"/>
      <c r="X536" s="2316"/>
      <c r="Y536" s="2316"/>
      <c r="Z536" s="2316"/>
    </row>
    <row r="537" spans="1:26" ht="15.75" customHeight="1">
      <c r="A537" s="2316"/>
      <c r="B537" s="2316"/>
      <c r="C537" s="2316"/>
      <c r="D537" s="2316"/>
      <c r="E537" s="2316"/>
      <c r="F537" s="2316"/>
      <c r="G537" s="2316"/>
      <c r="H537" s="2316"/>
      <c r="I537" s="2316"/>
      <c r="J537" s="2316"/>
      <c r="K537" s="2316"/>
      <c r="L537" s="2316"/>
      <c r="M537" s="2316"/>
      <c r="N537" s="2316"/>
      <c r="O537" s="2316"/>
      <c r="P537" s="2316"/>
      <c r="Q537" s="2316"/>
      <c r="R537" s="2316"/>
      <c r="S537" s="2316"/>
      <c r="T537" s="2316"/>
      <c r="U537" s="2316"/>
      <c r="V537" s="2316"/>
      <c r="W537" s="2316"/>
      <c r="X537" s="2316"/>
      <c r="Y537" s="2316"/>
      <c r="Z537" s="2316"/>
    </row>
    <row r="538" spans="1:26" ht="15.75" customHeight="1">
      <c r="A538" s="2316"/>
      <c r="B538" s="2316"/>
      <c r="C538" s="2316"/>
      <c r="D538" s="2316"/>
      <c r="E538" s="2316"/>
      <c r="F538" s="2316"/>
      <c r="G538" s="2316"/>
      <c r="H538" s="2316"/>
      <c r="I538" s="2316"/>
      <c r="J538" s="2316"/>
      <c r="K538" s="2316"/>
      <c r="L538" s="2316"/>
      <c r="M538" s="2316"/>
      <c r="N538" s="2316"/>
      <c r="O538" s="2316"/>
      <c r="P538" s="2316"/>
      <c r="Q538" s="2316"/>
      <c r="R538" s="2316"/>
      <c r="S538" s="2316"/>
      <c r="T538" s="2316"/>
      <c r="U538" s="2316"/>
      <c r="V538" s="2316"/>
      <c r="W538" s="2316"/>
      <c r="X538" s="2316"/>
      <c r="Y538" s="2316"/>
      <c r="Z538" s="2316"/>
    </row>
    <row r="539" spans="1:26" ht="15.75" customHeight="1">
      <c r="A539" s="2316"/>
      <c r="B539" s="2316"/>
      <c r="C539" s="2316"/>
      <c r="D539" s="2316"/>
      <c r="E539" s="2316"/>
      <c r="F539" s="2316"/>
      <c r="G539" s="2316"/>
      <c r="H539" s="2316"/>
      <c r="I539" s="2316"/>
      <c r="J539" s="2316"/>
      <c r="K539" s="2316"/>
      <c r="L539" s="2316"/>
      <c r="M539" s="2316"/>
      <c r="N539" s="2316"/>
      <c r="O539" s="2316"/>
      <c r="P539" s="2316"/>
      <c r="Q539" s="2316"/>
      <c r="R539" s="2316"/>
      <c r="S539" s="2316"/>
      <c r="T539" s="2316"/>
      <c r="U539" s="2316"/>
      <c r="V539" s="2316"/>
      <c r="W539" s="2316"/>
      <c r="X539" s="2316"/>
      <c r="Y539" s="2316"/>
      <c r="Z539" s="2316"/>
    </row>
    <row r="540" spans="1:26" ht="15.75" customHeight="1">
      <c r="A540" s="2316"/>
      <c r="B540" s="2316"/>
      <c r="C540" s="2316"/>
      <c r="D540" s="2316"/>
      <c r="E540" s="2316"/>
      <c r="F540" s="2316"/>
      <c r="G540" s="2316"/>
      <c r="H540" s="2316"/>
      <c r="I540" s="2316"/>
      <c r="J540" s="2316"/>
      <c r="K540" s="2316"/>
      <c r="L540" s="2316"/>
      <c r="M540" s="2316"/>
      <c r="N540" s="2316"/>
      <c r="O540" s="2316"/>
      <c r="P540" s="2316"/>
      <c r="Q540" s="2316"/>
      <c r="R540" s="2316"/>
      <c r="S540" s="2316"/>
      <c r="T540" s="2316"/>
      <c r="U540" s="2316"/>
      <c r="V540" s="2316"/>
      <c r="W540" s="2316"/>
      <c r="X540" s="2316"/>
      <c r="Y540" s="2316"/>
      <c r="Z540" s="2316"/>
    </row>
    <row r="541" spans="1:26" ht="15.75" customHeight="1">
      <c r="A541" s="2316"/>
      <c r="B541" s="2316"/>
      <c r="C541" s="2316"/>
      <c r="D541" s="2316"/>
      <c r="E541" s="2316"/>
      <c r="F541" s="2316"/>
      <c r="G541" s="2316"/>
      <c r="H541" s="2316"/>
      <c r="I541" s="2316"/>
      <c r="J541" s="2316"/>
      <c r="K541" s="2316"/>
      <c r="L541" s="2316"/>
      <c r="M541" s="2316"/>
      <c r="N541" s="2316"/>
      <c r="O541" s="2316"/>
      <c r="P541" s="2316"/>
      <c r="Q541" s="2316"/>
      <c r="R541" s="2316"/>
      <c r="S541" s="2316"/>
      <c r="T541" s="2316"/>
      <c r="U541" s="2316"/>
      <c r="V541" s="2316"/>
      <c r="W541" s="2316"/>
      <c r="X541" s="2316"/>
      <c r="Y541" s="2316"/>
      <c r="Z541" s="2316"/>
    </row>
    <row r="542" spans="1:26" ht="15.75" customHeight="1">
      <c r="A542" s="2316"/>
      <c r="B542" s="2316"/>
      <c r="C542" s="2316"/>
      <c r="D542" s="2316"/>
      <c r="E542" s="2316"/>
      <c r="F542" s="2316"/>
      <c r="G542" s="2316"/>
      <c r="H542" s="2316"/>
      <c r="I542" s="2316"/>
      <c r="J542" s="2316"/>
      <c r="K542" s="2316"/>
      <c r="L542" s="2316"/>
      <c r="M542" s="2316"/>
      <c r="N542" s="2316"/>
      <c r="O542" s="2316"/>
      <c r="P542" s="2316"/>
      <c r="Q542" s="2316"/>
      <c r="R542" s="2316"/>
      <c r="S542" s="2316"/>
      <c r="T542" s="2316"/>
      <c r="U542" s="2316"/>
      <c r="V542" s="2316"/>
      <c r="W542" s="2316"/>
      <c r="X542" s="2316"/>
      <c r="Y542" s="2316"/>
      <c r="Z542" s="2316"/>
    </row>
    <row r="543" spans="1:26" ht="15.75" customHeight="1">
      <c r="A543" s="2316"/>
      <c r="B543" s="2316"/>
      <c r="C543" s="2316"/>
      <c r="D543" s="2316"/>
      <c r="E543" s="2316"/>
      <c r="F543" s="2316"/>
      <c r="G543" s="2316"/>
      <c r="H543" s="2316"/>
      <c r="I543" s="2316"/>
      <c r="J543" s="2316"/>
      <c r="K543" s="2316"/>
      <c r="L543" s="2316"/>
      <c r="M543" s="2316"/>
      <c r="N543" s="2316"/>
      <c r="O543" s="2316"/>
      <c r="P543" s="2316"/>
      <c r="Q543" s="2316"/>
      <c r="R543" s="2316"/>
      <c r="S543" s="2316"/>
      <c r="T543" s="2316"/>
      <c r="U543" s="2316"/>
      <c r="V543" s="2316"/>
      <c r="W543" s="2316"/>
      <c r="X543" s="2316"/>
      <c r="Y543" s="2316"/>
      <c r="Z543" s="2316"/>
    </row>
    <row r="544" spans="1:26" ht="15.75" customHeight="1">
      <c r="A544" s="2316"/>
      <c r="B544" s="2316"/>
      <c r="C544" s="2316"/>
      <c r="D544" s="2316"/>
      <c r="E544" s="2316"/>
      <c r="F544" s="2316"/>
      <c r="G544" s="2316"/>
      <c r="H544" s="2316"/>
      <c r="I544" s="2316"/>
      <c r="J544" s="2316"/>
      <c r="K544" s="2316"/>
      <c r="L544" s="2316"/>
      <c r="M544" s="2316"/>
      <c r="N544" s="2316"/>
      <c r="O544" s="2316"/>
      <c r="P544" s="2316"/>
      <c r="Q544" s="2316"/>
      <c r="R544" s="2316"/>
      <c r="S544" s="2316"/>
      <c r="T544" s="2316"/>
      <c r="U544" s="2316"/>
      <c r="V544" s="2316"/>
      <c r="W544" s="2316"/>
      <c r="X544" s="2316"/>
      <c r="Y544" s="2316"/>
      <c r="Z544" s="2316"/>
    </row>
    <row r="545" spans="1:26" ht="15.75" customHeight="1">
      <c r="A545" s="2316"/>
      <c r="B545" s="2316"/>
      <c r="C545" s="2316"/>
      <c r="D545" s="2316"/>
      <c r="E545" s="2316"/>
      <c r="F545" s="2316"/>
      <c r="G545" s="2316"/>
      <c r="H545" s="2316"/>
      <c r="I545" s="2316"/>
      <c r="J545" s="2316"/>
      <c r="K545" s="2316"/>
      <c r="L545" s="2316"/>
      <c r="M545" s="2316"/>
      <c r="N545" s="2316"/>
      <c r="O545" s="2316"/>
      <c r="P545" s="2316"/>
      <c r="Q545" s="2316"/>
      <c r="R545" s="2316"/>
      <c r="S545" s="2316"/>
      <c r="T545" s="2316"/>
      <c r="U545" s="2316"/>
      <c r="V545" s="2316"/>
      <c r="W545" s="2316"/>
      <c r="X545" s="2316"/>
      <c r="Y545" s="2316"/>
      <c r="Z545" s="2316"/>
    </row>
    <row r="546" spans="1:26" ht="15.75" customHeight="1">
      <c r="A546" s="2316"/>
      <c r="B546" s="2316"/>
      <c r="C546" s="2316"/>
      <c r="D546" s="2316"/>
      <c r="E546" s="2316"/>
      <c r="F546" s="2316"/>
      <c r="G546" s="2316"/>
      <c r="H546" s="2316"/>
      <c r="I546" s="2316"/>
      <c r="J546" s="2316"/>
      <c r="K546" s="2316"/>
      <c r="L546" s="2316"/>
      <c r="M546" s="2316"/>
      <c r="N546" s="2316"/>
      <c r="O546" s="2316"/>
      <c r="P546" s="2316"/>
      <c r="Q546" s="2316"/>
      <c r="R546" s="2316"/>
      <c r="S546" s="2316"/>
      <c r="T546" s="2316"/>
      <c r="U546" s="2316"/>
      <c r="V546" s="2316"/>
      <c r="W546" s="2316"/>
      <c r="X546" s="2316"/>
      <c r="Y546" s="2316"/>
      <c r="Z546" s="2316"/>
    </row>
    <row r="547" spans="1:26" ht="15.75" customHeight="1">
      <c r="A547" s="2316"/>
      <c r="B547" s="2316"/>
      <c r="C547" s="2316"/>
      <c r="D547" s="2316"/>
      <c r="E547" s="2316"/>
      <c r="F547" s="2316"/>
      <c r="G547" s="2316"/>
      <c r="H547" s="2316"/>
      <c r="I547" s="2316"/>
      <c r="J547" s="2316"/>
      <c r="K547" s="2316"/>
      <c r="L547" s="2316"/>
      <c r="M547" s="2316"/>
      <c r="N547" s="2316"/>
      <c r="O547" s="2316"/>
      <c r="P547" s="2316"/>
      <c r="Q547" s="2316"/>
      <c r="R547" s="2316"/>
      <c r="S547" s="2316"/>
      <c r="T547" s="2316"/>
      <c r="U547" s="2316"/>
      <c r="V547" s="2316"/>
      <c r="W547" s="2316"/>
      <c r="X547" s="2316"/>
      <c r="Y547" s="2316"/>
      <c r="Z547" s="2316"/>
    </row>
    <row r="548" spans="1:26" ht="15.75" customHeight="1">
      <c r="A548" s="2316"/>
      <c r="B548" s="2316"/>
      <c r="C548" s="2316"/>
      <c r="D548" s="2316"/>
      <c r="E548" s="2316"/>
      <c r="F548" s="2316"/>
      <c r="G548" s="2316"/>
      <c r="H548" s="2316"/>
      <c r="I548" s="2316"/>
      <c r="J548" s="2316"/>
      <c r="K548" s="2316"/>
      <c r="L548" s="2316"/>
      <c r="M548" s="2316"/>
      <c r="N548" s="2316"/>
      <c r="O548" s="2316"/>
      <c r="P548" s="2316"/>
      <c r="Q548" s="2316"/>
      <c r="R548" s="2316"/>
      <c r="S548" s="2316"/>
      <c r="T548" s="2316"/>
      <c r="U548" s="2316"/>
      <c r="V548" s="2316"/>
      <c r="W548" s="2316"/>
      <c r="X548" s="2316"/>
      <c r="Y548" s="2316"/>
      <c r="Z548" s="2316"/>
    </row>
    <row r="549" spans="1:26" ht="15.75" customHeight="1">
      <c r="A549" s="2316"/>
      <c r="B549" s="2316"/>
      <c r="C549" s="2316"/>
      <c r="D549" s="2316"/>
      <c r="E549" s="2316"/>
      <c r="F549" s="2316"/>
      <c r="G549" s="2316"/>
      <c r="H549" s="2316"/>
      <c r="I549" s="2316"/>
      <c r="J549" s="2316"/>
      <c r="K549" s="2316"/>
      <c r="L549" s="2316"/>
      <c r="M549" s="2316"/>
      <c r="N549" s="2316"/>
      <c r="O549" s="2316"/>
      <c r="P549" s="2316"/>
      <c r="Q549" s="2316"/>
      <c r="R549" s="2316"/>
      <c r="S549" s="2316"/>
      <c r="T549" s="2316"/>
      <c r="U549" s="2316"/>
      <c r="V549" s="2316"/>
      <c r="W549" s="2316"/>
      <c r="X549" s="2316"/>
      <c r="Y549" s="2316"/>
      <c r="Z549" s="2316"/>
    </row>
    <row r="550" spans="1:26" ht="15.75" customHeight="1">
      <c r="A550" s="2316"/>
      <c r="B550" s="2316"/>
      <c r="C550" s="2316"/>
      <c r="D550" s="2316"/>
      <c r="E550" s="2316"/>
      <c r="F550" s="2316"/>
      <c r="G550" s="2316"/>
      <c r="H550" s="2316"/>
      <c r="I550" s="2316"/>
      <c r="J550" s="2316"/>
      <c r="K550" s="2316"/>
      <c r="L550" s="2316"/>
      <c r="M550" s="2316"/>
      <c r="N550" s="2316"/>
      <c r="O550" s="2316"/>
      <c r="P550" s="2316"/>
      <c r="Q550" s="2316"/>
      <c r="R550" s="2316"/>
      <c r="S550" s="2316"/>
      <c r="T550" s="2316"/>
      <c r="U550" s="2316"/>
      <c r="V550" s="2316"/>
      <c r="W550" s="2316"/>
      <c r="X550" s="2316"/>
      <c r="Y550" s="2316"/>
      <c r="Z550" s="2316"/>
    </row>
    <row r="551" spans="1:26" ht="15.75" customHeight="1">
      <c r="A551" s="2316"/>
      <c r="B551" s="2316"/>
      <c r="C551" s="2316"/>
      <c r="D551" s="2316"/>
      <c r="E551" s="2316"/>
      <c r="F551" s="2316"/>
      <c r="G551" s="2316"/>
      <c r="H551" s="2316"/>
      <c r="I551" s="2316"/>
      <c r="J551" s="2316"/>
      <c r="K551" s="2316"/>
      <c r="L551" s="2316"/>
      <c r="M551" s="2316"/>
      <c r="N551" s="2316"/>
      <c r="O551" s="2316"/>
      <c r="P551" s="2316"/>
      <c r="Q551" s="2316"/>
      <c r="R551" s="2316"/>
      <c r="S551" s="2316"/>
      <c r="T551" s="2316"/>
      <c r="U551" s="2316"/>
      <c r="V551" s="2316"/>
      <c r="W551" s="2316"/>
      <c r="X551" s="2316"/>
      <c r="Y551" s="2316"/>
      <c r="Z551" s="2316"/>
    </row>
    <row r="552" spans="1:26" ht="15.75" customHeight="1">
      <c r="A552" s="2316"/>
      <c r="B552" s="2316"/>
      <c r="C552" s="2316"/>
      <c r="D552" s="2316"/>
      <c r="E552" s="2316"/>
      <c r="F552" s="2316"/>
      <c r="G552" s="2316"/>
      <c r="H552" s="2316"/>
      <c r="I552" s="2316"/>
      <c r="J552" s="2316"/>
      <c r="K552" s="2316"/>
      <c r="L552" s="2316"/>
      <c r="M552" s="2316"/>
      <c r="N552" s="2316"/>
      <c r="O552" s="2316"/>
      <c r="P552" s="2316"/>
      <c r="Q552" s="2316"/>
      <c r="R552" s="2316"/>
      <c r="S552" s="2316"/>
      <c r="T552" s="2316"/>
      <c r="U552" s="2316"/>
      <c r="V552" s="2316"/>
      <c r="W552" s="2316"/>
      <c r="X552" s="2316"/>
      <c r="Y552" s="2316"/>
      <c r="Z552" s="2316"/>
    </row>
    <row r="553" spans="1:26" ht="15.75" customHeight="1">
      <c r="A553" s="2316"/>
      <c r="B553" s="2316"/>
      <c r="C553" s="2316"/>
      <c r="D553" s="2316"/>
      <c r="E553" s="2316"/>
      <c r="F553" s="2316"/>
      <c r="G553" s="2316"/>
      <c r="H553" s="2316"/>
      <c r="I553" s="2316"/>
      <c r="J553" s="2316"/>
      <c r="K553" s="2316"/>
      <c r="L553" s="2316"/>
      <c r="M553" s="2316"/>
      <c r="N553" s="2316"/>
      <c r="O553" s="2316"/>
      <c r="P553" s="2316"/>
      <c r="Q553" s="2316"/>
      <c r="R553" s="2316"/>
      <c r="S553" s="2316"/>
      <c r="T553" s="2316"/>
      <c r="U553" s="2316"/>
      <c r="V553" s="2316"/>
      <c r="W553" s="2316"/>
      <c r="X553" s="2316"/>
      <c r="Y553" s="2316"/>
      <c r="Z553" s="2316"/>
    </row>
    <row r="554" spans="1:26" ht="15.75" customHeight="1">
      <c r="A554" s="2316"/>
      <c r="B554" s="2316"/>
      <c r="C554" s="2316"/>
      <c r="D554" s="2316"/>
      <c r="E554" s="2316"/>
      <c r="F554" s="2316"/>
      <c r="G554" s="2316"/>
      <c r="H554" s="2316"/>
      <c r="I554" s="2316"/>
      <c r="J554" s="2316"/>
      <c r="K554" s="2316"/>
      <c r="L554" s="2316"/>
      <c r="M554" s="2316"/>
      <c r="N554" s="2316"/>
      <c r="O554" s="2316"/>
      <c r="P554" s="2316"/>
      <c r="Q554" s="2316"/>
      <c r="R554" s="2316"/>
      <c r="S554" s="2316"/>
      <c r="T554" s="2316"/>
      <c r="U554" s="2316"/>
      <c r="V554" s="2316"/>
      <c r="W554" s="2316"/>
      <c r="X554" s="2316"/>
      <c r="Y554" s="2316"/>
      <c r="Z554" s="2316"/>
    </row>
    <row r="555" spans="1:26" ht="15.75" customHeight="1">
      <c r="A555" s="2316"/>
      <c r="B555" s="2316"/>
      <c r="C555" s="2316"/>
      <c r="D555" s="2316"/>
      <c r="E555" s="2316"/>
      <c r="F555" s="2316"/>
      <c r="G555" s="2316"/>
      <c r="H555" s="2316"/>
      <c r="I555" s="2316"/>
      <c r="J555" s="2316"/>
      <c r="K555" s="2316"/>
      <c r="L555" s="2316"/>
      <c r="M555" s="2316"/>
      <c r="N555" s="2316"/>
      <c r="O555" s="2316"/>
      <c r="P555" s="2316"/>
      <c r="Q555" s="2316"/>
      <c r="R555" s="2316"/>
      <c r="S555" s="2316"/>
      <c r="T555" s="2316"/>
      <c r="U555" s="2316"/>
      <c r="V555" s="2316"/>
      <c r="W555" s="2316"/>
      <c r="X555" s="2316"/>
      <c r="Y555" s="2316"/>
      <c r="Z555" s="2316"/>
    </row>
    <row r="556" spans="1:26" ht="15.75" customHeight="1">
      <c r="A556" s="2316"/>
      <c r="B556" s="2316"/>
      <c r="C556" s="2316"/>
      <c r="D556" s="2316"/>
      <c r="E556" s="2316"/>
      <c r="F556" s="2316"/>
      <c r="G556" s="2316"/>
      <c r="H556" s="2316"/>
      <c r="I556" s="2316"/>
      <c r="J556" s="2316"/>
      <c r="K556" s="2316"/>
      <c r="L556" s="2316"/>
      <c r="M556" s="2316"/>
      <c r="N556" s="2316"/>
      <c r="O556" s="2316"/>
      <c r="P556" s="2316"/>
      <c r="Q556" s="2316"/>
      <c r="R556" s="2316"/>
      <c r="S556" s="2316"/>
      <c r="T556" s="2316"/>
      <c r="U556" s="2316"/>
      <c r="V556" s="2316"/>
      <c r="W556" s="2316"/>
      <c r="X556" s="2316"/>
      <c r="Y556" s="2316"/>
      <c r="Z556" s="2316"/>
    </row>
    <row r="557" spans="1:26" ht="15.75" customHeight="1">
      <c r="A557" s="2316"/>
      <c r="B557" s="2316"/>
      <c r="C557" s="2316"/>
      <c r="D557" s="2316"/>
      <c r="E557" s="2316"/>
      <c r="F557" s="2316"/>
      <c r="G557" s="2316"/>
      <c r="H557" s="2316"/>
      <c r="I557" s="2316"/>
      <c r="J557" s="2316"/>
      <c r="K557" s="2316"/>
      <c r="L557" s="2316"/>
      <c r="M557" s="2316"/>
      <c r="N557" s="2316"/>
      <c r="O557" s="2316"/>
      <c r="P557" s="2316"/>
      <c r="Q557" s="2316"/>
      <c r="R557" s="2316"/>
      <c r="S557" s="2316"/>
      <c r="T557" s="2316"/>
      <c r="U557" s="2316"/>
      <c r="V557" s="2316"/>
      <c r="W557" s="2316"/>
      <c r="X557" s="2316"/>
      <c r="Y557" s="2316"/>
      <c r="Z557" s="2316"/>
    </row>
    <row r="558" spans="1:26" ht="15.75" customHeight="1">
      <c r="A558" s="2316"/>
      <c r="B558" s="2316"/>
      <c r="C558" s="2316"/>
      <c r="D558" s="2316"/>
      <c r="E558" s="2316"/>
      <c r="F558" s="2316"/>
      <c r="G558" s="2316"/>
      <c r="H558" s="2316"/>
      <c r="I558" s="2316"/>
      <c r="J558" s="2316"/>
      <c r="K558" s="2316"/>
      <c r="L558" s="2316"/>
      <c r="M558" s="2316"/>
      <c r="N558" s="2316"/>
      <c r="O558" s="2316"/>
      <c r="P558" s="2316"/>
      <c r="Q558" s="2316"/>
      <c r="R558" s="2316"/>
      <c r="S558" s="2316"/>
      <c r="T558" s="2316"/>
      <c r="U558" s="2316"/>
      <c r="V558" s="2316"/>
      <c r="W558" s="2316"/>
      <c r="X558" s="2316"/>
      <c r="Y558" s="2316"/>
      <c r="Z558" s="2316"/>
    </row>
    <row r="559" spans="1:26" ht="15.75" customHeight="1">
      <c r="A559" s="2316"/>
      <c r="B559" s="2316"/>
      <c r="C559" s="2316"/>
      <c r="D559" s="2316"/>
      <c r="E559" s="2316"/>
      <c r="F559" s="2316"/>
      <c r="G559" s="2316"/>
      <c r="H559" s="2316"/>
      <c r="I559" s="2316"/>
      <c r="J559" s="2316"/>
      <c r="K559" s="2316"/>
      <c r="L559" s="2316"/>
      <c r="M559" s="2316"/>
      <c r="N559" s="2316"/>
      <c r="O559" s="2316"/>
      <c r="P559" s="2316"/>
      <c r="Q559" s="2316"/>
      <c r="R559" s="2316"/>
      <c r="S559" s="2316"/>
      <c r="T559" s="2316"/>
      <c r="U559" s="2316"/>
      <c r="V559" s="2316"/>
      <c r="W559" s="2316"/>
      <c r="X559" s="2316"/>
      <c r="Y559" s="2316"/>
      <c r="Z559" s="2316"/>
    </row>
    <row r="560" spans="1:26" ht="15.75" customHeight="1">
      <c r="A560" s="2316"/>
      <c r="B560" s="2316"/>
      <c r="C560" s="2316"/>
      <c r="D560" s="2316"/>
      <c r="E560" s="2316"/>
      <c r="F560" s="2316"/>
      <c r="G560" s="2316"/>
      <c r="H560" s="2316"/>
      <c r="I560" s="2316"/>
      <c r="J560" s="2316"/>
      <c r="K560" s="2316"/>
      <c r="L560" s="2316"/>
      <c r="M560" s="2316"/>
      <c r="N560" s="2316"/>
      <c r="O560" s="2316"/>
      <c r="P560" s="2316"/>
      <c r="Q560" s="2316"/>
      <c r="R560" s="2316"/>
      <c r="S560" s="2316"/>
      <c r="T560" s="2316"/>
      <c r="U560" s="2316"/>
      <c r="V560" s="2316"/>
      <c r="W560" s="2316"/>
      <c r="X560" s="2316"/>
      <c r="Y560" s="2316"/>
      <c r="Z560" s="2316"/>
    </row>
    <row r="561" spans="1:26" ht="15.75" customHeight="1">
      <c r="A561" s="2316"/>
      <c r="B561" s="2316"/>
      <c r="C561" s="2316"/>
      <c r="D561" s="2316"/>
      <c r="E561" s="2316"/>
      <c r="F561" s="2316"/>
      <c r="G561" s="2316"/>
      <c r="H561" s="2316"/>
      <c r="I561" s="2316"/>
      <c r="J561" s="2316"/>
      <c r="K561" s="2316"/>
      <c r="L561" s="2316"/>
      <c r="M561" s="2316"/>
      <c r="N561" s="2316"/>
      <c r="O561" s="2316"/>
      <c r="P561" s="2316"/>
      <c r="Q561" s="2316"/>
      <c r="R561" s="2316"/>
      <c r="S561" s="2316"/>
      <c r="T561" s="2316"/>
      <c r="U561" s="2316"/>
      <c r="V561" s="2316"/>
      <c r="W561" s="2316"/>
      <c r="X561" s="2316"/>
      <c r="Y561" s="2316"/>
      <c r="Z561" s="2316"/>
    </row>
    <row r="562" spans="1:26" ht="15.75" customHeight="1">
      <c r="A562" s="2316"/>
      <c r="B562" s="2316"/>
      <c r="C562" s="2316"/>
      <c r="D562" s="2316"/>
      <c r="E562" s="2316"/>
      <c r="F562" s="2316"/>
      <c r="G562" s="2316"/>
      <c r="H562" s="2316"/>
      <c r="I562" s="2316"/>
      <c r="J562" s="2316"/>
      <c r="K562" s="2316"/>
      <c r="L562" s="2316"/>
      <c r="M562" s="2316"/>
      <c r="N562" s="2316"/>
      <c r="O562" s="2316"/>
      <c r="P562" s="2316"/>
      <c r="Q562" s="2316"/>
      <c r="R562" s="2316"/>
      <c r="S562" s="2316"/>
      <c r="T562" s="2316"/>
      <c r="U562" s="2316"/>
      <c r="V562" s="2316"/>
      <c r="W562" s="2316"/>
      <c r="X562" s="2316"/>
      <c r="Y562" s="2316"/>
      <c r="Z562" s="2316"/>
    </row>
    <row r="563" spans="1:26" ht="15.75" customHeight="1">
      <c r="A563" s="2316"/>
      <c r="B563" s="2316"/>
      <c r="C563" s="2316"/>
      <c r="D563" s="2316"/>
      <c r="E563" s="2316"/>
      <c r="F563" s="2316"/>
      <c r="G563" s="2316"/>
      <c r="H563" s="2316"/>
      <c r="I563" s="2316"/>
      <c r="J563" s="2316"/>
      <c r="K563" s="2316"/>
      <c r="L563" s="2316"/>
      <c r="M563" s="2316"/>
      <c r="N563" s="2316"/>
      <c r="O563" s="2316"/>
      <c r="P563" s="2316"/>
      <c r="Q563" s="2316"/>
      <c r="R563" s="2316"/>
      <c r="S563" s="2316"/>
      <c r="T563" s="2316"/>
      <c r="U563" s="2316"/>
      <c r="V563" s="2316"/>
      <c r="W563" s="2316"/>
      <c r="X563" s="2316"/>
      <c r="Y563" s="2316"/>
      <c r="Z563" s="2316"/>
    </row>
    <row r="564" spans="1:26" ht="15.75" customHeight="1">
      <c r="A564" s="2316"/>
      <c r="B564" s="2316"/>
      <c r="C564" s="2316"/>
      <c r="D564" s="2316"/>
      <c r="E564" s="2316"/>
      <c r="F564" s="2316"/>
      <c r="G564" s="2316"/>
      <c r="H564" s="2316"/>
      <c r="I564" s="2316"/>
      <c r="J564" s="2316"/>
      <c r="K564" s="2316"/>
      <c r="L564" s="2316"/>
      <c r="M564" s="2316"/>
      <c r="N564" s="2316"/>
      <c r="O564" s="2316"/>
      <c r="P564" s="2316"/>
      <c r="Q564" s="2316"/>
      <c r="R564" s="2316"/>
      <c r="S564" s="2316"/>
      <c r="T564" s="2316"/>
      <c r="U564" s="2316"/>
      <c r="V564" s="2316"/>
      <c r="W564" s="2316"/>
      <c r="X564" s="2316"/>
      <c r="Y564" s="2316"/>
      <c r="Z564" s="2316"/>
    </row>
    <row r="565" spans="1:26" ht="15.75" customHeight="1">
      <c r="A565" s="2316"/>
      <c r="B565" s="2316"/>
      <c r="C565" s="2316"/>
      <c r="D565" s="2316"/>
      <c r="E565" s="2316"/>
      <c r="F565" s="2316"/>
      <c r="G565" s="2316"/>
      <c r="H565" s="2316"/>
      <c r="I565" s="2316"/>
      <c r="J565" s="2316"/>
      <c r="K565" s="2316"/>
      <c r="L565" s="2316"/>
      <c r="M565" s="2316"/>
      <c r="N565" s="2316"/>
      <c r="O565" s="2316"/>
      <c r="P565" s="2316"/>
      <c r="Q565" s="2316"/>
      <c r="R565" s="2316"/>
      <c r="S565" s="2316"/>
      <c r="T565" s="2316"/>
      <c r="U565" s="2316"/>
      <c r="V565" s="2316"/>
      <c r="W565" s="2316"/>
      <c r="X565" s="2316"/>
      <c r="Y565" s="2316"/>
      <c r="Z565" s="2316"/>
    </row>
    <row r="566" spans="1:26" ht="15.75" customHeight="1">
      <c r="A566" s="2316"/>
      <c r="B566" s="2316"/>
      <c r="C566" s="2316"/>
      <c r="D566" s="2316"/>
      <c r="E566" s="2316"/>
      <c r="F566" s="2316"/>
      <c r="G566" s="2316"/>
      <c r="H566" s="2316"/>
      <c r="I566" s="2316"/>
      <c r="J566" s="2316"/>
      <c r="K566" s="2316"/>
      <c r="L566" s="2316"/>
      <c r="M566" s="2316"/>
      <c r="N566" s="2316"/>
      <c r="O566" s="2316"/>
      <c r="P566" s="2316"/>
      <c r="Q566" s="2316"/>
      <c r="R566" s="2316"/>
      <c r="S566" s="2316"/>
      <c r="T566" s="2316"/>
      <c r="U566" s="2316"/>
      <c r="V566" s="2316"/>
      <c r="W566" s="2316"/>
      <c r="X566" s="2316"/>
      <c r="Y566" s="2316"/>
      <c r="Z566" s="2316"/>
    </row>
    <row r="567" spans="1:26" ht="15.75" customHeight="1">
      <c r="A567" s="2316"/>
      <c r="B567" s="2316"/>
      <c r="C567" s="2316"/>
      <c r="D567" s="2316"/>
      <c r="E567" s="2316"/>
      <c r="F567" s="2316"/>
      <c r="G567" s="2316"/>
      <c r="H567" s="2316"/>
      <c r="I567" s="2316"/>
      <c r="J567" s="2316"/>
      <c r="K567" s="2316"/>
      <c r="L567" s="2316"/>
      <c r="M567" s="2316"/>
      <c r="N567" s="2316"/>
      <c r="O567" s="2316"/>
      <c r="P567" s="2316"/>
      <c r="Q567" s="2316"/>
      <c r="R567" s="2316"/>
      <c r="S567" s="2316"/>
      <c r="T567" s="2316"/>
      <c r="U567" s="2316"/>
      <c r="V567" s="2316"/>
      <c r="W567" s="2316"/>
      <c r="X567" s="2316"/>
      <c r="Y567" s="2316"/>
      <c r="Z567" s="2316"/>
    </row>
    <row r="568" spans="1:26" ht="15.75" customHeight="1">
      <c r="A568" s="2316"/>
      <c r="B568" s="2316"/>
      <c r="C568" s="2316"/>
      <c r="D568" s="2316"/>
      <c r="E568" s="2316"/>
      <c r="F568" s="2316"/>
      <c r="G568" s="2316"/>
      <c r="H568" s="2316"/>
      <c r="I568" s="2316"/>
      <c r="J568" s="2316"/>
      <c r="K568" s="2316"/>
      <c r="L568" s="2316"/>
      <c r="M568" s="2316"/>
      <c r="N568" s="2316"/>
      <c r="O568" s="2316"/>
      <c r="P568" s="2316"/>
      <c r="Q568" s="2316"/>
      <c r="R568" s="2316"/>
      <c r="S568" s="2316"/>
      <c r="T568" s="2316"/>
      <c r="U568" s="2316"/>
      <c r="V568" s="2316"/>
      <c r="W568" s="2316"/>
      <c r="X568" s="2316"/>
      <c r="Y568" s="2316"/>
      <c r="Z568" s="2316"/>
    </row>
    <row r="569" spans="1:26" ht="15.75" customHeight="1">
      <c r="A569" s="2316"/>
      <c r="B569" s="2316"/>
      <c r="C569" s="2316"/>
      <c r="D569" s="2316"/>
      <c r="E569" s="2316"/>
      <c r="F569" s="2316"/>
      <c r="G569" s="2316"/>
      <c r="H569" s="2316"/>
      <c r="I569" s="2316"/>
      <c r="J569" s="2316"/>
      <c r="K569" s="2316"/>
      <c r="L569" s="2316"/>
      <c r="M569" s="2316"/>
      <c r="N569" s="2316"/>
      <c r="O569" s="2316"/>
      <c r="P569" s="2316"/>
      <c r="Q569" s="2316"/>
      <c r="R569" s="2316"/>
      <c r="S569" s="2316"/>
      <c r="T569" s="2316"/>
      <c r="U569" s="2316"/>
      <c r="V569" s="2316"/>
      <c r="W569" s="2316"/>
      <c r="X569" s="2316"/>
      <c r="Y569" s="2316"/>
      <c r="Z569" s="2316"/>
    </row>
    <row r="570" spans="1:26" ht="15.75" customHeight="1">
      <c r="A570" s="2316"/>
      <c r="B570" s="2316"/>
      <c r="C570" s="2316"/>
      <c r="D570" s="2316"/>
      <c r="E570" s="2316"/>
      <c r="F570" s="2316"/>
      <c r="G570" s="2316"/>
      <c r="H570" s="2316"/>
      <c r="I570" s="2316"/>
      <c r="J570" s="2316"/>
      <c r="K570" s="2316"/>
      <c r="L570" s="2316"/>
      <c r="M570" s="2316"/>
      <c r="N570" s="2316"/>
      <c r="O570" s="2316"/>
      <c r="P570" s="2316"/>
      <c r="Q570" s="2316"/>
      <c r="R570" s="2316"/>
      <c r="S570" s="2316"/>
      <c r="T570" s="2316"/>
      <c r="U570" s="2316"/>
      <c r="V570" s="2316"/>
      <c r="W570" s="2316"/>
      <c r="X570" s="2316"/>
      <c r="Y570" s="2316"/>
      <c r="Z570" s="2316"/>
    </row>
    <row r="571" spans="1:26" ht="15.75" customHeight="1">
      <c r="A571" s="2316"/>
      <c r="B571" s="2316"/>
      <c r="C571" s="2316"/>
      <c r="D571" s="2316"/>
      <c r="E571" s="2316"/>
      <c r="F571" s="2316"/>
      <c r="G571" s="2316"/>
      <c r="H571" s="2316"/>
      <c r="I571" s="2316"/>
      <c r="J571" s="2316"/>
      <c r="K571" s="2316"/>
      <c r="L571" s="2316"/>
      <c r="M571" s="2316"/>
      <c r="N571" s="2316"/>
      <c r="O571" s="2316"/>
      <c r="P571" s="2316"/>
      <c r="Q571" s="2316"/>
      <c r="R571" s="2316"/>
      <c r="S571" s="2316"/>
      <c r="T571" s="2316"/>
      <c r="U571" s="2316"/>
      <c r="V571" s="2316"/>
      <c r="W571" s="2316"/>
      <c r="X571" s="2316"/>
      <c r="Y571" s="2316"/>
      <c r="Z571" s="2316"/>
    </row>
    <row r="572" spans="1:26" ht="15.75" customHeight="1">
      <c r="A572" s="2316"/>
      <c r="B572" s="2316"/>
      <c r="C572" s="2316"/>
      <c r="D572" s="2316"/>
      <c r="E572" s="2316"/>
      <c r="F572" s="2316"/>
      <c r="G572" s="2316"/>
      <c r="H572" s="2316"/>
      <c r="I572" s="2316"/>
      <c r="J572" s="2316"/>
      <c r="K572" s="2316"/>
      <c r="L572" s="2316"/>
      <c r="M572" s="2316"/>
      <c r="N572" s="2316"/>
      <c r="O572" s="2316"/>
      <c r="P572" s="2316"/>
      <c r="Q572" s="2316"/>
      <c r="R572" s="2316"/>
      <c r="S572" s="2316"/>
      <c r="T572" s="2316"/>
      <c r="U572" s="2316"/>
      <c r="V572" s="2316"/>
      <c r="W572" s="2316"/>
      <c r="X572" s="2316"/>
      <c r="Y572" s="2316"/>
      <c r="Z572" s="2316"/>
    </row>
    <row r="573" spans="1:26" ht="15.75" customHeight="1">
      <c r="A573" s="2316"/>
      <c r="B573" s="2316"/>
      <c r="C573" s="2316"/>
      <c r="D573" s="2316"/>
      <c r="E573" s="2316"/>
      <c r="F573" s="2316"/>
      <c r="G573" s="2316"/>
      <c r="H573" s="2316"/>
      <c r="I573" s="2316"/>
      <c r="J573" s="2316"/>
      <c r="K573" s="2316"/>
      <c r="L573" s="2316"/>
      <c r="M573" s="2316"/>
      <c r="N573" s="2316"/>
      <c r="O573" s="2316"/>
      <c r="P573" s="2316"/>
      <c r="Q573" s="2316"/>
      <c r="R573" s="2316"/>
      <c r="S573" s="2316"/>
      <c r="T573" s="2316"/>
      <c r="U573" s="2316"/>
      <c r="V573" s="2316"/>
      <c r="W573" s="2316"/>
      <c r="X573" s="2316"/>
      <c r="Y573" s="2316"/>
      <c r="Z573" s="2316"/>
    </row>
    <row r="574" spans="1:26" ht="15.75" customHeight="1">
      <c r="A574" s="2316"/>
      <c r="B574" s="2316"/>
      <c r="C574" s="2316"/>
      <c r="D574" s="2316"/>
      <c r="E574" s="2316"/>
      <c r="F574" s="2316"/>
      <c r="G574" s="2316"/>
      <c r="H574" s="2316"/>
      <c r="I574" s="2316"/>
      <c r="J574" s="2316"/>
      <c r="K574" s="2316"/>
      <c r="L574" s="2316"/>
      <c r="M574" s="2316"/>
      <c r="N574" s="2316"/>
      <c r="O574" s="2316"/>
      <c r="P574" s="2316"/>
      <c r="Q574" s="2316"/>
      <c r="R574" s="2316"/>
      <c r="S574" s="2316"/>
      <c r="T574" s="2316"/>
      <c r="U574" s="2316"/>
      <c r="V574" s="2316"/>
      <c r="W574" s="2316"/>
      <c r="X574" s="2316"/>
      <c r="Y574" s="2316"/>
      <c r="Z574" s="2316"/>
    </row>
    <row r="575" spans="1:26" ht="15.75" customHeight="1">
      <c r="A575" s="2316"/>
      <c r="B575" s="2316"/>
      <c r="C575" s="2316"/>
      <c r="D575" s="2316"/>
      <c r="E575" s="2316"/>
      <c r="F575" s="2316"/>
      <c r="G575" s="2316"/>
      <c r="H575" s="2316"/>
      <c r="I575" s="2316"/>
      <c r="J575" s="2316"/>
      <c r="K575" s="2316"/>
      <c r="L575" s="2316"/>
      <c r="M575" s="2316"/>
      <c r="N575" s="2316"/>
      <c r="O575" s="2316"/>
      <c r="P575" s="2316"/>
      <c r="Q575" s="2316"/>
      <c r="R575" s="2316"/>
      <c r="S575" s="2316"/>
      <c r="T575" s="2316"/>
      <c r="U575" s="2316"/>
      <c r="V575" s="2316"/>
      <c r="W575" s="2316"/>
      <c r="X575" s="2316"/>
      <c r="Y575" s="2316"/>
      <c r="Z575" s="2316"/>
    </row>
    <row r="576" spans="1:26" ht="15.75" customHeight="1">
      <c r="A576" s="2316"/>
      <c r="B576" s="2316"/>
      <c r="C576" s="2316"/>
      <c r="D576" s="2316"/>
      <c r="E576" s="2316"/>
      <c r="F576" s="2316"/>
      <c r="G576" s="2316"/>
      <c r="H576" s="2316"/>
      <c r="I576" s="2316"/>
      <c r="J576" s="2316"/>
      <c r="K576" s="2316"/>
      <c r="L576" s="2316"/>
      <c r="M576" s="2316"/>
      <c r="N576" s="2316"/>
      <c r="O576" s="2316"/>
      <c r="P576" s="2316"/>
      <c r="Q576" s="2316"/>
      <c r="R576" s="2316"/>
      <c r="S576" s="2316"/>
      <c r="T576" s="2316"/>
      <c r="U576" s="2316"/>
      <c r="V576" s="2316"/>
      <c r="W576" s="2316"/>
      <c r="X576" s="2316"/>
      <c r="Y576" s="2316"/>
      <c r="Z576" s="2316"/>
    </row>
    <row r="577" spans="1:26" ht="15.75" customHeight="1">
      <c r="A577" s="2316"/>
      <c r="B577" s="2316"/>
      <c r="C577" s="2316"/>
      <c r="D577" s="2316"/>
      <c r="E577" s="2316"/>
      <c r="F577" s="2316"/>
      <c r="G577" s="2316"/>
      <c r="H577" s="2316"/>
      <c r="I577" s="2316"/>
      <c r="J577" s="2316"/>
      <c r="K577" s="2316"/>
      <c r="L577" s="2316"/>
      <c r="M577" s="2316"/>
      <c r="N577" s="2316"/>
      <c r="O577" s="2316"/>
      <c r="P577" s="2316"/>
      <c r="Q577" s="2316"/>
      <c r="R577" s="2316"/>
      <c r="S577" s="2316"/>
      <c r="T577" s="2316"/>
      <c r="U577" s="2316"/>
      <c r="V577" s="2316"/>
      <c r="W577" s="2316"/>
      <c r="X577" s="2316"/>
      <c r="Y577" s="2316"/>
      <c r="Z577" s="2316"/>
    </row>
    <row r="578" spans="1:26" ht="15.75" customHeight="1">
      <c r="A578" s="2316"/>
      <c r="B578" s="2316"/>
      <c r="C578" s="2316"/>
      <c r="D578" s="2316"/>
      <c r="E578" s="2316"/>
      <c r="F578" s="2316"/>
      <c r="G578" s="2316"/>
      <c r="H578" s="2316"/>
      <c r="I578" s="2316"/>
      <c r="J578" s="2316"/>
      <c r="K578" s="2316"/>
      <c r="L578" s="2316"/>
      <c r="M578" s="2316"/>
      <c r="N578" s="2316"/>
      <c r="O578" s="2316"/>
      <c r="P578" s="2316"/>
      <c r="Q578" s="2316"/>
      <c r="R578" s="2316"/>
      <c r="S578" s="2316"/>
      <c r="T578" s="2316"/>
      <c r="U578" s="2316"/>
      <c r="V578" s="2316"/>
      <c r="W578" s="2316"/>
      <c r="X578" s="2316"/>
      <c r="Y578" s="2316"/>
      <c r="Z578" s="2316"/>
    </row>
    <row r="579" spans="1:26" ht="15.75" customHeight="1">
      <c r="A579" s="2316"/>
      <c r="B579" s="2316"/>
      <c r="C579" s="2316"/>
      <c r="D579" s="2316"/>
      <c r="E579" s="2316"/>
      <c r="F579" s="2316"/>
      <c r="G579" s="2316"/>
      <c r="H579" s="2316"/>
      <c r="I579" s="2316"/>
      <c r="J579" s="2316"/>
      <c r="K579" s="2316"/>
      <c r="L579" s="2316"/>
      <c r="M579" s="2316"/>
      <c r="N579" s="2316"/>
      <c r="O579" s="2316"/>
      <c r="P579" s="2316"/>
      <c r="Q579" s="2316"/>
      <c r="R579" s="2316"/>
      <c r="S579" s="2316"/>
      <c r="T579" s="2316"/>
      <c r="U579" s="2316"/>
      <c r="V579" s="2316"/>
      <c r="W579" s="2316"/>
      <c r="X579" s="2316"/>
      <c r="Y579" s="2316"/>
      <c r="Z579" s="2316"/>
    </row>
    <row r="580" spans="1:26" ht="15.75" customHeight="1">
      <c r="A580" s="2316"/>
      <c r="B580" s="2316"/>
      <c r="C580" s="2316"/>
      <c r="D580" s="2316"/>
      <c r="E580" s="2316"/>
      <c r="F580" s="2316"/>
      <c r="G580" s="2316"/>
      <c r="H580" s="2316"/>
      <c r="I580" s="2316"/>
      <c r="J580" s="2316"/>
      <c r="K580" s="2316"/>
      <c r="L580" s="2316"/>
      <c r="M580" s="2316"/>
      <c r="N580" s="2316"/>
      <c r="O580" s="2316"/>
      <c r="P580" s="2316"/>
      <c r="Q580" s="2316"/>
      <c r="R580" s="2316"/>
      <c r="S580" s="2316"/>
      <c r="T580" s="2316"/>
      <c r="U580" s="2316"/>
      <c r="V580" s="2316"/>
      <c r="W580" s="2316"/>
      <c r="X580" s="2316"/>
      <c r="Y580" s="2316"/>
      <c r="Z580" s="2316"/>
    </row>
    <row r="581" spans="1:26" ht="15.75" customHeight="1">
      <c r="A581" s="2316"/>
      <c r="B581" s="2316"/>
      <c r="C581" s="2316"/>
      <c r="D581" s="2316"/>
      <c r="E581" s="2316"/>
      <c r="F581" s="2316"/>
      <c r="G581" s="2316"/>
      <c r="H581" s="2316"/>
      <c r="I581" s="2316"/>
      <c r="J581" s="2316"/>
      <c r="K581" s="2316"/>
      <c r="L581" s="2316"/>
      <c r="M581" s="2316"/>
      <c r="N581" s="2316"/>
      <c r="O581" s="2316"/>
      <c r="P581" s="2316"/>
      <c r="Q581" s="2316"/>
      <c r="R581" s="2316"/>
      <c r="S581" s="2316"/>
      <c r="T581" s="2316"/>
      <c r="U581" s="2316"/>
      <c r="V581" s="2316"/>
      <c r="W581" s="2316"/>
      <c r="X581" s="2316"/>
      <c r="Y581" s="2316"/>
      <c r="Z581" s="2316"/>
    </row>
    <row r="582" spans="1:26" ht="15.75" customHeight="1">
      <c r="A582" s="2316"/>
      <c r="B582" s="2316"/>
      <c r="C582" s="2316"/>
      <c r="D582" s="2316"/>
      <c r="E582" s="2316"/>
      <c r="F582" s="2316"/>
      <c r="G582" s="2316"/>
      <c r="H582" s="2316"/>
      <c r="I582" s="2316"/>
      <c r="J582" s="2316"/>
      <c r="K582" s="2316"/>
      <c r="L582" s="2316"/>
      <c r="M582" s="2316"/>
      <c r="N582" s="2316"/>
      <c r="O582" s="2316"/>
      <c r="P582" s="2316"/>
      <c r="Q582" s="2316"/>
      <c r="R582" s="2316"/>
      <c r="S582" s="2316"/>
      <c r="T582" s="2316"/>
      <c r="U582" s="2316"/>
      <c r="V582" s="2316"/>
      <c r="W582" s="2316"/>
      <c r="X582" s="2316"/>
      <c r="Y582" s="2316"/>
      <c r="Z582" s="2316"/>
    </row>
    <row r="583" spans="1:26" ht="15.75" customHeight="1">
      <c r="A583" s="2316"/>
      <c r="B583" s="2316"/>
      <c r="C583" s="2316"/>
      <c r="D583" s="2316"/>
      <c r="E583" s="2316"/>
      <c r="F583" s="2316"/>
      <c r="G583" s="2316"/>
      <c r="H583" s="2316"/>
      <c r="I583" s="2316"/>
      <c r="J583" s="2316"/>
      <c r="K583" s="2316"/>
      <c r="L583" s="2316"/>
      <c r="M583" s="2316"/>
      <c r="N583" s="2316"/>
      <c r="O583" s="2316"/>
      <c r="P583" s="2316"/>
      <c r="Q583" s="2316"/>
      <c r="R583" s="2316"/>
      <c r="S583" s="2316"/>
      <c r="T583" s="2316"/>
      <c r="U583" s="2316"/>
      <c r="V583" s="2316"/>
      <c r="W583" s="2316"/>
      <c r="X583" s="2316"/>
      <c r="Y583" s="2316"/>
      <c r="Z583" s="2316"/>
    </row>
    <row r="584" spans="1:26" ht="15.75" customHeight="1">
      <c r="A584" s="2316"/>
      <c r="B584" s="2316"/>
      <c r="C584" s="2316"/>
      <c r="D584" s="2316"/>
      <c r="E584" s="2316"/>
      <c r="F584" s="2316"/>
      <c r="G584" s="2316"/>
      <c r="H584" s="2316"/>
      <c r="I584" s="2316"/>
      <c r="J584" s="2316"/>
      <c r="K584" s="2316"/>
      <c r="L584" s="2316"/>
      <c r="M584" s="2316"/>
      <c r="N584" s="2316"/>
      <c r="O584" s="2316"/>
      <c r="P584" s="2316"/>
      <c r="Q584" s="2316"/>
      <c r="R584" s="2316"/>
      <c r="S584" s="2316"/>
      <c r="T584" s="2316"/>
      <c r="U584" s="2316"/>
      <c r="V584" s="2316"/>
      <c r="W584" s="2316"/>
      <c r="X584" s="2316"/>
      <c r="Y584" s="2316"/>
      <c r="Z584" s="2316"/>
    </row>
    <row r="585" spans="1:26" ht="15.75" customHeight="1">
      <c r="A585" s="2316"/>
      <c r="B585" s="2316"/>
      <c r="C585" s="2316"/>
      <c r="D585" s="2316"/>
      <c r="E585" s="2316"/>
      <c r="F585" s="2316"/>
      <c r="G585" s="2316"/>
      <c r="H585" s="2316"/>
      <c r="I585" s="2316"/>
      <c r="J585" s="2316"/>
      <c r="K585" s="2316"/>
      <c r="L585" s="2316"/>
      <c r="M585" s="2316"/>
      <c r="N585" s="2316"/>
      <c r="O585" s="2316"/>
      <c r="P585" s="2316"/>
      <c r="Q585" s="2316"/>
      <c r="R585" s="2316"/>
      <c r="S585" s="2316"/>
      <c r="T585" s="2316"/>
      <c r="U585" s="2316"/>
      <c r="V585" s="2316"/>
      <c r="W585" s="2316"/>
      <c r="X585" s="2316"/>
      <c r="Y585" s="2316"/>
      <c r="Z585" s="2316"/>
    </row>
    <row r="586" spans="1:26" ht="15.75" customHeight="1">
      <c r="A586" s="2316"/>
      <c r="B586" s="2316"/>
      <c r="C586" s="2316"/>
      <c r="D586" s="2316"/>
      <c r="E586" s="2316"/>
      <c r="F586" s="2316"/>
      <c r="G586" s="2316"/>
      <c r="H586" s="2316"/>
      <c r="I586" s="2316"/>
      <c r="J586" s="2316"/>
      <c r="K586" s="2316"/>
      <c r="L586" s="2316"/>
      <c r="M586" s="2316"/>
      <c r="N586" s="2316"/>
      <c r="O586" s="2316"/>
      <c r="P586" s="2316"/>
      <c r="Q586" s="2316"/>
      <c r="R586" s="2316"/>
      <c r="S586" s="2316"/>
      <c r="T586" s="2316"/>
      <c r="U586" s="2316"/>
      <c r="V586" s="2316"/>
      <c r="W586" s="2316"/>
      <c r="X586" s="2316"/>
      <c r="Y586" s="2316"/>
      <c r="Z586" s="2316"/>
    </row>
    <row r="587" spans="1:26" ht="15.75" customHeight="1">
      <c r="A587" s="2316"/>
      <c r="B587" s="2316"/>
      <c r="C587" s="2316"/>
      <c r="D587" s="2316"/>
      <c r="E587" s="2316"/>
      <c r="F587" s="2316"/>
      <c r="G587" s="2316"/>
      <c r="H587" s="2316"/>
      <c r="I587" s="2316"/>
      <c r="J587" s="2316"/>
      <c r="K587" s="2316"/>
      <c r="L587" s="2316"/>
      <c r="M587" s="2316"/>
      <c r="N587" s="2316"/>
      <c r="O587" s="2316"/>
      <c r="P587" s="2316"/>
      <c r="Q587" s="2316"/>
      <c r="R587" s="2316"/>
      <c r="S587" s="2316"/>
      <c r="T587" s="2316"/>
      <c r="U587" s="2316"/>
      <c r="V587" s="2316"/>
      <c r="W587" s="2316"/>
      <c r="X587" s="2316"/>
      <c r="Y587" s="2316"/>
      <c r="Z587" s="2316"/>
    </row>
    <row r="588" spans="1:26" ht="15.75" customHeight="1">
      <c r="A588" s="2316"/>
      <c r="B588" s="2316"/>
      <c r="C588" s="2316"/>
      <c r="D588" s="2316"/>
      <c r="E588" s="2316"/>
      <c r="F588" s="2316"/>
      <c r="G588" s="2316"/>
      <c r="H588" s="2316"/>
      <c r="I588" s="2316"/>
      <c r="J588" s="2316"/>
      <c r="K588" s="2316"/>
      <c r="L588" s="2316"/>
      <c r="M588" s="2316"/>
      <c r="N588" s="2316"/>
      <c r="O588" s="2316"/>
      <c r="P588" s="2316"/>
      <c r="Q588" s="2316"/>
      <c r="R588" s="2316"/>
      <c r="S588" s="2316"/>
      <c r="T588" s="2316"/>
      <c r="U588" s="2316"/>
      <c r="V588" s="2316"/>
      <c r="W588" s="2316"/>
      <c r="X588" s="2316"/>
      <c r="Y588" s="2316"/>
      <c r="Z588" s="2316"/>
    </row>
    <row r="589" spans="1:26" ht="15.75" customHeight="1">
      <c r="A589" s="2316"/>
      <c r="B589" s="2316"/>
      <c r="C589" s="2316"/>
      <c r="D589" s="2316"/>
      <c r="E589" s="2316"/>
      <c r="F589" s="2316"/>
      <c r="G589" s="2316"/>
      <c r="H589" s="2316"/>
      <c r="I589" s="2316"/>
      <c r="J589" s="2316"/>
      <c r="K589" s="2316"/>
      <c r="L589" s="2316"/>
      <c r="M589" s="2316"/>
      <c r="N589" s="2316"/>
      <c r="O589" s="2316"/>
      <c r="P589" s="2316"/>
      <c r="Q589" s="2316"/>
      <c r="R589" s="2316"/>
      <c r="S589" s="2316"/>
      <c r="T589" s="2316"/>
      <c r="U589" s="2316"/>
      <c r="V589" s="2316"/>
      <c r="W589" s="2316"/>
      <c r="X589" s="2316"/>
      <c r="Y589" s="2316"/>
      <c r="Z589" s="2316"/>
    </row>
    <row r="590" spans="1:26" ht="15.75" customHeight="1">
      <c r="A590" s="2316"/>
      <c r="B590" s="2316"/>
      <c r="C590" s="2316"/>
      <c r="D590" s="2316"/>
      <c r="E590" s="2316"/>
      <c r="F590" s="2316"/>
      <c r="G590" s="2316"/>
      <c r="H590" s="2316"/>
      <c r="I590" s="2316"/>
      <c r="J590" s="2316"/>
      <c r="K590" s="2316"/>
      <c r="L590" s="2316"/>
      <c r="M590" s="2316"/>
      <c r="N590" s="2316"/>
      <c r="O590" s="2316"/>
      <c r="P590" s="2316"/>
      <c r="Q590" s="2316"/>
      <c r="R590" s="2316"/>
      <c r="S590" s="2316"/>
      <c r="T590" s="2316"/>
      <c r="U590" s="2316"/>
      <c r="V590" s="2316"/>
      <c r="W590" s="2316"/>
      <c r="X590" s="2316"/>
      <c r="Y590" s="2316"/>
      <c r="Z590" s="2316"/>
    </row>
    <row r="591" spans="1:26" ht="15.75" customHeight="1">
      <c r="A591" s="2316"/>
      <c r="B591" s="2316"/>
      <c r="C591" s="2316"/>
      <c r="D591" s="2316"/>
      <c r="E591" s="2316"/>
      <c r="F591" s="2316"/>
      <c r="G591" s="2316"/>
      <c r="H591" s="2316"/>
      <c r="I591" s="2316"/>
      <c r="J591" s="2316"/>
      <c r="K591" s="2316"/>
      <c r="L591" s="2316"/>
      <c r="M591" s="2316"/>
      <c r="N591" s="2316"/>
      <c r="O591" s="2316"/>
      <c r="P591" s="2316"/>
      <c r="Q591" s="2316"/>
      <c r="R591" s="2316"/>
      <c r="S591" s="2316"/>
      <c r="T591" s="2316"/>
      <c r="U591" s="2316"/>
      <c r="V591" s="2316"/>
      <c r="W591" s="2316"/>
      <c r="X591" s="2316"/>
      <c r="Y591" s="2316"/>
      <c r="Z591" s="2316"/>
    </row>
    <row r="592" spans="1:26" ht="15.75" customHeight="1">
      <c r="A592" s="2316"/>
      <c r="B592" s="2316"/>
      <c r="C592" s="2316"/>
      <c r="D592" s="2316"/>
      <c r="E592" s="2316"/>
      <c r="F592" s="2316"/>
      <c r="G592" s="2316"/>
      <c r="H592" s="2316"/>
      <c r="I592" s="2316"/>
      <c r="J592" s="2316"/>
      <c r="K592" s="2316"/>
      <c r="L592" s="2316"/>
      <c r="M592" s="2316"/>
      <c r="N592" s="2316"/>
      <c r="O592" s="2316"/>
      <c r="P592" s="2316"/>
      <c r="Q592" s="2316"/>
      <c r="R592" s="2316"/>
      <c r="S592" s="2316"/>
      <c r="T592" s="2316"/>
      <c r="U592" s="2316"/>
      <c r="V592" s="2316"/>
      <c r="W592" s="2316"/>
      <c r="X592" s="2316"/>
      <c r="Y592" s="2316"/>
      <c r="Z592" s="2316"/>
    </row>
    <row r="593" spans="1:26" ht="15.75" customHeight="1">
      <c r="A593" s="2316"/>
      <c r="B593" s="2316"/>
      <c r="C593" s="2316"/>
      <c r="D593" s="2316"/>
      <c r="E593" s="2316"/>
      <c r="F593" s="2316"/>
      <c r="G593" s="2316"/>
      <c r="H593" s="2316"/>
      <c r="I593" s="2316"/>
      <c r="J593" s="2316"/>
      <c r="K593" s="2316"/>
      <c r="L593" s="2316"/>
      <c r="M593" s="2316"/>
      <c r="N593" s="2316"/>
      <c r="O593" s="2316"/>
      <c r="P593" s="2316"/>
      <c r="Q593" s="2316"/>
      <c r="R593" s="2316"/>
      <c r="S593" s="2316"/>
      <c r="T593" s="2316"/>
      <c r="U593" s="2316"/>
      <c r="V593" s="2316"/>
      <c r="W593" s="2316"/>
      <c r="X593" s="2316"/>
      <c r="Y593" s="2316"/>
      <c r="Z593" s="2316"/>
    </row>
    <row r="594" spans="1:26" ht="15.75" customHeight="1">
      <c r="A594" s="2316"/>
      <c r="B594" s="2316"/>
      <c r="C594" s="2316"/>
      <c r="D594" s="2316"/>
      <c r="E594" s="2316"/>
      <c r="F594" s="2316"/>
      <c r="G594" s="2316"/>
      <c r="H594" s="2316"/>
      <c r="I594" s="2316"/>
      <c r="J594" s="2316"/>
      <c r="K594" s="2316"/>
      <c r="L594" s="2316"/>
      <c r="M594" s="2316"/>
      <c r="N594" s="2316"/>
      <c r="O594" s="2316"/>
      <c r="P594" s="2316"/>
      <c r="Q594" s="2316"/>
      <c r="R594" s="2316"/>
      <c r="S594" s="2316"/>
      <c r="T594" s="2316"/>
      <c r="U594" s="2316"/>
      <c r="V594" s="2316"/>
      <c r="W594" s="2316"/>
      <c r="X594" s="2316"/>
      <c r="Y594" s="2316"/>
      <c r="Z594" s="2316"/>
    </row>
    <row r="595" spans="1:26" ht="15.75" customHeight="1">
      <c r="A595" s="2316"/>
      <c r="B595" s="2316"/>
      <c r="C595" s="2316"/>
      <c r="D595" s="2316"/>
      <c r="E595" s="2316"/>
      <c r="F595" s="2316"/>
      <c r="G595" s="2316"/>
      <c r="H595" s="2316"/>
      <c r="I595" s="2316"/>
      <c r="J595" s="2316"/>
      <c r="K595" s="2316"/>
      <c r="L595" s="2316"/>
      <c r="M595" s="2316"/>
      <c r="N595" s="2316"/>
      <c r="O595" s="2316"/>
      <c r="P595" s="2316"/>
      <c r="Q595" s="2316"/>
      <c r="R595" s="2316"/>
      <c r="S595" s="2316"/>
      <c r="T595" s="2316"/>
      <c r="U595" s="2316"/>
      <c r="V595" s="2316"/>
      <c r="W595" s="2316"/>
      <c r="X595" s="2316"/>
      <c r="Y595" s="2316"/>
      <c r="Z595" s="2316"/>
    </row>
    <row r="596" spans="1:26" ht="15.75" customHeight="1">
      <c r="A596" s="2316"/>
      <c r="B596" s="2316"/>
      <c r="C596" s="2316"/>
      <c r="D596" s="2316"/>
      <c r="E596" s="2316"/>
      <c r="F596" s="2316"/>
      <c r="G596" s="2316"/>
      <c r="H596" s="2316"/>
      <c r="I596" s="2316"/>
      <c r="J596" s="2316"/>
      <c r="K596" s="2316"/>
      <c r="L596" s="2316"/>
      <c r="M596" s="2316"/>
      <c r="N596" s="2316"/>
      <c r="O596" s="2316"/>
      <c r="P596" s="2316"/>
      <c r="Q596" s="2316"/>
      <c r="R596" s="2316"/>
      <c r="S596" s="2316"/>
      <c r="T596" s="2316"/>
      <c r="U596" s="2316"/>
      <c r="V596" s="2316"/>
      <c r="W596" s="2316"/>
      <c r="X596" s="2316"/>
      <c r="Y596" s="2316"/>
      <c r="Z596" s="2316"/>
    </row>
    <row r="597" spans="1:26" ht="15.75" customHeight="1">
      <c r="A597" s="2316"/>
      <c r="B597" s="2316"/>
      <c r="C597" s="2316"/>
      <c r="D597" s="2316"/>
      <c r="E597" s="2316"/>
      <c r="F597" s="2316"/>
      <c r="G597" s="2316"/>
      <c r="H597" s="2316"/>
      <c r="I597" s="2316"/>
      <c r="J597" s="2316"/>
      <c r="K597" s="2316"/>
      <c r="L597" s="2316"/>
      <c r="M597" s="2316"/>
      <c r="N597" s="2316"/>
      <c r="O597" s="2316"/>
      <c r="P597" s="2316"/>
      <c r="Q597" s="2316"/>
      <c r="R597" s="2316"/>
      <c r="S597" s="2316"/>
      <c r="T597" s="2316"/>
      <c r="U597" s="2316"/>
      <c r="V597" s="2316"/>
      <c r="W597" s="2316"/>
      <c r="X597" s="2316"/>
      <c r="Y597" s="2316"/>
      <c r="Z597" s="2316"/>
    </row>
    <row r="598" spans="1:26" ht="15.75" customHeight="1">
      <c r="A598" s="2316"/>
      <c r="B598" s="2316"/>
      <c r="C598" s="2316"/>
      <c r="D598" s="2316"/>
      <c r="E598" s="2316"/>
      <c r="F598" s="2316"/>
      <c r="G598" s="2316"/>
      <c r="H598" s="2316"/>
      <c r="I598" s="2316"/>
      <c r="J598" s="2316"/>
      <c r="K598" s="2316"/>
      <c r="L598" s="2316"/>
      <c r="M598" s="2316"/>
      <c r="N598" s="2316"/>
      <c r="O598" s="2316"/>
      <c r="P598" s="2316"/>
      <c r="Q598" s="2316"/>
      <c r="R598" s="2316"/>
      <c r="S598" s="2316"/>
      <c r="T598" s="2316"/>
      <c r="U598" s="2316"/>
      <c r="V598" s="2316"/>
      <c r="W598" s="2316"/>
      <c r="X598" s="2316"/>
      <c r="Y598" s="2316"/>
      <c r="Z598" s="2316"/>
    </row>
    <row r="599" spans="1:26" ht="15.75" customHeight="1">
      <c r="A599" s="2316"/>
      <c r="B599" s="2316"/>
      <c r="C599" s="2316"/>
      <c r="D599" s="2316"/>
      <c r="E599" s="2316"/>
      <c r="F599" s="2316"/>
      <c r="G599" s="2316"/>
      <c r="H599" s="2316"/>
      <c r="I599" s="2316"/>
      <c r="J599" s="2316"/>
      <c r="K599" s="2316"/>
      <c r="L599" s="2316"/>
      <c r="M599" s="2316"/>
      <c r="N599" s="2316"/>
      <c r="O599" s="2316"/>
      <c r="P599" s="2316"/>
      <c r="Q599" s="2316"/>
      <c r="R599" s="2316"/>
      <c r="S599" s="2316"/>
      <c r="T599" s="2316"/>
      <c r="U599" s="2316"/>
      <c r="V599" s="2316"/>
      <c r="W599" s="2316"/>
      <c r="X599" s="2316"/>
      <c r="Y599" s="2316"/>
      <c r="Z599" s="2316"/>
    </row>
    <row r="600" spans="1:26" ht="15.75" customHeight="1">
      <c r="A600" s="2316"/>
      <c r="B600" s="2316"/>
      <c r="C600" s="2316"/>
      <c r="D600" s="2316"/>
      <c r="E600" s="2316"/>
      <c r="F600" s="2316"/>
      <c r="G600" s="2316"/>
      <c r="H600" s="2316"/>
      <c r="I600" s="2316"/>
      <c r="J600" s="2316"/>
      <c r="K600" s="2316"/>
      <c r="L600" s="2316"/>
      <c r="M600" s="2316"/>
      <c r="N600" s="2316"/>
      <c r="O600" s="2316"/>
      <c r="P600" s="2316"/>
      <c r="Q600" s="2316"/>
      <c r="R600" s="2316"/>
      <c r="S600" s="2316"/>
      <c r="T600" s="2316"/>
      <c r="U600" s="2316"/>
      <c r="V600" s="2316"/>
      <c r="W600" s="2316"/>
      <c r="X600" s="2316"/>
      <c r="Y600" s="2316"/>
      <c r="Z600" s="2316"/>
    </row>
    <row r="601" spans="1:26" ht="15.75" customHeight="1">
      <c r="A601" s="2316"/>
      <c r="B601" s="2316"/>
      <c r="C601" s="2316"/>
      <c r="D601" s="2316"/>
      <c r="E601" s="2316"/>
      <c r="F601" s="2316"/>
      <c r="G601" s="2316"/>
      <c r="H601" s="2316"/>
      <c r="I601" s="2316"/>
      <c r="J601" s="2316"/>
      <c r="K601" s="2316"/>
      <c r="L601" s="2316"/>
      <c r="M601" s="2316"/>
      <c r="N601" s="2316"/>
      <c r="O601" s="2316"/>
      <c r="P601" s="2316"/>
      <c r="Q601" s="2316"/>
      <c r="R601" s="2316"/>
      <c r="S601" s="2316"/>
      <c r="T601" s="2316"/>
      <c r="U601" s="2316"/>
      <c r="V601" s="2316"/>
      <c r="W601" s="2316"/>
      <c r="X601" s="2316"/>
      <c r="Y601" s="2316"/>
      <c r="Z601" s="2316"/>
    </row>
    <row r="602" spans="1:26" ht="15.75" customHeight="1">
      <c r="A602" s="2316"/>
      <c r="B602" s="2316"/>
      <c r="C602" s="2316"/>
      <c r="D602" s="2316"/>
      <c r="E602" s="2316"/>
      <c r="F602" s="2316"/>
      <c r="G602" s="2316"/>
      <c r="H602" s="2316"/>
      <c r="I602" s="2316"/>
      <c r="J602" s="2316"/>
      <c r="K602" s="2316"/>
      <c r="L602" s="2316"/>
      <c r="M602" s="2316"/>
      <c r="N602" s="2316"/>
      <c r="O602" s="2316"/>
      <c r="P602" s="2316"/>
      <c r="Q602" s="2316"/>
      <c r="R602" s="2316"/>
      <c r="S602" s="2316"/>
      <c r="T602" s="2316"/>
      <c r="U602" s="2316"/>
      <c r="V602" s="2316"/>
      <c r="W602" s="2316"/>
      <c r="X602" s="2316"/>
      <c r="Y602" s="2316"/>
      <c r="Z602" s="2316"/>
    </row>
    <row r="603" spans="1:26" ht="15.75" customHeight="1">
      <c r="A603" s="2316"/>
      <c r="B603" s="2316"/>
      <c r="C603" s="2316"/>
      <c r="D603" s="2316"/>
      <c r="E603" s="2316"/>
      <c r="F603" s="2316"/>
      <c r="G603" s="2316"/>
      <c r="H603" s="2316"/>
      <c r="I603" s="2316"/>
      <c r="J603" s="2316"/>
      <c r="K603" s="2316"/>
      <c r="L603" s="2316"/>
      <c r="M603" s="2316"/>
      <c r="N603" s="2316"/>
      <c r="O603" s="2316"/>
      <c r="P603" s="2316"/>
      <c r="Q603" s="2316"/>
      <c r="R603" s="2316"/>
      <c r="S603" s="2316"/>
      <c r="T603" s="2316"/>
      <c r="U603" s="2316"/>
      <c r="V603" s="2316"/>
      <c r="W603" s="2316"/>
      <c r="X603" s="2316"/>
      <c r="Y603" s="2316"/>
      <c r="Z603" s="2316"/>
    </row>
    <row r="604" spans="1:26" ht="15.75" customHeight="1">
      <c r="A604" s="2316"/>
      <c r="B604" s="2316"/>
      <c r="C604" s="2316"/>
      <c r="D604" s="2316"/>
      <c r="E604" s="2316"/>
      <c r="F604" s="2316"/>
      <c r="G604" s="2316"/>
      <c r="H604" s="2316"/>
      <c r="I604" s="2316"/>
      <c r="J604" s="2316"/>
      <c r="K604" s="2316"/>
      <c r="L604" s="2316"/>
      <c r="M604" s="2316"/>
      <c r="N604" s="2316"/>
      <c r="O604" s="2316"/>
      <c r="P604" s="2316"/>
      <c r="Q604" s="2316"/>
      <c r="R604" s="2316"/>
      <c r="S604" s="2316"/>
      <c r="T604" s="2316"/>
      <c r="U604" s="2316"/>
      <c r="V604" s="2316"/>
      <c r="W604" s="2316"/>
      <c r="X604" s="2316"/>
      <c r="Y604" s="2316"/>
      <c r="Z604" s="2316"/>
    </row>
    <row r="605" spans="1:26" ht="15.75" customHeight="1">
      <c r="A605" s="2316"/>
      <c r="B605" s="2316"/>
      <c r="C605" s="2316"/>
      <c r="D605" s="2316"/>
      <c r="E605" s="2316"/>
      <c r="F605" s="2316"/>
      <c r="G605" s="2316"/>
      <c r="H605" s="2316"/>
      <c r="I605" s="2316"/>
      <c r="J605" s="2316"/>
      <c r="K605" s="2316"/>
      <c r="L605" s="2316"/>
      <c r="M605" s="2316"/>
      <c r="N605" s="2316"/>
      <c r="O605" s="2316"/>
      <c r="P605" s="2316"/>
      <c r="Q605" s="2316"/>
      <c r="R605" s="2316"/>
      <c r="S605" s="2316"/>
      <c r="T605" s="2316"/>
      <c r="U605" s="2316"/>
      <c r="V605" s="2316"/>
      <c r="W605" s="2316"/>
      <c r="X605" s="2316"/>
      <c r="Y605" s="2316"/>
      <c r="Z605" s="2316"/>
    </row>
    <row r="606" spans="1:26" ht="15.75" customHeight="1">
      <c r="A606" s="2316"/>
      <c r="B606" s="2316"/>
      <c r="C606" s="2316"/>
      <c r="D606" s="2316"/>
      <c r="E606" s="2316"/>
      <c r="F606" s="2316"/>
      <c r="G606" s="2316"/>
      <c r="H606" s="2316"/>
      <c r="I606" s="2316"/>
      <c r="J606" s="2316"/>
      <c r="K606" s="2316"/>
      <c r="L606" s="2316"/>
      <c r="M606" s="2316"/>
      <c r="N606" s="2316"/>
      <c r="O606" s="2316"/>
      <c r="P606" s="2316"/>
      <c r="Q606" s="2316"/>
      <c r="R606" s="2316"/>
      <c r="S606" s="2316"/>
      <c r="T606" s="2316"/>
      <c r="U606" s="2316"/>
      <c r="V606" s="2316"/>
      <c r="W606" s="2316"/>
      <c r="X606" s="2316"/>
      <c r="Y606" s="2316"/>
      <c r="Z606" s="2316"/>
    </row>
    <row r="607" spans="1:26" ht="15.75" customHeight="1">
      <c r="A607" s="2316"/>
      <c r="B607" s="2316"/>
      <c r="C607" s="2316"/>
      <c r="D607" s="2316"/>
      <c r="E607" s="2316"/>
      <c r="F607" s="2316"/>
      <c r="G607" s="2316"/>
      <c r="H607" s="2316"/>
      <c r="I607" s="2316"/>
      <c r="J607" s="2316"/>
      <c r="K607" s="2316"/>
      <c r="L607" s="2316"/>
      <c r="M607" s="2316"/>
      <c r="N607" s="2316"/>
      <c r="O607" s="2316"/>
      <c r="P607" s="2316"/>
      <c r="Q607" s="2316"/>
      <c r="R607" s="2316"/>
      <c r="S607" s="2316"/>
      <c r="T607" s="2316"/>
      <c r="U607" s="2316"/>
      <c r="V607" s="2316"/>
      <c r="W607" s="2316"/>
      <c r="X607" s="2316"/>
      <c r="Y607" s="2316"/>
      <c r="Z607" s="2316"/>
    </row>
    <row r="608" spans="1:26" ht="15.75" customHeight="1">
      <c r="A608" s="2316"/>
      <c r="B608" s="2316"/>
      <c r="C608" s="2316"/>
      <c r="D608" s="2316"/>
      <c r="E608" s="2316"/>
      <c r="F608" s="2316"/>
      <c r="G608" s="2316"/>
      <c r="H608" s="2316"/>
      <c r="I608" s="2316"/>
      <c r="J608" s="2316"/>
      <c r="K608" s="2316"/>
      <c r="L608" s="2316"/>
      <c r="M608" s="2316"/>
      <c r="N608" s="2316"/>
      <c r="O608" s="2316"/>
      <c r="P608" s="2316"/>
      <c r="Q608" s="2316"/>
      <c r="R608" s="2316"/>
      <c r="S608" s="2316"/>
      <c r="T608" s="2316"/>
      <c r="U608" s="2316"/>
      <c r="V608" s="2316"/>
      <c r="W608" s="2316"/>
      <c r="X608" s="2316"/>
      <c r="Y608" s="2316"/>
      <c r="Z608" s="2316"/>
    </row>
    <row r="609" spans="1:26" ht="15.75" customHeight="1">
      <c r="A609" s="2316"/>
      <c r="B609" s="2316"/>
      <c r="C609" s="2316"/>
      <c r="D609" s="2316"/>
      <c r="E609" s="2316"/>
      <c r="F609" s="2316"/>
      <c r="G609" s="2316"/>
      <c r="H609" s="2316"/>
      <c r="I609" s="2316"/>
      <c r="J609" s="2316"/>
      <c r="K609" s="2316"/>
      <c r="L609" s="2316"/>
      <c r="M609" s="2316"/>
      <c r="N609" s="2316"/>
      <c r="O609" s="2316"/>
      <c r="P609" s="2316"/>
      <c r="Q609" s="2316"/>
      <c r="R609" s="2316"/>
      <c r="S609" s="2316"/>
      <c r="T609" s="2316"/>
      <c r="U609" s="2316"/>
      <c r="V609" s="2316"/>
      <c r="W609" s="2316"/>
      <c r="X609" s="2316"/>
      <c r="Y609" s="2316"/>
      <c r="Z609" s="2316"/>
    </row>
    <row r="610" spans="1:26" ht="15.75" customHeight="1">
      <c r="A610" s="2316"/>
      <c r="B610" s="2316"/>
      <c r="C610" s="2316"/>
      <c r="D610" s="2316"/>
      <c r="E610" s="2316"/>
      <c r="F610" s="2316"/>
      <c r="G610" s="2316"/>
      <c r="H610" s="2316"/>
      <c r="I610" s="2316"/>
      <c r="J610" s="2316"/>
      <c r="K610" s="2316"/>
      <c r="L610" s="2316"/>
      <c r="M610" s="2316"/>
      <c r="N610" s="2316"/>
      <c r="O610" s="2316"/>
      <c r="P610" s="2316"/>
      <c r="Q610" s="2316"/>
      <c r="R610" s="2316"/>
      <c r="S610" s="2316"/>
      <c r="T610" s="2316"/>
      <c r="U610" s="2316"/>
      <c r="V610" s="2316"/>
      <c r="W610" s="2316"/>
      <c r="X610" s="2316"/>
      <c r="Y610" s="2316"/>
      <c r="Z610" s="2316"/>
    </row>
    <row r="611" spans="1:26" ht="15.75" customHeight="1">
      <c r="A611" s="2316"/>
      <c r="B611" s="2316"/>
      <c r="C611" s="2316"/>
      <c r="D611" s="2316"/>
      <c r="E611" s="2316"/>
      <c r="F611" s="2316"/>
      <c r="G611" s="2316"/>
      <c r="H611" s="2316"/>
      <c r="I611" s="2316"/>
      <c r="J611" s="2316"/>
      <c r="K611" s="2316"/>
      <c r="L611" s="2316"/>
      <c r="M611" s="2316"/>
      <c r="N611" s="2316"/>
      <c r="O611" s="2316"/>
      <c r="P611" s="2316"/>
      <c r="Q611" s="2316"/>
      <c r="R611" s="2316"/>
      <c r="S611" s="2316"/>
      <c r="T611" s="2316"/>
      <c r="U611" s="2316"/>
      <c r="V611" s="2316"/>
      <c r="W611" s="2316"/>
      <c r="X611" s="2316"/>
      <c r="Y611" s="2316"/>
      <c r="Z611" s="2316"/>
    </row>
    <row r="612" spans="1:26" ht="15.75" customHeight="1">
      <c r="A612" s="2316"/>
      <c r="B612" s="2316"/>
      <c r="C612" s="2316"/>
      <c r="D612" s="2316"/>
      <c r="E612" s="2316"/>
      <c r="F612" s="2316"/>
      <c r="G612" s="2316"/>
      <c r="H612" s="2316"/>
      <c r="I612" s="2316"/>
      <c r="J612" s="2316"/>
      <c r="K612" s="2316"/>
      <c r="L612" s="2316"/>
      <c r="M612" s="2316"/>
      <c r="N612" s="2316"/>
      <c r="O612" s="2316"/>
      <c r="P612" s="2316"/>
      <c r="Q612" s="2316"/>
      <c r="R612" s="2316"/>
      <c r="S612" s="2316"/>
      <c r="T612" s="2316"/>
      <c r="U612" s="2316"/>
      <c r="V612" s="2316"/>
      <c r="W612" s="2316"/>
      <c r="X612" s="2316"/>
      <c r="Y612" s="2316"/>
      <c r="Z612" s="2316"/>
    </row>
    <row r="613" spans="1:26" ht="15.75" customHeight="1">
      <c r="A613" s="2316"/>
      <c r="B613" s="2316"/>
      <c r="C613" s="2316"/>
      <c r="D613" s="2316"/>
      <c r="E613" s="2316"/>
      <c r="F613" s="2316"/>
      <c r="G613" s="2316"/>
      <c r="H613" s="2316"/>
      <c r="I613" s="2316"/>
      <c r="J613" s="2316"/>
      <c r="K613" s="2316"/>
      <c r="L613" s="2316"/>
      <c r="M613" s="2316"/>
      <c r="N613" s="2316"/>
      <c r="O613" s="2316"/>
      <c r="P613" s="2316"/>
      <c r="Q613" s="2316"/>
      <c r="R613" s="2316"/>
      <c r="S613" s="2316"/>
      <c r="T613" s="2316"/>
      <c r="U613" s="2316"/>
      <c r="V613" s="2316"/>
      <c r="W613" s="2316"/>
      <c r="X613" s="2316"/>
      <c r="Y613" s="2316"/>
      <c r="Z613" s="2316"/>
    </row>
    <row r="614" spans="1:26" ht="15.75" customHeight="1">
      <c r="A614" s="2316"/>
      <c r="B614" s="2316"/>
      <c r="C614" s="2316"/>
      <c r="D614" s="2316"/>
      <c r="E614" s="2316"/>
      <c r="F614" s="2316"/>
      <c r="G614" s="2316"/>
      <c r="H614" s="2316"/>
      <c r="I614" s="2316"/>
      <c r="J614" s="2316"/>
      <c r="K614" s="2316"/>
      <c r="L614" s="2316"/>
      <c r="M614" s="2316"/>
      <c r="N614" s="2316"/>
      <c r="O614" s="2316"/>
      <c r="P614" s="2316"/>
      <c r="Q614" s="2316"/>
      <c r="R614" s="2316"/>
      <c r="S614" s="2316"/>
      <c r="T614" s="2316"/>
      <c r="U614" s="2316"/>
      <c r="V614" s="2316"/>
      <c r="W614" s="2316"/>
      <c r="X614" s="2316"/>
      <c r="Y614" s="2316"/>
      <c r="Z614" s="2316"/>
    </row>
    <row r="615" spans="1:26" ht="15.75" customHeight="1">
      <c r="A615" s="2316"/>
      <c r="B615" s="2316"/>
      <c r="C615" s="2316"/>
      <c r="D615" s="2316"/>
      <c r="E615" s="2316"/>
      <c r="F615" s="2316"/>
      <c r="G615" s="2316"/>
      <c r="H615" s="2316"/>
      <c r="I615" s="2316"/>
      <c r="J615" s="2316"/>
      <c r="K615" s="2316"/>
      <c r="L615" s="2316"/>
      <c r="M615" s="2316"/>
      <c r="N615" s="2316"/>
      <c r="O615" s="2316"/>
      <c r="P615" s="2316"/>
      <c r="Q615" s="2316"/>
      <c r="R615" s="2316"/>
      <c r="S615" s="2316"/>
      <c r="T615" s="2316"/>
      <c r="U615" s="2316"/>
      <c r="V615" s="2316"/>
      <c r="W615" s="2316"/>
      <c r="X615" s="2316"/>
      <c r="Y615" s="2316"/>
      <c r="Z615" s="2316"/>
    </row>
    <row r="616" spans="1:26" ht="15.75" customHeight="1">
      <c r="A616" s="2316"/>
      <c r="B616" s="2316"/>
      <c r="C616" s="2316"/>
      <c r="D616" s="2316"/>
      <c r="E616" s="2316"/>
      <c r="F616" s="2316"/>
      <c r="G616" s="2316"/>
      <c r="H616" s="2316"/>
      <c r="I616" s="2316"/>
      <c r="J616" s="2316"/>
      <c r="K616" s="2316"/>
      <c r="L616" s="2316"/>
      <c r="M616" s="2316"/>
      <c r="N616" s="2316"/>
      <c r="O616" s="2316"/>
      <c r="P616" s="2316"/>
      <c r="Q616" s="2316"/>
      <c r="R616" s="2316"/>
      <c r="S616" s="2316"/>
      <c r="T616" s="2316"/>
      <c r="U616" s="2316"/>
      <c r="V616" s="2316"/>
      <c r="W616" s="2316"/>
      <c r="X616" s="2316"/>
      <c r="Y616" s="2316"/>
      <c r="Z616" s="2316"/>
    </row>
    <row r="617" spans="1:26" ht="15.75" customHeight="1">
      <c r="A617" s="2316"/>
      <c r="B617" s="2316"/>
      <c r="C617" s="2316"/>
      <c r="D617" s="2316"/>
      <c r="E617" s="2316"/>
      <c r="F617" s="2316"/>
      <c r="G617" s="2316"/>
      <c r="H617" s="2316"/>
      <c r="I617" s="2316"/>
      <c r="J617" s="2316"/>
      <c r="K617" s="2316"/>
      <c r="L617" s="2316"/>
      <c r="M617" s="2316"/>
      <c r="N617" s="2316"/>
      <c r="O617" s="2316"/>
      <c r="P617" s="2316"/>
      <c r="Q617" s="2316"/>
      <c r="R617" s="2316"/>
      <c r="S617" s="2316"/>
      <c r="T617" s="2316"/>
      <c r="U617" s="2316"/>
      <c r="V617" s="2316"/>
      <c r="W617" s="2316"/>
      <c r="X617" s="2316"/>
      <c r="Y617" s="2316"/>
      <c r="Z617" s="2316"/>
    </row>
    <row r="618" spans="1:26" ht="15.75" customHeight="1">
      <c r="A618" s="2316"/>
      <c r="B618" s="2316"/>
      <c r="C618" s="2316"/>
      <c r="D618" s="2316"/>
      <c r="E618" s="2316"/>
      <c r="F618" s="2316"/>
      <c r="G618" s="2316"/>
      <c r="H618" s="2316"/>
      <c r="I618" s="2316"/>
      <c r="J618" s="2316"/>
      <c r="K618" s="2316"/>
      <c r="L618" s="2316"/>
      <c r="M618" s="2316"/>
      <c r="N618" s="2316"/>
      <c r="O618" s="2316"/>
      <c r="P618" s="2316"/>
      <c r="Q618" s="2316"/>
      <c r="R618" s="2316"/>
      <c r="S618" s="2316"/>
      <c r="T618" s="2316"/>
      <c r="U618" s="2316"/>
      <c r="V618" s="2316"/>
      <c r="W618" s="2316"/>
      <c r="X618" s="2316"/>
      <c r="Y618" s="2316"/>
      <c r="Z618" s="2316"/>
    </row>
    <row r="619" spans="1:26" ht="15.75" customHeight="1">
      <c r="A619" s="2316"/>
      <c r="B619" s="2316"/>
      <c r="C619" s="2316"/>
      <c r="D619" s="2316"/>
      <c r="E619" s="2316"/>
      <c r="F619" s="2316"/>
      <c r="G619" s="2316"/>
      <c r="H619" s="2316"/>
      <c r="I619" s="2316"/>
      <c r="J619" s="2316"/>
      <c r="K619" s="2316"/>
      <c r="L619" s="2316"/>
      <c r="M619" s="2316"/>
      <c r="N619" s="2316"/>
      <c r="O619" s="2316"/>
      <c r="P619" s="2316"/>
      <c r="Q619" s="2316"/>
      <c r="R619" s="2316"/>
      <c r="S619" s="2316"/>
      <c r="T619" s="2316"/>
      <c r="U619" s="2316"/>
      <c r="V619" s="2316"/>
      <c r="W619" s="2316"/>
      <c r="X619" s="2316"/>
      <c r="Y619" s="2316"/>
      <c r="Z619" s="2316"/>
    </row>
    <row r="620" spans="1:26" ht="15.75" customHeight="1">
      <c r="A620" s="2316"/>
      <c r="B620" s="2316"/>
      <c r="C620" s="2316"/>
      <c r="D620" s="2316"/>
      <c r="E620" s="2316"/>
      <c r="F620" s="2316"/>
      <c r="G620" s="2316"/>
      <c r="H620" s="2316"/>
      <c r="I620" s="2316"/>
      <c r="J620" s="2316"/>
      <c r="K620" s="2316"/>
      <c r="L620" s="2316"/>
      <c r="M620" s="2316"/>
      <c r="N620" s="2316"/>
      <c r="O620" s="2316"/>
      <c r="P620" s="2316"/>
      <c r="Q620" s="2316"/>
      <c r="R620" s="2316"/>
      <c r="S620" s="2316"/>
      <c r="T620" s="2316"/>
      <c r="U620" s="2316"/>
      <c r="V620" s="2316"/>
      <c r="W620" s="2316"/>
      <c r="X620" s="2316"/>
      <c r="Y620" s="2316"/>
      <c r="Z620" s="2316"/>
    </row>
    <row r="621" spans="1:26" ht="15.75" customHeight="1">
      <c r="A621" s="2316"/>
      <c r="B621" s="2316"/>
      <c r="C621" s="2316"/>
      <c r="D621" s="2316"/>
      <c r="E621" s="2316"/>
      <c r="F621" s="2316"/>
      <c r="G621" s="2316"/>
      <c r="H621" s="2316"/>
      <c r="I621" s="2316"/>
      <c r="J621" s="2316"/>
      <c r="K621" s="2316"/>
      <c r="L621" s="2316"/>
      <c r="M621" s="2316"/>
      <c r="N621" s="2316"/>
      <c r="O621" s="2316"/>
      <c r="P621" s="2316"/>
      <c r="Q621" s="2316"/>
      <c r="R621" s="2316"/>
      <c r="S621" s="2316"/>
      <c r="T621" s="2316"/>
      <c r="U621" s="2316"/>
      <c r="V621" s="2316"/>
      <c r="W621" s="2316"/>
      <c r="X621" s="2316"/>
      <c r="Y621" s="2316"/>
      <c r="Z621" s="2316"/>
    </row>
    <row r="622" spans="1:26" ht="15.75" customHeight="1">
      <c r="A622" s="2316"/>
      <c r="B622" s="2316"/>
      <c r="C622" s="2316"/>
      <c r="D622" s="2316"/>
      <c r="E622" s="2316"/>
      <c r="F622" s="2316"/>
      <c r="G622" s="2316"/>
      <c r="H622" s="2316"/>
      <c r="I622" s="2316"/>
      <c r="J622" s="2316"/>
      <c r="K622" s="2316"/>
      <c r="L622" s="2316"/>
      <c r="M622" s="2316"/>
      <c r="N622" s="2316"/>
      <c r="O622" s="2316"/>
      <c r="P622" s="2316"/>
      <c r="Q622" s="2316"/>
      <c r="R622" s="2316"/>
      <c r="S622" s="2316"/>
      <c r="T622" s="2316"/>
      <c r="U622" s="2316"/>
      <c r="V622" s="2316"/>
      <c r="W622" s="2316"/>
      <c r="X622" s="2316"/>
      <c r="Y622" s="2316"/>
      <c r="Z622" s="2316"/>
    </row>
    <row r="623" spans="1:26" ht="15.75" customHeight="1">
      <c r="A623" s="2316"/>
      <c r="B623" s="2316"/>
      <c r="C623" s="2316"/>
      <c r="D623" s="2316"/>
      <c r="E623" s="2316"/>
      <c r="F623" s="2316"/>
      <c r="G623" s="2316"/>
      <c r="H623" s="2316"/>
      <c r="I623" s="2316"/>
      <c r="J623" s="2316"/>
      <c r="K623" s="2316"/>
      <c r="L623" s="2316"/>
      <c r="M623" s="2316"/>
      <c r="N623" s="2316"/>
      <c r="O623" s="2316"/>
      <c r="P623" s="2316"/>
      <c r="Q623" s="2316"/>
      <c r="R623" s="2316"/>
      <c r="S623" s="2316"/>
      <c r="T623" s="2316"/>
      <c r="U623" s="2316"/>
      <c r="V623" s="2316"/>
      <c r="W623" s="2316"/>
      <c r="X623" s="2316"/>
      <c r="Y623" s="2316"/>
      <c r="Z623" s="2316"/>
    </row>
    <row r="624" spans="1:26" ht="15.75" customHeight="1">
      <c r="A624" s="2316"/>
      <c r="B624" s="2316"/>
      <c r="C624" s="2316"/>
      <c r="D624" s="2316"/>
      <c r="E624" s="2316"/>
      <c r="F624" s="2316"/>
      <c r="G624" s="2316"/>
      <c r="H624" s="2316"/>
      <c r="I624" s="2316"/>
      <c r="J624" s="2316"/>
      <c r="K624" s="2316"/>
      <c r="L624" s="2316"/>
      <c r="M624" s="2316"/>
      <c r="N624" s="2316"/>
      <c r="O624" s="2316"/>
      <c r="P624" s="2316"/>
      <c r="Q624" s="2316"/>
      <c r="R624" s="2316"/>
      <c r="S624" s="2316"/>
      <c r="T624" s="2316"/>
      <c r="U624" s="2316"/>
      <c r="V624" s="2316"/>
      <c r="W624" s="2316"/>
      <c r="X624" s="2316"/>
      <c r="Y624" s="2316"/>
      <c r="Z624" s="2316"/>
    </row>
    <row r="625" spans="1:26" ht="15.75" customHeight="1">
      <c r="A625" s="2316"/>
      <c r="B625" s="2316"/>
      <c r="C625" s="2316"/>
      <c r="D625" s="2316"/>
      <c r="E625" s="2316"/>
      <c r="F625" s="2316"/>
      <c r="G625" s="2316"/>
      <c r="H625" s="2316"/>
      <c r="I625" s="2316"/>
      <c r="J625" s="2316"/>
      <c r="K625" s="2316"/>
      <c r="L625" s="2316"/>
      <c r="M625" s="2316"/>
      <c r="N625" s="2316"/>
      <c r="O625" s="2316"/>
      <c r="P625" s="2316"/>
      <c r="Q625" s="2316"/>
      <c r="R625" s="2316"/>
      <c r="S625" s="2316"/>
      <c r="T625" s="2316"/>
      <c r="U625" s="2316"/>
      <c r="V625" s="2316"/>
      <c r="W625" s="2316"/>
      <c r="X625" s="2316"/>
      <c r="Y625" s="2316"/>
      <c r="Z625" s="2316"/>
    </row>
    <row r="626" spans="1:26" ht="15.75" customHeight="1">
      <c r="A626" s="2316"/>
      <c r="B626" s="2316"/>
      <c r="C626" s="2316"/>
      <c r="D626" s="2316"/>
      <c r="E626" s="2316"/>
      <c r="F626" s="2316"/>
      <c r="G626" s="2316"/>
      <c r="H626" s="2316"/>
      <c r="I626" s="2316"/>
      <c r="J626" s="2316"/>
      <c r="K626" s="2316"/>
      <c r="L626" s="2316"/>
      <c r="M626" s="2316"/>
      <c r="N626" s="2316"/>
      <c r="O626" s="2316"/>
      <c r="P626" s="2316"/>
      <c r="Q626" s="2316"/>
      <c r="R626" s="2316"/>
      <c r="S626" s="2316"/>
      <c r="T626" s="2316"/>
      <c r="U626" s="2316"/>
      <c r="V626" s="2316"/>
      <c r="W626" s="2316"/>
      <c r="X626" s="2316"/>
      <c r="Y626" s="2316"/>
      <c r="Z626" s="2316"/>
    </row>
    <row r="627" spans="1:26" ht="15.75" customHeight="1">
      <c r="A627" s="2316"/>
      <c r="B627" s="2316"/>
      <c r="C627" s="2316"/>
      <c r="D627" s="2316"/>
      <c r="E627" s="2316"/>
      <c r="F627" s="2316"/>
      <c r="G627" s="2316"/>
      <c r="H627" s="2316"/>
      <c r="I627" s="2316"/>
      <c r="J627" s="2316"/>
      <c r="K627" s="2316"/>
      <c r="L627" s="2316"/>
      <c r="M627" s="2316"/>
      <c r="N627" s="2316"/>
      <c r="O627" s="2316"/>
      <c r="P627" s="2316"/>
      <c r="Q627" s="2316"/>
      <c r="R627" s="2316"/>
      <c r="S627" s="2316"/>
      <c r="T627" s="2316"/>
      <c r="U627" s="2316"/>
      <c r="V627" s="2316"/>
      <c r="W627" s="2316"/>
      <c r="X627" s="2316"/>
      <c r="Y627" s="2316"/>
      <c r="Z627" s="2316"/>
    </row>
    <row r="628" spans="1:26" ht="15.75" customHeight="1">
      <c r="A628" s="2316"/>
      <c r="B628" s="2316"/>
      <c r="C628" s="2316"/>
      <c r="D628" s="2316"/>
      <c r="E628" s="2316"/>
      <c r="F628" s="2316"/>
      <c r="G628" s="2316"/>
      <c r="H628" s="2316"/>
      <c r="I628" s="2316"/>
      <c r="J628" s="2316"/>
      <c r="K628" s="2316"/>
      <c r="L628" s="2316"/>
      <c r="M628" s="2316"/>
      <c r="N628" s="2316"/>
      <c r="O628" s="2316"/>
      <c r="P628" s="2316"/>
      <c r="Q628" s="2316"/>
      <c r="R628" s="2316"/>
      <c r="S628" s="2316"/>
      <c r="T628" s="2316"/>
      <c r="U628" s="2316"/>
      <c r="V628" s="2316"/>
      <c r="W628" s="2316"/>
      <c r="X628" s="2316"/>
      <c r="Y628" s="2316"/>
      <c r="Z628" s="2316"/>
    </row>
    <row r="629" spans="1:26" ht="15.75" customHeight="1">
      <c r="A629" s="2316"/>
      <c r="B629" s="2316"/>
      <c r="C629" s="2316"/>
      <c r="D629" s="2316"/>
      <c r="E629" s="2316"/>
      <c r="F629" s="2316"/>
      <c r="G629" s="2316"/>
      <c r="H629" s="2316"/>
      <c r="I629" s="2316"/>
      <c r="J629" s="2316"/>
      <c r="K629" s="2316"/>
      <c r="L629" s="2316"/>
      <c r="M629" s="2316"/>
      <c r="N629" s="2316"/>
      <c r="O629" s="2316"/>
      <c r="P629" s="2316"/>
      <c r="Q629" s="2316"/>
      <c r="R629" s="2316"/>
      <c r="S629" s="2316"/>
      <c r="T629" s="2316"/>
      <c r="U629" s="2316"/>
      <c r="V629" s="2316"/>
      <c r="W629" s="2316"/>
      <c r="X629" s="2316"/>
      <c r="Y629" s="2316"/>
      <c r="Z629" s="2316"/>
    </row>
    <row r="630" spans="1:26" ht="15.75" customHeight="1">
      <c r="A630" s="2316"/>
      <c r="B630" s="2316"/>
      <c r="C630" s="2316"/>
      <c r="D630" s="2316"/>
      <c r="E630" s="2316"/>
      <c r="F630" s="2316"/>
      <c r="G630" s="2316"/>
      <c r="H630" s="2316"/>
      <c r="I630" s="2316"/>
      <c r="J630" s="2316"/>
      <c r="K630" s="2316"/>
      <c r="L630" s="2316"/>
      <c r="M630" s="2316"/>
      <c r="N630" s="2316"/>
      <c r="O630" s="2316"/>
      <c r="P630" s="2316"/>
      <c r="Q630" s="2316"/>
      <c r="R630" s="2316"/>
      <c r="S630" s="2316"/>
      <c r="T630" s="2316"/>
      <c r="U630" s="2316"/>
      <c r="V630" s="2316"/>
      <c r="W630" s="2316"/>
      <c r="X630" s="2316"/>
      <c r="Y630" s="2316"/>
      <c r="Z630" s="2316"/>
    </row>
    <row r="631" spans="1:26" ht="15.75" customHeight="1">
      <c r="A631" s="2316"/>
      <c r="B631" s="2316"/>
      <c r="C631" s="2316"/>
      <c r="D631" s="2316"/>
      <c r="E631" s="2316"/>
      <c r="F631" s="2316"/>
      <c r="G631" s="2316"/>
      <c r="H631" s="2316"/>
      <c r="I631" s="2316"/>
      <c r="J631" s="2316"/>
      <c r="K631" s="2316"/>
      <c r="L631" s="2316"/>
      <c r="M631" s="2316"/>
      <c r="N631" s="2316"/>
      <c r="O631" s="2316"/>
      <c r="P631" s="2316"/>
      <c r="Q631" s="2316"/>
      <c r="R631" s="2316"/>
      <c r="S631" s="2316"/>
      <c r="T631" s="2316"/>
      <c r="U631" s="2316"/>
      <c r="V631" s="2316"/>
      <c r="W631" s="2316"/>
      <c r="X631" s="2316"/>
      <c r="Y631" s="2316"/>
      <c r="Z631" s="2316"/>
    </row>
    <row r="632" spans="1:26" ht="15.75" customHeight="1">
      <c r="A632" s="2316"/>
      <c r="B632" s="2316"/>
      <c r="C632" s="2316"/>
      <c r="D632" s="2316"/>
      <c r="E632" s="2316"/>
      <c r="F632" s="2316"/>
      <c r="G632" s="2316"/>
      <c r="H632" s="2316"/>
      <c r="I632" s="2316"/>
      <c r="J632" s="2316"/>
      <c r="K632" s="2316"/>
      <c r="L632" s="2316"/>
      <c r="M632" s="2316"/>
      <c r="N632" s="2316"/>
      <c r="O632" s="2316"/>
      <c r="P632" s="2316"/>
      <c r="Q632" s="2316"/>
      <c r="R632" s="2316"/>
      <c r="S632" s="2316"/>
      <c r="T632" s="2316"/>
      <c r="U632" s="2316"/>
      <c r="V632" s="2316"/>
      <c r="W632" s="2316"/>
      <c r="X632" s="2316"/>
      <c r="Y632" s="2316"/>
      <c r="Z632" s="2316"/>
    </row>
    <row r="633" spans="1:26" ht="15.75" customHeight="1">
      <c r="A633" s="2316"/>
      <c r="B633" s="2316"/>
      <c r="C633" s="2316"/>
      <c r="D633" s="2316"/>
      <c r="E633" s="2316"/>
      <c r="F633" s="2316"/>
      <c r="G633" s="2316"/>
      <c r="H633" s="2316"/>
      <c r="I633" s="2316"/>
      <c r="J633" s="2316"/>
      <c r="K633" s="2316"/>
      <c r="L633" s="2316"/>
      <c r="M633" s="2316"/>
      <c r="N633" s="2316"/>
      <c r="O633" s="2316"/>
      <c r="P633" s="2316"/>
      <c r="Q633" s="2316"/>
      <c r="R633" s="2316"/>
      <c r="S633" s="2316"/>
      <c r="T633" s="2316"/>
      <c r="U633" s="2316"/>
      <c r="V633" s="2316"/>
      <c r="W633" s="2316"/>
      <c r="X633" s="2316"/>
      <c r="Y633" s="2316"/>
      <c r="Z633" s="2316"/>
    </row>
    <row r="634" spans="1:26" ht="15.75" customHeight="1">
      <c r="A634" s="2316"/>
      <c r="B634" s="2316"/>
      <c r="C634" s="2316"/>
      <c r="D634" s="2316"/>
      <c r="E634" s="2316"/>
      <c r="F634" s="2316"/>
      <c r="G634" s="2316"/>
      <c r="H634" s="2316"/>
      <c r="I634" s="2316"/>
      <c r="J634" s="2316"/>
      <c r="K634" s="2316"/>
      <c r="L634" s="2316"/>
      <c r="M634" s="2316"/>
      <c r="N634" s="2316"/>
      <c r="O634" s="2316"/>
      <c r="P634" s="2316"/>
      <c r="Q634" s="2316"/>
      <c r="R634" s="2316"/>
      <c r="S634" s="2316"/>
      <c r="T634" s="2316"/>
      <c r="U634" s="2316"/>
      <c r="V634" s="2316"/>
      <c r="W634" s="2316"/>
      <c r="X634" s="2316"/>
      <c r="Y634" s="2316"/>
      <c r="Z634" s="2316"/>
    </row>
    <row r="635" spans="1:26" ht="15.75" customHeight="1">
      <c r="A635" s="2316"/>
      <c r="B635" s="2316"/>
      <c r="C635" s="2316"/>
      <c r="D635" s="2316"/>
      <c r="E635" s="2316"/>
      <c r="F635" s="2316"/>
      <c r="G635" s="2316"/>
      <c r="H635" s="2316"/>
      <c r="I635" s="2316"/>
      <c r="J635" s="2316"/>
      <c r="K635" s="2316"/>
      <c r="L635" s="2316"/>
      <c r="M635" s="2316"/>
      <c r="N635" s="2316"/>
      <c r="O635" s="2316"/>
      <c r="P635" s="2316"/>
      <c r="Q635" s="2316"/>
      <c r="R635" s="2316"/>
      <c r="S635" s="2316"/>
      <c r="T635" s="2316"/>
      <c r="U635" s="2316"/>
      <c r="V635" s="2316"/>
      <c r="W635" s="2316"/>
      <c r="X635" s="2316"/>
      <c r="Y635" s="2316"/>
      <c r="Z635" s="2316"/>
    </row>
    <row r="636" spans="1:26" ht="15.75" customHeight="1">
      <c r="A636" s="2316"/>
      <c r="B636" s="2316"/>
      <c r="C636" s="2316"/>
      <c r="D636" s="2316"/>
      <c r="E636" s="2316"/>
      <c r="F636" s="2316"/>
      <c r="G636" s="2316"/>
      <c r="H636" s="2316"/>
      <c r="I636" s="2316"/>
      <c r="J636" s="2316"/>
      <c r="K636" s="2316"/>
      <c r="L636" s="2316"/>
      <c r="M636" s="2316"/>
      <c r="N636" s="2316"/>
      <c r="O636" s="2316"/>
      <c r="P636" s="2316"/>
      <c r="Q636" s="2316"/>
      <c r="R636" s="2316"/>
      <c r="S636" s="2316"/>
      <c r="T636" s="2316"/>
      <c r="U636" s="2316"/>
      <c r="V636" s="2316"/>
      <c r="W636" s="2316"/>
      <c r="X636" s="2316"/>
      <c r="Y636" s="2316"/>
      <c r="Z636" s="2316"/>
    </row>
    <row r="637" spans="1:26" ht="15.75" customHeight="1">
      <c r="A637" s="2316"/>
      <c r="B637" s="2316"/>
      <c r="C637" s="2316"/>
      <c r="D637" s="2316"/>
      <c r="E637" s="2316"/>
      <c r="F637" s="2316"/>
      <c r="G637" s="2316"/>
      <c r="H637" s="2316"/>
      <c r="I637" s="2316"/>
      <c r="J637" s="2316"/>
      <c r="K637" s="2316"/>
      <c r="L637" s="2316"/>
      <c r="M637" s="2316"/>
      <c r="N637" s="2316"/>
      <c r="O637" s="2316"/>
      <c r="P637" s="2316"/>
      <c r="Q637" s="2316"/>
      <c r="R637" s="2316"/>
      <c r="S637" s="2316"/>
      <c r="T637" s="2316"/>
      <c r="U637" s="2316"/>
      <c r="V637" s="2316"/>
      <c r="W637" s="2316"/>
      <c r="X637" s="2316"/>
      <c r="Y637" s="2316"/>
      <c r="Z637" s="2316"/>
    </row>
    <row r="638" spans="1:26" ht="15.75" customHeight="1">
      <c r="A638" s="2316"/>
      <c r="B638" s="2316"/>
      <c r="C638" s="2316"/>
      <c r="D638" s="2316"/>
      <c r="E638" s="2316"/>
      <c r="F638" s="2316"/>
      <c r="G638" s="2316"/>
      <c r="H638" s="2316"/>
      <c r="I638" s="2316"/>
      <c r="J638" s="2316"/>
      <c r="K638" s="2316"/>
      <c r="L638" s="2316"/>
      <c r="M638" s="2316"/>
      <c r="N638" s="2316"/>
      <c r="O638" s="2316"/>
      <c r="P638" s="2316"/>
      <c r="Q638" s="2316"/>
      <c r="R638" s="2316"/>
      <c r="S638" s="2316"/>
      <c r="T638" s="2316"/>
      <c r="U638" s="2316"/>
      <c r="V638" s="2316"/>
      <c r="W638" s="2316"/>
      <c r="X638" s="2316"/>
      <c r="Y638" s="2316"/>
      <c r="Z638" s="2316"/>
    </row>
    <row r="639" spans="1:26" ht="15.75" customHeight="1">
      <c r="A639" s="2316"/>
      <c r="B639" s="2316"/>
      <c r="C639" s="2316"/>
      <c r="D639" s="2316"/>
      <c r="E639" s="2316"/>
      <c r="F639" s="2316"/>
      <c r="G639" s="2316"/>
      <c r="H639" s="2316"/>
      <c r="I639" s="2316"/>
      <c r="J639" s="2316"/>
      <c r="K639" s="2316"/>
      <c r="L639" s="2316"/>
      <c r="M639" s="2316"/>
      <c r="N639" s="2316"/>
      <c r="O639" s="2316"/>
      <c r="P639" s="2316"/>
      <c r="Q639" s="2316"/>
      <c r="R639" s="2316"/>
      <c r="S639" s="2316"/>
      <c r="T639" s="2316"/>
      <c r="U639" s="2316"/>
      <c r="V639" s="2316"/>
      <c r="W639" s="2316"/>
      <c r="X639" s="2316"/>
      <c r="Y639" s="2316"/>
      <c r="Z639" s="2316"/>
    </row>
    <row r="640" spans="1:26" ht="15.75" customHeight="1">
      <c r="A640" s="2316"/>
      <c r="B640" s="2316"/>
      <c r="C640" s="2316"/>
      <c r="D640" s="2316"/>
      <c r="E640" s="2316"/>
      <c r="F640" s="2316"/>
      <c r="G640" s="2316"/>
      <c r="H640" s="2316"/>
      <c r="I640" s="2316"/>
      <c r="J640" s="2316"/>
      <c r="K640" s="2316"/>
      <c r="L640" s="2316"/>
      <c r="M640" s="2316"/>
      <c r="N640" s="2316"/>
      <c r="O640" s="2316"/>
      <c r="P640" s="2316"/>
      <c r="Q640" s="2316"/>
      <c r="R640" s="2316"/>
      <c r="S640" s="2316"/>
      <c r="T640" s="2316"/>
      <c r="U640" s="2316"/>
      <c r="V640" s="2316"/>
      <c r="W640" s="2316"/>
      <c r="X640" s="2316"/>
      <c r="Y640" s="2316"/>
      <c r="Z640" s="2316"/>
    </row>
    <row r="641" spans="1:26" ht="15.75" customHeight="1">
      <c r="A641" s="2316"/>
      <c r="B641" s="2316"/>
      <c r="C641" s="2316"/>
      <c r="D641" s="2316"/>
      <c r="E641" s="2316"/>
      <c r="F641" s="2316"/>
      <c r="G641" s="2316"/>
      <c r="H641" s="2316"/>
      <c r="I641" s="2316"/>
      <c r="J641" s="2316"/>
      <c r="K641" s="2316"/>
      <c r="L641" s="2316"/>
      <c r="M641" s="2316"/>
      <c r="N641" s="2316"/>
      <c r="O641" s="2316"/>
      <c r="P641" s="2316"/>
      <c r="Q641" s="2316"/>
      <c r="R641" s="2316"/>
      <c r="S641" s="2316"/>
      <c r="T641" s="2316"/>
      <c r="U641" s="2316"/>
      <c r="V641" s="2316"/>
      <c r="W641" s="2316"/>
      <c r="X641" s="2316"/>
      <c r="Y641" s="2316"/>
      <c r="Z641" s="2316"/>
    </row>
    <row r="642" spans="1:26" ht="15.75" customHeight="1">
      <c r="A642" s="2316"/>
      <c r="B642" s="2316"/>
      <c r="C642" s="2316"/>
      <c r="D642" s="2316"/>
      <c r="E642" s="2316"/>
      <c r="F642" s="2316"/>
      <c r="G642" s="2316"/>
      <c r="H642" s="2316"/>
      <c r="I642" s="2316"/>
      <c r="J642" s="2316"/>
      <c r="K642" s="2316"/>
      <c r="L642" s="2316"/>
      <c r="M642" s="2316"/>
      <c r="N642" s="2316"/>
      <c r="O642" s="2316"/>
      <c r="P642" s="2316"/>
      <c r="Q642" s="2316"/>
      <c r="R642" s="2316"/>
      <c r="S642" s="2316"/>
      <c r="T642" s="2316"/>
      <c r="U642" s="2316"/>
      <c r="V642" s="2316"/>
      <c r="W642" s="2316"/>
      <c r="X642" s="2316"/>
      <c r="Y642" s="2316"/>
      <c r="Z642" s="2316"/>
    </row>
    <row r="643" spans="1:26" ht="15.75" customHeight="1">
      <c r="A643" s="2316"/>
      <c r="B643" s="2316"/>
      <c r="C643" s="2316"/>
      <c r="D643" s="2316"/>
      <c r="E643" s="2316"/>
      <c r="F643" s="2316"/>
      <c r="G643" s="2316"/>
      <c r="H643" s="2316"/>
      <c r="I643" s="2316"/>
      <c r="J643" s="2316"/>
      <c r="K643" s="2316"/>
      <c r="L643" s="2316"/>
      <c r="M643" s="2316"/>
      <c r="N643" s="2316"/>
      <c r="O643" s="2316"/>
      <c r="P643" s="2316"/>
      <c r="Q643" s="2316"/>
      <c r="R643" s="2316"/>
      <c r="S643" s="2316"/>
      <c r="T643" s="2316"/>
      <c r="U643" s="2316"/>
      <c r="V643" s="2316"/>
      <c r="W643" s="2316"/>
      <c r="X643" s="2316"/>
      <c r="Y643" s="2316"/>
      <c r="Z643" s="2316"/>
    </row>
    <row r="644" spans="1:26" ht="15.75" customHeight="1">
      <c r="A644" s="2316"/>
      <c r="B644" s="2316"/>
      <c r="C644" s="2316"/>
      <c r="D644" s="2316"/>
      <c r="E644" s="2316"/>
      <c r="F644" s="2316"/>
      <c r="G644" s="2316"/>
      <c r="H644" s="2316"/>
      <c r="I644" s="2316"/>
      <c r="J644" s="2316"/>
      <c r="K644" s="2316"/>
      <c r="L644" s="2316"/>
      <c r="M644" s="2316"/>
      <c r="N644" s="2316"/>
      <c r="O644" s="2316"/>
      <c r="P644" s="2316"/>
      <c r="Q644" s="2316"/>
      <c r="R644" s="2316"/>
      <c r="S644" s="2316"/>
      <c r="T644" s="2316"/>
      <c r="U644" s="2316"/>
      <c r="V644" s="2316"/>
      <c r="W644" s="2316"/>
      <c r="X644" s="2316"/>
      <c r="Y644" s="2316"/>
      <c r="Z644" s="2316"/>
    </row>
    <row r="645" spans="1:26" ht="15.75" customHeight="1">
      <c r="A645" s="2316"/>
      <c r="B645" s="2316"/>
      <c r="C645" s="2316"/>
      <c r="D645" s="2316"/>
      <c r="E645" s="2316"/>
      <c r="F645" s="2316"/>
      <c r="G645" s="2316"/>
      <c r="H645" s="2316"/>
      <c r="I645" s="2316"/>
      <c r="J645" s="2316"/>
      <c r="K645" s="2316"/>
      <c r="L645" s="2316"/>
      <c r="M645" s="2316"/>
      <c r="N645" s="2316"/>
      <c r="O645" s="2316"/>
      <c r="P645" s="2316"/>
      <c r="Q645" s="2316"/>
      <c r="R645" s="2316"/>
      <c r="S645" s="2316"/>
      <c r="T645" s="2316"/>
      <c r="U645" s="2316"/>
      <c r="V645" s="2316"/>
      <c r="W645" s="2316"/>
      <c r="X645" s="2316"/>
      <c r="Y645" s="2316"/>
      <c r="Z645" s="2316"/>
    </row>
    <row r="646" spans="1:26" ht="15.75" customHeight="1">
      <c r="A646" s="2316"/>
      <c r="B646" s="2316"/>
      <c r="C646" s="2316"/>
      <c r="D646" s="2316"/>
      <c r="E646" s="2316"/>
      <c r="F646" s="2316"/>
      <c r="G646" s="2316"/>
      <c r="H646" s="2316"/>
      <c r="I646" s="2316"/>
      <c r="J646" s="2316"/>
      <c r="K646" s="2316"/>
      <c r="L646" s="2316"/>
      <c r="M646" s="2316"/>
      <c r="N646" s="2316"/>
      <c r="O646" s="2316"/>
      <c r="P646" s="2316"/>
      <c r="Q646" s="2316"/>
      <c r="R646" s="2316"/>
      <c r="S646" s="2316"/>
      <c r="T646" s="2316"/>
      <c r="U646" s="2316"/>
      <c r="V646" s="2316"/>
      <c r="W646" s="2316"/>
      <c r="X646" s="2316"/>
      <c r="Y646" s="2316"/>
      <c r="Z646" s="2316"/>
    </row>
    <row r="647" spans="1:26" ht="15.75" customHeight="1">
      <c r="A647" s="2316"/>
      <c r="B647" s="2316"/>
      <c r="C647" s="2316"/>
      <c r="D647" s="2316"/>
      <c r="E647" s="2316"/>
      <c r="F647" s="2316"/>
      <c r="G647" s="2316"/>
      <c r="H647" s="2316"/>
      <c r="I647" s="2316"/>
      <c r="J647" s="2316"/>
      <c r="K647" s="2316"/>
      <c r="L647" s="2316"/>
      <c r="M647" s="2316"/>
      <c r="N647" s="2316"/>
      <c r="O647" s="2316"/>
      <c r="P647" s="2316"/>
      <c r="Q647" s="2316"/>
      <c r="R647" s="2316"/>
      <c r="S647" s="2316"/>
      <c r="T647" s="2316"/>
      <c r="U647" s="2316"/>
      <c r="V647" s="2316"/>
      <c r="W647" s="2316"/>
      <c r="X647" s="2316"/>
      <c r="Y647" s="2316"/>
      <c r="Z647" s="2316"/>
    </row>
    <row r="648" spans="1:26" ht="15.75" customHeight="1">
      <c r="A648" s="2316"/>
      <c r="B648" s="2316"/>
      <c r="C648" s="2316"/>
      <c r="D648" s="2316"/>
      <c r="E648" s="2316"/>
      <c r="F648" s="2316"/>
      <c r="G648" s="2316"/>
      <c r="H648" s="2316"/>
      <c r="I648" s="2316"/>
      <c r="J648" s="2316"/>
      <c r="K648" s="2316"/>
      <c r="L648" s="2316"/>
      <c r="M648" s="2316"/>
      <c r="N648" s="2316"/>
      <c r="O648" s="2316"/>
      <c r="P648" s="2316"/>
      <c r="Q648" s="2316"/>
      <c r="R648" s="2316"/>
      <c r="S648" s="2316"/>
      <c r="T648" s="2316"/>
      <c r="U648" s="2316"/>
      <c r="V648" s="2316"/>
      <c r="W648" s="2316"/>
      <c r="X648" s="2316"/>
      <c r="Y648" s="2316"/>
      <c r="Z648" s="2316"/>
    </row>
    <row r="649" spans="1:26" ht="15.75" customHeight="1">
      <c r="A649" s="2316"/>
      <c r="B649" s="2316"/>
      <c r="C649" s="2316"/>
      <c r="D649" s="2316"/>
      <c r="E649" s="2316"/>
      <c r="F649" s="2316"/>
      <c r="G649" s="2316"/>
      <c r="H649" s="2316"/>
      <c r="I649" s="2316"/>
      <c r="J649" s="2316"/>
      <c r="K649" s="2316"/>
      <c r="L649" s="2316"/>
      <c r="M649" s="2316"/>
      <c r="N649" s="2316"/>
      <c r="O649" s="2316"/>
      <c r="P649" s="2316"/>
      <c r="Q649" s="2316"/>
      <c r="R649" s="2316"/>
      <c r="S649" s="2316"/>
      <c r="T649" s="2316"/>
      <c r="U649" s="2316"/>
      <c r="V649" s="2316"/>
      <c r="W649" s="2316"/>
      <c r="X649" s="2316"/>
      <c r="Y649" s="2316"/>
      <c r="Z649" s="2316"/>
    </row>
    <row r="650" spans="1:26" ht="15.75" customHeight="1">
      <c r="A650" s="2316"/>
      <c r="B650" s="2316"/>
      <c r="C650" s="2316"/>
      <c r="D650" s="2316"/>
      <c r="E650" s="2316"/>
      <c r="F650" s="2316"/>
      <c r="G650" s="2316"/>
      <c r="H650" s="2316"/>
      <c r="I650" s="2316"/>
      <c r="J650" s="2316"/>
      <c r="K650" s="2316"/>
      <c r="L650" s="2316"/>
      <c r="M650" s="2316"/>
      <c r="N650" s="2316"/>
      <c r="O650" s="2316"/>
      <c r="P650" s="2316"/>
      <c r="Q650" s="2316"/>
      <c r="R650" s="2316"/>
      <c r="S650" s="2316"/>
      <c r="T650" s="2316"/>
      <c r="U650" s="2316"/>
      <c r="V650" s="2316"/>
      <c r="W650" s="2316"/>
      <c r="X650" s="2316"/>
      <c r="Y650" s="2316"/>
      <c r="Z650" s="2316"/>
    </row>
    <row r="651" spans="1:26" ht="15.75" customHeight="1">
      <c r="A651" s="2316"/>
      <c r="B651" s="2316"/>
      <c r="C651" s="2316"/>
      <c r="D651" s="2316"/>
      <c r="E651" s="2316"/>
      <c r="F651" s="2316"/>
      <c r="G651" s="2316"/>
      <c r="H651" s="2316"/>
      <c r="I651" s="2316"/>
      <c r="J651" s="2316"/>
      <c r="K651" s="2316"/>
      <c r="L651" s="2316"/>
      <c r="M651" s="2316"/>
      <c r="N651" s="2316"/>
      <c r="O651" s="2316"/>
      <c r="P651" s="2316"/>
      <c r="Q651" s="2316"/>
      <c r="R651" s="2316"/>
      <c r="S651" s="2316"/>
      <c r="T651" s="2316"/>
      <c r="U651" s="2316"/>
      <c r="V651" s="2316"/>
      <c r="W651" s="2316"/>
      <c r="X651" s="2316"/>
      <c r="Y651" s="2316"/>
      <c r="Z651" s="2316"/>
    </row>
    <row r="652" spans="1:26" ht="15.75" customHeight="1">
      <c r="A652" s="2316"/>
      <c r="B652" s="2316"/>
      <c r="C652" s="2316"/>
      <c r="D652" s="2316"/>
      <c r="E652" s="2316"/>
      <c r="F652" s="2316"/>
      <c r="G652" s="2316"/>
      <c r="H652" s="2316"/>
      <c r="I652" s="2316"/>
      <c r="J652" s="2316"/>
      <c r="K652" s="2316"/>
      <c r="L652" s="2316"/>
      <c r="M652" s="2316"/>
      <c r="N652" s="2316"/>
      <c r="O652" s="2316"/>
      <c r="P652" s="2316"/>
      <c r="Q652" s="2316"/>
      <c r="R652" s="2316"/>
      <c r="S652" s="2316"/>
      <c r="T652" s="2316"/>
      <c r="U652" s="2316"/>
      <c r="V652" s="2316"/>
      <c r="W652" s="2316"/>
      <c r="X652" s="2316"/>
      <c r="Y652" s="2316"/>
      <c r="Z652" s="2316"/>
    </row>
    <row r="653" spans="1:26" ht="15.75" customHeight="1">
      <c r="A653" s="2316"/>
      <c r="B653" s="2316"/>
      <c r="C653" s="2316"/>
      <c r="D653" s="2316"/>
      <c r="E653" s="2316"/>
      <c r="F653" s="2316"/>
      <c r="G653" s="2316"/>
      <c r="H653" s="2316"/>
      <c r="I653" s="2316"/>
      <c r="J653" s="2316"/>
      <c r="K653" s="2316"/>
      <c r="L653" s="2316"/>
      <c r="M653" s="2316"/>
      <c r="N653" s="2316"/>
      <c r="O653" s="2316"/>
      <c r="P653" s="2316"/>
      <c r="Q653" s="2316"/>
      <c r="R653" s="2316"/>
      <c r="S653" s="2316"/>
      <c r="T653" s="2316"/>
      <c r="U653" s="2316"/>
      <c r="V653" s="2316"/>
      <c r="W653" s="2316"/>
      <c r="X653" s="2316"/>
      <c r="Y653" s="2316"/>
      <c r="Z653" s="2316"/>
    </row>
    <row r="654" spans="1:26" ht="15.75" customHeight="1">
      <c r="A654" s="2316"/>
      <c r="B654" s="2316"/>
      <c r="C654" s="2316"/>
      <c r="D654" s="2316"/>
      <c r="E654" s="2316"/>
      <c r="F654" s="2316"/>
      <c r="G654" s="2316"/>
      <c r="H654" s="2316"/>
      <c r="I654" s="2316"/>
      <c r="J654" s="2316"/>
      <c r="K654" s="2316"/>
      <c r="L654" s="2316"/>
      <c r="M654" s="2316"/>
      <c r="N654" s="2316"/>
      <c r="O654" s="2316"/>
      <c r="P654" s="2316"/>
      <c r="Q654" s="2316"/>
      <c r="R654" s="2316"/>
      <c r="S654" s="2316"/>
      <c r="T654" s="2316"/>
      <c r="U654" s="2316"/>
      <c r="V654" s="2316"/>
      <c r="W654" s="2316"/>
      <c r="X654" s="2316"/>
      <c r="Y654" s="2316"/>
      <c r="Z654" s="2316"/>
    </row>
    <row r="655" spans="1:26" ht="15.75" customHeight="1">
      <c r="A655" s="2316"/>
      <c r="B655" s="2316"/>
      <c r="C655" s="2316"/>
      <c r="D655" s="2316"/>
      <c r="E655" s="2316"/>
      <c r="F655" s="2316"/>
      <c r="G655" s="2316"/>
      <c r="H655" s="2316"/>
      <c r="I655" s="2316"/>
      <c r="J655" s="2316"/>
      <c r="K655" s="2316"/>
      <c r="L655" s="2316"/>
      <c r="M655" s="2316"/>
      <c r="N655" s="2316"/>
      <c r="O655" s="2316"/>
      <c r="P655" s="2316"/>
      <c r="Q655" s="2316"/>
      <c r="R655" s="2316"/>
      <c r="S655" s="2316"/>
      <c r="T655" s="2316"/>
      <c r="U655" s="2316"/>
      <c r="V655" s="2316"/>
      <c r="W655" s="2316"/>
      <c r="X655" s="2316"/>
      <c r="Y655" s="2316"/>
      <c r="Z655" s="2316"/>
    </row>
    <row r="656" spans="1:26" ht="15.75" customHeight="1">
      <c r="A656" s="2316"/>
      <c r="B656" s="2316"/>
      <c r="C656" s="2316"/>
      <c r="D656" s="2316"/>
      <c r="E656" s="2316"/>
      <c r="F656" s="2316"/>
      <c r="G656" s="2316"/>
      <c r="H656" s="2316"/>
      <c r="I656" s="2316"/>
      <c r="J656" s="2316"/>
      <c r="K656" s="2316"/>
      <c r="L656" s="2316"/>
      <c r="M656" s="2316"/>
      <c r="N656" s="2316"/>
      <c r="O656" s="2316"/>
      <c r="P656" s="2316"/>
      <c r="Q656" s="2316"/>
      <c r="R656" s="2316"/>
      <c r="S656" s="2316"/>
      <c r="T656" s="2316"/>
      <c r="U656" s="2316"/>
      <c r="V656" s="2316"/>
      <c r="W656" s="2316"/>
      <c r="X656" s="2316"/>
      <c r="Y656" s="2316"/>
      <c r="Z656" s="2316"/>
    </row>
    <row r="657" spans="1:26" ht="15.75" customHeight="1">
      <c r="A657" s="2316"/>
      <c r="B657" s="2316"/>
      <c r="C657" s="2316"/>
      <c r="D657" s="2316"/>
      <c r="E657" s="2316"/>
      <c r="F657" s="2316"/>
      <c r="G657" s="2316"/>
      <c r="H657" s="2316"/>
      <c r="I657" s="2316"/>
      <c r="J657" s="2316"/>
      <c r="K657" s="2316"/>
      <c r="L657" s="2316"/>
      <c r="M657" s="2316"/>
      <c r="N657" s="2316"/>
      <c r="O657" s="2316"/>
      <c r="P657" s="2316"/>
      <c r="Q657" s="2316"/>
      <c r="R657" s="2316"/>
      <c r="S657" s="2316"/>
      <c r="T657" s="2316"/>
      <c r="U657" s="2316"/>
      <c r="V657" s="2316"/>
      <c r="W657" s="2316"/>
      <c r="X657" s="2316"/>
      <c r="Y657" s="2316"/>
      <c r="Z657" s="2316"/>
    </row>
    <row r="658" spans="1:26" ht="15.75" customHeight="1">
      <c r="A658" s="2316"/>
      <c r="B658" s="2316"/>
      <c r="C658" s="2316"/>
      <c r="D658" s="2316"/>
      <c r="E658" s="2316"/>
      <c r="F658" s="2316"/>
      <c r="G658" s="2316"/>
      <c r="H658" s="2316"/>
      <c r="I658" s="2316"/>
      <c r="J658" s="2316"/>
      <c r="K658" s="2316"/>
      <c r="L658" s="2316"/>
      <c r="M658" s="2316"/>
      <c r="N658" s="2316"/>
      <c r="O658" s="2316"/>
      <c r="P658" s="2316"/>
      <c r="Q658" s="2316"/>
      <c r="R658" s="2316"/>
      <c r="S658" s="2316"/>
      <c r="T658" s="2316"/>
      <c r="U658" s="2316"/>
      <c r="V658" s="2316"/>
      <c r="W658" s="2316"/>
      <c r="X658" s="2316"/>
      <c r="Y658" s="2316"/>
      <c r="Z658" s="2316"/>
    </row>
    <row r="659" spans="1:26" ht="15.75" customHeight="1">
      <c r="A659" s="2316"/>
      <c r="B659" s="2316"/>
      <c r="C659" s="2316"/>
      <c r="D659" s="2316"/>
      <c r="E659" s="2316"/>
      <c r="F659" s="2316"/>
      <c r="G659" s="2316"/>
      <c r="H659" s="2316"/>
      <c r="I659" s="2316"/>
      <c r="J659" s="2316"/>
      <c r="K659" s="2316"/>
      <c r="L659" s="2316"/>
      <c r="M659" s="2316"/>
      <c r="N659" s="2316"/>
      <c r="O659" s="2316"/>
      <c r="P659" s="2316"/>
      <c r="Q659" s="2316"/>
      <c r="R659" s="2316"/>
      <c r="S659" s="2316"/>
      <c r="T659" s="2316"/>
      <c r="U659" s="2316"/>
      <c r="V659" s="2316"/>
      <c r="W659" s="2316"/>
      <c r="X659" s="2316"/>
      <c r="Y659" s="2316"/>
      <c r="Z659" s="2316"/>
    </row>
    <row r="660" spans="1:26" ht="15.75" customHeight="1">
      <c r="A660" s="2316"/>
      <c r="B660" s="2316"/>
      <c r="C660" s="2316"/>
      <c r="D660" s="2316"/>
      <c r="E660" s="2316"/>
      <c r="F660" s="2316"/>
      <c r="G660" s="2316"/>
      <c r="H660" s="2316"/>
      <c r="I660" s="2316"/>
      <c r="J660" s="2316"/>
      <c r="K660" s="2316"/>
      <c r="L660" s="2316"/>
      <c r="M660" s="2316"/>
      <c r="N660" s="2316"/>
      <c r="O660" s="2316"/>
      <c r="P660" s="2316"/>
      <c r="Q660" s="2316"/>
      <c r="R660" s="2316"/>
      <c r="S660" s="2316"/>
      <c r="T660" s="2316"/>
      <c r="U660" s="2316"/>
      <c r="V660" s="2316"/>
      <c r="W660" s="2316"/>
      <c r="X660" s="2316"/>
      <c r="Y660" s="2316"/>
      <c r="Z660" s="2316"/>
    </row>
    <row r="661" spans="1:26" ht="15.75" customHeight="1">
      <c r="A661" s="2316"/>
      <c r="B661" s="2316"/>
      <c r="C661" s="2316"/>
      <c r="D661" s="2316"/>
      <c r="E661" s="2316"/>
      <c r="F661" s="2316"/>
      <c r="G661" s="2316"/>
      <c r="H661" s="2316"/>
      <c r="I661" s="2316"/>
      <c r="J661" s="2316"/>
      <c r="K661" s="2316"/>
      <c r="L661" s="2316"/>
      <c r="M661" s="2316"/>
      <c r="N661" s="2316"/>
      <c r="O661" s="2316"/>
      <c r="P661" s="2316"/>
      <c r="Q661" s="2316"/>
      <c r="R661" s="2316"/>
      <c r="S661" s="2316"/>
      <c r="T661" s="2316"/>
      <c r="U661" s="2316"/>
      <c r="V661" s="2316"/>
      <c r="W661" s="2316"/>
      <c r="X661" s="2316"/>
      <c r="Y661" s="2316"/>
      <c r="Z661" s="2316"/>
    </row>
    <row r="662" spans="1:26" ht="15.75" customHeight="1">
      <c r="A662" s="2316"/>
      <c r="B662" s="2316"/>
      <c r="C662" s="2316"/>
      <c r="D662" s="2316"/>
      <c r="E662" s="2316"/>
      <c r="F662" s="2316"/>
      <c r="G662" s="2316"/>
      <c r="H662" s="2316"/>
      <c r="I662" s="2316"/>
      <c r="J662" s="2316"/>
      <c r="K662" s="2316"/>
      <c r="L662" s="2316"/>
      <c r="M662" s="2316"/>
      <c r="N662" s="2316"/>
      <c r="O662" s="2316"/>
      <c r="P662" s="2316"/>
      <c r="Q662" s="2316"/>
      <c r="R662" s="2316"/>
      <c r="S662" s="2316"/>
      <c r="T662" s="2316"/>
      <c r="U662" s="2316"/>
      <c r="V662" s="2316"/>
      <c r="W662" s="2316"/>
      <c r="X662" s="2316"/>
      <c r="Y662" s="2316"/>
      <c r="Z662" s="2316"/>
    </row>
    <row r="663" spans="1:26" ht="15.75" customHeight="1">
      <c r="A663" s="2316"/>
      <c r="B663" s="2316"/>
      <c r="C663" s="2316"/>
      <c r="D663" s="2316"/>
      <c r="E663" s="2316"/>
      <c r="F663" s="2316"/>
      <c r="G663" s="2316"/>
      <c r="H663" s="2316"/>
      <c r="I663" s="2316"/>
      <c r="J663" s="2316"/>
      <c r="K663" s="2316"/>
      <c r="L663" s="2316"/>
      <c r="M663" s="2316"/>
      <c r="N663" s="2316"/>
      <c r="O663" s="2316"/>
      <c r="P663" s="2316"/>
      <c r="Q663" s="2316"/>
      <c r="R663" s="2316"/>
      <c r="S663" s="2316"/>
      <c r="T663" s="2316"/>
      <c r="U663" s="2316"/>
      <c r="V663" s="2316"/>
      <c r="W663" s="2316"/>
      <c r="X663" s="2316"/>
      <c r="Y663" s="2316"/>
      <c r="Z663" s="2316"/>
    </row>
    <row r="664" spans="1:26" ht="15.75" customHeight="1">
      <c r="A664" s="2316"/>
      <c r="B664" s="2316"/>
      <c r="C664" s="2316"/>
      <c r="D664" s="2316"/>
      <c r="E664" s="2316"/>
      <c r="F664" s="2316"/>
      <c r="G664" s="2316"/>
      <c r="H664" s="2316"/>
      <c r="I664" s="2316"/>
      <c r="J664" s="2316"/>
      <c r="K664" s="2316"/>
      <c r="L664" s="2316"/>
      <c r="M664" s="2316"/>
      <c r="N664" s="2316"/>
      <c r="O664" s="2316"/>
      <c r="P664" s="2316"/>
      <c r="Q664" s="2316"/>
      <c r="R664" s="2316"/>
      <c r="S664" s="2316"/>
      <c r="T664" s="2316"/>
      <c r="U664" s="2316"/>
      <c r="V664" s="2316"/>
      <c r="W664" s="2316"/>
      <c r="X664" s="2316"/>
      <c r="Y664" s="2316"/>
      <c r="Z664" s="2316"/>
    </row>
    <row r="665" spans="1:26" ht="15.75" customHeight="1">
      <c r="A665" s="2316"/>
      <c r="B665" s="2316"/>
      <c r="C665" s="2316"/>
      <c r="D665" s="2316"/>
      <c r="E665" s="2316"/>
      <c r="F665" s="2316"/>
      <c r="G665" s="2316"/>
      <c r="H665" s="2316"/>
      <c r="I665" s="2316"/>
      <c r="J665" s="2316"/>
      <c r="K665" s="2316"/>
      <c r="L665" s="2316"/>
      <c r="M665" s="2316"/>
      <c r="N665" s="2316"/>
      <c r="O665" s="2316"/>
      <c r="P665" s="2316"/>
      <c r="Q665" s="2316"/>
      <c r="R665" s="2316"/>
      <c r="S665" s="2316"/>
      <c r="T665" s="2316"/>
      <c r="U665" s="2316"/>
      <c r="V665" s="2316"/>
      <c r="W665" s="2316"/>
      <c r="X665" s="2316"/>
      <c r="Y665" s="2316"/>
      <c r="Z665" s="2316"/>
    </row>
    <row r="666" spans="1:26" ht="15.75" customHeight="1">
      <c r="A666" s="2316"/>
      <c r="B666" s="2316"/>
      <c r="C666" s="2316"/>
      <c r="D666" s="2316"/>
      <c r="E666" s="2316"/>
      <c r="F666" s="2316"/>
      <c r="G666" s="2316"/>
      <c r="H666" s="2316"/>
      <c r="I666" s="2316"/>
      <c r="J666" s="2316"/>
      <c r="K666" s="2316"/>
      <c r="L666" s="2316"/>
      <c r="M666" s="2316"/>
      <c r="N666" s="2316"/>
      <c r="O666" s="2316"/>
      <c r="P666" s="2316"/>
      <c r="Q666" s="2316"/>
      <c r="R666" s="2316"/>
      <c r="S666" s="2316"/>
      <c r="T666" s="2316"/>
      <c r="U666" s="2316"/>
      <c r="V666" s="2316"/>
      <c r="W666" s="2316"/>
      <c r="X666" s="2316"/>
      <c r="Y666" s="2316"/>
      <c r="Z666" s="2316"/>
    </row>
    <row r="667" spans="1:26" ht="15.75" customHeight="1">
      <c r="A667" s="2316"/>
      <c r="B667" s="2316"/>
      <c r="C667" s="2316"/>
      <c r="D667" s="2316"/>
      <c r="E667" s="2316"/>
      <c r="F667" s="2316"/>
      <c r="G667" s="2316"/>
      <c r="H667" s="2316"/>
      <c r="I667" s="2316"/>
      <c r="J667" s="2316"/>
      <c r="K667" s="2316"/>
      <c r="L667" s="2316"/>
      <c r="M667" s="2316"/>
      <c r="N667" s="2316"/>
      <c r="O667" s="2316"/>
      <c r="P667" s="2316"/>
      <c r="Q667" s="2316"/>
      <c r="R667" s="2316"/>
      <c r="S667" s="2316"/>
      <c r="T667" s="2316"/>
      <c r="U667" s="2316"/>
      <c r="V667" s="2316"/>
      <c r="W667" s="2316"/>
      <c r="X667" s="2316"/>
      <c r="Y667" s="2316"/>
      <c r="Z667" s="2316"/>
    </row>
    <row r="668" spans="1:26" ht="15.75" customHeight="1">
      <c r="A668" s="2316"/>
      <c r="B668" s="2316"/>
      <c r="C668" s="2316"/>
      <c r="D668" s="2316"/>
      <c r="E668" s="2316"/>
      <c r="F668" s="2316"/>
      <c r="G668" s="2316"/>
      <c r="H668" s="2316"/>
      <c r="I668" s="2316"/>
      <c r="J668" s="2316"/>
      <c r="K668" s="2316"/>
      <c r="L668" s="2316"/>
      <c r="M668" s="2316"/>
      <c r="N668" s="2316"/>
      <c r="O668" s="2316"/>
      <c r="P668" s="2316"/>
      <c r="Q668" s="2316"/>
      <c r="R668" s="2316"/>
      <c r="S668" s="2316"/>
      <c r="T668" s="2316"/>
      <c r="U668" s="2316"/>
      <c r="V668" s="2316"/>
      <c r="W668" s="2316"/>
      <c r="X668" s="2316"/>
      <c r="Y668" s="2316"/>
      <c r="Z668" s="2316"/>
    </row>
    <row r="669" spans="1:26" ht="15.75" customHeight="1">
      <c r="A669" s="2316"/>
      <c r="B669" s="2316"/>
      <c r="C669" s="2316"/>
      <c r="D669" s="2316"/>
      <c r="E669" s="2316"/>
      <c r="F669" s="2316"/>
      <c r="G669" s="2316"/>
      <c r="H669" s="2316"/>
      <c r="I669" s="2316"/>
      <c r="J669" s="2316"/>
      <c r="K669" s="2316"/>
      <c r="L669" s="2316"/>
      <c r="M669" s="2316"/>
      <c r="N669" s="2316"/>
      <c r="O669" s="2316"/>
      <c r="P669" s="2316"/>
      <c r="Q669" s="2316"/>
      <c r="R669" s="2316"/>
      <c r="S669" s="2316"/>
      <c r="T669" s="2316"/>
      <c r="U669" s="2316"/>
      <c r="V669" s="2316"/>
      <c r="W669" s="2316"/>
      <c r="X669" s="2316"/>
      <c r="Y669" s="2316"/>
      <c r="Z669" s="2316"/>
    </row>
    <row r="670" spans="1:26" ht="15.75" customHeight="1">
      <c r="A670" s="2316"/>
      <c r="B670" s="2316"/>
      <c r="C670" s="2316"/>
      <c r="D670" s="2316"/>
      <c r="E670" s="2316"/>
      <c r="F670" s="2316"/>
      <c r="G670" s="2316"/>
      <c r="H670" s="2316"/>
      <c r="I670" s="2316"/>
      <c r="J670" s="2316"/>
      <c r="K670" s="2316"/>
      <c r="L670" s="2316"/>
      <c r="M670" s="2316"/>
      <c r="N670" s="2316"/>
      <c r="O670" s="2316"/>
      <c r="P670" s="2316"/>
      <c r="Q670" s="2316"/>
      <c r="R670" s="2316"/>
      <c r="S670" s="2316"/>
      <c r="T670" s="2316"/>
      <c r="U670" s="2316"/>
      <c r="V670" s="2316"/>
      <c r="W670" s="2316"/>
      <c r="X670" s="2316"/>
      <c r="Y670" s="2316"/>
      <c r="Z670" s="2316"/>
    </row>
    <row r="671" spans="1:26" ht="15.75" customHeight="1">
      <c r="A671" s="2316"/>
      <c r="B671" s="2316"/>
      <c r="C671" s="2316"/>
      <c r="D671" s="2316"/>
      <c r="E671" s="2316"/>
      <c r="F671" s="2316"/>
      <c r="G671" s="2316"/>
      <c r="H671" s="2316"/>
      <c r="I671" s="2316"/>
      <c r="J671" s="2316"/>
      <c r="K671" s="2316"/>
      <c r="L671" s="2316"/>
      <c r="M671" s="2316"/>
      <c r="N671" s="2316"/>
      <c r="O671" s="2316"/>
      <c r="P671" s="2316"/>
      <c r="Q671" s="2316"/>
      <c r="R671" s="2316"/>
      <c r="S671" s="2316"/>
      <c r="T671" s="2316"/>
      <c r="U671" s="2316"/>
      <c r="V671" s="2316"/>
      <c r="W671" s="2316"/>
      <c r="X671" s="2316"/>
      <c r="Y671" s="2316"/>
      <c r="Z671" s="2316"/>
    </row>
    <row r="672" spans="1:26" ht="15.75" customHeight="1">
      <c r="A672" s="2316"/>
      <c r="B672" s="2316"/>
      <c r="C672" s="2316"/>
      <c r="D672" s="2316"/>
      <c r="E672" s="2316"/>
      <c r="F672" s="2316"/>
      <c r="G672" s="2316"/>
      <c r="H672" s="2316"/>
      <c r="I672" s="2316"/>
      <c r="J672" s="2316"/>
      <c r="K672" s="2316"/>
      <c r="L672" s="2316"/>
      <c r="M672" s="2316"/>
      <c r="N672" s="2316"/>
      <c r="O672" s="2316"/>
      <c r="P672" s="2316"/>
      <c r="Q672" s="2316"/>
      <c r="R672" s="2316"/>
      <c r="S672" s="2316"/>
      <c r="T672" s="2316"/>
      <c r="U672" s="2316"/>
      <c r="V672" s="2316"/>
      <c r="W672" s="2316"/>
      <c r="X672" s="2316"/>
      <c r="Y672" s="2316"/>
      <c r="Z672" s="2316"/>
    </row>
    <row r="673" spans="1:26" ht="15.75" customHeight="1">
      <c r="A673" s="2316"/>
      <c r="B673" s="2316"/>
      <c r="C673" s="2316"/>
      <c r="D673" s="2316"/>
      <c r="E673" s="2316"/>
      <c r="F673" s="2316"/>
      <c r="G673" s="2316"/>
      <c r="H673" s="2316"/>
      <c r="I673" s="2316"/>
      <c r="J673" s="2316"/>
      <c r="K673" s="2316"/>
      <c r="L673" s="2316"/>
      <c r="M673" s="2316"/>
      <c r="N673" s="2316"/>
      <c r="O673" s="2316"/>
      <c r="P673" s="2316"/>
      <c r="Q673" s="2316"/>
      <c r="R673" s="2316"/>
      <c r="S673" s="2316"/>
      <c r="T673" s="2316"/>
      <c r="U673" s="2316"/>
      <c r="V673" s="2316"/>
      <c r="W673" s="2316"/>
      <c r="X673" s="2316"/>
      <c r="Y673" s="2316"/>
      <c r="Z673" s="2316"/>
    </row>
    <row r="674" spans="1:26" ht="15.75" customHeight="1">
      <c r="A674" s="2316"/>
      <c r="B674" s="2316"/>
      <c r="C674" s="2316"/>
      <c r="D674" s="2316"/>
      <c r="E674" s="2316"/>
      <c r="F674" s="2316"/>
      <c r="G674" s="2316"/>
      <c r="H674" s="2316"/>
      <c r="I674" s="2316"/>
      <c r="J674" s="2316"/>
      <c r="K674" s="2316"/>
      <c r="L674" s="2316"/>
      <c r="M674" s="2316"/>
      <c r="N674" s="2316"/>
      <c r="O674" s="2316"/>
      <c r="P674" s="2316"/>
      <c r="Q674" s="2316"/>
      <c r="R674" s="2316"/>
      <c r="S674" s="2316"/>
      <c r="T674" s="2316"/>
      <c r="U674" s="2316"/>
      <c r="V674" s="2316"/>
      <c r="W674" s="2316"/>
      <c r="X674" s="2316"/>
      <c r="Y674" s="2316"/>
      <c r="Z674" s="2316"/>
    </row>
    <row r="675" spans="1:26" ht="15.75" customHeight="1">
      <c r="A675" s="2316"/>
      <c r="B675" s="2316"/>
      <c r="C675" s="2316"/>
      <c r="D675" s="2316"/>
      <c r="E675" s="2316"/>
      <c r="F675" s="2316"/>
      <c r="G675" s="2316"/>
      <c r="H675" s="2316"/>
      <c r="I675" s="2316"/>
      <c r="J675" s="2316"/>
      <c r="K675" s="2316"/>
      <c r="L675" s="2316"/>
      <c r="M675" s="2316"/>
      <c r="N675" s="2316"/>
      <c r="O675" s="2316"/>
      <c r="P675" s="2316"/>
      <c r="Q675" s="2316"/>
      <c r="R675" s="2316"/>
      <c r="S675" s="2316"/>
      <c r="T675" s="2316"/>
      <c r="U675" s="2316"/>
      <c r="V675" s="2316"/>
      <c r="W675" s="2316"/>
      <c r="X675" s="2316"/>
      <c r="Y675" s="2316"/>
      <c r="Z675" s="2316"/>
    </row>
    <row r="676" spans="1:26" ht="15.75" customHeight="1">
      <c r="A676" s="2316"/>
      <c r="B676" s="2316"/>
      <c r="C676" s="2316"/>
      <c r="D676" s="2316"/>
      <c r="E676" s="2316"/>
      <c r="F676" s="2316"/>
      <c r="G676" s="2316"/>
      <c r="H676" s="2316"/>
      <c r="I676" s="2316"/>
      <c r="J676" s="2316"/>
      <c r="K676" s="2316"/>
      <c r="L676" s="2316"/>
      <c r="M676" s="2316"/>
      <c r="N676" s="2316"/>
      <c r="O676" s="2316"/>
      <c r="P676" s="2316"/>
      <c r="Q676" s="2316"/>
      <c r="R676" s="2316"/>
      <c r="S676" s="2316"/>
      <c r="T676" s="2316"/>
      <c r="U676" s="2316"/>
      <c r="V676" s="2316"/>
      <c r="W676" s="2316"/>
      <c r="X676" s="2316"/>
      <c r="Y676" s="2316"/>
      <c r="Z676" s="2316"/>
    </row>
    <row r="677" spans="1:26" ht="15.75" customHeight="1">
      <c r="A677" s="2316"/>
      <c r="B677" s="2316"/>
      <c r="C677" s="2316"/>
      <c r="D677" s="2316"/>
      <c r="E677" s="2316"/>
      <c r="F677" s="2316"/>
      <c r="G677" s="2316"/>
      <c r="H677" s="2316"/>
      <c r="I677" s="2316"/>
      <c r="J677" s="2316"/>
      <c r="K677" s="2316"/>
      <c r="L677" s="2316"/>
      <c r="M677" s="2316"/>
      <c r="N677" s="2316"/>
      <c r="O677" s="2316"/>
      <c r="P677" s="2316"/>
      <c r="Q677" s="2316"/>
      <c r="R677" s="2316"/>
      <c r="S677" s="2316"/>
      <c r="T677" s="2316"/>
      <c r="U677" s="2316"/>
      <c r="V677" s="2316"/>
      <c r="W677" s="2316"/>
      <c r="X677" s="2316"/>
      <c r="Y677" s="2316"/>
      <c r="Z677" s="2316"/>
    </row>
    <row r="678" spans="1:26" ht="15.75" customHeight="1">
      <c r="A678" s="2316"/>
      <c r="B678" s="2316"/>
      <c r="C678" s="2316"/>
      <c r="D678" s="2316"/>
      <c r="E678" s="2316"/>
      <c r="F678" s="2316"/>
      <c r="G678" s="2316"/>
      <c r="H678" s="2316"/>
      <c r="I678" s="2316"/>
      <c r="J678" s="2316"/>
      <c r="K678" s="2316"/>
      <c r="L678" s="2316"/>
      <c r="M678" s="2316"/>
      <c r="N678" s="2316"/>
      <c r="O678" s="2316"/>
      <c r="P678" s="2316"/>
      <c r="Q678" s="2316"/>
      <c r="R678" s="2316"/>
      <c r="S678" s="2316"/>
      <c r="T678" s="2316"/>
      <c r="U678" s="2316"/>
      <c r="V678" s="2316"/>
      <c r="W678" s="2316"/>
      <c r="X678" s="2316"/>
      <c r="Y678" s="2316"/>
      <c r="Z678" s="2316"/>
    </row>
    <row r="679" spans="1:26" ht="15.75" customHeight="1">
      <c r="A679" s="2316"/>
      <c r="B679" s="2316"/>
      <c r="C679" s="2316"/>
      <c r="D679" s="2316"/>
      <c r="E679" s="2316"/>
      <c r="F679" s="2316"/>
      <c r="G679" s="2316"/>
      <c r="H679" s="2316"/>
      <c r="I679" s="2316"/>
      <c r="J679" s="2316"/>
      <c r="K679" s="2316"/>
      <c r="L679" s="2316"/>
      <c r="M679" s="2316"/>
      <c r="N679" s="2316"/>
      <c r="O679" s="2316"/>
      <c r="P679" s="2316"/>
      <c r="Q679" s="2316"/>
      <c r="R679" s="2316"/>
      <c r="S679" s="2316"/>
      <c r="T679" s="2316"/>
      <c r="U679" s="2316"/>
      <c r="V679" s="2316"/>
      <c r="W679" s="2316"/>
      <c r="X679" s="2316"/>
      <c r="Y679" s="2316"/>
      <c r="Z679" s="2316"/>
    </row>
    <row r="680" spans="1:26" ht="15.75" customHeight="1">
      <c r="A680" s="2316"/>
      <c r="B680" s="2316"/>
      <c r="C680" s="2316"/>
      <c r="D680" s="2316"/>
      <c r="E680" s="2316"/>
      <c r="F680" s="2316"/>
      <c r="G680" s="2316"/>
      <c r="H680" s="2316"/>
      <c r="I680" s="2316"/>
      <c r="J680" s="2316"/>
      <c r="K680" s="2316"/>
      <c r="L680" s="2316"/>
      <c r="M680" s="2316"/>
      <c r="N680" s="2316"/>
      <c r="O680" s="2316"/>
      <c r="P680" s="2316"/>
      <c r="Q680" s="2316"/>
      <c r="R680" s="2316"/>
      <c r="S680" s="2316"/>
      <c r="T680" s="2316"/>
      <c r="U680" s="2316"/>
      <c r="V680" s="2316"/>
      <c r="W680" s="2316"/>
      <c r="X680" s="2316"/>
      <c r="Y680" s="2316"/>
      <c r="Z680" s="2316"/>
    </row>
    <row r="681" spans="1:26" ht="15.75" customHeight="1">
      <c r="A681" s="2316"/>
      <c r="B681" s="2316"/>
      <c r="C681" s="2316"/>
      <c r="D681" s="2316"/>
      <c r="E681" s="2316"/>
      <c r="F681" s="2316"/>
      <c r="G681" s="2316"/>
      <c r="H681" s="2316"/>
      <c r="I681" s="2316"/>
      <c r="J681" s="2316"/>
      <c r="K681" s="2316"/>
      <c r="L681" s="2316"/>
      <c r="M681" s="2316"/>
      <c r="N681" s="2316"/>
      <c r="O681" s="2316"/>
      <c r="P681" s="2316"/>
      <c r="Q681" s="2316"/>
      <c r="R681" s="2316"/>
      <c r="S681" s="2316"/>
      <c r="T681" s="2316"/>
      <c r="U681" s="2316"/>
      <c r="V681" s="2316"/>
      <c r="W681" s="2316"/>
      <c r="X681" s="2316"/>
      <c r="Y681" s="2316"/>
      <c r="Z681" s="2316"/>
    </row>
    <row r="682" spans="1:26" ht="15.75" customHeight="1">
      <c r="A682" s="2316"/>
      <c r="B682" s="2316"/>
      <c r="C682" s="2316"/>
      <c r="D682" s="2316"/>
      <c r="E682" s="2316"/>
      <c r="F682" s="2316"/>
      <c r="G682" s="2316"/>
      <c r="H682" s="2316"/>
      <c r="I682" s="2316"/>
      <c r="J682" s="2316"/>
      <c r="K682" s="2316"/>
      <c r="L682" s="2316"/>
      <c r="M682" s="2316"/>
      <c r="N682" s="2316"/>
      <c r="O682" s="2316"/>
      <c r="P682" s="2316"/>
      <c r="Q682" s="2316"/>
      <c r="R682" s="2316"/>
      <c r="S682" s="2316"/>
      <c r="T682" s="2316"/>
      <c r="U682" s="2316"/>
      <c r="V682" s="2316"/>
      <c r="W682" s="2316"/>
      <c r="X682" s="2316"/>
      <c r="Y682" s="2316"/>
      <c r="Z682" s="2316"/>
    </row>
    <row r="683" spans="1:26" ht="15.75" customHeight="1">
      <c r="A683" s="2316"/>
      <c r="B683" s="2316"/>
      <c r="C683" s="2316"/>
      <c r="D683" s="2316"/>
      <c r="E683" s="2316"/>
      <c r="F683" s="2316"/>
      <c r="G683" s="2316"/>
      <c r="H683" s="2316"/>
      <c r="I683" s="2316"/>
      <c r="J683" s="2316"/>
      <c r="K683" s="2316"/>
      <c r="L683" s="2316"/>
      <c r="M683" s="2316"/>
      <c r="N683" s="2316"/>
      <c r="O683" s="2316"/>
      <c r="P683" s="2316"/>
      <c r="Q683" s="2316"/>
      <c r="R683" s="2316"/>
      <c r="S683" s="2316"/>
      <c r="T683" s="2316"/>
      <c r="U683" s="2316"/>
      <c r="V683" s="2316"/>
      <c r="W683" s="2316"/>
      <c r="X683" s="2316"/>
      <c r="Y683" s="2316"/>
      <c r="Z683" s="2316"/>
    </row>
    <row r="684" spans="1:26" ht="15.75" customHeight="1">
      <c r="A684" s="2316"/>
      <c r="B684" s="2316"/>
      <c r="C684" s="2316"/>
      <c r="D684" s="2316"/>
      <c r="E684" s="2316"/>
      <c r="F684" s="2316"/>
      <c r="G684" s="2316"/>
      <c r="H684" s="2316"/>
      <c r="I684" s="2316"/>
      <c r="J684" s="2316"/>
      <c r="K684" s="2316"/>
      <c r="L684" s="2316"/>
      <c r="M684" s="2316"/>
      <c r="N684" s="2316"/>
      <c r="O684" s="2316"/>
      <c r="P684" s="2316"/>
      <c r="Q684" s="2316"/>
      <c r="R684" s="2316"/>
      <c r="S684" s="2316"/>
      <c r="T684" s="2316"/>
      <c r="U684" s="2316"/>
      <c r="V684" s="2316"/>
      <c r="W684" s="2316"/>
      <c r="X684" s="2316"/>
      <c r="Y684" s="2316"/>
      <c r="Z684" s="2316"/>
    </row>
    <row r="685" spans="1:26" ht="15.75" customHeight="1">
      <c r="A685" s="2316"/>
      <c r="B685" s="2316"/>
      <c r="C685" s="2316"/>
      <c r="D685" s="2316"/>
      <c r="E685" s="2316"/>
      <c r="F685" s="2316"/>
      <c r="G685" s="2316"/>
      <c r="H685" s="2316"/>
      <c r="I685" s="2316"/>
      <c r="J685" s="2316"/>
      <c r="K685" s="2316"/>
      <c r="L685" s="2316"/>
      <c r="M685" s="2316"/>
      <c r="N685" s="2316"/>
      <c r="O685" s="2316"/>
      <c r="P685" s="2316"/>
      <c r="Q685" s="2316"/>
      <c r="R685" s="2316"/>
      <c r="S685" s="2316"/>
      <c r="T685" s="2316"/>
      <c r="U685" s="2316"/>
      <c r="V685" s="2316"/>
      <c r="W685" s="2316"/>
      <c r="X685" s="2316"/>
      <c r="Y685" s="2316"/>
      <c r="Z685" s="2316"/>
    </row>
    <row r="686" spans="1:26" ht="15.75" customHeight="1">
      <c r="A686" s="2316"/>
      <c r="B686" s="2316"/>
      <c r="C686" s="2316"/>
      <c r="D686" s="2316"/>
      <c r="E686" s="2316"/>
      <c r="F686" s="2316"/>
      <c r="G686" s="2316"/>
      <c r="H686" s="2316"/>
      <c r="I686" s="2316"/>
      <c r="J686" s="2316"/>
      <c r="K686" s="2316"/>
      <c r="L686" s="2316"/>
      <c r="M686" s="2316"/>
      <c r="N686" s="2316"/>
      <c r="O686" s="2316"/>
      <c r="P686" s="2316"/>
      <c r="Q686" s="2316"/>
      <c r="R686" s="2316"/>
      <c r="S686" s="2316"/>
      <c r="T686" s="2316"/>
      <c r="U686" s="2316"/>
      <c r="V686" s="2316"/>
      <c r="W686" s="2316"/>
      <c r="X686" s="2316"/>
      <c r="Y686" s="2316"/>
      <c r="Z686" s="2316"/>
    </row>
    <row r="687" spans="1:26" ht="15.75" customHeight="1">
      <c r="A687" s="2316"/>
      <c r="B687" s="2316"/>
      <c r="C687" s="2316"/>
      <c r="D687" s="2316"/>
      <c r="E687" s="2316"/>
      <c r="F687" s="2316"/>
      <c r="G687" s="2316"/>
      <c r="H687" s="2316"/>
      <c r="I687" s="2316"/>
      <c r="J687" s="2316"/>
      <c r="K687" s="2316"/>
      <c r="L687" s="2316"/>
      <c r="M687" s="2316"/>
      <c r="N687" s="2316"/>
      <c r="O687" s="2316"/>
      <c r="P687" s="2316"/>
      <c r="Q687" s="2316"/>
      <c r="R687" s="2316"/>
      <c r="S687" s="2316"/>
      <c r="T687" s="2316"/>
      <c r="U687" s="2316"/>
      <c r="V687" s="2316"/>
      <c r="W687" s="2316"/>
      <c r="X687" s="2316"/>
      <c r="Y687" s="2316"/>
      <c r="Z687" s="2316"/>
    </row>
    <row r="688" spans="1:26" ht="15.75" customHeight="1">
      <c r="A688" s="2316"/>
      <c r="B688" s="2316"/>
      <c r="C688" s="2316"/>
      <c r="D688" s="2316"/>
      <c r="E688" s="2316"/>
      <c r="F688" s="2316"/>
      <c r="G688" s="2316"/>
      <c r="H688" s="2316"/>
      <c r="I688" s="2316"/>
      <c r="J688" s="2316"/>
      <c r="K688" s="2316"/>
      <c r="L688" s="2316"/>
      <c r="M688" s="2316"/>
      <c r="N688" s="2316"/>
      <c r="O688" s="2316"/>
      <c r="P688" s="2316"/>
      <c r="Q688" s="2316"/>
      <c r="R688" s="2316"/>
      <c r="S688" s="2316"/>
      <c r="T688" s="2316"/>
      <c r="U688" s="2316"/>
      <c r="V688" s="2316"/>
      <c r="W688" s="2316"/>
      <c r="X688" s="2316"/>
      <c r="Y688" s="2316"/>
      <c r="Z688" s="2316"/>
    </row>
    <row r="689" spans="1:26" ht="15.75" customHeight="1">
      <c r="A689" s="2316"/>
      <c r="B689" s="2316"/>
      <c r="C689" s="2316"/>
      <c r="D689" s="2316"/>
      <c r="E689" s="2316"/>
      <c r="F689" s="2316"/>
      <c r="G689" s="2316"/>
      <c r="H689" s="2316"/>
      <c r="I689" s="2316"/>
      <c r="J689" s="2316"/>
      <c r="K689" s="2316"/>
      <c r="L689" s="2316"/>
      <c r="M689" s="2316"/>
      <c r="N689" s="2316"/>
      <c r="O689" s="2316"/>
      <c r="P689" s="2316"/>
      <c r="Q689" s="2316"/>
      <c r="R689" s="2316"/>
      <c r="S689" s="2316"/>
      <c r="T689" s="2316"/>
      <c r="U689" s="2316"/>
      <c r="V689" s="2316"/>
      <c r="W689" s="2316"/>
      <c r="X689" s="2316"/>
      <c r="Y689" s="2316"/>
      <c r="Z689" s="2316"/>
    </row>
    <row r="690" spans="1:26" ht="15.75" customHeight="1">
      <c r="A690" s="2316"/>
      <c r="B690" s="2316"/>
      <c r="C690" s="2316"/>
      <c r="D690" s="2316"/>
      <c r="E690" s="2316"/>
      <c r="F690" s="2316"/>
      <c r="G690" s="2316"/>
      <c r="H690" s="2316"/>
      <c r="I690" s="2316"/>
      <c r="J690" s="2316"/>
      <c r="K690" s="2316"/>
      <c r="L690" s="2316"/>
      <c r="M690" s="2316"/>
      <c r="N690" s="2316"/>
      <c r="O690" s="2316"/>
      <c r="P690" s="2316"/>
      <c r="Q690" s="2316"/>
      <c r="R690" s="2316"/>
      <c r="S690" s="2316"/>
      <c r="T690" s="2316"/>
      <c r="U690" s="2316"/>
      <c r="V690" s="2316"/>
      <c r="W690" s="2316"/>
      <c r="X690" s="2316"/>
      <c r="Y690" s="2316"/>
      <c r="Z690" s="2316"/>
    </row>
    <row r="691" spans="1:26" ht="15.75" customHeight="1">
      <c r="A691" s="2316"/>
      <c r="B691" s="2316"/>
      <c r="C691" s="2316"/>
      <c r="D691" s="2316"/>
      <c r="E691" s="2316"/>
      <c r="F691" s="2316"/>
      <c r="G691" s="2316"/>
      <c r="H691" s="2316"/>
      <c r="I691" s="2316"/>
      <c r="J691" s="2316"/>
      <c r="K691" s="2316"/>
      <c r="L691" s="2316"/>
      <c r="M691" s="2316"/>
      <c r="N691" s="2316"/>
      <c r="O691" s="2316"/>
      <c r="P691" s="2316"/>
      <c r="Q691" s="2316"/>
      <c r="R691" s="2316"/>
      <c r="S691" s="2316"/>
      <c r="T691" s="2316"/>
      <c r="U691" s="2316"/>
      <c r="V691" s="2316"/>
      <c r="W691" s="2316"/>
      <c r="X691" s="2316"/>
      <c r="Y691" s="2316"/>
      <c r="Z691" s="2316"/>
    </row>
    <row r="692" spans="1:26" ht="15.75" customHeight="1">
      <c r="A692" s="2316"/>
      <c r="B692" s="2316"/>
      <c r="C692" s="2316"/>
      <c r="D692" s="2316"/>
      <c r="E692" s="2316"/>
      <c r="F692" s="2316"/>
      <c r="G692" s="2316"/>
      <c r="H692" s="2316"/>
      <c r="I692" s="2316"/>
      <c r="J692" s="2316"/>
      <c r="K692" s="2316"/>
      <c r="L692" s="2316"/>
      <c r="M692" s="2316"/>
      <c r="N692" s="2316"/>
      <c r="O692" s="2316"/>
      <c r="P692" s="2316"/>
      <c r="Q692" s="2316"/>
      <c r="R692" s="2316"/>
      <c r="S692" s="2316"/>
      <c r="T692" s="2316"/>
      <c r="U692" s="2316"/>
      <c r="V692" s="2316"/>
      <c r="W692" s="2316"/>
      <c r="X692" s="2316"/>
      <c r="Y692" s="2316"/>
      <c r="Z692" s="2316"/>
    </row>
    <row r="693" spans="1:26" ht="15.75" customHeight="1">
      <c r="A693" s="2316"/>
      <c r="B693" s="2316"/>
      <c r="C693" s="2316"/>
      <c r="D693" s="2316"/>
      <c r="E693" s="2316"/>
      <c r="F693" s="2316"/>
      <c r="G693" s="2316"/>
      <c r="H693" s="2316"/>
      <c r="I693" s="2316"/>
      <c r="J693" s="2316"/>
      <c r="K693" s="2316"/>
      <c r="L693" s="2316"/>
      <c r="M693" s="2316"/>
      <c r="N693" s="2316"/>
      <c r="O693" s="2316"/>
      <c r="P693" s="2316"/>
      <c r="Q693" s="2316"/>
      <c r="R693" s="2316"/>
      <c r="S693" s="2316"/>
      <c r="T693" s="2316"/>
      <c r="U693" s="2316"/>
      <c r="V693" s="2316"/>
      <c r="W693" s="2316"/>
      <c r="X693" s="2316"/>
      <c r="Y693" s="2316"/>
      <c r="Z693" s="2316"/>
    </row>
    <row r="694" spans="1:26" ht="15.75" customHeight="1">
      <c r="A694" s="2316"/>
      <c r="B694" s="2316"/>
      <c r="C694" s="2316"/>
      <c r="D694" s="2316"/>
      <c r="E694" s="2316"/>
      <c r="F694" s="2316"/>
      <c r="G694" s="2316"/>
      <c r="H694" s="2316"/>
      <c r="I694" s="2316"/>
      <c r="J694" s="2316"/>
      <c r="K694" s="2316"/>
      <c r="L694" s="2316"/>
      <c r="M694" s="2316"/>
      <c r="N694" s="2316"/>
      <c r="O694" s="2316"/>
      <c r="P694" s="2316"/>
      <c r="Q694" s="2316"/>
      <c r="R694" s="2316"/>
      <c r="S694" s="2316"/>
      <c r="T694" s="2316"/>
      <c r="U694" s="2316"/>
      <c r="V694" s="2316"/>
      <c r="W694" s="2316"/>
      <c r="X694" s="2316"/>
      <c r="Y694" s="2316"/>
      <c r="Z694" s="2316"/>
    </row>
    <row r="695" spans="1:26" ht="15.75" customHeight="1">
      <c r="A695" s="2316"/>
      <c r="B695" s="2316"/>
      <c r="C695" s="2316"/>
      <c r="D695" s="2316"/>
      <c r="E695" s="2316"/>
      <c r="F695" s="2316"/>
      <c r="G695" s="2316"/>
      <c r="H695" s="2316"/>
      <c r="I695" s="2316"/>
      <c r="J695" s="2316"/>
      <c r="K695" s="2316"/>
      <c r="L695" s="2316"/>
      <c r="M695" s="2316"/>
      <c r="N695" s="2316"/>
      <c r="O695" s="2316"/>
      <c r="P695" s="2316"/>
      <c r="Q695" s="2316"/>
      <c r="R695" s="2316"/>
      <c r="S695" s="2316"/>
      <c r="T695" s="2316"/>
      <c r="U695" s="2316"/>
      <c r="V695" s="2316"/>
      <c r="W695" s="2316"/>
      <c r="X695" s="2316"/>
      <c r="Y695" s="2316"/>
      <c r="Z695" s="2316"/>
    </row>
    <row r="696" spans="1:26" ht="15.75" customHeight="1">
      <c r="A696" s="2316"/>
      <c r="B696" s="2316"/>
      <c r="C696" s="2316"/>
      <c r="D696" s="2316"/>
      <c r="E696" s="2316"/>
      <c r="F696" s="2316"/>
      <c r="G696" s="2316"/>
      <c r="H696" s="2316"/>
      <c r="I696" s="2316"/>
      <c r="J696" s="2316"/>
      <c r="K696" s="2316"/>
      <c r="L696" s="2316"/>
      <c r="M696" s="2316"/>
      <c r="N696" s="2316"/>
      <c r="O696" s="2316"/>
      <c r="P696" s="2316"/>
      <c r="Q696" s="2316"/>
      <c r="R696" s="2316"/>
      <c r="S696" s="2316"/>
      <c r="T696" s="2316"/>
      <c r="U696" s="2316"/>
      <c r="V696" s="2316"/>
      <c r="W696" s="2316"/>
      <c r="X696" s="2316"/>
      <c r="Y696" s="2316"/>
      <c r="Z696" s="2316"/>
    </row>
    <row r="697" spans="1:26" ht="15.75" customHeight="1">
      <c r="A697" s="2316"/>
      <c r="B697" s="2316"/>
      <c r="C697" s="2316"/>
      <c r="D697" s="2316"/>
      <c r="E697" s="2316"/>
      <c r="F697" s="2316"/>
      <c r="G697" s="2316"/>
      <c r="H697" s="2316"/>
      <c r="I697" s="2316"/>
      <c r="J697" s="2316"/>
      <c r="K697" s="2316"/>
      <c r="L697" s="2316"/>
      <c r="M697" s="2316"/>
      <c r="N697" s="2316"/>
      <c r="O697" s="2316"/>
      <c r="P697" s="2316"/>
      <c r="Q697" s="2316"/>
      <c r="R697" s="2316"/>
      <c r="S697" s="2316"/>
      <c r="T697" s="2316"/>
      <c r="U697" s="2316"/>
      <c r="V697" s="2316"/>
      <c r="W697" s="2316"/>
      <c r="X697" s="2316"/>
      <c r="Y697" s="2316"/>
      <c r="Z697" s="2316"/>
    </row>
    <row r="698" spans="1:26" ht="15.75" customHeight="1">
      <c r="A698" s="2316"/>
      <c r="B698" s="2316"/>
      <c r="C698" s="2316"/>
      <c r="D698" s="2316"/>
      <c r="E698" s="2316"/>
      <c r="F698" s="2316"/>
      <c r="G698" s="2316"/>
      <c r="H698" s="2316"/>
      <c r="I698" s="2316"/>
      <c r="J698" s="2316"/>
      <c r="K698" s="2316"/>
      <c r="L698" s="2316"/>
      <c r="M698" s="2316"/>
      <c r="N698" s="2316"/>
      <c r="O698" s="2316"/>
      <c r="P698" s="2316"/>
      <c r="Q698" s="2316"/>
      <c r="R698" s="2316"/>
      <c r="S698" s="2316"/>
      <c r="T698" s="2316"/>
      <c r="U698" s="2316"/>
      <c r="V698" s="2316"/>
      <c r="W698" s="2316"/>
      <c r="X698" s="2316"/>
      <c r="Y698" s="2316"/>
      <c r="Z698" s="2316"/>
    </row>
    <row r="699" spans="1:26" ht="15.75" customHeight="1">
      <c r="A699" s="2316"/>
      <c r="B699" s="2316"/>
      <c r="C699" s="2316"/>
      <c r="D699" s="2316"/>
      <c r="E699" s="2316"/>
      <c r="F699" s="2316"/>
      <c r="G699" s="2316"/>
      <c r="H699" s="2316"/>
      <c r="I699" s="2316"/>
      <c r="J699" s="2316"/>
      <c r="K699" s="2316"/>
      <c r="L699" s="2316"/>
      <c r="M699" s="2316"/>
      <c r="N699" s="2316"/>
      <c r="O699" s="2316"/>
      <c r="P699" s="2316"/>
      <c r="Q699" s="2316"/>
      <c r="R699" s="2316"/>
      <c r="S699" s="2316"/>
      <c r="T699" s="2316"/>
      <c r="U699" s="2316"/>
      <c r="V699" s="2316"/>
      <c r="W699" s="2316"/>
      <c r="X699" s="2316"/>
      <c r="Y699" s="2316"/>
      <c r="Z699" s="2316"/>
    </row>
    <row r="700" spans="1:26" ht="15.75" customHeight="1">
      <c r="A700" s="2316"/>
      <c r="B700" s="2316"/>
      <c r="C700" s="2316"/>
      <c r="D700" s="2316"/>
      <c r="E700" s="2316"/>
      <c r="F700" s="2316"/>
      <c r="G700" s="2316"/>
      <c r="H700" s="2316"/>
      <c r="I700" s="2316"/>
      <c r="J700" s="2316"/>
      <c r="K700" s="2316"/>
      <c r="L700" s="2316"/>
      <c r="M700" s="2316"/>
      <c r="N700" s="2316"/>
      <c r="O700" s="2316"/>
      <c r="P700" s="2316"/>
      <c r="Q700" s="2316"/>
      <c r="R700" s="2316"/>
      <c r="S700" s="2316"/>
      <c r="T700" s="2316"/>
      <c r="U700" s="2316"/>
      <c r="V700" s="2316"/>
      <c r="W700" s="2316"/>
      <c r="X700" s="2316"/>
      <c r="Y700" s="2316"/>
      <c r="Z700" s="2316"/>
    </row>
    <row r="701" spans="1:26" ht="15.75" customHeight="1">
      <c r="A701" s="2316"/>
      <c r="B701" s="2316"/>
      <c r="C701" s="2316"/>
      <c r="D701" s="2316"/>
      <c r="E701" s="2316"/>
      <c r="F701" s="2316"/>
      <c r="G701" s="2316"/>
      <c r="H701" s="2316"/>
      <c r="I701" s="2316"/>
      <c r="J701" s="2316"/>
      <c r="K701" s="2316"/>
      <c r="L701" s="2316"/>
      <c r="M701" s="2316"/>
      <c r="N701" s="2316"/>
      <c r="O701" s="2316"/>
      <c r="P701" s="2316"/>
      <c r="Q701" s="2316"/>
      <c r="R701" s="2316"/>
      <c r="S701" s="2316"/>
      <c r="T701" s="2316"/>
      <c r="U701" s="2316"/>
      <c r="V701" s="2316"/>
      <c r="W701" s="2316"/>
      <c r="X701" s="2316"/>
      <c r="Y701" s="2316"/>
      <c r="Z701" s="2316"/>
    </row>
    <row r="702" spans="1:26" ht="15.75" customHeight="1">
      <c r="A702" s="2316"/>
      <c r="B702" s="2316"/>
      <c r="C702" s="2316"/>
      <c r="D702" s="2316"/>
      <c r="E702" s="2316"/>
      <c r="F702" s="2316"/>
      <c r="G702" s="2316"/>
      <c r="H702" s="2316"/>
      <c r="I702" s="2316"/>
      <c r="J702" s="2316"/>
      <c r="K702" s="2316"/>
      <c r="L702" s="2316"/>
      <c r="M702" s="2316"/>
      <c r="N702" s="2316"/>
      <c r="O702" s="2316"/>
      <c r="P702" s="2316"/>
      <c r="Q702" s="2316"/>
      <c r="R702" s="2316"/>
      <c r="S702" s="2316"/>
      <c r="T702" s="2316"/>
      <c r="U702" s="2316"/>
      <c r="V702" s="2316"/>
      <c r="W702" s="2316"/>
      <c r="X702" s="2316"/>
      <c r="Y702" s="2316"/>
      <c r="Z702" s="2316"/>
    </row>
    <row r="703" spans="1:26" ht="15.75" customHeight="1">
      <c r="A703" s="2316"/>
      <c r="B703" s="2316"/>
      <c r="C703" s="2316"/>
      <c r="D703" s="2316"/>
      <c r="E703" s="2316"/>
      <c r="F703" s="2316"/>
      <c r="G703" s="2316"/>
      <c r="H703" s="2316"/>
      <c r="I703" s="2316"/>
      <c r="J703" s="2316"/>
      <c r="K703" s="2316"/>
      <c r="L703" s="2316"/>
      <c r="M703" s="2316"/>
      <c r="N703" s="2316"/>
      <c r="O703" s="2316"/>
      <c r="P703" s="2316"/>
      <c r="Q703" s="2316"/>
      <c r="R703" s="2316"/>
      <c r="S703" s="2316"/>
      <c r="T703" s="2316"/>
      <c r="U703" s="2316"/>
      <c r="V703" s="2316"/>
      <c r="W703" s="2316"/>
      <c r="X703" s="2316"/>
      <c r="Y703" s="2316"/>
      <c r="Z703" s="2316"/>
    </row>
    <row r="704" spans="1:26" ht="15.75" customHeight="1">
      <c r="A704" s="2316"/>
      <c r="B704" s="2316"/>
      <c r="C704" s="2316"/>
      <c r="D704" s="2316"/>
      <c r="E704" s="2316"/>
      <c r="F704" s="2316"/>
      <c r="G704" s="2316"/>
      <c r="H704" s="2316"/>
      <c r="I704" s="2316"/>
      <c r="J704" s="2316"/>
      <c r="K704" s="2316"/>
      <c r="L704" s="2316"/>
      <c r="M704" s="2316"/>
      <c r="N704" s="2316"/>
      <c r="O704" s="2316"/>
      <c r="P704" s="2316"/>
      <c r="Q704" s="2316"/>
      <c r="R704" s="2316"/>
      <c r="S704" s="2316"/>
      <c r="T704" s="2316"/>
      <c r="U704" s="2316"/>
      <c r="V704" s="2316"/>
      <c r="W704" s="2316"/>
      <c r="X704" s="2316"/>
      <c r="Y704" s="2316"/>
      <c r="Z704" s="2316"/>
    </row>
    <row r="705" spans="1:26" ht="15.75" customHeight="1">
      <c r="A705" s="2316"/>
      <c r="B705" s="2316"/>
      <c r="C705" s="2316"/>
      <c r="D705" s="2316"/>
      <c r="E705" s="2316"/>
      <c r="F705" s="2316"/>
      <c r="G705" s="2316"/>
      <c r="H705" s="2316"/>
      <c r="I705" s="2316"/>
      <c r="J705" s="2316"/>
      <c r="K705" s="2316"/>
      <c r="L705" s="2316"/>
      <c r="M705" s="2316"/>
      <c r="N705" s="2316"/>
      <c r="O705" s="2316"/>
      <c r="P705" s="2316"/>
      <c r="Q705" s="2316"/>
      <c r="R705" s="2316"/>
      <c r="S705" s="2316"/>
      <c r="T705" s="2316"/>
      <c r="U705" s="2316"/>
      <c r="V705" s="2316"/>
      <c r="W705" s="2316"/>
      <c r="X705" s="2316"/>
      <c r="Y705" s="2316"/>
      <c r="Z705" s="2316"/>
    </row>
    <row r="706" spans="1:26" ht="15.75" customHeight="1">
      <c r="A706" s="2316"/>
      <c r="B706" s="2316"/>
      <c r="C706" s="2316"/>
      <c r="D706" s="2316"/>
      <c r="E706" s="2316"/>
      <c r="F706" s="2316"/>
      <c r="G706" s="2316"/>
      <c r="H706" s="2316"/>
      <c r="I706" s="2316"/>
      <c r="J706" s="2316"/>
      <c r="K706" s="2316"/>
      <c r="L706" s="2316"/>
      <c r="M706" s="2316"/>
      <c r="N706" s="2316"/>
      <c r="O706" s="2316"/>
      <c r="P706" s="2316"/>
      <c r="Q706" s="2316"/>
      <c r="R706" s="2316"/>
      <c r="S706" s="2316"/>
      <c r="T706" s="2316"/>
      <c r="U706" s="2316"/>
      <c r="V706" s="2316"/>
      <c r="W706" s="2316"/>
      <c r="X706" s="2316"/>
      <c r="Y706" s="2316"/>
      <c r="Z706" s="2316"/>
    </row>
    <row r="707" spans="1:26" ht="15.75" customHeight="1">
      <c r="A707" s="2316"/>
      <c r="B707" s="2316"/>
      <c r="C707" s="2316"/>
      <c r="D707" s="2316"/>
      <c r="E707" s="2316"/>
      <c r="F707" s="2316"/>
      <c r="G707" s="2316"/>
      <c r="H707" s="2316"/>
      <c r="I707" s="2316"/>
      <c r="J707" s="2316"/>
      <c r="K707" s="2316"/>
      <c r="L707" s="2316"/>
      <c r="M707" s="2316"/>
      <c r="N707" s="2316"/>
      <c r="O707" s="2316"/>
      <c r="P707" s="2316"/>
      <c r="Q707" s="2316"/>
      <c r="R707" s="2316"/>
      <c r="S707" s="2316"/>
      <c r="T707" s="2316"/>
      <c r="U707" s="2316"/>
      <c r="V707" s="2316"/>
      <c r="W707" s="2316"/>
      <c r="X707" s="2316"/>
      <c r="Y707" s="2316"/>
      <c r="Z707" s="2316"/>
    </row>
    <row r="708" spans="1:26" ht="15.75" customHeight="1">
      <c r="A708" s="2316"/>
      <c r="B708" s="2316"/>
      <c r="C708" s="2316"/>
      <c r="D708" s="2316"/>
      <c r="E708" s="2316"/>
      <c r="F708" s="2316"/>
      <c r="G708" s="2316"/>
      <c r="H708" s="2316"/>
      <c r="I708" s="2316"/>
      <c r="J708" s="2316"/>
      <c r="K708" s="2316"/>
      <c r="L708" s="2316"/>
      <c r="M708" s="2316"/>
      <c r="N708" s="2316"/>
      <c r="O708" s="2316"/>
      <c r="P708" s="2316"/>
      <c r="Q708" s="2316"/>
      <c r="R708" s="2316"/>
      <c r="S708" s="2316"/>
      <c r="T708" s="2316"/>
      <c r="U708" s="2316"/>
      <c r="V708" s="2316"/>
      <c r="W708" s="2316"/>
      <c r="X708" s="2316"/>
      <c r="Y708" s="2316"/>
      <c r="Z708" s="2316"/>
    </row>
    <row r="709" spans="1:26" ht="15.75" customHeight="1">
      <c r="A709" s="2316"/>
      <c r="B709" s="2316"/>
      <c r="C709" s="2316"/>
      <c r="D709" s="2316"/>
      <c r="E709" s="2316"/>
      <c r="F709" s="2316"/>
      <c r="G709" s="2316"/>
      <c r="H709" s="2316"/>
      <c r="I709" s="2316"/>
      <c r="J709" s="2316"/>
      <c r="K709" s="2316"/>
      <c r="L709" s="2316"/>
      <c r="M709" s="2316"/>
      <c r="N709" s="2316"/>
      <c r="O709" s="2316"/>
      <c r="P709" s="2316"/>
      <c r="Q709" s="2316"/>
      <c r="R709" s="2316"/>
      <c r="S709" s="2316"/>
      <c r="T709" s="2316"/>
      <c r="U709" s="2316"/>
      <c r="V709" s="2316"/>
      <c r="W709" s="2316"/>
      <c r="X709" s="2316"/>
      <c r="Y709" s="2316"/>
      <c r="Z709" s="2316"/>
    </row>
    <row r="710" spans="1:26" ht="15.75" customHeight="1">
      <c r="A710" s="2316"/>
      <c r="B710" s="2316"/>
      <c r="C710" s="2316"/>
      <c r="D710" s="2316"/>
      <c r="E710" s="2316"/>
      <c r="F710" s="2316"/>
      <c r="G710" s="2316"/>
      <c r="H710" s="2316"/>
      <c r="I710" s="2316"/>
      <c r="J710" s="2316"/>
      <c r="K710" s="2316"/>
      <c r="L710" s="2316"/>
      <c r="M710" s="2316"/>
      <c r="N710" s="2316"/>
      <c r="O710" s="2316"/>
      <c r="P710" s="2316"/>
      <c r="Q710" s="2316"/>
      <c r="R710" s="2316"/>
      <c r="S710" s="2316"/>
      <c r="T710" s="2316"/>
      <c r="U710" s="2316"/>
      <c r="V710" s="2316"/>
      <c r="W710" s="2316"/>
      <c r="X710" s="2316"/>
      <c r="Y710" s="2316"/>
      <c r="Z710" s="2316"/>
    </row>
    <row r="711" spans="1:26" ht="15.75" customHeight="1">
      <c r="A711" s="2316"/>
      <c r="B711" s="2316"/>
      <c r="C711" s="2316"/>
      <c r="D711" s="2316"/>
      <c r="E711" s="2316"/>
      <c r="F711" s="2316"/>
      <c r="G711" s="2316"/>
      <c r="H711" s="2316"/>
      <c r="I711" s="2316"/>
      <c r="J711" s="2316"/>
      <c r="K711" s="2316"/>
      <c r="L711" s="2316"/>
      <c r="M711" s="2316"/>
      <c r="N711" s="2316"/>
      <c r="O711" s="2316"/>
      <c r="P711" s="2316"/>
      <c r="Q711" s="2316"/>
      <c r="R711" s="2316"/>
      <c r="S711" s="2316"/>
      <c r="T711" s="2316"/>
      <c r="U711" s="2316"/>
      <c r="V711" s="2316"/>
      <c r="W711" s="2316"/>
      <c r="X711" s="2316"/>
      <c r="Y711" s="2316"/>
      <c r="Z711" s="2316"/>
    </row>
    <row r="712" spans="1:26" ht="15.75" customHeight="1">
      <c r="A712" s="2316"/>
      <c r="B712" s="2316"/>
      <c r="C712" s="2316"/>
      <c r="D712" s="2316"/>
      <c r="E712" s="2316"/>
      <c r="F712" s="2316"/>
      <c r="G712" s="2316"/>
      <c r="H712" s="2316"/>
      <c r="I712" s="2316"/>
      <c r="J712" s="2316"/>
      <c r="K712" s="2316"/>
      <c r="L712" s="2316"/>
      <c r="M712" s="2316"/>
      <c r="N712" s="2316"/>
      <c r="O712" s="2316"/>
      <c r="P712" s="2316"/>
      <c r="Q712" s="2316"/>
      <c r="R712" s="2316"/>
      <c r="S712" s="2316"/>
      <c r="T712" s="2316"/>
      <c r="U712" s="2316"/>
      <c r="V712" s="2316"/>
      <c r="W712" s="2316"/>
      <c r="X712" s="2316"/>
      <c r="Y712" s="2316"/>
      <c r="Z712" s="2316"/>
    </row>
    <row r="713" spans="1:26" ht="15.75" customHeight="1">
      <c r="A713" s="2316"/>
      <c r="B713" s="2316"/>
      <c r="C713" s="2316"/>
      <c r="D713" s="2316"/>
      <c r="E713" s="2316"/>
      <c r="F713" s="2316"/>
      <c r="G713" s="2316"/>
      <c r="H713" s="2316"/>
      <c r="I713" s="2316"/>
      <c r="J713" s="2316"/>
      <c r="K713" s="2316"/>
      <c r="L713" s="2316"/>
      <c r="M713" s="2316"/>
      <c r="N713" s="2316"/>
      <c r="O713" s="2316"/>
      <c r="P713" s="2316"/>
      <c r="Q713" s="2316"/>
      <c r="R713" s="2316"/>
      <c r="S713" s="2316"/>
      <c r="T713" s="2316"/>
      <c r="U713" s="2316"/>
      <c r="V713" s="2316"/>
      <c r="W713" s="2316"/>
      <c r="X713" s="2316"/>
      <c r="Y713" s="2316"/>
      <c r="Z713" s="2316"/>
    </row>
    <row r="714" spans="1:26" ht="15.75" customHeight="1">
      <c r="A714" s="2316"/>
      <c r="B714" s="2316"/>
      <c r="C714" s="2316"/>
      <c r="D714" s="2316"/>
      <c r="E714" s="2316"/>
      <c r="F714" s="2316"/>
      <c r="G714" s="2316"/>
      <c r="H714" s="2316"/>
      <c r="I714" s="2316"/>
      <c r="J714" s="2316"/>
      <c r="K714" s="2316"/>
      <c r="L714" s="2316"/>
      <c r="M714" s="2316"/>
      <c r="N714" s="2316"/>
      <c r="O714" s="2316"/>
      <c r="P714" s="2316"/>
      <c r="Q714" s="2316"/>
      <c r="R714" s="2316"/>
      <c r="S714" s="2316"/>
      <c r="T714" s="2316"/>
      <c r="U714" s="2316"/>
      <c r="V714" s="2316"/>
      <c r="W714" s="2316"/>
      <c r="X714" s="2316"/>
      <c r="Y714" s="2316"/>
      <c r="Z714" s="2316"/>
    </row>
    <row r="715" spans="1:26" ht="15.75" customHeight="1">
      <c r="A715" s="2316"/>
      <c r="B715" s="2316"/>
      <c r="C715" s="2316"/>
      <c r="D715" s="2316"/>
      <c r="E715" s="2316"/>
      <c r="F715" s="2316"/>
      <c r="G715" s="2316"/>
      <c r="H715" s="2316"/>
      <c r="I715" s="2316"/>
      <c r="J715" s="2316"/>
      <c r="K715" s="2316"/>
      <c r="L715" s="2316"/>
      <c r="M715" s="2316"/>
      <c r="N715" s="2316"/>
      <c r="O715" s="2316"/>
      <c r="P715" s="2316"/>
      <c r="Q715" s="2316"/>
      <c r="R715" s="2316"/>
      <c r="S715" s="2316"/>
      <c r="T715" s="2316"/>
      <c r="U715" s="2316"/>
      <c r="V715" s="2316"/>
      <c r="W715" s="2316"/>
      <c r="X715" s="2316"/>
      <c r="Y715" s="2316"/>
      <c r="Z715" s="2316"/>
    </row>
    <row r="716" spans="1:26" ht="15.75" customHeight="1">
      <c r="A716" s="2316"/>
      <c r="B716" s="2316"/>
      <c r="C716" s="2316"/>
      <c r="D716" s="2316"/>
      <c r="E716" s="2316"/>
      <c r="F716" s="2316"/>
      <c r="G716" s="2316"/>
      <c r="H716" s="2316"/>
      <c r="I716" s="2316"/>
      <c r="J716" s="2316"/>
      <c r="K716" s="2316"/>
      <c r="L716" s="2316"/>
      <c r="M716" s="2316"/>
      <c r="N716" s="2316"/>
      <c r="O716" s="2316"/>
      <c r="P716" s="2316"/>
      <c r="Q716" s="2316"/>
      <c r="R716" s="2316"/>
      <c r="S716" s="2316"/>
      <c r="T716" s="2316"/>
      <c r="U716" s="2316"/>
      <c r="V716" s="2316"/>
      <c r="W716" s="2316"/>
      <c r="X716" s="2316"/>
      <c r="Y716" s="2316"/>
      <c r="Z716" s="2316"/>
    </row>
    <row r="717" spans="1:26" ht="15.75" customHeight="1">
      <c r="A717" s="2316"/>
      <c r="B717" s="2316"/>
      <c r="C717" s="2316"/>
      <c r="D717" s="2316"/>
      <c r="E717" s="2316"/>
      <c r="F717" s="2316"/>
      <c r="G717" s="2316"/>
      <c r="H717" s="2316"/>
      <c r="I717" s="2316"/>
      <c r="J717" s="2316"/>
      <c r="K717" s="2316"/>
      <c r="L717" s="2316"/>
      <c r="M717" s="2316"/>
      <c r="N717" s="2316"/>
      <c r="O717" s="2316"/>
      <c r="P717" s="2316"/>
      <c r="Q717" s="2316"/>
      <c r="R717" s="2316"/>
      <c r="S717" s="2316"/>
      <c r="T717" s="2316"/>
      <c r="U717" s="2316"/>
      <c r="V717" s="2316"/>
      <c r="W717" s="2316"/>
      <c r="X717" s="2316"/>
      <c r="Y717" s="2316"/>
      <c r="Z717" s="2316"/>
    </row>
    <row r="718" spans="1:26" ht="15.75" customHeight="1">
      <c r="A718" s="2316"/>
      <c r="B718" s="2316"/>
      <c r="C718" s="2316"/>
      <c r="D718" s="2316"/>
      <c r="E718" s="2316"/>
      <c r="F718" s="2316"/>
      <c r="G718" s="2316"/>
      <c r="H718" s="2316"/>
      <c r="I718" s="2316"/>
      <c r="J718" s="2316"/>
      <c r="K718" s="2316"/>
      <c r="L718" s="2316"/>
      <c r="M718" s="2316"/>
      <c r="N718" s="2316"/>
      <c r="O718" s="2316"/>
      <c r="P718" s="2316"/>
      <c r="Q718" s="2316"/>
      <c r="R718" s="2316"/>
      <c r="S718" s="2316"/>
      <c r="T718" s="2316"/>
      <c r="U718" s="2316"/>
      <c r="V718" s="2316"/>
      <c r="W718" s="2316"/>
      <c r="X718" s="2316"/>
      <c r="Y718" s="2316"/>
      <c r="Z718" s="2316"/>
    </row>
    <row r="719" spans="1:26" ht="15.75" customHeight="1">
      <c r="A719" s="2316"/>
      <c r="B719" s="2316"/>
      <c r="C719" s="2316"/>
      <c r="D719" s="2316"/>
      <c r="E719" s="2316"/>
      <c r="F719" s="2316"/>
      <c r="G719" s="2316"/>
      <c r="H719" s="2316"/>
      <c r="I719" s="2316"/>
      <c r="J719" s="2316"/>
      <c r="K719" s="2316"/>
      <c r="L719" s="2316"/>
      <c r="M719" s="2316"/>
      <c r="N719" s="2316"/>
      <c r="O719" s="2316"/>
      <c r="P719" s="2316"/>
      <c r="Q719" s="2316"/>
      <c r="R719" s="2316"/>
      <c r="S719" s="2316"/>
      <c r="T719" s="2316"/>
      <c r="U719" s="2316"/>
      <c r="V719" s="2316"/>
      <c r="W719" s="2316"/>
      <c r="X719" s="2316"/>
      <c r="Y719" s="2316"/>
      <c r="Z719" s="2316"/>
    </row>
    <row r="720" spans="1:26" ht="15.75" customHeight="1">
      <c r="A720" s="2316"/>
      <c r="B720" s="2316"/>
      <c r="C720" s="2316"/>
      <c r="D720" s="2316"/>
      <c r="E720" s="2316"/>
      <c r="F720" s="2316"/>
      <c r="G720" s="2316"/>
      <c r="H720" s="2316"/>
      <c r="I720" s="2316"/>
      <c r="J720" s="2316"/>
      <c r="K720" s="2316"/>
      <c r="L720" s="2316"/>
      <c r="M720" s="2316"/>
      <c r="N720" s="2316"/>
      <c r="O720" s="2316"/>
      <c r="P720" s="2316"/>
      <c r="Q720" s="2316"/>
      <c r="R720" s="2316"/>
      <c r="S720" s="2316"/>
      <c r="T720" s="2316"/>
      <c r="U720" s="2316"/>
      <c r="V720" s="2316"/>
      <c r="W720" s="2316"/>
      <c r="X720" s="2316"/>
      <c r="Y720" s="2316"/>
      <c r="Z720" s="2316"/>
    </row>
    <row r="721" spans="1:26" ht="15.75" customHeight="1">
      <c r="A721" s="2316"/>
      <c r="B721" s="2316"/>
      <c r="C721" s="2316"/>
      <c r="D721" s="2316"/>
      <c r="E721" s="2316"/>
      <c r="F721" s="2316"/>
      <c r="G721" s="2316"/>
      <c r="H721" s="2316"/>
      <c r="I721" s="2316"/>
      <c r="J721" s="2316"/>
      <c r="K721" s="2316"/>
      <c r="L721" s="2316"/>
      <c r="M721" s="2316"/>
      <c r="N721" s="2316"/>
      <c r="O721" s="2316"/>
      <c r="P721" s="2316"/>
      <c r="Q721" s="2316"/>
      <c r="R721" s="2316"/>
      <c r="S721" s="2316"/>
      <c r="T721" s="2316"/>
      <c r="U721" s="2316"/>
      <c r="V721" s="2316"/>
      <c r="W721" s="2316"/>
      <c r="X721" s="2316"/>
      <c r="Y721" s="2316"/>
      <c r="Z721" s="2316"/>
    </row>
    <row r="722" spans="1:26" ht="15.75" customHeight="1">
      <c r="A722" s="2316"/>
      <c r="B722" s="2316"/>
      <c r="C722" s="2316"/>
      <c r="D722" s="2316"/>
      <c r="E722" s="2316"/>
      <c r="F722" s="2316"/>
      <c r="G722" s="2316"/>
      <c r="H722" s="2316"/>
      <c r="I722" s="2316"/>
      <c r="J722" s="2316"/>
      <c r="K722" s="2316"/>
      <c r="L722" s="2316"/>
      <c r="M722" s="2316"/>
      <c r="N722" s="2316"/>
      <c r="O722" s="2316"/>
      <c r="P722" s="2316"/>
      <c r="Q722" s="2316"/>
      <c r="R722" s="2316"/>
      <c r="S722" s="2316"/>
      <c r="T722" s="2316"/>
      <c r="U722" s="2316"/>
      <c r="V722" s="2316"/>
      <c r="W722" s="2316"/>
      <c r="X722" s="2316"/>
      <c r="Y722" s="2316"/>
      <c r="Z722" s="2316"/>
    </row>
    <row r="723" spans="1:26" ht="15.75" customHeight="1">
      <c r="A723" s="2316"/>
      <c r="B723" s="2316"/>
      <c r="C723" s="2316"/>
      <c r="D723" s="2316"/>
      <c r="E723" s="2316"/>
      <c r="F723" s="2316"/>
      <c r="G723" s="2316"/>
      <c r="H723" s="2316"/>
      <c r="I723" s="2316"/>
      <c r="J723" s="2316"/>
      <c r="K723" s="2316"/>
      <c r="L723" s="2316"/>
      <c r="M723" s="2316"/>
      <c r="N723" s="2316"/>
      <c r="O723" s="2316"/>
      <c r="P723" s="2316"/>
      <c r="Q723" s="2316"/>
      <c r="R723" s="2316"/>
      <c r="S723" s="2316"/>
      <c r="T723" s="2316"/>
      <c r="U723" s="2316"/>
      <c r="V723" s="2316"/>
      <c r="W723" s="2316"/>
      <c r="X723" s="2316"/>
      <c r="Y723" s="2316"/>
      <c r="Z723" s="2316"/>
    </row>
    <row r="724" spans="1:26" ht="15.75" customHeight="1">
      <c r="A724" s="2316"/>
      <c r="B724" s="2316"/>
      <c r="C724" s="2316"/>
      <c r="D724" s="2316"/>
      <c r="E724" s="2316"/>
      <c r="F724" s="2316"/>
      <c r="G724" s="2316"/>
      <c r="H724" s="2316"/>
      <c r="I724" s="2316"/>
      <c r="J724" s="2316"/>
      <c r="K724" s="2316"/>
      <c r="L724" s="2316"/>
      <c r="M724" s="2316"/>
      <c r="N724" s="2316"/>
      <c r="O724" s="2316"/>
      <c r="P724" s="2316"/>
      <c r="Q724" s="2316"/>
      <c r="R724" s="2316"/>
      <c r="S724" s="2316"/>
      <c r="T724" s="2316"/>
      <c r="U724" s="2316"/>
      <c r="V724" s="2316"/>
      <c r="W724" s="2316"/>
      <c r="X724" s="2316"/>
      <c r="Y724" s="2316"/>
      <c r="Z724" s="2316"/>
    </row>
    <row r="725" spans="1:26" ht="15.75" customHeight="1">
      <c r="A725" s="2316"/>
      <c r="B725" s="2316"/>
      <c r="C725" s="2316"/>
      <c r="D725" s="2316"/>
      <c r="E725" s="2316"/>
      <c r="F725" s="2316"/>
      <c r="G725" s="2316"/>
      <c r="H725" s="2316"/>
      <c r="I725" s="2316"/>
      <c r="J725" s="2316"/>
      <c r="K725" s="2316"/>
      <c r="L725" s="2316"/>
      <c r="M725" s="2316"/>
      <c r="N725" s="2316"/>
      <c r="O725" s="2316"/>
      <c r="P725" s="2316"/>
      <c r="Q725" s="2316"/>
      <c r="R725" s="2316"/>
      <c r="S725" s="2316"/>
      <c r="T725" s="2316"/>
      <c r="U725" s="2316"/>
      <c r="V725" s="2316"/>
      <c r="W725" s="2316"/>
      <c r="X725" s="2316"/>
      <c r="Y725" s="2316"/>
      <c r="Z725" s="2316"/>
    </row>
    <row r="726" spans="1:26" ht="15.75" customHeight="1">
      <c r="A726" s="2316"/>
      <c r="B726" s="2316"/>
      <c r="C726" s="2316"/>
      <c r="D726" s="2316"/>
      <c r="E726" s="2316"/>
      <c r="F726" s="2316"/>
      <c r="G726" s="2316"/>
      <c r="H726" s="2316"/>
      <c r="I726" s="2316"/>
      <c r="J726" s="2316"/>
      <c r="K726" s="2316"/>
      <c r="L726" s="2316"/>
      <c r="M726" s="2316"/>
      <c r="N726" s="2316"/>
      <c r="O726" s="2316"/>
      <c r="P726" s="2316"/>
      <c r="Q726" s="2316"/>
      <c r="R726" s="2316"/>
      <c r="S726" s="2316"/>
      <c r="T726" s="2316"/>
      <c r="U726" s="2316"/>
      <c r="V726" s="2316"/>
      <c r="W726" s="2316"/>
      <c r="X726" s="2316"/>
      <c r="Y726" s="2316"/>
      <c r="Z726" s="2316"/>
    </row>
    <row r="727" spans="1:26" ht="15.75" customHeight="1">
      <c r="A727" s="2316"/>
      <c r="B727" s="2316"/>
      <c r="C727" s="2316"/>
      <c r="D727" s="2316"/>
      <c r="E727" s="2316"/>
      <c r="F727" s="2316"/>
      <c r="G727" s="2316"/>
      <c r="H727" s="2316"/>
      <c r="I727" s="2316"/>
      <c r="J727" s="2316"/>
      <c r="K727" s="2316"/>
      <c r="L727" s="2316"/>
      <c r="M727" s="2316"/>
      <c r="N727" s="2316"/>
      <c r="O727" s="2316"/>
      <c r="P727" s="2316"/>
      <c r="Q727" s="2316"/>
      <c r="R727" s="2316"/>
      <c r="S727" s="2316"/>
      <c r="T727" s="2316"/>
      <c r="U727" s="2316"/>
      <c r="V727" s="2316"/>
      <c r="W727" s="2316"/>
      <c r="X727" s="2316"/>
      <c r="Y727" s="2316"/>
      <c r="Z727" s="2316"/>
    </row>
    <row r="728" spans="1:26" ht="15.75" customHeight="1">
      <c r="A728" s="2316"/>
      <c r="B728" s="2316"/>
      <c r="C728" s="2316"/>
      <c r="D728" s="2316"/>
      <c r="E728" s="2316"/>
      <c r="F728" s="2316"/>
      <c r="G728" s="2316"/>
      <c r="H728" s="2316"/>
      <c r="I728" s="2316"/>
      <c r="J728" s="2316"/>
      <c r="K728" s="2316"/>
      <c r="L728" s="2316"/>
      <c r="M728" s="2316"/>
      <c r="N728" s="2316"/>
      <c r="O728" s="2316"/>
      <c r="P728" s="2316"/>
      <c r="Q728" s="2316"/>
      <c r="R728" s="2316"/>
      <c r="S728" s="2316"/>
      <c r="T728" s="2316"/>
      <c r="U728" s="2316"/>
      <c r="V728" s="2316"/>
      <c r="W728" s="2316"/>
      <c r="X728" s="2316"/>
      <c r="Y728" s="2316"/>
      <c r="Z728" s="2316"/>
    </row>
    <row r="729" spans="1:26" ht="15.75" customHeight="1">
      <c r="A729" s="2316"/>
      <c r="B729" s="2316"/>
      <c r="C729" s="2316"/>
      <c r="D729" s="2316"/>
      <c r="E729" s="2316"/>
      <c r="F729" s="2316"/>
      <c r="G729" s="2316"/>
      <c r="H729" s="2316"/>
      <c r="I729" s="2316"/>
      <c r="J729" s="2316"/>
      <c r="K729" s="2316"/>
      <c r="L729" s="2316"/>
      <c r="M729" s="2316"/>
      <c r="N729" s="2316"/>
      <c r="O729" s="2316"/>
      <c r="P729" s="2316"/>
      <c r="Q729" s="2316"/>
      <c r="R729" s="2316"/>
      <c r="S729" s="2316"/>
      <c r="T729" s="2316"/>
      <c r="U729" s="2316"/>
      <c r="V729" s="2316"/>
      <c r="W729" s="2316"/>
      <c r="X729" s="2316"/>
      <c r="Y729" s="2316"/>
      <c r="Z729" s="2316"/>
    </row>
    <row r="730" spans="1:26" ht="15.75" customHeight="1">
      <c r="A730" s="2316"/>
      <c r="B730" s="2316"/>
      <c r="C730" s="2316"/>
      <c r="D730" s="2316"/>
      <c r="E730" s="2316"/>
      <c r="F730" s="2316"/>
      <c r="G730" s="2316"/>
      <c r="H730" s="2316"/>
      <c r="I730" s="2316"/>
      <c r="J730" s="2316"/>
      <c r="K730" s="2316"/>
      <c r="L730" s="2316"/>
      <c r="M730" s="2316"/>
      <c r="N730" s="2316"/>
      <c r="O730" s="2316"/>
      <c r="P730" s="2316"/>
      <c r="Q730" s="2316"/>
      <c r="R730" s="2316"/>
      <c r="S730" s="2316"/>
      <c r="T730" s="2316"/>
      <c r="U730" s="2316"/>
      <c r="V730" s="2316"/>
      <c r="W730" s="2316"/>
      <c r="X730" s="2316"/>
      <c r="Y730" s="2316"/>
      <c r="Z730" s="2316"/>
    </row>
    <row r="731" spans="1:26" ht="15.75" customHeight="1">
      <c r="A731" s="2316"/>
      <c r="B731" s="2316"/>
      <c r="C731" s="2316"/>
      <c r="D731" s="2316"/>
      <c r="E731" s="2316"/>
      <c r="F731" s="2316"/>
      <c r="G731" s="2316"/>
      <c r="H731" s="2316"/>
      <c r="I731" s="2316"/>
      <c r="J731" s="2316"/>
      <c r="K731" s="2316"/>
      <c r="L731" s="2316"/>
      <c r="M731" s="2316"/>
      <c r="N731" s="2316"/>
      <c r="O731" s="2316"/>
      <c r="P731" s="2316"/>
      <c r="Q731" s="2316"/>
      <c r="R731" s="2316"/>
      <c r="S731" s="2316"/>
      <c r="T731" s="2316"/>
      <c r="U731" s="2316"/>
      <c r="V731" s="2316"/>
      <c r="W731" s="2316"/>
      <c r="X731" s="2316"/>
      <c r="Y731" s="2316"/>
      <c r="Z731" s="2316"/>
    </row>
    <row r="732" spans="1:26" ht="15.75" customHeight="1">
      <c r="A732" s="2316"/>
      <c r="B732" s="2316"/>
      <c r="C732" s="2316"/>
      <c r="D732" s="2316"/>
      <c r="E732" s="2316"/>
      <c r="F732" s="2316"/>
      <c r="G732" s="2316"/>
      <c r="H732" s="2316"/>
      <c r="I732" s="2316"/>
      <c r="J732" s="2316"/>
      <c r="K732" s="2316"/>
      <c r="L732" s="2316"/>
      <c r="M732" s="2316"/>
      <c r="N732" s="2316"/>
      <c r="O732" s="2316"/>
      <c r="P732" s="2316"/>
      <c r="Q732" s="2316"/>
      <c r="R732" s="2316"/>
      <c r="S732" s="2316"/>
      <c r="T732" s="2316"/>
      <c r="U732" s="2316"/>
      <c r="V732" s="2316"/>
      <c r="W732" s="2316"/>
      <c r="X732" s="2316"/>
      <c r="Y732" s="2316"/>
      <c r="Z732" s="2316"/>
    </row>
    <row r="733" spans="1:26" ht="15.75" customHeight="1">
      <c r="A733" s="2316"/>
      <c r="B733" s="2316"/>
      <c r="C733" s="2316"/>
      <c r="D733" s="2316"/>
      <c r="E733" s="2316"/>
      <c r="F733" s="2316"/>
      <c r="G733" s="2316"/>
      <c r="H733" s="2316"/>
      <c r="I733" s="2316"/>
      <c r="J733" s="2316"/>
      <c r="K733" s="2316"/>
      <c r="L733" s="2316"/>
      <c r="M733" s="2316"/>
      <c r="N733" s="2316"/>
      <c r="O733" s="2316"/>
      <c r="P733" s="2316"/>
      <c r="Q733" s="2316"/>
      <c r="R733" s="2316"/>
      <c r="S733" s="2316"/>
      <c r="T733" s="2316"/>
      <c r="U733" s="2316"/>
      <c r="V733" s="2316"/>
      <c r="W733" s="2316"/>
      <c r="X733" s="2316"/>
      <c r="Y733" s="2316"/>
      <c r="Z733" s="2316"/>
    </row>
    <row r="734" spans="1:26" ht="15.75" customHeight="1">
      <c r="A734" s="2316"/>
      <c r="B734" s="2316"/>
      <c r="C734" s="2316"/>
      <c r="D734" s="2316"/>
      <c r="E734" s="2316"/>
      <c r="F734" s="2316"/>
      <c r="G734" s="2316"/>
      <c r="H734" s="2316"/>
      <c r="I734" s="2316"/>
      <c r="J734" s="2316"/>
      <c r="K734" s="2316"/>
      <c r="L734" s="2316"/>
      <c r="M734" s="2316"/>
      <c r="N734" s="2316"/>
      <c r="O734" s="2316"/>
      <c r="P734" s="2316"/>
      <c r="Q734" s="2316"/>
      <c r="R734" s="2316"/>
      <c r="S734" s="2316"/>
      <c r="T734" s="2316"/>
      <c r="U734" s="2316"/>
      <c r="V734" s="2316"/>
      <c r="W734" s="2316"/>
      <c r="X734" s="2316"/>
      <c r="Y734" s="2316"/>
      <c r="Z734" s="2316"/>
    </row>
    <row r="735" spans="1:26" ht="15.75" customHeight="1">
      <c r="A735" s="2316"/>
      <c r="B735" s="2316"/>
      <c r="C735" s="2316"/>
      <c r="D735" s="2316"/>
      <c r="E735" s="2316"/>
      <c r="F735" s="2316"/>
      <c r="G735" s="2316"/>
      <c r="H735" s="2316"/>
      <c r="I735" s="2316"/>
      <c r="J735" s="2316"/>
      <c r="K735" s="2316"/>
      <c r="L735" s="2316"/>
      <c r="M735" s="2316"/>
      <c r="N735" s="2316"/>
      <c r="O735" s="2316"/>
      <c r="P735" s="2316"/>
      <c r="Q735" s="2316"/>
      <c r="R735" s="2316"/>
      <c r="S735" s="2316"/>
      <c r="T735" s="2316"/>
      <c r="U735" s="2316"/>
      <c r="V735" s="2316"/>
      <c r="W735" s="2316"/>
      <c r="X735" s="2316"/>
      <c r="Y735" s="2316"/>
      <c r="Z735" s="2316"/>
    </row>
    <row r="736" spans="1:26" ht="15.75" customHeight="1">
      <c r="A736" s="2316"/>
      <c r="B736" s="2316"/>
      <c r="C736" s="2316"/>
      <c r="D736" s="2316"/>
      <c r="E736" s="2316"/>
      <c r="F736" s="2316"/>
      <c r="G736" s="2316"/>
      <c r="H736" s="2316"/>
      <c r="I736" s="2316"/>
      <c r="J736" s="2316"/>
      <c r="K736" s="2316"/>
      <c r="L736" s="2316"/>
      <c r="M736" s="2316"/>
      <c r="N736" s="2316"/>
      <c r="O736" s="2316"/>
      <c r="P736" s="2316"/>
      <c r="Q736" s="2316"/>
      <c r="R736" s="2316"/>
      <c r="S736" s="2316"/>
      <c r="T736" s="2316"/>
      <c r="U736" s="2316"/>
      <c r="V736" s="2316"/>
      <c r="W736" s="2316"/>
      <c r="X736" s="2316"/>
      <c r="Y736" s="2316"/>
      <c r="Z736" s="2316"/>
    </row>
    <row r="737" spans="1:26" ht="15.75" customHeight="1">
      <c r="A737" s="2316"/>
      <c r="B737" s="2316"/>
      <c r="C737" s="2316"/>
      <c r="D737" s="2316"/>
      <c r="E737" s="2316"/>
      <c r="F737" s="2316"/>
      <c r="G737" s="2316"/>
      <c r="H737" s="2316"/>
      <c r="I737" s="2316"/>
      <c r="J737" s="2316"/>
      <c r="K737" s="2316"/>
      <c r="L737" s="2316"/>
      <c r="M737" s="2316"/>
      <c r="N737" s="2316"/>
      <c r="O737" s="2316"/>
      <c r="P737" s="2316"/>
      <c r="Q737" s="2316"/>
      <c r="R737" s="2316"/>
      <c r="S737" s="2316"/>
      <c r="T737" s="2316"/>
      <c r="U737" s="2316"/>
      <c r="V737" s="2316"/>
      <c r="W737" s="2316"/>
      <c r="X737" s="2316"/>
      <c r="Y737" s="2316"/>
      <c r="Z737" s="2316"/>
    </row>
    <row r="738" spans="1:26" ht="15.75" customHeight="1">
      <c r="A738" s="2316"/>
      <c r="B738" s="2316"/>
      <c r="C738" s="2316"/>
      <c r="D738" s="2316"/>
      <c r="E738" s="2316"/>
      <c r="F738" s="2316"/>
      <c r="G738" s="2316"/>
      <c r="H738" s="2316"/>
      <c r="I738" s="2316"/>
      <c r="J738" s="2316"/>
      <c r="K738" s="2316"/>
      <c r="L738" s="2316"/>
      <c r="M738" s="2316"/>
      <c r="N738" s="2316"/>
      <c r="O738" s="2316"/>
      <c r="P738" s="2316"/>
      <c r="Q738" s="2316"/>
      <c r="R738" s="2316"/>
      <c r="S738" s="2316"/>
      <c r="T738" s="2316"/>
      <c r="U738" s="2316"/>
      <c r="V738" s="2316"/>
      <c r="W738" s="2316"/>
      <c r="X738" s="2316"/>
      <c r="Y738" s="2316"/>
      <c r="Z738" s="2316"/>
    </row>
    <row r="739" spans="1:26" ht="15.75" customHeight="1">
      <c r="A739" s="2316"/>
      <c r="B739" s="2316"/>
      <c r="C739" s="2316"/>
      <c r="D739" s="2316"/>
      <c r="E739" s="2316"/>
      <c r="F739" s="2316"/>
      <c r="G739" s="2316"/>
      <c r="H739" s="2316"/>
      <c r="I739" s="2316"/>
      <c r="J739" s="2316"/>
      <c r="K739" s="2316"/>
      <c r="L739" s="2316"/>
      <c r="M739" s="2316"/>
      <c r="N739" s="2316"/>
      <c r="O739" s="2316"/>
      <c r="P739" s="2316"/>
      <c r="Q739" s="2316"/>
      <c r="R739" s="2316"/>
      <c r="S739" s="2316"/>
      <c r="T739" s="2316"/>
      <c r="U739" s="2316"/>
      <c r="V739" s="2316"/>
      <c r="W739" s="2316"/>
      <c r="X739" s="2316"/>
      <c r="Y739" s="2316"/>
      <c r="Z739" s="2316"/>
    </row>
    <row r="740" spans="1:26" ht="15.75" customHeight="1">
      <c r="A740" s="2316"/>
      <c r="B740" s="2316"/>
      <c r="C740" s="2316"/>
      <c r="D740" s="2316"/>
      <c r="E740" s="2316"/>
      <c r="F740" s="2316"/>
      <c r="G740" s="2316"/>
      <c r="H740" s="2316"/>
      <c r="I740" s="2316"/>
      <c r="J740" s="2316"/>
      <c r="K740" s="2316"/>
      <c r="L740" s="2316"/>
      <c r="M740" s="2316"/>
      <c r="N740" s="2316"/>
      <c r="O740" s="2316"/>
      <c r="P740" s="2316"/>
      <c r="Q740" s="2316"/>
      <c r="R740" s="2316"/>
      <c r="S740" s="2316"/>
      <c r="T740" s="2316"/>
      <c r="U740" s="2316"/>
      <c r="V740" s="2316"/>
      <c r="W740" s="2316"/>
      <c r="X740" s="2316"/>
      <c r="Y740" s="2316"/>
      <c r="Z740" s="2316"/>
    </row>
    <row r="741" spans="1:26" ht="15.75" customHeight="1">
      <c r="A741" s="2316"/>
      <c r="B741" s="2316"/>
      <c r="C741" s="2316"/>
      <c r="D741" s="2316"/>
      <c r="E741" s="2316"/>
      <c r="F741" s="2316"/>
      <c r="G741" s="2316"/>
      <c r="H741" s="2316"/>
      <c r="I741" s="2316"/>
      <c r="J741" s="2316"/>
      <c r="K741" s="2316"/>
      <c r="L741" s="2316"/>
      <c r="M741" s="2316"/>
      <c r="N741" s="2316"/>
      <c r="O741" s="2316"/>
      <c r="P741" s="2316"/>
      <c r="Q741" s="2316"/>
      <c r="R741" s="2316"/>
      <c r="S741" s="2316"/>
      <c r="T741" s="2316"/>
      <c r="U741" s="2316"/>
      <c r="V741" s="2316"/>
      <c r="W741" s="2316"/>
      <c r="X741" s="2316"/>
      <c r="Y741" s="2316"/>
      <c r="Z741" s="2316"/>
    </row>
    <row r="742" spans="1:26" ht="15.75" customHeight="1">
      <c r="A742" s="2316"/>
      <c r="B742" s="2316"/>
      <c r="C742" s="2316"/>
      <c r="D742" s="2316"/>
      <c r="E742" s="2316"/>
      <c r="F742" s="2316"/>
      <c r="G742" s="2316"/>
      <c r="H742" s="2316"/>
      <c r="I742" s="2316"/>
      <c r="J742" s="2316"/>
      <c r="K742" s="2316"/>
      <c r="L742" s="2316"/>
      <c r="M742" s="2316"/>
      <c r="N742" s="2316"/>
      <c r="O742" s="2316"/>
      <c r="P742" s="2316"/>
      <c r="Q742" s="2316"/>
      <c r="R742" s="2316"/>
      <c r="S742" s="2316"/>
      <c r="T742" s="2316"/>
      <c r="U742" s="2316"/>
      <c r="V742" s="2316"/>
      <c r="W742" s="2316"/>
      <c r="X742" s="2316"/>
      <c r="Y742" s="2316"/>
      <c r="Z742" s="2316"/>
    </row>
    <row r="743" spans="1:26" ht="15.75" customHeight="1">
      <c r="A743" s="2316"/>
      <c r="B743" s="2316"/>
      <c r="C743" s="2316"/>
      <c r="D743" s="2316"/>
      <c r="E743" s="2316"/>
      <c r="F743" s="2316"/>
      <c r="G743" s="2316"/>
      <c r="H743" s="2316"/>
      <c r="I743" s="2316"/>
      <c r="J743" s="2316"/>
      <c r="K743" s="2316"/>
      <c r="L743" s="2316"/>
      <c r="M743" s="2316"/>
      <c r="N743" s="2316"/>
      <c r="O743" s="2316"/>
      <c r="P743" s="2316"/>
      <c r="Q743" s="2316"/>
      <c r="R743" s="2316"/>
      <c r="S743" s="2316"/>
      <c r="T743" s="2316"/>
      <c r="U743" s="2316"/>
      <c r="V743" s="2316"/>
      <c r="W743" s="2316"/>
      <c r="X743" s="2316"/>
      <c r="Y743" s="2316"/>
      <c r="Z743" s="2316"/>
    </row>
    <row r="744" spans="1:26" ht="15.75" customHeight="1">
      <c r="A744" s="2316"/>
      <c r="B744" s="2316"/>
      <c r="C744" s="2316"/>
      <c r="D744" s="2316"/>
      <c r="E744" s="2316"/>
      <c r="F744" s="2316"/>
      <c r="G744" s="2316"/>
      <c r="H744" s="2316"/>
      <c r="I744" s="2316"/>
      <c r="J744" s="2316"/>
      <c r="K744" s="2316"/>
      <c r="L744" s="2316"/>
      <c r="M744" s="2316"/>
      <c r="N744" s="2316"/>
      <c r="O744" s="2316"/>
      <c r="P744" s="2316"/>
      <c r="Q744" s="2316"/>
      <c r="R744" s="2316"/>
      <c r="S744" s="2316"/>
      <c r="T744" s="2316"/>
      <c r="U744" s="2316"/>
      <c r="V744" s="2316"/>
      <c r="W744" s="2316"/>
      <c r="X744" s="2316"/>
      <c r="Y744" s="2316"/>
      <c r="Z744" s="2316"/>
    </row>
    <row r="745" spans="1:26" ht="15.75" customHeight="1">
      <c r="A745" s="2316"/>
      <c r="B745" s="2316"/>
      <c r="C745" s="2316"/>
      <c r="D745" s="2316"/>
      <c r="E745" s="2316"/>
      <c r="F745" s="2316"/>
      <c r="G745" s="2316"/>
      <c r="H745" s="2316"/>
      <c r="I745" s="2316"/>
      <c r="J745" s="2316"/>
      <c r="K745" s="2316"/>
      <c r="L745" s="2316"/>
      <c r="M745" s="2316"/>
      <c r="N745" s="2316"/>
      <c r="O745" s="2316"/>
      <c r="P745" s="2316"/>
      <c r="Q745" s="2316"/>
      <c r="R745" s="2316"/>
      <c r="S745" s="2316"/>
      <c r="T745" s="2316"/>
      <c r="U745" s="2316"/>
      <c r="V745" s="2316"/>
      <c r="W745" s="2316"/>
      <c r="X745" s="2316"/>
      <c r="Y745" s="2316"/>
      <c r="Z745" s="2316"/>
    </row>
    <row r="746" spans="1:26" ht="15.75" customHeight="1">
      <c r="A746" s="2316"/>
      <c r="B746" s="2316"/>
      <c r="C746" s="2316"/>
      <c r="D746" s="2316"/>
      <c r="E746" s="2316"/>
      <c r="F746" s="2316"/>
      <c r="G746" s="2316"/>
      <c r="H746" s="2316"/>
      <c r="I746" s="2316"/>
      <c r="J746" s="2316"/>
      <c r="K746" s="2316"/>
      <c r="L746" s="2316"/>
      <c r="M746" s="2316"/>
      <c r="N746" s="2316"/>
      <c r="O746" s="2316"/>
      <c r="P746" s="2316"/>
      <c r="Q746" s="2316"/>
      <c r="R746" s="2316"/>
      <c r="S746" s="2316"/>
      <c r="T746" s="2316"/>
      <c r="U746" s="2316"/>
      <c r="V746" s="2316"/>
      <c r="W746" s="2316"/>
      <c r="X746" s="2316"/>
      <c r="Y746" s="2316"/>
      <c r="Z746" s="2316"/>
    </row>
    <row r="747" spans="1:26" ht="15.75" customHeight="1">
      <c r="A747" s="2316"/>
      <c r="B747" s="2316"/>
      <c r="C747" s="2316"/>
      <c r="D747" s="2316"/>
      <c r="E747" s="2316"/>
      <c r="F747" s="2316"/>
      <c r="G747" s="2316"/>
      <c r="H747" s="2316"/>
      <c r="I747" s="2316"/>
      <c r="J747" s="2316"/>
      <c r="K747" s="2316"/>
      <c r="L747" s="2316"/>
      <c r="M747" s="2316"/>
      <c r="N747" s="2316"/>
      <c r="O747" s="2316"/>
      <c r="P747" s="2316"/>
      <c r="Q747" s="2316"/>
      <c r="R747" s="2316"/>
      <c r="S747" s="2316"/>
      <c r="T747" s="2316"/>
      <c r="U747" s="2316"/>
      <c r="V747" s="2316"/>
      <c r="W747" s="2316"/>
      <c r="X747" s="2316"/>
      <c r="Y747" s="2316"/>
      <c r="Z747" s="2316"/>
    </row>
    <row r="748" spans="1:26" ht="15.75" customHeight="1">
      <c r="A748" s="2316"/>
      <c r="B748" s="2316"/>
      <c r="C748" s="2316"/>
      <c r="D748" s="2316"/>
      <c r="E748" s="2316"/>
      <c r="F748" s="2316"/>
      <c r="G748" s="2316"/>
      <c r="H748" s="2316"/>
      <c r="I748" s="2316"/>
      <c r="J748" s="2316"/>
      <c r="K748" s="2316"/>
      <c r="L748" s="2316"/>
      <c r="M748" s="2316"/>
      <c r="N748" s="2316"/>
      <c r="O748" s="2316"/>
      <c r="P748" s="2316"/>
      <c r="Q748" s="2316"/>
      <c r="R748" s="2316"/>
      <c r="S748" s="2316"/>
      <c r="T748" s="2316"/>
      <c r="U748" s="2316"/>
      <c r="V748" s="2316"/>
      <c r="W748" s="2316"/>
      <c r="X748" s="2316"/>
      <c r="Y748" s="2316"/>
      <c r="Z748" s="2316"/>
    </row>
    <row r="749" spans="1:26" ht="15.75" customHeight="1">
      <c r="A749" s="2316"/>
      <c r="B749" s="2316"/>
      <c r="C749" s="2316"/>
      <c r="D749" s="2316"/>
      <c r="E749" s="2316"/>
      <c r="F749" s="2316"/>
      <c r="G749" s="2316"/>
      <c r="H749" s="2316"/>
      <c r="I749" s="2316"/>
      <c r="J749" s="2316"/>
      <c r="K749" s="2316"/>
      <c r="L749" s="2316"/>
      <c r="M749" s="2316"/>
      <c r="N749" s="2316"/>
      <c r="O749" s="2316"/>
      <c r="P749" s="2316"/>
      <c r="Q749" s="2316"/>
      <c r="R749" s="2316"/>
      <c r="S749" s="2316"/>
      <c r="T749" s="2316"/>
      <c r="U749" s="2316"/>
      <c r="V749" s="2316"/>
      <c r="W749" s="2316"/>
      <c r="X749" s="2316"/>
      <c r="Y749" s="2316"/>
      <c r="Z749" s="2316"/>
    </row>
    <row r="750" spans="1:26" ht="15.75" customHeight="1">
      <c r="A750" s="2316"/>
      <c r="B750" s="2316"/>
      <c r="C750" s="2316"/>
      <c r="D750" s="2316"/>
      <c r="E750" s="2316"/>
      <c r="F750" s="2316"/>
      <c r="G750" s="2316"/>
      <c r="H750" s="2316"/>
      <c r="I750" s="2316"/>
      <c r="J750" s="2316"/>
      <c r="K750" s="2316"/>
      <c r="L750" s="2316"/>
      <c r="M750" s="2316"/>
      <c r="N750" s="2316"/>
      <c r="O750" s="2316"/>
      <c r="P750" s="2316"/>
      <c r="Q750" s="2316"/>
      <c r="R750" s="2316"/>
      <c r="S750" s="2316"/>
      <c r="T750" s="2316"/>
      <c r="U750" s="2316"/>
      <c r="V750" s="2316"/>
      <c r="W750" s="2316"/>
      <c r="X750" s="2316"/>
      <c r="Y750" s="2316"/>
      <c r="Z750" s="2316"/>
    </row>
    <row r="751" spans="1:26" ht="15.75" customHeight="1">
      <c r="A751" s="2316"/>
      <c r="B751" s="2316"/>
      <c r="C751" s="2316"/>
      <c r="D751" s="2316"/>
      <c r="E751" s="2316"/>
      <c r="F751" s="2316"/>
      <c r="G751" s="2316"/>
      <c r="H751" s="2316"/>
      <c r="I751" s="2316"/>
      <c r="J751" s="2316"/>
      <c r="K751" s="2316"/>
      <c r="L751" s="2316"/>
      <c r="M751" s="2316"/>
      <c r="N751" s="2316"/>
      <c r="O751" s="2316"/>
      <c r="P751" s="2316"/>
      <c r="Q751" s="2316"/>
      <c r="R751" s="2316"/>
      <c r="S751" s="2316"/>
      <c r="T751" s="2316"/>
      <c r="U751" s="2316"/>
      <c r="V751" s="2316"/>
      <c r="W751" s="2316"/>
      <c r="X751" s="2316"/>
      <c r="Y751" s="2316"/>
      <c r="Z751" s="2316"/>
    </row>
    <row r="752" spans="1:26" ht="15.75" customHeight="1">
      <c r="A752" s="2316"/>
      <c r="B752" s="2316"/>
      <c r="C752" s="2316"/>
      <c r="D752" s="2316"/>
      <c r="E752" s="2316"/>
      <c r="F752" s="2316"/>
      <c r="G752" s="2316"/>
      <c r="H752" s="2316"/>
      <c r="I752" s="2316"/>
      <c r="J752" s="2316"/>
      <c r="K752" s="2316"/>
      <c r="L752" s="2316"/>
      <c r="M752" s="2316"/>
      <c r="N752" s="2316"/>
      <c r="O752" s="2316"/>
      <c r="P752" s="2316"/>
      <c r="Q752" s="2316"/>
      <c r="R752" s="2316"/>
      <c r="S752" s="2316"/>
      <c r="T752" s="2316"/>
      <c r="U752" s="2316"/>
      <c r="V752" s="2316"/>
      <c r="W752" s="2316"/>
      <c r="X752" s="2316"/>
      <c r="Y752" s="2316"/>
      <c r="Z752" s="2316"/>
    </row>
    <row r="753" spans="1:26" ht="15.75" customHeight="1">
      <c r="A753" s="2316"/>
      <c r="B753" s="2316"/>
      <c r="C753" s="2316"/>
      <c r="D753" s="2316"/>
      <c r="E753" s="2316"/>
      <c r="F753" s="2316"/>
      <c r="G753" s="2316"/>
      <c r="H753" s="2316"/>
      <c r="I753" s="2316"/>
      <c r="J753" s="2316"/>
      <c r="K753" s="2316"/>
      <c r="L753" s="2316"/>
      <c r="M753" s="2316"/>
      <c r="N753" s="2316"/>
      <c r="O753" s="2316"/>
      <c r="P753" s="2316"/>
      <c r="Q753" s="2316"/>
      <c r="R753" s="2316"/>
      <c r="S753" s="2316"/>
      <c r="T753" s="2316"/>
      <c r="U753" s="2316"/>
      <c r="V753" s="2316"/>
      <c r="W753" s="2316"/>
      <c r="X753" s="2316"/>
      <c r="Y753" s="2316"/>
      <c r="Z753" s="2316"/>
    </row>
    <row r="754" spans="1:26" ht="15.75" customHeight="1">
      <c r="A754" s="2316"/>
      <c r="B754" s="2316"/>
      <c r="C754" s="2316"/>
      <c r="D754" s="2316"/>
      <c r="E754" s="2316"/>
      <c r="F754" s="2316"/>
      <c r="G754" s="2316"/>
      <c r="H754" s="2316"/>
      <c r="I754" s="2316"/>
      <c r="J754" s="2316"/>
      <c r="K754" s="2316"/>
      <c r="L754" s="2316"/>
      <c r="M754" s="2316"/>
      <c r="N754" s="2316"/>
      <c r="O754" s="2316"/>
      <c r="P754" s="2316"/>
      <c r="Q754" s="2316"/>
      <c r="R754" s="2316"/>
      <c r="S754" s="2316"/>
      <c r="T754" s="2316"/>
      <c r="U754" s="2316"/>
      <c r="V754" s="2316"/>
      <c r="W754" s="2316"/>
      <c r="X754" s="2316"/>
      <c r="Y754" s="2316"/>
      <c r="Z754" s="2316"/>
    </row>
    <row r="755" spans="1:26" ht="15.75" customHeight="1">
      <c r="A755" s="2316"/>
      <c r="B755" s="2316"/>
      <c r="C755" s="2316"/>
      <c r="D755" s="2316"/>
      <c r="E755" s="2316"/>
      <c r="F755" s="2316"/>
      <c r="G755" s="2316"/>
      <c r="H755" s="2316"/>
      <c r="I755" s="2316"/>
      <c r="J755" s="2316"/>
      <c r="K755" s="2316"/>
      <c r="L755" s="2316"/>
      <c r="M755" s="2316"/>
      <c r="N755" s="2316"/>
      <c r="O755" s="2316"/>
      <c r="P755" s="2316"/>
      <c r="Q755" s="2316"/>
      <c r="R755" s="2316"/>
      <c r="S755" s="2316"/>
      <c r="T755" s="2316"/>
      <c r="U755" s="2316"/>
      <c r="V755" s="2316"/>
      <c r="W755" s="2316"/>
      <c r="X755" s="2316"/>
      <c r="Y755" s="2316"/>
      <c r="Z755" s="2316"/>
    </row>
    <row r="756" spans="1:26" ht="15.75" customHeight="1">
      <c r="A756" s="2316"/>
      <c r="B756" s="2316"/>
      <c r="C756" s="2316"/>
      <c r="D756" s="2316"/>
      <c r="E756" s="2316"/>
      <c r="F756" s="2316"/>
      <c r="G756" s="2316"/>
      <c r="H756" s="2316"/>
      <c r="I756" s="2316"/>
      <c r="J756" s="2316"/>
      <c r="K756" s="2316"/>
      <c r="L756" s="2316"/>
      <c r="M756" s="2316"/>
      <c r="N756" s="2316"/>
      <c r="O756" s="2316"/>
      <c r="P756" s="2316"/>
      <c r="Q756" s="2316"/>
      <c r="R756" s="2316"/>
      <c r="S756" s="2316"/>
      <c r="T756" s="2316"/>
      <c r="U756" s="2316"/>
      <c r="V756" s="2316"/>
      <c r="W756" s="2316"/>
      <c r="X756" s="2316"/>
      <c r="Y756" s="2316"/>
      <c r="Z756" s="2316"/>
    </row>
    <row r="757" spans="1:26" ht="15.75" customHeight="1">
      <c r="A757" s="2316"/>
      <c r="B757" s="2316"/>
      <c r="C757" s="2316"/>
      <c r="D757" s="2316"/>
      <c r="E757" s="2316"/>
      <c r="F757" s="2316"/>
      <c r="G757" s="2316"/>
      <c r="H757" s="2316"/>
      <c r="I757" s="2316"/>
      <c r="J757" s="2316"/>
      <c r="K757" s="2316"/>
      <c r="L757" s="2316"/>
      <c r="M757" s="2316"/>
      <c r="N757" s="2316"/>
      <c r="O757" s="2316"/>
      <c r="P757" s="2316"/>
      <c r="Q757" s="2316"/>
      <c r="R757" s="2316"/>
      <c r="S757" s="2316"/>
      <c r="T757" s="2316"/>
      <c r="U757" s="2316"/>
      <c r="V757" s="2316"/>
      <c r="W757" s="2316"/>
      <c r="X757" s="2316"/>
      <c r="Y757" s="2316"/>
      <c r="Z757" s="2316"/>
    </row>
    <row r="758" spans="1:26" ht="15.75" customHeight="1">
      <c r="A758" s="2316"/>
      <c r="B758" s="2316"/>
      <c r="C758" s="2316"/>
      <c r="D758" s="2316"/>
      <c r="E758" s="2316"/>
      <c r="F758" s="2316"/>
      <c r="G758" s="2316"/>
      <c r="H758" s="2316"/>
      <c r="I758" s="2316"/>
      <c r="J758" s="2316"/>
      <c r="K758" s="2316"/>
      <c r="L758" s="2316"/>
      <c r="M758" s="2316"/>
      <c r="N758" s="2316"/>
      <c r="O758" s="2316"/>
      <c r="P758" s="2316"/>
      <c r="Q758" s="2316"/>
      <c r="R758" s="2316"/>
      <c r="S758" s="2316"/>
      <c r="T758" s="2316"/>
      <c r="U758" s="2316"/>
      <c r="V758" s="2316"/>
      <c r="W758" s="2316"/>
      <c r="X758" s="2316"/>
      <c r="Y758" s="2316"/>
      <c r="Z758" s="2316"/>
    </row>
    <row r="759" spans="1:26" ht="15.75" customHeight="1">
      <c r="A759" s="2316"/>
      <c r="B759" s="2316"/>
      <c r="C759" s="2316"/>
      <c r="D759" s="2316"/>
      <c r="E759" s="2316"/>
      <c r="F759" s="2316"/>
      <c r="G759" s="2316"/>
      <c r="H759" s="2316"/>
      <c r="I759" s="2316"/>
      <c r="J759" s="2316"/>
      <c r="K759" s="2316"/>
      <c r="L759" s="2316"/>
      <c r="M759" s="2316"/>
      <c r="N759" s="2316"/>
      <c r="O759" s="2316"/>
      <c r="P759" s="2316"/>
      <c r="Q759" s="2316"/>
      <c r="R759" s="2316"/>
      <c r="S759" s="2316"/>
      <c r="T759" s="2316"/>
      <c r="U759" s="2316"/>
      <c r="V759" s="2316"/>
      <c r="W759" s="2316"/>
      <c r="X759" s="2316"/>
      <c r="Y759" s="2316"/>
      <c r="Z759" s="2316"/>
    </row>
    <row r="760" spans="1:26" ht="15.75" customHeight="1">
      <c r="A760" s="2316"/>
      <c r="B760" s="2316"/>
      <c r="C760" s="2316"/>
      <c r="D760" s="2316"/>
      <c r="E760" s="2316"/>
      <c r="F760" s="2316"/>
      <c r="G760" s="2316"/>
      <c r="H760" s="2316"/>
      <c r="I760" s="2316"/>
      <c r="J760" s="2316"/>
      <c r="K760" s="2316"/>
      <c r="L760" s="2316"/>
      <c r="M760" s="2316"/>
      <c r="N760" s="2316"/>
      <c r="O760" s="2316"/>
      <c r="P760" s="2316"/>
      <c r="Q760" s="2316"/>
      <c r="R760" s="2316"/>
      <c r="S760" s="2316"/>
      <c r="T760" s="2316"/>
      <c r="U760" s="2316"/>
      <c r="V760" s="2316"/>
      <c r="W760" s="2316"/>
      <c r="X760" s="2316"/>
      <c r="Y760" s="2316"/>
      <c r="Z760" s="2316"/>
    </row>
    <row r="761" spans="1:26" ht="15.75" customHeight="1">
      <c r="A761" s="2316"/>
      <c r="B761" s="2316"/>
      <c r="C761" s="2316"/>
      <c r="D761" s="2316"/>
      <c r="E761" s="2316"/>
      <c r="F761" s="2316"/>
      <c r="G761" s="2316"/>
      <c r="H761" s="2316"/>
      <c r="I761" s="2316"/>
      <c r="J761" s="2316"/>
      <c r="K761" s="2316"/>
      <c r="L761" s="2316"/>
      <c r="M761" s="2316"/>
      <c r="N761" s="2316"/>
      <c r="O761" s="2316"/>
      <c r="P761" s="2316"/>
      <c r="Q761" s="2316"/>
      <c r="R761" s="2316"/>
      <c r="S761" s="2316"/>
      <c r="T761" s="2316"/>
      <c r="U761" s="2316"/>
      <c r="V761" s="2316"/>
      <c r="W761" s="2316"/>
      <c r="X761" s="2316"/>
      <c r="Y761" s="2316"/>
      <c r="Z761" s="2316"/>
    </row>
    <row r="762" spans="1:26" ht="15.75" customHeight="1">
      <c r="A762" s="2316"/>
      <c r="B762" s="2316"/>
      <c r="C762" s="2316"/>
      <c r="D762" s="2316"/>
      <c r="E762" s="2316"/>
      <c r="F762" s="2316"/>
      <c r="G762" s="2316"/>
      <c r="H762" s="2316"/>
      <c r="I762" s="2316"/>
      <c r="J762" s="2316"/>
      <c r="K762" s="2316"/>
      <c r="L762" s="2316"/>
      <c r="M762" s="2316"/>
      <c r="N762" s="2316"/>
      <c r="O762" s="2316"/>
      <c r="P762" s="2316"/>
      <c r="Q762" s="2316"/>
      <c r="R762" s="2316"/>
      <c r="S762" s="2316"/>
      <c r="T762" s="2316"/>
      <c r="U762" s="2316"/>
      <c r="V762" s="2316"/>
      <c r="W762" s="2316"/>
      <c r="X762" s="2316"/>
      <c r="Y762" s="2316"/>
      <c r="Z762" s="2316"/>
    </row>
    <row r="763" spans="1:26" ht="15.75" customHeight="1">
      <c r="A763" s="2316"/>
      <c r="B763" s="2316"/>
      <c r="C763" s="2316"/>
      <c r="D763" s="2316"/>
      <c r="E763" s="2316"/>
      <c r="F763" s="2316"/>
      <c r="G763" s="2316"/>
      <c r="H763" s="2316"/>
      <c r="I763" s="2316"/>
      <c r="J763" s="2316"/>
      <c r="K763" s="2316"/>
      <c r="L763" s="2316"/>
      <c r="M763" s="2316"/>
      <c r="N763" s="2316"/>
      <c r="O763" s="2316"/>
      <c r="P763" s="2316"/>
      <c r="Q763" s="2316"/>
      <c r="R763" s="2316"/>
      <c r="S763" s="2316"/>
      <c r="T763" s="2316"/>
      <c r="U763" s="2316"/>
      <c r="V763" s="2316"/>
      <c r="W763" s="2316"/>
      <c r="X763" s="2316"/>
      <c r="Y763" s="2316"/>
      <c r="Z763" s="2316"/>
    </row>
    <row r="764" spans="1:26" ht="15.75" customHeight="1">
      <c r="A764" s="2316"/>
      <c r="B764" s="2316"/>
      <c r="C764" s="2316"/>
      <c r="D764" s="2316"/>
      <c r="E764" s="2316"/>
      <c r="F764" s="2316"/>
      <c r="G764" s="2316"/>
      <c r="H764" s="2316"/>
      <c r="I764" s="2316"/>
      <c r="J764" s="2316"/>
      <c r="K764" s="2316"/>
      <c r="L764" s="2316"/>
      <c r="M764" s="2316"/>
      <c r="N764" s="2316"/>
      <c r="O764" s="2316"/>
      <c r="P764" s="2316"/>
      <c r="Q764" s="2316"/>
      <c r="R764" s="2316"/>
      <c r="S764" s="2316"/>
      <c r="T764" s="2316"/>
      <c r="U764" s="2316"/>
      <c r="V764" s="2316"/>
      <c r="W764" s="2316"/>
      <c r="X764" s="2316"/>
      <c r="Y764" s="2316"/>
      <c r="Z764" s="2316"/>
    </row>
    <row r="765" spans="1:26" ht="15.75" customHeight="1">
      <c r="A765" s="2316"/>
      <c r="B765" s="2316"/>
      <c r="C765" s="2316"/>
      <c r="D765" s="2316"/>
      <c r="E765" s="2316"/>
      <c r="F765" s="2316"/>
      <c r="G765" s="2316"/>
      <c r="H765" s="2316"/>
      <c r="I765" s="2316"/>
      <c r="J765" s="2316"/>
      <c r="K765" s="2316"/>
      <c r="L765" s="2316"/>
      <c r="M765" s="2316"/>
      <c r="N765" s="2316"/>
      <c r="O765" s="2316"/>
      <c r="P765" s="2316"/>
      <c r="Q765" s="2316"/>
      <c r="R765" s="2316"/>
      <c r="S765" s="2316"/>
      <c r="T765" s="2316"/>
      <c r="U765" s="2316"/>
      <c r="V765" s="2316"/>
      <c r="W765" s="2316"/>
      <c r="X765" s="2316"/>
      <c r="Y765" s="2316"/>
      <c r="Z765" s="2316"/>
    </row>
    <row r="766" spans="1:26" ht="15.75" customHeight="1">
      <c r="A766" s="2316"/>
      <c r="B766" s="2316"/>
      <c r="C766" s="2316"/>
      <c r="D766" s="2316"/>
      <c r="E766" s="2316"/>
      <c r="F766" s="2316"/>
      <c r="G766" s="2316"/>
      <c r="H766" s="2316"/>
      <c r="I766" s="2316"/>
      <c r="J766" s="2316"/>
      <c r="K766" s="2316"/>
      <c r="L766" s="2316"/>
      <c r="M766" s="2316"/>
      <c r="N766" s="2316"/>
      <c r="O766" s="2316"/>
      <c r="P766" s="2316"/>
      <c r="Q766" s="2316"/>
      <c r="R766" s="2316"/>
      <c r="S766" s="2316"/>
      <c r="T766" s="2316"/>
      <c r="U766" s="2316"/>
      <c r="V766" s="2316"/>
      <c r="W766" s="2316"/>
      <c r="X766" s="2316"/>
      <c r="Y766" s="2316"/>
      <c r="Z766" s="2316"/>
    </row>
    <row r="767" spans="1:26" ht="15.75" customHeight="1">
      <c r="A767" s="2316"/>
      <c r="B767" s="2316"/>
      <c r="C767" s="2316"/>
      <c r="D767" s="2316"/>
      <c r="E767" s="2316"/>
      <c r="F767" s="2316"/>
      <c r="G767" s="2316"/>
      <c r="H767" s="2316"/>
      <c r="I767" s="2316"/>
      <c r="J767" s="2316"/>
      <c r="K767" s="2316"/>
      <c r="L767" s="2316"/>
      <c r="M767" s="2316"/>
      <c r="N767" s="2316"/>
      <c r="O767" s="2316"/>
      <c r="P767" s="2316"/>
      <c r="Q767" s="2316"/>
      <c r="R767" s="2316"/>
      <c r="S767" s="2316"/>
      <c r="T767" s="2316"/>
      <c r="U767" s="2316"/>
      <c r="V767" s="2316"/>
      <c r="W767" s="2316"/>
      <c r="X767" s="2316"/>
      <c r="Y767" s="2316"/>
      <c r="Z767" s="2316"/>
    </row>
    <row r="768" spans="1:26" ht="15.75" customHeight="1">
      <c r="A768" s="2316"/>
      <c r="B768" s="2316"/>
      <c r="C768" s="2316"/>
      <c r="D768" s="2316"/>
      <c r="E768" s="2316"/>
      <c r="F768" s="2316"/>
      <c r="G768" s="2316"/>
      <c r="H768" s="2316"/>
      <c r="I768" s="2316"/>
      <c r="J768" s="2316"/>
      <c r="K768" s="2316"/>
      <c r="L768" s="2316"/>
      <c r="M768" s="2316"/>
      <c r="N768" s="2316"/>
      <c r="O768" s="2316"/>
      <c r="P768" s="2316"/>
      <c r="Q768" s="2316"/>
      <c r="R768" s="2316"/>
      <c r="S768" s="2316"/>
      <c r="T768" s="2316"/>
      <c r="U768" s="2316"/>
      <c r="V768" s="2316"/>
      <c r="W768" s="2316"/>
      <c r="X768" s="2316"/>
      <c r="Y768" s="2316"/>
      <c r="Z768" s="2316"/>
    </row>
    <row r="769" spans="1:26" ht="15.75" customHeight="1">
      <c r="A769" s="2316"/>
      <c r="B769" s="2316"/>
      <c r="C769" s="2316"/>
      <c r="D769" s="2316"/>
      <c r="E769" s="2316"/>
      <c r="F769" s="2316"/>
      <c r="G769" s="2316"/>
      <c r="H769" s="2316"/>
      <c r="I769" s="2316"/>
      <c r="J769" s="2316"/>
      <c r="K769" s="2316"/>
      <c r="L769" s="2316"/>
      <c r="M769" s="2316"/>
      <c r="N769" s="2316"/>
      <c r="O769" s="2316"/>
      <c r="P769" s="2316"/>
      <c r="Q769" s="2316"/>
      <c r="R769" s="2316"/>
      <c r="S769" s="2316"/>
      <c r="T769" s="2316"/>
      <c r="U769" s="2316"/>
      <c r="V769" s="2316"/>
      <c r="W769" s="2316"/>
      <c r="X769" s="2316"/>
      <c r="Y769" s="2316"/>
      <c r="Z769" s="2316"/>
    </row>
    <row r="770" spans="1:26" ht="15.75" customHeight="1">
      <c r="A770" s="2316"/>
      <c r="B770" s="2316"/>
      <c r="C770" s="2316"/>
      <c r="D770" s="2316"/>
      <c r="E770" s="2316"/>
      <c r="F770" s="2316"/>
      <c r="G770" s="2316"/>
      <c r="H770" s="2316"/>
      <c r="I770" s="2316"/>
      <c r="J770" s="2316"/>
      <c r="K770" s="2316"/>
      <c r="L770" s="2316"/>
      <c r="M770" s="2316"/>
      <c r="N770" s="2316"/>
      <c r="O770" s="2316"/>
      <c r="P770" s="2316"/>
      <c r="Q770" s="2316"/>
      <c r="R770" s="2316"/>
      <c r="S770" s="2316"/>
      <c r="T770" s="2316"/>
      <c r="U770" s="2316"/>
      <c r="V770" s="2316"/>
      <c r="W770" s="2316"/>
      <c r="X770" s="2316"/>
      <c r="Y770" s="2316"/>
      <c r="Z770" s="2316"/>
    </row>
    <row r="771" spans="1:26" ht="15.75" customHeight="1">
      <c r="A771" s="2316"/>
      <c r="B771" s="2316"/>
      <c r="C771" s="2316"/>
      <c r="D771" s="2316"/>
      <c r="E771" s="2316"/>
      <c r="F771" s="2316"/>
      <c r="G771" s="2316"/>
      <c r="H771" s="2316"/>
      <c r="I771" s="2316"/>
      <c r="J771" s="2316"/>
      <c r="K771" s="2316"/>
      <c r="L771" s="2316"/>
      <c r="M771" s="2316"/>
      <c r="N771" s="2316"/>
      <c r="O771" s="2316"/>
      <c r="P771" s="2316"/>
      <c r="Q771" s="2316"/>
      <c r="R771" s="2316"/>
      <c r="S771" s="2316"/>
      <c r="T771" s="2316"/>
      <c r="U771" s="2316"/>
      <c r="V771" s="2316"/>
      <c r="W771" s="2316"/>
      <c r="X771" s="2316"/>
      <c r="Y771" s="2316"/>
      <c r="Z771" s="2316"/>
    </row>
    <row r="772" spans="1:26" ht="15.75" customHeight="1">
      <c r="A772" s="2316"/>
      <c r="B772" s="2316"/>
      <c r="C772" s="2316"/>
      <c r="D772" s="2316"/>
      <c r="E772" s="2316"/>
      <c r="F772" s="2316"/>
      <c r="G772" s="2316"/>
      <c r="H772" s="2316"/>
      <c r="I772" s="2316"/>
      <c r="J772" s="2316"/>
      <c r="K772" s="2316"/>
      <c r="L772" s="2316"/>
      <c r="M772" s="2316"/>
      <c r="N772" s="2316"/>
      <c r="O772" s="2316"/>
      <c r="P772" s="2316"/>
      <c r="Q772" s="2316"/>
      <c r="R772" s="2316"/>
      <c r="S772" s="2316"/>
      <c r="T772" s="2316"/>
      <c r="U772" s="2316"/>
      <c r="V772" s="2316"/>
      <c r="W772" s="2316"/>
      <c r="X772" s="2316"/>
      <c r="Y772" s="2316"/>
      <c r="Z772" s="2316"/>
    </row>
    <row r="773" spans="1:26" ht="15.75" customHeight="1">
      <c r="A773" s="2316"/>
      <c r="B773" s="2316"/>
      <c r="C773" s="2316"/>
      <c r="D773" s="2316"/>
      <c r="E773" s="2316"/>
      <c r="F773" s="2316"/>
      <c r="G773" s="2316"/>
      <c r="H773" s="2316"/>
      <c r="I773" s="2316"/>
      <c r="J773" s="2316"/>
      <c r="K773" s="2316"/>
      <c r="L773" s="2316"/>
      <c r="M773" s="2316"/>
      <c r="N773" s="2316"/>
      <c r="O773" s="2316"/>
      <c r="P773" s="2316"/>
      <c r="Q773" s="2316"/>
      <c r="R773" s="2316"/>
      <c r="S773" s="2316"/>
      <c r="T773" s="2316"/>
      <c r="U773" s="2316"/>
      <c r="V773" s="2316"/>
      <c r="W773" s="2316"/>
      <c r="X773" s="2316"/>
      <c r="Y773" s="2316"/>
      <c r="Z773" s="2316"/>
    </row>
    <row r="774" spans="1:26" ht="15.75" customHeight="1">
      <c r="A774" s="2316"/>
      <c r="B774" s="2316"/>
      <c r="C774" s="2316"/>
      <c r="D774" s="2316"/>
      <c r="E774" s="2316"/>
      <c r="F774" s="2316"/>
      <c r="G774" s="2316"/>
      <c r="H774" s="2316"/>
      <c r="I774" s="2316"/>
      <c r="J774" s="2316"/>
      <c r="K774" s="2316"/>
      <c r="L774" s="2316"/>
      <c r="M774" s="2316"/>
      <c r="N774" s="2316"/>
      <c r="O774" s="2316"/>
      <c r="P774" s="2316"/>
      <c r="Q774" s="2316"/>
      <c r="R774" s="2316"/>
      <c r="S774" s="2316"/>
      <c r="T774" s="2316"/>
      <c r="U774" s="2316"/>
      <c r="V774" s="2316"/>
      <c r="W774" s="2316"/>
      <c r="X774" s="2316"/>
      <c r="Y774" s="2316"/>
      <c r="Z774" s="2316"/>
    </row>
    <row r="775" spans="1:26" ht="15.75" customHeight="1">
      <c r="A775" s="2316"/>
      <c r="B775" s="2316"/>
      <c r="C775" s="2316"/>
      <c r="D775" s="2316"/>
      <c r="E775" s="2316"/>
      <c r="F775" s="2316"/>
      <c r="G775" s="2316"/>
      <c r="H775" s="2316"/>
      <c r="I775" s="2316"/>
      <c r="J775" s="2316"/>
      <c r="K775" s="2316"/>
      <c r="L775" s="2316"/>
      <c r="M775" s="2316"/>
      <c r="N775" s="2316"/>
      <c r="O775" s="2316"/>
      <c r="P775" s="2316"/>
      <c r="Q775" s="2316"/>
      <c r="R775" s="2316"/>
      <c r="S775" s="2316"/>
      <c r="T775" s="2316"/>
      <c r="U775" s="2316"/>
      <c r="V775" s="2316"/>
      <c r="W775" s="2316"/>
      <c r="X775" s="2316"/>
      <c r="Y775" s="2316"/>
      <c r="Z775" s="2316"/>
    </row>
    <row r="776" spans="1:26" ht="15.75" customHeight="1">
      <c r="A776" s="2316"/>
      <c r="B776" s="2316"/>
      <c r="C776" s="2316"/>
      <c r="D776" s="2316"/>
      <c r="E776" s="2316"/>
      <c r="F776" s="2316"/>
      <c r="G776" s="2316"/>
      <c r="H776" s="2316"/>
      <c r="I776" s="2316"/>
      <c r="J776" s="2316"/>
      <c r="K776" s="2316"/>
      <c r="L776" s="2316"/>
      <c r="M776" s="2316"/>
      <c r="N776" s="2316"/>
      <c r="O776" s="2316"/>
      <c r="P776" s="2316"/>
      <c r="Q776" s="2316"/>
      <c r="R776" s="2316"/>
      <c r="S776" s="2316"/>
      <c r="T776" s="2316"/>
      <c r="U776" s="2316"/>
      <c r="V776" s="2316"/>
      <c r="W776" s="2316"/>
      <c r="X776" s="2316"/>
      <c r="Y776" s="2316"/>
      <c r="Z776" s="2316"/>
    </row>
    <row r="777" spans="1:26" ht="15.75" customHeight="1">
      <c r="A777" s="2316"/>
      <c r="B777" s="2316"/>
      <c r="C777" s="2316"/>
      <c r="D777" s="2316"/>
      <c r="E777" s="2316"/>
      <c r="F777" s="2316"/>
      <c r="G777" s="2316"/>
      <c r="H777" s="2316"/>
      <c r="I777" s="2316"/>
      <c r="J777" s="2316"/>
      <c r="K777" s="2316"/>
      <c r="L777" s="2316"/>
      <c r="M777" s="2316"/>
      <c r="N777" s="2316"/>
      <c r="O777" s="2316"/>
      <c r="P777" s="2316"/>
      <c r="Q777" s="2316"/>
      <c r="R777" s="2316"/>
      <c r="S777" s="2316"/>
      <c r="T777" s="2316"/>
      <c r="U777" s="2316"/>
      <c r="V777" s="2316"/>
      <c r="W777" s="2316"/>
      <c r="X777" s="2316"/>
      <c r="Y777" s="2316"/>
      <c r="Z777" s="2316"/>
    </row>
    <row r="778" spans="1:26" ht="15.75" customHeight="1">
      <c r="A778" s="2316"/>
      <c r="B778" s="2316"/>
      <c r="C778" s="2316"/>
      <c r="D778" s="2316"/>
      <c r="E778" s="2316"/>
      <c r="F778" s="2316"/>
      <c r="G778" s="2316"/>
      <c r="H778" s="2316"/>
      <c r="I778" s="2316"/>
      <c r="J778" s="2316"/>
      <c r="K778" s="2316"/>
      <c r="L778" s="2316"/>
      <c r="M778" s="2316"/>
      <c r="N778" s="2316"/>
      <c r="O778" s="2316"/>
      <c r="P778" s="2316"/>
      <c r="Q778" s="2316"/>
      <c r="R778" s="2316"/>
      <c r="S778" s="2316"/>
      <c r="T778" s="2316"/>
      <c r="U778" s="2316"/>
      <c r="V778" s="2316"/>
      <c r="W778" s="2316"/>
      <c r="X778" s="2316"/>
      <c r="Y778" s="2316"/>
      <c r="Z778" s="2316"/>
    </row>
    <row r="779" spans="1:26" ht="15.75" customHeight="1">
      <c r="A779" s="2316"/>
      <c r="B779" s="2316"/>
      <c r="C779" s="2316"/>
      <c r="D779" s="2316"/>
      <c r="E779" s="2316"/>
      <c r="F779" s="2316"/>
      <c r="G779" s="2316"/>
      <c r="H779" s="2316"/>
      <c r="I779" s="2316"/>
      <c r="J779" s="2316"/>
      <c r="K779" s="2316"/>
      <c r="L779" s="2316"/>
      <c r="M779" s="2316"/>
      <c r="N779" s="2316"/>
      <c r="O779" s="2316"/>
      <c r="P779" s="2316"/>
      <c r="Q779" s="2316"/>
      <c r="R779" s="2316"/>
      <c r="S779" s="2316"/>
      <c r="T779" s="2316"/>
      <c r="U779" s="2316"/>
      <c r="V779" s="2316"/>
      <c r="W779" s="2316"/>
      <c r="X779" s="2316"/>
      <c r="Y779" s="2316"/>
      <c r="Z779" s="2316"/>
    </row>
    <row r="780" spans="1:26" ht="15.75" customHeight="1">
      <c r="A780" s="2316"/>
      <c r="B780" s="2316"/>
      <c r="C780" s="2316"/>
      <c r="D780" s="2316"/>
      <c r="E780" s="2316"/>
      <c r="F780" s="2316"/>
      <c r="G780" s="2316"/>
      <c r="H780" s="2316"/>
      <c r="I780" s="2316"/>
      <c r="J780" s="2316"/>
      <c r="K780" s="2316"/>
      <c r="L780" s="2316"/>
      <c r="M780" s="2316"/>
      <c r="N780" s="2316"/>
      <c r="O780" s="2316"/>
      <c r="P780" s="2316"/>
      <c r="Q780" s="2316"/>
      <c r="R780" s="2316"/>
      <c r="S780" s="2316"/>
      <c r="T780" s="2316"/>
      <c r="U780" s="2316"/>
      <c r="V780" s="2316"/>
      <c r="W780" s="2316"/>
      <c r="X780" s="2316"/>
      <c r="Y780" s="2316"/>
      <c r="Z780" s="2316"/>
    </row>
    <row r="781" spans="1:26" ht="15.75" customHeight="1">
      <c r="A781" s="2316"/>
      <c r="B781" s="2316"/>
      <c r="C781" s="2316"/>
      <c r="D781" s="2316"/>
      <c r="E781" s="2316"/>
      <c r="F781" s="2316"/>
      <c r="G781" s="2316"/>
      <c r="H781" s="2316"/>
      <c r="I781" s="2316"/>
      <c r="J781" s="2316"/>
      <c r="K781" s="2316"/>
      <c r="L781" s="2316"/>
      <c r="M781" s="2316"/>
      <c r="N781" s="2316"/>
      <c r="O781" s="2316"/>
      <c r="P781" s="2316"/>
      <c r="Q781" s="2316"/>
      <c r="R781" s="2316"/>
      <c r="S781" s="2316"/>
      <c r="T781" s="2316"/>
      <c r="U781" s="2316"/>
      <c r="V781" s="2316"/>
      <c r="W781" s="2316"/>
      <c r="X781" s="2316"/>
      <c r="Y781" s="2316"/>
      <c r="Z781" s="2316"/>
    </row>
    <row r="782" spans="1:26" ht="15.75" customHeight="1">
      <c r="A782" s="2316"/>
      <c r="B782" s="2316"/>
      <c r="C782" s="2316"/>
      <c r="D782" s="2316"/>
      <c r="E782" s="2316"/>
      <c r="F782" s="2316"/>
      <c r="G782" s="2316"/>
      <c r="H782" s="2316"/>
      <c r="I782" s="2316"/>
      <c r="J782" s="2316"/>
      <c r="K782" s="2316"/>
      <c r="L782" s="2316"/>
      <c r="M782" s="2316"/>
      <c r="N782" s="2316"/>
      <c r="O782" s="2316"/>
      <c r="P782" s="2316"/>
      <c r="Q782" s="2316"/>
      <c r="R782" s="2316"/>
      <c r="S782" s="2316"/>
      <c r="T782" s="2316"/>
      <c r="U782" s="2316"/>
      <c r="V782" s="2316"/>
      <c r="W782" s="2316"/>
      <c r="X782" s="2316"/>
      <c r="Y782" s="2316"/>
      <c r="Z782" s="2316"/>
    </row>
    <row r="783" spans="1:26" ht="15.75" customHeight="1">
      <c r="A783" s="2316"/>
      <c r="B783" s="2316"/>
      <c r="C783" s="2316"/>
      <c r="D783" s="2316"/>
      <c r="E783" s="2316"/>
      <c r="F783" s="2316"/>
      <c r="G783" s="2316"/>
      <c r="H783" s="2316"/>
      <c r="I783" s="2316"/>
      <c r="J783" s="2316"/>
      <c r="K783" s="2316"/>
      <c r="L783" s="2316"/>
      <c r="M783" s="2316"/>
      <c r="N783" s="2316"/>
      <c r="O783" s="2316"/>
      <c r="P783" s="2316"/>
      <c r="Q783" s="2316"/>
      <c r="R783" s="2316"/>
      <c r="S783" s="2316"/>
      <c r="T783" s="2316"/>
      <c r="U783" s="2316"/>
      <c r="V783" s="2316"/>
      <c r="W783" s="2316"/>
      <c r="X783" s="2316"/>
      <c r="Y783" s="2316"/>
      <c r="Z783" s="2316"/>
    </row>
    <row r="784" spans="1:26" ht="15.75" customHeight="1">
      <c r="A784" s="2316"/>
      <c r="B784" s="2316"/>
      <c r="C784" s="2316"/>
      <c r="D784" s="2316"/>
      <c r="E784" s="2316"/>
      <c r="F784" s="2316"/>
      <c r="G784" s="2316"/>
      <c r="H784" s="2316"/>
      <c r="I784" s="2316"/>
      <c r="J784" s="2316"/>
      <c r="K784" s="2316"/>
      <c r="L784" s="2316"/>
      <c r="M784" s="2316"/>
      <c r="N784" s="2316"/>
      <c r="O784" s="2316"/>
      <c r="P784" s="2316"/>
      <c r="Q784" s="2316"/>
      <c r="R784" s="2316"/>
      <c r="S784" s="2316"/>
      <c r="T784" s="2316"/>
      <c r="U784" s="2316"/>
      <c r="V784" s="2316"/>
      <c r="W784" s="2316"/>
      <c r="X784" s="2316"/>
      <c r="Y784" s="2316"/>
      <c r="Z784" s="2316"/>
    </row>
    <row r="785" spans="1:26" ht="15.75" customHeight="1">
      <c r="A785" s="2316"/>
      <c r="B785" s="2316"/>
      <c r="C785" s="2316"/>
      <c r="D785" s="2316"/>
      <c r="E785" s="2316"/>
      <c r="F785" s="2316"/>
      <c r="G785" s="2316"/>
      <c r="H785" s="2316"/>
      <c r="I785" s="2316"/>
      <c r="J785" s="2316"/>
      <c r="K785" s="2316"/>
      <c r="L785" s="2316"/>
      <c r="M785" s="2316"/>
      <c r="N785" s="2316"/>
      <c r="O785" s="2316"/>
      <c r="P785" s="2316"/>
      <c r="Q785" s="2316"/>
      <c r="R785" s="2316"/>
      <c r="S785" s="2316"/>
      <c r="T785" s="2316"/>
      <c r="U785" s="2316"/>
      <c r="V785" s="2316"/>
      <c r="W785" s="2316"/>
      <c r="X785" s="2316"/>
      <c r="Y785" s="2316"/>
      <c r="Z785" s="2316"/>
    </row>
    <row r="786" spans="1:26" ht="15.75" customHeight="1">
      <c r="A786" s="2316"/>
      <c r="B786" s="2316"/>
      <c r="C786" s="2316"/>
      <c r="D786" s="2316"/>
      <c r="E786" s="2316"/>
      <c r="F786" s="2316"/>
      <c r="G786" s="2316"/>
      <c r="H786" s="2316"/>
      <c r="I786" s="2316"/>
      <c r="J786" s="2316"/>
      <c r="K786" s="2316"/>
      <c r="L786" s="2316"/>
      <c r="M786" s="2316"/>
      <c r="N786" s="2316"/>
      <c r="O786" s="2316"/>
      <c r="P786" s="2316"/>
      <c r="Q786" s="2316"/>
      <c r="R786" s="2316"/>
      <c r="S786" s="2316"/>
      <c r="T786" s="2316"/>
      <c r="U786" s="2316"/>
      <c r="V786" s="2316"/>
      <c r="W786" s="2316"/>
      <c r="X786" s="2316"/>
      <c r="Y786" s="2316"/>
      <c r="Z786" s="2316"/>
    </row>
    <row r="787" spans="1:26" ht="15.75" customHeight="1">
      <c r="A787" s="2316"/>
      <c r="B787" s="2316"/>
      <c r="C787" s="2316"/>
      <c r="D787" s="2316"/>
      <c r="E787" s="2316"/>
      <c r="F787" s="2316"/>
      <c r="G787" s="2316"/>
      <c r="H787" s="2316"/>
      <c r="I787" s="2316"/>
      <c r="J787" s="2316"/>
      <c r="K787" s="2316"/>
      <c r="L787" s="2316"/>
      <c r="M787" s="2316"/>
      <c r="N787" s="2316"/>
      <c r="O787" s="2316"/>
      <c r="P787" s="2316"/>
      <c r="Q787" s="2316"/>
      <c r="R787" s="2316"/>
      <c r="S787" s="2316"/>
      <c r="T787" s="2316"/>
      <c r="U787" s="2316"/>
      <c r="V787" s="2316"/>
      <c r="W787" s="2316"/>
      <c r="X787" s="2316"/>
      <c r="Y787" s="2316"/>
      <c r="Z787" s="2316"/>
    </row>
    <row r="788" spans="1:26" ht="15.75" customHeight="1">
      <c r="A788" s="2316"/>
      <c r="B788" s="2316"/>
      <c r="C788" s="2316"/>
      <c r="D788" s="2316"/>
      <c r="E788" s="2316"/>
      <c r="F788" s="2316"/>
      <c r="G788" s="2316"/>
      <c r="H788" s="2316"/>
      <c r="I788" s="2316"/>
      <c r="J788" s="2316"/>
      <c r="K788" s="2316"/>
      <c r="L788" s="2316"/>
      <c r="M788" s="2316"/>
      <c r="N788" s="2316"/>
      <c r="O788" s="2316"/>
      <c r="P788" s="2316"/>
      <c r="Q788" s="2316"/>
      <c r="R788" s="2316"/>
      <c r="S788" s="2316"/>
      <c r="T788" s="2316"/>
      <c r="U788" s="2316"/>
      <c r="V788" s="2316"/>
      <c r="W788" s="2316"/>
      <c r="X788" s="2316"/>
      <c r="Y788" s="2316"/>
      <c r="Z788" s="2316"/>
    </row>
    <row r="789" spans="1:26" ht="15.75" customHeight="1">
      <c r="A789" s="2316"/>
      <c r="B789" s="2316"/>
      <c r="C789" s="2316"/>
      <c r="D789" s="2316"/>
      <c r="E789" s="2316"/>
      <c r="F789" s="2316"/>
      <c r="G789" s="2316"/>
      <c r="H789" s="2316"/>
      <c r="I789" s="2316"/>
      <c r="J789" s="2316"/>
      <c r="K789" s="2316"/>
      <c r="L789" s="2316"/>
      <c r="M789" s="2316"/>
      <c r="N789" s="2316"/>
      <c r="O789" s="2316"/>
      <c r="P789" s="2316"/>
      <c r="Q789" s="2316"/>
      <c r="R789" s="2316"/>
      <c r="S789" s="2316"/>
      <c r="T789" s="2316"/>
      <c r="U789" s="2316"/>
      <c r="V789" s="2316"/>
      <c r="W789" s="2316"/>
      <c r="X789" s="2316"/>
      <c r="Y789" s="2316"/>
      <c r="Z789" s="2316"/>
    </row>
    <row r="790" spans="1:26" ht="15.75" customHeight="1">
      <c r="A790" s="2316"/>
      <c r="B790" s="2316"/>
      <c r="C790" s="2316"/>
      <c r="D790" s="2316"/>
      <c r="E790" s="2316"/>
      <c r="F790" s="2316"/>
      <c r="G790" s="2316"/>
      <c r="H790" s="2316"/>
      <c r="I790" s="2316"/>
      <c r="J790" s="2316"/>
      <c r="K790" s="2316"/>
      <c r="L790" s="2316"/>
      <c r="M790" s="2316"/>
      <c r="N790" s="2316"/>
      <c r="O790" s="2316"/>
      <c r="P790" s="2316"/>
      <c r="Q790" s="2316"/>
      <c r="R790" s="2316"/>
      <c r="S790" s="2316"/>
      <c r="T790" s="2316"/>
      <c r="U790" s="2316"/>
      <c r="V790" s="2316"/>
      <c r="W790" s="2316"/>
      <c r="X790" s="2316"/>
      <c r="Y790" s="2316"/>
      <c r="Z790" s="2316"/>
    </row>
    <row r="791" spans="1:26" ht="15.75" customHeight="1">
      <c r="A791" s="2316"/>
      <c r="B791" s="2316"/>
      <c r="C791" s="2316"/>
      <c r="D791" s="2316"/>
      <c r="E791" s="2316"/>
      <c r="F791" s="2316"/>
      <c r="G791" s="2316"/>
      <c r="H791" s="2316"/>
      <c r="I791" s="2316"/>
      <c r="J791" s="2316"/>
      <c r="K791" s="2316"/>
      <c r="L791" s="2316"/>
      <c r="M791" s="2316"/>
      <c r="N791" s="2316"/>
      <c r="O791" s="2316"/>
      <c r="P791" s="2316"/>
      <c r="Q791" s="2316"/>
      <c r="R791" s="2316"/>
      <c r="S791" s="2316"/>
      <c r="T791" s="2316"/>
      <c r="U791" s="2316"/>
      <c r="V791" s="2316"/>
      <c r="W791" s="2316"/>
      <c r="X791" s="2316"/>
      <c r="Y791" s="2316"/>
      <c r="Z791" s="2316"/>
    </row>
    <row r="792" spans="1:26" ht="15.75" customHeight="1">
      <c r="A792" s="2316"/>
      <c r="B792" s="2316"/>
      <c r="C792" s="2316"/>
      <c r="D792" s="2316"/>
      <c r="E792" s="2316"/>
      <c r="F792" s="2316"/>
      <c r="G792" s="2316"/>
      <c r="H792" s="2316"/>
      <c r="I792" s="2316"/>
      <c r="J792" s="2316"/>
      <c r="K792" s="2316"/>
      <c r="L792" s="2316"/>
      <c r="M792" s="2316"/>
      <c r="N792" s="2316"/>
      <c r="O792" s="2316"/>
      <c r="P792" s="2316"/>
      <c r="Q792" s="2316"/>
      <c r="R792" s="2316"/>
      <c r="S792" s="2316"/>
      <c r="T792" s="2316"/>
      <c r="U792" s="2316"/>
      <c r="V792" s="2316"/>
      <c r="W792" s="2316"/>
      <c r="X792" s="2316"/>
      <c r="Y792" s="2316"/>
      <c r="Z792" s="2316"/>
    </row>
    <row r="793" spans="1:26" ht="15.75" customHeight="1">
      <c r="A793" s="2316"/>
      <c r="B793" s="2316"/>
      <c r="C793" s="2316"/>
      <c r="D793" s="2316"/>
      <c r="E793" s="2316"/>
      <c r="F793" s="2316"/>
      <c r="G793" s="2316"/>
      <c r="H793" s="2316"/>
      <c r="I793" s="2316"/>
      <c r="J793" s="2316"/>
      <c r="K793" s="2316"/>
      <c r="L793" s="2316"/>
      <c r="M793" s="2316"/>
      <c r="N793" s="2316"/>
      <c r="O793" s="2316"/>
      <c r="P793" s="2316"/>
      <c r="Q793" s="2316"/>
      <c r="R793" s="2316"/>
      <c r="S793" s="2316"/>
      <c r="T793" s="2316"/>
      <c r="U793" s="2316"/>
      <c r="V793" s="2316"/>
      <c r="W793" s="2316"/>
      <c r="X793" s="2316"/>
      <c r="Y793" s="2316"/>
      <c r="Z793" s="2316"/>
    </row>
    <row r="794" spans="1:26" ht="15.75" customHeight="1">
      <c r="A794" s="2316"/>
      <c r="B794" s="2316"/>
      <c r="C794" s="2316"/>
      <c r="D794" s="2316"/>
      <c r="E794" s="2316"/>
      <c r="F794" s="2316"/>
      <c r="G794" s="2316"/>
      <c r="H794" s="2316"/>
      <c r="I794" s="2316"/>
      <c r="J794" s="2316"/>
      <c r="K794" s="2316"/>
      <c r="L794" s="2316"/>
      <c r="M794" s="2316"/>
      <c r="N794" s="2316"/>
      <c r="O794" s="2316"/>
      <c r="P794" s="2316"/>
      <c r="Q794" s="2316"/>
      <c r="R794" s="2316"/>
      <c r="S794" s="2316"/>
      <c r="T794" s="2316"/>
      <c r="U794" s="2316"/>
      <c r="V794" s="2316"/>
      <c r="W794" s="2316"/>
      <c r="X794" s="2316"/>
      <c r="Y794" s="2316"/>
      <c r="Z794" s="2316"/>
    </row>
    <row r="795" spans="1:26" ht="15.75" customHeight="1">
      <c r="A795" s="2316"/>
      <c r="B795" s="2316"/>
      <c r="C795" s="2316"/>
      <c r="D795" s="2316"/>
      <c r="E795" s="2316"/>
      <c r="F795" s="2316"/>
      <c r="G795" s="2316"/>
      <c r="H795" s="2316"/>
      <c r="I795" s="2316"/>
      <c r="J795" s="2316"/>
      <c r="K795" s="2316"/>
      <c r="L795" s="2316"/>
      <c r="M795" s="2316"/>
      <c r="N795" s="2316"/>
      <c r="O795" s="2316"/>
      <c r="P795" s="2316"/>
      <c r="Q795" s="2316"/>
      <c r="R795" s="2316"/>
      <c r="S795" s="2316"/>
      <c r="T795" s="2316"/>
      <c r="U795" s="2316"/>
      <c r="V795" s="2316"/>
      <c r="W795" s="2316"/>
      <c r="X795" s="2316"/>
      <c r="Y795" s="2316"/>
      <c r="Z795" s="2316"/>
    </row>
    <row r="796" spans="1:26" ht="15.75" customHeight="1">
      <c r="A796" s="2316"/>
      <c r="B796" s="2316"/>
      <c r="C796" s="2316"/>
      <c r="D796" s="2316"/>
      <c r="E796" s="2316"/>
      <c r="F796" s="2316"/>
      <c r="G796" s="2316"/>
      <c r="H796" s="2316"/>
      <c r="I796" s="2316"/>
      <c r="J796" s="2316"/>
      <c r="K796" s="2316"/>
      <c r="L796" s="2316"/>
      <c r="M796" s="2316"/>
      <c r="N796" s="2316"/>
      <c r="O796" s="2316"/>
      <c r="P796" s="2316"/>
      <c r="Q796" s="2316"/>
      <c r="R796" s="2316"/>
      <c r="S796" s="2316"/>
      <c r="T796" s="2316"/>
      <c r="U796" s="2316"/>
      <c r="V796" s="2316"/>
      <c r="W796" s="2316"/>
      <c r="X796" s="2316"/>
      <c r="Y796" s="2316"/>
      <c r="Z796" s="2316"/>
    </row>
    <row r="797" spans="1:26" ht="15.75" customHeight="1">
      <c r="A797" s="2316"/>
      <c r="B797" s="2316"/>
      <c r="C797" s="2316"/>
      <c r="D797" s="2316"/>
      <c r="E797" s="2316"/>
      <c r="F797" s="2316"/>
      <c r="G797" s="2316"/>
      <c r="H797" s="2316"/>
      <c r="I797" s="2316"/>
      <c r="J797" s="2316"/>
      <c r="K797" s="2316"/>
      <c r="L797" s="2316"/>
      <c r="M797" s="2316"/>
      <c r="N797" s="2316"/>
      <c r="O797" s="2316"/>
      <c r="P797" s="2316"/>
      <c r="Q797" s="2316"/>
      <c r="R797" s="2316"/>
      <c r="S797" s="2316"/>
      <c r="T797" s="2316"/>
      <c r="U797" s="2316"/>
      <c r="V797" s="2316"/>
      <c r="W797" s="2316"/>
      <c r="X797" s="2316"/>
      <c r="Y797" s="2316"/>
      <c r="Z797" s="2316"/>
    </row>
    <row r="798" spans="1:26" ht="15.75" customHeight="1">
      <c r="A798" s="2316"/>
      <c r="B798" s="2316"/>
      <c r="C798" s="2316"/>
      <c r="D798" s="2316"/>
      <c r="E798" s="2316"/>
      <c r="F798" s="2316"/>
      <c r="G798" s="2316"/>
      <c r="H798" s="2316"/>
      <c r="I798" s="2316"/>
      <c r="J798" s="2316"/>
      <c r="K798" s="2316"/>
      <c r="L798" s="2316"/>
      <c r="M798" s="2316"/>
      <c r="N798" s="2316"/>
      <c r="O798" s="2316"/>
      <c r="P798" s="2316"/>
      <c r="Q798" s="2316"/>
      <c r="R798" s="2316"/>
      <c r="S798" s="2316"/>
      <c r="T798" s="2316"/>
      <c r="U798" s="2316"/>
      <c r="V798" s="2316"/>
      <c r="W798" s="2316"/>
      <c r="X798" s="2316"/>
      <c r="Y798" s="2316"/>
      <c r="Z798" s="2316"/>
    </row>
    <row r="799" spans="1:26" ht="15.75" customHeight="1">
      <c r="A799" s="2316"/>
      <c r="B799" s="2316"/>
      <c r="C799" s="2316"/>
      <c r="D799" s="2316"/>
      <c r="E799" s="2316"/>
      <c r="F799" s="2316"/>
      <c r="G799" s="2316"/>
      <c r="H799" s="2316"/>
      <c r="I799" s="2316"/>
      <c r="J799" s="2316"/>
      <c r="K799" s="2316"/>
      <c r="L799" s="2316"/>
      <c r="M799" s="2316"/>
      <c r="N799" s="2316"/>
      <c r="O799" s="2316"/>
      <c r="P799" s="2316"/>
      <c r="Q799" s="2316"/>
      <c r="R799" s="2316"/>
      <c r="S799" s="2316"/>
      <c r="T799" s="2316"/>
      <c r="U799" s="2316"/>
      <c r="V799" s="2316"/>
      <c r="W799" s="2316"/>
      <c r="X799" s="2316"/>
      <c r="Y799" s="2316"/>
      <c r="Z799" s="2316"/>
    </row>
    <row r="800" spans="1:26" ht="15.75" customHeight="1">
      <c r="A800" s="2316"/>
      <c r="B800" s="2316"/>
      <c r="C800" s="2316"/>
      <c r="D800" s="2316"/>
      <c r="E800" s="2316"/>
      <c r="F800" s="2316"/>
      <c r="G800" s="2316"/>
      <c r="H800" s="2316"/>
      <c r="I800" s="2316"/>
      <c r="J800" s="2316"/>
      <c r="K800" s="2316"/>
      <c r="L800" s="2316"/>
      <c r="M800" s="2316"/>
      <c r="N800" s="2316"/>
      <c r="O800" s="2316"/>
      <c r="P800" s="2316"/>
      <c r="Q800" s="2316"/>
      <c r="R800" s="2316"/>
      <c r="S800" s="2316"/>
      <c r="T800" s="2316"/>
      <c r="U800" s="2316"/>
      <c r="V800" s="2316"/>
      <c r="W800" s="2316"/>
      <c r="X800" s="2316"/>
      <c r="Y800" s="2316"/>
      <c r="Z800" s="2316"/>
    </row>
    <row r="801" spans="1:26" ht="15.75" customHeight="1">
      <c r="A801" s="2316"/>
      <c r="B801" s="2316"/>
      <c r="C801" s="2316"/>
      <c r="D801" s="2316"/>
      <c r="E801" s="2316"/>
      <c r="F801" s="2316"/>
      <c r="G801" s="2316"/>
      <c r="H801" s="2316"/>
      <c r="I801" s="2316"/>
      <c r="J801" s="2316"/>
      <c r="K801" s="2316"/>
      <c r="L801" s="2316"/>
      <c r="M801" s="2316"/>
      <c r="N801" s="2316"/>
      <c r="O801" s="2316"/>
      <c r="P801" s="2316"/>
      <c r="Q801" s="2316"/>
      <c r="R801" s="2316"/>
      <c r="S801" s="2316"/>
      <c r="T801" s="2316"/>
      <c r="U801" s="2316"/>
      <c r="V801" s="2316"/>
      <c r="W801" s="2316"/>
      <c r="X801" s="2316"/>
      <c r="Y801" s="2316"/>
      <c r="Z801" s="2316"/>
    </row>
    <row r="802" spans="1:26" ht="15.75" customHeight="1">
      <c r="A802" s="2316"/>
      <c r="B802" s="2316"/>
      <c r="C802" s="2316"/>
      <c r="D802" s="2316"/>
      <c r="E802" s="2316"/>
      <c r="F802" s="2316"/>
      <c r="G802" s="2316"/>
      <c r="H802" s="2316"/>
      <c r="I802" s="2316"/>
      <c r="J802" s="2316"/>
      <c r="K802" s="2316"/>
      <c r="L802" s="2316"/>
      <c r="M802" s="2316"/>
      <c r="N802" s="2316"/>
      <c r="O802" s="2316"/>
      <c r="P802" s="2316"/>
      <c r="Q802" s="2316"/>
      <c r="R802" s="2316"/>
      <c r="S802" s="2316"/>
      <c r="T802" s="2316"/>
      <c r="U802" s="2316"/>
      <c r="V802" s="2316"/>
      <c r="W802" s="2316"/>
      <c r="X802" s="2316"/>
      <c r="Y802" s="2316"/>
      <c r="Z802" s="2316"/>
    </row>
    <row r="803" spans="1:26" ht="15.75" customHeight="1">
      <c r="A803" s="2316"/>
      <c r="B803" s="2316"/>
      <c r="C803" s="2316"/>
      <c r="D803" s="2316"/>
      <c r="E803" s="2316"/>
      <c r="F803" s="2316"/>
      <c r="G803" s="2316"/>
      <c r="H803" s="2316"/>
      <c r="I803" s="2316"/>
      <c r="J803" s="2316"/>
      <c r="K803" s="2316"/>
      <c r="L803" s="2316"/>
      <c r="M803" s="2316"/>
      <c r="N803" s="2316"/>
      <c r="O803" s="2316"/>
      <c r="P803" s="2316"/>
      <c r="Q803" s="2316"/>
      <c r="R803" s="2316"/>
      <c r="S803" s="2316"/>
      <c r="T803" s="2316"/>
      <c r="U803" s="2316"/>
      <c r="V803" s="2316"/>
      <c r="W803" s="2316"/>
      <c r="X803" s="2316"/>
      <c r="Y803" s="2316"/>
      <c r="Z803" s="2316"/>
    </row>
    <row r="804" spans="1:26" ht="15.75" customHeight="1">
      <c r="A804" s="2316"/>
      <c r="B804" s="2316"/>
      <c r="C804" s="2316"/>
      <c r="D804" s="2316"/>
      <c r="E804" s="2316"/>
      <c r="F804" s="2316"/>
      <c r="G804" s="2316"/>
      <c r="H804" s="2316"/>
      <c r="I804" s="2316"/>
      <c r="J804" s="2316"/>
      <c r="K804" s="2316"/>
      <c r="L804" s="2316"/>
      <c r="M804" s="2316"/>
      <c r="N804" s="2316"/>
      <c r="O804" s="2316"/>
      <c r="P804" s="2316"/>
      <c r="Q804" s="2316"/>
      <c r="R804" s="2316"/>
      <c r="S804" s="2316"/>
      <c r="T804" s="2316"/>
      <c r="U804" s="2316"/>
      <c r="V804" s="2316"/>
      <c r="W804" s="2316"/>
      <c r="X804" s="2316"/>
      <c r="Y804" s="2316"/>
      <c r="Z804" s="2316"/>
    </row>
    <row r="805" spans="1:26" ht="15.75" customHeight="1">
      <c r="A805" s="2316"/>
      <c r="B805" s="2316"/>
      <c r="C805" s="2316"/>
      <c r="D805" s="2316"/>
      <c r="E805" s="2316"/>
      <c r="F805" s="2316"/>
      <c r="G805" s="2316"/>
      <c r="H805" s="2316"/>
      <c r="I805" s="2316"/>
      <c r="J805" s="2316"/>
      <c r="K805" s="2316"/>
      <c r="L805" s="2316"/>
      <c r="M805" s="2316"/>
      <c r="N805" s="2316"/>
      <c r="O805" s="2316"/>
      <c r="P805" s="2316"/>
      <c r="Q805" s="2316"/>
      <c r="R805" s="2316"/>
      <c r="S805" s="2316"/>
      <c r="T805" s="2316"/>
      <c r="U805" s="2316"/>
      <c r="V805" s="2316"/>
      <c r="W805" s="2316"/>
      <c r="X805" s="2316"/>
      <c r="Y805" s="2316"/>
      <c r="Z805" s="2316"/>
    </row>
    <row r="806" spans="1:26" ht="15.75" customHeight="1">
      <c r="A806" s="2316"/>
      <c r="B806" s="2316"/>
      <c r="C806" s="2316"/>
      <c r="D806" s="2316"/>
      <c r="E806" s="2316"/>
      <c r="F806" s="2316"/>
      <c r="G806" s="2316"/>
      <c r="H806" s="2316"/>
      <c r="I806" s="2316"/>
      <c r="J806" s="2316"/>
      <c r="K806" s="2316"/>
      <c r="L806" s="2316"/>
      <c r="M806" s="2316"/>
      <c r="N806" s="2316"/>
      <c r="O806" s="2316"/>
      <c r="P806" s="2316"/>
      <c r="Q806" s="2316"/>
      <c r="R806" s="2316"/>
      <c r="S806" s="2316"/>
      <c r="T806" s="2316"/>
      <c r="U806" s="2316"/>
      <c r="V806" s="2316"/>
      <c r="W806" s="2316"/>
      <c r="X806" s="2316"/>
      <c r="Y806" s="2316"/>
      <c r="Z806" s="2316"/>
    </row>
    <row r="807" spans="1:26" ht="15.75" customHeight="1">
      <c r="A807" s="2316"/>
      <c r="B807" s="2316"/>
      <c r="C807" s="2316"/>
      <c r="D807" s="2316"/>
      <c r="E807" s="2316"/>
      <c r="F807" s="2316"/>
      <c r="G807" s="2316"/>
      <c r="H807" s="2316"/>
      <c r="I807" s="2316"/>
      <c r="J807" s="2316"/>
      <c r="K807" s="2316"/>
      <c r="L807" s="2316"/>
      <c r="M807" s="2316"/>
      <c r="N807" s="2316"/>
      <c r="O807" s="2316"/>
      <c r="P807" s="2316"/>
      <c r="Q807" s="2316"/>
      <c r="R807" s="2316"/>
      <c r="S807" s="2316"/>
      <c r="T807" s="2316"/>
      <c r="U807" s="2316"/>
      <c r="V807" s="2316"/>
      <c r="W807" s="2316"/>
      <c r="X807" s="2316"/>
      <c r="Y807" s="2316"/>
      <c r="Z807" s="2316"/>
    </row>
    <row r="808" spans="1:26" ht="15.75" customHeight="1">
      <c r="A808" s="2316"/>
      <c r="B808" s="2316"/>
      <c r="C808" s="2316"/>
      <c r="D808" s="2316"/>
      <c r="E808" s="2316"/>
      <c r="F808" s="2316"/>
      <c r="G808" s="2316"/>
      <c r="H808" s="2316"/>
      <c r="I808" s="2316"/>
      <c r="J808" s="2316"/>
      <c r="K808" s="2316"/>
      <c r="L808" s="2316"/>
      <c r="M808" s="2316"/>
      <c r="N808" s="2316"/>
      <c r="O808" s="2316"/>
      <c r="P808" s="2316"/>
      <c r="Q808" s="2316"/>
      <c r="R808" s="2316"/>
      <c r="S808" s="2316"/>
      <c r="T808" s="2316"/>
      <c r="U808" s="2316"/>
      <c r="V808" s="2316"/>
      <c r="W808" s="2316"/>
      <c r="X808" s="2316"/>
      <c r="Y808" s="2316"/>
      <c r="Z808" s="2316"/>
    </row>
    <row r="809" spans="1:26" ht="15.75" customHeight="1">
      <c r="A809" s="2316"/>
      <c r="B809" s="2316"/>
      <c r="C809" s="2316"/>
      <c r="D809" s="2316"/>
      <c r="E809" s="2316"/>
      <c r="F809" s="2316"/>
      <c r="G809" s="2316"/>
      <c r="H809" s="2316"/>
      <c r="I809" s="2316"/>
      <c r="J809" s="2316"/>
      <c r="K809" s="2316"/>
      <c r="L809" s="2316"/>
      <c r="M809" s="2316"/>
      <c r="N809" s="2316"/>
      <c r="O809" s="2316"/>
      <c r="P809" s="2316"/>
      <c r="Q809" s="2316"/>
      <c r="R809" s="2316"/>
      <c r="S809" s="2316"/>
      <c r="T809" s="2316"/>
      <c r="U809" s="2316"/>
      <c r="V809" s="2316"/>
      <c r="W809" s="2316"/>
      <c r="X809" s="2316"/>
      <c r="Y809" s="2316"/>
      <c r="Z809" s="2316"/>
    </row>
    <row r="810" spans="1:26" ht="15.75" customHeight="1">
      <c r="A810" s="2316"/>
      <c r="B810" s="2316"/>
      <c r="C810" s="2316"/>
      <c r="D810" s="2316"/>
      <c r="E810" s="2316"/>
      <c r="F810" s="2316"/>
      <c r="G810" s="2316"/>
      <c r="H810" s="2316"/>
      <c r="I810" s="2316"/>
      <c r="J810" s="2316"/>
      <c r="K810" s="2316"/>
      <c r="L810" s="2316"/>
      <c r="M810" s="2316"/>
      <c r="N810" s="2316"/>
      <c r="O810" s="2316"/>
      <c r="P810" s="2316"/>
      <c r="Q810" s="2316"/>
      <c r="R810" s="2316"/>
      <c r="S810" s="2316"/>
      <c r="T810" s="2316"/>
      <c r="U810" s="2316"/>
      <c r="V810" s="2316"/>
      <c r="W810" s="2316"/>
      <c r="X810" s="2316"/>
      <c r="Y810" s="2316"/>
      <c r="Z810" s="2316"/>
    </row>
    <row r="811" spans="1:26" ht="15.75" customHeight="1">
      <c r="A811" s="2316"/>
      <c r="B811" s="2316"/>
      <c r="C811" s="2316"/>
      <c r="D811" s="2316"/>
      <c r="E811" s="2316"/>
      <c r="F811" s="2316"/>
      <c r="G811" s="2316"/>
      <c r="H811" s="2316"/>
      <c r="I811" s="2316"/>
      <c r="J811" s="2316"/>
      <c r="K811" s="2316"/>
      <c r="L811" s="2316"/>
      <c r="M811" s="2316"/>
      <c r="N811" s="2316"/>
      <c r="O811" s="2316"/>
      <c r="P811" s="2316"/>
      <c r="Q811" s="2316"/>
      <c r="R811" s="2316"/>
      <c r="S811" s="2316"/>
      <c r="T811" s="2316"/>
      <c r="U811" s="2316"/>
      <c r="V811" s="2316"/>
      <c r="W811" s="2316"/>
      <c r="X811" s="2316"/>
      <c r="Y811" s="2316"/>
      <c r="Z811" s="2316"/>
    </row>
    <row r="812" spans="1:26" ht="15.75" customHeight="1">
      <c r="A812" s="2316"/>
      <c r="B812" s="2316"/>
      <c r="C812" s="2316"/>
      <c r="D812" s="2316"/>
      <c r="E812" s="2316"/>
      <c r="F812" s="2316"/>
      <c r="G812" s="2316"/>
      <c r="H812" s="2316"/>
      <c r="I812" s="2316"/>
      <c r="J812" s="2316"/>
      <c r="K812" s="2316"/>
      <c r="L812" s="2316"/>
      <c r="M812" s="2316"/>
      <c r="N812" s="2316"/>
      <c r="O812" s="2316"/>
      <c r="P812" s="2316"/>
      <c r="Q812" s="2316"/>
      <c r="R812" s="2316"/>
      <c r="S812" s="2316"/>
      <c r="T812" s="2316"/>
      <c r="U812" s="2316"/>
      <c r="V812" s="2316"/>
      <c r="W812" s="2316"/>
      <c r="X812" s="2316"/>
      <c r="Y812" s="2316"/>
      <c r="Z812" s="2316"/>
    </row>
    <row r="813" spans="1:26" ht="15.75" customHeight="1">
      <c r="A813" s="2316"/>
      <c r="B813" s="2316"/>
      <c r="C813" s="2316"/>
      <c r="D813" s="2316"/>
      <c r="E813" s="2316"/>
      <c r="F813" s="2316"/>
      <c r="G813" s="2316"/>
      <c r="H813" s="2316"/>
      <c r="I813" s="2316"/>
      <c r="J813" s="2316"/>
      <c r="K813" s="2316"/>
      <c r="L813" s="2316"/>
      <c r="M813" s="2316"/>
      <c r="N813" s="2316"/>
      <c r="O813" s="2316"/>
      <c r="P813" s="2316"/>
      <c r="Q813" s="2316"/>
      <c r="R813" s="2316"/>
      <c r="S813" s="2316"/>
      <c r="T813" s="2316"/>
      <c r="U813" s="2316"/>
      <c r="V813" s="2316"/>
      <c r="W813" s="2316"/>
      <c r="X813" s="2316"/>
      <c r="Y813" s="2316"/>
      <c r="Z813" s="2316"/>
    </row>
    <row r="814" spans="1:26" ht="15.75" customHeight="1">
      <c r="A814" s="2316"/>
      <c r="B814" s="2316"/>
      <c r="C814" s="2316"/>
      <c r="D814" s="2316"/>
      <c r="E814" s="2316"/>
      <c r="F814" s="2316"/>
      <c r="G814" s="2316"/>
      <c r="H814" s="2316"/>
      <c r="I814" s="2316"/>
      <c r="J814" s="2316"/>
      <c r="K814" s="2316"/>
      <c r="L814" s="2316"/>
      <c r="M814" s="2316"/>
      <c r="N814" s="2316"/>
      <c r="O814" s="2316"/>
      <c r="P814" s="2316"/>
      <c r="Q814" s="2316"/>
      <c r="R814" s="2316"/>
      <c r="S814" s="2316"/>
      <c r="T814" s="2316"/>
      <c r="U814" s="2316"/>
      <c r="V814" s="2316"/>
      <c r="W814" s="2316"/>
      <c r="X814" s="2316"/>
      <c r="Y814" s="2316"/>
      <c r="Z814" s="2316"/>
    </row>
    <row r="815" spans="1:26" ht="15.75" customHeight="1">
      <c r="A815" s="2316"/>
      <c r="B815" s="2316"/>
      <c r="C815" s="2316"/>
      <c r="D815" s="2316"/>
      <c r="E815" s="2316"/>
      <c r="F815" s="2316"/>
      <c r="G815" s="2316"/>
      <c r="H815" s="2316"/>
      <c r="I815" s="2316"/>
      <c r="J815" s="2316"/>
      <c r="K815" s="2316"/>
      <c r="L815" s="2316"/>
      <c r="M815" s="2316"/>
      <c r="N815" s="2316"/>
      <c r="O815" s="2316"/>
      <c r="P815" s="2316"/>
      <c r="Q815" s="2316"/>
      <c r="R815" s="2316"/>
      <c r="S815" s="2316"/>
      <c r="T815" s="2316"/>
      <c r="U815" s="2316"/>
      <c r="V815" s="2316"/>
      <c r="W815" s="2316"/>
      <c r="X815" s="2316"/>
      <c r="Y815" s="2316"/>
      <c r="Z815" s="2316"/>
    </row>
    <row r="816" spans="1:26" ht="15.75" customHeight="1">
      <c r="A816" s="2316"/>
      <c r="B816" s="2316"/>
      <c r="C816" s="2316"/>
      <c r="D816" s="2316"/>
      <c r="E816" s="2316"/>
      <c r="F816" s="2316"/>
      <c r="G816" s="2316"/>
      <c r="H816" s="2316"/>
      <c r="I816" s="2316"/>
      <c r="J816" s="2316"/>
      <c r="K816" s="2316"/>
      <c r="L816" s="2316"/>
      <c r="M816" s="2316"/>
      <c r="N816" s="2316"/>
      <c r="O816" s="2316"/>
      <c r="P816" s="2316"/>
      <c r="Q816" s="2316"/>
      <c r="R816" s="2316"/>
      <c r="S816" s="2316"/>
      <c r="T816" s="2316"/>
      <c r="U816" s="2316"/>
      <c r="V816" s="2316"/>
      <c r="W816" s="2316"/>
      <c r="X816" s="2316"/>
      <c r="Y816" s="2316"/>
      <c r="Z816" s="2316"/>
    </row>
    <row r="817" spans="1:26" ht="15.75" customHeight="1">
      <c r="A817" s="2316"/>
      <c r="B817" s="2316"/>
      <c r="C817" s="2316"/>
      <c r="D817" s="2316"/>
      <c r="E817" s="2316"/>
      <c r="F817" s="2316"/>
      <c r="G817" s="2316"/>
      <c r="H817" s="2316"/>
      <c r="I817" s="2316"/>
      <c r="J817" s="2316"/>
      <c r="K817" s="2316"/>
      <c r="L817" s="2316"/>
      <c r="M817" s="2316"/>
      <c r="N817" s="2316"/>
      <c r="O817" s="2316"/>
      <c r="P817" s="2316"/>
      <c r="Q817" s="2316"/>
      <c r="R817" s="2316"/>
      <c r="S817" s="2316"/>
      <c r="T817" s="2316"/>
      <c r="U817" s="2316"/>
      <c r="V817" s="2316"/>
      <c r="W817" s="2316"/>
      <c r="X817" s="2316"/>
      <c r="Y817" s="2316"/>
      <c r="Z817" s="2316"/>
    </row>
    <row r="818" spans="1:26" ht="15.75" customHeight="1">
      <c r="A818" s="2316"/>
      <c r="B818" s="2316"/>
      <c r="C818" s="2316"/>
      <c r="D818" s="2316"/>
      <c r="E818" s="2316"/>
      <c r="F818" s="2316"/>
      <c r="G818" s="2316"/>
      <c r="H818" s="2316"/>
      <c r="I818" s="2316"/>
      <c r="J818" s="2316"/>
      <c r="K818" s="2316"/>
      <c r="L818" s="2316"/>
      <c r="M818" s="2316"/>
      <c r="N818" s="2316"/>
      <c r="O818" s="2316"/>
      <c r="P818" s="2316"/>
      <c r="Q818" s="2316"/>
      <c r="R818" s="2316"/>
      <c r="S818" s="2316"/>
      <c r="T818" s="2316"/>
      <c r="U818" s="2316"/>
      <c r="V818" s="2316"/>
      <c r="W818" s="2316"/>
      <c r="X818" s="2316"/>
      <c r="Y818" s="2316"/>
      <c r="Z818" s="2316"/>
    </row>
    <row r="819" spans="1:26" ht="15.75" customHeight="1">
      <c r="A819" s="2316"/>
      <c r="B819" s="2316"/>
      <c r="C819" s="2316"/>
      <c r="D819" s="2316"/>
      <c r="E819" s="2316"/>
      <c r="F819" s="2316"/>
      <c r="G819" s="2316"/>
      <c r="H819" s="2316"/>
      <c r="I819" s="2316"/>
      <c r="J819" s="2316"/>
      <c r="K819" s="2316"/>
      <c r="L819" s="2316"/>
      <c r="M819" s="2316"/>
      <c r="N819" s="2316"/>
      <c r="O819" s="2316"/>
      <c r="P819" s="2316"/>
      <c r="Q819" s="2316"/>
      <c r="R819" s="2316"/>
      <c r="S819" s="2316"/>
      <c r="T819" s="2316"/>
      <c r="U819" s="2316"/>
      <c r="V819" s="2316"/>
      <c r="W819" s="2316"/>
      <c r="X819" s="2316"/>
      <c r="Y819" s="2316"/>
      <c r="Z819" s="2316"/>
    </row>
    <row r="820" spans="1:26" ht="15.75" customHeight="1">
      <c r="A820" s="2316"/>
      <c r="B820" s="2316"/>
      <c r="C820" s="2316"/>
      <c r="D820" s="2316"/>
      <c r="E820" s="2316"/>
      <c r="F820" s="2316"/>
      <c r="G820" s="2316"/>
      <c r="H820" s="2316"/>
      <c r="I820" s="2316"/>
      <c r="J820" s="2316"/>
      <c r="K820" s="2316"/>
      <c r="L820" s="2316"/>
      <c r="M820" s="2316"/>
      <c r="N820" s="2316"/>
      <c r="O820" s="2316"/>
      <c r="P820" s="2316"/>
      <c r="Q820" s="2316"/>
      <c r="R820" s="2316"/>
      <c r="S820" s="2316"/>
      <c r="T820" s="2316"/>
      <c r="U820" s="2316"/>
      <c r="V820" s="2316"/>
      <c r="W820" s="2316"/>
      <c r="X820" s="2316"/>
      <c r="Y820" s="2316"/>
      <c r="Z820" s="2316"/>
    </row>
    <row r="821" spans="1:26" ht="15.75" customHeight="1">
      <c r="A821" s="2316"/>
      <c r="B821" s="2316"/>
      <c r="C821" s="2316"/>
      <c r="D821" s="2316"/>
      <c r="E821" s="2316"/>
      <c r="F821" s="2316"/>
      <c r="G821" s="2316"/>
      <c r="H821" s="2316"/>
      <c r="I821" s="2316"/>
      <c r="J821" s="2316"/>
      <c r="K821" s="2316"/>
      <c r="L821" s="2316"/>
      <c r="M821" s="2316"/>
      <c r="N821" s="2316"/>
      <c r="O821" s="2316"/>
      <c r="P821" s="2316"/>
      <c r="Q821" s="2316"/>
      <c r="R821" s="2316"/>
      <c r="S821" s="2316"/>
      <c r="T821" s="2316"/>
      <c r="U821" s="2316"/>
      <c r="V821" s="2316"/>
      <c r="W821" s="2316"/>
      <c r="X821" s="2316"/>
      <c r="Y821" s="2316"/>
      <c r="Z821" s="2316"/>
    </row>
    <row r="822" spans="1:26" ht="15.75" customHeight="1">
      <c r="A822" s="2316"/>
      <c r="B822" s="2316"/>
      <c r="C822" s="2316"/>
      <c r="D822" s="2316"/>
      <c r="E822" s="2316"/>
      <c r="F822" s="2316"/>
      <c r="G822" s="2316"/>
      <c r="H822" s="2316"/>
      <c r="I822" s="2316"/>
      <c r="J822" s="2316"/>
      <c r="K822" s="2316"/>
      <c r="L822" s="2316"/>
      <c r="M822" s="2316"/>
      <c r="N822" s="2316"/>
      <c r="O822" s="2316"/>
      <c r="P822" s="2316"/>
      <c r="Q822" s="2316"/>
      <c r="R822" s="2316"/>
      <c r="S822" s="2316"/>
      <c r="T822" s="2316"/>
      <c r="U822" s="2316"/>
      <c r="V822" s="2316"/>
      <c r="W822" s="2316"/>
      <c r="X822" s="2316"/>
      <c r="Y822" s="2316"/>
      <c r="Z822" s="2316"/>
    </row>
    <row r="823" spans="1:26" ht="15.75" customHeight="1">
      <c r="A823" s="2316"/>
      <c r="B823" s="2316"/>
      <c r="C823" s="2316"/>
      <c r="D823" s="2316"/>
      <c r="E823" s="2316"/>
      <c r="F823" s="2316"/>
      <c r="G823" s="2316"/>
      <c r="H823" s="2316"/>
      <c r="I823" s="2316"/>
      <c r="J823" s="2316"/>
      <c r="K823" s="2316"/>
      <c r="L823" s="2316"/>
      <c r="M823" s="2316"/>
      <c r="N823" s="2316"/>
      <c r="O823" s="2316"/>
      <c r="P823" s="2316"/>
      <c r="Q823" s="2316"/>
      <c r="R823" s="2316"/>
      <c r="S823" s="2316"/>
      <c r="T823" s="2316"/>
      <c r="U823" s="2316"/>
      <c r="V823" s="2316"/>
      <c r="W823" s="2316"/>
      <c r="X823" s="2316"/>
      <c r="Y823" s="2316"/>
      <c r="Z823" s="2316"/>
    </row>
    <row r="824" spans="1:26" ht="15.75" customHeight="1">
      <c r="A824" s="2316"/>
      <c r="B824" s="2316"/>
      <c r="C824" s="2316"/>
      <c r="D824" s="2316"/>
      <c r="E824" s="2316"/>
      <c r="F824" s="2316"/>
      <c r="G824" s="2316"/>
      <c r="H824" s="2316"/>
      <c r="I824" s="2316"/>
      <c r="J824" s="2316"/>
      <c r="K824" s="2316"/>
      <c r="L824" s="2316"/>
      <c r="M824" s="2316"/>
      <c r="N824" s="2316"/>
      <c r="O824" s="2316"/>
      <c r="P824" s="2316"/>
      <c r="Q824" s="2316"/>
      <c r="R824" s="2316"/>
      <c r="S824" s="2316"/>
      <c r="T824" s="2316"/>
      <c r="U824" s="2316"/>
      <c r="V824" s="2316"/>
      <c r="W824" s="2316"/>
      <c r="X824" s="2316"/>
      <c r="Y824" s="2316"/>
      <c r="Z824" s="2316"/>
    </row>
    <row r="825" spans="1:26" ht="15.75" customHeight="1">
      <c r="A825" s="2316"/>
      <c r="B825" s="2316"/>
      <c r="C825" s="2316"/>
      <c r="D825" s="2316"/>
      <c r="E825" s="2316"/>
      <c r="F825" s="2316"/>
      <c r="G825" s="2316"/>
      <c r="H825" s="2316"/>
      <c r="I825" s="2316"/>
      <c r="J825" s="2316"/>
      <c r="K825" s="2316"/>
      <c r="L825" s="2316"/>
      <c r="M825" s="2316"/>
      <c r="N825" s="2316"/>
      <c r="O825" s="2316"/>
      <c r="P825" s="2316"/>
      <c r="Q825" s="2316"/>
      <c r="R825" s="2316"/>
      <c r="S825" s="2316"/>
      <c r="T825" s="2316"/>
      <c r="U825" s="2316"/>
      <c r="V825" s="2316"/>
      <c r="W825" s="2316"/>
      <c r="X825" s="2316"/>
      <c r="Y825" s="2316"/>
      <c r="Z825" s="2316"/>
    </row>
    <row r="826" spans="1:26" ht="15.75" customHeight="1">
      <c r="A826" s="2316"/>
      <c r="B826" s="2316"/>
      <c r="C826" s="2316"/>
      <c r="D826" s="2316"/>
      <c r="E826" s="2316"/>
      <c r="F826" s="2316"/>
      <c r="G826" s="2316"/>
      <c r="H826" s="2316"/>
      <c r="I826" s="2316"/>
      <c r="J826" s="2316"/>
      <c r="K826" s="2316"/>
      <c r="L826" s="2316"/>
      <c r="M826" s="2316"/>
      <c r="N826" s="2316"/>
      <c r="O826" s="2316"/>
      <c r="P826" s="2316"/>
      <c r="Q826" s="2316"/>
      <c r="R826" s="2316"/>
      <c r="S826" s="2316"/>
      <c r="T826" s="2316"/>
      <c r="U826" s="2316"/>
      <c r="V826" s="2316"/>
      <c r="W826" s="2316"/>
      <c r="X826" s="2316"/>
      <c r="Y826" s="2316"/>
      <c r="Z826" s="2316"/>
    </row>
    <row r="827" spans="1:26" ht="15.75" customHeight="1">
      <c r="A827" s="2316"/>
      <c r="B827" s="2316"/>
      <c r="C827" s="2316"/>
      <c r="D827" s="2316"/>
      <c r="E827" s="2316"/>
      <c r="F827" s="2316"/>
      <c r="G827" s="2316"/>
      <c r="H827" s="2316"/>
      <c r="I827" s="2316"/>
      <c r="J827" s="2316"/>
      <c r="K827" s="2316"/>
      <c r="L827" s="2316"/>
      <c r="M827" s="2316"/>
      <c r="N827" s="2316"/>
      <c r="O827" s="2316"/>
      <c r="P827" s="2316"/>
      <c r="Q827" s="2316"/>
      <c r="R827" s="2316"/>
      <c r="S827" s="2316"/>
      <c r="T827" s="2316"/>
      <c r="U827" s="2316"/>
      <c r="V827" s="2316"/>
      <c r="W827" s="2316"/>
      <c r="X827" s="2316"/>
      <c r="Y827" s="2316"/>
      <c r="Z827" s="2316"/>
    </row>
    <row r="828" spans="1:26" ht="15.75" customHeight="1">
      <c r="A828" s="2316"/>
      <c r="B828" s="2316"/>
      <c r="C828" s="2316"/>
      <c r="D828" s="2316"/>
      <c r="E828" s="2316"/>
      <c r="F828" s="2316"/>
      <c r="G828" s="2316"/>
      <c r="H828" s="2316"/>
      <c r="I828" s="2316"/>
      <c r="J828" s="2316"/>
      <c r="K828" s="2316"/>
      <c r="L828" s="2316"/>
      <c r="M828" s="2316"/>
      <c r="N828" s="2316"/>
      <c r="O828" s="2316"/>
      <c r="P828" s="2316"/>
      <c r="Q828" s="2316"/>
      <c r="R828" s="2316"/>
      <c r="S828" s="2316"/>
      <c r="T828" s="2316"/>
      <c r="U828" s="2316"/>
      <c r="V828" s="2316"/>
      <c r="W828" s="2316"/>
      <c r="X828" s="2316"/>
      <c r="Y828" s="2316"/>
      <c r="Z828" s="2316"/>
    </row>
    <row r="829" spans="1:26" ht="15.75" customHeight="1">
      <c r="A829" s="2316"/>
      <c r="B829" s="2316"/>
      <c r="C829" s="2316"/>
      <c r="D829" s="2316"/>
      <c r="E829" s="2316"/>
      <c r="F829" s="2316"/>
      <c r="G829" s="2316"/>
      <c r="H829" s="2316"/>
      <c r="I829" s="2316"/>
      <c r="J829" s="2316"/>
      <c r="K829" s="2316"/>
      <c r="L829" s="2316"/>
      <c r="M829" s="2316"/>
      <c r="N829" s="2316"/>
      <c r="O829" s="2316"/>
      <c r="P829" s="2316"/>
      <c r="Q829" s="2316"/>
      <c r="R829" s="2316"/>
      <c r="S829" s="2316"/>
      <c r="T829" s="2316"/>
      <c r="U829" s="2316"/>
      <c r="V829" s="2316"/>
      <c r="W829" s="2316"/>
      <c r="X829" s="2316"/>
      <c r="Y829" s="2316"/>
      <c r="Z829" s="2316"/>
    </row>
    <row r="830" spans="1:26" ht="15.75" customHeight="1">
      <c r="A830" s="2316"/>
      <c r="B830" s="2316"/>
      <c r="C830" s="2316"/>
      <c r="D830" s="2316"/>
      <c r="E830" s="2316"/>
      <c r="F830" s="2316"/>
      <c r="G830" s="2316"/>
      <c r="H830" s="2316"/>
      <c r="I830" s="2316"/>
      <c r="J830" s="2316"/>
      <c r="K830" s="2316"/>
      <c r="L830" s="2316"/>
      <c r="M830" s="2316"/>
      <c r="N830" s="2316"/>
      <c r="O830" s="2316"/>
      <c r="P830" s="2316"/>
      <c r="Q830" s="2316"/>
      <c r="R830" s="2316"/>
      <c r="S830" s="2316"/>
      <c r="T830" s="2316"/>
      <c r="U830" s="2316"/>
      <c r="V830" s="2316"/>
      <c r="W830" s="2316"/>
      <c r="X830" s="2316"/>
      <c r="Y830" s="2316"/>
      <c r="Z830" s="2316"/>
    </row>
    <row r="831" spans="1:26" ht="15.75" customHeight="1">
      <c r="A831" s="2316"/>
      <c r="B831" s="2316"/>
      <c r="C831" s="2316"/>
      <c r="D831" s="2316"/>
      <c r="E831" s="2316"/>
      <c r="F831" s="2316"/>
      <c r="G831" s="2316"/>
      <c r="H831" s="2316"/>
      <c r="I831" s="2316"/>
      <c r="J831" s="2316"/>
      <c r="K831" s="2316"/>
      <c r="L831" s="2316"/>
      <c r="M831" s="2316"/>
      <c r="N831" s="2316"/>
      <c r="O831" s="2316"/>
      <c r="P831" s="2316"/>
      <c r="Q831" s="2316"/>
      <c r="R831" s="2316"/>
      <c r="S831" s="2316"/>
      <c r="T831" s="2316"/>
      <c r="U831" s="2316"/>
      <c r="V831" s="2316"/>
      <c r="W831" s="2316"/>
      <c r="X831" s="2316"/>
      <c r="Y831" s="2316"/>
      <c r="Z831" s="2316"/>
    </row>
    <row r="832" spans="1:26" ht="15.75" customHeight="1">
      <c r="A832" s="2316"/>
      <c r="B832" s="2316"/>
      <c r="C832" s="2316"/>
      <c r="D832" s="2316"/>
      <c r="E832" s="2316"/>
      <c r="F832" s="2316"/>
      <c r="G832" s="2316"/>
      <c r="H832" s="2316"/>
      <c r="I832" s="2316"/>
      <c r="J832" s="2316"/>
      <c r="K832" s="2316"/>
      <c r="L832" s="2316"/>
      <c r="M832" s="2316"/>
      <c r="N832" s="2316"/>
      <c r="O832" s="2316"/>
      <c r="P832" s="2316"/>
      <c r="Q832" s="2316"/>
      <c r="R832" s="2316"/>
      <c r="S832" s="2316"/>
      <c r="T832" s="2316"/>
      <c r="U832" s="2316"/>
      <c r="V832" s="2316"/>
      <c r="W832" s="2316"/>
      <c r="X832" s="2316"/>
      <c r="Y832" s="2316"/>
      <c r="Z832" s="2316"/>
    </row>
    <row r="833" spans="1:26" ht="15.75" customHeight="1">
      <c r="A833" s="2316"/>
      <c r="B833" s="2316"/>
      <c r="C833" s="2316"/>
      <c r="D833" s="2316"/>
      <c r="E833" s="2316"/>
      <c r="F833" s="2316"/>
      <c r="G833" s="2316"/>
      <c r="H833" s="2316"/>
      <c r="I833" s="2316"/>
      <c r="J833" s="2316"/>
      <c r="K833" s="2316"/>
      <c r="L833" s="2316"/>
      <c r="M833" s="2316"/>
      <c r="N833" s="2316"/>
      <c r="O833" s="2316"/>
      <c r="P833" s="2316"/>
      <c r="Q833" s="2316"/>
      <c r="R833" s="2316"/>
      <c r="S833" s="2316"/>
      <c r="T833" s="2316"/>
      <c r="U833" s="2316"/>
      <c r="V833" s="2316"/>
      <c r="W833" s="2316"/>
      <c r="X833" s="2316"/>
      <c r="Y833" s="2316"/>
      <c r="Z833" s="2316"/>
    </row>
    <row r="834" spans="1:26" ht="15.75" customHeight="1">
      <c r="A834" s="2316"/>
      <c r="B834" s="2316"/>
      <c r="C834" s="2316"/>
      <c r="D834" s="2316"/>
      <c r="E834" s="2316"/>
      <c r="F834" s="2316"/>
      <c r="G834" s="2316"/>
      <c r="H834" s="2316"/>
      <c r="I834" s="2316"/>
      <c r="J834" s="2316"/>
      <c r="K834" s="2316"/>
      <c r="L834" s="2316"/>
      <c r="M834" s="2316"/>
      <c r="N834" s="2316"/>
      <c r="O834" s="2316"/>
      <c r="P834" s="2316"/>
      <c r="Q834" s="2316"/>
      <c r="R834" s="2316"/>
      <c r="S834" s="2316"/>
      <c r="T834" s="2316"/>
      <c r="U834" s="2316"/>
      <c r="V834" s="2316"/>
      <c r="W834" s="2316"/>
      <c r="X834" s="2316"/>
      <c r="Y834" s="2316"/>
      <c r="Z834" s="2316"/>
    </row>
    <row r="835" spans="1:26" ht="15.75" customHeight="1">
      <c r="A835" s="2316"/>
      <c r="B835" s="2316"/>
      <c r="C835" s="2316"/>
      <c r="D835" s="2316"/>
      <c r="E835" s="2316"/>
      <c r="F835" s="2316"/>
      <c r="G835" s="2316"/>
      <c r="H835" s="2316"/>
      <c r="I835" s="2316"/>
      <c r="J835" s="2316"/>
      <c r="K835" s="2316"/>
      <c r="L835" s="2316"/>
      <c r="M835" s="2316"/>
      <c r="N835" s="2316"/>
      <c r="O835" s="2316"/>
      <c r="P835" s="2316"/>
      <c r="Q835" s="2316"/>
      <c r="R835" s="2316"/>
      <c r="S835" s="2316"/>
      <c r="T835" s="2316"/>
      <c r="U835" s="2316"/>
      <c r="V835" s="2316"/>
      <c r="W835" s="2316"/>
      <c r="X835" s="2316"/>
      <c r="Y835" s="2316"/>
      <c r="Z835" s="2316"/>
    </row>
    <row r="836" spans="1:26" ht="15.75" customHeight="1">
      <c r="A836" s="2316"/>
      <c r="B836" s="2316"/>
      <c r="C836" s="2316"/>
      <c r="D836" s="2316"/>
      <c r="E836" s="2316"/>
      <c r="F836" s="2316"/>
      <c r="G836" s="2316"/>
      <c r="H836" s="2316"/>
      <c r="I836" s="2316"/>
      <c r="J836" s="2316"/>
      <c r="K836" s="2316"/>
      <c r="L836" s="2316"/>
      <c r="M836" s="2316"/>
      <c r="N836" s="2316"/>
      <c r="O836" s="2316"/>
      <c r="P836" s="2316"/>
      <c r="Q836" s="2316"/>
      <c r="R836" s="2316"/>
      <c r="S836" s="2316"/>
      <c r="T836" s="2316"/>
      <c r="U836" s="2316"/>
      <c r="V836" s="2316"/>
      <c r="W836" s="2316"/>
      <c r="X836" s="2316"/>
      <c r="Y836" s="2316"/>
      <c r="Z836" s="2316"/>
    </row>
    <row r="837" spans="1:26" ht="15.75" customHeight="1">
      <c r="A837" s="2316"/>
      <c r="B837" s="2316"/>
      <c r="C837" s="2316"/>
      <c r="D837" s="2316"/>
      <c r="E837" s="2316"/>
      <c r="F837" s="2316"/>
      <c r="G837" s="2316"/>
      <c r="H837" s="2316"/>
      <c r="I837" s="2316"/>
      <c r="J837" s="2316"/>
      <c r="K837" s="2316"/>
      <c r="L837" s="2316"/>
      <c r="M837" s="2316"/>
      <c r="N837" s="2316"/>
      <c r="O837" s="2316"/>
      <c r="P837" s="2316"/>
      <c r="Q837" s="2316"/>
      <c r="R837" s="2316"/>
      <c r="S837" s="2316"/>
      <c r="T837" s="2316"/>
      <c r="U837" s="2316"/>
      <c r="V837" s="2316"/>
      <c r="W837" s="2316"/>
      <c r="X837" s="2316"/>
      <c r="Y837" s="2316"/>
      <c r="Z837" s="2316"/>
    </row>
    <row r="838" spans="1:26" ht="15.75" customHeight="1">
      <c r="A838" s="2316"/>
      <c r="B838" s="2316"/>
      <c r="C838" s="2316"/>
      <c r="D838" s="2316"/>
      <c r="E838" s="2316"/>
      <c r="F838" s="2316"/>
      <c r="G838" s="2316"/>
      <c r="H838" s="2316"/>
      <c r="I838" s="2316"/>
      <c r="J838" s="2316"/>
      <c r="K838" s="2316"/>
      <c r="L838" s="2316"/>
      <c r="M838" s="2316"/>
      <c r="N838" s="2316"/>
      <c r="O838" s="2316"/>
      <c r="P838" s="2316"/>
      <c r="Q838" s="2316"/>
      <c r="R838" s="2316"/>
      <c r="S838" s="2316"/>
      <c r="T838" s="2316"/>
      <c r="U838" s="2316"/>
      <c r="V838" s="2316"/>
      <c r="W838" s="2316"/>
      <c r="X838" s="2316"/>
      <c r="Y838" s="2316"/>
      <c r="Z838" s="2316"/>
    </row>
    <row r="839" spans="1:26" ht="15.75" customHeight="1">
      <c r="A839" s="2316"/>
      <c r="B839" s="2316"/>
      <c r="C839" s="2316"/>
      <c r="D839" s="2316"/>
      <c r="E839" s="2316"/>
      <c r="F839" s="2316"/>
      <c r="G839" s="2316"/>
      <c r="H839" s="2316"/>
      <c r="I839" s="2316"/>
      <c r="J839" s="2316"/>
      <c r="K839" s="2316"/>
      <c r="L839" s="2316"/>
      <c r="M839" s="2316"/>
      <c r="N839" s="2316"/>
      <c r="O839" s="2316"/>
      <c r="P839" s="2316"/>
      <c r="Q839" s="2316"/>
      <c r="R839" s="2316"/>
      <c r="S839" s="2316"/>
      <c r="T839" s="2316"/>
      <c r="U839" s="2316"/>
      <c r="V839" s="2316"/>
      <c r="W839" s="2316"/>
      <c r="X839" s="2316"/>
      <c r="Y839" s="2316"/>
      <c r="Z839" s="2316"/>
    </row>
    <row r="840" spans="1:26" ht="15.75" customHeight="1">
      <c r="A840" s="2316"/>
      <c r="B840" s="2316"/>
      <c r="C840" s="2316"/>
      <c r="D840" s="2316"/>
      <c r="E840" s="2316"/>
      <c r="F840" s="2316"/>
      <c r="G840" s="2316"/>
      <c r="H840" s="2316"/>
      <c r="I840" s="2316"/>
      <c r="J840" s="2316"/>
      <c r="K840" s="2316"/>
      <c r="L840" s="2316"/>
      <c r="M840" s="2316"/>
      <c r="N840" s="2316"/>
      <c r="O840" s="2316"/>
      <c r="P840" s="2316"/>
      <c r="Q840" s="2316"/>
      <c r="R840" s="2316"/>
      <c r="S840" s="2316"/>
      <c r="T840" s="2316"/>
      <c r="U840" s="2316"/>
      <c r="V840" s="2316"/>
      <c r="W840" s="2316"/>
      <c r="X840" s="2316"/>
      <c r="Y840" s="2316"/>
      <c r="Z840" s="2316"/>
    </row>
    <row r="841" spans="1:26" ht="15.75" customHeight="1">
      <c r="A841" s="2316"/>
      <c r="B841" s="2316"/>
      <c r="C841" s="2316"/>
      <c r="D841" s="2316"/>
      <c r="E841" s="2316"/>
      <c r="F841" s="2316"/>
      <c r="G841" s="2316"/>
      <c r="H841" s="2316"/>
      <c r="I841" s="2316"/>
      <c r="J841" s="2316"/>
      <c r="K841" s="2316"/>
      <c r="L841" s="2316"/>
      <c r="M841" s="2316"/>
      <c r="N841" s="2316"/>
      <c r="O841" s="2316"/>
      <c r="P841" s="2316"/>
      <c r="Q841" s="2316"/>
      <c r="R841" s="2316"/>
      <c r="S841" s="2316"/>
      <c r="T841" s="2316"/>
      <c r="U841" s="2316"/>
      <c r="V841" s="2316"/>
      <c r="W841" s="2316"/>
      <c r="X841" s="2316"/>
      <c r="Y841" s="2316"/>
      <c r="Z841" s="2316"/>
    </row>
    <row r="842" spans="1:26" ht="15.75" customHeight="1">
      <c r="A842" s="2316"/>
      <c r="B842" s="2316"/>
      <c r="C842" s="2316"/>
      <c r="D842" s="2316"/>
      <c r="E842" s="2316"/>
      <c r="F842" s="2316"/>
      <c r="G842" s="2316"/>
      <c r="H842" s="2316"/>
      <c r="I842" s="2316"/>
      <c r="J842" s="2316"/>
      <c r="K842" s="2316"/>
      <c r="L842" s="2316"/>
      <c r="M842" s="2316"/>
      <c r="N842" s="2316"/>
      <c r="O842" s="2316"/>
      <c r="P842" s="2316"/>
      <c r="Q842" s="2316"/>
      <c r="R842" s="2316"/>
      <c r="S842" s="2316"/>
      <c r="T842" s="2316"/>
      <c r="U842" s="2316"/>
      <c r="V842" s="2316"/>
      <c r="W842" s="2316"/>
      <c r="X842" s="2316"/>
      <c r="Y842" s="2316"/>
      <c r="Z842" s="2316"/>
    </row>
    <row r="843" spans="1:26" ht="15.75" customHeight="1">
      <c r="A843" s="2316"/>
      <c r="B843" s="2316"/>
      <c r="C843" s="2316"/>
      <c r="D843" s="2316"/>
      <c r="E843" s="2316"/>
      <c r="F843" s="2316"/>
      <c r="G843" s="2316"/>
      <c r="H843" s="2316"/>
      <c r="I843" s="2316"/>
      <c r="J843" s="2316"/>
      <c r="K843" s="2316"/>
      <c r="L843" s="2316"/>
      <c r="M843" s="2316"/>
      <c r="N843" s="2316"/>
      <c r="O843" s="2316"/>
      <c r="P843" s="2316"/>
      <c r="Q843" s="2316"/>
      <c r="R843" s="2316"/>
      <c r="S843" s="2316"/>
      <c r="T843" s="2316"/>
      <c r="U843" s="2316"/>
      <c r="V843" s="2316"/>
      <c r="W843" s="2316"/>
      <c r="X843" s="2316"/>
      <c r="Y843" s="2316"/>
      <c r="Z843" s="2316"/>
    </row>
    <row r="844" spans="1:26" ht="15.75" customHeight="1">
      <c r="A844" s="2316"/>
      <c r="B844" s="2316"/>
      <c r="C844" s="2316"/>
      <c r="D844" s="2316"/>
      <c r="E844" s="2316"/>
      <c r="F844" s="2316"/>
      <c r="G844" s="2316"/>
      <c r="H844" s="2316"/>
      <c r="I844" s="2316"/>
      <c r="J844" s="2316"/>
      <c r="K844" s="2316"/>
      <c r="L844" s="2316"/>
      <c r="M844" s="2316"/>
      <c r="N844" s="2316"/>
      <c r="O844" s="2316"/>
      <c r="P844" s="2316"/>
      <c r="Q844" s="2316"/>
      <c r="R844" s="2316"/>
      <c r="S844" s="2316"/>
      <c r="T844" s="2316"/>
      <c r="U844" s="2316"/>
      <c r="V844" s="2316"/>
      <c r="W844" s="2316"/>
      <c r="X844" s="2316"/>
      <c r="Y844" s="2316"/>
      <c r="Z844" s="2316"/>
    </row>
    <row r="845" spans="1:26" ht="15.75" customHeight="1">
      <c r="A845" s="2316"/>
      <c r="B845" s="2316"/>
      <c r="C845" s="2316"/>
      <c r="D845" s="2316"/>
      <c r="E845" s="2316"/>
      <c r="F845" s="2316"/>
      <c r="G845" s="2316"/>
      <c r="H845" s="2316"/>
      <c r="I845" s="2316"/>
      <c r="J845" s="2316"/>
      <c r="K845" s="2316"/>
      <c r="L845" s="2316"/>
      <c r="M845" s="2316"/>
      <c r="N845" s="2316"/>
      <c r="O845" s="2316"/>
      <c r="P845" s="2316"/>
      <c r="Q845" s="2316"/>
      <c r="R845" s="2316"/>
      <c r="S845" s="2316"/>
      <c r="T845" s="2316"/>
      <c r="U845" s="2316"/>
      <c r="V845" s="2316"/>
      <c r="W845" s="2316"/>
      <c r="X845" s="2316"/>
      <c r="Y845" s="2316"/>
      <c r="Z845" s="2316"/>
    </row>
    <row r="846" spans="1:26" ht="15.75" customHeight="1">
      <c r="A846" s="2316"/>
      <c r="B846" s="2316"/>
      <c r="C846" s="2316"/>
      <c r="D846" s="2316"/>
      <c r="E846" s="2316"/>
      <c r="F846" s="2316"/>
      <c r="G846" s="2316"/>
      <c r="H846" s="2316"/>
      <c r="I846" s="2316"/>
      <c r="J846" s="2316"/>
      <c r="K846" s="2316"/>
      <c r="L846" s="2316"/>
      <c r="M846" s="2316"/>
      <c r="N846" s="2316"/>
      <c r="O846" s="2316"/>
      <c r="P846" s="2316"/>
      <c r="Q846" s="2316"/>
      <c r="R846" s="2316"/>
      <c r="S846" s="2316"/>
      <c r="T846" s="2316"/>
      <c r="U846" s="2316"/>
      <c r="V846" s="2316"/>
      <c r="W846" s="2316"/>
      <c r="X846" s="2316"/>
      <c r="Y846" s="2316"/>
      <c r="Z846" s="2316"/>
    </row>
    <row r="847" spans="1:26" ht="15.75" customHeight="1">
      <c r="A847" s="2316"/>
      <c r="B847" s="2316"/>
      <c r="C847" s="2316"/>
      <c r="D847" s="2316"/>
      <c r="E847" s="2316"/>
      <c r="F847" s="2316"/>
      <c r="G847" s="2316"/>
      <c r="H847" s="2316"/>
      <c r="I847" s="2316"/>
      <c r="J847" s="2316"/>
      <c r="K847" s="2316"/>
      <c r="L847" s="2316"/>
      <c r="M847" s="2316"/>
      <c r="N847" s="2316"/>
      <c r="O847" s="2316"/>
      <c r="P847" s="2316"/>
      <c r="Q847" s="2316"/>
      <c r="R847" s="2316"/>
      <c r="S847" s="2316"/>
      <c r="T847" s="2316"/>
      <c r="U847" s="2316"/>
      <c r="V847" s="2316"/>
      <c r="W847" s="2316"/>
      <c r="X847" s="2316"/>
      <c r="Y847" s="2316"/>
      <c r="Z847" s="2316"/>
    </row>
    <row r="848" spans="1:26" ht="15.75" customHeight="1">
      <c r="A848" s="2316"/>
      <c r="B848" s="2316"/>
      <c r="C848" s="2316"/>
      <c r="D848" s="2316"/>
      <c r="E848" s="2316"/>
      <c r="F848" s="2316"/>
      <c r="G848" s="2316"/>
      <c r="H848" s="2316"/>
      <c r="I848" s="2316"/>
      <c r="J848" s="2316"/>
      <c r="K848" s="2316"/>
      <c r="L848" s="2316"/>
      <c r="M848" s="2316"/>
      <c r="N848" s="2316"/>
      <c r="O848" s="2316"/>
      <c r="P848" s="2316"/>
      <c r="Q848" s="2316"/>
      <c r="R848" s="2316"/>
      <c r="S848" s="2316"/>
      <c r="T848" s="2316"/>
      <c r="U848" s="2316"/>
      <c r="V848" s="2316"/>
      <c r="W848" s="2316"/>
      <c r="X848" s="2316"/>
      <c r="Y848" s="2316"/>
      <c r="Z848" s="2316"/>
    </row>
    <row r="849" spans="1:26" ht="15.75" customHeight="1">
      <c r="A849" s="2316"/>
      <c r="B849" s="2316"/>
      <c r="C849" s="2316"/>
      <c r="D849" s="2316"/>
      <c r="E849" s="2316"/>
      <c r="F849" s="2316"/>
      <c r="G849" s="2316"/>
      <c r="H849" s="2316"/>
      <c r="I849" s="2316"/>
      <c r="J849" s="2316"/>
      <c r="K849" s="2316"/>
      <c r="L849" s="2316"/>
      <c r="M849" s="2316"/>
      <c r="N849" s="2316"/>
      <c r="O849" s="2316"/>
      <c r="P849" s="2316"/>
      <c r="Q849" s="2316"/>
      <c r="R849" s="2316"/>
      <c r="S849" s="2316"/>
      <c r="T849" s="2316"/>
      <c r="U849" s="2316"/>
      <c r="V849" s="2316"/>
      <c r="W849" s="2316"/>
      <c r="X849" s="2316"/>
      <c r="Y849" s="2316"/>
      <c r="Z849" s="2316"/>
    </row>
    <row r="850" spans="1:26" ht="15.75" customHeight="1">
      <c r="A850" s="2316"/>
      <c r="B850" s="2316"/>
      <c r="C850" s="2316"/>
      <c r="D850" s="2316"/>
      <c r="E850" s="2316"/>
      <c r="F850" s="2316"/>
      <c r="G850" s="2316"/>
      <c r="H850" s="2316"/>
      <c r="I850" s="2316"/>
      <c r="J850" s="2316"/>
      <c r="K850" s="2316"/>
      <c r="L850" s="2316"/>
      <c r="M850" s="2316"/>
      <c r="N850" s="2316"/>
      <c r="O850" s="2316"/>
      <c r="P850" s="2316"/>
      <c r="Q850" s="2316"/>
      <c r="R850" s="2316"/>
      <c r="S850" s="2316"/>
      <c r="T850" s="2316"/>
      <c r="U850" s="2316"/>
      <c r="V850" s="2316"/>
      <c r="W850" s="2316"/>
      <c r="X850" s="2316"/>
      <c r="Y850" s="2316"/>
      <c r="Z850" s="2316"/>
    </row>
    <row r="851" spans="1:26" ht="15.75" customHeight="1">
      <c r="A851" s="2316"/>
      <c r="B851" s="2316"/>
      <c r="C851" s="2316"/>
      <c r="D851" s="2316"/>
      <c r="E851" s="2316"/>
      <c r="F851" s="2316"/>
      <c r="G851" s="2316"/>
      <c r="H851" s="2316"/>
      <c r="I851" s="2316"/>
      <c r="J851" s="2316"/>
      <c r="K851" s="2316"/>
      <c r="L851" s="2316"/>
      <c r="M851" s="2316"/>
      <c r="N851" s="2316"/>
      <c r="O851" s="2316"/>
      <c r="P851" s="2316"/>
      <c r="Q851" s="2316"/>
      <c r="R851" s="2316"/>
      <c r="S851" s="2316"/>
      <c r="T851" s="2316"/>
      <c r="U851" s="2316"/>
      <c r="V851" s="2316"/>
      <c r="W851" s="2316"/>
      <c r="X851" s="2316"/>
      <c r="Y851" s="2316"/>
      <c r="Z851" s="2316"/>
    </row>
    <row r="852" spans="1:26" ht="15.75" customHeight="1">
      <c r="A852" s="2316"/>
      <c r="B852" s="2316"/>
      <c r="C852" s="2316"/>
      <c r="D852" s="2316"/>
      <c r="E852" s="2316"/>
      <c r="F852" s="2316"/>
      <c r="G852" s="2316"/>
      <c r="H852" s="2316"/>
      <c r="I852" s="2316"/>
      <c r="J852" s="2316"/>
      <c r="K852" s="2316"/>
      <c r="L852" s="2316"/>
      <c r="M852" s="2316"/>
      <c r="N852" s="2316"/>
      <c r="O852" s="2316"/>
      <c r="P852" s="2316"/>
      <c r="Q852" s="2316"/>
      <c r="R852" s="2316"/>
      <c r="S852" s="2316"/>
      <c r="T852" s="2316"/>
      <c r="U852" s="2316"/>
      <c r="V852" s="2316"/>
      <c r="W852" s="2316"/>
      <c r="X852" s="2316"/>
      <c r="Y852" s="2316"/>
      <c r="Z852" s="2316"/>
    </row>
    <row r="853" spans="1:26" ht="15.75" customHeight="1">
      <c r="A853" s="2316"/>
      <c r="B853" s="2316"/>
      <c r="C853" s="2316"/>
      <c r="D853" s="2316"/>
      <c r="E853" s="2316"/>
      <c r="F853" s="2316"/>
      <c r="G853" s="2316"/>
      <c r="H853" s="2316"/>
      <c r="I853" s="2316"/>
      <c r="J853" s="2316"/>
      <c r="K853" s="2316"/>
      <c r="L853" s="2316"/>
      <c r="M853" s="2316"/>
      <c r="N853" s="2316"/>
      <c r="O853" s="2316"/>
      <c r="P853" s="2316"/>
      <c r="Q853" s="2316"/>
      <c r="R853" s="2316"/>
      <c r="S853" s="2316"/>
      <c r="T853" s="2316"/>
      <c r="U853" s="2316"/>
      <c r="V853" s="2316"/>
      <c r="W853" s="2316"/>
      <c r="X853" s="2316"/>
      <c r="Y853" s="2316"/>
      <c r="Z853" s="2316"/>
    </row>
    <row r="854" spans="1:26" ht="15.75" customHeight="1">
      <c r="A854" s="2316"/>
      <c r="B854" s="2316"/>
      <c r="C854" s="2316"/>
      <c r="D854" s="2316"/>
      <c r="E854" s="2316"/>
      <c r="F854" s="2316"/>
      <c r="G854" s="2316"/>
      <c r="H854" s="2316"/>
      <c r="I854" s="2316"/>
      <c r="J854" s="2316"/>
      <c r="K854" s="2316"/>
      <c r="L854" s="2316"/>
      <c r="M854" s="2316"/>
      <c r="N854" s="2316"/>
      <c r="O854" s="2316"/>
      <c r="P854" s="2316"/>
      <c r="Q854" s="2316"/>
      <c r="R854" s="2316"/>
      <c r="S854" s="2316"/>
      <c r="T854" s="2316"/>
      <c r="U854" s="2316"/>
      <c r="V854" s="2316"/>
      <c r="W854" s="2316"/>
      <c r="X854" s="2316"/>
      <c r="Y854" s="2316"/>
      <c r="Z854" s="2316"/>
    </row>
    <row r="855" spans="1:26" ht="15.75" customHeight="1">
      <c r="A855" s="2316"/>
      <c r="B855" s="2316"/>
      <c r="C855" s="2316"/>
      <c r="D855" s="2316"/>
      <c r="E855" s="2316"/>
      <c r="F855" s="2316"/>
      <c r="G855" s="2316"/>
      <c r="H855" s="2316"/>
      <c r="I855" s="2316"/>
      <c r="J855" s="2316"/>
      <c r="K855" s="2316"/>
      <c r="L855" s="2316"/>
      <c r="M855" s="2316"/>
      <c r="N855" s="2316"/>
      <c r="O855" s="2316"/>
      <c r="P855" s="2316"/>
      <c r="Q855" s="2316"/>
      <c r="R855" s="2316"/>
      <c r="S855" s="2316"/>
      <c r="T855" s="2316"/>
      <c r="U855" s="2316"/>
      <c r="V855" s="2316"/>
      <c r="W855" s="2316"/>
      <c r="X855" s="2316"/>
      <c r="Y855" s="2316"/>
      <c r="Z855" s="2316"/>
    </row>
    <row r="856" spans="1:26" ht="15.75" customHeight="1">
      <c r="A856" s="2316"/>
      <c r="B856" s="2316"/>
      <c r="C856" s="2316"/>
      <c r="D856" s="2316"/>
      <c r="E856" s="2316"/>
      <c r="F856" s="2316"/>
      <c r="G856" s="2316"/>
      <c r="H856" s="2316"/>
      <c r="I856" s="2316"/>
      <c r="J856" s="2316"/>
      <c r="K856" s="2316"/>
      <c r="L856" s="2316"/>
      <c r="M856" s="2316"/>
      <c r="N856" s="2316"/>
      <c r="O856" s="2316"/>
      <c r="P856" s="2316"/>
      <c r="Q856" s="2316"/>
      <c r="R856" s="2316"/>
      <c r="S856" s="2316"/>
      <c r="T856" s="2316"/>
      <c r="U856" s="2316"/>
      <c r="V856" s="2316"/>
      <c r="W856" s="2316"/>
      <c r="X856" s="2316"/>
      <c r="Y856" s="2316"/>
      <c r="Z856" s="2316"/>
    </row>
    <row r="857" spans="1:26" ht="15.75" customHeight="1">
      <c r="A857" s="2316"/>
      <c r="B857" s="2316"/>
      <c r="C857" s="2316"/>
      <c r="D857" s="2316"/>
      <c r="E857" s="2316"/>
      <c r="F857" s="2316"/>
      <c r="G857" s="2316"/>
      <c r="H857" s="2316"/>
      <c r="I857" s="2316"/>
      <c r="J857" s="2316"/>
      <c r="K857" s="2316"/>
      <c r="L857" s="2316"/>
      <c r="M857" s="2316"/>
      <c r="N857" s="2316"/>
      <c r="O857" s="2316"/>
      <c r="P857" s="2316"/>
      <c r="Q857" s="2316"/>
      <c r="R857" s="2316"/>
      <c r="S857" s="2316"/>
      <c r="T857" s="2316"/>
      <c r="U857" s="2316"/>
      <c r="V857" s="2316"/>
      <c r="W857" s="2316"/>
      <c r="X857" s="2316"/>
      <c r="Y857" s="2316"/>
      <c r="Z857" s="2316"/>
    </row>
    <row r="858" spans="1:26" ht="15.75" customHeight="1">
      <c r="A858" s="2316"/>
      <c r="B858" s="2316"/>
      <c r="C858" s="2316"/>
      <c r="D858" s="2316"/>
      <c r="E858" s="2316"/>
      <c r="F858" s="2316"/>
      <c r="G858" s="2316"/>
      <c r="H858" s="2316"/>
      <c r="I858" s="2316"/>
      <c r="J858" s="2316"/>
      <c r="K858" s="2316"/>
      <c r="L858" s="2316"/>
      <c r="M858" s="2316"/>
      <c r="N858" s="2316"/>
      <c r="O858" s="2316"/>
      <c r="P858" s="2316"/>
      <c r="Q858" s="2316"/>
      <c r="R858" s="2316"/>
      <c r="S858" s="2316"/>
      <c r="T858" s="2316"/>
      <c r="U858" s="2316"/>
      <c r="V858" s="2316"/>
      <c r="W858" s="2316"/>
      <c r="X858" s="2316"/>
      <c r="Y858" s="2316"/>
      <c r="Z858" s="2316"/>
    </row>
    <row r="859" spans="1:26" ht="15.75" customHeight="1">
      <c r="A859" s="2316"/>
      <c r="B859" s="2316"/>
      <c r="C859" s="2316"/>
      <c r="D859" s="2316"/>
      <c r="E859" s="2316"/>
      <c r="F859" s="2316"/>
      <c r="G859" s="2316"/>
      <c r="H859" s="2316"/>
      <c r="I859" s="2316"/>
      <c r="J859" s="2316"/>
      <c r="K859" s="2316"/>
      <c r="L859" s="2316"/>
      <c r="M859" s="2316"/>
      <c r="N859" s="2316"/>
      <c r="O859" s="2316"/>
      <c r="P859" s="2316"/>
      <c r="Q859" s="2316"/>
      <c r="R859" s="2316"/>
      <c r="S859" s="2316"/>
      <c r="T859" s="2316"/>
      <c r="U859" s="2316"/>
      <c r="V859" s="2316"/>
      <c r="W859" s="2316"/>
      <c r="X859" s="2316"/>
      <c r="Y859" s="2316"/>
      <c r="Z859" s="2316"/>
    </row>
    <row r="860" spans="1:26" ht="15.75" customHeight="1">
      <c r="A860" s="2316"/>
      <c r="B860" s="2316"/>
      <c r="C860" s="2316"/>
      <c r="D860" s="2316"/>
      <c r="E860" s="2316"/>
      <c r="F860" s="2316"/>
      <c r="G860" s="2316"/>
      <c r="H860" s="2316"/>
      <c r="I860" s="2316"/>
      <c r="J860" s="2316"/>
      <c r="K860" s="2316"/>
      <c r="L860" s="2316"/>
      <c r="M860" s="2316"/>
      <c r="N860" s="2316"/>
      <c r="O860" s="2316"/>
      <c r="P860" s="2316"/>
      <c r="Q860" s="2316"/>
      <c r="R860" s="2316"/>
      <c r="S860" s="2316"/>
      <c r="T860" s="2316"/>
      <c r="U860" s="2316"/>
      <c r="V860" s="2316"/>
      <c r="W860" s="2316"/>
      <c r="X860" s="2316"/>
      <c r="Y860" s="2316"/>
      <c r="Z860" s="2316"/>
    </row>
    <row r="861" spans="1:26" ht="15.75" customHeight="1">
      <c r="A861" s="2316"/>
      <c r="B861" s="2316"/>
      <c r="C861" s="2316"/>
      <c r="D861" s="2316"/>
      <c r="E861" s="2316"/>
      <c r="F861" s="2316"/>
      <c r="G861" s="2316"/>
      <c r="H861" s="2316"/>
      <c r="I861" s="2316"/>
      <c r="J861" s="2316"/>
      <c r="K861" s="2316"/>
      <c r="L861" s="2316"/>
      <c r="M861" s="2316"/>
      <c r="N861" s="2316"/>
      <c r="O861" s="2316"/>
      <c r="P861" s="2316"/>
      <c r="Q861" s="2316"/>
      <c r="R861" s="2316"/>
      <c r="S861" s="2316"/>
      <c r="T861" s="2316"/>
      <c r="U861" s="2316"/>
      <c r="V861" s="2316"/>
      <c r="W861" s="2316"/>
      <c r="X861" s="2316"/>
      <c r="Y861" s="2316"/>
      <c r="Z861" s="2316"/>
    </row>
    <row r="862" spans="1:26" ht="15.75" customHeight="1">
      <c r="A862" s="2316"/>
      <c r="B862" s="2316"/>
      <c r="C862" s="2316"/>
      <c r="D862" s="2316"/>
      <c r="E862" s="2316"/>
      <c r="F862" s="2316"/>
      <c r="G862" s="2316"/>
      <c r="H862" s="2316"/>
      <c r="I862" s="2316"/>
      <c r="J862" s="2316"/>
      <c r="K862" s="2316"/>
      <c r="L862" s="2316"/>
      <c r="M862" s="2316"/>
      <c r="N862" s="2316"/>
      <c r="O862" s="2316"/>
      <c r="P862" s="2316"/>
      <c r="Q862" s="2316"/>
      <c r="R862" s="2316"/>
      <c r="S862" s="2316"/>
      <c r="T862" s="2316"/>
      <c r="U862" s="2316"/>
      <c r="V862" s="2316"/>
      <c r="W862" s="2316"/>
      <c r="X862" s="2316"/>
      <c r="Y862" s="2316"/>
      <c r="Z862" s="2316"/>
    </row>
    <row r="863" spans="1:26" ht="15.75" customHeight="1">
      <c r="A863" s="2316"/>
      <c r="B863" s="2316"/>
      <c r="C863" s="2316"/>
      <c r="D863" s="2316"/>
      <c r="E863" s="2316"/>
      <c r="F863" s="2316"/>
      <c r="G863" s="2316"/>
      <c r="H863" s="2316"/>
      <c r="I863" s="2316"/>
      <c r="J863" s="2316"/>
      <c r="K863" s="2316"/>
      <c r="L863" s="2316"/>
      <c r="M863" s="2316"/>
      <c r="N863" s="2316"/>
      <c r="O863" s="2316"/>
      <c r="P863" s="2316"/>
      <c r="Q863" s="2316"/>
      <c r="R863" s="2316"/>
      <c r="S863" s="2316"/>
      <c r="T863" s="2316"/>
      <c r="U863" s="2316"/>
      <c r="V863" s="2316"/>
      <c r="W863" s="2316"/>
      <c r="X863" s="2316"/>
      <c r="Y863" s="2316"/>
      <c r="Z863" s="2316"/>
    </row>
    <row r="864" spans="1:26" ht="15.75" customHeight="1">
      <c r="A864" s="2316"/>
      <c r="B864" s="2316"/>
      <c r="C864" s="2316"/>
      <c r="D864" s="2316"/>
      <c r="E864" s="2316"/>
      <c r="F864" s="2316"/>
      <c r="G864" s="2316"/>
      <c r="H864" s="2316"/>
      <c r="I864" s="2316"/>
      <c r="J864" s="2316"/>
      <c r="K864" s="2316"/>
      <c r="L864" s="2316"/>
      <c r="M864" s="2316"/>
      <c r="N864" s="2316"/>
      <c r="O864" s="2316"/>
      <c r="P864" s="2316"/>
      <c r="Q864" s="2316"/>
      <c r="R864" s="2316"/>
      <c r="S864" s="2316"/>
      <c r="T864" s="2316"/>
      <c r="U864" s="2316"/>
      <c r="V864" s="2316"/>
      <c r="W864" s="2316"/>
      <c r="X864" s="2316"/>
      <c r="Y864" s="2316"/>
      <c r="Z864" s="2316"/>
    </row>
    <row r="865" spans="1:26" ht="15.75" customHeight="1">
      <c r="A865" s="2316"/>
      <c r="B865" s="2316"/>
      <c r="C865" s="2316"/>
      <c r="D865" s="2316"/>
      <c r="E865" s="2316"/>
      <c r="F865" s="2316"/>
      <c r="G865" s="2316"/>
      <c r="H865" s="2316"/>
      <c r="I865" s="2316"/>
      <c r="J865" s="2316"/>
      <c r="K865" s="2316"/>
      <c r="L865" s="2316"/>
      <c r="M865" s="2316"/>
      <c r="N865" s="2316"/>
      <c r="O865" s="2316"/>
      <c r="P865" s="2316"/>
      <c r="Q865" s="2316"/>
      <c r="R865" s="2316"/>
      <c r="S865" s="2316"/>
      <c r="T865" s="2316"/>
      <c r="U865" s="2316"/>
      <c r="V865" s="2316"/>
      <c r="W865" s="2316"/>
      <c r="X865" s="2316"/>
      <c r="Y865" s="2316"/>
      <c r="Z865" s="2316"/>
    </row>
    <row r="866" spans="1:26" ht="15.75" customHeight="1">
      <c r="A866" s="2316"/>
      <c r="B866" s="2316"/>
      <c r="C866" s="2316"/>
      <c r="D866" s="2316"/>
      <c r="E866" s="2316"/>
      <c r="F866" s="2316"/>
      <c r="G866" s="2316"/>
      <c r="H866" s="2316"/>
      <c r="I866" s="2316"/>
      <c r="J866" s="2316"/>
      <c r="K866" s="2316"/>
      <c r="L866" s="2316"/>
      <c r="M866" s="2316"/>
      <c r="N866" s="2316"/>
      <c r="O866" s="2316"/>
      <c r="P866" s="2316"/>
      <c r="Q866" s="2316"/>
      <c r="R866" s="2316"/>
      <c r="S866" s="2316"/>
      <c r="T866" s="2316"/>
      <c r="U866" s="2316"/>
      <c r="V866" s="2316"/>
      <c r="W866" s="2316"/>
      <c r="X866" s="2316"/>
      <c r="Y866" s="2316"/>
      <c r="Z866" s="2316"/>
    </row>
    <row r="867" spans="1:26" ht="15.75" customHeight="1">
      <c r="A867" s="2316"/>
      <c r="B867" s="2316"/>
      <c r="C867" s="2316"/>
      <c r="D867" s="2316"/>
      <c r="E867" s="2316"/>
      <c r="F867" s="2316"/>
      <c r="G867" s="2316"/>
      <c r="H867" s="2316"/>
      <c r="I867" s="2316"/>
      <c r="J867" s="2316"/>
      <c r="K867" s="2316"/>
      <c r="L867" s="2316"/>
      <c r="M867" s="2316"/>
      <c r="N867" s="2316"/>
      <c r="O867" s="2316"/>
      <c r="P867" s="2316"/>
      <c r="Q867" s="2316"/>
      <c r="R867" s="2316"/>
      <c r="S867" s="2316"/>
      <c r="T867" s="2316"/>
      <c r="U867" s="2316"/>
      <c r="V867" s="2316"/>
      <c r="W867" s="2316"/>
      <c r="X867" s="2316"/>
      <c r="Y867" s="2316"/>
      <c r="Z867" s="2316"/>
    </row>
    <row r="868" spans="1:26" ht="15.75" customHeight="1">
      <c r="A868" s="2316"/>
      <c r="B868" s="2316"/>
      <c r="C868" s="2316"/>
      <c r="D868" s="2316"/>
      <c r="E868" s="2316"/>
      <c r="F868" s="2316"/>
      <c r="G868" s="2316"/>
      <c r="H868" s="2316"/>
      <c r="I868" s="2316"/>
      <c r="J868" s="2316"/>
      <c r="K868" s="2316"/>
      <c r="L868" s="2316"/>
      <c r="M868" s="2316"/>
      <c r="N868" s="2316"/>
      <c r="O868" s="2316"/>
      <c r="P868" s="2316"/>
      <c r="Q868" s="2316"/>
      <c r="R868" s="2316"/>
      <c r="S868" s="2316"/>
      <c r="T868" s="2316"/>
      <c r="U868" s="2316"/>
      <c r="V868" s="2316"/>
      <c r="W868" s="2316"/>
      <c r="X868" s="2316"/>
      <c r="Y868" s="2316"/>
      <c r="Z868" s="2316"/>
    </row>
    <row r="869" spans="1:26" ht="15.75" customHeight="1">
      <c r="A869" s="2316"/>
      <c r="B869" s="2316"/>
      <c r="C869" s="2316"/>
      <c r="D869" s="2316"/>
      <c r="E869" s="2316"/>
      <c r="F869" s="2316"/>
      <c r="G869" s="2316"/>
      <c r="H869" s="2316"/>
      <c r="I869" s="2316"/>
      <c r="J869" s="2316"/>
      <c r="K869" s="2316"/>
      <c r="L869" s="2316"/>
      <c r="M869" s="2316"/>
      <c r="N869" s="2316"/>
      <c r="O869" s="2316"/>
      <c r="P869" s="2316"/>
      <c r="Q869" s="2316"/>
      <c r="R869" s="2316"/>
      <c r="S869" s="2316"/>
      <c r="T869" s="2316"/>
      <c r="U869" s="2316"/>
      <c r="V869" s="2316"/>
      <c r="W869" s="2316"/>
      <c r="X869" s="2316"/>
      <c r="Y869" s="2316"/>
      <c r="Z869" s="2316"/>
    </row>
    <row r="870" spans="1:26" ht="15.75" customHeight="1">
      <c r="A870" s="2316"/>
      <c r="B870" s="2316"/>
      <c r="C870" s="2316"/>
      <c r="D870" s="2316"/>
      <c r="E870" s="2316"/>
      <c r="F870" s="2316"/>
      <c r="G870" s="2316"/>
      <c r="H870" s="2316"/>
      <c r="I870" s="2316"/>
      <c r="J870" s="2316"/>
      <c r="K870" s="2316"/>
      <c r="L870" s="2316"/>
      <c r="M870" s="2316"/>
      <c r="N870" s="2316"/>
      <c r="O870" s="2316"/>
      <c r="P870" s="2316"/>
      <c r="Q870" s="2316"/>
      <c r="R870" s="2316"/>
      <c r="S870" s="2316"/>
      <c r="T870" s="2316"/>
      <c r="U870" s="2316"/>
      <c r="V870" s="2316"/>
      <c r="W870" s="2316"/>
      <c r="X870" s="2316"/>
      <c r="Y870" s="2316"/>
      <c r="Z870" s="2316"/>
    </row>
    <row r="871" spans="1:26" ht="15.75" customHeight="1">
      <c r="A871" s="2316"/>
      <c r="B871" s="2316"/>
      <c r="C871" s="2316"/>
      <c r="D871" s="2316"/>
      <c r="E871" s="2316"/>
      <c r="F871" s="2316"/>
      <c r="G871" s="2316"/>
      <c r="H871" s="2316"/>
      <c r="I871" s="2316"/>
      <c r="J871" s="2316"/>
      <c r="K871" s="2316"/>
      <c r="L871" s="2316"/>
      <c r="M871" s="2316"/>
      <c r="N871" s="2316"/>
      <c r="O871" s="2316"/>
      <c r="P871" s="2316"/>
      <c r="Q871" s="2316"/>
      <c r="R871" s="2316"/>
      <c r="S871" s="2316"/>
      <c r="T871" s="2316"/>
      <c r="U871" s="2316"/>
      <c r="V871" s="2316"/>
      <c r="W871" s="2316"/>
      <c r="X871" s="2316"/>
      <c r="Y871" s="2316"/>
      <c r="Z871" s="2316"/>
    </row>
    <row r="872" spans="1:26" ht="15.75" customHeight="1">
      <c r="A872" s="2316"/>
      <c r="B872" s="2316"/>
      <c r="C872" s="2316"/>
      <c r="D872" s="2316"/>
      <c r="E872" s="2316"/>
      <c r="F872" s="2316"/>
      <c r="G872" s="2316"/>
      <c r="H872" s="2316"/>
      <c r="I872" s="2316"/>
      <c r="J872" s="2316"/>
      <c r="K872" s="2316"/>
      <c r="L872" s="2316"/>
      <c r="M872" s="2316"/>
      <c r="N872" s="2316"/>
      <c r="O872" s="2316"/>
      <c r="P872" s="2316"/>
      <c r="Q872" s="2316"/>
      <c r="R872" s="2316"/>
      <c r="S872" s="2316"/>
      <c r="T872" s="2316"/>
      <c r="U872" s="2316"/>
      <c r="V872" s="2316"/>
      <c r="W872" s="2316"/>
      <c r="X872" s="2316"/>
      <c r="Y872" s="2316"/>
      <c r="Z872" s="2316"/>
    </row>
    <row r="873" spans="1:26" ht="15.75" customHeight="1">
      <c r="A873" s="2316"/>
      <c r="B873" s="2316"/>
      <c r="C873" s="2316"/>
      <c r="D873" s="2316"/>
      <c r="E873" s="2316"/>
      <c r="F873" s="2316"/>
      <c r="G873" s="2316"/>
      <c r="H873" s="2316"/>
      <c r="I873" s="2316"/>
      <c r="J873" s="2316"/>
      <c r="K873" s="2316"/>
      <c r="L873" s="2316"/>
      <c r="M873" s="2316"/>
      <c r="N873" s="2316"/>
      <c r="O873" s="2316"/>
      <c r="P873" s="2316"/>
      <c r="Q873" s="2316"/>
      <c r="R873" s="2316"/>
      <c r="S873" s="2316"/>
      <c r="T873" s="2316"/>
      <c r="U873" s="2316"/>
      <c r="V873" s="2316"/>
      <c r="W873" s="2316"/>
      <c r="X873" s="2316"/>
      <c r="Y873" s="2316"/>
      <c r="Z873" s="2316"/>
    </row>
    <row r="874" spans="1:26" ht="15.75" customHeight="1">
      <c r="A874" s="2316"/>
      <c r="B874" s="2316"/>
      <c r="C874" s="2316"/>
      <c r="D874" s="2316"/>
      <c r="E874" s="2316"/>
      <c r="F874" s="2316"/>
      <c r="G874" s="2316"/>
      <c r="H874" s="2316"/>
      <c r="I874" s="2316"/>
      <c r="J874" s="2316"/>
      <c r="K874" s="2316"/>
      <c r="L874" s="2316"/>
      <c r="M874" s="2316"/>
      <c r="N874" s="2316"/>
      <c r="O874" s="2316"/>
      <c r="P874" s="2316"/>
      <c r="Q874" s="2316"/>
      <c r="R874" s="2316"/>
      <c r="S874" s="2316"/>
      <c r="T874" s="2316"/>
      <c r="U874" s="2316"/>
      <c r="V874" s="2316"/>
      <c r="W874" s="2316"/>
      <c r="X874" s="2316"/>
      <c r="Y874" s="2316"/>
      <c r="Z874" s="2316"/>
    </row>
    <row r="875" spans="1:26" ht="15.75" customHeight="1">
      <c r="A875" s="2316"/>
      <c r="B875" s="2316"/>
      <c r="C875" s="2316"/>
      <c r="D875" s="2316"/>
      <c r="E875" s="2316"/>
      <c r="F875" s="2316"/>
      <c r="G875" s="2316"/>
      <c r="H875" s="2316"/>
      <c r="I875" s="2316"/>
      <c r="J875" s="2316"/>
      <c r="K875" s="2316"/>
      <c r="L875" s="2316"/>
      <c r="M875" s="2316"/>
      <c r="N875" s="2316"/>
      <c r="O875" s="2316"/>
      <c r="P875" s="2316"/>
      <c r="Q875" s="2316"/>
      <c r="R875" s="2316"/>
      <c r="S875" s="2316"/>
      <c r="T875" s="2316"/>
      <c r="U875" s="2316"/>
      <c r="V875" s="2316"/>
      <c r="W875" s="2316"/>
      <c r="X875" s="2316"/>
      <c r="Y875" s="2316"/>
      <c r="Z875" s="2316"/>
    </row>
    <row r="876" spans="1:26" ht="15.75" customHeight="1">
      <c r="A876" s="2316"/>
      <c r="B876" s="2316"/>
      <c r="C876" s="2316"/>
      <c r="D876" s="2316"/>
      <c r="E876" s="2316"/>
      <c r="F876" s="2316"/>
      <c r="G876" s="2316"/>
      <c r="H876" s="2316"/>
      <c r="I876" s="2316"/>
      <c r="J876" s="2316"/>
      <c r="K876" s="2316"/>
      <c r="L876" s="2316"/>
      <c r="M876" s="2316"/>
      <c r="N876" s="2316"/>
      <c r="O876" s="2316"/>
      <c r="P876" s="2316"/>
      <c r="Q876" s="2316"/>
      <c r="R876" s="2316"/>
      <c r="S876" s="2316"/>
      <c r="T876" s="2316"/>
      <c r="U876" s="2316"/>
      <c r="V876" s="2316"/>
      <c r="W876" s="2316"/>
      <c r="X876" s="2316"/>
      <c r="Y876" s="2316"/>
      <c r="Z876" s="2316"/>
    </row>
    <row r="877" spans="1:26" ht="15.75" customHeight="1">
      <c r="A877" s="2316"/>
      <c r="B877" s="2316"/>
      <c r="C877" s="2316"/>
      <c r="D877" s="2316"/>
      <c r="E877" s="2316"/>
      <c r="F877" s="2316"/>
      <c r="G877" s="2316"/>
      <c r="H877" s="2316"/>
      <c r="I877" s="2316"/>
      <c r="J877" s="2316"/>
      <c r="K877" s="2316"/>
      <c r="L877" s="2316"/>
      <c r="M877" s="2316"/>
      <c r="N877" s="2316"/>
      <c r="O877" s="2316"/>
      <c r="P877" s="2316"/>
      <c r="Q877" s="2316"/>
      <c r="R877" s="2316"/>
      <c r="S877" s="2316"/>
      <c r="T877" s="2316"/>
      <c r="U877" s="2316"/>
      <c r="V877" s="2316"/>
      <c r="W877" s="2316"/>
      <c r="X877" s="2316"/>
      <c r="Y877" s="2316"/>
      <c r="Z877" s="2316"/>
    </row>
    <row r="878" spans="1:26" ht="15.75" customHeight="1">
      <c r="A878" s="2316"/>
      <c r="B878" s="2316"/>
      <c r="C878" s="2316"/>
      <c r="D878" s="2316"/>
      <c r="E878" s="2316"/>
      <c r="F878" s="2316"/>
      <c r="G878" s="2316"/>
      <c r="H878" s="2316"/>
      <c r="I878" s="2316"/>
      <c r="J878" s="2316"/>
      <c r="K878" s="2316"/>
      <c r="L878" s="2316"/>
      <c r="M878" s="2316"/>
      <c r="N878" s="2316"/>
      <c r="O878" s="2316"/>
      <c r="P878" s="2316"/>
      <c r="Q878" s="2316"/>
      <c r="R878" s="2316"/>
      <c r="S878" s="2316"/>
      <c r="T878" s="2316"/>
      <c r="U878" s="2316"/>
      <c r="V878" s="2316"/>
      <c r="W878" s="2316"/>
      <c r="X878" s="2316"/>
      <c r="Y878" s="2316"/>
      <c r="Z878" s="2316"/>
    </row>
    <row r="879" spans="1:26" ht="15.75" customHeight="1">
      <c r="A879" s="2316"/>
      <c r="B879" s="2316"/>
      <c r="C879" s="2316"/>
      <c r="D879" s="2316"/>
      <c r="E879" s="2316"/>
      <c r="F879" s="2316"/>
      <c r="G879" s="2316"/>
      <c r="H879" s="2316"/>
      <c r="I879" s="2316"/>
      <c r="J879" s="2316"/>
      <c r="K879" s="2316"/>
      <c r="L879" s="2316"/>
      <c r="M879" s="2316"/>
      <c r="N879" s="2316"/>
      <c r="O879" s="2316"/>
      <c r="P879" s="2316"/>
      <c r="Q879" s="2316"/>
      <c r="R879" s="2316"/>
      <c r="S879" s="2316"/>
      <c r="T879" s="2316"/>
      <c r="U879" s="2316"/>
      <c r="V879" s="2316"/>
      <c r="W879" s="2316"/>
      <c r="X879" s="2316"/>
      <c r="Y879" s="2316"/>
      <c r="Z879" s="2316"/>
    </row>
    <row r="880" spans="1:26" ht="15.75" customHeight="1">
      <c r="A880" s="2316"/>
      <c r="B880" s="2316"/>
      <c r="C880" s="2316"/>
      <c r="D880" s="2316"/>
      <c r="E880" s="2316"/>
      <c r="F880" s="2316"/>
      <c r="G880" s="2316"/>
      <c r="H880" s="2316"/>
      <c r="I880" s="2316"/>
      <c r="J880" s="2316"/>
      <c r="K880" s="2316"/>
      <c r="L880" s="2316"/>
      <c r="M880" s="2316"/>
      <c r="N880" s="2316"/>
      <c r="O880" s="2316"/>
      <c r="P880" s="2316"/>
      <c r="Q880" s="2316"/>
      <c r="R880" s="2316"/>
      <c r="S880" s="2316"/>
      <c r="T880" s="2316"/>
      <c r="U880" s="2316"/>
      <c r="V880" s="2316"/>
      <c r="W880" s="2316"/>
      <c r="X880" s="2316"/>
      <c r="Y880" s="2316"/>
      <c r="Z880" s="2316"/>
    </row>
    <row r="881" spans="1:26" ht="15.75" customHeight="1">
      <c r="A881" s="2316"/>
      <c r="B881" s="2316"/>
      <c r="C881" s="2316"/>
      <c r="D881" s="2316"/>
      <c r="E881" s="2316"/>
      <c r="F881" s="2316"/>
      <c r="G881" s="2316"/>
      <c r="H881" s="2316"/>
      <c r="I881" s="2316"/>
      <c r="J881" s="2316"/>
      <c r="K881" s="2316"/>
      <c r="L881" s="2316"/>
      <c r="M881" s="2316"/>
      <c r="N881" s="2316"/>
      <c r="O881" s="2316"/>
      <c r="P881" s="2316"/>
      <c r="Q881" s="2316"/>
      <c r="R881" s="2316"/>
      <c r="S881" s="2316"/>
      <c r="T881" s="2316"/>
      <c r="U881" s="2316"/>
      <c r="V881" s="2316"/>
      <c r="W881" s="2316"/>
      <c r="X881" s="2316"/>
      <c r="Y881" s="2316"/>
      <c r="Z881" s="2316"/>
    </row>
    <row r="882" spans="1:26" ht="15.75" customHeight="1">
      <c r="A882" s="2316"/>
      <c r="B882" s="2316"/>
      <c r="C882" s="2316"/>
      <c r="D882" s="2316"/>
      <c r="E882" s="2316"/>
      <c r="F882" s="2316"/>
      <c r="G882" s="2316"/>
      <c r="H882" s="2316"/>
      <c r="I882" s="2316"/>
      <c r="J882" s="2316"/>
      <c r="K882" s="2316"/>
      <c r="L882" s="2316"/>
      <c r="M882" s="2316"/>
      <c r="N882" s="2316"/>
      <c r="O882" s="2316"/>
      <c r="P882" s="2316"/>
      <c r="Q882" s="2316"/>
      <c r="R882" s="2316"/>
      <c r="S882" s="2316"/>
      <c r="T882" s="2316"/>
      <c r="U882" s="2316"/>
      <c r="V882" s="2316"/>
      <c r="W882" s="2316"/>
      <c r="X882" s="2316"/>
      <c r="Y882" s="2316"/>
      <c r="Z882" s="2316"/>
    </row>
    <row r="883" spans="1:26" ht="15.75" customHeight="1">
      <c r="A883" s="2316"/>
      <c r="B883" s="2316"/>
      <c r="C883" s="2316"/>
      <c r="D883" s="2316"/>
      <c r="E883" s="2316"/>
      <c r="F883" s="2316"/>
      <c r="G883" s="2316"/>
      <c r="H883" s="2316"/>
      <c r="I883" s="2316"/>
      <c r="J883" s="2316"/>
      <c r="K883" s="2316"/>
      <c r="L883" s="2316"/>
      <c r="M883" s="2316"/>
      <c r="N883" s="2316"/>
      <c r="O883" s="2316"/>
      <c r="P883" s="2316"/>
      <c r="Q883" s="2316"/>
      <c r="R883" s="2316"/>
      <c r="S883" s="2316"/>
      <c r="T883" s="2316"/>
      <c r="U883" s="2316"/>
      <c r="V883" s="2316"/>
      <c r="W883" s="2316"/>
      <c r="X883" s="2316"/>
      <c r="Y883" s="2316"/>
      <c r="Z883" s="2316"/>
    </row>
    <row r="884" spans="1:26" ht="15.75" customHeight="1">
      <c r="A884" s="2316"/>
      <c r="B884" s="2316"/>
      <c r="C884" s="2316"/>
      <c r="D884" s="2316"/>
      <c r="E884" s="2316"/>
      <c r="F884" s="2316"/>
      <c r="G884" s="2316"/>
      <c r="H884" s="2316"/>
      <c r="I884" s="2316"/>
      <c r="J884" s="2316"/>
      <c r="K884" s="2316"/>
      <c r="L884" s="2316"/>
      <c r="M884" s="2316"/>
      <c r="N884" s="2316"/>
      <c r="O884" s="2316"/>
      <c r="P884" s="2316"/>
      <c r="Q884" s="2316"/>
      <c r="R884" s="2316"/>
      <c r="S884" s="2316"/>
      <c r="T884" s="2316"/>
      <c r="U884" s="2316"/>
      <c r="V884" s="2316"/>
      <c r="W884" s="2316"/>
      <c r="X884" s="2316"/>
      <c r="Y884" s="2316"/>
      <c r="Z884" s="2316"/>
    </row>
    <row r="885" spans="1:26" ht="15.75" customHeight="1">
      <c r="A885" s="2316"/>
      <c r="B885" s="2316"/>
      <c r="C885" s="2316"/>
      <c r="D885" s="2316"/>
      <c r="E885" s="2316"/>
      <c r="F885" s="2316"/>
      <c r="G885" s="2316"/>
      <c r="H885" s="2316"/>
      <c r="I885" s="2316"/>
      <c r="J885" s="2316"/>
      <c r="K885" s="2316"/>
      <c r="L885" s="2316"/>
      <c r="M885" s="2316"/>
      <c r="N885" s="2316"/>
      <c r="O885" s="2316"/>
      <c r="P885" s="2316"/>
      <c r="Q885" s="2316"/>
      <c r="R885" s="2316"/>
      <c r="S885" s="2316"/>
      <c r="T885" s="2316"/>
      <c r="U885" s="2316"/>
      <c r="V885" s="2316"/>
      <c r="W885" s="2316"/>
      <c r="X885" s="2316"/>
      <c r="Y885" s="2316"/>
      <c r="Z885" s="2316"/>
    </row>
    <row r="886" spans="1:26" ht="15.75" customHeight="1">
      <c r="A886" s="2316"/>
      <c r="B886" s="2316"/>
      <c r="C886" s="2316"/>
      <c r="D886" s="2316"/>
      <c r="E886" s="2316"/>
      <c r="F886" s="2316"/>
      <c r="G886" s="2316"/>
      <c r="H886" s="2316"/>
      <c r="I886" s="2316"/>
      <c r="J886" s="2316"/>
      <c r="K886" s="2316"/>
      <c r="L886" s="2316"/>
      <c r="M886" s="2316"/>
      <c r="N886" s="2316"/>
      <c r="O886" s="2316"/>
      <c r="P886" s="2316"/>
      <c r="Q886" s="2316"/>
      <c r="R886" s="2316"/>
      <c r="S886" s="2316"/>
      <c r="T886" s="2316"/>
      <c r="U886" s="2316"/>
      <c r="V886" s="2316"/>
      <c r="W886" s="2316"/>
      <c r="X886" s="2316"/>
      <c r="Y886" s="2316"/>
      <c r="Z886" s="2316"/>
    </row>
    <row r="887" spans="1:26" ht="15.75" customHeight="1">
      <c r="A887" s="2316"/>
      <c r="B887" s="2316"/>
      <c r="C887" s="2316"/>
      <c r="D887" s="2316"/>
      <c r="E887" s="2316"/>
      <c r="F887" s="2316"/>
      <c r="G887" s="2316"/>
      <c r="H887" s="2316"/>
      <c r="I887" s="2316"/>
      <c r="J887" s="2316"/>
      <c r="K887" s="2316"/>
      <c r="L887" s="2316"/>
      <c r="M887" s="2316"/>
      <c r="N887" s="2316"/>
      <c r="O887" s="2316"/>
      <c r="P887" s="2316"/>
      <c r="Q887" s="2316"/>
      <c r="R887" s="2316"/>
      <c r="S887" s="2316"/>
      <c r="T887" s="2316"/>
      <c r="U887" s="2316"/>
      <c r="V887" s="2316"/>
      <c r="W887" s="2316"/>
      <c r="X887" s="2316"/>
      <c r="Y887" s="2316"/>
      <c r="Z887" s="2316"/>
    </row>
    <row r="888" spans="1:26" ht="15.75" customHeight="1">
      <c r="A888" s="2316"/>
      <c r="B888" s="2316"/>
      <c r="C888" s="2316"/>
      <c r="D888" s="2316"/>
      <c r="E888" s="2316"/>
      <c r="F888" s="2316"/>
      <c r="G888" s="2316"/>
      <c r="H888" s="2316"/>
      <c r="I888" s="2316"/>
      <c r="J888" s="2316"/>
      <c r="K888" s="2316"/>
      <c r="L888" s="2316"/>
      <c r="M888" s="2316"/>
      <c r="N888" s="2316"/>
      <c r="O888" s="2316"/>
      <c r="P888" s="2316"/>
      <c r="Q888" s="2316"/>
      <c r="R888" s="2316"/>
      <c r="S888" s="2316"/>
      <c r="T888" s="2316"/>
      <c r="U888" s="2316"/>
      <c r="V888" s="2316"/>
      <c r="W888" s="2316"/>
      <c r="X888" s="2316"/>
      <c r="Y888" s="2316"/>
      <c r="Z888" s="2316"/>
    </row>
    <row r="889" spans="1:26" ht="15.75" customHeight="1">
      <c r="A889" s="2316"/>
      <c r="B889" s="2316"/>
      <c r="C889" s="2316"/>
      <c r="D889" s="2316"/>
      <c r="E889" s="2316"/>
      <c r="F889" s="2316"/>
      <c r="G889" s="2316"/>
      <c r="H889" s="2316"/>
      <c r="I889" s="2316"/>
      <c r="J889" s="2316"/>
      <c r="K889" s="2316"/>
      <c r="L889" s="2316"/>
      <c r="M889" s="2316"/>
      <c r="N889" s="2316"/>
      <c r="O889" s="2316"/>
      <c r="P889" s="2316"/>
      <c r="Q889" s="2316"/>
      <c r="R889" s="2316"/>
      <c r="S889" s="2316"/>
      <c r="T889" s="2316"/>
      <c r="U889" s="2316"/>
      <c r="V889" s="2316"/>
      <c r="W889" s="2316"/>
      <c r="X889" s="2316"/>
      <c r="Y889" s="2316"/>
      <c r="Z889" s="2316"/>
    </row>
    <row r="890" spans="1:26" ht="15.75" customHeight="1">
      <c r="A890" s="2316"/>
      <c r="B890" s="2316"/>
      <c r="C890" s="2316"/>
      <c r="D890" s="2316"/>
      <c r="E890" s="2316"/>
      <c r="F890" s="2316"/>
      <c r="G890" s="2316"/>
      <c r="H890" s="2316"/>
      <c r="I890" s="2316"/>
      <c r="J890" s="2316"/>
      <c r="K890" s="2316"/>
      <c r="L890" s="2316"/>
      <c r="M890" s="2316"/>
      <c r="N890" s="2316"/>
      <c r="O890" s="2316"/>
      <c r="P890" s="2316"/>
      <c r="Q890" s="2316"/>
      <c r="R890" s="2316"/>
      <c r="S890" s="2316"/>
      <c r="T890" s="2316"/>
      <c r="U890" s="2316"/>
      <c r="V890" s="2316"/>
      <c r="W890" s="2316"/>
      <c r="X890" s="2316"/>
      <c r="Y890" s="2316"/>
      <c r="Z890" s="2316"/>
    </row>
    <row r="891" spans="1:26" ht="15.75" customHeight="1">
      <c r="A891" s="2316"/>
      <c r="B891" s="2316"/>
      <c r="C891" s="2316"/>
      <c r="D891" s="2316"/>
      <c r="E891" s="2316"/>
      <c r="F891" s="2316"/>
      <c r="G891" s="2316"/>
      <c r="H891" s="2316"/>
      <c r="I891" s="2316"/>
      <c r="J891" s="2316"/>
      <c r="K891" s="2316"/>
      <c r="L891" s="2316"/>
      <c r="M891" s="2316"/>
      <c r="N891" s="2316"/>
      <c r="O891" s="2316"/>
      <c r="P891" s="2316"/>
      <c r="Q891" s="2316"/>
      <c r="R891" s="2316"/>
      <c r="S891" s="2316"/>
      <c r="T891" s="2316"/>
      <c r="U891" s="2316"/>
      <c r="V891" s="2316"/>
      <c r="W891" s="2316"/>
      <c r="X891" s="2316"/>
      <c r="Y891" s="2316"/>
      <c r="Z891" s="2316"/>
    </row>
    <row r="892" spans="1:26" ht="15.75" customHeight="1">
      <c r="A892" s="2316"/>
      <c r="B892" s="2316"/>
      <c r="C892" s="2316"/>
      <c r="D892" s="2316"/>
      <c r="E892" s="2316"/>
      <c r="F892" s="2316"/>
      <c r="G892" s="2316"/>
      <c r="H892" s="2316"/>
      <c r="I892" s="2316"/>
      <c r="J892" s="2316"/>
      <c r="K892" s="2316"/>
      <c r="L892" s="2316"/>
      <c r="M892" s="2316"/>
      <c r="N892" s="2316"/>
      <c r="O892" s="2316"/>
      <c r="P892" s="2316"/>
      <c r="Q892" s="2316"/>
      <c r="R892" s="2316"/>
      <c r="S892" s="2316"/>
      <c r="T892" s="2316"/>
      <c r="U892" s="2316"/>
      <c r="V892" s="2316"/>
      <c r="W892" s="2316"/>
      <c r="X892" s="2316"/>
      <c r="Y892" s="2316"/>
      <c r="Z892" s="2316"/>
    </row>
    <row r="893" spans="1:26" ht="15.75" customHeight="1">
      <c r="A893" s="2316"/>
      <c r="B893" s="2316"/>
      <c r="C893" s="2316"/>
      <c r="D893" s="2316"/>
      <c r="E893" s="2316"/>
      <c r="F893" s="2316"/>
      <c r="G893" s="2316"/>
      <c r="H893" s="2316"/>
      <c r="I893" s="2316"/>
      <c r="J893" s="2316"/>
      <c r="K893" s="2316"/>
      <c r="L893" s="2316"/>
      <c r="M893" s="2316"/>
      <c r="N893" s="2316"/>
      <c r="O893" s="2316"/>
      <c r="P893" s="2316"/>
      <c r="Q893" s="2316"/>
      <c r="R893" s="2316"/>
      <c r="S893" s="2316"/>
      <c r="T893" s="2316"/>
      <c r="U893" s="2316"/>
      <c r="V893" s="2316"/>
      <c r="W893" s="2316"/>
      <c r="X893" s="2316"/>
      <c r="Y893" s="2316"/>
      <c r="Z893" s="2316"/>
    </row>
    <row r="894" spans="1:26" ht="15.75" customHeight="1">
      <c r="A894" s="2316"/>
      <c r="B894" s="2316"/>
      <c r="C894" s="2316"/>
      <c r="D894" s="2316"/>
      <c r="E894" s="2316"/>
      <c r="F894" s="2316"/>
      <c r="G894" s="2316"/>
      <c r="H894" s="2316"/>
      <c r="I894" s="2316"/>
      <c r="J894" s="2316"/>
      <c r="K894" s="2316"/>
      <c r="L894" s="2316"/>
      <c r="M894" s="2316"/>
      <c r="N894" s="2316"/>
      <c r="O894" s="2316"/>
      <c r="P894" s="2316"/>
      <c r="Q894" s="2316"/>
      <c r="R894" s="2316"/>
      <c r="S894" s="2316"/>
      <c r="T894" s="2316"/>
      <c r="U894" s="2316"/>
      <c r="V894" s="2316"/>
      <c r="W894" s="2316"/>
      <c r="X894" s="2316"/>
      <c r="Y894" s="2316"/>
      <c r="Z894" s="2316"/>
    </row>
    <row r="895" spans="1:26" ht="15.75" customHeight="1">
      <c r="A895" s="2316"/>
      <c r="B895" s="2316"/>
      <c r="C895" s="2316"/>
      <c r="D895" s="2316"/>
      <c r="E895" s="2316"/>
      <c r="F895" s="2316"/>
      <c r="G895" s="2316"/>
      <c r="H895" s="2316"/>
      <c r="I895" s="2316"/>
      <c r="J895" s="2316"/>
      <c r="K895" s="2316"/>
      <c r="L895" s="2316"/>
      <c r="M895" s="2316"/>
      <c r="N895" s="2316"/>
      <c r="O895" s="2316"/>
      <c r="P895" s="2316"/>
      <c r="Q895" s="2316"/>
      <c r="R895" s="2316"/>
      <c r="S895" s="2316"/>
      <c r="T895" s="2316"/>
      <c r="U895" s="2316"/>
      <c r="V895" s="2316"/>
      <c r="W895" s="2316"/>
      <c r="X895" s="2316"/>
      <c r="Y895" s="2316"/>
      <c r="Z895" s="2316"/>
    </row>
    <row r="896" spans="1:26" ht="15.75" customHeight="1">
      <c r="A896" s="2316"/>
      <c r="B896" s="2316"/>
      <c r="C896" s="2316"/>
      <c r="D896" s="2316"/>
      <c r="E896" s="2316"/>
      <c r="F896" s="2316"/>
      <c r="G896" s="2316"/>
      <c r="H896" s="2316"/>
      <c r="I896" s="2316"/>
      <c r="J896" s="2316"/>
      <c r="K896" s="2316"/>
      <c r="L896" s="2316"/>
      <c r="M896" s="2316"/>
      <c r="N896" s="2316"/>
      <c r="O896" s="2316"/>
      <c r="P896" s="2316"/>
      <c r="Q896" s="2316"/>
      <c r="R896" s="2316"/>
      <c r="S896" s="2316"/>
      <c r="T896" s="2316"/>
      <c r="U896" s="2316"/>
      <c r="V896" s="2316"/>
      <c r="W896" s="2316"/>
      <c r="X896" s="2316"/>
      <c r="Y896" s="2316"/>
      <c r="Z896" s="2316"/>
    </row>
    <row r="897" spans="1:26" ht="15.75" customHeight="1">
      <c r="A897" s="2316"/>
      <c r="B897" s="2316"/>
      <c r="C897" s="2316"/>
      <c r="D897" s="2316"/>
      <c r="E897" s="2316"/>
      <c r="F897" s="2316"/>
      <c r="G897" s="2316"/>
      <c r="H897" s="2316"/>
      <c r="I897" s="2316"/>
      <c r="J897" s="2316"/>
      <c r="K897" s="2316"/>
      <c r="L897" s="2316"/>
      <c r="M897" s="2316"/>
      <c r="N897" s="2316"/>
      <c r="O897" s="2316"/>
      <c r="P897" s="2316"/>
      <c r="Q897" s="2316"/>
      <c r="R897" s="2316"/>
      <c r="S897" s="2316"/>
      <c r="T897" s="2316"/>
      <c r="U897" s="2316"/>
      <c r="V897" s="2316"/>
      <c r="W897" s="2316"/>
      <c r="X897" s="2316"/>
      <c r="Y897" s="2316"/>
      <c r="Z897" s="2316"/>
    </row>
    <row r="898" spans="1:26" ht="15.75" customHeight="1">
      <c r="A898" s="2316"/>
      <c r="B898" s="2316"/>
      <c r="C898" s="2316"/>
      <c r="D898" s="2316"/>
      <c r="E898" s="2316"/>
      <c r="F898" s="2316"/>
      <c r="G898" s="2316"/>
      <c r="H898" s="2316"/>
      <c r="I898" s="2316"/>
      <c r="J898" s="2316"/>
      <c r="K898" s="2316"/>
      <c r="L898" s="2316"/>
      <c r="M898" s="2316"/>
      <c r="N898" s="2316"/>
      <c r="O898" s="2316"/>
      <c r="P898" s="2316"/>
      <c r="Q898" s="2316"/>
      <c r="R898" s="2316"/>
      <c r="S898" s="2316"/>
      <c r="T898" s="2316"/>
      <c r="U898" s="2316"/>
      <c r="V898" s="2316"/>
      <c r="W898" s="2316"/>
      <c r="X898" s="2316"/>
      <c r="Y898" s="2316"/>
      <c r="Z898" s="2316"/>
    </row>
    <row r="899" spans="1:26" ht="15.75" customHeight="1">
      <c r="A899" s="2316"/>
      <c r="B899" s="2316"/>
      <c r="C899" s="2316"/>
      <c r="D899" s="2316"/>
      <c r="E899" s="2316"/>
      <c r="F899" s="2316"/>
      <c r="G899" s="2316"/>
      <c r="H899" s="2316"/>
      <c r="I899" s="2316"/>
      <c r="J899" s="2316"/>
      <c r="K899" s="2316"/>
      <c r="L899" s="2316"/>
      <c r="M899" s="2316"/>
      <c r="N899" s="2316"/>
      <c r="O899" s="2316"/>
      <c r="P899" s="2316"/>
      <c r="Q899" s="2316"/>
      <c r="R899" s="2316"/>
      <c r="S899" s="2316"/>
      <c r="T899" s="2316"/>
      <c r="U899" s="2316"/>
      <c r="V899" s="2316"/>
      <c r="W899" s="2316"/>
      <c r="X899" s="2316"/>
      <c r="Y899" s="2316"/>
      <c r="Z899" s="2316"/>
    </row>
    <row r="900" spans="1:26" ht="15.75" customHeight="1">
      <c r="A900" s="2316"/>
      <c r="B900" s="2316"/>
      <c r="C900" s="2316"/>
      <c r="D900" s="2316"/>
      <c r="E900" s="2316"/>
      <c r="F900" s="2316"/>
      <c r="G900" s="2316"/>
      <c r="H900" s="2316"/>
      <c r="I900" s="2316"/>
      <c r="J900" s="2316"/>
      <c r="K900" s="2316"/>
      <c r="L900" s="2316"/>
      <c r="M900" s="2316"/>
      <c r="N900" s="2316"/>
      <c r="O900" s="2316"/>
      <c r="P900" s="2316"/>
      <c r="Q900" s="2316"/>
      <c r="R900" s="2316"/>
      <c r="S900" s="2316"/>
      <c r="T900" s="2316"/>
      <c r="U900" s="2316"/>
      <c r="V900" s="2316"/>
      <c r="W900" s="2316"/>
      <c r="X900" s="2316"/>
      <c r="Y900" s="2316"/>
      <c r="Z900" s="2316"/>
    </row>
    <row r="901" spans="1:26" ht="15.75" customHeight="1">
      <c r="A901" s="2316"/>
      <c r="B901" s="2316"/>
      <c r="C901" s="2316"/>
      <c r="D901" s="2316"/>
      <c r="E901" s="2316"/>
      <c r="F901" s="2316"/>
      <c r="G901" s="2316"/>
      <c r="H901" s="2316"/>
      <c r="I901" s="2316"/>
      <c r="J901" s="2316"/>
      <c r="K901" s="2316"/>
      <c r="L901" s="2316"/>
      <c r="M901" s="2316"/>
      <c r="N901" s="2316"/>
      <c r="O901" s="2316"/>
      <c r="P901" s="2316"/>
      <c r="Q901" s="2316"/>
      <c r="R901" s="2316"/>
      <c r="S901" s="2316"/>
      <c r="T901" s="2316"/>
      <c r="U901" s="2316"/>
      <c r="V901" s="2316"/>
      <c r="W901" s="2316"/>
      <c r="X901" s="2316"/>
      <c r="Y901" s="2316"/>
      <c r="Z901" s="2316"/>
    </row>
    <row r="902" spans="1:26" ht="15.75" customHeight="1">
      <c r="A902" s="2316"/>
      <c r="B902" s="2316"/>
      <c r="C902" s="2316"/>
      <c r="D902" s="2316"/>
      <c r="E902" s="2316"/>
      <c r="F902" s="2316"/>
      <c r="G902" s="2316"/>
      <c r="H902" s="2316"/>
      <c r="I902" s="2316"/>
      <c r="J902" s="2316"/>
      <c r="K902" s="2316"/>
      <c r="L902" s="2316"/>
      <c r="M902" s="2316"/>
      <c r="N902" s="2316"/>
      <c r="O902" s="2316"/>
      <c r="P902" s="2316"/>
      <c r="Q902" s="2316"/>
      <c r="R902" s="2316"/>
      <c r="S902" s="2316"/>
      <c r="T902" s="2316"/>
      <c r="U902" s="2316"/>
      <c r="V902" s="2316"/>
      <c r="W902" s="2316"/>
      <c r="X902" s="2316"/>
      <c r="Y902" s="2316"/>
      <c r="Z902" s="2316"/>
    </row>
    <row r="903" spans="1:26" ht="15.75" customHeight="1">
      <c r="A903" s="2316"/>
      <c r="B903" s="2316"/>
      <c r="C903" s="2316"/>
      <c r="D903" s="2316"/>
      <c r="E903" s="2316"/>
      <c r="F903" s="2316"/>
      <c r="G903" s="2316"/>
      <c r="H903" s="2316"/>
      <c r="I903" s="2316"/>
      <c r="J903" s="2316"/>
      <c r="K903" s="2316"/>
      <c r="L903" s="2316"/>
      <c r="M903" s="2316"/>
      <c r="N903" s="2316"/>
      <c r="O903" s="2316"/>
      <c r="P903" s="2316"/>
      <c r="Q903" s="2316"/>
      <c r="R903" s="2316"/>
      <c r="S903" s="2316"/>
      <c r="T903" s="2316"/>
      <c r="U903" s="2316"/>
      <c r="V903" s="2316"/>
      <c r="W903" s="2316"/>
      <c r="X903" s="2316"/>
      <c r="Y903" s="2316"/>
      <c r="Z903" s="2316"/>
    </row>
    <row r="904" spans="1:26" ht="15.75" customHeight="1">
      <c r="A904" s="2316"/>
      <c r="B904" s="2316"/>
      <c r="C904" s="2316"/>
      <c r="D904" s="2316"/>
      <c r="E904" s="2316"/>
      <c r="F904" s="2316"/>
      <c r="G904" s="2316"/>
      <c r="H904" s="2316"/>
      <c r="I904" s="2316"/>
      <c r="J904" s="2316"/>
      <c r="K904" s="2316"/>
      <c r="L904" s="2316"/>
      <c r="M904" s="2316"/>
      <c r="N904" s="2316"/>
      <c r="O904" s="2316"/>
      <c r="P904" s="2316"/>
      <c r="Q904" s="2316"/>
      <c r="R904" s="2316"/>
      <c r="S904" s="2316"/>
      <c r="T904" s="2316"/>
      <c r="U904" s="2316"/>
      <c r="V904" s="2316"/>
      <c r="W904" s="2316"/>
      <c r="X904" s="2316"/>
      <c r="Y904" s="2316"/>
      <c r="Z904" s="2316"/>
    </row>
    <row r="905" spans="1:26" ht="15.75" customHeight="1">
      <c r="A905" s="2316"/>
      <c r="B905" s="2316"/>
      <c r="C905" s="2316"/>
      <c r="D905" s="2316"/>
      <c r="E905" s="2316"/>
      <c r="F905" s="2316"/>
      <c r="G905" s="2316"/>
      <c r="H905" s="2316"/>
      <c r="I905" s="2316"/>
      <c r="J905" s="2316"/>
      <c r="K905" s="2316"/>
      <c r="L905" s="2316"/>
      <c r="M905" s="2316"/>
      <c r="N905" s="2316"/>
      <c r="O905" s="2316"/>
      <c r="P905" s="2316"/>
      <c r="Q905" s="2316"/>
      <c r="R905" s="2316"/>
      <c r="S905" s="2316"/>
      <c r="T905" s="2316"/>
      <c r="U905" s="2316"/>
      <c r="V905" s="2316"/>
      <c r="W905" s="2316"/>
      <c r="X905" s="2316"/>
      <c r="Y905" s="2316"/>
      <c r="Z905" s="2316"/>
    </row>
    <row r="906" spans="1:26" ht="15.75" customHeight="1">
      <c r="A906" s="2316"/>
      <c r="B906" s="2316"/>
      <c r="C906" s="2316"/>
      <c r="D906" s="2316"/>
      <c r="E906" s="2316"/>
      <c r="F906" s="2316"/>
      <c r="G906" s="2316"/>
      <c r="H906" s="2316"/>
      <c r="I906" s="2316"/>
      <c r="J906" s="2316"/>
      <c r="K906" s="2316"/>
      <c r="L906" s="2316"/>
      <c r="M906" s="2316"/>
      <c r="N906" s="2316"/>
      <c r="O906" s="2316"/>
      <c r="P906" s="2316"/>
      <c r="Q906" s="2316"/>
      <c r="R906" s="2316"/>
      <c r="S906" s="2316"/>
      <c r="T906" s="2316"/>
      <c r="U906" s="2316"/>
      <c r="V906" s="2316"/>
      <c r="W906" s="2316"/>
      <c r="X906" s="2316"/>
      <c r="Y906" s="2316"/>
      <c r="Z906" s="2316"/>
    </row>
    <row r="907" spans="1:26" ht="15.75" customHeight="1">
      <c r="A907" s="2316"/>
      <c r="B907" s="2316"/>
      <c r="C907" s="2316"/>
      <c r="D907" s="2316"/>
      <c r="E907" s="2316"/>
      <c r="F907" s="2316"/>
      <c r="G907" s="2316"/>
      <c r="H907" s="2316"/>
      <c r="I907" s="2316"/>
      <c r="J907" s="2316"/>
      <c r="K907" s="2316"/>
      <c r="L907" s="2316"/>
      <c r="M907" s="2316"/>
      <c r="N907" s="2316"/>
      <c r="O907" s="2316"/>
      <c r="P907" s="2316"/>
      <c r="Q907" s="2316"/>
      <c r="R907" s="2316"/>
      <c r="S907" s="2316"/>
      <c r="T907" s="2316"/>
      <c r="U907" s="2316"/>
      <c r="V907" s="2316"/>
      <c r="W907" s="2316"/>
      <c r="X907" s="2316"/>
      <c r="Y907" s="2316"/>
      <c r="Z907" s="2316"/>
    </row>
    <row r="908" spans="1:26" ht="15.75" customHeight="1">
      <c r="A908" s="2316"/>
      <c r="B908" s="2316"/>
      <c r="C908" s="2316"/>
      <c r="D908" s="2316"/>
      <c r="E908" s="2316"/>
      <c r="F908" s="2316"/>
      <c r="G908" s="2316"/>
      <c r="H908" s="2316"/>
      <c r="I908" s="2316"/>
      <c r="J908" s="2316"/>
      <c r="K908" s="2316"/>
      <c r="L908" s="2316"/>
      <c r="M908" s="2316"/>
      <c r="N908" s="2316"/>
      <c r="O908" s="2316"/>
      <c r="P908" s="2316"/>
      <c r="Q908" s="2316"/>
      <c r="R908" s="2316"/>
      <c r="S908" s="2316"/>
      <c r="T908" s="2316"/>
      <c r="U908" s="2316"/>
      <c r="V908" s="2316"/>
      <c r="W908" s="2316"/>
      <c r="X908" s="2316"/>
      <c r="Y908" s="2316"/>
      <c r="Z908" s="2316"/>
    </row>
    <row r="909" spans="1:26" ht="15.75" customHeight="1">
      <c r="A909" s="2316"/>
      <c r="B909" s="2316"/>
      <c r="C909" s="2316"/>
      <c r="D909" s="2316"/>
      <c r="E909" s="2316"/>
      <c r="F909" s="2316"/>
      <c r="G909" s="2316"/>
      <c r="H909" s="2316"/>
      <c r="I909" s="2316"/>
      <c r="J909" s="2316"/>
      <c r="K909" s="2316"/>
      <c r="L909" s="2316"/>
      <c r="M909" s="2316"/>
      <c r="N909" s="2316"/>
      <c r="O909" s="2316"/>
      <c r="P909" s="2316"/>
      <c r="Q909" s="2316"/>
      <c r="R909" s="2316"/>
      <c r="S909" s="2316"/>
      <c r="T909" s="2316"/>
      <c r="U909" s="2316"/>
      <c r="V909" s="2316"/>
      <c r="W909" s="2316"/>
      <c r="X909" s="2316"/>
      <c r="Y909" s="2316"/>
      <c r="Z909" s="2316"/>
    </row>
    <row r="910" spans="1:26" ht="15.75" customHeight="1">
      <c r="A910" s="2316"/>
      <c r="B910" s="2316"/>
      <c r="C910" s="2316"/>
      <c r="D910" s="2316"/>
      <c r="E910" s="2316"/>
      <c r="F910" s="2316"/>
      <c r="G910" s="2316"/>
      <c r="H910" s="2316"/>
      <c r="I910" s="2316"/>
      <c r="J910" s="2316"/>
      <c r="K910" s="2316"/>
      <c r="L910" s="2316"/>
      <c r="M910" s="2316"/>
      <c r="N910" s="2316"/>
      <c r="O910" s="2316"/>
      <c r="P910" s="2316"/>
      <c r="Q910" s="2316"/>
      <c r="R910" s="2316"/>
      <c r="S910" s="2316"/>
      <c r="T910" s="2316"/>
      <c r="U910" s="2316"/>
      <c r="V910" s="2316"/>
      <c r="W910" s="2316"/>
      <c r="X910" s="2316"/>
      <c r="Y910" s="2316"/>
      <c r="Z910" s="2316"/>
    </row>
    <row r="911" spans="1:26" ht="15.75" customHeight="1">
      <c r="A911" s="2316"/>
      <c r="B911" s="2316"/>
      <c r="C911" s="2316"/>
      <c r="D911" s="2316"/>
      <c r="E911" s="2316"/>
      <c r="F911" s="2316"/>
      <c r="G911" s="2316"/>
      <c r="H911" s="2316"/>
      <c r="I911" s="2316"/>
      <c r="J911" s="2316"/>
      <c r="K911" s="2316"/>
      <c r="L911" s="2316"/>
      <c r="M911" s="2316"/>
      <c r="N911" s="2316"/>
      <c r="O911" s="2316"/>
      <c r="P911" s="2316"/>
      <c r="Q911" s="2316"/>
      <c r="R911" s="2316"/>
      <c r="S911" s="2316"/>
      <c r="T911" s="2316"/>
      <c r="U911" s="2316"/>
      <c r="V911" s="2316"/>
      <c r="W911" s="2316"/>
      <c r="X911" s="2316"/>
      <c r="Y911" s="2316"/>
      <c r="Z911" s="2316"/>
    </row>
    <row r="912" spans="1:26" ht="15.75" customHeight="1">
      <c r="A912" s="2316"/>
      <c r="B912" s="2316"/>
      <c r="C912" s="2316"/>
      <c r="D912" s="2316"/>
      <c r="E912" s="2316"/>
      <c r="F912" s="2316"/>
      <c r="G912" s="2316"/>
      <c r="H912" s="2316"/>
      <c r="I912" s="2316"/>
      <c r="J912" s="2316"/>
      <c r="K912" s="2316"/>
      <c r="L912" s="2316"/>
      <c r="M912" s="2316"/>
      <c r="N912" s="2316"/>
      <c r="O912" s="2316"/>
      <c r="P912" s="2316"/>
      <c r="Q912" s="2316"/>
      <c r="R912" s="2316"/>
      <c r="S912" s="2316"/>
      <c r="T912" s="2316"/>
      <c r="U912" s="2316"/>
      <c r="V912" s="2316"/>
      <c r="W912" s="2316"/>
      <c r="X912" s="2316"/>
      <c r="Y912" s="2316"/>
      <c r="Z912" s="2316"/>
    </row>
    <row r="913" spans="1:26" ht="15.75" customHeight="1">
      <c r="A913" s="2316"/>
      <c r="B913" s="2316"/>
      <c r="C913" s="2316"/>
      <c r="D913" s="2316"/>
      <c r="E913" s="2316"/>
      <c r="F913" s="2316"/>
      <c r="G913" s="2316"/>
      <c r="H913" s="2316"/>
      <c r="I913" s="2316"/>
      <c r="J913" s="2316"/>
      <c r="K913" s="2316"/>
      <c r="L913" s="2316"/>
      <c r="M913" s="2316"/>
      <c r="N913" s="2316"/>
      <c r="O913" s="2316"/>
      <c r="P913" s="2316"/>
      <c r="Q913" s="2316"/>
      <c r="R913" s="2316"/>
      <c r="S913" s="2316"/>
      <c r="T913" s="2316"/>
      <c r="U913" s="2316"/>
      <c r="V913" s="2316"/>
      <c r="W913" s="2316"/>
      <c r="X913" s="2316"/>
      <c r="Y913" s="2316"/>
      <c r="Z913" s="2316"/>
    </row>
    <row r="914" spans="1:26" ht="15.75" customHeight="1">
      <c r="A914" s="2316"/>
      <c r="B914" s="2316"/>
      <c r="C914" s="2316"/>
      <c r="D914" s="2316"/>
      <c r="E914" s="2316"/>
      <c r="F914" s="2316"/>
      <c r="G914" s="2316"/>
      <c r="H914" s="2316"/>
      <c r="I914" s="2316"/>
      <c r="J914" s="2316"/>
      <c r="K914" s="2316"/>
      <c r="L914" s="2316"/>
      <c r="M914" s="2316"/>
      <c r="N914" s="2316"/>
      <c r="O914" s="2316"/>
      <c r="P914" s="2316"/>
      <c r="Q914" s="2316"/>
      <c r="R914" s="2316"/>
      <c r="S914" s="2316"/>
      <c r="T914" s="2316"/>
      <c r="U914" s="2316"/>
      <c r="V914" s="2316"/>
      <c r="W914" s="2316"/>
      <c r="X914" s="2316"/>
      <c r="Y914" s="2316"/>
      <c r="Z914" s="2316"/>
    </row>
    <row r="915" spans="1:26" ht="15.75" customHeight="1">
      <c r="A915" s="2316"/>
      <c r="B915" s="2316"/>
      <c r="C915" s="2316"/>
      <c r="D915" s="2316"/>
      <c r="E915" s="2316"/>
      <c r="F915" s="2316"/>
      <c r="G915" s="2316"/>
      <c r="H915" s="2316"/>
      <c r="I915" s="2316"/>
      <c r="J915" s="2316"/>
      <c r="K915" s="2316"/>
      <c r="L915" s="2316"/>
      <c r="M915" s="2316"/>
      <c r="N915" s="2316"/>
      <c r="O915" s="2316"/>
      <c r="P915" s="2316"/>
      <c r="Q915" s="2316"/>
      <c r="R915" s="2316"/>
      <c r="S915" s="2316"/>
      <c r="T915" s="2316"/>
      <c r="U915" s="2316"/>
      <c r="V915" s="2316"/>
      <c r="W915" s="2316"/>
      <c r="X915" s="2316"/>
      <c r="Y915" s="2316"/>
      <c r="Z915" s="2316"/>
    </row>
    <row r="916" spans="1:26" ht="15.75" customHeight="1">
      <c r="A916" s="2316"/>
      <c r="B916" s="2316"/>
      <c r="C916" s="2316"/>
      <c r="D916" s="2316"/>
      <c r="E916" s="2316"/>
      <c r="F916" s="2316"/>
      <c r="G916" s="2316"/>
      <c r="H916" s="2316"/>
      <c r="I916" s="2316"/>
      <c r="J916" s="2316"/>
      <c r="K916" s="2316"/>
      <c r="L916" s="2316"/>
      <c r="M916" s="2316"/>
      <c r="N916" s="2316"/>
      <c r="O916" s="2316"/>
      <c r="P916" s="2316"/>
      <c r="Q916" s="2316"/>
      <c r="R916" s="2316"/>
      <c r="S916" s="2316"/>
      <c r="T916" s="2316"/>
      <c r="U916" s="2316"/>
      <c r="V916" s="2316"/>
      <c r="W916" s="2316"/>
      <c r="X916" s="2316"/>
      <c r="Y916" s="2316"/>
      <c r="Z916" s="2316"/>
    </row>
    <row r="917" spans="1:26" ht="15.75" customHeight="1">
      <c r="A917" s="2316"/>
      <c r="B917" s="2316"/>
      <c r="C917" s="2316"/>
      <c r="D917" s="2316"/>
      <c r="E917" s="2316"/>
      <c r="F917" s="2316"/>
      <c r="G917" s="2316"/>
      <c r="H917" s="2316"/>
      <c r="I917" s="2316"/>
      <c r="J917" s="2316"/>
      <c r="K917" s="2316"/>
      <c r="L917" s="2316"/>
      <c r="M917" s="2316"/>
      <c r="N917" s="2316"/>
      <c r="O917" s="2316"/>
      <c r="P917" s="2316"/>
      <c r="Q917" s="2316"/>
      <c r="R917" s="2316"/>
      <c r="S917" s="2316"/>
      <c r="T917" s="2316"/>
      <c r="U917" s="2316"/>
      <c r="V917" s="2316"/>
      <c r="W917" s="2316"/>
      <c r="X917" s="2316"/>
      <c r="Y917" s="2316"/>
      <c r="Z917" s="2316"/>
    </row>
    <row r="918" spans="1:26" ht="15.75" customHeight="1">
      <c r="A918" s="2316"/>
      <c r="B918" s="2316"/>
      <c r="C918" s="2316"/>
      <c r="D918" s="2316"/>
      <c r="E918" s="2316"/>
      <c r="F918" s="2316"/>
      <c r="G918" s="2316"/>
      <c r="H918" s="2316"/>
      <c r="I918" s="2316"/>
      <c r="J918" s="2316"/>
      <c r="K918" s="2316"/>
      <c r="L918" s="2316"/>
      <c r="M918" s="2316"/>
      <c r="N918" s="2316"/>
      <c r="O918" s="2316"/>
      <c r="P918" s="2316"/>
      <c r="Q918" s="2316"/>
      <c r="R918" s="2316"/>
      <c r="S918" s="2316"/>
      <c r="T918" s="2316"/>
      <c r="U918" s="2316"/>
      <c r="V918" s="2316"/>
      <c r="W918" s="2316"/>
      <c r="X918" s="2316"/>
      <c r="Y918" s="2316"/>
      <c r="Z918" s="2316"/>
    </row>
    <row r="919" spans="1:26" ht="15.75" customHeight="1">
      <c r="A919" s="2316"/>
      <c r="B919" s="2316"/>
      <c r="C919" s="2316"/>
      <c r="D919" s="2316"/>
      <c r="E919" s="2316"/>
      <c r="F919" s="2316"/>
      <c r="G919" s="2316"/>
      <c r="H919" s="2316"/>
      <c r="I919" s="2316"/>
      <c r="J919" s="2316"/>
      <c r="K919" s="2316"/>
      <c r="L919" s="2316"/>
      <c r="M919" s="2316"/>
      <c r="N919" s="2316"/>
      <c r="O919" s="2316"/>
      <c r="P919" s="2316"/>
      <c r="Q919" s="2316"/>
      <c r="R919" s="2316"/>
      <c r="S919" s="2316"/>
      <c r="T919" s="2316"/>
      <c r="U919" s="2316"/>
      <c r="V919" s="2316"/>
      <c r="W919" s="2316"/>
      <c r="X919" s="2316"/>
      <c r="Y919" s="2316"/>
      <c r="Z919" s="2316"/>
    </row>
    <row r="920" spans="1:26" ht="15.75" customHeight="1">
      <c r="A920" s="2316"/>
      <c r="B920" s="2316"/>
      <c r="C920" s="2316"/>
      <c r="D920" s="2316"/>
      <c r="E920" s="2316"/>
      <c r="F920" s="2316"/>
      <c r="G920" s="2316"/>
      <c r="H920" s="2316"/>
      <c r="I920" s="2316"/>
      <c r="J920" s="2316"/>
      <c r="K920" s="2316"/>
      <c r="L920" s="2316"/>
      <c r="M920" s="2316"/>
      <c r="N920" s="2316"/>
      <c r="O920" s="2316"/>
      <c r="P920" s="2316"/>
      <c r="Q920" s="2316"/>
      <c r="R920" s="2316"/>
      <c r="S920" s="2316"/>
      <c r="T920" s="2316"/>
      <c r="U920" s="2316"/>
      <c r="V920" s="2316"/>
      <c r="W920" s="2316"/>
      <c r="X920" s="2316"/>
      <c r="Y920" s="2316"/>
      <c r="Z920" s="2316"/>
    </row>
    <row r="921" spans="1:26" ht="15.75" customHeight="1">
      <c r="A921" s="2316"/>
      <c r="B921" s="2316"/>
      <c r="C921" s="2316"/>
      <c r="D921" s="2316"/>
      <c r="E921" s="2316"/>
      <c r="F921" s="2316"/>
      <c r="G921" s="2316"/>
      <c r="H921" s="2316"/>
      <c r="I921" s="2316"/>
      <c r="J921" s="2316"/>
      <c r="K921" s="2316"/>
      <c r="L921" s="2316"/>
      <c r="M921" s="2316"/>
      <c r="N921" s="2316"/>
      <c r="O921" s="2316"/>
      <c r="P921" s="2316"/>
      <c r="Q921" s="2316"/>
      <c r="R921" s="2316"/>
      <c r="S921" s="2316"/>
      <c r="T921" s="2316"/>
      <c r="U921" s="2316"/>
      <c r="V921" s="2316"/>
      <c r="W921" s="2316"/>
      <c r="X921" s="2316"/>
      <c r="Y921" s="2316"/>
      <c r="Z921" s="2316"/>
    </row>
    <row r="922" spans="1:26" ht="15.75" customHeight="1">
      <c r="A922" s="2316"/>
      <c r="B922" s="2316"/>
      <c r="C922" s="2316"/>
      <c r="D922" s="2316"/>
      <c r="E922" s="2316"/>
      <c r="F922" s="2316"/>
      <c r="G922" s="2316"/>
      <c r="H922" s="2316"/>
      <c r="I922" s="2316"/>
      <c r="J922" s="2316"/>
      <c r="K922" s="2316"/>
      <c r="L922" s="2316"/>
      <c r="M922" s="2316"/>
      <c r="N922" s="2316"/>
      <c r="O922" s="2316"/>
      <c r="P922" s="2316"/>
      <c r="Q922" s="2316"/>
      <c r="R922" s="2316"/>
      <c r="S922" s="2316"/>
      <c r="T922" s="2316"/>
      <c r="U922" s="2316"/>
      <c r="V922" s="2316"/>
      <c r="W922" s="2316"/>
      <c r="X922" s="2316"/>
      <c r="Y922" s="2316"/>
      <c r="Z922" s="2316"/>
    </row>
    <row r="923" spans="1:26" ht="15.75" customHeight="1">
      <c r="A923" s="2316"/>
      <c r="B923" s="2316"/>
      <c r="C923" s="2316"/>
      <c r="D923" s="2316"/>
      <c r="E923" s="2316"/>
      <c r="F923" s="2316"/>
      <c r="G923" s="2316"/>
      <c r="H923" s="2316"/>
      <c r="I923" s="2316"/>
      <c r="J923" s="2316"/>
      <c r="K923" s="2316"/>
      <c r="L923" s="2316"/>
      <c r="M923" s="2316"/>
      <c r="N923" s="2316"/>
      <c r="O923" s="2316"/>
      <c r="P923" s="2316"/>
      <c r="Q923" s="2316"/>
      <c r="R923" s="2316"/>
      <c r="S923" s="2316"/>
      <c r="T923" s="2316"/>
      <c r="U923" s="2316"/>
      <c r="V923" s="2316"/>
      <c r="W923" s="2316"/>
      <c r="X923" s="2316"/>
      <c r="Y923" s="2316"/>
      <c r="Z923" s="2316"/>
    </row>
    <row r="924" spans="1:26" ht="15.75" customHeight="1">
      <c r="A924" s="2316"/>
      <c r="B924" s="2316"/>
      <c r="C924" s="2316"/>
      <c r="D924" s="2316"/>
      <c r="E924" s="2316"/>
      <c r="F924" s="2316"/>
      <c r="G924" s="2316"/>
      <c r="H924" s="2316"/>
      <c r="I924" s="2316"/>
      <c r="J924" s="2316"/>
      <c r="K924" s="2316"/>
      <c r="L924" s="2316"/>
      <c r="M924" s="2316"/>
      <c r="N924" s="2316"/>
      <c r="O924" s="2316"/>
      <c r="P924" s="2316"/>
      <c r="Q924" s="2316"/>
      <c r="R924" s="2316"/>
      <c r="S924" s="2316"/>
      <c r="T924" s="2316"/>
      <c r="U924" s="2316"/>
      <c r="V924" s="2316"/>
      <c r="W924" s="2316"/>
      <c r="X924" s="2316"/>
      <c r="Y924" s="2316"/>
      <c r="Z924" s="2316"/>
    </row>
    <row r="925" spans="1:26" ht="15.75" customHeight="1">
      <c r="A925" s="2316"/>
      <c r="B925" s="2316"/>
      <c r="C925" s="2316"/>
      <c r="D925" s="2316"/>
      <c r="E925" s="2316"/>
      <c r="F925" s="2316"/>
      <c r="G925" s="2316"/>
      <c r="H925" s="2316"/>
      <c r="I925" s="2316"/>
      <c r="J925" s="2316"/>
      <c r="K925" s="2316"/>
      <c r="L925" s="2316"/>
      <c r="M925" s="2316"/>
      <c r="N925" s="2316"/>
      <c r="O925" s="2316"/>
      <c r="P925" s="2316"/>
      <c r="Q925" s="2316"/>
      <c r="R925" s="2316"/>
      <c r="S925" s="2316"/>
      <c r="T925" s="2316"/>
      <c r="U925" s="2316"/>
      <c r="V925" s="2316"/>
      <c r="W925" s="2316"/>
      <c r="X925" s="2316"/>
      <c r="Y925" s="2316"/>
      <c r="Z925" s="2316"/>
    </row>
    <row r="926" spans="1:26" ht="15.75" customHeight="1">
      <c r="A926" s="2316"/>
      <c r="B926" s="2316"/>
      <c r="C926" s="2316"/>
      <c r="D926" s="2316"/>
      <c r="E926" s="2316"/>
      <c r="F926" s="2316"/>
      <c r="G926" s="2316"/>
      <c r="H926" s="2316"/>
      <c r="I926" s="2316"/>
      <c r="J926" s="2316"/>
      <c r="K926" s="2316"/>
      <c r="L926" s="2316"/>
      <c r="M926" s="2316"/>
      <c r="N926" s="2316"/>
      <c r="O926" s="2316"/>
      <c r="P926" s="2316"/>
      <c r="Q926" s="2316"/>
      <c r="R926" s="2316"/>
      <c r="S926" s="2316"/>
      <c r="T926" s="2316"/>
      <c r="U926" s="2316"/>
      <c r="V926" s="2316"/>
      <c r="W926" s="2316"/>
      <c r="X926" s="2316"/>
      <c r="Y926" s="2316"/>
      <c r="Z926" s="2316"/>
    </row>
    <row r="927" spans="1:26" ht="15.75" customHeight="1">
      <c r="A927" s="2316"/>
      <c r="B927" s="2316"/>
      <c r="C927" s="2316"/>
      <c r="D927" s="2316"/>
      <c r="E927" s="2316"/>
      <c r="F927" s="2316"/>
      <c r="G927" s="2316"/>
      <c r="H927" s="2316"/>
      <c r="I927" s="2316"/>
      <c r="J927" s="2316"/>
      <c r="K927" s="2316"/>
      <c r="L927" s="2316"/>
      <c r="M927" s="2316"/>
      <c r="N927" s="2316"/>
      <c r="O927" s="2316"/>
      <c r="P927" s="2316"/>
      <c r="Q927" s="2316"/>
      <c r="R927" s="2316"/>
      <c r="S927" s="2316"/>
      <c r="T927" s="2316"/>
      <c r="U927" s="2316"/>
      <c r="V927" s="2316"/>
      <c r="W927" s="2316"/>
      <c r="X927" s="2316"/>
      <c r="Y927" s="2316"/>
      <c r="Z927" s="2316"/>
    </row>
    <row r="928" spans="1:26" ht="15.75" customHeight="1">
      <c r="A928" s="2316"/>
      <c r="B928" s="2316"/>
      <c r="C928" s="2316"/>
      <c r="D928" s="2316"/>
      <c r="E928" s="2316"/>
      <c r="F928" s="2316"/>
      <c r="G928" s="2316"/>
      <c r="H928" s="2316"/>
      <c r="I928" s="2316"/>
      <c r="J928" s="2316"/>
      <c r="K928" s="2316"/>
      <c r="L928" s="2316"/>
      <c r="M928" s="2316"/>
      <c r="N928" s="2316"/>
      <c r="O928" s="2316"/>
      <c r="P928" s="2316"/>
      <c r="Q928" s="2316"/>
      <c r="R928" s="2316"/>
      <c r="S928" s="2316"/>
      <c r="T928" s="2316"/>
      <c r="U928" s="2316"/>
      <c r="V928" s="2316"/>
      <c r="W928" s="2316"/>
      <c r="X928" s="2316"/>
      <c r="Y928" s="2316"/>
      <c r="Z928" s="2316"/>
    </row>
    <row r="929" spans="1:26" ht="15.75" customHeight="1">
      <c r="A929" s="2316"/>
      <c r="B929" s="2316"/>
      <c r="C929" s="2316"/>
      <c r="D929" s="2316"/>
      <c r="E929" s="2316"/>
      <c r="F929" s="2316"/>
      <c r="G929" s="2316"/>
      <c r="H929" s="2316"/>
      <c r="I929" s="2316"/>
      <c r="J929" s="2316"/>
      <c r="K929" s="2316"/>
      <c r="L929" s="2316"/>
      <c r="M929" s="2316"/>
      <c r="N929" s="2316"/>
      <c r="O929" s="2316"/>
      <c r="P929" s="2316"/>
      <c r="Q929" s="2316"/>
      <c r="R929" s="2316"/>
      <c r="S929" s="2316"/>
      <c r="T929" s="2316"/>
      <c r="U929" s="2316"/>
      <c r="V929" s="2316"/>
      <c r="W929" s="2316"/>
      <c r="X929" s="2316"/>
      <c r="Y929" s="2316"/>
      <c r="Z929" s="2316"/>
    </row>
    <row r="930" spans="1:26" ht="15.75" customHeight="1">
      <c r="A930" s="2316"/>
      <c r="B930" s="2316"/>
      <c r="C930" s="2316"/>
      <c r="D930" s="2316"/>
      <c r="E930" s="2316"/>
      <c r="F930" s="2316"/>
      <c r="G930" s="2316"/>
      <c r="H930" s="2316"/>
      <c r="I930" s="2316"/>
      <c r="J930" s="2316"/>
      <c r="K930" s="2316"/>
      <c r="L930" s="2316"/>
      <c r="M930" s="2316"/>
      <c r="N930" s="2316"/>
      <c r="O930" s="2316"/>
      <c r="P930" s="2316"/>
      <c r="Q930" s="2316"/>
      <c r="R930" s="2316"/>
      <c r="S930" s="2316"/>
      <c r="T930" s="2316"/>
      <c r="U930" s="2316"/>
      <c r="V930" s="2316"/>
      <c r="W930" s="2316"/>
      <c r="X930" s="2316"/>
      <c r="Y930" s="2316"/>
      <c r="Z930" s="2316"/>
    </row>
    <row r="931" spans="1:26" ht="15.75" customHeight="1">
      <c r="A931" s="2316"/>
      <c r="B931" s="2316"/>
      <c r="C931" s="2316"/>
      <c r="D931" s="2316"/>
      <c r="E931" s="2316"/>
      <c r="F931" s="2316"/>
      <c r="G931" s="2316"/>
      <c r="H931" s="2316"/>
      <c r="I931" s="2316"/>
      <c r="J931" s="2316"/>
      <c r="K931" s="2316"/>
      <c r="L931" s="2316"/>
      <c r="M931" s="2316"/>
      <c r="N931" s="2316"/>
      <c r="O931" s="2316"/>
      <c r="P931" s="2316"/>
      <c r="Q931" s="2316"/>
      <c r="R931" s="2316"/>
      <c r="S931" s="2316"/>
      <c r="T931" s="2316"/>
      <c r="U931" s="2316"/>
      <c r="V931" s="2316"/>
      <c r="W931" s="2316"/>
      <c r="X931" s="2316"/>
      <c r="Y931" s="2316"/>
      <c r="Z931" s="2316"/>
    </row>
    <row r="932" spans="1:26" ht="15.75" customHeight="1">
      <c r="A932" s="2316"/>
      <c r="B932" s="2316"/>
      <c r="C932" s="2316"/>
      <c r="D932" s="2316"/>
      <c r="E932" s="2316"/>
      <c r="F932" s="2316"/>
      <c r="G932" s="2316"/>
      <c r="H932" s="2316"/>
      <c r="I932" s="2316"/>
      <c r="J932" s="2316"/>
      <c r="K932" s="2316"/>
      <c r="L932" s="2316"/>
      <c r="M932" s="2316"/>
      <c r="N932" s="2316"/>
      <c r="O932" s="2316"/>
      <c r="P932" s="2316"/>
      <c r="Q932" s="2316"/>
      <c r="R932" s="2316"/>
      <c r="S932" s="2316"/>
      <c r="T932" s="2316"/>
      <c r="U932" s="2316"/>
      <c r="V932" s="2316"/>
      <c r="W932" s="2316"/>
      <c r="X932" s="2316"/>
      <c r="Y932" s="2316"/>
      <c r="Z932" s="2316"/>
    </row>
    <row r="933" spans="1:26" ht="15.75" customHeight="1">
      <c r="A933" s="2316"/>
      <c r="B933" s="2316"/>
      <c r="C933" s="2316"/>
      <c r="D933" s="2316"/>
      <c r="E933" s="2316"/>
      <c r="F933" s="2316"/>
      <c r="G933" s="2316"/>
      <c r="H933" s="2316"/>
      <c r="I933" s="2316"/>
      <c r="J933" s="2316"/>
      <c r="K933" s="2316"/>
      <c r="L933" s="2316"/>
      <c r="M933" s="2316"/>
      <c r="N933" s="2316"/>
      <c r="O933" s="2316"/>
      <c r="P933" s="2316"/>
      <c r="Q933" s="2316"/>
      <c r="R933" s="2316"/>
      <c r="S933" s="2316"/>
      <c r="T933" s="2316"/>
      <c r="U933" s="2316"/>
      <c r="V933" s="2316"/>
      <c r="W933" s="2316"/>
      <c r="X933" s="2316"/>
      <c r="Y933" s="2316"/>
      <c r="Z933" s="2316"/>
    </row>
    <row r="934" spans="1:26" ht="15.75" customHeight="1">
      <c r="A934" s="2316"/>
      <c r="B934" s="2316"/>
      <c r="C934" s="2316"/>
      <c r="D934" s="2316"/>
      <c r="E934" s="2316"/>
      <c r="F934" s="2316"/>
      <c r="G934" s="2316"/>
      <c r="H934" s="2316"/>
      <c r="I934" s="2316"/>
      <c r="J934" s="2316"/>
      <c r="K934" s="2316"/>
      <c r="L934" s="2316"/>
      <c r="M934" s="2316"/>
      <c r="N934" s="2316"/>
      <c r="O934" s="2316"/>
      <c r="P934" s="2316"/>
      <c r="Q934" s="2316"/>
      <c r="R934" s="2316"/>
      <c r="S934" s="2316"/>
      <c r="T934" s="2316"/>
      <c r="U934" s="2316"/>
      <c r="V934" s="2316"/>
      <c r="W934" s="2316"/>
      <c r="X934" s="2316"/>
      <c r="Y934" s="2316"/>
      <c r="Z934" s="2316"/>
    </row>
    <row r="935" spans="1:26" ht="15.75" customHeight="1">
      <c r="A935" s="2316"/>
      <c r="B935" s="2316"/>
      <c r="C935" s="2316"/>
      <c r="D935" s="2316"/>
      <c r="E935" s="2316"/>
      <c r="F935" s="2316"/>
      <c r="G935" s="2316"/>
      <c r="H935" s="2316"/>
      <c r="I935" s="2316"/>
      <c r="J935" s="2316"/>
      <c r="K935" s="2316"/>
      <c r="L935" s="2316"/>
      <c r="M935" s="2316"/>
      <c r="N935" s="2316"/>
      <c r="O935" s="2316"/>
      <c r="P935" s="2316"/>
      <c r="Q935" s="2316"/>
      <c r="R935" s="2316"/>
      <c r="S935" s="2316"/>
      <c r="T935" s="2316"/>
      <c r="U935" s="2316"/>
      <c r="V935" s="2316"/>
      <c r="W935" s="2316"/>
      <c r="X935" s="2316"/>
      <c r="Y935" s="2316"/>
      <c r="Z935" s="2316"/>
    </row>
    <row r="936" spans="1:26" ht="15.75" customHeight="1">
      <c r="A936" s="2316"/>
      <c r="B936" s="2316"/>
      <c r="C936" s="2316"/>
      <c r="D936" s="2316"/>
      <c r="E936" s="2316"/>
      <c r="F936" s="2316"/>
      <c r="G936" s="2316"/>
      <c r="H936" s="2316"/>
      <c r="I936" s="2316"/>
      <c r="J936" s="2316"/>
      <c r="K936" s="2316"/>
      <c r="L936" s="2316"/>
      <c r="M936" s="2316"/>
      <c r="N936" s="2316"/>
      <c r="O936" s="2316"/>
      <c r="P936" s="2316"/>
      <c r="Q936" s="2316"/>
      <c r="R936" s="2316"/>
      <c r="S936" s="2316"/>
      <c r="T936" s="2316"/>
      <c r="U936" s="2316"/>
      <c r="V936" s="2316"/>
      <c r="W936" s="2316"/>
      <c r="X936" s="2316"/>
      <c r="Y936" s="2316"/>
      <c r="Z936" s="2316"/>
    </row>
    <row r="937" spans="1:26" ht="15.75" customHeight="1">
      <c r="A937" s="2316"/>
      <c r="B937" s="2316"/>
      <c r="C937" s="2316"/>
      <c r="D937" s="2316"/>
      <c r="E937" s="2316"/>
      <c r="F937" s="2316"/>
      <c r="G937" s="2316"/>
      <c r="H937" s="2316"/>
      <c r="I937" s="2316"/>
      <c r="J937" s="2316"/>
      <c r="K937" s="2316"/>
      <c r="L937" s="2316"/>
      <c r="M937" s="2316"/>
      <c r="N937" s="2316"/>
      <c r="O937" s="2316"/>
      <c r="P937" s="2316"/>
      <c r="Q937" s="2316"/>
      <c r="R937" s="2316"/>
      <c r="S937" s="2316"/>
      <c r="T937" s="2316"/>
      <c r="U937" s="2316"/>
      <c r="V937" s="2316"/>
      <c r="W937" s="2316"/>
      <c r="X937" s="2316"/>
      <c r="Y937" s="2316"/>
      <c r="Z937" s="2316"/>
    </row>
    <row r="938" spans="1:26" ht="15.75" customHeight="1">
      <c r="A938" s="2316"/>
      <c r="B938" s="2316"/>
      <c r="C938" s="2316"/>
      <c r="D938" s="2316"/>
      <c r="E938" s="2316"/>
      <c r="F938" s="2316"/>
      <c r="G938" s="2316"/>
      <c r="H938" s="2316"/>
      <c r="I938" s="2316"/>
      <c r="J938" s="2316"/>
      <c r="K938" s="2316"/>
      <c r="L938" s="2316"/>
      <c r="M938" s="2316"/>
      <c r="N938" s="2316"/>
      <c r="O938" s="2316"/>
      <c r="P938" s="2316"/>
      <c r="Q938" s="2316"/>
      <c r="R938" s="2316"/>
      <c r="S938" s="2316"/>
      <c r="T938" s="2316"/>
      <c r="U938" s="2316"/>
      <c r="V938" s="2316"/>
      <c r="W938" s="2316"/>
      <c r="X938" s="2316"/>
      <c r="Y938" s="2316"/>
      <c r="Z938" s="2316"/>
    </row>
    <row r="939" spans="1:26" ht="15.75" customHeight="1">
      <c r="A939" s="2316"/>
      <c r="B939" s="2316"/>
      <c r="C939" s="2316"/>
      <c r="D939" s="2316"/>
      <c r="E939" s="2316"/>
      <c r="F939" s="2316"/>
      <c r="G939" s="2316"/>
      <c r="H939" s="2316"/>
      <c r="I939" s="2316"/>
      <c r="J939" s="2316"/>
      <c r="K939" s="2316"/>
      <c r="L939" s="2316"/>
      <c r="M939" s="2316"/>
      <c r="N939" s="2316"/>
      <c r="O939" s="2316"/>
      <c r="P939" s="2316"/>
      <c r="Q939" s="2316"/>
      <c r="R939" s="2316"/>
      <c r="S939" s="2316"/>
      <c r="T939" s="2316"/>
      <c r="U939" s="2316"/>
      <c r="V939" s="2316"/>
      <c r="W939" s="2316"/>
      <c r="X939" s="2316"/>
      <c r="Y939" s="2316"/>
      <c r="Z939" s="2316"/>
    </row>
    <row r="940" spans="1:26" ht="15.75" customHeight="1">
      <c r="A940" s="2316"/>
      <c r="B940" s="2316"/>
      <c r="C940" s="2316"/>
      <c r="D940" s="2316"/>
      <c r="E940" s="2316"/>
      <c r="F940" s="2316"/>
      <c r="G940" s="2316"/>
      <c r="H940" s="2316"/>
      <c r="I940" s="2316"/>
      <c r="J940" s="2316"/>
      <c r="K940" s="2316"/>
      <c r="L940" s="2316"/>
      <c r="M940" s="2316"/>
      <c r="N940" s="2316"/>
      <c r="O940" s="2316"/>
      <c r="P940" s="2316"/>
      <c r="Q940" s="2316"/>
      <c r="R940" s="2316"/>
      <c r="S940" s="2316"/>
      <c r="T940" s="2316"/>
      <c r="U940" s="2316"/>
      <c r="V940" s="2316"/>
      <c r="W940" s="2316"/>
      <c r="X940" s="2316"/>
      <c r="Y940" s="2316"/>
      <c r="Z940" s="2316"/>
    </row>
    <row r="941" spans="1:26" ht="15.75" customHeight="1">
      <c r="A941" s="2316"/>
      <c r="B941" s="2316"/>
      <c r="C941" s="2316"/>
      <c r="D941" s="2316"/>
      <c r="E941" s="2316"/>
      <c r="F941" s="2316"/>
      <c r="G941" s="2316"/>
      <c r="H941" s="2316"/>
      <c r="I941" s="2316"/>
      <c r="J941" s="2316"/>
      <c r="K941" s="2316"/>
      <c r="L941" s="2316"/>
      <c r="M941" s="2316"/>
      <c r="N941" s="2316"/>
      <c r="O941" s="2316"/>
      <c r="P941" s="2316"/>
      <c r="Q941" s="2316"/>
      <c r="R941" s="2316"/>
      <c r="S941" s="2316"/>
      <c r="T941" s="2316"/>
      <c r="U941" s="2316"/>
      <c r="V941" s="2316"/>
      <c r="W941" s="2316"/>
      <c r="X941" s="2316"/>
      <c r="Y941" s="2316"/>
      <c r="Z941" s="2316"/>
    </row>
    <row r="942" spans="1:26" ht="15.75" customHeight="1">
      <c r="A942" s="2316"/>
      <c r="B942" s="2316"/>
      <c r="C942" s="2316"/>
      <c r="D942" s="2316"/>
      <c r="E942" s="2316"/>
      <c r="F942" s="2316"/>
      <c r="G942" s="2316"/>
      <c r="H942" s="2316"/>
      <c r="I942" s="2316"/>
      <c r="J942" s="2316"/>
      <c r="K942" s="2316"/>
      <c r="L942" s="2316"/>
      <c r="M942" s="2316"/>
      <c r="N942" s="2316"/>
      <c r="O942" s="2316"/>
      <c r="P942" s="2316"/>
      <c r="Q942" s="2316"/>
      <c r="R942" s="2316"/>
      <c r="S942" s="2316"/>
      <c r="T942" s="2316"/>
      <c r="U942" s="2316"/>
      <c r="V942" s="2316"/>
      <c r="W942" s="2316"/>
      <c r="X942" s="2316"/>
      <c r="Y942" s="2316"/>
      <c r="Z942" s="2316"/>
    </row>
    <row r="943" spans="1:26" ht="15.75" customHeight="1">
      <c r="A943" s="2316"/>
      <c r="B943" s="2316"/>
      <c r="C943" s="2316"/>
      <c r="D943" s="2316"/>
      <c r="E943" s="2316"/>
      <c r="F943" s="2316"/>
      <c r="G943" s="2316"/>
      <c r="H943" s="2316"/>
      <c r="I943" s="2316"/>
      <c r="J943" s="2316"/>
      <c r="K943" s="2316"/>
      <c r="L943" s="2316"/>
      <c r="M943" s="2316"/>
      <c r="N943" s="2316"/>
      <c r="O943" s="2316"/>
      <c r="P943" s="2316"/>
      <c r="Q943" s="2316"/>
      <c r="R943" s="2316"/>
      <c r="S943" s="2316"/>
      <c r="T943" s="2316"/>
      <c r="U943" s="2316"/>
      <c r="V943" s="2316"/>
      <c r="W943" s="2316"/>
      <c r="X943" s="2316"/>
      <c r="Y943" s="2316"/>
      <c r="Z943" s="2316"/>
    </row>
    <row r="944" spans="1:26" ht="15.75" customHeight="1">
      <c r="A944" s="2316"/>
      <c r="B944" s="2316"/>
      <c r="C944" s="2316"/>
      <c r="D944" s="2316"/>
      <c r="E944" s="2316"/>
      <c r="F944" s="2316"/>
      <c r="G944" s="2316"/>
      <c r="H944" s="2316"/>
      <c r="I944" s="2316"/>
      <c r="J944" s="2316"/>
      <c r="K944" s="2316"/>
      <c r="L944" s="2316"/>
      <c r="M944" s="2316"/>
      <c r="N944" s="2316"/>
      <c r="O944" s="2316"/>
      <c r="P944" s="2316"/>
      <c r="Q944" s="2316"/>
      <c r="R944" s="2316"/>
      <c r="S944" s="2316"/>
      <c r="T944" s="2316"/>
      <c r="U944" s="2316"/>
      <c r="V944" s="2316"/>
      <c r="W944" s="2316"/>
      <c r="X944" s="2316"/>
      <c r="Y944" s="2316"/>
      <c r="Z944" s="2316"/>
    </row>
    <row r="945" spans="1:26" ht="15.75" customHeight="1">
      <c r="A945" s="2316"/>
      <c r="B945" s="2316"/>
      <c r="C945" s="2316"/>
      <c r="D945" s="2316"/>
      <c r="E945" s="2316"/>
      <c r="F945" s="2316"/>
      <c r="G945" s="2316"/>
      <c r="H945" s="2316"/>
      <c r="I945" s="2316"/>
      <c r="J945" s="2316"/>
      <c r="K945" s="2316"/>
      <c r="L945" s="2316"/>
      <c r="M945" s="2316"/>
      <c r="N945" s="2316"/>
      <c r="O945" s="2316"/>
      <c r="P945" s="2316"/>
      <c r="Q945" s="2316"/>
      <c r="R945" s="2316"/>
      <c r="S945" s="2316"/>
      <c r="T945" s="2316"/>
      <c r="U945" s="2316"/>
      <c r="V945" s="2316"/>
      <c r="W945" s="2316"/>
      <c r="X945" s="2316"/>
      <c r="Y945" s="2316"/>
      <c r="Z945" s="2316"/>
    </row>
    <row r="946" spans="1:26" ht="15.75" customHeight="1">
      <c r="A946" s="2316"/>
      <c r="B946" s="2316"/>
      <c r="C946" s="2316"/>
      <c r="D946" s="2316"/>
      <c r="E946" s="2316"/>
      <c r="F946" s="2316"/>
      <c r="G946" s="2316"/>
      <c r="H946" s="2316"/>
      <c r="I946" s="2316"/>
      <c r="J946" s="2316"/>
      <c r="K946" s="2316"/>
      <c r="L946" s="2316"/>
      <c r="M946" s="2316"/>
      <c r="N946" s="2316"/>
      <c r="O946" s="2316"/>
      <c r="P946" s="2316"/>
      <c r="Q946" s="2316"/>
      <c r="R946" s="2316"/>
      <c r="S946" s="2316"/>
      <c r="T946" s="2316"/>
      <c r="U946" s="2316"/>
      <c r="V946" s="2316"/>
      <c r="W946" s="2316"/>
      <c r="X946" s="2316"/>
      <c r="Y946" s="2316"/>
      <c r="Z946" s="2316"/>
    </row>
    <row r="947" spans="1:26" ht="15.75" customHeight="1">
      <c r="A947" s="2316"/>
      <c r="B947" s="2316"/>
      <c r="C947" s="2316"/>
      <c r="D947" s="2316"/>
      <c r="E947" s="2316"/>
      <c r="F947" s="2316"/>
      <c r="G947" s="2316"/>
      <c r="H947" s="2316"/>
      <c r="I947" s="2316"/>
      <c r="J947" s="2316"/>
      <c r="K947" s="2316"/>
      <c r="L947" s="2316"/>
      <c r="M947" s="2316"/>
      <c r="N947" s="2316"/>
      <c r="O947" s="2316"/>
      <c r="P947" s="2316"/>
      <c r="Q947" s="2316"/>
      <c r="R947" s="2316"/>
      <c r="S947" s="2316"/>
      <c r="T947" s="2316"/>
      <c r="U947" s="2316"/>
      <c r="V947" s="2316"/>
      <c r="W947" s="2316"/>
      <c r="X947" s="2316"/>
      <c r="Y947" s="2316"/>
      <c r="Z947" s="2316"/>
    </row>
    <row r="948" spans="1:26" ht="15.75" customHeight="1">
      <c r="A948" s="2316"/>
      <c r="B948" s="2316"/>
      <c r="C948" s="2316"/>
      <c r="D948" s="2316"/>
      <c r="E948" s="2316"/>
      <c r="F948" s="2316"/>
      <c r="G948" s="2316"/>
      <c r="H948" s="2316"/>
      <c r="I948" s="2316"/>
      <c r="J948" s="2316"/>
      <c r="K948" s="2316"/>
      <c r="L948" s="2316"/>
      <c r="M948" s="2316"/>
      <c r="N948" s="2316"/>
      <c r="O948" s="2316"/>
      <c r="P948" s="2316"/>
      <c r="Q948" s="2316"/>
      <c r="R948" s="2316"/>
      <c r="S948" s="2316"/>
      <c r="T948" s="2316"/>
      <c r="U948" s="2316"/>
      <c r="V948" s="2316"/>
      <c r="W948" s="2316"/>
      <c r="X948" s="2316"/>
      <c r="Y948" s="2316"/>
      <c r="Z948" s="2316"/>
    </row>
    <row r="949" spans="1:26" ht="15.75" customHeight="1">
      <c r="A949" s="2316"/>
      <c r="B949" s="2316"/>
      <c r="C949" s="2316"/>
      <c r="D949" s="2316"/>
      <c r="E949" s="2316"/>
      <c r="F949" s="2316"/>
      <c r="G949" s="2316"/>
      <c r="H949" s="2316"/>
      <c r="I949" s="2316"/>
      <c r="J949" s="2316"/>
      <c r="K949" s="2316"/>
      <c r="L949" s="2316"/>
      <c r="M949" s="2316"/>
      <c r="N949" s="2316"/>
      <c r="O949" s="2316"/>
      <c r="P949" s="2316"/>
      <c r="Q949" s="2316"/>
      <c r="R949" s="2316"/>
      <c r="S949" s="2316"/>
      <c r="T949" s="2316"/>
      <c r="U949" s="2316"/>
      <c r="V949" s="2316"/>
      <c r="W949" s="2316"/>
      <c r="X949" s="2316"/>
      <c r="Y949" s="2316"/>
      <c r="Z949" s="2316"/>
    </row>
    <row r="950" spans="1:26" ht="15.75" customHeight="1">
      <c r="A950" s="2316"/>
      <c r="B950" s="2316"/>
      <c r="C950" s="2316"/>
      <c r="D950" s="2316"/>
      <c r="E950" s="2316"/>
      <c r="F950" s="2316"/>
      <c r="G950" s="2316"/>
      <c r="H950" s="2316"/>
      <c r="I950" s="2316"/>
      <c r="J950" s="2316"/>
      <c r="K950" s="2316"/>
      <c r="L950" s="2316"/>
      <c r="M950" s="2316"/>
      <c r="N950" s="2316"/>
      <c r="O950" s="2316"/>
      <c r="P950" s="2316"/>
      <c r="Q950" s="2316"/>
      <c r="R950" s="2316"/>
      <c r="S950" s="2316"/>
      <c r="T950" s="2316"/>
      <c r="U950" s="2316"/>
      <c r="V950" s="2316"/>
      <c r="W950" s="2316"/>
      <c r="X950" s="2316"/>
      <c r="Y950" s="2316"/>
      <c r="Z950" s="2316"/>
    </row>
    <row r="951" spans="1:26" ht="15.75" customHeight="1">
      <c r="A951" s="2316"/>
      <c r="B951" s="2316"/>
      <c r="C951" s="2316"/>
      <c r="D951" s="2316"/>
      <c r="E951" s="2316"/>
      <c r="F951" s="2316"/>
      <c r="G951" s="2316"/>
      <c r="H951" s="2316"/>
      <c r="I951" s="2316"/>
      <c r="J951" s="2316"/>
      <c r="K951" s="2316"/>
      <c r="L951" s="2316"/>
      <c r="M951" s="2316"/>
      <c r="N951" s="2316"/>
      <c r="O951" s="2316"/>
      <c r="P951" s="2316"/>
      <c r="Q951" s="2316"/>
      <c r="R951" s="2316"/>
      <c r="S951" s="2316"/>
      <c r="T951" s="2316"/>
      <c r="U951" s="2316"/>
      <c r="V951" s="2316"/>
      <c r="W951" s="2316"/>
      <c r="X951" s="2316"/>
      <c r="Y951" s="2316"/>
      <c r="Z951" s="2316"/>
    </row>
    <row r="952" spans="1:26" ht="15.75" customHeight="1">
      <c r="A952" s="2316"/>
      <c r="B952" s="2316"/>
      <c r="C952" s="2316"/>
      <c r="D952" s="2316"/>
      <c r="E952" s="2316"/>
      <c r="F952" s="2316"/>
      <c r="G952" s="2316"/>
      <c r="H952" s="2316"/>
      <c r="I952" s="2316"/>
      <c r="J952" s="2316"/>
      <c r="K952" s="2316"/>
      <c r="L952" s="2316"/>
      <c r="M952" s="2316"/>
      <c r="N952" s="2316"/>
      <c r="O952" s="2316"/>
      <c r="P952" s="2316"/>
      <c r="Q952" s="2316"/>
      <c r="R952" s="2316"/>
      <c r="S952" s="2316"/>
      <c r="T952" s="2316"/>
      <c r="U952" s="2316"/>
      <c r="V952" s="2316"/>
      <c r="W952" s="2316"/>
      <c r="X952" s="2316"/>
      <c r="Y952" s="2316"/>
      <c r="Z952" s="2316"/>
    </row>
    <row r="953" spans="1:26" ht="15.75" customHeight="1">
      <c r="A953" s="2316"/>
      <c r="B953" s="2316"/>
      <c r="C953" s="2316"/>
      <c r="D953" s="2316"/>
      <c r="E953" s="2316"/>
      <c r="F953" s="2316"/>
      <c r="G953" s="2316"/>
      <c r="H953" s="2316"/>
      <c r="I953" s="2316"/>
      <c r="J953" s="2316"/>
      <c r="K953" s="2316"/>
      <c r="L953" s="2316"/>
      <c r="M953" s="2316"/>
      <c r="N953" s="2316"/>
      <c r="O953" s="2316"/>
      <c r="P953" s="2316"/>
      <c r="Q953" s="2316"/>
      <c r="R953" s="2316"/>
      <c r="S953" s="2316"/>
      <c r="T953" s="2316"/>
      <c r="U953" s="2316"/>
      <c r="V953" s="2316"/>
      <c r="W953" s="2316"/>
      <c r="X953" s="2316"/>
      <c r="Y953" s="2316"/>
      <c r="Z953" s="2316"/>
    </row>
    <row r="954" spans="1:26" ht="15.75" customHeight="1">
      <c r="A954" s="2316"/>
      <c r="B954" s="2316"/>
      <c r="C954" s="2316"/>
      <c r="D954" s="2316"/>
      <c r="E954" s="2316"/>
      <c r="F954" s="2316"/>
      <c r="G954" s="2316"/>
      <c r="H954" s="2316"/>
      <c r="I954" s="2316"/>
      <c r="J954" s="2316"/>
      <c r="K954" s="2316"/>
      <c r="L954" s="2316"/>
      <c r="M954" s="2316"/>
      <c r="N954" s="2316"/>
      <c r="O954" s="2316"/>
      <c r="P954" s="2316"/>
      <c r="Q954" s="2316"/>
      <c r="R954" s="2316"/>
      <c r="S954" s="2316"/>
      <c r="T954" s="2316"/>
      <c r="U954" s="2316"/>
      <c r="V954" s="2316"/>
      <c r="W954" s="2316"/>
      <c r="X954" s="2316"/>
      <c r="Y954" s="2316"/>
      <c r="Z954" s="2316"/>
    </row>
    <row r="955" spans="1:26" ht="15.75" customHeight="1">
      <c r="A955" s="2316"/>
      <c r="B955" s="2316"/>
      <c r="C955" s="2316"/>
      <c r="D955" s="2316"/>
      <c r="E955" s="2316"/>
      <c r="F955" s="2316"/>
      <c r="G955" s="2316"/>
      <c r="H955" s="2316"/>
      <c r="I955" s="2316"/>
      <c r="J955" s="2316"/>
      <c r="K955" s="2316"/>
      <c r="L955" s="2316"/>
      <c r="M955" s="2316"/>
      <c r="N955" s="2316"/>
      <c r="O955" s="2316"/>
      <c r="P955" s="2316"/>
      <c r="Q955" s="2316"/>
      <c r="R955" s="2316"/>
      <c r="S955" s="2316"/>
      <c r="T955" s="2316"/>
      <c r="U955" s="2316"/>
      <c r="V955" s="2316"/>
      <c r="W955" s="2316"/>
      <c r="X955" s="2316"/>
      <c r="Y955" s="2316"/>
      <c r="Z955" s="2316"/>
    </row>
    <row r="956" spans="1:26" ht="15.75" customHeight="1">
      <c r="A956" s="2316"/>
      <c r="B956" s="2316"/>
      <c r="C956" s="2316"/>
      <c r="D956" s="2316"/>
      <c r="E956" s="2316"/>
      <c r="F956" s="2316"/>
      <c r="G956" s="2316"/>
      <c r="H956" s="2316"/>
      <c r="I956" s="2316"/>
      <c r="J956" s="2316"/>
      <c r="K956" s="2316"/>
      <c r="L956" s="2316"/>
      <c r="M956" s="2316"/>
      <c r="N956" s="2316"/>
      <c r="O956" s="2316"/>
      <c r="P956" s="2316"/>
      <c r="Q956" s="2316"/>
      <c r="R956" s="2316"/>
      <c r="S956" s="2316"/>
      <c r="T956" s="2316"/>
      <c r="U956" s="2316"/>
      <c r="V956" s="2316"/>
      <c r="W956" s="2316"/>
      <c r="X956" s="2316"/>
      <c r="Y956" s="2316"/>
      <c r="Z956" s="2316"/>
    </row>
    <row r="957" spans="1:26" ht="15.75" customHeight="1">
      <c r="A957" s="2316"/>
      <c r="B957" s="2316"/>
      <c r="C957" s="2316"/>
      <c r="D957" s="2316"/>
      <c r="E957" s="2316"/>
      <c r="F957" s="2316"/>
      <c r="G957" s="2316"/>
      <c r="H957" s="2316"/>
      <c r="I957" s="2316"/>
      <c r="J957" s="2316"/>
      <c r="K957" s="2316"/>
      <c r="L957" s="2316"/>
      <c r="M957" s="2316"/>
      <c r="N957" s="2316"/>
      <c r="O957" s="2316"/>
      <c r="P957" s="2316"/>
      <c r="Q957" s="2316"/>
      <c r="R957" s="2316"/>
      <c r="S957" s="2316"/>
      <c r="T957" s="2316"/>
      <c r="U957" s="2316"/>
      <c r="V957" s="2316"/>
      <c r="W957" s="2316"/>
      <c r="X957" s="2316"/>
      <c r="Y957" s="2316"/>
      <c r="Z957" s="2316"/>
    </row>
    <row r="958" spans="1:26" ht="15.75" customHeight="1">
      <c r="A958" s="2316"/>
      <c r="B958" s="2316"/>
      <c r="C958" s="2316"/>
      <c r="D958" s="2316"/>
      <c r="E958" s="2316"/>
      <c r="F958" s="2316"/>
      <c r="G958" s="2316"/>
      <c r="H958" s="2316"/>
      <c r="I958" s="2316"/>
      <c r="J958" s="2316"/>
      <c r="K958" s="2316"/>
      <c r="L958" s="2316"/>
      <c r="M958" s="2316"/>
      <c r="N958" s="2316"/>
      <c r="O958" s="2316"/>
      <c r="P958" s="2316"/>
      <c r="Q958" s="2316"/>
      <c r="R958" s="2316"/>
      <c r="S958" s="2316"/>
      <c r="T958" s="2316"/>
      <c r="U958" s="2316"/>
      <c r="V958" s="2316"/>
      <c r="W958" s="2316"/>
      <c r="X958" s="2316"/>
      <c r="Y958" s="2316"/>
      <c r="Z958" s="2316"/>
    </row>
    <row r="959" spans="1:26" ht="15.75" customHeight="1">
      <c r="A959" s="2316"/>
      <c r="B959" s="2316"/>
      <c r="C959" s="2316"/>
      <c r="D959" s="2316"/>
      <c r="E959" s="2316"/>
      <c r="F959" s="2316"/>
      <c r="G959" s="2316"/>
      <c r="H959" s="2316"/>
      <c r="I959" s="2316"/>
      <c r="J959" s="2316"/>
      <c r="K959" s="2316"/>
      <c r="L959" s="2316"/>
      <c r="M959" s="2316"/>
      <c r="N959" s="2316"/>
      <c r="O959" s="2316"/>
      <c r="P959" s="2316"/>
      <c r="Q959" s="2316"/>
      <c r="R959" s="2316"/>
      <c r="S959" s="2316"/>
      <c r="T959" s="2316"/>
      <c r="U959" s="2316"/>
      <c r="V959" s="2316"/>
      <c r="W959" s="2316"/>
      <c r="X959" s="2316"/>
      <c r="Y959" s="2316"/>
      <c r="Z959" s="2316"/>
    </row>
    <row r="960" spans="1:26" ht="15.75" customHeight="1">
      <c r="A960" s="2316"/>
      <c r="B960" s="2316"/>
      <c r="C960" s="2316"/>
      <c r="D960" s="2316"/>
      <c r="E960" s="2316"/>
      <c r="F960" s="2316"/>
      <c r="G960" s="2316"/>
      <c r="H960" s="2316"/>
      <c r="I960" s="2316"/>
      <c r="J960" s="2316"/>
      <c r="K960" s="2316"/>
      <c r="L960" s="2316"/>
      <c r="M960" s="2316"/>
      <c r="N960" s="2316"/>
      <c r="O960" s="2316"/>
      <c r="P960" s="2316"/>
      <c r="Q960" s="2316"/>
      <c r="R960" s="2316"/>
      <c r="S960" s="2316"/>
      <c r="T960" s="2316"/>
      <c r="U960" s="2316"/>
      <c r="V960" s="2316"/>
      <c r="W960" s="2316"/>
      <c r="X960" s="2316"/>
      <c r="Y960" s="2316"/>
      <c r="Z960" s="2316"/>
    </row>
    <row r="961" spans="1:26" ht="15.75" customHeight="1">
      <c r="A961" s="2316"/>
      <c r="B961" s="2316"/>
      <c r="C961" s="2316"/>
      <c r="D961" s="2316"/>
      <c r="E961" s="2316"/>
      <c r="F961" s="2316"/>
      <c r="G961" s="2316"/>
      <c r="H961" s="2316"/>
      <c r="I961" s="2316"/>
      <c r="J961" s="2316"/>
      <c r="K961" s="2316"/>
      <c r="L961" s="2316"/>
      <c r="M961" s="2316"/>
      <c r="N961" s="2316"/>
      <c r="O961" s="2316"/>
      <c r="P961" s="2316"/>
      <c r="Q961" s="2316"/>
      <c r="R961" s="2316"/>
      <c r="S961" s="2316"/>
      <c r="T961" s="2316"/>
      <c r="U961" s="2316"/>
      <c r="V961" s="2316"/>
      <c r="W961" s="2316"/>
      <c r="X961" s="2316"/>
      <c r="Y961" s="2316"/>
      <c r="Z961" s="2316"/>
    </row>
    <row r="962" spans="1:26" ht="15.75" customHeight="1">
      <c r="A962" s="2316"/>
      <c r="B962" s="2316"/>
      <c r="C962" s="2316"/>
      <c r="D962" s="2316"/>
      <c r="E962" s="2316"/>
      <c r="F962" s="2316"/>
      <c r="G962" s="2316"/>
      <c r="H962" s="2316"/>
      <c r="I962" s="2316"/>
      <c r="J962" s="2316"/>
      <c r="K962" s="2316"/>
      <c r="L962" s="2316"/>
      <c r="M962" s="2316"/>
      <c r="N962" s="2316"/>
      <c r="O962" s="2316"/>
      <c r="P962" s="2316"/>
      <c r="Q962" s="2316"/>
      <c r="R962" s="2316"/>
      <c r="S962" s="2316"/>
      <c r="T962" s="2316"/>
      <c r="U962" s="2316"/>
      <c r="V962" s="2316"/>
      <c r="W962" s="2316"/>
      <c r="X962" s="2316"/>
      <c r="Y962" s="2316"/>
      <c r="Z962" s="2316"/>
    </row>
    <row r="963" spans="1:26" ht="15.75" customHeight="1">
      <c r="A963" s="2316"/>
      <c r="B963" s="2316"/>
      <c r="C963" s="2316"/>
      <c r="D963" s="2316"/>
      <c r="E963" s="2316"/>
      <c r="F963" s="2316"/>
      <c r="G963" s="2316"/>
      <c r="H963" s="2316"/>
      <c r="I963" s="2316"/>
      <c r="J963" s="2316"/>
      <c r="K963" s="2316"/>
      <c r="L963" s="2316"/>
      <c r="M963" s="2316"/>
      <c r="N963" s="2316"/>
      <c r="O963" s="2316"/>
      <c r="P963" s="2316"/>
      <c r="Q963" s="2316"/>
      <c r="R963" s="2316"/>
      <c r="S963" s="2316"/>
      <c r="T963" s="2316"/>
      <c r="U963" s="2316"/>
      <c r="V963" s="2316"/>
      <c r="W963" s="2316"/>
      <c r="X963" s="2316"/>
      <c r="Y963" s="2316"/>
      <c r="Z963" s="2316"/>
    </row>
    <row r="964" spans="1:26" ht="15.75" customHeight="1">
      <c r="A964" s="2316"/>
      <c r="B964" s="2316"/>
      <c r="C964" s="2316"/>
      <c r="D964" s="2316"/>
      <c r="E964" s="2316"/>
      <c r="F964" s="2316"/>
      <c r="G964" s="2316"/>
      <c r="H964" s="2316"/>
      <c r="I964" s="2316"/>
      <c r="J964" s="2316"/>
      <c r="K964" s="2316"/>
      <c r="L964" s="2316"/>
      <c r="M964" s="2316"/>
      <c r="N964" s="2316"/>
      <c r="O964" s="2316"/>
      <c r="P964" s="2316"/>
      <c r="Q964" s="2316"/>
      <c r="R964" s="2316"/>
      <c r="S964" s="2316"/>
      <c r="T964" s="2316"/>
      <c r="U964" s="2316"/>
      <c r="V964" s="2316"/>
      <c r="W964" s="2316"/>
      <c r="X964" s="2316"/>
      <c r="Y964" s="2316"/>
      <c r="Z964" s="2316"/>
    </row>
    <row r="965" spans="1:26" ht="15.75" customHeight="1">
      <c r="A965" s="2316"/>
      <c r="B965" s="2316"/>
      <c r="C965" s="2316"/>
      <c r="D965" s="2316"/>
      <c r="E965" s="2316"/>
      <c r="F965" s="2316"/>
      <c r="G965" s="2316"/>
      <c r="H965" s="2316"/>
      <c r="I965" s="2316"/>
      <c r="J965" s="2316"/>
      <c r="K965" s="2316"/>
      <c r="L965" s="2316"/>
      <c r="M965" s="2316"/>
      <c r="N965" s="2316"/>
      <c r="O965" s="2316"/>
      <c r="P965" s="2316"/>
      <c r="Q965" s="2316"/>
      <c r="R965" s="2316"/>
      <c r="S965" s="2316"/>
      <c r="T965" s="2316"/>
      <c r="U965" s="2316"/>
      <c r="V965" s="2316"/>
      <c r="W965" s="2316"/>
      <c r="X965" s="2316"/>
      <c r="Y965" s="2316"/>
      <c r="Z965" s="2316"/>
    </row>
    <row r="966" spans="1:26" ht="15.75" customHeight="1">
      <c r="A966" s="2316"/>
      <c r="B966" s="2316"/>
      <c r="C966" s="2316"/>
      <c r="D966" s="2316"/>
      <c r="E966" s="2316"/>
      <c r="F966" s="2316"/>
      <c r="G966" s="2316"/>
      <c r="H966" s="2316"/>
      <c r="I966" s="2316"/>
      <c r="J966" s="2316"/>
      <c r="K966" s="2316"/>
      <c r="L966" s="2316"/>
      <c r="M966" s="2316"/>
      <c r="N966" s="2316"/>
      <c r="O966" s="2316"/>
      <c r="P966" s="2316"/>
      <c r="Q966" s="2316"/>
      <c r="R966" s="2316"/>
      <c r="S966" s="2316"/>
      <c r="T966" s="2316"/>
      <c r="U966" s="2316"/>
      <c r="V966" s="2316"/>
      <c r="W966" s="2316"/>
      <c r="X966" s="2316"/>
      <c r="Y966" s="2316"/>
      <c r="Z966" s="2316"/>
    </row>
    <row r="967" spans="1:26" ht="15.75" customHeight="1">
      <c r="A967" s="2316"/>
      <c r="B967" s="2316"/>
      <c r="C967" s="2316"/>
      <c r="D967" s="2316"/>
      <c r="E967" s="2316"/>
      <c r="F967" s="2316"/>
      <c r="G967" s="2316"/>
      <c r="H967" s="2316"/>
      <c r="I967" s="2316"/>
      <c r="J967" s="2316"/>
      <c r="K967" s="2316"/>
      <c r="L967" s="2316"/>
      <c r="M967" s="2316"/>
      <c r="N967" s="2316"/>
      <c r="O967" s="2316"/>
      <c r="P967" s="2316"/>
      <c r="Q967" s="2316"/>
      <c r="R967" s="2316"/>
      <c r="S967" s="2316"/>
      <c r="T967" s="2316"/>
      <c r="U967" s="2316"/>
      <c r="V967" s="2316"/>
      <c r="W967" s="2316"/>
      <c r="X967" s="2316"/>
      <c r="Y967" s="2316"/>
      <c r="Z967" s="2316"/>
    </row>
    <row r="968" spans="1:26" ht="15.75" customHeight="1">
      <c r="A968" s="2316"/>
      <c r="B968" s="2316"/>
      <c r="C968" s="2316"/>
      <c r="D968" s="2316"/>
      <c r="E968" s="2316"/>
      <c r="F968" s="2316"/>
      <c r="G968" s="2316"/>
      <c r="H968" s="2316"/>
      <c r="I968" s="2316"/>
      <c r="J968" s="2316"/>
      <c r="K968" s="2316"/>
      <c r="L968" s="2316"/>
      <c r="M968" s="2316"/>
      <c r="N968" s="2316"/>
      <c r="O968" s="2316"/>
      <c r="P968" s="2316"/>
      <c r="Q968" s="2316"/>
      <c r="R968" s="2316"/>
      <c r="S968" s="2316"/>
      <c r="T968" s="2316"/>
      <c r="U968" s="2316"/>
      <c r="V968" s="2316"/>
      <c r="W968" s="2316"/>
      <c r="X968" s="2316"/>
      <c r="Y968" s="2316"/>
      <c r="Z968" s="2316"/>
    </row>
    <row r="969" spans="1:26" ht="15.75" customHeight="1">
      <c r="A969" s="2316"/>
      <c r="B969" s="2316"/>
      <c r="C969" s="2316"/>
      <c r="D969" s="2316"/>
      <c r="E969" s="2316"/>
      <c r="F969" s="2316"/>
      <c r="G969" s="2316"/>
      <c r="H969" s="2316"/>
      <c r="I969" s="2316"/>
      <c r="J969" s="2316"/>
      <c r="K969" s="2316"/>
      <c r="L969" s="2316"/>
      <c r="M969" s="2316"/>
      <c r="N969" s="2316"/>
      <c r="O969" s="2316"/>
      <c r="P969" s="2316"/>
      <c r="Q969" s="2316"/>
      <c r="R969" s="2316"/>
      <c r="S969" s="2316"/>
      <c r="T969" s="2316"/>
      <c r="U969" s="2316"/>
      <c r="V969" s="2316"/>
      <c r="W969" s="2316"/>
      <c r="X969" s="2316"/>
      <c r="Y969" s="2316"/>
      <c r="Z969" s="2316"/>
    </row>
    <row r="970" spans="1:26" ht="15.75" customHeight="1">
      <c r="A970" s="2316"/>
      <c r="B970" s="2316"/>
      <c r="C970" s="2316"/>
      <c r="D970" s="2316"/>
      <c r="E970" s="2316"/>
      <c r="F970" s="2316"/>
      <c r="G970" s="2316"/>
      <c r="H970" s="2316"/>
      <c r="I970" s="2316"/>
      <c r="J970" s="2316"/>
      <c r="K970" s="2316"/>
      <c r="L970" s="2316"/>
      <c r="M970" s="2316"/>
      <c r="N970" s="2316"/>
      <c r="O970" s="2316"/>
      <c r="P970" s="2316"/>
      <c r="Q970" s="2316"/>
      <c r="R970" s="2316"/>
      <c r="S970" s="2316"/>
      <c r="T970" s="2316"/>
      <c r="U970" s="2316"/>
      <c r="V970" s="2316"/>
      <c r="W970" s="2316"/>
      <c r="X970" s="2316"/>
      <c r="Y970" s="2316"/>
      <c r="Z970" s="2316"/>
    </row>
    <row r="971" spans="1:26" ht="15.75" customHeight="1">
      <c r="A971" s="2316"/>
      <c r="B971" s="2316"/>
      <c r="C971" s="2316"/>
      <c r="D971" s="2316"/>
      <c r="E971" s="2316"/>
      <c r="F971" s="2316"/>
      <c r="G971" s="2316"/>
      <c r="H971" s="2316"/>
      <c r="I971" s="2316"/>
      <c r="J971" s="2316"/>
      <c r="K971" s="2316"/>
      <c r="L971" s="2316"/>
      <c r="M971" s="2316"/>
      <c r="N971" s="2316"/>
      <c r="O971" s="2316"/>
      <c r="P971" s="2316"/>
      <c r="Q971" s="2316"/>
      <c r="R971" s="2316"/>
      <c r="S971" s="2316"/>
      <c r="T971" s="2316"/>
      <c r="U971" s="2316"/>
      <c r="V971" s="2316"/>
      <c r="W971" s="2316"/>
      <c r="X971" s="2316"/>
      <c r="Y971" s="2316"/>
      <c r="Z971" s="2316"/>
    </row>
    <row r="972" spans="1:26" ht="15.75" customHeight="1">
      <c r="A972" s="2316"/>
      <c r="B972" s="2316"/>
      <c r="C972" s="2316"/>
      <c r="D972" s="2316"/>
      <c r="E972" s="2316"/>
      <c r="F972" s="2316"/>
      <c r="G972" s="2316"/>
      <c r="H972" s="2316"/>
      <c r="I972" s="2316"/>
      <c r="J972" s="2316"/>
      <c r="K972" s="2316"/>
      <c r="L972" s="2316"/>
      <c r="M972" s="2316"/>
      <c r="N972" s="2316"/>
      <c r="O972" s="2316"/>
      <c r="P972" s="2316"/>
      <c r="Q972" s="2316"/>
      <c r="R972" s="2316"/>
      <c r="S972" s="2316"/>
      <c r="T972" s="2316"/>
      <c r="U972" s="2316"/>
      <c r="V972" s="2316"/>
      <c r="W972" s="2316"/>
      <c r="X972" s="2316"/>
      <c r="Y972" s="2316"/>
      <c r="Z972" s="2316"/>
    </row>
    <row r="973" spans="1:26" ht="15.75" customHeight="1">
      <c r="A973" s="2316"/>
      <c r="B973" s="2316"/>
      <c r="C973" s="2316"/>
      <c r="D973" s="2316"/>
      <c r="E973" s="2316"/>
      <c r="F973" s="2316"/>
      <c r="G973" s="2316"/>
      <c r="H973" s="2316"/>
      <c r="I973" s="2316"/>
      <c r="J973" s="2316"/>
      <c r="K973" s="2316"/>
      <c r="L973" s="2316"/>
      <c r="M973" s="2316"/>
      <c r="N973" s="2316"/>
      <c r="O973" s="2316"/>
      <c r="P973" s="2316"/>
      <c r="Q973" s="2316"/>
      <c r="R973" s="2316"/>
      <c r="S973" s="2316"/>
      <c r="T973" s="2316"/>
      <c r="U973" s="2316"/>
      <c r="V973" s="2316"/>
      <c r="W973" s="2316"/>
      <c r="X973" s="2316"/>
      <c r="Y973" s="2316"/>
      <c r="Z973" s="2316"/>
    </row>
    <row r="974" spans="1:26" ht="15.75" customHeight="1">
      <c r="A974" s="2316"/>
      <c r="B974" s="2316"/>
      <c r="C974" s="2316"/>
      <c r="D974" s="2316"/>
      <c r="E974" s="2316"/>
      <c r="F974" s="2316"/>
      <c r="G974" s="2316"/>
      <c r="H974" s="2316"/>
      <c r="I974" s="2316"/>
      <c r="J974" s="2316"/>
      <c r="K974" s="2316"/>
      <c r="L974" s="2316"/>
      <c r="M974" s="2316"/>
      <c r="N974" s="2316"/>
      <c r="O974" s="2316"/>
      <c r="P974" s="2316"/>
      <c r="Q974" s="2316"/>
      <c r="R974" s="2316"/>
      <c r="S974" s="2316"/>
      <c r="T974" s="2316"/>
      <c r="U974" s="2316"/>
      <c r="V974" s="2316"/>
      <c r="W974" s="2316"/>
      <c r="X974" s="2316"/>
      <c r="Y974" s="2316"/>
      <c r="Z974" s="2316"/>
    </row>
    <row r="975" spans="1:26" ht="15.75" customHeight="1">
      <c r="A975" s="2316"/>
      <c r="B975" s="2316"/>
      <c r="C975" s="2316"/>
      <c r="D975" s="2316"/>
      <c r="E975" s="2316"/>
      <c r="F975" s="2316"/>
      <c r="G975" s="2316"/>
      <c r="H975" s="2316"/>
      <c r="I975" s="2316"/>
      <c r="J975" s="2316"/>
      <c r="K975" s="2316"/>
      <c r="L975" s="2316"/>
      <c r="M975" s="2316"/>
      <c r="N975" s="2316"/>
      <c r="O975" s="2316"/>
      <c r="P975" s="2316"/>
      <c r="Q975" s="2316"/>
      <c r="R975" s="2316"/>
      <c r="S975" s="2316"/>
      <c r="T975" s="2316"/>
      <c r="U975" s="2316"/>
      <c r="V975" s="2316"/>
      <c r="W975" s="2316"/>
      <c r="X975" s="2316"/>
      <c r="Y975" s="2316"/>
      <c r="Z975" s="2316"/>
    </row>
    <row r="976" spans="1:26" ht="15.75" customHeight="1">
      <c r="A976" s="2316"/>
      <c r="B976" s="2316"/>
      <c r="C976" s="2316"/>
      <c r="D976" s="2316"/>
      <c r="E976" s="2316"/>
      <c r="F976" s="2316"/>
      <c r="G976" s="2316"/>
      <c r="H976" s="2316"/>
      <c r="I976" s="2316"/>
      <c r="J976" s="2316"/>
      <c r="K976" s="2316"/>
      <c r="L976" s="2316"/>
      <c r="M976" s="2316"/>
      <c r="N976" s="2316"/>
      <c r="O976" s="2316"/>
      <c r="P976" s="2316"/>
      <c r="Q976" s="2316"/>
      <c r="R976" s="2316"/>
      <c r="S976" s="2316"/>
      <c r="T976" s="2316"/>
      <c r="U976" s="2316"/>
      <c r="V976" s="2316"/>
      <c r="W976" s="2316"/>
      <c r="X976" s="2316"/>
      <c r="Y976" s="2316"/>
      <c r="Z976" s="2316"/>
    </row>
    <row r="977" spans="1:26" ht="15.75" customHeight="1">
      <c r="A977" s="2316"/>
      <c r="B977" s="2316"/>
      <c r="C977" s="2316"/>
      <c r="D977" s="2316"/>
      <c r="E977" s="2316"/>
      <c r="F977" s="2316"/>
      <c r="G977" s="2316"/>
      <c r="H977" s="2316"/>
      <c r="I977" s="2316"/>
      <c r="J977" s="2316"/>
      <c r="K977" s="2316"/>
      <c r="L977" s="2316"/>
      <c r="M977" s="2316"/>
      <c r="N977" s="2316"/>
      <c r="O977" s="2316"/>
      <c r="P977" s="2316"/>
      <c r="Q977" s="2316"/>
      <c r="R977" s="2316"/>
      <c r="S977" s="2316"/>
      <c r="T977" s="2316"/>
      <c r="U977" s="2316"/>
      <c r="V977" s="2316"/>
      <c r="W977" s="2316"/>
      <c r="X977" s="2316"/>
      <c r="Y977" s="2316"/>
      <c r="Z977" s="2316"/>
    </row>
    <row r="978" spans="1:26" ht="15.75" customHeight="1">
      <c r="A978" s="2316"/>
      <c r="B978" s="2316"/>
      <c r="C978" s="2316"/>
      <c r="D978" s="2316"/>
      <c r="E978" s="2316"/>
      <c r="F978" s="2316"/>
      <c r="G978" s="2316"/>
      <c r="H978" s="2316"/>
      <c r="I978" s="2316"/>
      <c r="J978" s="2316"/>
      <c r="K978" s="2316"/>
      <c r="L978" s="2316"/>
      <c r="M978" s="2316"/>
      <c r="N978" s="2316"/>
      <c r="O978" s="2316"/>
      <c r="P978" s="2316"/>
      <c r="Q978" s="2316"/>
      <c r="R978" s="2316"/>
      <c r="S978" s="2316"/>
      <c r="T978" s="2316"/>
      <c r="U978" s="2316"/>
      <c r="V978" s="2316"/>
      <c r="W978" s="2316"/>
      <c r="X978" s="2316"/>
      <c r="Y978" s="2316"/>
      <c r="Z978" s="2316"/>
    </row>
    <row r="979" spans="1:26" ht="15.75" customHeight="1">
      <c r="A979" s="2316"/>
      <c r="B979" s="2316"/>
      <c r="C979" s="2316"/>
      <c r="D979" s="2316"/>
      <c r="E979" s="2316"/>
      <c r="F979" s="2316"/>
      <c r="G979" s="2316"/>
      <c r="H979" s="2316"/>
      <c r="I979" s="2316"/>
      <c r="J979" s="2316"/>
      <c r="K979" s="2316"/>
      <c r="L979" s="2316"/>
      <c r="M979" s="2316"/>
      <c r="N979" s="2316"/>
      <c r="O979" s="2316"/>
      <c r="P979" s="2316"/>
      <c r="Q979" s="2316"/>
      <c r="R979" s="2316"/>
      <c r="S979" s="2316"/>
      <c r="T979" s="2316"/>
      <c r="U979" s="2316"/>
      <c r="V979" s="2316"/>
      <c r="W979" s="2316"/>
      <c r="X979" s="2316"/>
      <c r="Y979" s="2316"/>
      <c r="Z979" s="2316"/>
    </row>
    <row r="980" spans="1:26" ht="15.75" customHeight="1">
      <c r="A980" s="2316"/>
      <c r="B980" s="2316"/>
      <c r="C980" s="2316"/>
      <c r="D980" s="2316"/>
      <c r="E980" s="2316"/>
      <c r="F980" s="2316"/>
      <c r="G980" s="2316"/>
      <c r="H980" s="2316"/>
      <c r="I980" s="2316"/>
      <c r="J980" s="2316"/>
      <c r="K980" s="2316"/>
      <c r="L980" s="2316"/>
      <c r="M980" s="2316"/>
      <c r="N980" s="2316"/>
      <c r="O980" s="2316"/>
      <c r="P980" s="2316"/>
      <c r="Q980" s="2316"/>
      <c r="R980" s="2316"/>
      <c r="S980" s="2316"/>
      <c r="T980" s="2316"/>
      <c r="U980" s="2316"/>
      <c r="V980" s="2316"/>
      <c r="W980" s="2316"/>
      <c r="X980" s="2316"/>
      <c r="Y980" s="2316"/>
      <c r="Z980" s="2316"/>
    </row>
    <row r="981" spans="1:26" ht="15.75" customHeight="1">
      <c r="A981" s="2316"/>
      <c r="B981" s="2316"/>
      <c r="C981" s="2316"/>
      <c r="D981" s="2316"/>
      <c r="E981" s="2316"/>
      <c r="F981" s="2316"/>
      <c r="G981" s="2316"/>
      <c r="H981" s="2316"/>
      <c r="I981" s="2316"/>
      <c r="J981" s="2316"/>
      <c r="K981" s="2316"/>
      <c r="L981" s="2316"/>
      <c r="M981" s="2316"/>
      <c r="N981" s="2316"/>
      <c r="O981" s="2316"/>
      <c r="P981" s="2316"/>
      <c r="Q981" s="2316"/>
      <c r="R981" s="2316"/>
      <c r="S981" s="2316"/>
      <c r="T981" s="2316"/>
      <c r="U981" s="2316"/>
      <c r="V981" s="2316"/>
      <c r="W981" s="2316"/>
      <c r="X981" s="2316"/>
      <c r="Y981" s="2316"/>
      <c r="Z981" s="2316"/>
    </row>
    <row r="982" spans="1:26" ht="15.75" customHeight="1">
      <c r="A982" s="2316"/>
      <c r="B982" s="2316"/>
      <c r="C982" s="2316"/>
      <c r="D982" s="2316"/>
      <c r="E982" s="2316"/>
      <c r="F982" s="2316"/>
      <c r="G982" s="2316"/>
      <c r="H982" s="2316"/>
      <c r="I982" s="2316"/>
      <c r="J982" s="2316"/>
      <c r="K982" s="2316"/>
      <c r="L982" s="2316"/>
      <c r="M982" s="2316"/>
      <c r="N982" s="2316"/>
      <c r="O982" s="2316"/>
      <c r="P982" s="2316"/>
      <c r="Q982" s="2316"/>
      <c r="R982" s="2316"/>
      <c r="S982" s="2316"/>
      <c r="T982" s="2316"/>
      <c r="U982" s="2316"/>
      <c r="V982" s="2316"/>
      <c r="W982" s="2316"/>
      <c r="X982" s="2316"/>
      <c r="Y982" s="2316"/>
      <c r="Z982" s="2316"/>
    </row>
    <row r="983" spans="1:26" ht="15.75" customHeight="1">
      <c r="A983" s="2316"/>
      <c r="B983" s="2316"/>
      <c r="C983" s="2316"/>
      <c r="D983" s="2316"/>
      <c r="E983" s="2316"/>
      <c r="F983" s="2316"/>
      <c r="G983" s="2316"/>
      <c r="H983" s="2316"/>
      <c r="I983" s="2316"/>
      <c r="J983" s="2316"/>
      <c r="K983" s="2316"/>
      <c r="L983" s="2316"/>
      <c r="M983" s="2316"/>
      <c r="N983" s="2316"/>
      <c r="O983" s="2316"/>
      <c r="P983" s="2316"/>
      <c r="Q983" s="2316"/>
      <c r="R983" s="2316"/>
      <c r="S983" s="2316"/>
      <c r="T983" s="2316"/>
      <c r="U983" s="2316"/>
      <c r="V983" s="2316"/>
      <c r="W983" s="2316"/>
      <c r="X983" s="2316"/>
      <c r="Y983" s="2316"/>
      <c r="Z983" s="2316"/>
    </row>
    <row r="984" spans="1:26" ht="15.75" customHeight="1">
      <c r="A984" s="2316"/>
      <c r="B984" s="2316"/>
      <c r="C984" s="2316"/>
      <c r="D984" s="2316"/>
      <c r="E984" s="2316"/>
      <c r="F984" s="2316"/>
      <c r="G984" s="2316"/>
      <c r="H984" s="2316"/>
      <c r="I984" s="2316"/>
      <c r="J984" s="2316"/>
      <c r="K984" s="2316"/>
      <c r="L984" s="2316"/>
      <c r="M984" s="2316"/>
      <c r="N984" s="2316"/>
      <c r="O984" s="2316"/>
      <c r="P984" s="2316"/>
      <c r="Q984" s="2316"/>
      <c r="R984" s="2316"/>
      <c r="S984" s="2316"/>
      <c r="T984" s="2316"/>
      <c r="U984" s="2316"/>
      <c r="V984" s="2316"/>
      <c r="W984" s="2316"/>
      <c r="X984" s="2316"/>
      <c r="Y984" s="2316"/>
      <c r="Z984" s="2316"/>
    </row>
    <row r="985" spans="1:26" ht="15.75" customHeight="1">
      <c r="A985" s="2316"/>
      <c r="B985" s="2316"/>
      <c r="C985" s="2316"/>
      <c r="D985" s="2316"/>
      <c r="E985" s="2316"/>
      <c r="F985" s="2316"/>
      <c r="G985" s="2316"/>
      <c r="H985" s="2316"/>
      <c r="I985" s="2316"/>
      <c r="J985" s="2316"/>
      <c r="K985" s="2316"/>
      <c r="L985" s="2316"/>
      <c r="M985" s="2316"/>
      <c r="N985" s="2316"/>
      <c r="O985" s="2316"/>
      <c r="P985" s="2316"/>
      <c r="Q985" s="2316"/>
      <c r="R985" s="2316"/>
      <c r="S985" s="2316"/>
      <c r="T985" s="2316"/>
      <c r="U985" s="2316"/>
      <c r="V985" s="2316"/>
      <c r="W985" s="2316"/>
      <c r="X985" s="2316"/>
      <c r="Y985" s="2316"/>
      <c r="Z985" s="2316"/>
    </row>
    <row r="986" spans="1:26" ht="15.75" customHeight="1">
      <c r="A986" s="2316"/>
      <c r="B986" s="2316"/>
      <c r="C986" s="2316"/>
      <c r="D986" s="2316"/>
      <c r="E986" s="2316"/>
      <c r="F986" s="2316"/>
      <c r="G986" s="2316"/>
      <c r="H986" s="2316"/>
      <c r="I986" s="2316"/>
      <c r="J986" s="2316"/>
      <c r="K986" s="2316"/>
      <c r="L986" s="2316"/>
      <c r="M986" s="2316"/>
      <c r="N986" s="2316"/>
      <c r="O986" s="2316"/>
      <c r="P986" s="2316"/>
      <c r="Q986" s="2316"/>
      <c r="R986" s="2316"/>
      <c r="S986" s="2316"/>
      <c r="T986" s="2316"/>
      <c r="U986" s="2316"/>
      <c r="V986" s="2316"/>
      <c r="W986" s="2316"/>
      <c r="X986" s="2316"/>
      <c r="Y986" s="2316"/>
      <c r="Z986" s="2316"/>
    </row>
    <row r="987" spans="1:26" ht="15.75" customHeight="1">
      <c r="A987" s="2316"/>
      <c r="B987" s="2316"/>
      <c r="C987" s="2316"/>
      <c r="D987" s="2316"/>
      <c r="E987" s="2316"/>
      <c r="F987" s="2316"/>
      <c r="G987" s="2316"/>
      <c r="H987" s="2316"/>
      <c r="I987" s="2316"/>
      <c r="J987" s="2316"/>
      <c r="K987" s="2316"/>
      <c r="L987" s="2316"/>
      <c r="M987" s="2316"/>
      <c r="N987" s="2316"/>
      <c r="O987" s="2316"/>
      <c r="P987" s="2316"/>
      <c r="Q987" s="2316"/>
      <c r="R987" s="2316"/>
      <c r="S987" s="2316"/>
      <c r="T987" s="2316"/>
      <c r="U987" s="2316"/>
      <c r="V987" s="2316"/>
      <c r="W987" s="2316"/>
      <c r="X987" s="2316"/>
      <c r="Y987" s="2316"/>
      <c r="Z987" s="2316"/>
    </row>
    <row r="988" spans="1:26" ht="15.75" customHeight="1">
      <c r="A988" s="2316"/>
      <c r="B988" s="2316"/>
      <c r="C988" s="2316"/>
      <c r="D988" s="2316"/>
      <c r="E988" s="2316"/>
      <c r="F988" s="2316"/>
      <c r="G988" s="2316"/>
      <c r="H988" s="2316"/>
      <c r="I988" s="2316"/>
      <c r="J988" s="2316"/>
      <c r="K988" s="2316"/>
      <c r="L988" s="2316"/>
      <c r="M988" s="2316"/>
      <c r="N988" s="2316"/>
      <c r="O988" s="2316"/>
      <c r="P988" s="2316"/>
      <c r="Q988" s="2316"/>
      <c r="R988" s="2316"/>
      <c r="S988" s="2316"/>
      <c r="T988" s="2316"/>
      <c r="U988" s="2316"/>
      <c r="V988" s="2316"/>
      <c r="W988" s="2316"/>
      <c r="X988" s="2316"/>
      <c r="Y988" s="2316"/>
      <c r="Z988" s="2316"/>
    </row>
    <row r="989" spans="1:26" ht="15.75" customHeight="1">
      <c r="A989" s="2316"/>
      <c r="B989" s="2316"/>
      <c r="C989" s="2316"/>
      <c r="D989" s="2316"/>
      <c r="E989" s="2316"/>
      <c r="F989" s="2316"/>
      <c r="G989" s="2316"/>
      <c r="H989" s="2316"/>
      <c r="I989" s="2316"/>
      <c r="J989" s="2316"/>
      <c r="K989" s="2316"/>
      <c r="L989" s="2316"/>
      <c r="M989" s="2316"/>
      <c r="N989" s="2316"/>
      <c r="O989" s="2316"/>
      <c r="P989" s="2316"/>
      <c r="Q989" s="2316"/>
      <c r="R989" s="2316"/>
      <c r="S989" s="2316"/>
      <c r="T989" s="2316"/>
      <c r="U989" s="2316"/>
      <c r="V989" s="2316"/>
      <c r="W989" s="2316"/>
      <c r="X989" s="2316"/>
      <c r="Y989" s="2316"/>
      <c r="Z989" s="2316"/>
    </row>
    <row r="990" spans="1:26" ht="15.75" customHeight="1">
      <c r="A990" s="2316"/>
      <c r="B990" s="2316"/>
      <c r="C990" s="2316"/>
      <c r="D990" s="2316"/>
      <c r="E990" s="2316"/>
      <c r="F990" s="2316"/>
      <c r="G990" s="2316"/>
      <c r="H990" s="2316"/>
      <c r="I990" s="2316"/>
      <c r="J990" s="2316"/>
      <c r="K990" s="2316"/>
      <c r="L990" s="2316"/>
      <c r="M990" s="2316"/>
      <c r="N990" s="2316"/>
      <c r="O990" s="2316"/>
      <c r="P990" s="2316"/>
      <c r="Q990" s="2316"/>
      <c r="R990" s="2316"/>
      <c r="S990" s="2316"/>
      <c r="T990" s="2316"/>
      <c r="U990" s="2316"/>
      <c r="V990" s="2316"/>
      <c r="W990" s="2316"/>
      <c r="X990" s="2316"/>
      <c r="Y990" s="2316"/>
      <c r="Z990" s="2316"/>
    </row>
    <row r="991" spans="1:26" ht="15.75" customHeight="1">
      <c r="A991" s="2316"/>
      <c r="B991" s="2316"/>
      <c r="C991" s="2316"/>
      <c r="D991" s="2316"/>
      <c r="E991" s="2316"/>
      <c r="F991" s="2316"/>
      <c r="G991" s="2316"/>
      <c r="H991" s="2316"/>
      <c r="I991" s="2316"/>
      <c r="J991" s="2316"/>
      <c r="K991" s="2316"/>
      <c r="L991" s="2316"/>
      <c r="M991" s="2316"/>
      <c r="N991" s="2316"/>
      <c r="O991" s="2316"/>
      <c r="P991" s="2316"/>
      <c r="Q991" s="2316"/>
      <c r="R991" s="2316"/>
      <c r="S991" s="2316"/>
      <c r="T991" s="2316"/>
      <c r="U991" s="2316"/>
      <c r="V991" s="2316"/>
      <c r="W991" s="2316"/>
      <c r="X991" s="2316"/>
      <c r="Y991" s="2316"/>
      <c r="Z991" s="2316"/>
    </row>
    <row r="992" spans="1:26" ht="15.75" customHeight="1">
      <c r="A992" s="2316"/>
      <c r="B992" s="2316"/>
      <c r="C992" s="2316"/>
      <c r="D992" s="2316"/>
      <c r="E992" s="2316"/>
      <c r="F992" s="2316"/>
      <c r="G992" s="2316"/>
      <c r="H992" s="2316"/>
      <c r="I992" s="2316"/>
      <c r="J992" s="2316"/>
      <c r="K992" s="2316"/>
      <c r="L992" s="2316"/>
      <c r="M992" s="2316"/>
      <c r="N992" s="2316"/>
      <c r="O992" s="2316"/>
      <c r="P992" s="2316"/>
      <c r="Q992" s="2316"/>
      <c r="R992" s="2316"/>
      <c r="S992" s="2316"/>
      <c r="T992" s="2316"/>
      <c r="U992" s="2316"/>
      <c r="V992" s="2316"/>
      <c r="W992" s="2316"/>
      <c r="X992" s="2316"/>
      <c r="Y992" s="2316"/>
      <c r="Z992" s="2316"/>
    </row>
    <row r="993" spans="1:26" ht="15.75" customHeight="1">
      <c r="A993" s="2316"/>
      <c r="B993" s="2316"/>
      <c r="C993" s="2316"/>
      <c r="D993" s="2316"/>
      <c r="E993" s="2316"/>
      <c r="F993" s="2316"/>
      <c r="G993" s="2316"/>
      <c r="H993" s="2316"/>
      <c r="I993" s="2316"/>
      <c r="J993" s="2316"/>
      <c r="K993" s="2316"/>
      <c r="L993" s="2316"/>
      <c r="M993" s="2316"/>
      <c r="N993" s="2316"/>
      <c r="O993" s="2316"/>
      <c r="P993" s="2316"/>
      <c r="Q993" s="2316"/>
      <c r="R993" s="2316"/>
      <c r="S993" s="2316"/>
      <c r="T993" s="2316"/>
      <c r="U993" s="2316"/>
      <c r="V993" s="2316"/>
      <c r="W993" s="2316"/>
      <c r="X993" s="2316"/>
      <c r="Y993" s="2316"/>
      <c r="Z993" s="2316"/>
    </row>
    <row r="994" spans="1:26" ht="15.75" customHeight="1">
      <c r="A994" s="2316"/>
      <c r="B994" s="2316"/>
      <c r="C994" s="2316"/>
      <c r="D994" s="2316"/>
      <c r="E994" s="2316"/>
      <c r="F994" s="2316"/>
      <c r="G994" s="2316"/>
      <c r="H994" s="2316"/>
      <c r="I994" s="2316"/>
      <c r="J994" s="2316"/>
      <c r="K994" s="2316"/>
      <c r="L994" s="2316"/>
      <c r="M994" s="2316"/>
      <c r="N994" s="2316"/>
      <c r="O994" s="2316"/>
      <c r="P994" s="2316"/>
      <c r="Q994" s="2316"/>
      <c r="R994" s="2316"/>
      <c r="S994" s="2316"/>
      <c r="T994" s="2316"/>
      <c r="U994" s="2316"/>
      <c r="V994" s="2316"/>
      <c r="W994" s="2316"/>
      <c r="X994" s="2316"/>
      <c r="Y994" s="2316"/>
      <c r="Z994" s="2316"/>
    </row>
    <row r="995" spans="1:26" ht="15.75" customHeight="1">
      <c r="A995" s="2316"/>
      <c r="B995" s="2316"/>
      <c r="C995" s="2316"/>
      <c r="D995" s="2316"/>
      <c r="E995" s="2316"/>
      <c r="F995" s="2316"/>
      <c r="G995" s="2316"/>
      <c r="H995" s="2316"/>
      <c r="I995" s="2316"/>
      <c r="J995" s="2316"/>
      <c r="K995" s="2316"/>
      <c r="L995" s="2316"/>
      <c r="M995" s="2316"/>
      <c r="N995" s="2316"/>
      <c r="O995" s="2316"/>
      <c r="P995" s="2316"/>
      <c r="Q995" s="2316"/>
      <c r="R995" s="2316"/>
      <c r="S995" s="2316"/>
      <c r="T995" s="2316"/>
      <c r="U995" s="2316"/>
      <c r="V995" s="2316"/>
      <c r="W995" s="2316"/>
      <c r="X995" s="2316"/>
      <c r="Y995" s="2316"/>
      <c r="Z995" s="2316"/>
    </row>
    <row r="996" spans="1:26" ht="15.75" customHeight="1">
      <c r="A996" s="2316"/>
      <c r="B996" s="2316"/>
      <c r="C996" s="2316"/>
      <c r="D996" s="2316"/>
      <c r="E996" s="2316"/>
      <c r="F996" s="2316"/>
      <c r="G996" s="2316"/>
      <c r="H996" s="2316"/>
      <c r="I996" s="2316"/>
      <c r="J996" s="2316"/>
      <c r="K996" s="2316"/>
      <c r="L996" s="2316"/>
      <c r="M996" s="2316"/>
      <c r="N996" s="2316"/>
      <c r="O996" s="2316"/>
      <c r="P996" s="2316"/>
      <c r="Q996" s="2316"/>
      <c r="R996" s="2316"/>
      <c r="S996" s="2316"/>
      <c r="T996" s="2316"/>
      <c r="U996" s="2316"/>
      <c r="V996" s="2316"/>
      <c r="W996" s="2316"/>
      <c r="X996" s="2316"/>
      <c r="Y996" s="2316"/>
      <c r="Z996" s="2316"/>
    </row>
    <row r="997" spans="1:26" ht="15.75" customHeight="1">
      <c r="A997" s="2316"/>
      <c r="B997" s="2316"/>
      <c r="C997" s="2316"/>
      <c r="D997" s="2316"/>
      <c r="E997" s="2316"/>
      <c r="F997" s="2316"/>
      <c r="G997" s="2316"/>
      <c r="H997" s="2316"/>
      <c r="I997" s="2316"/>
      <c r="J997" s="2316"/>
      <c r="K997" s="2316"/>
      <c r="L997" s="2316"/>
      <c r="M997" s="2316"/>
      <c r="N997" s="2316"/>
      <c r="O997" s="2316"/>
      <c r="P997" s="2316"/>
      <c r="Q997" s="2316"/>
      <c r="R997" s="2316"/>
      <c r="S997" s="2316"/>
      <c r="T997" s="2316"/>
      <c r="U997" s="2316"/>
      <c r="V997" s="2316"/>
      <c r="W997" s="2316"/>
      <c r="X997" s="2316"/>
      <c r="Y997" s="2316"/>
      <c r="Z997" s="2316"/>
    </row>
    <row r="998" spans="1:26" ht="15.75" customHeight="1">
      <c r="A998" s="2316"/>
      <c r="B998" s="2316"/>
      <c r="C998" s="2316"/>
      <c r="D998" s="2316"/>
      <c r="E998" s="2316"/>
      <c r="F998" s="2316"/>
      <c r="G998" s="2316"/>
      <c r="H998" s="2316"/>
      <c r="I998" s="2316"/>
      <c r="J998" s="2316"/>
      <c r="K998" s="2316"/>
      <c r="L998" s="2316"/>
      <c r="M998" s="2316"/>
      <c r="N998" s="2316"/>
      <c r="O998" s="2316"/>
      <c r="P998" s="2316"/>
      <c r="Q998" s="2316"/>
      <c r="R998" s="2316"/>
      <c r="S998" s="2316"/>
      <c r="T998" s="2316"/>
      <c r="U998" s="2316"/>
      <c r="V998" s="2316"/>
      <c r="W998" s="2316"/>
      <c r="X998" s="2316"/>
      <c r="Y998" s="2316"/>
      <c r="Z998" s="2316"/>
    </row>
    <row r="999" spans="1:26" ht="15.75" customHeight="1">
      <c r="A999" s="2316"/>
      <c r="B999" s="2316"/>
      <c r="C999" s="2316"/>
      <c r="D999" s="2316"/>
      <c r="E999" s="2316"/>
      <c r="F999" s="2316"/>
      <c r="G999" s="2316"/>
      <c r="H999" s="2316"/>
      <c r="I999" s="2316"/>
      <c r="J999" s="2316"/>
      <c r="K999" s="2316"/>
      <c r="L999" s="2316"/>
      <c r="M999" s="2316"/>
      <c r="N999" s="2316"/>
      <c r="O999" s="2316"/>
      <c r="P999" s="2316"/>
      <c r="Q999" s="2316"/>
      <c r="R999" s="2316"/>
      <c r="S999" s="2316"/>
      <c r="T999" s="2316"/>
      <c r="U999" s="2316"/>
      <c r="V999" s="2316"/>
      <c r="W999" s="2316"/>
      <c r="X999" s="2316"/>
      <c r="Y999" s="2316"/>
      <c r="Z999" s="2316"/>
    </row>
    <row r="1000" spans="1:26" ht="15.75" customHeight="1">
      <c r="A1000" s="2316"/>
      <c r="B1000" s="2316"/>
      <c r="C1000" s="2316"/>
      <c r="D1000" s="2316"/>
      <c r="E1000" s="2316"/>
      <c r="F1000" s="2316"/>
      <c r="G1000" s="2316"/>
      <c r="H1000" s="2316"/>
      <c r="I1000" s="2316"/>
      <c r="J1000" s="2316"/>
      <c r="K1000" s="2316"/>
      <c r="L1000" s="2316"/>
      <c r="M1000" s="2316"/>
      <c r="N1000" s="2316"/>
      <c r="O1000" s="2316"/>
      <c r="P1000" s="2316"/>
      <c r="Q1000" s="2316"/>
      <c r="R1000" s="2316"/>
      <c r="S1000" s="2316"/>
      <c r="T1000" s="2316"/>
      <c r="U1000" s="2316"/>
      <c r="V1000" s="2316"/>
      <c r="W1000" s="2316"/>
      <c r="X1000" s="2316"/>
      <c r="Y1000" s="2316"/>
      <c r="Z1000" s="2316"/>
    </row>
  </sheetData>
  <mergeCells count="22">
    <mergeCell ref="R3:R4"/>
    <mergeCell ref="S3:S4"/>
    <mergeCell ref="U3:U4"/>
    <mergeCell ref="T3:T4"/>
    <mergeCell ref="I1:M1"/>
    <mergeCell ref="B2:Q2"/>
    <mergeCell ref="C3:C4"/>
    <mergeCell ref="D3:D4"/>
    <mergeCell ref="E3:E4"/>
    <mergeCell ref="F3:F4"/>
    <mergeCell ref="G3:G4"/>
    <mergeCell ref="H3:H4"/>
    <mergeCell ref="B18:Q18"/>
    <mergeCell ref="K3:K4"/>
    <mergeCell ref="L3:L4"/>
    <mergeCell ref="M3:M4"/>
    <mergeCell ref="N3:N4"/>
    <mergeCell ref="O3:O4"/>
    <mergeCell ref="P3:P4"/>
    <mergeCell ref="I3:I4"/>
    <mergeCell ref="J3:J4"/>
    <mergeCell ref="Q3:Q4"/>
  </mergeCells>
  <pageMargins left="0.35" right="0.2" top="0.75" bottom="0.75" header="0" footer="0"/>
  <pageSetup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7"/>
  <sheetViews>
    <sheetView showGridLines="0" zoomScale="90" zoomScaleNormal="90" workbookViewId="0">
      <pane ySplit="6" topLeftCell="A18" activePane="bottomLeft" state="frozen"/>
      <selection activeCell="R182" sqref="R182"/>
      <selection pane="bottomLeft" activeCell="N23" sqref="N23"/>
    </sheetView>
  </sheetViews>
  <sheetFormatPr defaultColWidth="14.44140625" defaultRowHeight="15" customHeight="1"/>
  <cols>
    <col min="1" max="1" width="2.44140625" style="2343" customWidth="1"/>
    <col min="2" max="2" width="4.6640625" style="2343" customWidth="1"/>
    <col min="3" max="3" width="3" style="2343" customWidth="1"/>
    <col min="4" max="4" width="2.44140625" style="2343" customWidth="1"/>
    <col min="5" max="5" width="3.44140625" style="2343" customWidth="1"/>
    <col min="6" max="6" width="4" style="2343" customWidth="1"/>
    <col min="7" max="7" width="28.44140625" style="2343" customWidth="1"/>
    <col min="8" max="8" width="15.88671875" style="2343" customWidth="1"/>
    <col min="9" max="9" width="16.33203125" style="2343" bestFit="1" customWidth="1"/>
    <col min="10" max="10" width="17.33203125" style="2343" customWidth="1"/>
    <col min="11" max="11" width="15.44140625" style="2343" customWidth="1"/>
    <col min="12" max="12" width="16.33203125" style="2343" customWidth="1"/>
    <col min="13" max="13" width="12.6640625" style="2343" customWidth="1"/>
    <col min="14" max="14" width="12" style="2343" customWidth="1"/>
    <col min="15" max="15" width="14.44140625" style="2343"/>
    <col min="16" max="18" width="14.5546875" style="2343" bestFit="1" customWidth="1"/>
    <col min="19" max="19" width="14.44140625" style="2343"/>
    <col min="20" max="21" width="7.109375" style="2343" bestFit="1" customWidth="1"/>
    <col min="22" max="22" width="8.88671875" style="2343" bestFit="1" customWidth="1"/>
    <col min="23" max="23" width="10.44140625" style="2343" bestFit="1" customWidth="1"/>
    <col min="24" max="16384" width="14.44140625" style="2343"/>
  </cols>
  <sheetData>
    <row r="1" spans="1:24" s="2346" customFormat="1" ht="15.75" customHeight="1">
      <c r="A1" s="2347"/>
      <c r="B1" s="2347"/>
      <c r="C1" s="3228" t="s">
        <v>1798</v>
      </c>
      <c r="D1" s="3229"/>
      <c r="E1" s="3229"/>
      <c r="F1" s="3229"/>
      <c r="G1" s="3229"/>
      <c r="H1" s="3229"/>
      <c r="I1" s="3229"/>
      <c r="J1" s="3229"/>
      <c r="K1" s="3229"/>
      <c r="L1" s="3229"/>
      <c r="M1" s="3229"/>
      <c r="N1" s="3229"/>
    </row>
    <row r="2" spans="1:24" s="2346" customFormat="1" ht="15.75" customHeight="1">
      <c r="A2" s="2347"/>
      <c r="B2" s="2347"/>
      <c r="C2" s="3228" t="s">
        <v>1797</v>
      </c>
      <c r="D2" s="3229"/>
      <c r="E2" s="3229"/>
      <c r="F2" s="3229"/>
      <c r="G2" s="3229"/>
      <c r="H2" s="3229"/>
      <c r="I2" s="3229"/>
      <c r="J2" s="3229"/>
      <c r="K2" s="3229"/>
      <c r="L2" s="3229"/>
      <c r="M2" s="3229"/>
      <c r="N2" s="3229"/>
    </row>
    <row r="3" spans="1:24" s="2346" customFormat="1" ht="15.75" customHeight="1" thickBot="1">
      <c r="A3" s="2347"/>
      <c r="B3" s="2347"/>
      <c r="C3" s="3230" t="s">
        <v>1796</v>
      </c>
      <c r="D3" s="3231"/>
      <c r="E3" s="3231"/>
      <c r="F3" s="3231"/>
      <c r="G3" s="3231"/>
      <c r="H3" s="3231"/>
      <c r="I3" s="3231"/>
      <c r="J3" s="3231"/>
      <c r="K3" s="3231"/>
      <c r="L3" s="3231"/>
      <c r="M3" s="3231"/>
      <c r="N3" s="3231"/>
    </row>
    <row r="4" spans="1:24" s="2346" customFormat="1" ht="15.75" customHeight="1" thickTop="1">
      <c r="A4" s="2347"/>
      <c r="B4" s="2347"/>
      <c r="C4" s="3232" t="s">
        <v>141</v>
      </c>
      <c r="D4" s="3227"/>
      <c r="E4" s="3227"/>
      <c r="F4" s="3227"/>
      <c r="G4" s="3233"/>
      <c r="H4" s="3204" t="s">
        <v>1686</v>
      </c>
      <c r="I4" s="3205"/>
      <c r="J4" s="3204" t="s">
        <v>1451</v>
      </c>
      <c r="K4" s="3205"/>
      <c r="L4" s="3208" t="s">
        <v>460</v>
      </c>
      <c r="M4" s="3221" t="s">
        <v>1719</v>
      </c>
      <c r="N4" s="3222"/>
    </row>
    <row r="5" spans="1:24" s="2346" customFormat="1" ht="18.75" customHeight="1">
      <c r="A5" s="2347"/>
      <c r="B5" s="2347"/>
      <c r="C5" s="3234"/>
      <c r="D5" s="3229"/>
      <c r="E5" s="3229"/>
      <c r="F5" s="3229"/>
      <c r="G5" s="3235"/>
      <c r="H5" s="3206"/>
      <c r="I5" s="3207"/>
      <c r="J5" s="3206"/>
      <c r="K5" s="3207"/>
      <c r="L5" s="3203"/>
      <c r="M5" s="3224" t="s">
        <v>501</v>
      </c>
      <c r="N5" s="3225"/>
    </row>
    <row r="6" spans="1:24" s="2346" customFormat="1" ht="15.6">
      <c r="A6" s="2347"/>
      <c r="B6" s="2347"/>
      <c r="C6" s="3236"/>
      <c r="D6" s="3237"/>
      <c r="E6" s="3238"/>
      <c r="F6" s="3238"/>
      <c r="G6" s="3239"/>
      <c r="H6" s="2006" t="s">
        <v>501</v>
      </c>
      <c r="I6" s="2399" t="s">
        <v>66</v>
      </c>
      <c r="J6" s="2398" t="s">
        <v>501</v>
      </c>
      <c r="K6" s="2399" t="s">
        <v>66</v>
      </c>
      <c r="L6" s="2398" t="s">
        <v>501</v>
      </c>
      <c r="M6" s="2397" t="s">
        <v>418</v>
      </c>
      <c r="N6" s="2396" t="s">
        <v>458</v>
      </c>
      <c r="O6" s="2395"/>
    </row>
    <row r="7" spans="1:24" s="2346" customFormat="1" ht="15.75" customHeight="1">
      <c r="A7" s="2347"/>
      <c r="B7" s="2347"/>
      <c r="C7" s="2368" t="s">
        <v>1795</v>
      </c>
      <c r="D7" s="2367"/>
      <c r="E7" s="2367"/>
      <c r="F7" s="2367"/>
      <c r="G7" s="2367"/>
      <c r="H7" s="2366">
        <v>-106077.09281391307</v>
      </c>
      <c r="I7" s="2394">
        <v>-623376.5267471734</v>
      </c>
      <c r="J7" s="2366">
        <v>-36839.633232116874</v>
      </c>
      <c r="K7" s="2394">
        <v>-72158.435609311564</v>
      </c>
      <c r="L7" s="2394">
        <v>23497.059615212609</v>
      </c>
      <c r="M7" s="2384">
        <v>-65.270887186978982</v>
      </c>
      <c r="N7" s="2393" t="s">
        <v>73</v>
      </c>
      <c r="O7" s="2348"/>
      <c r="P7" s="2348"/>
      <c r="Q7" s="2348"/>
      <c r="R7" s="2348"/>
      <c r="S7" s="2348"/>
      <c r="T7" s="2348"/>
      <c r="U7" s="2348"/>
      <c r="V7" s="2348"/>
      <c r="W7" s="2348"/>
      <c r="X7" s="2348"/>
    </row>
    <row r="8" spans="1:24" s="2346" customFormat="1" ht="15.75" customHeight="1">
      <c r="A8" s="2347"/>
      <c r="B8" s="2347"/>
      <c r="C8" s="2360"/>
      <c r="D8" s="2347" t="s">
        <v>1794</v>
      </c>
      <c r="E8" s="2347"/>
      <c r="F8" s="2347"/>
      <c r="G8" s="2347"/>
      <c r="H8" s="2359">
        <v>44548.214577178376</v>
      </c>
      <c r="I8" s="2382">
        <v>211464.68151665281</v>
      </c>
      <c r="J8" s="2359">
        <v>34991.611790970317</v>
      </c>
      <c r="K8" s="2382">
        <v>183630.96358201816</v>
      </c>
      <c r="L8" s="2382">
        <v>32683.855767718233</v>
      </c>
      <c r="M8" s="2381">
        <v>-21.452268911140195</v>
      </c>
      <c r="N8" s="2380">
        <v>-6.5951692566719844</v>
      </c>
      <c r="O8" s="2348"/>
      <c r="P8" s="2348"/>
      <c r="Q8" s="2348"/>
      <c r="R8" s="2348"/>
      <c r="S8" s="2348"/>
      <c r="T8" s="2348"/>
      <c r="U8" s="2348"/>
      <c r="V8" s="2348"/>
      <c r="W8" s="2348"/>
      <c r="X8" s="2348"/>
    </row>
    <row r="9" spans="1:24" s="2346" customFormat="1" ht="15.75" customHeight="1">
      <c r="A9" s="2347"/>
      <c r="B9" s="2347"/>
      <c r="C9" s="2360"/>
      <c r="D9" s="2347"/>
      <c r="E9" s="2347" t="s">
        <v>1792</v>
      </c>
      <c r="F9" s="2347"/>
      <c r="G9" s="2347"/>
      <c r="H9" s="2359">
        <v>342.67215634389993</v>
      </c>
      <c r="I9" s="2382">
        <v>8068.5209847085316</v>
      </c>
      <c r="J9" s="2359">
        <v>2159.0997601404583</v>
      </c>
      <c r="K9" s="2382">
        <v>16019.505632796501</v>
      </c>
      <c r="L9" s="2382">
        <v>1691.1855641192894</v>
      </c>
      <c r="M9" s="2381" t="s">
        <v>73</v>
      </c>
      <c r="N9" s="2380">
        <v>-21.671726552863369</v>
      </c>
      <c r="O9" s="2348"/>
      <c r="P9" s="2348"/>
      <c r="Q9" s="2348"/>
      <c r="R9" s="2348"/>
      <c r="S9" s="2348"/>
      <c r="T9" s="2348"/>
      <c r="U9" s="2348"/>
      <c r="V9" s="2348"/>
      <c r="W9" s="2348"/>
      <c r="X9" s="2348"/>
    </row>
    <row r="10" spans="1:24" s="2346" customFormat="1" ht="15.75" customHeight="1">
      <c r="A10" s="2347"/>
      <c r="B10" s="2347"/>
      <c r="C10" s="2360"/>
      <c r="D10" s="2347"/>
      <c r="E10" s="2347" t="s">
        <v>1347</v>
      </c>
      <c r="F10" s="2347"/>
      <c r="G10" s="2347"/>
      <c r="H10" s="2359">
        <v>44205.542420834478</v>
      </c>
      <c r="I10" s="2382">
        <v>203396.16053194428</v>
      </c>
      <c r="J10" s="2359">
        <v>32832.512030829857</v>
      </c>
      <c r="K10" s="2382">
        <v>167611.45794922166</v>
      </c>
      <c r="L10" s="2382">
        <v>30992.670203598944</v>
      </c>
      <c r="M10" s="2381">
        <v>-25.727611894757352</v>
      </c>
      <c r="N10" s="2380">
        <v>-5.6037193422888159</v>
      </c>
      <c r="O10" s="2348"/>
      <c r="P10" s="2348"/>
      <c r="Q10" s="2348"/>
      <c r="R10" s="2348"/>
      <c r="S10" s="2348"/>
      <c r="T10" s="2348"/>
      <c r="U10" s="2348"/>
      <c r="V10" s="2348"/>
      <c r="W10" s="2348"/>
      <c r="X10" s="2348"/>
    </row>
    <row r="11" spans="1:24" s="2346" customFormat="1" ht="15.75" customHeight="1">
      <c r="A11" s="2347"/>
      <c r="B11" s="2347"/>
      <c r="C11" s="2360"/>
      <c r="D11" s="2347" t="s">
        <v>1793</v>
      </c>
      <c r="E11" s="2347"/>
      <c r="F11" s="2347"/>
      <c r="G11" s="2347"/>
      <c r="H11" s="2359">
        <v>-303967.13339194976</v>
      </c>
      <c r="I11" s="2382">
        <v>-1873440.071916051</v>
      </c>
      <c r="J11" s="2359">
        <v>-264840.87137915037</v>
      </c>
      <c r="K11" s="2382">
        <v>-1582793.4867137123</v>
      </c>
      <c r="L11" s="2382">
        <v>-252865.13315124399</v>
      </c>
      <c r="M11" s="2381">
        <v>-12.871872552861863</v>
      </c>
      <c r="N11" s="2380">
        <v>-4.5218618129230226</v>
      </c>
      <c r="O11" s="2348"/>
      <c r="P11" s="2348"/>
      <c r="Q11" s="2348"/>
      <c r="R11" s="2348"/>
      <c r="S11" s="2348"/>
      <c r="T11" s="2348"/>
      <c r="U11" s="2348"/>
      <c r="V11" s="2348"/>
      <c r="W11" s="2348"/>
      <c r="X11" s="2348"/>
    </row>
    <row r="12" spans="1:24" s="2346" customFormat="1" ht="15.75" customHeight="1">
      <c r="A12" s="2347"/>
      <c r="B12" s="2347"/>
      <c r="C12" s="2360"/>
      <c r="D12" s="2347"/>
      <c r="E12" s="2347" t="s">
        <v>1792</v>
      </c>
      <c r="F12" s="2347"/>
      <c r="G12" s="2347"/>
      <c r="H12" s="2359">
        <v>-32533.392641171249</v>
      </c>
      <c r="I12" s="2382">
        <v>-327073.5011569513</v>
      </c>
      <c r="J12" s="2359">
        <v>-44896.583934510003</v>
      </c>
      <c r="K12" s="2382">
        <v>-305572.86405767995</v>
      </c>
      <c r="L12" s="2382">
        <v>-38350.309521372001</v>
      </c>
      <c r="M12" s="2381">
        <v>38.001543305671248</v>
      </c>
      <c r="N12" s="2380">
        <v>-14.580785083085512</v>
      </c>
      <c r="O12" s="2348"/>
      <c r="P12" s="2348"/>
      <c r="Q12" s="2348"/>
      <c r="R12" s="2348"/>
      <c r="S12" s="2348"/>
      <c r="T12" s="2348"/>
      <c r="U12" s="2348"/>
      <c r="V12" s="2348"/>
      <c r="W12" s="2348"/>
      <c r="X12" s="2348"/>
    </row>
    <row r="13" spans="1:24" s="2346" customFormat="1" ht="15.75" customHeight="1">
      <c r="A13" s="2347"/>
      <c r="B13" s="2347"/>
      <c r="C13" s="2360"/>
      <c r="D13" s="2347"/>
      <c r="E13" s="2347" t="s">
        <v>1347</v>
      </c>
      <c r="F13" s="2347"/>
      <c r="G13" s="2347"/>
      <c r="H13" s="2359">
        <v>-271433.74075077852</v>
      </c>
      <c r="I13" s="2382">
        <v>-1546366.5707590997</v>
      </c>
      <c r="J13" s="2359">
        <v>-219944.28744464036</v>
      </c>
      <c r="K13" s="2382">
        <v>-1277220.6226560324</v>
      </c>
      <c r="L13" s="2382">
        <v>-214514.823629872</v>
      </c>
      <c r="M13" s="2381">
        <v>-18.969437315979842</v>
      </c>
      <c r="N13" s="2380">
        <v>-2.4685632338302677</v>
      </c>
      <c r="O13" s="2348"/>
      <c r="P13" s="2348"/>
      <c r="Q13" s="2348"/>
      <c r="R13" s="2348"/>
      <c r="S13" s="2348"/>
      <c r="T13" s="2348"/>
      <c r="U13" s="2348"/>
      <c r="V13" s="2348"/>
      <c r="W13" s="2348"/>
      <c r="X13" s="2348"/>
    </row>
    <row r="14" spans="1:24" s="2346" customFormat="1" ht="15.75" customHeight="1">
      <c r="A14" s="2347"/>
      <c r="B14" s="2347"/>
      <c r="C14" s="2374"/>
      <c r="D14" s="2373" t="s">
        <v>1791</v>
      </c>
      <c r="E14" s="2373"/>
      <c r="F14" s="2373"/>
      <c r="G14" s="2373"/>
      <c r="H14" s="2372">
        <v>-259418.91881477137</v>
      </c>
      <c r="I14" s="2379">
        <v>-1661975.3903993983</v>
      </c>
      <c r="J14" s="2372">
        <v>-229849.25958818005</v>
      </c>
      <c r="K14" s="2379">
        <v>-1399162.5231316942</v>
      </c>
      <c r="L14" s="2379">
        <v>-220181.27738352577</v>
      </c>
      <c r="M14" s="2378">
        <v>-11.398420501360762</v>
      </c>
      <c r="N14" s="2377">
        <v>-4.2062272560618013</v>
      </c>
      <c r="O14" s="2348"/>
      <c r="P14" s="2348"/>
      <c r="Q14" s="2348"/>
      <c r="R14" s="2348"/>
      <c r="S14" s="2348"/>
      <c r="T14" s="2348"/>
      <c r="U14" s="2348"/>
      <c r="V14" s="2348"/>
      <c r="W14" s="2348"/>
      <c r="X14" s="2348"/>
    </row>
    <row r="15" spans="1:24" s="2346" customFormat="1" ht="15.75" customHeight="1">
      <c r="A15" s="2347"/>
      <c r="B15" s="2347"/>
      <c r="C15" s="2374"/>
      <c r="D15" s="2373" t="s">
        <v>1790</v>
      </c>
      <c r="E15" s="2373"/>
      <c r="F15" s="2373"/>
      <c r="G15" s="2373"/>
      <c r="H15" s="2372">
        <v>-17520.044375288991</v>
      </c>
      <c r="I15" s="2379">
        <v>-108117.49293182897</v>
      </c>
      <c r="J15" s="2372">
        <v>-19262.04178012464</v>
      </c>
      <c r="K15" s="2379">
        <v>-83845.436374387617</v>
      </c>
      <c r="L15" s="2379">
        <v>-25340.212899217779</v>
      </c>
      <c r="M15" s="2378">
        <v>9.9428823781555931</v>
      </c>
      <c r="N15" s="2377">
        <v>31.555175658298307</v>
      </c>
      <c r="O15" s="2348"/>
      <c r="P15" s="2348"/>
      <c r="Q15" s="2348"/>
      <c r="R15" s="2348"/>
      <c r="S15" s="2348"/>
      <c r="T15" s="2348"/>
      <c r="U15" s="2348"/>
      <c r="V15" s="2348"/>
      <c r="W15" s="2348"/>
      <c r="X15" s="2348"/>
    </row>
    <row r="16" spans="1:24" s="2346" customFormat="1" ht="15.75" customHeight="1">
      <c r="A16" s="2347"/>
      <c r="B16" s="2347"/>
      <c r="C16" s="2360"/>
      <c r="D16" s="2347"/>
      <c r="E16" s="2347" t="s">
        <v>1789</v>
      </c>
      <c r="F16" s="2347"/>
      <c r="G16" s="2347"/>
      <c r="H16" s="2359">
        <v>16141.839861370026</v>
      </c>
      <c r="I16" s="2382">
        <v>122083.66691580696</v>
      </c>
      <c r="J16" s="2359">
        <v>23994.642632676059</v>
      </c>
      <c r="K16" s="2392">
        <v>188361.51279061454</v>
      </c>
      <c r="L16" s="2392">
        <v>31585.618353760325</v>
      </c>
      <c r="M16" s="2391">
        <v>48.64874660353329</v>
      </c>
      <c r="N16" s="2380">
        <v>31.636127435992002</v>
      </c>
      <c r="O16" s="2348"/>
      <c r="P16" s="2348"/>
      <c r="Q16" s="2348"/>
      <c r="R16" s="2348"/>
      <c r="S16" s="2348"/>
      <c r="T16" s="2348"/>
      <c r="U16" s="2348"/>
      <c r="V16" s="2348"/>
      <c r="W16" s="2348"/>
      <c r="X16" s="2348"/>
    </row>
    <row r="17" spans="1:24" s="2346" customFormat="1" ht="15.75" customHeight="1">
      <c r="A17" s="2347"/>
      <c r="B17" s="2347"/>
      <c r="C17" s="2360"/>
      <c r="D17" s="2347"/>
      <c r="E17" s="2347"/>
      <c r="F17" s="2347" t="s">
        <v>1787</v>
      </c>
      <c r="G17" s="2347"/>
      <c r="H17" s="2359">
        <v>3455.3592023135529</v>
      </c>
      <c r="I17" s="2382">
        <v>32447.211203791503</v>
      </c>
      <c r="J17" s="2359">
        <v>6066.3291495309359</v>
      </c>
      <c r="K17" s="2389">
        <v>61522.726237667426</v>
      </c>
      <c r="L17" s="2389">
        <v>9336.0753433560731</v>
      </c>
      <c r="M17" s="2388">
        <v>75.5629095079086</v>
      </c>
      <c r="N17" s="2380">
        <v>53.899913987983375</v>
      </c>
      <c r="O17" s="2348"/>
      <c r="P17" s="2348"/>
      <c r="Q17" s="2348"/>
      <c r="R17" s="2348"/>
      <c r="S17" s="2348"/>
      <c r="T17" s="2348"/>
      <c r="U17" s="2348"/>
      <c r="V17" s="2348"/>
      <c r="W17" s="2348"/>
      <c r="X17" s="2348"/>
    </row>
    <row r="18" spans="1:24" s="2346" customFormat="1" ht="15.75" customHeight="1">
      <c r="A18" s="2347"/>
      <c r="B18" s="2347"/>
      <c r="C18" s="2360"/>
      <c r="D18" s="2347"/>
      <c r="E18" s="2347"/>
      <c r="F18" s="2347" t="s">
        <v>1785</v>
      </c>
      <c r="G18" s="2347"/>
      <c r="H18" s="2359">
        <v>1351.7720057734919</v>
      </c>
      <c r="I18" s="2382">
        <v>9526.2272325080667</v>
      </c>
      <c r="J18" s="2359">
        <v>2165.7005711512875</v>
      </c>
      <c r="K18" s="2389">
        <v>11484.012635744351</v>
      </c>
      <c r="L18" s="2389">
        <v>1606.4356490513117</v>
      </c>
      <c r="M18" s="2388">
        <v>60.211970798438074</v>
      </c>
      <c r="N18" s="2380">
        <v>-25.823741728186846</v>
      </c>
      <c r="O18" s="2348"/>
      <c r="P18" s="2348"/>
      <c r="Q18" s="2348"/>
      <c r="R18" s="2348"/>
      <c r="S18" s="2348"/>
      <c r="T18" s="2348"/>
      <c r="U18" s="2348"/>
      <c r="V18" s="2348"/>
      <c r="W18" s="2348"/>
      <c r="X18" s="2348"/>
    </row>
    <row r="19" spans="1:24" s="2346" customFormat="1" ht="15.75" customHeight="1">
      <c r="A19" s="2347"/>
      <c r="B19" s="2347"/>
      <c r="C19" s="2360"/>
      <c r="D19" s="2347"/>
      <c r="E19" s="2347"/>
      <c r="F19" s="2347" t="s">
        <v>1347</v>
      </c>
      <c r="G19" s="2347"/>
      <c r="H19" s="2359">
        <v>11334.708653282982</v>
      </c>
      <c r="I19" s="2382">
        <v>80110.228479507379</v>
      </c>
      <c r="J19" s="2359">
        <v>15762.612911993838</v>
      </c>
      <c r="K19" s="2390">
        <v>115354.77391720275</v>
      </c>
      <c r="L19" s="2390">
        <v>20643.107361352941</v>
      </c>
      <c r="M19" s="2388">
        <v>39.065002852352613</v>
      </c>
      <c r="N19" s="2380">
        <v>30.962470985032663</v>
      </c>
      <c r="O19" s="2348"/>
      <c r="P19" s="2348"/>
      <c r="Q19" s="2348"/>
      <c r="R19" s="2348"/>
      <c r="S19" s="2348"/>
      <c r="T19" s="2348"/>
      <c r="U19" s="2348"/>
      <c r="V19" s="2348"/>
      <c r="W19" s="2348"/>
      <c r="X19" s="2348"/>
    </row>
    <row r="20" spans="1:24" s="2346" customFormat="1" ht="15.75" customHeight="1">
      <c r="A20" s="2347"/>
      <c r="B20" s="2347"/>
      <c r="C20" s="2360"/>
      <c r="D20" s="2347"/>
      <c r="E20" s="2347" t="s">
        <v>1788</v>
      </c>
      <c r="F20" s="2347"/>
      <c r="G20" s="2347"/>
      <c r="H20" s="2359">
        <v>-33661.884236659018</v>
      </c>
      <c r="I20" s="2382">
        <v>-230201.15984763592</v>
      </c>
      <c r="J20" s="2359">
        <v>-43256.6844128007</v>
      </c>
      <c r="K20" s="2390">
        <v>-272206.94916500215</v>
      </c>
      <c r="L20" s="2390">
        <v>-56925.831252978103</v>
      </c>
      <c r="M20" s="2388">
        <v>28.503455447370939</v>
      </c>
      <c r="N20" s="2380">
        <v>31.600079908418444</v>
      </c>
      <c r="O20" s="2348"/>
      <c r="P20" s="2348"/>
      <c r="Q20" s="2348"/>
      <c r="R20" s="2348"/>
      <c r="S20" s="2348"/>
      <c r="T20" s="2348"/>
      <c r="U20" s="2348"/>
      <c r="V20" s="2348"/>
      <c r="W20" s="2348"/>
      <c r="X20" s="2348"/>
    </row>
    <row r="21" spans="1:24" s="2346" customFormat="1" ht="15.75" customHeight="1">
      <c r="A21" s="2347"/>
      <c r="B21" s="2347"/>
      <c r="C21" s="2360"/>
      <c r="D21" s="2347"/>
      <c r="E21" s="2347"/>
      <c r="F21" s="2347" t="s">
        <v>1301</v>
      </c>
      <c r="G21" s="2347"/>
      <c r="H21" s="2359">
        <v>-16045.30950792875</v>
      </c>
      <c r="I21" s="2382">
        <v>-92230.455783841404</v>
      </c>
      <c r="J21" s="2359">
        <v>-15858.511067327268</v>
      </c>
      <c r="K21" s="2390">
        <v>-81880.345219553565</v>
      </c>
      <c r="L21" s="2390">
        <v>-12927.427804195158</v>
      </c>
      <c r="M21" s="2388">
        <v>-1.164193439267569</v>
      </c>
      <c r="N21" s="2380">
        <v>-18.482714112871022</v>
      </c>
      <c r="O21" s="2348"/>
      <c r="P21" s="2348"/>
      <c r="Q21" s="2348"/>
      <c r="R21" s="2348"/>
      <c r="S21" s="2348"/>
      <c r="T21" s="2348"/>
      <c r="U21" s="2348"/>
      <c r="V21" s="2348"/>
      <c r="W21" s="2348"/>
      <c r="X21" s="2348"/>
    </row>
    <row r="22" spans="1:24" s="2346" customFormat="1" ht="15.75" customHeight="1">
      <c r="A22" s="2347"/>
      <c r="B22" s="2347"/>
      <c r="C22" s="2360"/>
      <c r="D22" s="2347"/>
      <c r="E22" s="2347"/>
      <c r="F22" s="2347" t="s">
        <v>1787</v>
      </c>
      <c r="G22" s="2347"/>
      <c r="H22" s="2359">
        <v>-11033.652756810237</v>
      </c>
      <c r="I22" s="2382">
        <v>-97322.919957938313</v>
      </c>
      <c r="J22" s="2359">
        <v>-20164.267629769183</v>
      </c>
      <c r="K22" s="2389">
        <v>-144458.65984054358</v>
      </c>
      <c r="L22" s="2389">
        <v>-35594.991328976161</v>
      </c>
      <c r="M22" s="2388">
        <v>82.752421833497607</v>
      </c>
      <c r="N22" s="2380">
        <v>76.525088748703581</v>
      </c>
      <c r="O22" s="2348"/>
      <c r="P22" s="2348"/>
      <c r="Q22" s="2348"/>
      <c r="R22" s="2348"/>
      <c r="S22" s="2348"/>
      <c r="T22" s="2348"/>
      <c r="U22" s="2348"/>
      <c r="V22" s="2348"/>
      <c r="W22" s="2348"/>
      <c r="X22" s="2348"/>
    </row>
    <row r="23" spans="1:24" s="2346" customFormat="1" ht="15.75" customHeight="1">
      <c r="A23" s="2347"/>
      <c r="B23" s="2347"/>
      <c r="C23" s="2360"/>
      <c r="D23" s="2347"/>
      <c r="E23" s="2347"/>
      <c r="F23" s="2347"/>
      <c r="G23" s="2387" t="s">
        <v>1786</v>
      </c>
      <c r="H23" s="2359">
        <v>-6368.3909439591498</v>
      </c>
      <c r="I23" s="2382">
        <v>-67701.632490944976</v>
      </c>
      <c r="J23" s="2359">
        <v>-12760.376181488627</v>
      </c>
      <c r="K23" s="2382">
        <v>-100423.25420338233</v>
      </c>
      <c r="L23" s="2382">
        <v>-23326.265667924898</v>
      </c>
      <c r="M23" s="2386">
        <v>100.37049065891139</v>
      </c>
      <c r="N23" s="2380">
        <v>82.802335418325043</v>
      </c>
      <c r="O23" s="2348"/>
      <c r="P23" s="2348"/>
      <c r="Q23" s="2348"/>
      <c r="R23" s="2348"/>
      <c r="S23" s="2348"/>
      <c r="T23" s="2348"/>
      <c r="U23" s="2348"/>
      <c r="V23" s="2348"/>
      <c r="W23" s="2348"/>
      <c r="X23" s="2348"/>
    </row>
    <row r="24" spans="1:24" s="2346" customFormat="1" ht="15.75" customHeight="1">
      <c r="A24" s="2347"/>
      <c r="B24" s="2347"/>
      <c r="C24" s="2360"/>
      <c r="D24" s="2347"/>
      <c r="E24" s="2347"/>
      <c r="F24" s="2347" t="s">
        <v>1785</v>
      </c>
      <c r="G24" s="2347"/>
      <c r="H24" s="2359">
        <v>-762.60599999999999</v>
      </c>
      <c r="I24" s="2382">
        <v>-1754.5219999999997</v>
      </c>
      <c r="J24" s="2359">
        <v>-532.44600000000003</v>
      </c>
      <c r="K24" s="2382">
        <v>-1875.7850000000001</v>
      </c>
      <c r="L24" s="2382">
        <v>-697.97699999999998</v>
      </c>
      <c r="M24" s="2386">
        <v>-30.180722417604887</v>
      </c>
      <c r="N24" s="2380">
        <v>31.088786468486941</v>
      </c>
      <c r="O24" s="2348"/>
      <c r="P24" s="2348"/>
      <c r="Q24" s="2348"/>
      <c r="R24" s="2348"/>
      <c r="S24" s="2348"/>
      <c r="T24" s="2348"/>
      <c r="U24" s="2348"/>
      <c r="V24" s="2348"/>
      <c r="W24" s="2348"/>
      <c r="X24" s="2348"/>
    </row>
    <row r="25" spans="1:24" s="2346" customFormat="1" ht="15.75" customHeight="1">
      <c r="A25" s="2347"/>
      <c r="B25" s="2347"/>
      <c r="C25" s="2360"/>
      <c r="D25" s="2347"/>
      <c r="E25" s="2347"/>
      <c r="F25" s="2347" t="s">
        <v>1347</v>
      </c>
      <c r="G25" s="2347"/>
      <c r="H25" s="2359">
        <v>-5820.3159719200285</v>
      </c>
      <c r="I25" s="2382">
        <v>-38893.262105856207</v>
      </c>
      <c r="J25" s="2359">
        <v>-6701.4597157042481</v>
      </c>
      <c r="K25" s="2382">
        <v>-43992.159104905004</v>
      </c>
      <c r="L25" s="2382">
        <v>-7705.435119806788</v>
      </c>
      <c r="M25" s="2381">
        <v>15.13910495641948</v>
      </c>
      <c r="N25" s="2380">
        <v>14.981443546542806</v>
      </c>
      <c r="O25" s="2348"/>
      <c r="P25" s="2348"/>
      <c r="Q25" s="2348"/>
      <c r="R25" s="2348"/>
      <c r="S25" s="2348"/>
      <c r="T25" s="2348"/>
      <c r="U25" s="2348"/>
      <c r="V25" s="2348"/>
      <c r="W25" s="2348"/>
      <c r="X25" s="2348"/>
    </row>
    <row r="26" spans="1:24" s="2346" customFormat="1" ht="15.75" customHeight="1">
      <c r="A26" s="2347"/>
      <c r="B26" s="2347"/>
      <c r="C26" s="2374"/>
      <c r="D26" s="2373" t="s">
        <v>1784</v>
      </c>
      <c r="E26" s="2373"/>
      <c r="F26" s="2373"/>
      <c r="G26" s="2373"/>
      <c r="H26" s="2372">
        <v>-276938.96319006034</v>
      </c>
      <c r="I26" s="2379">
        <v>-1770092.8833312273</v>
      </c>
      <c r="J26" s="2372">
        <v>-249111.3013683047</v>
      </c>
      <c r="K26" s="2379">
        <v>-1483007.9595060819</v>
      </c>
      <c r="L26" s="2379">
        <v>-245521.49028274356</v>
      </c>
      <c r="M26" s="2378">
        <v>-10.048301438413997</v>
      </c>
      <c r="N26" s="2377">
        <v>-1.4410470604277026</v>
      </c>
      <c r="O26" s="2348"/>
      <c r="P26" s="2348"/>
      <c r="Q26" s="2348"/>
      <c r="R26" s="2348"/>
      <c r="S26" s="2348"/>
      <c r="T26" s="2348"/>
      <c r="U26" s="2348"/>
      <c r="V26" s="2348"/>
      <c r="W26" s="2348"/>
      <c r="X26" s="2348"/>
    </row>
    <row r="27" spans="1:24" s="2346" customFormat="1" ht="15.75" customHeight="1">
      <c r="A27" s="2347"/>
      <c r="B27" s="2347"/>
      <c r="C27" s="2374"/>
      <c r="D27" s="2373" t="s">
        <v>1783</v>
      </c>
      <c r="E27" s="2373"/>
      <c r="F27" s="2373"/>
      <c r="G27" s="2373"/>
      <c r="H27" s="2372">
        <v>-1840.8573661587798</v>
      </c>
      <c r="I27" s="2379">
        <v>28839.54499293703</v>
      </c>
      <c r="J27" s="2372">
        <v>5810.2171482870881</v>
      </c>
      <c r="K27" s="2379">
        <v>62367.482689647608</v>
      </c>
      <c r="L27" s="2379">
        <v>17404.562292619277</v>
      </c>
      <c r="M27" s="2378" t="s">
        <v>73</v>
      </c>
      <c r="N27" s="2377">
        <v>199.55097801723852</v>
      </c>
      <c r="O27" s="2348"/>
      <c r="P27" s="2348"/>
      <c r="Q27" s="2348"/>
      <c r="R27" s="2348"/>
      <c r="S27" s="2348"/>
      <c r="T27" s="2348"/>
      <c r="U27" s="2348"/>
      <c r="V27" s="2348"/>
      <c r="W27" s="2348"/>
      <c r="X27" s="2348"/>
    </row>
    <row r="28" spans="1:24" s="2346" customFormat="1" ht="15.75" customHeight="1">
      <c r="A28" s="2347"/>
      <c r="B28" s="2347"/>
      <c r="C28" s="2360"/>
      <c r="D28" s="2347"/>
      <c r="E28" s="2347" t="s">
        <v>1782</v>
      </c>
      <c r="F28" s="2347"/>
      <c r="G28" s="2347"/>
      <c r="H28" s="2359">
        <v>6435.6204437912202</v>
      </c>
      <c r="I28" s="2382">
        <v>57494.026992937026</v>
      </c>
      <c r="J28" s="2359">
        <v>8376.5305155870883</v>
      </c>
      <c r="K28" s="2382">
        <v>96171.051087977612</v>
      </c>
      <c r="L28" s="2382">
        <v>21621.929210046063</v>
      </c>
      <c r="M28" s="2381">
        <v>30.158864848351421</v>
      </c>
      <c r="N28" s="2380">
        <v>158.12511719275508</v>
      </c>
      <c r="O28" s="2348"/>
      <c r="P28" s="2348"/>
      <c r="Q28" s="2348"/>
      <c r="R28" s="2348"/>
      <c r="S28" s="2348"/>
      <c r="T28" s="2348"/>
      <c r="U28" s="2348"/>
      <c r="V28" s="2348"/>
      <c r="W28" s="2348"/>
      <c r="X28" s="2348"/>
    </row>
    <row r="29" spans="1:24" s="2346" customFormat="1" ht="15.75" customHeight="1">
      <c r="A29" s="2347"/>
      <c r="B29" s="2347"/>
      <c r="C29" s="2360"/>
      <c r="D29" s="2347"/>
      <c r="E29" s="2347" t="s">
        <v>1781</v>
      </c>
      <c r="F29" s="2347"/>
      <c r="G29" s="2347"/>
      <c r="H29" s="2359">
        <v>-8276.4778099499999</v>
      </c>
      <c r="I29" s="2382">
        <v>-28654.481999999996</v>
      </c>
      <c r="J29" s="2359">
        <v>-2566.3133673000002</v>
      </c>
      <c r="K29" s="2382">
        <v>-33803.568398330004</v>
      </c>
      <c r="L29" s="2382">
        <v>-4217.3669174267852</v>
      </c>
      <c r="M29" s="2381">
        <v>-68.992687152320116</v>
      </c>
      <c r="N29" s="2380">
        <v>64.335617433339664</v>
      </c>
      <c r="O29" s="2348"/>
      <c r="P29" s="2348"/>
      <c r="Q29" s="2348"/>
      <c r="R29" s="2348"/>
      <c r="S29" s="2348"/>
      <c r="T29" s="2348"/>
      <c r="U29" s="2348"/>
      <c r="V29" s="2348"/>
      <c r="W29" s="2348"/>
      <c r="X29" s="2348"/>
    </row>
    <row r="30" spans="1:24" s="2346" customFormat="1" ht="15.75" customHeight="1">
      <c r="A30" s="2347"/>
      <c r="B30" s="2347"/>
      <c r="C30" s="2374"/>
      <c r="D30" s="2373" t="s">
        <v>1780</v>
      </c>
      <c r="E30" s="2373"/>
      <c r="F30" s="2373"/>
      <c r="G30" s="2373"/>
      <c r="H30" s="2372">
        <v>-278779.82055621914</v>
      </c>
      <c r="I30" s="2379">
        <v>-1741253.3383382903</v>
      </c>
      <c r="J30" s="2372">
        <v>-243301.08422001763</v>
      </c>
      <c r="K30" s="2379">
        <v>-1420640.4768164342</v>
      </c>
      <c r="L30" s="2379">
        <v>-228116.92799012427</v>
      </c>
      <c r="M30" s="2378">
        <v>-12.726436320037315</v>
      </c>
      <c r="N30" s="2377">
        <v>-6.2408913131526749</v>
      </c>
      <c r="O30" s="2348"/>
      <c r="P30" s="2348"/>
      <c r="Q30" s="2348"/>
      <c r="R30" s="2348"/>
      <c r="S30" s="2348"/>
      <c r="T30" s="2348"/>
      <c r="U30" s="2348"/>
      <c r="V30" s="2348"/>
      <c r="W30" s="2348"/>
      <c r="X30" s="2348"/>
    </row>
    <row r="31" spans="1:24" s="2346" customFormat="1" ht="15.75" customHeight="1">
      <c r="A31" s="2347"/>
      <c r="B31" s="2347"/>
      <c r="C31" s="2374"/>
      <c r="D31" s="2373" t="s">
        <v>1779</v>
      </c>
      <c r="E31" s="2373"/>
      <c r="F31" s="2373"/>
      <c r="G31" s="2373"/>
      <c r="H31" s="2372">
        <v>172702.72774230613</v>
      </c>
      <c r="I31" s="2379">
        <v>1117876.8115911169</v>
      </c>
      <c r="J31" s="2372">
        <v>206461.45098790075</v>
      </c>
      <c r="K31" s="2379">
        <v>1348482.0412071224</v>
      </c>
      <c r="L31" s="2379">
        <v>251613.98760533685</v>
      </c>
      <c r="M31" s="2378">
        <v>19.547301705602948</v>
      </c>
      <c r="N31" s="2377">
        <v>21.86971776154094</v>
      </c>
      <c r="O31" s="2348"/>
      <c r="P31" s="2348"/>
      <c r="Q31" s="2348"/>
      <c r="R31" s="2348"/>
      <c r="S31" s="2348"/>
      <c r="T31" s="2348"/>
      <c r="U31" s="2348"/>
      <c r="V31" s="2348"/>
      <c r="W31" s="2348"/>
      <c r="X31" s="2348"/>
    </row>
    <row r="32" spans="1:24" s="2346" customFormat="1" ht="15.75" customHeight="1">
      <c r="A32" s="2347"/>
      <c r="B32" s="2347"/>
      <c r="C32" s="2360"/>
      <c r="D32" s="2347"/>
      <c r="E32" s="2347" t="s">
        <v>1778</v>
      </c>
      <c r="F32" s="2347"/>
      <c r="G32" s="2347"/>
      <c r="H32" s="2359">
        <v>173914.19805736898</v>
      </c>
      <c r="I32" s="2382">
        <v>1125595.3402601213</v>
      </c>
      <c r="J32" s="2359">
        <v>207519.9216348858</v>
      </c>
      <c r="K32" s="2382">
        <v>1356265.7561855896</v>
      </c>
      <c r="L32" s="2382">
        <v>253614.99135545577</v>
      </c>
      <c r="M32" s="2381">
        <v>19.323162773881929</v>
      </c>
      <c r="N32" s="2380">
        <v>22.212358870137994</v>
      </c>
      <c r="O32" s="2348"/>
      <c r="P32" s="2348"/>
      <c r="Q32" s="2348"/>
      <c r="R32" s="2348"/>
      <c r="S32" s="2348"/>
      <c r="T32" s="2348"/>
      <c r="U32" s="2348"/>
      <c r="V32" s="2348"/>
      <c r="W32" s="2348"/>
      <c r="X32" s="2348"/>
    </row>
    <row r="33" spans="1:24" s="2346" customFormat="1" ht="15.75" customHeight="1">
      <c r="A33" s="2347"/>
      <c r="B33" s="2347"/>
      <c r="C33" s="2360"/>
      <c r="D33" s="2347"/>
      <c r="E33" s="2347"/>
      <c r="F33" s="2347" t="s">
        <v>364</v>
      </c>
      <c r="G33" s="2347"/>
      <c r="H33" s="2359">
        <v>7972.4151210108712</v>
      </c>
      <c r="I33" s="2382">
        <v>54707.39227197627</v>
      </c>
      <c r="J33" s="2359">
        <v>9542.8636314496998</v>
      </c>
      <c r="K33" s="2382">
        <v>59429.478012003608</v>
      </c>
      <c r="L33" s="2382">
        <v>11744.02912895643</v>
      </c>
      <c r="M33" s="2381">
        <v>19.698529073078454</v>
      </c>
      <c r="N33" s="2380">
        <v>23.066089829184122</v>
      </c>
      <c r="O33" s="2348"/>
      <c r="P33" s="2348"/>
      <c r="Q33" s="2348"/>
      <c r="R33" s="2348"/>
      <c r="S33" s="2348"/>
      <c r="T33" s="2348"/>
      <c r="U33" s="2348"/>
      <c r="V33" s="2348"/>
      <c r="W33" s="2348"/>
      <c r="X33" s="2348"/>
    </row>
    <row r="34" spans="1:24" s="2346" customFormat="1" ht="15.75" customHeight="1">
      <c r="A34" s="2347"/>
      <c r="B34" s="2347"/>
      <c r="C34" s="2360"/>
      <c r="D34" s="2347"/>
      <c r="E34" s="2347"/>
      <c r="F34" s="2347" t="s">
        <v>1777</v>
      </c>
      <c r="G34" s="2347"/>
      <c r="H34" s="2359">
        <v>156156.3009639245</v>
      </c>
      <c r="I34" s="2382">
        <v>1007306.8741835592</v>
      </c>
      <c r="J34" s="2359">
        <v>187039.90792458598</v>
      </c>
      <c r="K34" s="2382">
        <v>1220559.5165727963</v>
      </c>
      <c r="L34" s="2382">
        <v>228371.28611817816</v>
      </c>
      <c r="M34" s="2381">
        <v>19.777368425111618</v>
      </c>
      <c r="N34" s="2380">
        <v>22.097625395675923</v>
      </c>
      <c r="O34" s="2348"/>
      <c r="P34" s="2348"/>
      <c r="Q34" s="2348"/>
      <c r="R34" s="2348"/>
      <c r="S34" s="2348"/>
      <c r="T34" s="2348"/>
      <c r="U34" s="2348"/>
      <c r="V34" s="2348"/>
      <c r="W34" s="2348"/>
      <c r="X34" s="2348"/>
    </row>
    <row r="35" spans="1:24" s="2346" customFormat="1" ht="15.75" customHeight="1">
      <c r="A35" s="2347"/>
      <c r="B35" s="2347"/>
      <c r="C35" s="2360"/>
      <c r="D35" s="2347"/>
      <c r="E35" s="2347"/>
      <c r="F35" s="2347" t="s">
        <v>1776</v>
      </c>
      <c r="G35" s="2347"/>
      <c r="H35" s="2359">
        <v>9749.6819724336092</v>
      </c>
      <c r="I35" s="2382">
        <v>61962.14080458579</v>
      </c>
      <c r="J35" s="2359">
        <v>10890.539078850117</v>
      </c>
      <c r="K35" s="2382">
        <v>75242.871600789716</v>
      </c>
      <c r="L35" s="2382">
        <v>13245.476108321178</v>
      </c>
      <c r="M35" s="2381">
        <v>11.701480208710224</v>
      </c>
      <c r="N35" s="2380">
        <v>21.623695690550782</v>
      </c>
      <c r="O35" s="2348"/>
      <c r="P35" s="2348"/>
      <c r="Q35" s="2348"/>
      <c r="R35" s="2348"/>
      <c r="S35" s="2348"/>
      <c r="T35" s="2348"/>
      <c r="U35" s="2348"/>
      <c r="V35" s="2348"/>
      <c r="W35" s="2348"/>
      <c r="X35" s="2348"/>
    </row>
    <row r="36" spans="1:24" s="2346" customFormat="1" ht="15.75" customHeight="1">
      <c r="A36" s="2347"/>
      <c r="B36" s="2347"/>
      <c r="C36" s="2360"/>
      <c r="D36" s="2347"/>
      <c r="E36" s="2347"/>
      <c r="F36" s="2347" t="s">
        <v>1775</v>
      </c>
      <c r="G36" s="2347"/>
      <c r="H36" s="2359">
        <v>35.800000000000004</v>
      </c>
      <c r="I36" s="2382">
        <v>1618.9329999999998</v>
      </c>
      <c r="J36" s="2359">
        <v>46.611000000000004</v>
      </c>
      <c r="K36" s="2382">
        <v>1033.8899999999999</v>
      </c>
      <c r="L36" s="2382">
        <v>254.2</v>
      </c>
      <c r="M36" s="2381">
        <v>30.19832402234637</v>
      </c>
      <c r="N36" s="2380" t="s">
        <v>73</v>
      </c>
      <c r="O36" s="2348"/>
      <c r="P36" s="2348"/>
      <c r="Q36" s="2348"/>
      <c r="R36" s="2348"/>
      <c r="S36" s="2348"/>
      <c r="T36" s="2348"/>
      <c r="U36" s="2348"/>
      <c r="V36" s="2348"/>
      <c r="W36" s="2348"/>
      <c r="X36" s="2348"/>
    </row>
    <row r="37" spans="1:24" s="2346" customFormat="1" ht="15.75" customHeight="1">
      <c r="A37" s="2347"/>
      <c r="B37" s="2347"/>
      <c r="C37" s="2360"/>
      <c r="D37" s="2347"/>
      <c r="E37" s="2347" t="s">
        <v>1774</v>
      </c>
      <c r="F37" s="2347"/>
      <c r="G37" s="2347"/>
      <c r="H37" s="2359">
        <v>-1211.4703150628375</v>
      </c>
      <c r="I37" s="2382">
        <v>-7718.5286690042667</v>
      </c>
      <c r="J37" s="2359">
        <v>-1058.4706469850501</v>
      </c>
      <c r="K37" s="2382">
        <v>-7783.7149784671083</v>
      </c>
      <c r="L37" s="2382">
        <v>-2001.0037501189208</v>
      </c>
      <c r="M37" s="2381">
        <v>-12.629254400662015</v>
      </c>
      <c r="N37" s="2380">
        <v>89.046692586004525</v>
      </c>
      <c r="O37" s="2348"/>
      <c r="P37" s="2348"/>
      <c r="Q37" s="2348"/>
      <c r="R37" s="2348"/>
      <c r="S37" s="2348"/>
      <c r="T37" s="2348"/>
      <c r="U37" s="2348"/>
      <c r="V37" s="2348"/>
      <c r="W37" s="2348"/>
      <c r="X37" s="2348"/>
    </row>
    <row r="38" spans="1:24" s="2346" customFormat="1" ht="15.75" customHeight="1">
      <c r="A38" s="2347"/>
      <c r="B38" s="2347"/>
      <c r="C38" s="2368" t="s">
        <v>74</v>
      </c>
      <c r="D38" s="2367" t="s">
        <v>1773</v>
      </c>
      <c r="E38" s="2367"/>
      <c r="F38" s="2367"/>
      <c r="G38" s="2367"/>
      <c r="H38" s="2366">
        <v>1248.3204092653141</v>
      </c>
      <c r="I38" s="2385">
        <v>9992.4423243582987</v>
      </c>
      <c r="J38" s="2366">
        <v>1459.1770363511157</v>
      </c>
      <c r="K38" s="2385">
        <v>7541.6806714711156</v>
      </c>
      <c r="L38" s="2385">
        <v>850.77243924000015</v>
      </c>
      <c r="M38" s="2384">
        <v>16.891226444811469</v>
      </c>
      <c r="N38" s="2383">
        <v>-41.695050151866411</v>
      </c>
      <c r="O38" s="2348"/>
      <c r="P38" s="2348"/>
      <c r="Q38" s="2348"/>
      <c r="R38" s="2348"/>
      <c r="S38" s="2348"/>
      <c r="T38" s="2348"/>
      <c r="U38" s="2348"/>
      <c r="V38" s="2348"/>
      <c r="W38" s="2348"/>
      <c r="X38" s="2348"/>
    </row>
    <row r="39" spans="1:24" s="2346" customFormat="1" ht="15.75" customHeight="1">
      <c r="A39" s="2347"/>
      <c r="B39" s="2347"/>
      <c r="C39" s="2374" t="s">
        <v>1772</v>
      </c>
      <c r="D39" s="2374"/>
      <c r="E39" s="2373"/>
      <c r="F39" s="2373"/>
      <c r="G39" s="2373"/>
      <c r="H39" s="2372">
        <v>-104828.77240464769</v>
      </c>
      <c r="I39" s="2379">
        <v>-613384.08442281513</v>
      </c>
      <c r="J39" s="2372">
        <v>-35380.456195765757</v>
      </c>
      <c r="K39" s="2379">
        <v>-64616.754937840684</v>
      </c>
      <c r="L39" s="2379">
        <v>24347.832054452581</v>
      </c>
      <c r="M39" s="2378">
        <v>-66.249288831510597</v>
      </c>
      <c r="N39" s="2377" t="s">
        <v>73</v>
      </c>
      <c r="O39" s="2348"/>
      <c r="P39" s="2348"/>
      <c r="Q39" s="2348"/>
      <c r="R39" s="2348"/>
      <c r="S39" s="2348"/>
      <c r="T39" s="2348"/>
      <c r="U39" s="2348"/>
      <c r="V39" s="2348"/>
      <c r="W39" s="2348"/>
      <c r="X39" s="2348"/>
    </row>
    <row r="40" spans="1:24" s="2346" customFormat="1" ht="15.75" customHeight="1">
      <c r="A40" s="2347"/>
      <c r="B40" s="2347"/>
      <c r="C40" s="2368" t="s">
        <v>75</v>
      </c>
      <c r="D40" s="2367" t="s">
        <v>1771</v>
      </c>
      <c r="E40" s="2367"/>
      <c r="F40" s="2367"/>
      <c r="G40" s="2367"/>
      <c r="H40" s="2366">
        <v>49919.204961980133</v>
      </c>
      <c r="I40" s="2385">
        <v>331038.81756572484</v>
      </c>
      <c r="J40" s="2366">
        <v>-3637.9173134302964</v>
      </c>
      <c r="K40" s="2385">
        <v>255070.39149790935</v>
      </c>
      <c r="L40" s="2385">
        <v>14664.539895122563</v>
      </c>
      <c r="M40" s="2384" t="s">
        <v>73</v>
      </c>
      <c r="N40" s="2383" t="s">
        <v>73</v>
      </c>
      <c r="O40" s="2348"/>
      <c r="P40" s="2348"/>
      <c r="Q40" s="2348"/>
      <c r="R40" s="2348"/>
      <c r="S40" s="2348"/>
      <c r="T40" s="2348"/>
      <c r="U40" s="2348"/>
      <c r="V40" s="2348"/>
      <c r="W40" s="2348"/>
      <c r="X40" s="2348"/>
    </row>
    <row r="41" spans="1:24" s="2346" customFormat="1" ht="15.75" customHeight="1">
      <c r="A41" s="2347"/>
      <c r="B41" s="2347"/>
      <c r="C41" s="2360"/>
      <c r="D41" s="2347" t="s">
        <v>1770</v>
      </c>
      <c r="E41" s="2347"/>
      <c r="F41" s="2347"/>
      <c r="G41" s="2347"/>
      <c r="H41" s="2359">
        <v>3043.145</v>
      </c>
      <c r="I41" s="2382">
        <v>18560.309000000001</v>
      </c>
      <c r="J41" s="2359">
        <v>-809.68200000000013</v>
      </c>
      <c r="K41" s="2382">
        <v>5961.3070000000007</v>
      </c>
      <c r="L41" s="2382">
        <v>2998.0659999999998</v>
      </c>
      <c r="M41" s="2381" t="s">
        <v>73</v>
      </c>
      <c r="N41" s="2380" t="s">
        <v>73</v>
      </c>
      <c r="O41" s="2348"/>
      <c r="P41" s="2348"/>
      <c r="Q41" s="2348"/>
      <c r="R41" s="2348"/>
      <c r="S41" s="2348"/>
      <c r="T41" s="2348"/>
      <c r="U41" s="2348"/>
      <c r="V41" s="2348"/>
      <c r="W41" s="2348"/>
      <c r="X41" s="2348"/>
    </row>
    <row r="42" spans="1:24" s="2346" customFormat="1" ht="15.75" customHeight="1">
      <c r="A42" s="2347"/>
      <c r="B42" s="2347"/>
      <c r="C42" s="2360"/>
      <c r="D42" s="2347"/>
      <c r="E42" s="2347" t="s">
        <v>1769</v>
      </c>
      <c r="F42" s="2347"/>
      <c r="G42" s="2347"/>
      <c r="H42" s="2359">
        <v>3274.6859999999997</v>
      </c>
      <c r="I42" s="2382">
        <v>19218.980999999996</v>
      </c>
      <c r="J42" s="2359">
        <v>997.62400000000002</v>
      </c>
      <c r="K42" s="2382">
        <v>7768.6130000000012</v>
      </c>
      <c r="L42" s="2382">
        <v>2998.0659999999998</v>
      </c>
      <c r="M42" s="2381">
        <v>-69.535277580812334</v>
      </c>
      <c r="N42" s="2380">
        <v>200.52063703359178</v>
      </c>
      <c r="O42" s="2348"/>
      <c r="P42" s="2348"/>
      <c r="Q42" s="2348"/>
      <c r="R42" s="2348"/>
      <c r="S42" s="2348"/>
      <c r="T42" s="2348"/>
      <c r="U42" s="2348"/>
      <c r="V42" s="2348"/>
      <c r="W42" s="2348"/>
      <c r="X42" s="2348"/>
    </row>
    <row r="43" spans="1:24" s="2346" customFormat="1" ht="15.75" customHeight="1">
      <c r="A43" s="2347"/>
      <c r="B43" s="2347"/>
      <c r="C43" s="2360"/>
      <c r="D43" s="2347"/>
      <c r="E43" s="2347" t="s">
        <v>1768</v>
      </c>
      <c r="F43" s="2347"/>
      <c r="G43" s="2347"/>
      <c r="H43" s="2359">
        <v>-231.541</v>
      </c>
      <c r="I43" s="2382">
        <v>-658.67200000000003</v>
      </c>
      <c r="J43" s="2359">
        <v>-1807.306</v>
      </c>
      <c r="K43" s="2382">
        <v>-1807.306</v>
      </c>
      <c r="L43" s="2382">
        <v>0</v>
      </c>
      <c r="M43" s="2381" t="s">
        <v>73</v>
      </c>
      <c r="N43" s="2380" t="s">
        <v>73</v>
      </c>
      <c r="O43" s="2348"/>
      <c r="P43" s="2348"/>
      <c r="Q43" s="2348"/>
      <c r="R43" s="2348"/>
      <c r="S43" s="2348"/>
      <c r="T43" s="2348"/>
      <c r="U43" s="2348"/>
      <c r="V43" s="2348"/>
      <c r="W43" s="2348"/>
      <c r="X43" s="2348"/>
    </row>
    <row r="44" spans="1:24" s="2346" customFormat="1" ht="15.75" customHeight="1">
      <c r="A44" s="2347"/>
      <c r="B44" s="2347"/>
      <c r="C44" s="2360"/>
      <c r="D44" s="2347" t="s">
        <v>1767</v>
      </c>
      <c r="E44" s="2347"/>
      <c r="F44" s="2347"/>
      <c r="G44" s="2347"/>
      <c r="H44" s="2359">
        <v>0</v>
      </c>
      <c r="I44" s="2382">
        <v>0</v>
      </c>
      <c r="J44" s="2359">
        <v>0</v>
      </c>
      <c r="K44" s="2382">
        <v>0</v>
      </c>
      <c r="L44" s="2382">
        <v>0</v>
      </c>
      <c r="M44" s="2381" t="s">
        <v>73</v>
      </c>
      <c r="N44" s="2380" t="s">
        <v>73</v>
      </c>
      <c r="O44" s="2348"/>
      <c r="P44" s="2348"/>
      <c r="Q44" s="2348"/>
      <c r="R44" s="2348"/>
      <c r="S44" s="2348"/>
      <c r="T44" s="2348"/>
      <c r="U44" s="2348"/>
      <c r="V44" s="2348"/>
      <c r="W44" s="2348"/>
      <c r="X44" s="2348"/>
    </row>
    <row r="45" spans="1:24" s="2346" customFormat="1" ht="15.75" customHeight="1">
      <c r="A45" s="2347"/>
      <c r="B45" s="2347"/>
      <c r="C45" s="2360"/>
      <c r="D45" s="2347" t="s">
        <v>1766</v>
      </c>
      <c r="E45" s="2347"/>
      <c r="F45" s="2347"/>
      <c r="G45" s="2347"/>
      <c r="H45" s="2359">
        <v>-29177.498398794112</v>
      </c>
      <c r="I45" s="2382">
        <v>-14062.545734614359</v>
      </c>
      <c r="J45" s="2359">
        <v>-2882.4237506764503</v>
      </c>
      <c r="K45" s="2382">
        <v>-7406.0597239055005</v>
      </c>
      <c r="L45" s="2382">
        <v>-5833.6170443718247</v>
      </c>
      <c r="M45" s="2381">
        <v>-90.121073056778641</v>
      </c>
      <c r="N45" s="2380">
        <v>102.38582349325927</v>
      </c>
      <c r="O45" s="2348"/>
      <c r="P45" s="2348"/>
      <c r="Q45" s="2348"/>
      <c r="R45" s="2348"/>
      <c r="S45" s="2348"/>
      <c r="T45" s="2348"/>
      <c r="U45" s="2348"/>
      <c r="V45" s="2348"/>
      <c r="W45" s="2348"/>
      <c r="X45" s="2348"/>
    </row>
    <row r="46" spans="1:24" s="2346" customFormat="1" ht="15.75" customHeight="1">
      <c r="A46" s="2347"/>
      <c r="B46" s="2347"/>
      <c r="C46" s="2360"/>
      <c r="D46" s="2347"/>
      <c r="E46" s="2347" t="s">
        <v>1764</v>
      </c>
      <c r="F46" s="2347"/>
      <c r="G46" s="2347"/>
      <c r="H46" s="2359">
        <v>-29304.65923681908</v>
      </c>
      <c r="I46" s="2382">
        <v>-14255.583312964531</v>
      </c>
      <c r="J46" s="2359">
        <v>-2889.5911227314155</v>
      </c>
      <c r="K46" s="2382">
        <v>-7704.1111952804822</v>
      </c>
      <c r="L46" s="2382">
        <v>-5832.8556467971011</v>
      </c>
      <c r="M46" s="2381">
        <v>-90.139482259869226</v>
      </c>
      <c r="N46" s="2380">
        <v>101.85747391428635</v>
      </c>
      <c r="O46" s="2348"/>
      <c r="P46" s="2348"/>
      <c r="Q46" s="2348"/>
      <c r="R46" s="2348"/>
      <c r="S46" s="2348"/>
      <c r="T46" s="2348"/>
      <c r="U46" s="2348"/>
      <c r="V46" s="2348"/>
      <c r="W46" s="2348"/>
      <c r="X46" s="2348"/>
    </row>
    <row r="47" spans="1:24" s="2346" customFormat="1" ht="15.75" customHeight="1">
      <c r="A47" s="2347"/>
      <c r="B47" s="2347"/>
      <c r="C47" s="2360"/>
      <c r="D47" s="2347"/>
      <c r="E47" s="2347" t="s">
        <v>1347</v>
      </c>
      <c r="F47" s="2347"/>
      <c r="G47" s="2347"/>
      <c r="H47" s="2359">
        <v>127.16083802496577</v>
      </c>
      <c r="I47" s="2382">
        <v>193.03757835017069</v>
      </c>
      <c r="J47" s="2359">
        <v>7.167372054965421</v>
      </c>
      <c r="K47" s="2382">
        <v>298.0514713749817</v>
      </c>
      <c r="L47" s="2382">
        <v>-0.76139757472366143</v>
      </c>
      <c r="M47" s="2381">
        <v>-94.363538203831084</v>
      </c>
      <c r="N47" s="2380" t="s">
        <v>73</v>
      </c>
      <c r="O47" s="2348"/>
      <c r="P47" s="2348"/>
      <c r="Q47" s="2348"/>
      <c r="R47" s="2348"/>
      <c r="S47" s="2348"/>
      <c r="T47" s="2348"/>
      <c r="U47" s="2348"/>
      <c r="V47" s="2348"/>
      <c r="W47" s="2348"/>
      <c r="X47" s="2348"/>
    </row>
    <row r="48" spans="1:24" s="2346" customFormat="1" ht="15.75" customHeight="1">
      <c r="A48" s="2347"/>
      <c r="B48" s="2347"/>
      <c r="C48" s="2360"/>
      <c r="D48" s="2347" t="s">
        <v>1765</v>
      </c>
      <c r="E48" s="2347"/>
      <c r="F48" s="2347"/>
      <c r="G48" s="2347"/>
      <c r="H48" s="2359">
        <v>76053.558360774245</v>
      </c>
      <c r="I48" s="2382">
        <v>326541.05430033919</v>
      </c>
      <c r="J48" s="2359">
        <v>54.188437246154081</v>
      </c>
      <c r="K48" s="2382">
        <v>256515.14422181484</v>
      </c>
      <c r="L48" s="2382">
        <v>17500.090939494388</v>
      </c>
      <c r="M48" s="2381">
        <v>-99.928749635895926</v>
      </c>
      <c r="N48" s="2380" t="s">
        <v>73</v>
      </c>
      <c r="O48" s="2348"/>
      <c r="P48" s="2348"/>
      <c r="Q48" s="2348"/>
      <c r="R48" s="2348"/>
      <c r="S48" s="2348"/>
      <c r="T48" s="2348"/>
      <c r="U48" s="2348"/>
      <c r="V48" s="2348"/>
      <c r="W48" s="2348"/>
      <c r="X48" s="2348"/>
    </row>
    <row r="49" spans="1:24" s="2346" customFormat="1" ht="15.75" customHeight="1">
      <c r="A49" s="2347"/>
      <c r="B49" s="2347"/>
      <c r="C49" s="2360"/>
      <c r="D49" s="2347"/>
      <c r="E49" s="2347" t="s">
        <v>1764</v>
      </c>
      <c r="F49" s="2347"/>
      <c r="G49" s="2347"/>
      <c r="H49" s="2359">
        <v>37016.278867980473</v>
      </c>
      <c r="I49" s="2382">
        <v>118482.62509527117</v>
      </c>
      <c r="J49" s="2359">
        <v>-11966.569272294779</v>
      </c>
      <c r="K49" s="2382">
        <v>127998.6554329754</v>
      </c>
      <c r="L49" s="2382">
        <v>15273.049668652489</v>
      </c>
      <c r="M49" s="2381" t="s">
        <v>73</v>
      </c>
      <c r="N49" s="2380" t="s">
        <v>73</v>
      </c>
      <c r="O49" s="2348"/>
      <c r="P49" s="2348"/>
      <c r="Q49" s="2348"/>
      <c r="R49" s="2348"/>
      <c r="S49" s="2348"/>
      <c r="T49" s="2348"/>
      <c r="U49" s="2348"/>
      <c r="V49" s="2348"/>
      <c r="W49" s="2348"/>
      <c r="X49" s="2348"/>
    </row>
    <row r="50" spans="1:24" s="2346" customFormat="1" ht="15.75" customHeight="1">
      <c r="A50" s="2347"/>
      <c r="B50" s="2347"/>
      <c r="C50" s="2360"/>
      <c r="D50" s="2347"/>
      <c r="E50" s="2347" t="s">
        <v>1763</v>
      </c>
      <c r="F50" s="2347"/>
      <c r="G50" s="2347"/>
      <c r="H50" s="2359">
        <v>6359.3390022413014</v>
      </c>
      <c r="I50" s="2382">
        <v>134010.01569168404</v>
      </c>
      <c r="J50" s="2359">
        <v>8871.5522499698382</v>
      </c>
      <c r="K50" s="2382">
        <v>109787.98201693404</v>
      </c>
      <c r="L50" s="2382">
        <v>1320.6887103482627</v>
      </c>
      <c r="M50" s="2381">
        <v>39.504313999350039</v>
      </c>
      <c r="N50" s="2380">
        <v>-85.113217246139158</v>
      </c>
      <c r="O50" s="2348"/>
      <c r="P50" s="2348"/>
      <c r="Q50" s="2348"/>
      <c r="R50" s="2348"/>
      <c r="S50" s="2348"/>
      <c r="T50" s="2348"/>
      <c r="U50" s="2348"/>
      <c r="V50" s="2348"/>
      <c r="W50" s="2348"/>
      <c r="X50" s="2348"/>
    </row>
    <row r="51" spans="1:24" s="2346" customFormat="1" ht="15.75" customHeight="1">
      <c r="A51" s="2347"/>
      <c r="B51" s="2347"/>
      <c r="C51" s="2360"/>
      <c r="D51" s="2347"/>
      <c r="E51" s="2347"/>
      <c r="F51" s="2347" t="s">
        <v>1762</v>
      </c>
      <c r="G51" s="2347"/>
      <c r="H51" s="2359">
        <v>5092.5270584600003</v>
      </c>
      <c r="I51" s="2382">
        <v>92601.841437149997</v>
      </c>
      <c r="J51" s="2359">
        <v>4473.7692613299996</v>
      </c>
      <c r="K51" s="2382">
        <v>85452.239999999991</v>
      </c>
      <c r="L51" s="2382">
        <v>843.48968741000044</v>
      </c>
      <c r="M51" s="2381">
        <v>-12.150309463787423</v>
      </c>
      <c r="N51" s="2380">
        <v>-81.14588307669581</v>
      </c>
      <c r="O51" s="2348"/>
      <c r="P51" s="2348"/>
      <c r="Q51" s="2348"/>
      <c r="R51" s="2348"/>
      <c r="S51" s="2348"/>
      <c r="T51" s="2348"/>
      <c r="U51" s="2348"/>
      <c r="V51" s="2348"/>
      <c r="W51" s="2348"/>
      <c r="X51" s="2348"/>
    </row>
    <row r="52" spans="1:24" s="2346" customFormat="1" ht="15.75" customHeight="1">
      <c r="A52" s="2347"/>
      <c r="B52" s="2347"/>
      <c r="C52" s="2360"/>
      <c r="D52" s="2347"/>
      <c r="E52" s="2347"/>
      <c r="F52" s="2347"/>
      <c r="G52" s="2347" t="s">
        <v>1761</v>
      </c>
      <c r="H52" s="2359">
        <v>6325.5</v>
      </c>
      <c r="I52" s="2382">
        <v>122017.70043714999</v>
      </c>
      <c r="J52" s="2359">
        <v>7977</v>
      </c>
      <c r="K52" s="2382">
        <v>119860</v>
      </c>
      <c r="L52" s="2382">
        <v>5487.8</v>
      </c>
      <c r="M52" s="2381">
        <v>26.108608015176671</v>
      </c>
      <c r="N52" s="2380">
        <v>-31.204713551460451</v>
      </c>
      <c r="O52" s="2348"/>
      <c r="P52" s="2348"/>
      <c r="Q52" s="2348"/>
      <c r="R52" s="2348"/>
      <c r="S52" s="2348"/>
      <c r="T52" s="2348"/>
      <c r="U52" s="2348"/>
      <c r="V52" s="2348"/>
      <c r="W52" s="2348"/>
      <c r="X52" s="2348"/>
    </row>
    <row r="53" spans="1:24" s="2346" customFormat="1" ht="15.75" customHeight="1">
      <c r="A53" s="2347"/>
      <c r="B53" s="2347"/>
      <c r="C53" s="2360"/>
      <c r="D53" s="2347"/>
      <c r="E53" s="2347"/>
      <c r="F53" s="2347"/>
      <c r="G53" s="2347" t="s">
        <v>1760</v>
      </c>
      <c r="H53" s="2359">
        <v>-1232.97294154</v>
      </c>
      <c r="I53" s="2382">
        <v>-29415.859</v>
      </c>
      <c r="J53" s="2359">
        <v>-3503.2307386700004</v>
      </c>
      <c r="K53" s="2382">
        <v>-34407.760000000002</v>
      </c>
      <c r="L53" s="2382">
        <v>-4644.3103125899997</v>
      </c>
      <c r="M53" s="2381">
        <v>184.12876070860221</v>
      </c>
      <c r="N53" s="2380">
        <v>32.572207172206127</v>
      </c>
      <c r="O53" s="2348"/>
      <c r="P53" s="2348"/>
      <c r="Q53" s="2348"/>
      <c r="R53" s="2348"/>
      <c r="S53" s="2348"/>
      <c r="T53" s="2348"/>
      <c r="U53" s="2348"/>
      <c r="V53" s="2348"/>
      <c r="W53" s="2348"/>
      <c r="X53" s="2348"/>
    </row>
    <row r="54" spans="1:24" s="2346" customFormat="1" ht="15.75" customHeight="1">
      <c r="A54" s="2347"/>
      <c r="B54" s="2347"/>
      <c r="C54" s="2360"/>
      <c r="D54" s="2347"/>
      <c r="E54" s="2347"/>
      <c r="F54" s="2347" t="s">
        <v>1759</v>
      </c>
      <c r="G54" s="2347"/>
      <c r="H54" s="2359">
        <v>1266.8119437813009</v>
      </c>
      <c r="I54" s="2382">
        <v>41408.174254534038</v>
      </c>
      <c r="J54" s="2359">
        <v>4397.7829886398395</v>
      </c>
      <c r="K54" s="2382">
        <v>24335.742016934044</v>
      </c>
      <c r="L54" s="2382">
        <v>477.19902293826226</v>
      </c>
      <c r="M54" s="2381">
        <v>247.15357794250963</v>
      </c>
      <c r="N54" s="2380">
        <v>-89.149100258677123</v>
      </c>
      <c r="O54" s="2348"/>
      <c r="P54" s="2348"/>
      <c r="Q54" s="2348"/>
      <c r="R54" s="2348"/>
      <c r="S54" s="2348"/>
      <c r="T54" s="2348"/>
      <c r="U54" s="2348"/>
      <c r="V54" s="2348"/>
      <c r="W54" s="2348"/>
      <c r="X54" s="2348"/>
    </row>
    <row r="55" spans="1:24" s="2346" customFormat="1" ht="15.75" customHeight="1">
      <c r="A55" s="2347"/>
      <c r="B55" s="2347"/>
      <c r="C55" s="2360"/>
      <c r="D55" s="2347"/>
      <c r="E55" s="2347"/>
      <c r="F55" s="2347"/>
      <c r="G55" s="2347" t="s">
        <v>1758</v>
      </c>
      <c r="H55" s="2359">
        <v>3425.2772800860184</v>
      </c>
      <c r="I55" s="2382">
        <v>49387.530652135567</v>
      </c>
      <c r="J55" s="2359">
        <v>8890.9971126296332</v>
      </c>
      <c r="K55" s="2382">
        <v>55848.812521210944</v>
      </c>
      <c r="L55" s="2382">
        <v>2320.3582290484392</v>
      </c>
      <c r="M55" s="2381">
        <v>159.57014237417749</v>
      </c>
      <c r="N55" s="2380">
        <v>-73.902159682940649</v>
      </c>
      <c r="O55" s="2348"/>
      <c r="P55" s="2348"/>
      <c r="Q55" s="2348"/>
      <c r="R55" s="2348"/>
      <c r="S55" s="2348"/>
      <c r="T55" s="2348"/>
      <c r="U55" s="2348"/>
      <c r="V55" s="2348"/>
      <c r="W55" s="2348"/>
      <c r="X55" s="2348"/>
    </row>
    <row r="56" spans="1:24" s="2346" customFormat="1" ht="15.75" customHeight="1">
      <c r="A56" s="2347"/>
      <c r="B56" s="2347"/>
      <c r="C56" s="2360"/>
      <c r="D56" s="2347"/>
      <c r="E56" s="2347"/>
      <c r="F56" s="2347"/>
      <c r="G56" s="2347" t="s">
        <v>1757</v>
      </c>
      <c r="H56" s="2359">
        <v>-2158.4653363047173</v>
      </c>
      <c r="I56" s="2382">
        <v>-7979.3563976015239</v>
      </c>
      <c r="J56" s="2359">
        <v>-4493.2141239897937</v>
      </c>
      <c r="K56" s="2382">
        <v>-31513.070504276904</v>
      </c>
      <c r="L56" s="2382">
        <v>-1843.1592061101769</v>
      </c>
      <c r="M56" s="2381">
        <v>108.16707354134097</v>
      </c>
      <c r="N56" s="2380">
        <v>-58.97904806563001</v>
      </c>
      <c r="O56" s="2348"/>
      <c r="P56" s="2348"/>
      <c r="Q56" s="2348"/>
      <c r="R56" s="2348"/>
      <c r="S56" s="2348"/>
      <c r="T56" s="2348"/>
      <c r="U56" s="2348"/>
      <c r="V56" s="2348"/>
      <c r="W56" s="2348"/>
      <c r="X56" s="2348"/>
    </row>
    <row r="57" spans="1:24" s="2346" customFormat="1" ht="15.75" customHeight="1">
      <c r="A57" s="2347"/>
      <c r="B57" s="2347"/>
      <c r="C57" s="2360"/>
      <c r="D57" s="2347"/>
      <c r="E57" s="2347" t="s">
        <v>1756</v>
      </c>
      <c r="F57" s="2347"/>
      <c r="G57" s="2347"/>
      <c r="H57" s="2359">
        <v>-3882.2822953375339</v>
      </c>
      <c r="I57" s="2382">
        <v>37487.370844103985</v>
      </c>
      <c r="J57" s="2359">
        <v>3653.9347696190966</v>
      </c>
      <c r="K57" s="2382">
        <v>16382.980332033225</v>
      </c>
      <c r="L57" s="2382">
        <v>1464.746288500492</v>
      </c>
      <c r="M57" s="2381" t="s">
        <v>73</v>
      </c>
      <c r="N57" s="2380">
        <v>-59.913179056199084</v>
      </c>
      <c r="O57" s="2348"/>
      <c r="P57" s="2348"/>
      <c r="Q57" s="2348"/>
      <c r="R57" s="2348"/>
      <c r="S57" s="2348"/>
      <c r="T57" s="2348"/>
      <c r="U57" s="2348"/>
      <c r="V57" s="2348"/>
      <c r="W57" s="2348"/>
      <c r="X57" s="2348"/>
    </row>
    <row r="58" spans="1:24" s="2346" customFormat="1" ht="15.75" customHeight="1">
      <c r="A58" s="2347"/>
      <c r="B58" s="2347"/>
      <c r="C58" s="2360"/>
      <c r="D58" s="2347"/>
      <c r="E58" s="2347"/>
      <c r="F58" s="2347" t="s">
        <v>398</v>
      </c>
      <c r="G58" s="2347"/>
      <c r="H58" s="2359">
        <v>38.344769559999463</v>
      </c>
      <c r="I58" s="2382">
        <v>-43.715876790000934</v>
      </c>
      <c r="J58" s="2359">
        <v>-2.6188381899986268</v>
      </c>
      <c r="K58" s="2382">
        <v>46.252206260000222</v>
      </c>
      <c r="L58" s="2382">
        <v>-7.738715979999526</v>
      </c>
      <c r="M58" s="2381" t="s">
        <v>73</v>
      </c>
      <c r="N58" s="2380">
        <v>195.50187596751002</v>
      </c>
      <c r="O58" s="2348"/>
      <c r="P58" s="2348"/>
      <c r="Q58" s="2348"/>
      <c r="R58" s="2348"/>
      <c r="S58" s="2348"/>
      <c r="T58" s="2348"/>
      <c r="U58" s="2348"/>
      <c r="V58" s="2348"/>
      <c r="W58" s="2348"/>
      <c r="X58" s="2348"/>
    </row>
    <row r="59" spans="1:24" s="2346" customFormat="1" ht="15.75" customHeight="1">
      <c r="A59" s="2347"/>
      <c r="B59" s="2347"/>
      <c r="C59" s="2360"/>
      <c r="D59" s="2347"/>
      <c r="E59" s="2347"/>
      <c r="F59" s="2347" t="s">
        <v>1749</v>
      </c>
      <c r="G59" s="2347"/>
      <c r="H59" s="2359">
        <v>-3920.6270648975333</v>
      </c>
      <c r="I59" s="2382">
        <v>37531.086720893989</v>
      </c>
      <c r="J59" s="2359">
        <v>3656.5536078090954</v>
      </c>
      <c r="K59" s="2382">
        <v>16336.728125773225</v>
      </c>
      <c r="L59" s="2382">
        <v>1472.4850044804916</v>
      </c>
      <c r="M59" s="2381" t="s">
        <v>73</v>
      </c>
      <c r="N59" s="2380">
        <v>-59.730249781220536</v>
      </c>
      <c r="O59" s="2348"/>
      <c r="P59" s="2348"/>
      <c r="Q59" s="2348"/>
      <c r="R59" s="2348"/>
      <c r="S59" s="2348"/>
      <c r="T59" s="2348"/>
      <c r="U59" s="2348"/>
      <c r="V59" s="2348"/>
      <c r="W59" s="2348"/>
      <c r="X59" s="2348"/>
    </row>
    <row r="60" spans="1:24" s="2346" customFormat="1" ht="15.75" customHeight="1">
      <c r="A60" s="2347"/>
      <c r="B60" s="2347"/>
      <c r="C60" s="2360"/>
      <c r="D60" s="2347"/>
      <c r="E60" s="2347" t="s">
        <v>1755</v>
      </c>
      <c r="F60" s="2347"/>
      <c r="G60" s="2347"/>
      <c r="H60" s="2359">
        <v>36560.222785890001</v>
      </c>
      <c r="I60" s="2382">
        <v>36561.042669280003</v>
      </c>
      <c r="J60" s="2359">
        <v>-504.72931004800193</v>
      </c>
      <c r="K60" s="2382">
        <v>2345.5264398721993</v>
      </c>
      <c r="L60" s="2382">
        <v>-558.39372800685669</v>
      </c>
      <c r="M60" s="2381" t="s">
        <v>73</v>
      </c>
      <c r="N60" s="2380">
        <v>10.632316548795441</v>
      </c>
      <c r="O60" s="2348"/>
      <c r="P60" s="2348"/>
      <c r="Q60" s="2348"/>
      <c r="R60" s="2348"/>
      <c r="S60" s="2348"/>
      <c r="T60" s="2348"/>
      <c r="U60" s="2348"/>
      <c r="V60" s="2348"/>
      <c r="W60" s="2348"/>
      <c r="X60" s="2348"/>
    </row>
    <row r="61" spans="1:24" s="2346" customFormat="1" ht="15.75" customHeight="1">
      <c r="A61" s="2347"/>
      <c r="B61" s="2347"/>
      <c r="C61" s="2374" t="s">
        <v>1754</v>
      </c>
      <c r="D61" s="2373"/>
      <c r="E61" s="2373"/>
      <c r="F61" s="2373"/>
      <c r="G61" s="2373"/>
      <c r="H61" s="2372">
        <v>-54909.567442667561</v>
      </c>
      <c r="I61" s="2379">
        <v>-282345.26685709029</v>
      </c>
      <c r="J61" s="2372">
        <v>-39018.373509196055</v>
      </c>
      <c r="K61" s="2379">
        <v>190453.63656006867</v>
      </c>
      <c r="L61" s="2379">
        <v>39012.371949575143</v>
      </c>
      <c r="M61" s="2378">
        <v>-28.940664939791951</v>
      </c>
      <c r="N61" s="2377" t="s">
        <v>73</v>
      </c>
      <c r="O61" s="2348"/>
      <c r="P61" s="2348"/>
      <c r="Q61" s="2348"/>
      <c r="R61" s="2348"/>
      <c r="S61" s="2348"/>
      <c r="T61" s="2348"/>
      <c r="U61" s="2348"/>
      <c r="V61" s="2348"/>
      <c r="W61" s="2348"/>
      <c r="X61" s="2348"/>
    </row>
    <row r="62" spans="1:24" s="2346" customFormat="1" ht="15.75" customHeight="1">
      <c r="A62" s="2347"/>
      <c r="B62" s="2347"/>
      <c r="C62" s="2368" t="s">
        <v>1459</v>
      </c>
      <c r="D62" s="2367" t="s">
        <v>1753</v>
      </c>
      <c r="E62" s="2367"/>
      <c r="F62" s="2367"/>
      <c r="G62" s="2367"/>
      <c r="H62" s="2366">
        <v>-7217.0264724420995</v>
      </c>
      <c r="I62" s="2376">
        <v>101134.60917450325</v>
      </c>
      <c r="J62" s="2366">
        <v>21360.16811014984</v>
      </c>
      <c r="K62" s="2376">
        <v>118790.23708359241</v>
      </c>
      <c r="L62" s="2376">
        <v>15500.377010390555</v>
      </c>
      <c r="M62" s="2364" t="s">
        <v>73</v>
      </c>
      <c r="N62" s="2375">
        <v>-27.433263022751454</v>
      </c>
      <c r="O62" s="2348"/>
      <c r="P62" s="2348"/>
      <c r="Q62" s="2348"/>
      <c r="R62" s="2348"/>
      <c r="S62" s="2348"/>
      <c r="T62" s="2348"/>
      <c r="U62" s="2348"/>
      <c r="V62" s="2348"/>
      <c r="W62" s="2348"/>
      <c r="X62" s="2348"/>
    </row>
    <row r="63" spans="1:24" s="2346" customFormat="1" ht="15.75" customHeight="1">
      <c r="A63" s="2347"/>
      <c r="B63" s="2347"/>
      <c r="C63" s="2374" t="s">
        <v>1752</v>
      </c>
      <c r="D63" s="2373"/>
      <c r="E63" s="2373"/>
      <c r="F63" s="2373"/>
      <c r="G63" s="2373"/>
      <c r="H63" s="2372">
        <v>-62126.593915109661</v>
      </c>
      <c r="I63" s="2371">
        <v>-181210.65768258704</v>
      </c>
      <c r="J63" s="2372">
        <v>-17658.205399046215</v>
      </c>
      <c r="K63" s="2371">
        <v>309243.87364366109</v>
      </c>
      <c r="L63" s="2371">
        <v>54512.748959965698</v>
      </c>
      <c r="M63" s="2370">
        <v>-71.577058573057229</v>
      </c>
      <c r="N63" s="2369" t="s">
        <v>73</v>
      </c>
      <c r="O63" s="2348"/>
      <c r="P63" s="2348"/>
      <c r="Q63" s="2348"/>
      <c r="R63" s="2348"/>
      <c r="S63" s="2348"/>
      <c r="T63" s="2348"/>
      <c r="U63" s="2348"/>
      <c r="V63" s="2348"/>
      <c r="W63" s="2348"/>
      <c r="X63" s="2348"/>
    </row>
    <row r="64" spans="1:24" s="2346" customFormat="1" ht="15.75" customHeight="1">
      <c r="A64" s="2347"/>
      <c r="B64" s="2347"/>
      <c r="C64" s="2368" t="s">
        <v>1751</v>
      </c>
      <c r="D64" s="2367"/>
      <c r="E64" s="2367"/>
      <c r="F64" s="2367"/>
      <c r="G64" s="2367"/>
      <c r="H64" s="2366">
        <v>62126.59391510961</v>
      </c>
      <c r="I64" s="2365">
        <v>181210.6576825864</v>
      </c>
      <c r="J64" s="2366">
        <v>17658.205399046241</v>
      </c>
      <c r="K64" s="2365">
        <v>-309243.87364366109</v>
      </c>
      <c r="L64" s="2365">
        <v>-54512.748959965749</v>
      </c>
      <c r="M64" s="2364">
        <v>-71.577058573057158</v>
      </c>
      <c r="N64" s="2363" t="s">
        <v>73</v>
      </c>
      <c r="O64" s="2348"/>
      <c r="P64" s="2348"/>
      <c r="Q64" s="2348"/>
      <c r="R64" s="2348"/>
      <c r="S64" s="2348"/>
      <c r="T64" s="2348"/>
      <c r="U64" s="2348"/>
      <c r="V64" s="2348"/>
      <c r="W64" s="2348"/>
      <c r="X64" s="2348"/>
    </row>
    <row r="65" spans="1:24" s="2346" customFormat="1" ht="15.75" customHeight="1">
      <c r="A65" s="2347"/>
      <c r="B65" s="2347"/>
      <c r="C65" s="2360"/>
      <c r="D65" s="2347" t="s">
        <v>1750</v>
      </c>
      <c r="E65" s="2347"/>
      <c r="F65" s="2347"/>
      <c r="G65" s="2347"/>
      <c r="H65" s="2359">
        <v>62126.59391510961</v>
      </c>
      <c r="I65" s="2358">
        <v>181210.6576825864</v>
      </c>
      <c r="J65" s="2359">
        <v>17658.205399046241</v>
      </c>
      <c r="K65" s="2358">
        <v>-309243.87364366109</v>
      </c>
      <c r="L65" s="2358">
        <v>-54512.748959965749</v>
      </c>
      <c r="M65" s="2362">
        <v>-71.577058573057158</v>
      </c>
      <c r="N65" s="2361" t="s">
        <v>73</v>
      </c>
      <c r="O65" s="2348"/>
      <c r="P65" s="2348"/>
      <c r="Q65" s="2348"/>
      <c r="R65" s="2348"/>
      <c r="S65" s="2348"/>
      <c r="T65" s="2348"/>
      <c r="U65" s="2348"/>
      <c r="V65" s="2348"/>
      <c r="W65" s="2348"/>
      <c r="X65" s="2348"/>
    </row>
    <row r="66" spans="1:24" s="2346" customFormat="1" ht="15.75" customHeight="1">
      <c r="A66" s="2347"/>
      <c r="B66" s="2347"/>
      <c r="C66" s="2360"/>
      <c r="D66" s="2347"/>
      <c r="E66" s="2347" t="s">
        <v>398</v>
      </c>
      <c r="F66" s="2347"/>
      <c r="G66" s="2347"/>
      <c r="H66" s="2359">
        <v>65963.068830242875</v>
      </c>
      <c r="I66" s="2358">
        <v>186042.56423872363</v>
      </c>
      <c r="J66" s="2359">
        <v>-4273.0307430681169</v>
      </c>
      <c r="K66" s="2358">
        <v>-275295.62804722774</v>
      </c>
      <c r="L66" s="2358">
        <v>-55742.52768504533</v>
      </c>
      <c r="M66" s="2362" t="s">
        <v>73</v>
      </c>
      <c r="N66" s="2361" t="s">
        <v>73</v>
      </c>
      <c r="O66" s="2348"/>
      <c r="P66" s="2348"/>
      <c r="Q66" s="2348"/>
      <c r="R66" s="2348"/>
      <c r="S66" s="2348"/>
      <c r="T66" s="2348"/>
      <c r="U66" s="2348"/>
      <c r="V66" s="2348"/>
      <c r="W66" s="2348"/>
      <c r="X66" s="2348"/>
    </row>
    <row r="67" spans="1:24" s="2346" customFormat="1" ht="15.75" customHeight="1">
      <c r="A67" s="2347"/>
      <c r="B67" s="2347"/>
      <c r="C67" s="2360"/>
      <c r="D67" s="2347"/>
      <c r="E67" s="2347" t="s">
        <v>1749</v>
      </c>
      <c r="F67" s="2347"/>
      <c r="G67" s="2347"/>
      <c r="H67" s="2359">
        <v>-3836.4749151332653</v>
      </c>
      <c r="I67" s="2358">
        <v>-4831.9065561372263</v>
      </c>
      <c r="J67" s="2359">
        <v>21931.236142114358</v>
      </c>
      <c r="K67" s="2358">
        <v>-33948.245596433364</v>
      </c>
      <c r="L67" s="2358">
        <v>1229.7787250795809</v>
      </c>
      <c r="M67" s="2362" t="s">
        <v>73</v>
      </c>
      <c r="N67" s="2361">
        <v>-94.392569953145284</v>
      </c>
      <c r="O67" s="2348"/>
      <c r="P67" s="2348"/>
      <c r="Q67" s="2348"/>
      <c r="R67" s="2348"/>
      <c r="S67" s="2348"/>
      <c r="T67" s="2348"/>
      <c r="U67" s="2348"/>
      <c r="V67" s="2348"/>
      <c r="W67" s="2348"/>
      <c r="X67" s="2348"/>
    </row>
    <row r="68" spans="1:24" s="2346" customFormat="1" ht="15.75" customHeight="1">
      <c r="A68" s="2347"/>
      <c r="B68" s="2347"/>
      <c r="C68" s="2360"/>
      <c r="D68" s="2347" t="s">
        <v>1748</v>
      </c>
      <c r="E68" s="2347"/>
      <c r="F68" s="2347"/>
      <c r="G68" s="2347"/>
      <c r="H68" s="2359">
        <v>0</v>
      </c>
      <c r="I68" s="2358">
        <v>0</v>
      </c>
      <c r="J68" s="2359">
        <v>0</v>
      </c>
      <c r="K68" s="2358">
        <v>0</v>
      </c>
      <c r="L68" s="2358">
        <v>0</v>
      </c>
      <c r="M68" s="2357" t="s">
        <v>73</v>
      </c>
      <c r="N68" s="2356" t="s">
        <v>73</v>
      </c>
      <c r="O68" s="2348"/>
      <c r="P68" s="2348"/>
      <c r="Q68" s="2348"/>
      <c r="R68" s="2348"/>
      <c r="S68" s="2348"/>
      <c r="T68" s="2348"/>
      <c r="U68" s="2348"/>
      <c r="V68" s="2348"/>
      <c r="W68" s="2348"/>
      <c r="X68" s="2348"/>
    </row>
    <row r="69" spans="1:24" s="2346" customFormat="1" ht="15.75" customHeight="1" thickBot="1">
      <c r="A69" s="2347"/>
      <c r="B69" s="2347"/>
      <c r="C69" s="2355" t="s">
        <v>1747</v>
      </c>
      <c r="D69" s="2354"/>
      <c r="E69" s="2353"/>
      <c r="F69" s="2353"/>
      <c r="G69" s="2353"/>
      <c r="H69" s="2352">
        <v>94804.534405662067</v>
      </c>
      <c r="I69" s="2351">
        <v>255259.07119597038</v>
      </c>
      <c r="J69" s="2352">
        <v>20807.410858617335</v>
      </c>
      <c r="K69" s="2351">
        <v>-290515.36687175563</v>
      </c>
      <c r="L69" s="2351">
        <v>-53606.396399472113</v>
      </c>
      <c r="M69" s="2350">
        <v>-78.05230415500607</v>
      </c>
      <c r="N69" s="2349" t="s">
        <v>73</v>
      </c>
      <c r="O69" s="2348"/>
      <c r="P69" s="2348"/>
      <c r="Q69" s="2348"/>
      <c r="R69" s="2348"/>
      <c r="S69" s="2348"/>
      <c r="T69" s="2348"/>
      <c r="U69" s="2348"/>
      <c r="V69" s="2348"/>
      <c r="W69" s="2348"/>
      <c r="X69" s="2348"/>
    </row>
    <row r="70" spans="1:24" s="2346" customFormat="1" ht="20.25" customHeight="1" thickTop="1">
      <c r="A70" s="2347"/>
      <c r="B70" s="2347"/>
      <c r="C70" s="3226" t="s">
        <v>1746</v>
      </c>
      <c r="D70" s="3227"/>
      <c r="E70" s="3227"/>
      <c r="F70" s="3227"/>
      <c r="G70" s="3227"/>
      <c r="H70" s="3227"/>
      <c r="I70" s="3227"/>
      <c r="J70" s="3227"/>
      <c r="K70" s="3227"/>
      <c r="L70" s="3227"/>
      <c r="M70" s="3227"/>
      <c r="N70" s="3227"/>
    </row>
    <row r="71" spans="1:24" s="2346" customFormat="1" ht="15.75" customHeight="1">
      <c r="A71" s="2347"/>
      <c r="B71" s="2347"/>
      <c r="C71" s="3223" t="s">
        <v>1745</v>
      </c>
      <c r="D71" s="3223"/>
      <c r="E71" s="3223"/>
      <c r="F71" s="3223"/>
      <c r="G71" s="3223"/>
      <c r="H71" s="3223"/>
      <c r="I71" s="3223"/>
      <c r="J71" s="3223"/>
      <c r="K71" s="3223"/>
      <c r="L71" s="3223"/>
      <c r="M71" s="3223"/>
      <c r="N71" s="3223"/>
    </row>
    <row r="72" spans="1:24" s="2346" customFormat="1" ht="15.75" customHeight="1">
      <c r="A72" s="2347"/>
      <c r="B72" s="2347"/>
      <c r="C72" s="3223"/>
      <c r="D72" s="3223"/>
      <c r="E72" s="3223"/>
      <c r="F72" s="3223"/>
      <c r="G72" s="3223"/>
      <c r="H72" s="3223"/>
      <c r="I72" s="3223"/>
      <c r="J72" s="3223"/>
      <c r="K72" s="3223"/>
      <c r="L72" s="3223"/>
      <c r="M72" s="3223"/>
      <c r="N72" s="3223"/>
    </row>
    <row r="73" spans="1:24" ht="15.75" customHeight="1">
      <c r="A73" s="2344"/>
      <c r="B73" s="2344"/>
      <c r="C73" s="2344" t="s">
        <v>1744</v>
      </c>
      <c r="D73" s="2344"/>
      <c r="E73" s="2344"/>
      <c r="F73" s="2344"/>
      <c r="G73" s="2344"/>
      <c r="H73" s="2345"/>
      <c r="I73" s="2345"/>
      <c r="J73" s="2344"/>
      <c r="K73" s="2345"/>
      <c r="L73" s="2344"/>
      <c r="M73" s="2344"/>
      <c r="N73" s="2344"/>
    </row>
    <row r="74" spans="1:24" ht="15.75" customHeight="1">
      <c r="A74" s="2344"/>
      <c r="B74" s="2344"/>
      <c r="C74" s="2344"/>
      <c r="D74" s="2344"/>
      <c r="E74" s="2344"/>
      <c r="F74" s="2344"/>
      <c r="G74" s="2344"/>
      <c r="H74" s="2344"/>
      <c r="I74" s="2345"/>
      <c r="J74" s="2344" t="s">
        <v>45</v>
      </c>
      <c r="K74" s="2345"/>
      <c r="L74" s="2344"/>
      <c r="M74" s="2344"/>
      <c r="N74" s="2344"/>
    </row>
    <row r="75" spans="1:24" ht="15.75" customHeight="1">
      <c r="A75" s="2344"/>
      <c r="B75" s="2344"/>
      <c r="C75" s="2344"/>
      <c r="D75" s="2344"/>
      <c r="E75" s="2344"/>
      <c r="F75" s="2344"/>
      <c r="G75" s="2344"/>
      <c r="H75" s="2344"/>
      <c r="I75" s="2345"/>
      <c r="J75" s="2344"/>
      <c r="K75" s="2345"/>
      <c r="L75" s="2344"/>
      <c r="M75" s="2344" t="s">
        <v>45</v>
      </c>
      <c r="N75" s="2344"/>
    </row>
    <row r="76" spans="1:24" ht="15.75" customHeight="1">
      <c r="A76" s="2344"/>
      <c r="B76" s="2344"/>
      <c r="C76" s="2344"/>
      <c r="D76" s="2344"/>
      <c r="E76" s="2344"/>
      <c r="F76" s="2344"/>
      <c r="G76" s="2344"/>
      <c r="H76" s="2344"/>
      <c r="I76" s="2345"/>
      <c r="J76" s="2344"/>
      <c r="K76" s="2345"/>
      <c r="L76" s="2344"/>
      <c r="M76" s="2344"/>
      <c r="N76" s="2344"/>
    </row>
    <row r="77" spans="1:24" ht="15.75" customHeight="1">
      <c r="A77" s="2344"/>
      <c r="B77" s="2344"/>
      <c r="C77" s="2344"/>
      <c r="D77" s="2344"/>
      <c r="E77" s="2344"/>
      <c r="F77" s="2344"/>
      <c r="G77" s="2344"/>
      <c r="H77" s="2344"/>
      <c r="I77" s="2345"/>
      <c r="J77" s="2344"/>
      <c r="K77" s="2345"/>
      <c r="L77" s="2344"/>
      <c r="M77" s="2344"/>
      <c r="N77" s="2344"/>
    </row>
    <row r="78" spans="1:24" ht="15.75" customHeight="1">
      <c r="A78" s="2344"/>
      <c r="B78" s="2344"/>
      <c r="C78" s="2344"/>
      <c r="D78" s="2344"/>
      <c r="E78" s="2344"/>
      <c r="F78" s="2344"/>
      <c r="G78" s="2344"/>
      <c r="H78" s="2344"/>
      <c r="I78" s="2345"/>
      <c r="J78" s="2344"/>
      <c r="K78" s="2345"/>
      <c r="L78" s="2344"/>
      <c r="M78" s="2344"/>
      <c r="N78" s="2344"/>
    </row>
    <row r="79" spans="1:24" ht="15.75" customHeight="1">
      <c r="A79" s="2344"/>
      <c r="B79" s="2344"/>
      <c r="C79" s="2344"/>
      <c r="D79" s="2344"/>
      <c r="E79" s="2344"/>
      <c r="F79" s="2344"/>
      <c r="G79" s="2344"/>
      <c r="H79" s="2344"/>
      <c r="I79" s="2345"/>
      <c r="J79" s="2344"/>
      <c r="K79" s="2345"/>
      <c r="L79" s="2344"/>
      <c r="M79" s="2344"/>
      <c r="N79" s="2344"/>
    </row>
    <row r="80" spans="1:24" ht="15.75" customHeight="1">
      <c r="A80" s="2344"/>
      <c r="B80" s="2344"/>
      <c r="C80" s="2344"/>
      <c r="D80" s="2344"/>
      <c r="E80" s="2344"/>
      <c r="F80" s="2344"/>
      <c r="G80" s="2344"/>
      <c r="H80" s="2344"/>
      <c r="I80" s="2345"/>
      <c r="J80" s="2344"/>
      <c r="K80" s="2345"/>
      <c r="L80" s="2344"/>
      <c r="M80" s="2344"/>
      <c r="N80" s="2344"/>
    </row>
    <row r="81" spans="1:14" ht="15.75" customHeight="1">
      <c r="A81" s="2344"/>
      <c r="B81" s="2344"/>
      <c r="C81" s="2344"/>
      <c r="D81" s="2344"/>
      <c r="E81" s="2344"/>
      <c r="F81" s="2344"/>
      <c r="G81" s="2344"/>
      <c r="H81" s="2344"/>
      <c r="I81" s="2345"/>
      <c r="J81" s="2344"/>
      <c r="K81" s="2345"/>
      <c r="L81" s="2344"/>
      <c r="M81" s="2344"/>
      <c r="N81" s="2344"/>
    </row>
    <row r="82" spans="1:14" ht="15.75" customHeight="1">
      <c r="A82" s="2344"/>
      <c r="B82" s="2344"/>
      <c r="C82" s="2344"/>
      <c r="D82" s="2344"/>
      <c r="E82" s="2344"/>
      <c r="F82" s="2344"/>
      <c r="G82" s="2344"/>
      <c r="H82" s="2344"/>
      <c r="I82" s="2345"/>
      <c r="J82" s="2344"/>
      <c r="K82" s="2345"/>
      <c r="L82" s="2344"/>
      <c r="M82" s="2344"/>
      <c r="N82" s="2344"/>
    </row>
    <row r="83" spans="1:14" ht="15.75" customHeight="1">
      <c r="A83" s="2344"/>
      <c r="B83" s="2344"/>
      <c r="C83" s="2344"/>
      <c r="D83" s="2344"/>
      <c r="E83" s="2344"/>
      <c r="F83" s="2344"/>
      <c r="G83" s="2344"/>
      <c r="H83" s="2344"/>
      <c r="I83" s="2345"/>
      <c r="J83" s="2344"/>
      <c r="K83" s="2345"/>
      <c r="L83" s="2344"/>
      <c r="M83" s="2344"/>
      <c r="N83" s="2344"/>
    </row>
    <row r="84" spans="1:14" ht="15.75" customHeight="1">
      <c r="A84" s="2344"/>
      <c r="B84" s="2344"/>
      <c r="C84" s="2344"/>
      <c r="D84" s="2344"/>
      <c r="E84" s="2344"/>
      <c r="F84" s="2344"/>
      <c r="G84" s="2344"/>
      <c r="H84" s="2344"/>
      <c r="I84" s="2345"/>
      <c r="J84" s="2344"/>
      <c r="K84" s="2345"/>
      <c r="L84" s="2344"/>
      <c r="M84" s="2344"/>
      <c r="N84" s="2344"/>
    </row>
    <row r="85" spans="1:14" ht="15.75" customHeight="1">
      <c r="A85" s="2344"/>
      <c r="B85" s="2344"/>
      <c r="C85" s="2344"/>
      <c r="D85" s="2344"/>
      <c r="E85" s="2344"/>
      <c r="F85" s="2344"/>
      <c r="G85" s="2344"/>
      <c r="H85" s="2344"/>
      <c r="I85" s="2345"/>
      <c r="J85" s="2344"/>
      <c r="K85" s="2345"/>
      <c r="L85" s="2344"/>
      <c r="M85" s="2344"/>
      <c r="N85" s="2344"/>
    </row>
    <row r="86" spans="1:14" ht="15.75" customHeight="1">
      <c r="A86" s="2344"/>
      <c r="B86" s="2344"/>
      <c r="C86" s="2344"/>
      <c r="D86" s="2344"/>
      <c r="E86" s="2344"/>
      <c r="F86" s="2344"/>
      <c r="G86" s="2344"/>
      <c r="H86" s="2344"/>
      <c r="I86" s="2345"/>
      <c r="J86" s="2344"/>
      <c r="K86" s="2345"/>
      <c r="L86" s="2344"/>
      <c r="M86" s="2344"/>
      <c r="N86" s="2344"/>
    </row>
    <row r="87" spans="1:14" ht="15.75" customHeight="1">
      <c r="A87" s="2344"/>
      <c r="B87" s="2344"/>
      <c r="C87" s="2344"/>
      <c r="D87" s="2344"/>
      <c r="E87" s="2344"/>
      <c r="F87" s="2344"/>
      <c r="G87" s="2344"/>
      <c r="H87" s="2344"/>
      <c r="I87" s="2345"/>
      <c r="J87" s="2344"/>
      <c r="K87" s="2345"/>
      <c r="L87" s="2344"/>
      <c r="M87" s="2344"/>
      <c r="N87" s="2344"/>
    </row>
    <row r="88" spans="1:14" ht="15.75" customHeight="1">
      <c r="A88" s="2344"/>
      <c r="B88" s="2344"/>
      <c r="C88" s="2344"/>
      <c r="D88" s="2344"/>
      <c r="E88" s="2344"/>
      <c r="F88" s="2344"/>
      <c r="G88" s="2344"/>
      <c r="H88" s="2344"/>
      <c r="I88" s="2345"/>
      <c r="J88" s="2344"/>
      <c r="K88" s="2345"/>
      <c r="L88" s="2344"/>
      <c r="M88" s="2344"/>
      <c r="N88" s="2344"/>
    </row>
    <row r="89" spans="1:14" ht="15.75" customHeight="1">
      <c r="A89" s="2344"/>
      <c r="B89" s="2344"/>
      <c r="C89" s="2344"/>
      <c r="D89" s="2344"/>
      <c r="E89" s="2344"/>
      <c r="F89" s="2344"/>
      <c r="G89" s="2344"/>
      <c r="H89" s="2344"/>
      <c r="I89" s="2345"/>
      <c r="J89" s="2344"/>
      <c r="K89" s="2345"/>
      <c r="L89" s="2344"/>
      <c r="M89" s="2344"/>
      <c r="N89" s="2344"/>
    </row>
    <row r="90" spans="1:14" ht="15.75" customHeight="1">
      <c r="A90" s="2344"/>
      <c r="B90" s="2344"/>
      <c r="C90" s="2344"/>
      <c r="D90" s="2344"/>
      <c r="E90" s="2344"/>
      <c r="F90" s="2344"/>
      <c r="G90" s="2344"/>
      <c r="H90" s="2344"/>
      <c r="I90" s="2345"/>
      <c r="J90" s="2344"/>
      <c r="K90" s="2345"/>
      <c r="L90" s="2344"/>
      <c r="M90" s="2344"/>
      <c r="N90" s="2344"/>
    </row>
    <row r="91" spans="1:14" ht="15.75" customHeight="1">
      <c r="A91" s="2344"/>
      <c r="B91" s="2344"/>
      <c r="C91" s="2344"/>
      <c r="D91" s="2344"/>
      <c r="E91" s="2344"/>
      <c r="F91" s="2344"/>
      <c r="G91" s="2344"/>
      <c r="H91" s="2344"/>
      <c r="I91" s="2345"/>
      <c r="J91" s="2344"/>
      <c r="K91" s="2345"/>
      <c r="L91" s="2344"/>
      <c r="M91" s="2344"/>
      <c r="N91" s="2344"/>
    </row>
    <row r="92" spans="1:14" ht="15.75" customHeight="1">
      <c r="A92" s="2344"/>
      <c r="B92" s="2344"/>
      <c r="C92" s="2344"/>
      <c r="D92" s="2344"/>
      <c r="E92" s="2344"/>
      <c r="F92" s="2344"/>
      <c r="G92" s="2344"/>
      <c r="H92" s="2344"/>
      <c r="I92" s="2345"/>
      <c r="J92" s="2344"/>
      <c r="K92" s="2345"/>
      <c r="L92" s="2344"/>
      <c r="M92" s="2344"/>
      <c r="N92" s="2344"/>
    </row>
    <row r="93" spans="1:14" ht="15.75" customHeight="1">
      <c r="A93" s="2344"/>
      <c r="B93" s="2344"/>
      <c r="C93" s="2344"/>
      <c r="D93" s="2344"/>
      <c r="E93" s="2344"/>
      <c r="F93" s="2344"/>
      <c r="G93" s="2344"/>
      <c r="H93" s="2344"/>
      <c r="I93" s="2345"/>
      <c r="J93" s="2344"/>
      <c r="K93" s="2345"/>
      <c r="L93" s="2344"/>
      <c r="M93" s="2344"/>
      <c r="N93" s="2344"/>
    </row>
    <row r="94" spans="1:14" ht="15.75" customHeight="1">
      <c r="A94" s="2344"/>
      <c r="B94" s="2344"/>
      <c r="C94" s="2344"/>
      <c r="D94" s="2344"/>
      <c r="E94" s="2344"/>
      <c r="F94" s="2344"/>
      <c r="G94" s="2344"/>
      <c r="H94" s="2344"/>
      <c r="I94" s="2345"/>
      <c r="J94" s="2344"/>
      <c r="K94" s="2345"/>
      <c r="L94" s="2344"/>
      <c r="M94" s="2344"/>
      <c r="N94" s="2344"/>
    </row>
    <row r="95" spans="1:14" ht="15.75" customHeight="1">
      <c r="A95" s="2344"/>
      <c r="B95" s="2344"/>
      <c r="C95" s="2344"/>
      <c r="D95" s="2344"/>
      <c r="E95" s="2344"/>
      <c r="F95" s="2344"/>
      <c r="G95" s="2344"/>
      <c r="H95" s="2344"/>
      <c r="I95" s="2345"/>
      <c r="J95" s="2344"/>
      <c r="K95" s="2345"/>
      <c r="L95" s="2344"/>
      <c r="M95" s="2344"/>
      <c r="N95" s="2344"/>
    </row>
    <row r="96" spans="1:14" ht="15.75" customHeight="1">
      <c r="A96" s="2344"/>
      <c r="B96" s="2344"/>
      <c r="C96" s="2344"/>
      <c r="D96" s="2344"/>
      <c r="E96" s="2344"/>
      <c r="F96" s="2344"/>
      <c r="G96" s="2344"/>
      <c r="H96" s="2344"/>
      <c r="I96" s="2345"/>
      <c r="J96" s="2344"/>
      <c r="K96" s="2345"/>
      <c r="L96" s="2344"/>
      <c r="M96" s="2344"/>
      <c r="N96" s="2344"/>
    </row>
    <row r="97" spans="1:14" ht="15.75" customHeight="1">
      <c r="A97" s="2344"/>
      <c r="B97" s="2344"/>
      <c r="C97" s="2344"/>
      <c r="D97" s="2344"/>
      <c r="E97" s="2344"/>
      <c r="F97" s="2344"/>
      <c r="G97" s="2344"/>
      <c r="H97" s="2344"/>
      <c r="I97" s="2345"/>
      <c r="J97" s="2344"/>
      <c r="K97" s="2345"/>
      <c r="L97" s="2344"/>
      <c r="M97" s="2344"/>
      <c r="N97" s="2344"/>
    </row>
    <row r="98" spans="1:14" ht="15.75" customHeight="1">
      <c r="A98" s="2344"/>
      <c r="B98" s="2344"/>
      <c r="C98" s="2344"/>
      <c r="D98" s="2344"/>
      <c r="E98" s="2344"/>
      <c r="F98" s="2344"/>
      <c r="G98" s="2344"/>
      <c r="H98" s="2344"/>
      <c r="I98" s="2345"/>
      <c r="J98" s="2344"/>
      <c r="K98" s="2345"/>
      <c r="L98" s="2344"/>
      <c r="M98" s="2344"/>
      <c r="N98" s="2344"/>
    </row>
    <row r="99" spans="1:14" ht="15.75" customHeight="1">
      <c r="A99" s="2344"/>
      <c r="B99" s="2344"/>
      <c r="C99" s="2344"/>
      <c r="D99" s="2344"/>
      <c r="E99" s="2344"/>
      <c r="F99" s="2344"/>
      <c r="G99" s="2344"/>
      <c r="H99" s="2344"/>
      <c r="I99" s="2345"/>
      <c r="J99" s="2344"/>
      <c r="K99" s="2345"/>
      <c r="L99" s="2344"/>
      <c r="M99" s="2344"/>
      <c r="N99" s="2344"/>
    </row>
    <row r="100" spans="1:14" ht="15.75" customHeight="1">
      <c r="A100" s="2344"/>
      <c r="B100" s="2344"/>
      <c r="C100" s="2344"/>
      <c r="D100" s="2344"/>
      <c r="E100" s="2344"/>
      <c r="F100" s="2344"/>
      <c r="G100" s="2344"/>
      <c r="H100" s="2344"/>
      <c r="I100" s="2345"/>
      <c r="J100" s="2344"/>
      <c r="K100" s="2345"/>
      <c r="L100" s="2344"/>
      <c r="M100" s="2344"/>
      <c r="N100" s="2344"/>
    </row>
    <row r="101" spans="1:14" ht="15.75" customHeight="1">
      <c r="A101" s="2344"/>
      <c r="B101" s="2344"/>
      <c r="C101" s="2344"/>
      <c r="D101" s="2344"/>
      <c r="E101" s="2344"/>
      <c r="F101" s="2344"/>
      <c r="G101" s="2344"/>
      <c r="H101" s="2344"/>
      <c r="I101" s="2345"/>
      <c r="J101" s="2344"/>
      <c r="K101" s="2345"/>
      <c r="L101" s="2344"/>
      <c r="M101" s="2344"/>
      <c r="N101" s="2344"/>
    </row>
    <row r="102" spans="1:14" ht="15.75" customHeight="1">
      <c r="A102" s="2344"/>
      <c r="B102" s="2344"/>
      <c r="C102" s="2344"/>
      <c r="D102" s="2344"/>
      <c r="E102" s="2344"/>
      <c r="F102" s="2344"/>
      <c r="G102" s="2344"/>
      <c r="H102" s="2344"/>
      <c r="I102" s="2345"/>
      <c r="J102" s="2344"/>
      <c r="K102" s="2345"/>
      <c r="L102" s="2344"/>
      <c r="M102" s="2344"/>
      <c r="N102" s="2344"/>
    </row>
    <row r="103" spans="1:14" ht="15.75" customHeight="1">
      <c r="A103" s="2344"/>
      <c r="B103" s="2344"/>
      <c r="C103" s="2344"/>
      <c r="D103" s="2344"/>
      <c r="E103" s="2344"/>
      <c r="F103" s="2344"/>
      <c r="G103" s="2344"/>
      <c r="H103" s="2344"/>
      <c r="I103" s="2345"/>
      <c r="J103" s="2344"/>
      <c r="K103" s="2345"/>
      <c r="L103" s="2344"/>
      <c r="M103" s="2344"/>
      <c r="N103" s="2344"/>
    </row>
    <row r="104" spans="1:14" ht="15.75" customHeight="1">
      <c r="A104" s="2344"/>
      <c r="B104" s="2344"/>
      <c r="C104" s="2344"/>
      <c r="D104" s="2344"/>
      <c r="E104" s="2344"/>
      <c r="F104" s="2344"/>
      <c r="G104" s="2344"/>
      <c r="H104" s="2344"/>
      <c r="I104" s="2345"/>
      <c r="J104" s="2344"/>
      <c r="K104" s="2345"/>
      <c r="L104" s="2344"/>
      <c r="M104" s="2344"/>
      <c r="N104" s="2344"/>
    </row>
    <row r="105" spans="1:14" ht="15.75" customHeight="1">
      <c r="A105" s="2344"/>
      <c r="B105" s="2344"/>
      <c r="C105" s="2344"/>
      <c r="D105" s="2344"/>
      <c r="E105" s="2344"/>
      <c r="F105" s="2344"/>
      <c r="G105" s="2344"/>
      <c r="H105" s="2344"/>
      <c r="I105" s="2345"/>
      <c r="J105" s="2344"/>
      <c r="K105" s="2345"/>
      <c r="L105" s="2344"/>
      <c r="M105" s="2344"/>
      <c r="N105" s="2344"/>
    </row>
    <row r="106" spans="1:14" ht="15.75" customHeight="1">
      <c r="A106" s="2344"/>
      <c r="B106" s="2344"/>
      <c r="C106" s="2344"/>
      <c r="D106" s="2344"/>
      <c r="E106" s="2344"/>
      <c r="F106" s="2344"/>
      <c r="G106" s="2344"/>
      <c r="H106" s="2344"/>
      <c r="I106" s="2345"/>
      <c r="J106" s="2344"/>
      <c r="K106" s="2345"/>
      <c r="L106" s="2344"/>
      <c r="M106" s="2344"/>
      <c r="N106" s="2344"/>
    </row>
    <row r="107" spans="1:14" ht="15.75" customHeight="1">
      <c r="A107" s="2344"/>
      <c r="B107" s="2344"/>
      <c r="C107" s="2344"/>
      <c r="D107" s="2344"/>
      <c r="E107" s="2344"/>
      <c r="F107" s="2344"/>
      <c r="G107" s="2344"/>
      <c r="H107" s="2344"/>
      <c r="I107" s="2345"/>
      <c r="J107" s="2344"/>
      <c r="K107" s="2345"/>
      <c r="L107" s="2344"/>
      <c r="M107" s="2344"/>
      <c r="N107" s="2344"/>
    </row>
    <row r="108" spans="1:14" ht="15.75" customHeight="1">
      <c r="A108" s="2344"/>
      <c r="B108" s="2344"/>
      <c r="C108" s="2344"/>
      <c r="D108" s="2344"/>
      <c r="E108" s="2344"/>
      <c r="F108" s="2344"/>
      <c r="G108" s="2344"/>
      <c r="H108" s="2344"/>
      <c r="I108" s="2345"/>
      <c r="J108" s="2344"/>
      <c r="K108" s="2345"/>
      <c r="L108" s="2344"/>
      <c r="M108" s="2344"/>
      <c r="N108" s="2344"/>
    </row>
    <row r="109" spans="1:14" ht="15.75" customHeight="1">
      <c r="A109" s="2344"/>
      <c r="B109" s="2344"/>
      <c r="C109" s="2344"/>
      <c r="D109" s="2344"/>
      <c r="E109" s="2344"/>
      <c r="F109" s="2344"/>
      <c r="G109" s="2344"/>
      <c r="H109" s="2344"/>
      <c r="I109" s="2345"/>
      <c r="J109" s="2344"/>
      <c r="K109" s="2345"/>
      <c r="L109" s="2344"/>
      <c r="M109" s="2344"/>
      <c r="N109" s="2344"/>
    </row>
    <row r="110" spans="1:14" ht="15.75" customHeight="1">
      <c r="A110" s="2344"/>
      <c r="B110" s="2344"/>
      <c r="C110" s="2344"/>
      <c r="D110" s="2344"/>
      <c r="E110" s="2344"/>
      <c r="F110" s="2344"/>
      <c r="G110" s="2344"/>
      <c r="H110" s="2344"/>
      <c r="I110" s="2345"/>
      <c r="J110" s="2344"/>
      <c r="K110" s="2345"/>
      <c r="L110" s="2344"/>
      <c r="M110" s="2344"/>
      <c r="N110" s="2344"/>
    </row>
    <row r="111" spans="1:14" ht="15.75" customHeight="1">
      <c r="A111" s="2344"/>
      <c r="B111" s="2344"/>
      <c r="C111" s="2344"/>
      <c r="D111" s="2344"/>
      <c r="E111" s="2344"/>
      <c r="F111" s="2344"/>
      <c r="G111" s="2344"/>
      <c r="H111" s="2344"/>
      <c r="I111" s="2345"/>
      <c r="J111" s="2344"/>
      <c r="K111" s="2345"/>
      <c r="L111" s="2344"/>
      <c r="M111" s="2344"/>
      <c r="N111" s="2344"/>
    </row>
    <row r="112" spans="1:14" ht="15.75" customHeight="1">
      <c r="A112" s="2344"/>
      <c r="B112" s="2344"/>
      <c r="C112" s="2344"/>
      <c r="D112" s="2344"/>
      <c r="E112" s="2344"/>
      <c r="F112" s="2344"/>
      <c r="G112" s="2344"/>
      <c r="H112" s="2344"/>
      <c r="I112" s="2345"/>
      <c r="J112" s="2344"/>
      <c r="K112" s="2345"/>
      <c r="L112" s="2344"/>
      <c r="M112" s="2344"/>
      <c r="N112" s="2344"/>
    </row>
    <row r="113" spans="1:14" ht="15.75" customHeight="1">
      <c r="A113" s="2344"/>
      <c r="B113" s="2344"/>
      <c r="C113" s="2344"/>
      <c r="D113" s="2344"/>
      <c r="E113" s="2344"/>
      <c r="F113" s="2344"/>
      <c r="G113" s="2344"/>
      <c r="H113" s="2344"/>
      <c r="I113" s="2345"/>
      <c r="J113" s="2344"/>
      <c r="K113" s="2345"/>
      <c r="L113" s="2344"/>
      <c r="M113" s="2344"/>
      <c r="N113" s="2344"/>
    </row>
    <row r="114" spans="1:14" ht="15.75" customHeight="1">
      <c r="A114" s="2344"/>
      <c r="B114" s="2344"/>
      <c r="C114" s="2344"/>
      <c r="D114" s="2344"/>
      <c r="E114" s="2344"/>
      <c r="F114" s="2344"/>
      <c r="G114" s="2344"/>
      <c r="H114" s="2344"/>
      <c r="I114" s="2345"/>
      <c r="J114" s="2344"/>
      <c r="K114" s="2345"/>
      <c r="L114" s="2344"/>
      <c r="M114" s="2344"/>
      <c r="N114" s="2344"/>
    </row>
    <row r="115" spans="1:14" ht="15.75" customHeight="1">
      <c r="A115" s="2344"/>
      <c r="B115" s="2344"/>
      <c r="C115" s="2344"/>
      <c r="D115" s="2344"/>
      <c r="E115" s="2344"/>
      <c r="F115" s="2344"/>
      <c r="G115" s="2344"/>
      <c r="H115" s="2344"/>
      <c r="I115" s="2345"/>
      <c r="J115" s="2344"/>
      <c r="K115" s="2345"/>
      <c r="L115" s="2344"/>
      <c r="M115" s="2344"/>
      <c r="N115" s="2344"/>
    </row>
    <row r="116" spans="1:14" ht="15.75" customHeight="1">
      <c r="A116" s="2344"/>
      <c r="B116" s="2344"/>
      <c r="C116" s="2344"/>
      <c r="D116" s="2344"/>
      <c r="E116" s="2344"/>
      <c r="F116" s="2344"/>
      <c r="G116" s="2344"/>
      <c r="H116" s="2344"/>
      <c r="I116" s="2345"/>
      <c r="J116" s="2344"/>
      <c r="K116" s="2345"/>
      <c r="L116" s="2344"/>
      <c r="M116" s="2344"/>
      <c r="N116" s="2344"/>
    </row>
    <row r="117" spans="1:14" ht="15.75" customHeight="1">
      <c r="A117" s="2344"/>
      <c r="B117" s="2344"/>
      <c r="C117" s="2344"/>
      <c r="D117" s="2344"/>
      <c r="E117" s="2344"/>
      <c r="F117" s="2344"/>
      <c r="G117" s="2344"/>
      <c r="H117" s="2344"/>
      <c r="I117" s="2345"/>
      <c r="J117" s="2344"/>
      <c r="K117" s="2345"/>
      <c r="L117" s="2344"/>
      <c r="M117" s="2344"/>
      <c r="N117" s="2344"/>
    </row>
    <row r="118" spans="1:14" ht="15.75" customHeight="1">
      <c r="A118" s="2344"/>
      <c r="B118" s="2344"/>
      <c r="C118" s="2344"/>
      <c r="D118" s="2344"/>
      <c r="E118" s="2344"/>
      <c r="F118" s="2344"/>
      <c r="G118" s="2344"/>
      <c r="H118" s="2344"/>
      <c r="I118" s="2345"/>
      <c r="J118" s="2344"/>
      <c r="K118" s="2345"/>
      <c r="L118" s="2344"/>
      <c r="M118" s="2344"/>
      <c r="N118" s="2344"/>
    </row>
    <row r="119" spans="1:14" ht="15.75" customHeight="1">
      <c r="A119" s="2344"/>
      <c r="B119" s="2344"/>
      <c r="C119" s="2344"/>
      <c r="D119" s="2344"/>
      <c r="E119" s="2344"/>
      <c r="F119" s="2344"/>
      <c r="G119" s="2344"/>
      <c r="H119" s="2344"/>
      <c r="I119" s="2345"/>
      <c r="J119" s="2344"/>
      <c r="K119" s="2345"/>
      <c r="L119" s="2344"/>
      <c r="M119" s="2344"/>
      <c r="N119" s="2344"/>
    </row>
    <row r="120" spans="1:14" ht="15.75" customHeight="1">
      <c r="A120" s="2344"/>
      <c r="B120" s="2344"/>
      <c r="C120" s="2344"/>
      <c r="D120" s="2344"/>
      <c r="E120" s="2344"/>
      <c r="F120" s="2344"/>
      <c r="G120" s="2344"/>
      <c r="H120" s="2344"/>
      <c r="I120" s="2345"/>
      <c r="J120" s="2344"/>
      <c r="K120" s="2345"/>
      <c r="L120" s="2344"/>
      <c r="M120" s="2344"/>
      <c r="N120" s="2344"/>
    </row>
    <row r="121" spans="1:14" ht="15.75" customHeight="1">
      <c r="A121" s="2344"/>
      <c r="B121" s="2344"/>
      <c r="C121" s="2344"/>
      <c r="D121" s="2344"/>
      <c r="E121" s="2344"/>
      <c r="F121" s="2344"/>
      <c r="G121" s="2344"/>
      <c r="H121" s="2344"/>
      <c r="I121" s="2345"/>
      <c r="J121" s="2344"/>
      <c r="K121" s="2345"/>
      <c r="L121" s="2344"/>
      <c r="M121" s="2344"/>
      <c r="N121" s="2344"/>
    </row>
    <row r="122" spans="1:14" ht="15.75" customHeight="1">
      <c r="A122" s="2344"/>
      <c r="B122" s="2344"/>
      <c r="C122" s="2344"/>
      <c r="D122" s="2344"/>
      <c r="E122" s="2344"/>
      <c r="F122" s="2344"/>
      <c r="G122" s="2344"/>
      <c r="H122" s="2344"/>
      <c r="I122" s="2345"/>
      <c r="J122" s="2344"/>
      <c r="K122" s="2345"/>
      <c r="L122" s="2344"/>
      <c r="M122" s="2344"/>
      <c r="N122" s="2344"/>
    </row>
    <row r="123" spans="1:14" ht="15.75" customHeight="1">
      <c r="A123" s="2344"/>
      <c r="B123" s="2344"/>
      <c r="C123" s="2344"/>
      <c r="D123" s="2344"/>
      <c r="E123" s="2344"/>
      <c r="F123" s="2344"/>
      <c r="G123" s="2344"/>
      <c r="H123" s="2344"/>
      <c r="I123" s="2345"/>
      <c r="J123" s="2344"/>
      <c r="K123" s="2345"/>
      <c r="L123" s="2344"/>
      <c r="M123" s="2344"/>
      <c r="N123" s="2344"/>
    </row>
    <row r="124" spans="1:14" ht="15.75" customHeight="1">
      <c r="A124" s="2344"/>
      <c r="B124" s="2344"/>
      <c r="C124" s="2344"/>
      <c r="D124" s="2344"/>
      <c r="E124" s="2344"/>
      <c r="F124" s="2344"/>
      <c r="G124" s="2344"/>
      <c r="H124" s="2344"/>
      <c r="I124" s="2345"/>
      <c r="J124" s="2344"/>
      <c r="K124" s="2345"/>
      <c r="L124" s="2344"/>
      <c r="M124" s="2344"/>
      <c r="N124" s="2344"/>
    </row>
    <row r="125" spans="1:14" ht="15.75" customHeight="1">
      <c r="A125" s="2344"/>
      <c r="B125" s="2344"/>
      <c r="C125" s="2344"/>
      <c r="D125" s="2344"/>
      <c r="E125" s="2344"/>
      <c r="F125" s="2344"/>
      <c r="G125" s="2344"/>
      <c r="H125" s="2344"/>
      <c r="I125" s="2345"/>
      <c r="J125" s="2344"/>
      <c r="K125" s="2345"/>
      <c r="L125" s="2344"/>
      <c r="M125" s="2344"/>
      <c r="N125" s="2344"/>
    </row>
    <row r="126" spans="1:14" ht="15.75" customHeight="1">
      <c r="A126" s="2344"/>
      <c r="B126" s="2344"/>
      <c r="C126" s="2344"/>
      <c r="D126" s="2344"/>
      <c r="E126" s="2344"/>
      <c r="F126" s="2344"/>
      <c r="G126" s="2344"/>
      <c r="H126" s="2344"/>
      <c r="I126" s="2345"/>
      <c r="J126" s="2344"/>
      <c r="K126" s="2345"/>
      <c r="L126" s="2344"/>
      <c r="M126" s="2344"/>
      <c r="N126" s="2344"/>
    </row>
    <row r="127" spans="1:14" ht="15.75" customHeight="1">
      <c r="A127" s="2344"/>
      <c r="B127" s="2344"/>
      <c r="C127" s="2344"/>
      <c r="D127" s="2344"/>
      <c r="E127" s="2344"/>
      <c r="F127" s="2344"/>
      <c r="G127" s="2344"/>
      <c r="H127" s="2344"/>
      <c r="I127" s="2345"/>
      <c r="J127" s="2344"/>
      <c r="K127" s="2345"/>
      <c r="L127" s="2344"/>
      <c r="M127" s="2344"/>
      <c r="N127" s="2344"/>
    </row>
    <row r="128" spans="1:14" ht="15.75" customHeight="1">
      <c r="A128" s="2344"/>
      <c r="B128" s="2344"/>
      <c r="C128" s="2344"/>
      <c r="D128" s="2344"/>
      <c r="E128" s="2344"/>
      <c r="F128" s="2344"/>
      <c r="G128" s="2344"/>
      <c r="H128" s="2344"/>
      <c r="I128" s="2345"/>
      <c r="J128" s="2344"/>
      <c r="K128" s="2345"/>
      <c r="L128" s="2344"/>
      <c r="M128" s="2344"/>
      <c r="N128" s="2344"/>
    </row>
    <row r="129" spans="1:14" ht="15.75" customHeight="1">
      <c r="A129" s="2344"/>
      <c r="B129" s="2344"/>
      <c r="C129" s="2344"/>
      <c r="D129" s="2344"/>
      <c r="E129" s="2344"/>
      <c r="F129" s="2344"/>
      <c r="G129" s="2344"/>
      <c r="H129" s="2344"/>
      <c r="I129" s="2345"/>
      <c r="J129" s="2344"/>
      <c r="K129" s="2345"/>
      <c r="L129" s="2344"/>
      <c r="M129" s="2344"/>
      <c r="N129" s="2344"/>
    </row>
    <row r="130" spans="1:14" ht="15.75" customHeight="1">
      <c r="A130" s="2344"/>
      <c r="B130" s="2344"/>
      <c r="C130" s="2344"/>
      <c r="D130" s="2344"/>
      <c r="E130" s="2344"/>
      <c r="F130" s="2344"/>
      <c r="G130" s="2344"/>
      <c r="H130" s="2344"/>
      <c r="I130" s="2345"/>
      <c r="J130" s="2344"/>
      <c r="K130" s="2345"/>
      <c r="L130" s="2344"/>
      <c r="M130" s="2344"/>
      <c r="N130" s="2344"/>
    </row>
    <row r="131" spans="1:14" ht="15.75" customHeight="1">
      <c r="A131" s="2344"/>
      <c r="B131" s="2344"/>
      <c r="C131" s="2344"/>
      <c r="D131" s="2344"/>
      <c r="E131" s="2344"/>
      <c r="F131" s="2344"/>
      <c r="G131" s="2344"/>
      <c r="H131" s="2344"/>
      <c r="I131" s="2345"/>
      <c r="J131" s="2344"/>
      <c r="K131" s="2345"/>
      <c r="L131" s="2344"/>
      <c r="M131" s="2344"/>
      <c r="N131" s="2344"/>
    </row>
    <row r="132" spans="1:14" ht="15.75" customHeight="1">
      <c r="A132" s="2344"/>
      <c r="B132" s="2344"/>
      <c r="C132" s="2344"/>
      <c r="D132" s="2344"/>
      <c r="E132" s="2344"/>
      <c r="F132" s="2344"/>
      <c r="G132" s="2344"/>
      <c r="H132" s="2344"/>
      <c r="I132" s="2345"/>
      <c r="J132" s="2344"/>
      <c r="K132" s="2345"/>
      <c r="L132" s="2344"/>
      <c r="M132" s="2344"/>
      <c r="N132" s="2344"/>
    </row>
    <row r="133" spans="1:14" ht="15.75" customHeight="1">
      <c r="A133" s="2344"/>
      <c r="B133" s="2344"/>
      <c r="C133" s="2344"/>
      <c r="D133" s="2344"/>
      <c r="E133" s="2344"/>
      <c r="F133" s="2344"/>
      <c r="G133" s="2344"/>
      <c r="H133" s="2344"/>
      <c r="I133" s="2345"/>
      <c r="J133" s="2344"/>
      <c r="K133" s="2345"/>
      <c r="L133" s="2344"/>
      <c r="M133" s="2344"/>
      <c r="N133" s="2344"/>
    </row>
    <row r="134" spans="1:14" ht="15.75" customHeight="1">
      <c r="A134" s="2344"/>
      <c r="B134" s="2344"/>
      <c r="C134" s="2344"/>
      <c r="D134" s="2344"/>
      <c r="E134" s="2344"/>
      <c r="F134" s="2344"/>
      <c r="G134" s="2344"/>
      <c r="H134" s="2344"/>
      <c r="I134" s="2345"/>
      <c r="J134" s="2344"/>
      <c r="K134" s="2345"/>
      <c r="L134" s="2344"/>
      <c r="M134" s="2344"/>
      <c r="N134" s="2344"/>
    </row>
    <row r="135" spans="1:14" ht="15.75" customHeight="1">
      <c r="A135" s="2344"/>
      <c r="B135" s="2344"/>
      <c r="C135" s="2344"/>
      <c r="D135" s="2344"/>
      <c r="E135" s="2344"/>
      <c r="F135" s="2344"/>
      <c r="G135" s="2344"/>
      <c r="H135" s="2344"/>
      <c r="I135" s="2345"/>
      <c r="J135" s="2344"/>
      <c r="K135" s="2345"/>
      <c r="L135" s="2344"/>
      <c r="M135" s="2344"/>
      <c r="N135" s="2344"/>
    </row>
    <row r="136" spans="1:14" ht="15.75" customHeight="1">
      <c r="A136" s="2344"/>
      <c r="B136" s="2344"/>
      <c r="C136" s="2344"/>
      <c r="D136" s="2344"/>
      <c r="E136" s="2344"/>
      <c r="F136" s="2344"/>
      <c r="G136" s="2344"/>
      <c r="H136" s="2344"/>
      <c r="I136" s="2345"/>
      <c r="J136" s="2344"/>
      <c r="K136" s="2345"/>
      <c r="L136" s="2344"/>
      <c r="M136" s="2344"/>
      <c r="N136" s="2344"/>
    </row>
    <row r="137" spans="1:14" ht="15.75" customHeight="1">
      <c r="A137" s="2344"/>
      <c r="B137" s="2344"/>
      <c r="C137" s="2344"/>
      <c r="D137" s="2344"/>
      <c r="E137" s="2344"/>
      <c r="F137" s="2344"/>
      <c r="G137" s="2344"/>
      <c r="H137" s="2344"/>
      <c r="I137" s="2345"/>
      <c r="J137" s="2344"/>
      <c r="K137" s="2345"/>
      <c r="L137" s="2344"/>
      <c r="M137" s="2344"/>
      <c r="N137" s="2344"/>
    </row>
    <row r="138" spans="1:14" ht="15.75" customHeight="1">
      <c r="A138" s="2344"/>
      <c r="B138" s="2344"/>
      <c r="C138" s="2344"/>
      <c r="D138" s="2344"/>
      <c r="E138" s="2344"/>
      <c r="F138" s="2344"/>
      <c r="G138" s="2344"/>
      <c r="H138" s="2344"/>
      <c r="I138" s="2345"/>
      <c r="J138" s="2344"/>
      <c r="K138" s="2345"/>
      <c r="L138" s="2344"/>
      <c r="M138" s="2344"/>
      <c r="N138" s="2344"/>
    </row>
    <row r="139" spans="1:14" ht="15.75" customHeight="1">
      <c r="A139" s="2344"/>
      <c r="B139" s="2344"/>
      <c r="C139" s="2344"/>
      <c r="D139" s="2344"/>
      <c r="E139" s="2344"/>
      <c r="F139" s="2344"/>
      <c r="G139" s="2344"/>
      <c r="H139" s="2344"/>
      <c r="I139" s="2345"/>
      <c r="J139" s="2344"/>
      <c r="K139" s="2345"/>
      <c r="L139" s="2344"/>
      <c r="M139" s="2344"/>
      <c r="N139" s="2344"/>
    </row>
    <row r="140" spans="1:14" ht="15.75" customHeight="1">
      <c r="A140" s="2344"/>
      <c r="B140" s="2344"/>
      <c r="C140" s="2344"/>
      <c r="D140" s="2344"/>
      <c r="E140" s="2344"/>
      <c r="F140" s="2344"/>
      <c r="G140" s="2344"/>
      <c r="H140" s="2344"/>
      <c r="I140" s="2345"/>
      <c r="J140" s="2344"/>
      <c r="K140" s="2345"/>
      <c r="L140" s="2344"/>
      <c r="M140" s="2344"/>
      <c r="N140" s="2344"/>
    </row>
    <row r="141" spans="1:14" ht="15.75" customHeight="1">
      <c r="A141" s="2344"/>
      <c r="B141" s="2344"/>
      <c r="C141" s="2344"/>
      <c r="D141" s="2344"/>
      <c r="E141" s="2344"/>
      <c r="F141" s="2344"/>
      <c r="G141" s="2344"/>
      <c r="H141" s="2344"/>
      <c r="I141" s="2345"/>
      <c r="J141" s="2344"/>
      <c r="K141" s="2345"/>
      <c r="L141" s="2344"/>
      <c r="M141" s="2344"/>
      <c r="N141" s="2344"/>
    </row>
    <row r="142" spans="1:14" ht="15.75" customHeight="1">
      <c r="A142" s="2344"/>
      <c r="B142" s="2344"/>
      <c r="C142" s="2344"/>
      <c r="D142" s="2344"/>
      <c r="E142" s="2344"/>
      <c r="F142" s="2344"/>
      <c r="G142" s="2344"/>
      <c r="H142" s="2344"/>
      <c r="I142" s="2345"/>
      <c r="J142" s="2344"/>
      <c r="K142" s="2345"/>
      <c r="L142" s="2344"/>
      <c r="M142" s="2344"/>
      <c r="N142" s="2344"/>
    </row>
    <row r="143" spans="1:14" ht="15.75" customHeight="1">
      <c r="A143" s="2344"/>
      <c r="B143" s="2344"/>
      <c r="C143" s="2344"/>
      <c r="D143" s="2344"/>
      <c r="E143" s="2344"/>
      <c r="F143" s="2344"/>
      <c r="G143" s="2344"/>
      <c r="H143" s="2344"/>
      <c r="I143" s="2345"/>
      <c r="J143" s="2344"/>
      <c r="K143" s="2345"/>
      <c r="L143" s="2344"/>
      <c r="M143" s="2344"/>
      <c r="N143" s="2344"/>
    </row>
    <row r="144" spans="1:14" ht="15.75" customHeight="1">
      <c r="A144" s="2344"/>
      <c r="B144" s="2344"/>
      <c r="C144" s="2344"/>
      <c r="D144" s="2344"/>
      <c r="E144" s="2344"/>
      <c r="F144" s="2344"/>
      <c r="G144" s="2344"/>
      <c r="H144" s="2344"/>
      <c r="I144" s="2345"/>
      <c r="J144" s="2344"/>
      <c r="K144" s="2345"/>
      <c r="L144" s="2344"/>
      <c r="M144" s="2344"/>
      <c r="N144" s="2344"/>
    </row>
    <row r="145" spans="1:14" ht="15.75" customHeight="1">
      <c r="A145" s="2344"/>
      <c r="B145" s="2344"/>
      <c r="C145" s="2344"/>
      <c r="D145" s="2344"/>
      <c r="E145" s="2344"/>
      <c r="F145" s="2344"/>
      <c r="G145" s="2344"/>
      <c r="H145" s="2344"/>
      <c r="I145" s="2345"/>
      <c r="J145" s="2344"/>
      <c r="K145" s="2345"/>
      <c r="L145" s="2344"/>
      <c r="M145" s="2344"/>
      <c r="N145" s="2344"/>
    </row>
    <row r="146" spans="1:14" ht="15.75" customHeight="1">
      <c r="A146" s="2344"/>
      <c r="B146" s="2344"/>
      <c r="C146" s="2344"/>
      <c r="D146" s="2344"/>
      <c r="E146" s="2344"/>
      <c r="F146" s="2344"/>
      <c r="G146" s="2344"/>
      <c r="H146" s="2344"/>
      <c r="I146" s="2345"/>
      <c r="J146" s="2344"/>
      <c r="K146" s="2345"/>
      <c r="L146" s="2344"/>
      <c r="M146" s="2344"/>
      <c r="N146" s="2344"/>
    </row>
    <row r="147" spans="1:14" ht="15.75" customHeight="1">
      <c r="A147" s="2344"/>
      <c r="B147" s="2344"/>
      <c r="C147" s="2344"/>
      <c r="D147" s="2344"/>
      <c r="E147" s="2344"/>
      <c r="F147" s="2344"/>
      <c r="G147" s="2344"/>
      <c r="H147" s="2344"/>
      <c r="I147" s="2345"/>
      <c r="J147" s="2344"/>
      <c r="K147" s="2345"/>
      <c r="L147" s="2344"/>
      <c r="M147" s="2344"/>
      <c r="N147" s="2344"/>
    </row>
    <row r="148" spans="1:14" ht="15.75" customHeight="1">
      <c r="A148" s="2344"/>
      <c r="B148" s="2344"/>
      <c r="C148" s="2344"/>
      <c r="D148" s="2344"/>
      <c r="E148" s="2344"/>
      <c r="F148" s="2344"/>
      <c r="G148" s="2344"/>
      <c r="H148" s="2344"/>
      <c r="I148" s="2345"/>
      <c r="J148" s="2344"/>
      <c r="K148" s="2345"/>
      <c r="L148" s="2344"/>
      <c r="M148" s="2344"/>
      <c r="N148" s="2344"/>
    </row>
    <row r="149" spans="1:14" ht="15.75" customHeight="1">
      <c r="A149" s="2344"/>
      <c r="B149" s="2344"/>
      <c r="C149" s="2344"/>
      <c r="D149" s="2344"/>
      <c r="E149" s="2344"/>
      <c r="F149" s="2344"/>
      <c r="G149" s="2344"/>
      <c r="H149" s="2344"/>
      <c r="I149" s="2345"/>
      <c r="J149" s="2344"/>
      <c r="K149" s="2345"/>
      <c r="L149" s="2344"/>
      <c r="M149" s="2344"/>
      <c r="N149" s="2344"/>
    </row>
    <row r="150" spans="1:14" ht="15.75" customHeight="1">
      <c r="A150" s="2344"/>
      <c r="B150" s="2344"/>
      <c r="C150" s="2344"/>
      <c r="D150" s="2344"/>
      <c r="E150" s="2344"/>
      <c r="F150" s="2344"/>
      <c r="G150" s="2344"/>
      <c r="H150" s="2344"/>
      <c r="I150" s="2345"/>
      <c r="J150" s="2344"/>
      <c r="K150" s="2345"/>
      <c r="L150" s="2344"/>
      <c r="M150" s="2344"/>
      <c r="N150" s="2344"/>
    </row>
    <row r="151" spans="1:14" ht="15.75" customHeight="1">
      <c r="A151" s="2344"/>
      <c r="B151" s="2344"/>
      <c r="C151" s="2344"/>
      <c r="D151" s="2344"/>
      <c r="E151" s="2344"/>
      <c r="F151" s="2344"/>
      <c r="G151" s="2344"/>
      <c r="H151" s="2344"/>
      <c r="I151" s="2345"/>
      <c r="J151" s="2344"/>
      <c r="K151" s="2345"/>
      <c r="L151" s="2344"/>
      <c r="M151" s="2344"/>
      <c r="N151" s="2344"/>
    </row>
    <row r="152" spans="1:14" ht="15.75" customHeight="1">
      <c r="A152" s="2344"/>
      <c r="B152" s="2344"/>
      <c r="C152" s="2344"/>
      <c r="D152" s="2344"/>
      <c r="E152" s="2344"/>
      <c r="F152" s="2344"/>
      <c r="G152" s="2344"/>
      <c r="H152" s="2344"/>
      <c r="I152" s="2345"/>
      <c r="J152" s="2344"/>
      <c r="K152" s="2345"/>
      <c r="L152" s="2344"/>
      <c r="M152" s="2344"/>
      <c r="N152" s="2344"/>
    </row>
    <row r="153" spans="1:14" ht="15.75" customHeight="1">
      <c r="A153" s="2344"/>
      <c r="B153" s="2344"/>
      <c r="C153" s="2344"/>
      <c r="D153" s="2344"/>
      <c r="E153" s="2344"/>
      <c r="F153" s="2344"/>
      <c r="G153" s="2344"/>
      <c r="H153" s="2344"/>
      <c r="I153" s="2345"/>
      <c r="J153" s="2344"/>
      <c r="K153" s="2345"/>
      <c r="L153" s="2344"/>
      <c r="M153" s="2344"/>
      <c r="N153" s="2344"/>
    </row>
    <row r="154" spans="1:14" ht="15.75" customHeight="1">
      <c r="A154" s="2344"/>
      <c r="B154" s="2344"/>
      <c r="C154" s="2344"/>
      <c r="D154" s="2344"/>
      <c r="E154" s="2344"/>
      <c r="F154" s="2344"/>
      <c r="G154" s="2344"/>
      <c r="H154" s="2344"/>
      <c r="I154" s="2344"/>
      <c r="J154" s="2344"/>
      <c r="K154" s="2344"/>
      <c r="L154" s="2344"/>
      <c r="M154" s="2344"/>
      <c r="N154" s="2344"/>
    </row>
    <row r="155" spans="1:14" ht="15.75" customHeight="1">
      <c r="A155" s="2344"/>
      <c r="B155" s="2344"/>
      <c r="C155" s="2344"/>
      <c r="D155" s="2344"/>
      <c r="E155" s="2344"/>
      <c r="F155" s="2344"/>
      <c r="G155" s="2344"/>
      <c r="H155" s="2344"/>
      <c r="I155" s="2344"/>
      <c r="J155" s="2344"/>
      <c r="K155" s="2344"/>
      <c r="L155" s="2344"/>
      <c r="M155" s="2344"/>
      <c r="N155" s="2344"/>
    </row>
    <row r="156" spans="1:14" ht="15.75" customHeight="1">
      <c r="A156" s="2344"/>
      <c r="B156" s="2344"/>
      <c r="C156" s="2344"/>
      <c r="D156" s="2344"/>
      <c r="E156" s="2344"/>
      <c r="F156" s="2344"/>
      <c r="G156" s="2344"/>
      <c r="H156" s="2344"/>
      <c r="I156" s="2344"/>
      <c r="J156" s="2344"/>
      <c r="K156" s="2344"/>
      <c r="L156" s="2344"/>
      <c r="M156" s="2344"/>
      <c r="N156" s="2344"/>
    </row>
    <row r="157" spans="1:14" ht="15.75" customHeight="1">
      <c r="A157" s="2344"/>
      <c r="B157" s="2344"/>
      <c r="C157" s="2344"/>
      <c r="D157" s="2344"/>
      <c r="E157" s="2344"/>
      <c r="F157" s="2344"/>
      <c r="G157" s="2344"/>
      <c r="H157" s="2344"/>
      <c r="I157" s="2344"/>
      <c r="J157" s="2344"/>
      <c r="K157" s="2344"/>
      <c r="L157" s="2344"/>
      <c r="M157" s="2344"/>
      <c r="N157" s="2344"/>
    </row>
    <row r="158" spans="1:14" ht="15.75" customHeight="1">
      <c r="A158" s="2344"/>
      <c r="B158" s="2344"/>
      <c r="C158" s="2344"/>
      <c r="D158" s="2344"/>
      <c r="E158" s="2344"/>
      <c r="F158" s="2344"/>
      <c r="G158" s="2344"/>
      <c r="H158" s="2344"/>
      <c r="I158" s="2344"/>
      <c r="J158" s="2344"/>
      <c r="K158" s="2344"/>
      <c r="L158" s="2344"/>
      <c r="M158" s="2344"/>
      <c r="N158" s="2344"/>
    </row>
    <row r="159" spans="1:14" ht="15.75" customHeight="1">
      <c r="A159" s="2344"/>
      <c r="B159" s="2344"/>
      <c r="C159" s="2344"/>
      <c r="D159" s="2344"/>
      <c r="E159" s="2344"/>
      <c r="F159" s="2344"/>
      <c r="G159" s="2344"/>
      <c r="H159" s="2344"/>
      <c r="I159" s="2344"/>
      <c r="J159" s="2344"/>
      <c r="K159" s="2344"/>
      <c r="L159" s="2344"/>
      <c r="M159" s="2344"/>
      <c r="N159" s="2344"/>
    </row>
    <row r="160" spans="1:14" ht="15.75" customHeight="1">
      <c r="A160" s="2344"/>
      <c r="B160" s="2344"/>
      <c r="C160" s="2344"/>
      <c r="D160" s="2344"/>
      <c r="E160" s="2344"/>
      <c r="F160" s="2344"/>
      <c r="G160" s="2344"/>
      <c r="H160" s="2344"/>
      <c r="I160" s="2344"/>
      <c r="J160" s="2344"/>
      <c r="K160" s="2344"/>
      <c r="L160" s="2344"/>
      <c r="M160" s="2344"/>
      <c r="N160" s="2344"/>
    </row>
    <row r="161" spans="1:14" ht="15.75" customHeight="1">
      <c r="A161" s="2344"/>
      <c r="B161" s="2344"/>
      <c r="C161" s="2344"/>
      <c r="D161" s="2344"/>
      <c r="E161" s="2344"/>
      <c r="F161" s="2344"/>
      <c r="G161" s="2344"/>
      <c r="H161" s="2344"/>
      <c r="I161" s="2344"/>
      <c r="J161" s="2344"/>
      <c r="K161" s="2344"/>
      <c r="L161" s="2344"/>
      <c r="M161" s="2344"/>
      <c r="N161" s="2344"/>
    </row>
    <row r="162" spans="1:14" ht="15.75" customHeight="1">
      <c r="A162" s="2344"/>
      <c r="B162" s="2344"/>
      <c r="C162" s="2344"/>
      <c r="D162" s="2344"/>
      <c r="E162" s="2344"/>
      <c r="F162" s="2344"/>
      <c r="G162" s="2344"/>
      <c r="H162" s="2344"/>
      <c r="I162" s="2344"/>
      <c r="J162" s="2344"/>
      <c r="K162" s="2344"/>
      <c r="L162" s="2344"/>
      <c r="M162" s="2344"/>
      <c r="N162" s="2344"/>
    </row>
    <row r="163" spans="1:14" ht="15.75" customHeight="1">
      <c r="A163" s="2344"/>
      <c r="B163" s="2344"/>
      <c r="C163" s="2344"/>
      <c r="D163" s="2344"/>
      <c r="E163" s="2344"/>
      <c r="F163" s="2344"/>
      <c r="G163" s="2344"/>
      <c r="H163" s="2344"/>
      <c r="I163" s="2344"/>
      <c r="J163" s="2344"/>
      <c r="K163" s="2344"/>
      <c r="L163" s="2344"/>
      <c r="M163" s="2344"/>
      <c r="N163" s="2344"/>
    </row>
    <row r="164" spans="1:14" ht="15.75" customHeight="1">
      <c r="A164" s="2344"/>
      <c r="B164" s="2344"/>
      <c r="C164" s="2344"/>
      <c r="D164" s="2344"/>
      <c r="E164" s="2344"/>
      <c r="F164" s="2344"/>
      <c r="G164" s="2344"/>
      <c r="H164" s="2344"/>
      <c r="I164" s="2344"/>
      <c r="J164" s="2344"/>
      <c r="K164" s="2344"/>
      <c r="L164" s="2344"/>
      <c r="M164" s="2344"/>
      <c r="N164" s="2344"/>
    </row>
    <row r="165" spans="1:14" ht="15.75" customHeight="1">
      <c r="A165" s="2344"/>
      <c r="B165" s="2344"/>
      <c r="C165" s="2344"/>
      <c r="D165" s="2344"/>
      <c r="E165" s="2344"/>
      <c r="F165" s="2344"/>
      <c r="G165" s="2344"/>
      <c r="H165" s="2344"/>
      <c r="I165" s="2344"/>
      <c r="J165" s="2344"/>
      <c r="K165" s="2344"/>
      <c r="L165" s="2344"/>
      <c r="M165" s="2344"/>
      <c r="N165" s="2344"/>
    </row>
    <row r="166" spans="1:14" ht="15.75" customHeight="1">
      <c r="A166" s="2344"/>
      <c r="B166" s="2344"/>
      <c r="C166" s="2344"/>
      <c r="D166" s="2344"/>
      <c r="E166" s="2344"/>
      <c r="F166" s="2344"/>
      <c r="G166" s="2344"/>
      <c r="H166" s="2344"/>
      <c r="I166" s="2344"/>
      <c r="J166" s="2344"/>
      <c r="K166" s="2344"/>
      <c r="L166" s="2344"/>
      <c r="M166" s="2344"/>
      <c r="N166" s="2344"/>
    </row>
    <row r="167" spans="1:14" ht="15.75" customHeight="1">
      <c r="A167" s="2344"/>
      <c r="B167" s="2344"/>
      <c r="C167" s="2344"/>
      <c r="D167" s="2344"/>
      <c r="E167" s="2344"/>
      <c r="F167" s="2344"/>
      <c r="G167" s="2344"/>
      <c r="H167" s="2344"/>
      <c r="I167" s="2344"/>
      <c r="J167" s="2344"/>
      <c r="K167" s="2344"/>
      <c r="L167" s="2344"/>
      <c r="M167" s="2344"/>
      <c r="N167" s="2344"/>
    </row>
    <row r="168" spans="1:14" ht="15.75" customHeight="1">
      <c r="A168" s="2344"/>
      <c r="B168" s="2344"/>
      <c r="C168" s="2344"/>
      <c r="D168" s="2344"/>
      <c r="E168" s="2344"/>
      <c r="F168" s="2344"/>
      <c r="G168" s="2344"/>
      <c r="H168" s="2344"/>
      <c r="I168" s="2344"/>
      <c r="J168" s="2344"/>
      <c r="K168" s="2344"/>
      <c r="L168" s="2344"/>
      <c r="M168" s="2344"/>
      <c r="N168" s="2344"/>
    </row>
    <row r="169" spans="1:14" ht="15.75" customHeight="1">
      <c r="A169" s="2344"/>
      <c r="B169" s="2344"/>
      <c r="C169" s="2344"/>
      <c r="D169" s="2344"/>
      <c r="E169" s="2344"/>
      <c r="F169" s="2344"/>
      <c r="G169" s="2344"/>
      <c r="H169" s="2344"/>
      <c r="I169" s="2344"/>
      <c r="J169" s="2344"/>
      <c r="K169" s="2344"/>
      <c r="L169" s="2344"/>
      <c r="M169" s="2344"/>
      <c r="N169" s="2344"/>
    </row>
    <row r="170" spans="1:14" ht="15.75" customHeight="1">
      <c r="A170" s="2344"/>
      <c r="B170" s="2344"/>
      <c r="C170" s="2344"/>
      <c r="D170" s="2344"/>
      <c r="E170" s="2344"/>
      <c r="F170" s="2344"/>
      <c r="G170" s="2344"/>
      <c r="H170" s="2344"/>
      <c r="I170" s="2344"/>
      <c r="J170" s="2344"/>
      <c r="K170" s="2344"/>
      <c r="L170" s="2344"/>
      <c r="M170" s="2344"/>
      <c r="N170" s="2344"/>
    </row>
    <row r="171" spans="1:14" ht="15.75" customHeight="1">
      <c r="A171" s="2344"/>
      <c r="B171" s="2344"/>
      <c r="C171" s="2344"/>
      <c r="D171" s="2344"/>
      <c r="E171" s="2344"/>
      <c r="F171" s="2344"/>
      <c r="G171" s="2344"/>
      <c r="H171" s="2344"/>
      <c r="I171" s="2344"/>
      <c r="J171" s="2344"/>
      <c r="K171" s="2344"/>
      <c r="L171" s="2344"/>
      <c r="M171" s="2344"/>
      <c r="N171" s="2344"/>
    </row>
    <row r="172" spans="1:14" ht="15.75" customHeight="1">
      <c r="A172" s="2344"/>
      <c r="B172" s="2344"/>
      <c r="C172" s="2344"/>
      <c r="D172" s="2344"/>
      <c r="E172" s="2344"/>
      <c r="F172" s="2344"/>
      <c r="G172" s="2344"/>
      <c r="H172" s="2344"/>
      <c r="I172" s="2344"/>
      <c r="J172" s="2344"/>
      <c r="K172" s="2344"/>
      <c r="L172" s="2344"/>
      <c r="M172" s="2344"/>
      <c r="N172" s="2344"/>
    </row>
    <row r="173" spans="1:14" ht="15.75" customHeight="1">
      <c r="A173" s="2344"/>
      <c r="B173" s="2344"/>
      <c r="C173" s="2344"/>
      <c r="D173" s="2344"/>
      <c r="E173" s="2344"/>
      <c r="F173" s="2344"/>
      <c r="G173" s="2344"/>
      <c r="H173" s="2344"/>
      <c r="I173" s="2344"/>
      <c r="J173" s="2344"/>
      <c r="K173" s="2344"/>
      <c r="L173" s="2344"/>
      <c r="M173" s="2344"/>
      <c r="N173" s="2344"/>
    </row>
    <row r="174" spans="1:14" ht="15.75" customHeight="1">
      <c r="A174" s="2344"/>
      <c r="B174" s="2344"/>
      <c r="C174" s="2344"/>
      <c r="D174" s="2344"/>
      <c r="E174" s="2344"/>
      <c r="F174" s="2344"/>
      <c r="G174" s="2344"/>
      <c r="H174" s="2344"/>
      <c r="I174" s="2344"/>
      <c r="J174" s="2344"/>
      <c r="K174" s="2344"/>
      <c r="L174" s="2344"/>
      <c r="M174" s="2344"/>
      <c r="N174" s="2344"/>
    </row>
    <row r="175" spans="1:14" ht="15.75" customHeight="1">
      <c r="A175" s="2344"/>
      <c r="B175" s="2344"/>
      <c r="C175" s="2344"/>
      <c r="D175" s="2344"/>
      <c r="E175" s="2344"/>
      <c r="F175" s="2344"/>
      <c r="G175" s="2344"/>
      <c r="H175" s="2344"/>
      <c r="I175" s="2344"/>
      <c r="J175" s="2344"/>
      <c r="K175" s="2344"/>
      <c r="L175" s="2344"/>
      <c r="M175" s="2344"/>
      <c r="N175" s="2344"/>
    </row>
    <row r="176" spans="1:14" ht="15.75" customHeight="1">
      <c r="A176" s="2344"/>
      <c r="B176" s="2344"/>
      <c r="C176" s="2344"/>
      <c r="D176" s="2344"/>
      <c r="E176" s="2344"/>
      <c r="F176" s="2344"/>
      <c r="G176" s="2344"/>
      <c r="H176" s="2344"/>
      <c r="I176" s="2344"/>
      <c r="J176" s="2344"/>
      <c r="K176" s="2344"/>
      <c r="L176" s="2344"/>
      <c r="M176" s="2344"/>
      <c r="N176" s="2344"/>
    </row>
    <row r="177" spans="1:14" ht="15.75" customHeight="1">
      <c r="A177" s="2344"/>
      <c r="B177" s="2344"/>
      <c r="C177" s="2344"/>
      <c r="D177" s="2344"/>
      <c r="E177" s="2344"/>
      <c r="F177" s="2344"/>
      <c r="G177" s="2344"/>
      <c r="H177" s="2344"/>
      <c r="I177" s="2344"/>
      <c r="J177" s="2344"/>
      <c r="K177" s="2344"/>
      <c r="L177" s="2344"/>
      <c r="M177" s="2344"/>
      <c r="N177" s="2344"/>
    </row>
    <row r="178" spans="1:14" ht="15.75" customHeight="1">
      <c r="A178" s="2344"/>
      <c r="B178" s="2344"/>
      <c r="C178" s="2344"/>
      <c r="D178" s="2344"/>
      <c r="E178" s="2344"/>
      <c r="F178" s="2344"/>
      <c r="G178" s="2344"/>
      <c r="H178" s="2344"/>
      <c r="I178" s="2344"/>
      <c r="J178" s="2344"/>
      <c r="K178" s="2344"/>
      <c r="L178" s="2344"/>
      <c r="M178" s="2344"/>
      <c r="N178" s="2344"/>
    </row>
    <row r="179" spans="1:14" ht="15.75" customHeight="1">
      <c r="A179" s="2344"/>
      <c r="B179" s="2344"/>
      <c r="C179" s="2344"/>
      <c r="D179" s="2344"/>
      <c r="E179" s="2344"/>
      <c r="F179" s="2344"/>
      <c r="G179" s="2344"/>
      <c r="H179" s="2344"/>
      <c r="I179" s="2344"/>
      <c r="J179" s="2344"/>
      <c r="K179" s="2344"/>
      <c r="L179" s="2344"/>
      <c r="M179" s="2344"/>
      <c r="N179" s="2344"/>
    </row>
    <row r="180" spans="1:14" ht="15.75" customHeight="1">
      <c r="A180" s="2344"/>
      <c r="B180" s="2344"/>
      <c r="C180" s="2344"/>
      <c r="D180" s="2344"/>
      <c r="E180" s="2344"/>
      <c r="F180" s="2344"/>
      <c r="G180" s="2344"/>
      <c r="H180" s="2344"/>
      <c r="I180" s="2344"/>
      <c r="J180" s="2344"/>
      <c r="K180" s="2344"/>
      <c r="L180" s="2344"/>
      <c r="M180" s="2344"/>
      <c r="N180" s="2344"/>
    </row>
    <row r="181" spans="1:14" ht="15.75" customHeight="1">
      <c r="A181" s="2344"/>
      <c r="B181" s="2344"/>
      <c r="C181" s="2344"/>
      <c r="D181" s="2344"/>
      <c r="E181" s="2344"/>
      <c r="F181" s="2344"/>
      <c r="G181" s="2344"/>
      <c r="H181" s="2344"/>
      <c r="I181" s="2344"/>
      <c r="J181" s="2344"/>
      <c r="K181" s="2344"/>
      <c r="L181" s="2344"/>
      <c r="M181" s="2344"/>
      <c r="N181" s="2344"/>
    </row>
    <row r="182" spans="1:14" ht="15.75" customHeight="1">
      <c r="A182" s="2344"/>
      <c r="B182" s="2344"/>
      <c r="C182" s="2344"/>
      <c r="D182" s="2344"/>
      <c r="E182" s="2344"/>
      <c r="F182" s="2344"/>
      <c r="G182" s="2344"/>
      <c r="H182" s="2344"/>
      <c r="I182" s="2344"/>
      <c r="J182" s="2344"/>
      <c r="K182" s="2344"/>
      <c r="L182" s="2344"/>
      <c r="M182" s="2344"/>
      <c r="N182" s="2344"/>
    </row>
    <row r="183" spans="1:14" ht="15.75" customHeight="1">
      <c r="A183" s="2344"/>
      <c r="B183" s="2344"/>
      <c r="C183" s="2344"/>
      <c r="D183" s="2344"/>
      <c r="E183" s="2344"/>
      <c r="F183" s="2344"/>
      <c r="G183" s="2344"/>
      <c r="H183" s="2344"/>
      <c r="I183" s="2344"/>
      <c r="J183" s="2344"/>
      <c r="K183" s="2344"/>
      <c r="L183" s="2344"/>
      <c r="M183" s="2344"/>
      <c r="N183" s="2344"/>
    </row>
    <row r="184" spans="1:14" ht="15.75" customHeight="1">
      <c r="A184" s="2344"/>
      <c r="B184" s="2344"/>
      <c r="C184" s="2344"/>
      <c r="D184" s="2344"/>
      <c r="E184" s="2344"/>
      <c r="F184" s="2344"/>
      <c r="G184" s="2344"/>
      <c r="H184" s="2344"/>
      <c r="I184" s="2344"/>
      <c r="J184" s="2344"/>
      <c r="K184" s="2344"/>
      <c r="L184" s="2344"/>
      <c r="M184" s="2344"/>
      <c r="N184" s="2344"/>
    </row>
    <row r="185" spans="1:14" ht="15.75" customHeight="1">
      <c r="A185" s="2344"/>
      <c r="B185" s="2344"/>
      <c r="C185" s="2344"/>
      <c r="D185" s="2344"/>
      <c r="E185" s="2344"/>
      <c r="F185" s="2344"/>
      <c r="G185" s="2344"/>
      <c r="H185" s="2344"/>
      <c r="I185" s="2344"/>
      <c r="J185" s="2344"/>
      <c r="K185" s="2344"/>
      <c r="L185" s="2344"/>
      <c r="M185" s="2344"/>
      <c r="N185" s="2344"/>
    </row>
    <row r="186" spans="1:14" ht="15.75" customHeight="1">
      <c r="A186" s="2344"/>
      <c r="B186" s="2344"/>
      <c r="C186" s="2344"/>
      <c r="D186" s="2344"/>
      <c r="E186" s="2344"/>
      <c r="F186" s="2344"/>
      <c r="G186" s="2344"/>
      <c r="H186" s="2344"/>
      <c r="I186" s="2344"/>
      <c r="J186" s="2344"/>
      <c r="K186" s="2344"/>
      <c r="L186" s="2344"/>
      <c r="M186" s="2344"/>
      <c r="N186" s="2344"/>
    </row>
    <row r="187" spans="1:14" ht="15.75" customHeight="1">
      <c r="A187" s="2344"/>
      <c r="B187" s="2344"/>
      <c r="C187" s="2344"/>
      <c r="D187" s="2344"/>
      <c r="E187" s="2344"/>
      <c r="F187" s="2344"/>
      <c r="G187" s="2344"/>
      <c r="H187" s="2344"/>
      <c r="I187" s="2344"/>
      <c r="J187" s="2344"/>
      <c r="K187" s="2344"/>
      <c r="L187" s="2344"/>
      <c r="M187" s="2344"/>
      <c r="N187" s="2344"/>
    </row>
    <row r="188" spans="1:14" ht="15.75" customHeight="1">
      <c r="A188" s="2344"/>
      <c r="B188" s="2344"/>
      <c r="C188" s="2344"/>
      <c r="D188" s="2344"/>
      <c r="E188" s="2344"/>
      <c r="F188" s="2344"/>
      <c r="G188" s="2344"/>
      <c r="H188" s="2344"/>
      <c r="I188" s="2344"/>
      <c r="J188" s="2344"/>
      <c r="K188" s="2344"/>
      <c r="L188" s="2344"/>
      <c r="M188" s="2344"/>
      <c r="N188" s="2344"/>
    </row>
    <row r="189" spans="1:14" ht="15.75" customHeight="1">
      <c r="A189" s="2344"/>
      <c r="B189" s="2344"/>
      <c r="C189" s="2344"/>
      <c r="D189" s="2344"/>
      <c r="E189" s="2344"/>
      <c r="F189" s="2344"/>
      <c r="G189" s="2344"/>
      <c r="H189" s="2344"/>
      <c r="I189" s="2344"/>
      <c r="J189" s="2344"/>
      <c r="K189" s="2344"/>
      <c r="L189" s="2344"/>
      <c r="M189" s="2344"/>
      <c r="N189" s="2344"/>
    </row>
    <row r="190" spans="1:14" ht="15.75" customHeight="1">
      <c r="A190" s="2344"/>
      <c r="B190" s="2344"/>
      <c r="C190" s="2344"/>
      <c r="D190" s="2344"/>
      <c r="E190" s="2344"/>
      <c r="F190" s="2344"/>
      <c r="G190" s="2344"/>
      <c r="H190" s="2344"/>
      <c r="I190" s="2344"/>
      <c r="J190" s="2344"/>
      <c r="K190" s="2344"/>
      <c r="L190" s="2344"/>
      <c r="M190" s="2344"/>
      <c r="N190" s="2344"/>
    </row>
    <row r="191" spans="1:14" ht="15.75" customHeight="1">
      <c r="A191" s="2344"/>
      <c r="B191" s="2344"/>
      <c r="C191" s="2344"/>
      <c r="D191" s="2344"/>
      <c r="E191" s="2344"/>
      <c r="F191" s="2344"/>
      <c r="G191" s="2344"/>
      <c r="H191" s="2344"/>
      <c r="I191" s="2344"/>
      <c r="J191" s="2344"/>
      <c r="K191" s="2344"/>
      <c r="L191" s="2344"/>
      <c r="M191" s="2344"/>
      <c r="N191" s="2344"/>
    </row>
    <row r="192" spans="1:14" ht="15.75" customHeight="1">
      <c r="A192" s="2344"/>
      <c r="B192" s="2344"/>
      <c r="C192" s="2344"/>
      <c r="D192" s="2344"/>
      <c r="E192" s="2344"/>
      <c r="F192" s="2344"/>
      <c r="G192" s="2344"/>
      <c r="H192" s="2344"/>
      <c r="I192" s="2344"/>
      <c r="J192" s="2344"/>
      <c r="K192" s="2344"/>
      <c r="L192" s="2344"/>
      <c r="M192" s="2344"/>
      <c r="N192" s="2344"/>
    </row>
    <row r="193" spans="1:14" ht="15.75" customHeight="1">
      <c r="A193" s="2344"/>
      <c r="B193" s="2344"/>
      <c r="C193" s="2344"/>
      <c r="D193" s="2344"/>
      <c r="E193" s="2344"/>
      <c r="F193" s="2344"/>
      <c r="G193" s="2344"/>
      <c r="H193" s="2344"/>
      <c r="I193" s="2344"/>
      <c r="J193" s="2344"/>
      <c r="K193" s="2344"/>
      <c r="L193" s="2344"/>
      <c r="M193" s="2344"/>
      <c r="N193" s="2344"/>
    </row>
    <row r="194" spans="1:14" ht="15.75" customHeight="1">
      <c r="A194" s="2344"/>
      <c r="B194" s="2344"/>
      <c r="C194" s="2344"/>
      <c r="D194" s="2344"/>
      <c r="E194" s="2344"/>
      <c r="F194" s="2344"/>
      <c r="G194" s="2344"/>
      <c r="H194" s="2344"/>
      <c r="I194" s="2344"/>
      <c r="J194" s="2344"/>
      <c r="K194" s="2344"/>
      <c r="L194" s="2344"/>
      <c r="M194" s="2344"/>
      <c r="N194" s="2344"/>
    </row>
    <row r="195" spans="1:14" ht="15.75" customHeight="1">
      <c r="A195" s="2344"/>
      <c r="B195" s="2344"/>
      <c r="C195" s="2344"/>
      <c r="D195" s="2344"/>
      <c r="E195" s="2344"/>
      <c r="F195" s="2344"/>
      <c r="G195" s="2344"/>
      <c r="H195" s="2344"/>
      <c r="I195" s="2344"/>
      <c r="J195" s="2344"/>
      <c r="K195" s="2344"/>
      <c r="L195" s="2344"/>
      <c r="M195" s="2344"/>
      <c r="N195" s="2344"/>
    </row>
    <row r="196" spans="1:14" ht="15.75" customHeight="1">
      <c r="A196" s="2344"/>
      <c r="B196" s="2344"/>
      <c r="C196" s="2344"/>
      <c r="D196" s="2344"/>
      <c r="E196" s="2344"/>
      <c r="F196" s="2344"/>
      <c r="G196" s="2344"/>
      <c r="H196" s="2344"/>
      <c r="I196" s="2344"/>
      <c r="J196" s="2344"/>
      <c r="K196" s="2344"/>
      <c r="L196" s="2344"/>
      <c r="M196" s="2344"/>
      <c r="N196" s="2344"/>
    </row>
    <row r="197" spans="1:14" ht="15.75" customHeight="1">
      <c r="A197" s="2344"/>
      <c r="B197" s="2344"/>
      <c r="C197" s="2344"/>
      <c r="D197" s="2344"/>
      <c r="E197" s="2344"/>
      <c r="F197" s="2344"/>
      <c r="G197" s="2344"/>
      <c r="H197" s="2344"/>
      <c r="I197" s="2344"/>
      <c r="J197" s="2344"/>
      <c r="K197" s="2344"/>
      <c r="L197" s="2344"/>
      <c r="M197" s="2344"/>
      <c r="N197" s="2344"/>
    </row>
    <row r="198" spans="1:14" ht="15.75" customHeight="1">
      <c r="A198" s="2344"/>
      <c r="B198" s="2344"/>
      <c r="C198" s="2344"/>
      <c r="D198" s="2344"/>
      <c r="E198" s="2344"/>
      <c r="F198" s="2344"/>
      <c r="G198" s="2344"/>
      <c r="H198" s="2344"/>
      <c r="I198" s="2344"/>
      <c r="J198" s="2344"/>
      <c r="K198" s="2344"/>
      <c r="L198" s="2344"/>
      <c r="M198" s="2344"/>
      <c r="N198" s="2344"/>
    </row>
    <row r="199" spans="1:14" ht="15.75" customHeight="1">
      <c r="A199" s="2344"/>
      <c r="B199" s="2344"/>
      <c r="C199" s="2344"/>
      <c r="D199" s="2344"/>
      <c r="E199" s="2344"/>
      <c r="F199" s="2344"/>
      <c r="G199" s="2344"/>
      <c r="H199" s="2344"/>
      <c r="I199" s="2344"/>
      <c r="J199" s="2344"/>
      <c r="K199" s="2344"/>
      <c r="L199" s="2344"/>
      <c r="M199" s="2344"/>
      <c r="N199" s="2344"/>
    </row>
    <row r="200" spans="1:14" ht="15.75" customHeight="1">
      <c r="A200" s="2344"/>
      <c r="B200" s="2344"/>
      <c r="C200" s="2344"/>
      <c r="D200" s="2344"/>
      <c r="E200" s="2344"/>
      <c r="F200" s="2344"/>
      <c r="G200" s="2344"/>
      <c r="H200" s="2344"/>
      <c r="I200" s="2344"/>
      <c r="J200" s="2344"/>
      <c r="K200" s="2344"/>
      <c r="L200" s="2344"/>
      <c r="M200" s="2344"/>
      <c r="N200" s="2344"/>
    </row>
    <row r="201" spans="1:14" ht="15.75" customHeight="1">
      <c r="A201" s="2344"/>
      <c r="B201" s="2344"/>
      <c r="C201" s="2344"/>
      <c r="D201" s="2344"/>
      <c r="E201" s="2344"/>
      <c r="F201" s="2344"/>
      <c r="G201" s="2344"/>
      <c r="H201" s="2344"/>
      <c r="I201" s="2344"/>
      <c r="J201" s="2344"/>
      <c r="K201" s="2344"/>
      <c r="L201" s="2344"/>
      <c r="M201" s="2344"/>
      <c r="N201" s="2344"/>
    </row>
    <row r="202" spans="1:14" ht="15.75" customHeight="1">
      <c r="A202" s="2344"/>
      <c r="B202" s="2344"/>
      <c r="C202" s="2344"/>
      <c r="D202" s="2344"/>
      <c r="E202" s="2344"/>
      <c r="F202" s="2344"/>
      <c r="G202" s="2344"/>
      <c r="H202" s="2344"/>
      <c r="I202" s="2344"/>
      <c r="J202" s="2344"/>
      <c r="K202" s="2344"/>
      <c r="L202" s="2344"/>
      <c r="M202" s="2344"/>
      <c r="N202" s="2344"/>
    </row>
    <row r="203" spans="1:14" ht="15.75" customHeight="1">
      <c r="A203" s="2344"/>
      <c r="B203" s="2344"/>
      <c r="C203" s="2344"/>
      <c r="D203" s="2344"/>
      <c r="E203" s="2344"/>
      <c r="F203" s="2344"/>
      <c r="G203" s="2344"/>
      <c r="H203" s="2344"/>
      <c r="I203" s="2344"/>
      <c r="J203" s="2344"/>
      <c r="K203" s="2344"/>
      <c r="L203" s="2344"/>
      <c r="M203" s="2344"/>
      <c r="N203" s="2344"/>
    </row>
    <row r="204" spans="1:14" ht="15.75" customHeight="1">
      <c r="A204" s="2344"/>
      <c r="B204" s="2344"/>
      <c r="C204" s="2344"/>
      <c r="D204" s="2344"/>
      <c r="E204" s="2344"/>
      <c r="F204" s="2344"/>
      <c r="G204" s="2344"/>
      <c r="H204" s="2344"/>
      <c r="I204" s="2344"/>
      <c r="J204" s="2344"/>
      <c r="K204" s="2344"/>
      <c r="L204" s="2344"/>
      <c r="M204" s="2344"/>
      <c r="N204" s="2344"/>
    </row>
    <row r="205" spans="1:14" ht="15.75" customHeight="1">
      <c r="A205" s="2344"/>
      <c r="B205" s="2344"/>
      <c r="C205" s="2344"/>
      <c r="D205" s="2344"/>
      <c r="E205" s="2344"/>
      <c r="F205" s="2344"/>
      <c r="G205" s="2344"/>
      <c r="H205" s="2344"/>
      <c r="I205" s="2344"/>
      <c r="J205" s="2344"/>
      <c r="K205" s="2344"/>
      <c r="L205" s="2344"/>
      <c r="M205" s="2344"/>
      <c r="N205" s="2344"/>
    </row>
    <row r="206" spans="1:14" ht="15.75" customHeight="1">
      <c r="A206" s="2344"/>
      <c r="B206" s="2344"/>
      <c r="C206" s="2344"/>
      <c r="D206" s="2344"/>
      <c r="E206" s="2344"/>
      <c r="F206" s="2344"/>
      <c r="G206" s="2344"/>
      <c r="H206" s="2344"/>
      <c r="I206" s="2344"/>
      <c r="J206" s="2344"/>
      <c r="K206" s="2344"/>
      <c r="L206" s="2344"/>
      <c r="M206" s="2344"/>
      <c r="N206" s="2344"/>
    </row>
    <row r="207" spans="1:14" ht="15.75" customHeight="1">
      <c r="A207" s="2344"/>
      <c r="B207" s="2344"/>
      <c r="C207" s="2344"/>
      <c r="D207" s="2344"/>
      <c r="E207" s="2344"/>
      <c r="F207" s="2344"/>
      <c r="G207" s="2344"/>
      <c r="H207" s="2344"/>
      <c r="I207" s="2344"/>
      <c r="J207" s="2344"/>
      <c r="K207" s="2344"/>
      <c r="L207" s="2344"/>
      <c r="M207" s="2344"/>
      <c r="N207" s="2344"/>
    </row>
    <row r="208" spans="1:14" ht="15.75" customHeight="1">
      <c r="A208" s="2344"/>
      <c r="B208" s="2344"/>
      <c r="C208" s="2344"/>
      <c r="D208" s="2344"/>
      <c r="E208" s="2344"/>
      <c r="F208" s="2344"/>
      <c r="G208" s="2344"/>
      <c r="H208" s="2344"/>
      <c r="I208" s="2344"/>
      <c r="J208" s="2344"/>
      <c r="K208" s="2344"/>
      <c r="L208" s="2344"/>
      <c r="M208" s="2344"/>
      <c r="N208" s="2344"/>
    </row>
    <row r="209" spans="1:14" ht="15.75" customHeight="1">
      <c r="A209" s="2344"/>
      <c r="B209" s="2344"/>
      <c r="C209" s="2344"/>
      <c r="D209" s="2344"/>
      <c r="E209" s="2344"/>
      <c r="F209" s="2344"/>
      <c r="G209" s="2344"/>
      <c r="H209" s="2344"/>
      <c r="I209" s="2344"/>
      <c r="J209" s="2344"/>
      <c r="K209" s="2344"/>
      <c r="L209" s="2344"/>
      <c r="M209" s="2344"/>
      <c r="N209" s="2344"/>
    </row>
    <row r="210" spans="1:14" ht="15.75" customHeight="1">
      <c r="A210" s="2344"/>
      <c r="B210" s="2344"/>
      <c r="C210" s="2344"/>
      <c r="D210" s="2344"/>
      <c r="E210" s="2344"/>
      <c r="F210" s="2344"/>
      <c r="G210" s="2344"/>
      <c r="H210" s="2344"/>
      <c r="I210" s="2344"/>
      <c r="J210" s="2344"/>
      <c r="K210" s="2344"/>
      <c r="L210" s="2344"/>
      <c r="M210" s="2344"/>
      <c r="N210" s="2344"/>
    </row>
    <row r="211" spans="1:14" ht="15.75" customHeight="1">
      <c r="A211" s="2344"/>
      <c r="B211" s="2344"/>
      <c r="C211" s="2344"/>
      <c r="D211" s="2344"/>
      <c r="E211" s="2344"/>
      <c r="F211" s="2344"/>
      <c r="G211" s="2344"/>
      <c r="H211" s="2344"/>
      <c r="I211" s="2344"/>
      <c r="J211" s="2344"/>
      <c r="K211" s="2344"/>
      <c r="L211" s="2344"/>
      <c r="M211" s="2344"/>
      <c r="N211" s="2344"/>
    </row>
    <row r="212" spans="1:14" ht="15.75" customHeight="1">
      <c r="A212" s="2344"/>
      <c r="B212" s="2344"/>
      <c r="C212" s="2344"/>
      <c r="D212" s="2344"/>
      <c r="E212" s="2344"/>
      <c r="F212" s="2344"/>
      <c r="G212" s="2344"/>
      <c r="H212" s="2344"/>
      <c r="I212" s="2344"/>
      <c r="J212" s="2344"/>
      <c r="K212" s="2344"/>
      <c r="L212" s="2344"/>
      <c r="M212" s="2344"/>
      <c r="N212" s="2344"/>
    </row>
    <row r="213" spans="1:14" ht="15.75" customHeight="1">
      <c r="A213" s="2344"/>
      <c r="B213" s="2344"/>
      <c r="C213" s="2344"/>
      <c r="D213" s="2344"/>
      <c r="E213" s="2344"/>
      <c r="F213" s="2344"/>
      <c r="G213" s="2344"/>
      <c r="H213" s="2344"/>
      <c r="I213" s="2344"/>
      <c r="J213" s="2344"/>
      <c r="K213" s="2344"/>
      <c r="L213" s="2344"/>
      <c r="M213" s="2344"/>
      <c r="N213" s="2344"/>
    </row>
    <row r="214" spans="1:14" ht="15.75" customHeight="1">
      <c r="A214" s="2344"/>
      <c r="B214" s="2344"/>
      <c r="C214" s="2344"/>
      <c r="D214" s="2344"/>
      <c r="E214" s="2344"/>
      <c r="F214" s="2344"/>
      <c r="G214" s="2344"/>
      <c r="H214" s="2344"/>
      <c r="I214" s="2344"/>
      <c r="J214" s="2344"/>
      <c r="K214" s="2344"/>
      <c r="L214" s="2344"/>
      <c r="M214" s="2344"/>
      <c r="N214" s="2344"/>
    </row>
    <row r="215" spans="1:14" ht="15.75" customHeight="1">
      <c r="A215" s="2344"/>
      <c r="B215" s="2344"/>
      <c r="C215" s="2344"/>
      <c r="D215" s="2344"/>
      <c r="E215" s="2344"/>
      <c r="F215" s="2344"/>
      <c r="G215" s="2344"/>
      <c r="H215" s="2344"/>
      <c r="I215" s="2344"/>
      <c r="J215" s="2344"/>
      <c r="K215" s="2344"/>
      <c r="L215" s="2344"/>
      <c r="M215" s="2344"/>
      <c r="N215" s="2344"/>
    </row>
    <row r="216" spans="1:14" ht="15.75" customHeight="1">
      <c r="A216" s="2344"/>
      <c r="B216" s="2344"/>
      <c r="C216" s="2344"/>
      <c r="D216" s="2344"/>
      <c r="E216" s="2344"/>
      <c r="F216" s="2344"/>
      <c r="G216" s="2344"/>
      <c r="H216" s="2344"/>
      <c r="I216" s="2344"/>
      <c r="J216" s="2344"/>
      <c r="K216" s="2344"/>
      <c r="L216" s="2344"/>
      <c r="M216" s="2344"/>
      <c r="N216" s="2344"/>
    </row>
    <row r="217" spans="1:14" ht="15.75" customHeight="1">
      <c r="A217" s="2344"/>
      <c r="B217" s="2344"/>
      <c r="C217" s="2344"/>
      <c r="D217" s="2344"/>
      <c r="E217" s="2344"/>
      <c r="F217" s="2344"/>
      <c r="G217" s="2344"/>
      <c r="H217" s="2344"/>
      <c r="I217" s="2344"/>
      <c r="J217" s="2344"/>
      <c r="K217" s="2344"/>
      <c r="L217" s="2344"/>
      <c r="M217" s="2344"/>
      <c r="N217" s="2344"/>
    </row>
    <row r="218" spans="1:14" ht="15.75" customHeight="1">
      <c r="A218" s="2344"/>
      <c r="B218" s="2344"/>
      <c r="C218" s="2344"/>
      <c r="D218" s="2344"/>
      <c r="E218" s="2344"/>
      <c r="F218" s="2344"/>
      <c r="G218" s="2344"/>
      <c r="H218" s="2344"/>
      <c r="I218" s="2344"/>
      <c r="J218" s="2344"/>
      <c r="K218" s="2344"/>
      <c r="L218" s="2344"/>
      <c r="M218" s="2344"/>
      <c r="N218" s="2344"/>
    </row>
    <row r="219" spans="1:14" ht="15.75" customHeight="1">
      <c r="A219" s="2344"/>
      <c r="B219" s="2344"/>
      <c r="C219" s="2344"/>
      <c r="D219" s="2344"/>
      <c r="E219" s="2344"/>
      <c r="F219" s="2344"/>
      <c r="G219" s="2344"/>
      <c r="H219" s="2344"/>
      <c r="I219" s="2344"/>
      <c r="J219" s="2344"/>
      <c r="K219" s="2344"/>
      <c r="L219" s="2344"/>
      <c r="M219" s="2344"/>
      <c r="N219" s="2344"/>
    </row>
    <row r="220" spans="1:14" ht="15.75" customHeight="1">
      <c r="A220" s="2344"/>
      <c r="B220" s="2344"/>
      <c r="C220" s="2344"/>
      <c r="D220" s="2344"/>
      <c r="E220" s="2344"/>
      <c r="F220" s="2344"/>
      <c r="G220" s="2344"/>
      <c r="H220" s="2344"/>
      <c r="I220" s="2344"/>
      <c r="J220" s="2344"/>
      <c r="K220" s="2344"/>
      <c r="L220" s="2344"/>
      <c r="M220" s="2344"/>
      <c r="N220" s="2344"/>
    </row>
    <row r="221" spans="1:14" ht="15.75" customHeight="1">
      <c r="A221" s="2344"/>
      <c r="B221" s="2344"/>
      <c r="C221" s="2344"/>
      <c r="D221" s="2344"/>
      <c r="E221" s="2344"/>
      <c r="F221" s="2344"/>
      <c r="G221" s="2344"/>
      <c r="H221" s="2344"/>
      <c r="I221" s="2344"/>
      <c r="J221" s="2344"/>
      <c r="K221" s="2344"/>
      <c r="L221" s="2344"/>
      <c r="M221" s="2344"/>
      <c r="N221" s="2344"/>
    </row>
    <row r="222" spans="1:14" ht="15.75" customHeight="1">
      <c r="A222" s="2344"/>
      <c r="B222" s="2344"/>
      <c r="C222" s="2344"/>
      <c r="D222" s="2344"/>
      <c r="E222" s="2344"/>
      <c r="F222" s="2344"/>
      <c r="G222" s="2344"/>
      <c r="H222" s="2344"/>
      <c r="I222" s="2344"/>
      <c r="J222" s="2344"/>
      <c r="K222" s="2344"/>
      <c r="L222" s="2344"/>
      <c r="M222" s="2344"/>
      <c r="N222" s="2344"/>
    </row>
    <row r="223" spans="1:14" ht="15.75" customHeight="1">
      <c r="A223" s="2344"/>
      <c r="B223" s="2344"/>
      <c r="C223" s="2344"/>
      <c r="D223" s="2344"/>
      <c r="E223" s="2344"/>
      <c r="F223" s="2344"/>
      <c r="G223" s="2344"/>
      <c r="H223" s="2344"/>
      <c r="I223" s="2344"/>
      <c r="J223" s="2344"/>
      <c r="K223" s="2344"/>
      <c r="L223" s="2344"/>
      <c r="M223" s="2344"/>
      <c r="N223" s="2344"/>
    </row>
    <row r="224" spans="1:14" ht="15.75" customHeight="1">
      <c r="A224" s="2344"/>
      <c r="B224" s="2344"/>
      <c r="C224" s="2344"/>
      <c r="D224" s="2344"/>
      <c r="E224" s="2344"/>
      <c r="F224" s="2344"/>
      <c r="G224" s="2344"/>
      <c r="H224" s="2344"/>
      <c r="I224" s="2344"/>
      <c r="J224" s="2344"/>
      <c r="K224" s="2344"/>
      <c r="L224" s="2344"/>
      <c r="M224" s="2344"/>
      <c r="N224" s="2344"/>
    </row>
    <row r="225" spans="1:14" ht="15.75" customHeight="1">
      <c r="A225" s="2344"/>
      <c r="B225" s="2344"/>
      <c r="C225" s="2344"/>
      <c r="D225" s="2344"/>
      <c r="E225" s="2344"/>
      <c r="F225" s="2344"/>
      <c r="G225" s="2344"/>
      <c r="H225" s="2344"/>
      <c r="I225" s="2344"/>
      <c r="J225" s="2344"/>
      <c r="K225" s="2344"/>
      <c r="L225" s="2344"/>
      <c r="M225" s="2344"/>
      <c r="N225" s="2344"/>
    </row>
    <row r="226" spans="1:14" ht="15.75" customHeight="1">
      <c r="A226" s="2344"/>
      <c r="B226" s="2344"/>
      <c r="C226" s="2344"/>
      <c r="D226" s="2344"/>
      <c r="E226" s="2344"/>
      <c r="F226" s="2344"/>
      <c r="G226" s="2344"/>
      <c r="H226" s="2344"/>
      <c r="I226" s="2344"/>
      <c r="J226" s="2344"/>
      <c r="K226" s="2344"/>
      <c r="L226" s="2344"/>
      <c r="M226" s="2344"/>
      <c r="N226" s="2344"/>
    </row>
    <row r="227" spans="1:14" ht="15.75" customHeight="1">
      <c r="A227" s="2344"/>
      <c r="B227" s="2344"/>
      <c r="C227" s="2344"/>
      <c r="D227" s="2344"/>
      <c r="E227" s="2344"/>
      <c r="F227" s="2344"/>
      <c r="G227" s="2344"/>
      <c r="H227" s="2344"/>
      <c r="I227" s="2344"/>
      <c r="J227" s="2344"/>
      <c r="K227" s="2344"/>
      <c r="L227" s="2344"/>
      <c r="M227" s="2344"/>
      <c r="N227" s="2344"/>
    </row>
    <row r="228" spans="1:14" ht="15.75" customHeight="1">
      <c r="A228" s="2344"/>
      <c r="B228" s="2344"/>
      <c r="C228" s="2344"/>
      <c r="D228" s="2344"/>
      <c r="E228" s="2344"/>
      <c r="F228" s="2344"/>
      <c r="G228" s="2344"/>
      <c r="H228" s="2344"/>
      <c r="I228" s="2344"/>
      <c r="J228" s="2344"/>
      <c r="K228" s="2344"/>
      <c r="L228" s="2344"/>
      <c r="M228" s="2344"/>
      <c r="N228" s="2344"/>
    </row>
    <row r="229" spans="1:14" ht="15.75" customHeight="1">
      <c r="A229" s="2344"/>
      <c r="B229" s="2344"/>
      <c r="C229" s="2344"/>
      <c r="D229" s="2344"/>
      <c r="E229" s="2344"/>
      <c r="F229" s="2344"/>
      <c r="G229" s="2344"/>
      <c r="H229" s="2344"/>
      <c r="I229" s="2344"/>
      <c r="J229" s="2344"/>
      <c r="K229" s="2344"/>
      <c r="L229" s="2344"/>
      <c r="M229" s="2344"/>
      <c r="N229" s="2344"/>
    </row>
    <row r="230" spans="1:14" ht="15.75" customHeight="1">
      <c r="A230" s="2344"/>
      <c r="B230" s="2344"/>
      <c r="C230" s="2344"/>
      <c r="D230" s="2344"/>
      <c r="E230" s="2344"/>
      <c r="F230" s="2344"/>
      <c r="G230" s="2344"/>
      <c r="H230" s="2344"/>
      <c r="I230" s="2344"/>
      <c r="J230" s="2344"/>
      <c r="K230" s="2344"/>
      <c r="L230" s="2344"/>
      <c r="M230" s="2344"/>
      <c r="N230" s="2344"/>
    </row>
    <row r="231" spans="1:14" ht="15.75" customHeight="1">
      <c r="A231" s="2344"/>
      <c r="B231" s="2344"/>
      <c r="C231" s="2344"/>
      <c r="D231" s="2344"/>
      <c r="E231" s="2344"/>
      <c r="F231" s="2344"/>
      <c r="G231" s="2344"/>
      <c r="H231" s="2344"/>
      <c r="I231" s="2344"/>
      <c r="J231" s="2344"/>
      <c r="K231" s="2344"/>
      <c r="L231" s="2344"/>
      <c r="M231" s="2344"/>
      <c r="N231" s="2344"/>
    </row>
    <row r="232" spans="1:14" ht="15.75" customHeight="1">
      <c r="A232" s="2344"/>
      <c r="B232" s="2344"/>
      <c r="C232" s="2344"/>
      <c r="D232" s="2344"/>
      <c r="E232" s="2344"/>
      <c r="F232" s="2344"/>
      <c r="G232" s="2344"/>
      <c r="H232" s="2344"/>
      <c r="I232" s="2344"/>
      <c r="J232" s="2344"/>
      <c r="K232" s="2344"/>
      <c r="L232" s="2344"/>
      <c r="M232" s="2344"/>
      <c r="N232" s="2344"/>
    </row>
    <row r="233" spans="1:14" ht="15.75" customHeight="1">
      <c r="A233" s="2344"/>
      <c r="B233" s="2344"/>
      <c r="C233" s="2344"/>
      <c r="D233" s="2344"/>
      <c r="E233" s="2344"/>
      <c r="F233" s="2344"/>
      <c r="G233" s="2344"/>
      <c r="H233" s="2344"/>
      <c r="I233" s="2344"/>
      <c r="J233" s="2344"/>
      <c r="K233" s="2344"/>
      <c r="L233" s="2344"/>
      <c r="M233" s="2344"/>
      <c r="N233" s="2344"/>
    </row>
    <row r="234" spans="1:14" ht="15.75" customHeight="1">
      <c r="A234" s="2344"/>
      <c r="B234" s="2344"/>
      <c r="C234" s="2344"/>
      <c r="D234" s="2344"/>
      <c r="E234" s="2344"/>
      <c r="F234" s="2344"/>
      <c r="G234" s="2344"/>
      <c r="H234" s="2344"/>
      <c r="I234" s="2344"/>
      <c r="J234" s="2344"/>
      <c r="K234" s="2344"/>
      <c r="L234" s="2344"/>
      <c r="M234" s="2344"/>
      <c r="N234" s="2344"/>
    </row>
    <row r="235" spans="1:14" ht="15.75" customHeight="1">
      <c r="A235" s="2344"/>
      <c r="B235" s="2344"/>
      <c r="C235" s="2344"/>
      <c r="D235" s="2344"/>
      <c r="E235" s="2344"/>
      <c r="F235" s="2344"/>
      <c r="G235" s="2344"/>
      <c r="H235" s="2344"/>
      <c r="I235" s="2344"/>
      <c r="J235" s="2344"/>
      <c r="K235" s="2344"/>
      <c r="L235" s="2344"/>
      <c r="M235" s="2344"/>
      <c r="N235" s="2344"/>
    </row>
    <row r="236" spans="1:14" ht="15.75" customHeight="1">
      <c r="A236" s="2344"/>
      <c r="B236" s="2344"/>
      <c r="C236" s="2344"/>
      <c r="D236" s="2344"/>
      <c r="E236" s="2344"/>
      <c r="F236" s="2344"/>
      <c r="G236" s="2344"/>
      <c r="H236" s="2344"/>
      <c r="I236" s="2344"/>
      <c r="J236" s="2344"/>
      <c r="K236" s="2344"/>
      <c r="L236" s="2344"/>
      <c r="M236" s="2344"/>
      <c r="N236" s="2344"/>
    </row>
    <row r="237" spans="1:14" ht="15.75" customHeight="1">
      <c r="A237" s="2344"/>
      <c r="B237" s="2344"/>
      <c r="C237" s="2344"/>
      <c r="D237" s="2344"/>
      <c r="E237" s="2344"/>
      <c r="F237" s="2344"/>
      <c r="G237" s="2344"/>
      <c r="H237" s="2344"/>
      <c r="I237" s="2344"/>
      <c r="J237" s="2344"/>
      <c r="K237" s="2344"/>
      <c r="L237" s="2344"/>
      <c r="M237" s="2344"/>
      <c r="N237" s="2344"/>
    </row>
    <row r="238" spans="1:14" ht="15.75" customHeight="1">
      <c r="A238" s="2344"/>
      <c r="B238" s="2344"/>
      <c r="C238" s="2344"/>
      <c r="D238" s="2344"/>
      <c r="E238" s="2344"/>
      <c r="F238" s="2344"/>
      <c r="G238" s="2344"/>
      <c r="H238" s="2344"/>
      <c r="I238" s="2344"/>
      <c r="J238" s="2344"/>
      <c r="K238" s="2344"/>
      <c r="L238" s="2344"/>
      <c r="M238" s="2344"/>
      <c r="N238" s="2344"/>
    </row>
    <row r="239" spans="1:14" ht="15.75" customHeight="1">
      <c r="A239" s="2344"/>
      <c r="B239" s="2344"/>
      <c r="C239" s="2344"/>
      <c r="D239" s="2344"/>
      <c r="E239" s="2344"/>
      <c r="F239" s="2344"/>
      <c r="G239" s="2344"/>
      <c r="H239" s="2344"/>
      <c r="I239" s="2344"/>
      <c r="J239" s="2344"/>
      <c r="K239" s="2344"/>
      <c r="L239" s="2344"/>
      <c r="M239" s="2344"/>
      <c r="N239" s="2344"/>
    </row>
    <row r="240" spans="1:14" ht="15.75" customHeight="1">
      <c r="A240" s="2344"/>
      <c r="B240" s="2344"/>
      <c r="C240" s="2344"/>
      <c r="D240" s="2344"/>
      <c r="E240" s="2344"/>
      <c r="F240" s="2344"/>
      <c r="G240" s="2344"/>
      <c r="H240" s="2344"/>
      <c r="I240" s="2344"/>
      <c r="J240" s="2344"/>
      <c r="K240" s="2344"/>
      <c r="L240" s="2344"/>
      <c r="M240" s="2344"/>
      <c r="N240" s="2344"/>
    </row>
    <row r="241" spans="1:14" ht="15.75" customHeight="1">
      <c r="A241" s="2344"/>
      <c r="B241" s="2344"/>
      <c r="C241" s="2344"/>
      <c r="D241" s="2344"/>
      <c r="E241" s="2344"/>
      <c r="F241" s="2344"/>
      <c r="G241" s="2344"/>
      <c r="H241" s="2344"/>
      <c r="I241" s="2344"/>
      <c r="J241" s="2344"/>
      <c r="K241" s="2344"/>
      <c r="L241" s="2344"/>
      <c r="M241" s="2344"/>
      <c r="N241" s="2344"/>
    </row>
    <row r="242" spans="1:14" ht="15.75" customHeight="1">
      <c r="A242" s="2344"/>
      <c r="B242" s="2344"/>
      <c r="C242" s="2344"/>
      <c r="D242" s="2344"/>
      <c r="E242" s="2344"/>
      <c r="F242" s="2344"/>
      <c r="G242" s="2344"/>
      <c r="H242" s="2344"/>
      <c r="I242" s="2344"/>
      <c r="J242" s="2344"/>
      <c r="K242" s="2344"/>
      <c r="L242" s="2344"/>
      <c r="M242" s="2344"/>
      <c r="N242" s="2344"/>
    </row>
    <row r="243" spans="1:14" ht="15.75" customHeight="1">
      <c r="A243" s="2344"/>
      <c r="B243" s="2344"/>
      <c r="C243" s="2344"/>
      <c r="D243" s="2344"/>
      <c r="E243" s="2344"/>
      <c r="F243" s="2344"/>
      <c r="G243" s="2344"/>
      <c r="H243" s="2344"/>
      <c r="I243" s="2344"/>
      <c r="J243" s="2344"/>
      <c r="K243" s="2344"/>
      <c r="L243" s="2344"/>
      <c r="M243" s="2344"/>
      <c r="N243" s="2344"/>
    </row>
    <row r="244" spans="1:14" ht="15.75" customHeight="1">
      <c r="A244" s="2344"/>
      <c r="B244" s="2344"/>
      <c r="C244" s="2344"/>
      <c r="D244" s="2344"/>
      <c r="E244" s="2344"/>
      <c r="F244" s="2344"/>
      <c r="G244" s="2344"/>
      <c r="H244" s="2344"/>
      <c r="I244" s="2344"/>
      <c r="J244" s="2344"/>
      <c r="K244" s="2344"/>
      <c r="L244" s="2344"/>
      <c r="M244" s="2344"/>
      <c r="N244" s="2344"/>
    </row>
    <row r="245" spans="1:14" ht="15.75" customHeight="1">
      <c r="A245" s="2344"/>
      <c r="B245" s="2344"/>
      <c r="C245" s="2344"/>
      <c r="D245" s="2344"/>
      <c r="E245" s="2344"/>
      <c r="F245" s="2344"/>
      <c r="G245" s="2344"/>
      <c r="H245" s="2344"/>
      <c r="I245" s="2344"/>
      <c r="J245" s="2344"/>
      <c r="K245" s="2344"/>
      <c r="L245" s="2344"/>
      <c r="M245" s="2344"/>
      <c r="N245" s="2344"/>
    </row>
    <row r="246" spans="1:14" ht="15.75" customHeight="1">
      <c r="A246" s="2344"/>
      <c r="B246" s="2344"/>
      <c r="C246" s="2344"/>
      <c r="D246" s="2344"/>
      <c r="E246" s="2344"/>
      <c r="F246" s="2344"/>
      <c r="G246" s="2344"/>
      <c r="H246" s="2344"/>
      <c r="I246" s="2344"/>
      <c r="J246" s="2344"/>
      <c r="K246" s="2344"/>
      <c r="L246" s="2344"/>
      <c r="M246" s="2344"/>
      <c r="N246" s="2344"/>
    </row>
    <row r="247" spans="1:14" ht="15.75" customHeight="1">
      <c r="A247" s="2344"/>
      <c r="B247" s="2344"/>
      <c r="C247" s="2344"/>
      <c r="D247" s="2344"/>
      <c r="E247" s="2344"/>
      <c r="F247" s="2344"/>
      <c r="G247" s="2344"/>
      <c r="H247" s="2344"/>
      <c r="I247" s="2344"/>
      <c r="J247" s="2344"/>
      <c r="K247" s="2344"/>
      <c r="L247" s="2344"/>
      <c r="M247" s="2344"/>
      <c r="N247" s="2344"/>
    </row>
    <row r="248" spans="1:14" ht="15.75" customHeight="1">
      <c r="A248" s="2344"/>
      <c r="B248" s="2344"/>
      <c r="C248" s="2344"/>
      <c r="D248" s="2344"/>
      <c r="E248" s="2344"/>
      <c r="F248" s="2344"/>
      <c r="G248" s="2344"/>
      <c r="H248" s="2344"/>
      <c r="I248" s="2344"/>
      <c r="J248" s="2344"/>
      <c r="K248" s="2344"/>
      <c r="L248" s="2344"/>
      <c r="M248" s="2344"/>
      <c r="N248" s="2344"/>
    </row>
    <row r="249" spans="1:14" ht="15.75" customHeight="1">
      <c r="A249" s="2344"/>
      <c r="B249" s="2344"/>
      <c r="C249" s="2344"/>
      <c r="D249" s="2344"/>
      <c r="E249" s="2344"/>
      <c r="F249" s="2344"/>
      <c r="G249" s="2344"/>
      <c r="H249" s="2344"/>
      <c r="I249" s="2344"/>
      <c r="J249" s="2344"/>
      <c r="K249" s="2344"/>
      <c r="L249" s="2344"/>
      <c r="M249" s="2344"/>
      <c r="N249" s="2344"/>
    </row>
    <row r="250" spans="1:14" ht="15.75" customHeight="1">
      <c r="A250" s="2344"/>
      <c r="B250" s="2344"/>
      <c r="C250" s="2344"/>
      <c r="D250" s="2344"/>
      <c r="E250" s="2344"/>
      <c r="F250" s="2344"/>
      <c r="G250" s="2344"/>
      <c r="H250" s="2344"/>
      <c r="I250" s="2344"/>
      <c r="J250" s="2344"/>
      <c r="K250" s="2344"/>
      <c r="L250" s="2344"/>
      <c r="M250" s="2344"/>
      <c r="N250" s="2344"/>
    </row>
    <row r="251" spans="1:14" ht="15.75" customHeight="1">
      <c r="A251" s="2344"/>
      <c r="B251" s="2344"/>
      <c r="C251" s="2344"/>
      <c r="D251" s="2344"/>
      <c r="E251" s="2344"/>
      <c r="F251" s="2344"/>
      <c r="G251" s="2344"/>
      <c r="H251" s="2344"/>
      <c r="I251" s="2344"/>
      <c r="J251" s="2344"/>
      <c r="K251" s="2344"/>
      <c r="L251" s="2344"/>
      <c r="M251" s="2344"/>
      <c r="N251" s="2344"/>
    </row>
    <row r="252" spans="1:14" ht="15.75" customHeight="1">
      <c r="A252" s="2344"/>
      <c r="B252" s="2344"/>
      <c r="C252" s="2344"/>
      <c r="D252" s="2344"/>
      <c r="E252" s="2344"/>
      <c r="F252" s="2344"/>
      <c r="G252" s="2344"/>
      <c r="H252" s="2344"/>
      <c r="I252" s="2344"/>
      <c r="J252" s="2344"/>
      <c r="K252" s="2344"/>
      <c r="L252" s="2344"/>
      <c r="M252" s="2344"/>
      <c r="N252" s="2344"/>
    </row>
    <row r="253" spans="1:14" ht="15.75" customHeight="1">
      <c r="A253" s="2344"/>
      <c r="B253" s="2344"/>
      <c r="C253" s="2344"/>
      <c r="D253" s="2344"/>
      <c r="E253" s="2344"/>
      <c r="F253" s="2344"/>
      <c r="G253" s="2344"/>
      <c r="H253" s="2344"/>
      <c r="I253" s="2344"/>
      <c r="J253" s="2344"/>
      <c r="K253" s="2344"/>
      <c r="L253" s="2344"/>
      <c r="M253" s="2344"/>
      <c r="N253" s="2344"/>
    </row>
    <row r="254" spans="1:14" ht="15.75" customHeight="1">
      <c r="A254" s="2344"/>
      <c r="B254" s="2344"/>
      <c r="C254" s="2344"/>
      <c r="D254" s="2344"/>
      <c r="E254" s="2344"/>
      <c r="F254" s="2344"/>
      <c r="G254" s="2344"/>
      <c r="H254" s="2344"/>
      <c r="I254" s="2344"/>
      <c r="J254" s="2344"/>
      <c r="K254" s="2344"/>
      <c r="L254" s="2344"/>
      <c r="M254" s="2344"/>
      <c r="N254" s="2344"/>
    </row>
    <row r="255" spans="1:14" ht="15.75" customHeight="1">
      <c r="A255" s="2344"/>
      <c r="B255" s="2344"/>
      <c r="C255" s="2344"/>
      <c r="D255" s="2344"/>
      <c r="E255" s="2344"/>
      <c r="F255" s="2344"/>
      <c r="G255" s="2344"/>
      <c r="H255" s="2344"/>
      <c r="I255" s="2344"/>
      <c r="J255" s="2344"/>
      <c r="K255" s="2344"/>
      <c r="L255" s="2344"/>
      <c r="M255" s="2344"/>
      <c r="N255" s="2344"/>
    </row>
    <row r="256" spans="1:14" ht="15.75" customHeight="1">
      <c r="A256" s="2344"/>
      <c r="B256" s="2344"/>
      <c r="C256" s="2344"/>
      <c r="D256" s="2344"/>
      <c r="E256" s="2344"/>
      <c r="F256" s="2344"/>
      <c r="G256" s="2344"/>
      <c r="H256" s="2344"/>
      <c r="I256" s="2344"/>
      <c r="J256" s="2344"/>
      <c r="K256" s="2344"/>
      <c r="L256" s="2344"/>
      <c r="M256" s="2344"/>
      <c r="N256" s="2344"/>
    </row>
    <row r="257" spans="1:14" ht="15.75" customHeight="1">
      <c r="A257" s="2344"/>
      <c r="B257" s="2344"/>
      <c r="C257" s="2344"/>
      <c r="D257" s="2344"/>
      <c r="E257" s="2344"/>
      <c r="F257" s="2344"/>
      <c r="G257" s="2344"/>
      <c r="H257" s="2344"/>
      <c r="I257" s="2344"/>
      <c r="J257" s="2344"/>
      <c r="K257" s="2344"/>
      <c r="L257" s="2344"/>
      <c r="M257" s="2344"/>
      <c r="N257" s="2344"/>
    </row>
    <row r="258" spans="1:14" ht="15.75" customHeight="1">
      <c r="A258" s="2344"/>
      <c r="B258" s="2344"/>
      <c r="C258" s="2344"/>
      <c r="D258" s="2344"/>
      <c r="E258" s="2344"/>
      <c r="F258" s="2344"/>
      <c r="G258" s="2344"/>
      <c r="H258" s="2344"/>
      <c r="I258" s="2344"/>
      <c r="J258" s="2344"/>
      <c r="K258" s="2344"/>
      <c r="L258" s="2344"/>
      <c r="M258" s="2344"/>
      <c r="N258" s="2344"/>
    </row>
    <row r="259" spans="1:14" ht="15.75" customHeight="1">
      <c r="A259" s="2344"/>
      <c r="B259" s="2344"/>
      <c r="C259" s="2344"/>
      <c r="D259" s="2344"/>
      <c r="E259" s="2344"/>
      <c r="F259" s="2344"/>
      <c r="G259" s="2344"/>
      <c r="H259" s="2344"/>
      <c r="I259" s="2344"/>
      <c r="J259" s="2344"/>
      <c r="K259" s="2344"/>
      <c r="L259" s="2344"/>
      <c r="M259" s="2344"/>
      <c r="N259" s="2344"/>
    </row>
    <row r="260" spans="1:14" ht="15.75" customHeight="1">
      <c r="A260" s="2344"/>
      <c r="B260" s="2344"/>
      <c r="C260" s="2344"/>
      <c r="D260" s="2344"/>
      <c r="E260" s="2344"/>
      <c r="F260" s="2344"/>
      <c r="G260" s="2344"/>
      <c r="H260" s="2344"/>
      <c r="I260" s="2344"/>
      <c r="J260" s="2344"/>
      <c r="K260" s="2344"/>
      <c r="L260" s="2344"/>
      <c r="M260" s="2344"/>
      <c r="N260" s="2344"/>
    </row>
    <row r="261" spans="1:14" ht="15.75" customHeight="1">
      <c r="A261" s="2344"/>
      <c r="B261" s="2344"/>
      <c r="C261" s="2344"/>
      <c r="D261" s="2344"/>
      <c r="E261" s="2344"/>
      <c r="F261" s="2344"/>
      <c r="G261" s="2344"/>
      <c r="H261" s="2344"/>
      <c r="I261" s="2344"/>
      <c r="J261" s="2344"/>
      <c r="K261" s="2344"/>
      <c r="L261" s="2344"/>
      <c r="M261" s="2344"/>
      <c r="N261" s="2344"/>
    </row>
    <row r="262" spans="1:14" ht="15.75" customHeight="1">
      <c r="A262" s="2344"/>
      <c r="B262" s="2344"/>
      <c r="C262" s="2344"/>
      <c r="D262" s="2344"/>
      <c r="E262" s="2344"/>
      <c r="F262" s="2344"/>
      <c r="G262" s="2344"/>
      <c r="H262" s="2344"/>
      <c r="I262" s="2344"/>
      <c r="J262" s="2344"/>
      <c r="K262" s="2344"/>
      <c r="L262" s="2344"/>
      <c r="M262" s="2344"/>
      <c r="N262" s="2344"/>
    </row>
    <row r="263" spans="1:14" ht="15.75" customHeight="1">
      <c r="A263" s="2344"/>
      <c r="B263" s="2344"/>
      <c r="C263" s="2344"/>
      <c r="D263" s="2344"/>
      <c r="E263" s="2344"/>
      <c r="F263" s="2344"/>
      <c r="G263" s="2344"/>
      <c r="H263" s="2344"/>
      <c r="I263" s="2344"/>
      <c r="J263" s="2344"/>
      <c r="K263" s="2344"/>
      <c r="L263" s="2344"/>
      <c r="M263" s="2344"/>
      <c r="N263" s="2344"/>
    </row>
    <row r="264" spans="1:14" ht="15.75" customHeight="1">
      <c r="A264" s="2344"/>
      <c r="B264" s="2344"/>
      <c r="C264" s="2344"/>
      <c r="D264" s="2344"/>
      <c r="E264" s="2344"/>
      <c r="F264" s="2344"/>
      <c r="G264" s="2344"/>
      <c r="H264" s="2344"/>
      <c r="I264" s="2344"/>
      <c r="J264" s="2344"/>
      <c r="K264" s="2344"/>
      <c r="L264" s="2344"/>
      <c r="M264" s="2344"/>
      <c r="N264" s="2344"/>
    </row>
    <row r="265" spans="1:14" ht="15.75" customHeight="1">
      <c r="A265" s="2344"/>
      <c r="B265" s="2344"/>
      <c r="C265" s="2344"/>
      <c r="D265" s="2344"/>
      <c r="E265" s="2344"/>
      <c r="F265" s="2344"/>
      <c r="G265" s="2344"/>
      <c r="H265" s="2344"/>
      <c r="I265" s="2344"/>
      <c r="J265" s="2344"/>
      <c r="K265" s="2344"/>
      <c r="L265" s="2344"/>
      <c r="M265" s="2344"/>
      <c r="N265" s="2344"/>
    </row>
    <row r="266" spans="1:14" ht="15.75" customHeight="1">
      <c r="A266" s="2344"/>
      <c r="B266" s="2344"/>
      <c r="C266" s="2344"/>
      <c r="D266" s="2344"/>
      <c r="E266" s="2344"/>
      <c r="F266" s="2344"/>
      <c r="G266" s="2344"/>
      <c r="H266" s="2344"/>
      <c r="I266" s="2344"/>
      <c r="J266" s="2344"/>
      <c r="K266" s="2344"/>
      <c r="L266" s="2344"/>
      <c r="M266" s="2344"/>
      <c r="N266" s="2344"/>
    </row>
    <row r="267" spans="1:14" ht="15.75" customHeight="1">
      <c r="A267" s="2344"/>
      <c r="B267" s="2344"/>
      <c r="C267" s="2344"/>
      <c r="D267" s="2344"/>
      <c r="E267" s="2344"/>
      <c r="F267" s="2344"/>
      <c r="G267" s="2344"/>
      <c r="H267" s="2344"/>
      <c r="I267" s="2344"/>
      <c r="J267" s="2344"/>
      <c r="K267" s="2344"/>
      <c r="L267" s="2344"/>
      <c r="M267" s="2344"/>
      <c r="N267" s="2344"/>
    </row>
    <row r="268" spans="1:14" ht="15.75" customHeight="1">
      <c r="A268" s="2344"/>
      <c r="B268" s="2344"/>
      <c r="C268" s="2344"/>
      <c r="D268" s="2344"/>
      <c r="E268" s="2344"/>
      <c r="F268" s="2344"/>
      <c r="G268" s="2344"/>
      <c r="H268" s="2344"/>
      <c r="I268" s="2344"/>
      <c r="J268" s="2344"/>
      <c r="K268" s="2344"/>
      <c r="L268" s="2344"/>
      <c r="M268" s="2344"/>
      <c r="N268" s="2344"/>
    </row>
    <row r="269" spans="1:14" ht="15.75" customHeight="1">
      <c r="A269" s="2344"/>
      <c r="B269" s="2344"/>
      <c r="C269" s="2344"/>
      <c r="D269" s="2344"/>
      <c r="E269" s="2344"/>
      <c r="F269" s="2344"/>
      <c r="G269" s="2344"/>
      <c r="H269" s="2344"/>
      <c r="I269" s="2344"/>
      <c r="J269" s="2344"/>
      <c r="K269" s="2344"/>
      <c r="L269" s="2344"/>
      <c r="M269" s="2344"/>
      <c r="N269" s="2344"/>
    </row>
    <row r="270" spans="1:14" ht="15.75" customHeight="1">
      <c r="A270" s="2344"/>
      <c r="B270" s="2344"/>
      <c r="C270" s="2344"/>
      <c r="D270" s="2344"/>
      <c r="E270" s="2344"/>
      <c r="F270" s="2344"/>
      <c r="G270" s="2344"/>
      <c r="H270" s="2344"/>
      <c r="I270" s="2344"/>
      <c r="J270" s="2344"/>
      <c r="K270" s="2344"/>
      <c r="L270" s="2344"/>
      <c r="M270" s="2344"/>
      <c r="N270" s="2344"/>
    </row>
    <row r="271" spans="1:14" ht="15.75" customHeight="1">
      <c r="A271" s="2344"/>
      <c r="B271" s="2344"/>
      <c r="C271" s="2344"/>
      <c r="D271" s="2344"/>
      <c r="E271" s="2344"/>
      <c r="F271" s="2344"/>
      <c r="G271" s="2344"/>
      <c r="H271" s="2344"/>
      <c r="I271" s="2344"/>
      <c r="J271" s="2344"/>
      <c r="K271" s="2344"/>
      <c r="L271" s="2344"/>
      <c r="M271" s="2344"/>
      <c r="N271" s="2344"/>
    </row>
    <row r="272" spans="1:14" ht="15.75" customHeight="1">
      <c r="A272" s="2344"/>
      <c r="B272" s="2344"/>
      <c r="C272" s="2344"/>
      <c r="D272" s="2344"/>
      <c r="E272" s="2344"/>
      <c r="F272" s="2344"/>
      <c r="G272" s="2344"/>
      <c r="H272" s="2344"/>
      <c r="I272" s="2344"/>
      <c r="J272" s="2344"/>
      <c r="K272" s="2344"/>
      <c r="L272" s="2344"/>
      <c r="M272" s="2344"/>
      <c r="N272" s="2344"/>
    </row>
    <row r="273" spans="1:14" ht="15.75" customHeight="1">
      <c r="A273" s="2344"/>
      <c r="B273" s="2344"/>
      <c r="C273" s="2344"/>
      <c r="D273" s="2344"/>
      <c r="E273" s="2344"/>
      <c r="F273" s="2344"/>
      <c r="G273" s="2344"/>
      <c r="H273" s="2344"/>
      <c r="I273" s="2344"/>
      <c r="J273" s="2344"/>
      <c r="K273" s="2344"/>
      <c r="L273" s="2344"/>
      <c r="M273" s="2344"/>
      <c r="N273" s="2344"/>
    </row>
    <row r="274" spans="1:14" ht="15.75" customHeight="1">
      <c r="A274" s="2344"/>
      <c r="B274" s="2344"/>
      <c r="C274" s="2344"/>
      <c r="D274" s="2344"/>
      <c r="E274" s="2344"/>
      <c r="F274" s="2344"/>
      <c r="G274" s="2344"/>
      <c r="H274" s="2344"/>
      <c r="I274" s="2344"/>
      <c r="J274" s="2344"/>
      <c r="K274" s="2344"/>
      <c r="L274" s="2344"/>
      <c r="M274" s="2344"/>
      <c r="N274" s="2344"/>
    </row>
    <row r="275" spans="1:14" ht="15.75" customHeight="1">
      <c r="A275" s="2344"/>
      <c r="B275" s="2344"/>
      <c r="C275" s="2344"/>
      <c r="D275" s="2344"/>
      <c r="E275" s="2344"/>
      <c r="F275" s="2344"/>
      <c r="G275" s="2344"/>
      <c r="H275" s="2344"/>
      <c r="I275" s="2344"/>
      <c r="J275" s="2344"/>
      <c r="K275" s="2344"/>
      <c r="L275" s="2344"/>
      <c r="M275" s="2344"/>
      <c r="N275" s="2344"/>
    </row>
    <row r="276" spans="1:14" ht="15.75" customHeight="1">
      <c r="A276" s="2344"/>
      <c r="B276" s="2344"/>
      <c r="C276" s="2344"/>
      <c r="D276" s="2344"/>
      <c r="E276" s="2344"/>
      <c r="F276" s="2344"/>
      <c r="G276" s="2344"/>
      <c r="H276" s="2344"/>
      <c r="I276" s="2344"/>
      <c r="J276" s="2344"/>
      <c r="K276" s="2344"/>
      <c r="L276" s="2344"/>
      <c r="M276" s="2344"/>
      <c r="N276" s="2344"/>
    </row>
    <row r="277" spans="1:14" ht="15.75" customHeight="1">
      <c r="A277" s="2344"/>
      <c r="B277" s="2344"/>
      <c r="C277" s="2344"/>
      <c r="D277" s="2344"/>
      <c r="E277" s="2344"/>
      <c r="F277" s="2344"/>
      <c r="G277" s="2344"/>
      <c r="H277" s="2344"/>
      <c r="I277" s="2344"/>
      <c r="J277" s="2344"/>
      <c r="K277" s="2344"/>
      <c r="L277" s="2344"/>
      <c r="M277" s="2344"/>
      <c r="N277" s="2344"/>
    </row>
    <row r="278" spans="1:14" ht="15.75" customHeight="1">
      <c r="A278" s="2344"/>
      <c r="B278" s="2344"/>
      <c r="C278" s="2344"/>
      <c r="D278" s="2344"/>
      <c r="E278" s="2344"/>
      <c r="F278" s="2344"/>
      <c r="G278" s="2344"/>
      <c r="H278" s="2344"/>
      <c r="I278" s="2344"/>
      <c r="J278" s="2344"/>
      <c r="K278" s="2344"/>
      <c r="L278" s="2344"/>
      <c r="M278" s="2344"/>
      <c r="N278" s="2344"/>
    </row>
    <row r="279" spans="1:14" ht="15.75" customHeight="1">
      <c r="A279" s="2344"/>
      <c r="B279" s="2344"/>
      <c r="C279" s="2344"/>
      <c r="D279" s="2344"/>
      <c r="E279" s="2344"/>
      <c r="F279" s="2344"/>
      <c r="G279" s="2344"/>
      <c r="H279" s="2344"/>
      <c r="I279" s="2344"/>
      <c r="J279" s="2344"/>
      <c r="K279" s="2344"/>
      <c r="L279" s="2344"/>
      <c r="M279" s="2344"/>
      <c r="N279" s="2344"/>
    </row>
    <row r="280" spans="1:14" ht="15.75" customHeight="1">
      <c r="A280" s="2344"/>
      <c r="B280" s="2344"/>
      <c r="C280" s="2344"/>
      <c r="D280" s="2344"/>
      <c r="E280" s="2344"/>
      <c r="F280" s="2344"/>
      <c r="G280" s="2344"/>
      <c r="H280" s="2344"/>
      <c r="I280" s="2344"/>
      <c r="J280" s="2344"/>
      <c r="K280" s="2344"/>
      <c r="L280" s="2344"/>
      <c r="M280" s="2344"/>
      <c r="N280" s="2344"/>
    </row>
    <row r="281" spans="1:14" ht="15.75" customHeight="1">
      <c r="A281" s="2344"/>
      <c r="B281" s="2344"/>
      <c r="C281" s="2344"/>
      <c r="D281" s="2344"/>
      <c r="E281" s="2344"/>
      <c r="F281" s="2344"/>
      <c r="G281" s="2344"/>
      <c r="H281" s="2344"/>
      <c r="I281" s="2344"/>
      <c r="J281" s="2344"/>
      <c r="K281" s="2344"/>
      <c r="L281" s="2344"/>
      <c r="M281" s="2344"/>
      <c r="N281" s="2344"/>
    </row>
    <row r="282" spans="1:14" ht="15.75" customHeight="1">
      <c r="A282" s="2344"/>
      <c r="B282" s="2344"/>
      <c r="C282" s="2344"/>
      <c r="D282" s="2344"/>
      <c r="E282" s="2344"/>
      <c r="F282" s="2344"/>
      <c r="G282" s="2344"/>
      <c r="H282" s="2344"/>
      <c r="I282" s="2344"/>
      <c r="J282" s="2344"/>
      <c r="K282" s="2344"/>
      <c r="L282" s="2344"/>
      <c r="M282" s="2344"/>
      <c r="N282" s="2344"/>
    </row>
    <row r="283" spans="1:14" ht="15.75" customHeight="1">
      <c r="A283" s="2344"/>
      <c r="B283" s="2344"/>
      <c r="C283" s="2344"/>
      <c r="D283" s="2344"/>
      <c r="E283" s="2344"/>
      <c r="F283" s="2344"/>
      <c r="G283" s="2344"/>
      <c r="H283" s="2344"/>
      <c r="I283" s="2344"/>
      <c r="J283" s="2344"/>
      <c r="K283" s="2344"/>
      <c r="L283" s="2344"/>
      <c r="M283" s="2344"/>
      <c r="N283" s="2344"/>
    </row>
    <row r="284" spans="1:14" ht="15.75" customHeight="1">
      <c r="A284" s="2344"/>
      <c r="B284" s="2344"/>
      <c r="C284" s="2344"/>
      <c r="D284" s="2344"/>
      <c r="E284" s="2344"/>
      <c r="F284" s="2344"/>
      <c r="G284" s="2344"/>
      <c r="H284" s="2344"/>
      <c r="I284" s="2344"/>
      <c r="J284" s="2344"/>
      <c r="K284" s="2344"/>
      <c r="L284" s="2344"/>
      <c r="M284" s="2344"/>
      <c r="N284" s="2344"/>
    </row>
    <row r="285" spans="1:14" ht="15.75" customHeight="1">
      <c r="A285" s="2344"/>
      <c r="B285" s="2344"/>
      <c r="C285" s="2344"/>
      <c r="D285" s="2344"/>
      <c r="E285" s="2344"/>
      <c r="F285" s="2344"/>
      <c r="G285" s="2344"/>
      <c r="H285" s="2344"/>
      <c r="I285" s="2344"/>
      <c r="J285" s="2344"/>
      <c r="K285" s="2344"/>
      <c r="L285" s="2344"/>
      <c r="M285" s="2344"/>
      <c r="N285" s="2344"/>
    </row>
    <row r="286" spans="1:14" ht="15.75" customHeight="1">
      <c r="A286" s="2344"/>
      <c r="B286" s="2344"/>
      <c r="C286" s="2344"/>
      <c r="D286" s="2344"/>
      <c r="E286" s="2344"/>
      <c r="F286" s="2344"/>
      <c r="G286" s="2344"/>
      <c r="H286" s="2344"/>
      <c r="I286" s="2344"/>
      <c r="J286" s="2344"/>
      <c r="K286" s="2344"/>
      <c r="L286" s="2344"/>
      <c r="M286" s="2344"/>
      <c r="N286" s="2344"/>
    </row>
    <row r="287" spans="1:14" ht="15.75" customHeight="1">
      <c r="A287" s="2344"/>
      <c r="B287" s="2344"/>
      <c r="C287" s="2344"/>
      <c r="D287" s="2344"/>
      <c r="E287" s="2344"/>
      <c r="F287" s="2344"/>
      <c r="G287" s="2344"/>
      <c r="H287" s="2344"/>
      <c r="I287" s="2344"/>
      <c r="J287" s="2344"/>
      <c r="K287" s="2344"/>
      <c r="L287" s="2344"/>
      <c r="M287" s="2344"/>
      <c r="N287" s="2344"/>
    </row>
    <row r="288" spans="1:14" ht="15.75" customHeight="1">
      <c r="A288" s="2344"/>
      <c r="B288" s="2344"/>
      <c r="C288" s="2344"/>
      <c r="D288" s="2344"/>
      <c r="E288" s="2344"/>
      <c r="F288" s="2344"/>
      <c r="G288" s="2344"/>
      <c r="H288" s="2344"/>
      <c r="I288" s="2344"/>
      <c r="J288" s="2344"/>
      <c r="K288" s="2344"/>
      <c r="L288" s="2344"/>
      <c r="M288" s="2344"/>
      <c r="N288" s="2344"/>
    </row>
    <row r="289" spans="1:14" ht="15.75" customHeight="1">
      <c r="A289" s="2344"/>
      <c r="B289" s="2344"/>
      <c r="C289" s="2344"/>
      <c r="D289" s="2344"/>
      <c r="E289" s="2344"/>
      <c r="F289" s="2344"/>
      <c r="G289" s="2344"/>
      <c r="H289" s="2344"/>
      <c r="I289" s="2344"/>
      <c r="J289" s="2344"/>
      <c r="K289" s="2344"/>
      <c r="L289" s="2344"/>
      <c r="M289" s="2344"/>
      <c r="N289" s="2344"/>
    </row>
    <row r="290" spans="1:14" ht="15.75" customHeight="1">
      <c r="A290" s="2344"/>
      <c r="B290" s="2344"/>
      <c r="C290" s="2344"/>
      <c r="D290" s="2344"/>
      <c r="E290" s="2344"/>
      <c r="F290" s="2344"/>
      <c r="G290" s="2344"/>
      <c r="H290" s="2344"/>
      <c r="I290" s="2344"/>
      <c r="J290" s="2344"/>
      <c r="K290" s="2344"/>
      <c r="L290" s="2344"/>
      <c r="M290" s="2344"/>
      <c r="N290" s="2344"/>
    </row>
    <row r="291" spans="1:14" ht="15.75" customHeight="1">
      <c r="A291" s="2344"/>
      <c r="B291" s="2344"/>
      <c r="C291" s="2344"/>
      <c r="D291" s="2344"/>
      <c r="E291" s="2344"/>
      <c r="F291" s="2344"/>
      <c r="G291" s="2344"/>
      <c r="H291" s="2344"/>
      <c r="I291" s="2344"/>
      <c r="J291" s="2344"/>
      <c r="K291" s="2344"/>
      <c r="L291" s="2344"/>
      <c r="M291" s="2344"/>
      <c r="N291" s="2344"/>
    </row>
    <row r="292" spans="1:14" ht="15.75" customHeight="1">
      <c r="A292" s="2344"/>
      <c r="B292" s="2344"/>
      <c r="C292" s="2344"/>
      <c r="D292" s="2344"/>
      <c r="E292" s="2344"/>
      <c r="F292" s="2344"/>
      <c r="G292" s="2344"/>
      <c r="H292" s="2344"/>
      <c r="I292" s="2344"/>
      <c r="J292" s="2344"/>
      <c r="K292" s="2344"/>
      <c r="L292" s="2344"/>
      <c r="M292" s="2344"/>
      <c r="N292" s="2344"/>
    </row>
    <row r="293" spans="1:14" ht="15.75" customHeight="1">
      <c r="A293" s="2344"/>
      <c r="B293" s="2344"/>
      <c r="C293" s="2344"/>
      <c r="D293" s="2344"/>
      <c r="E293" s="2344"/>
      <c r="F293" s="2344"/>
      <c r="G293" s="2344"/>
      <c r="H293" s="2344"/>
      <c r="I293" s="2344"/>
      <c r="J293" s="2344"/>
      <c r="K293" s="2344"/>
      <c r="L293" s="2344"/>
      <c r="M293" s="2344"/>
      <c r="N293" s="2344"/>
    </row>
    <row r="294" spans="1:14" ht="15.75" customHeight="1">
      <c r="A294" s="2344"/>
      <c r="B294" s="2344"/>
      <c r="C294" s="2344"/>
      <c r="D294" s="2344"/>
      <c r="E294" s="2344"/>
      <c r="F294" s="2344"/>
      <c r="G294" s="2344"/>
      <c r="H294" s="2344"/>
      <c r="I294" s="2344"/>
      <c r="J294" s="2344"/>
      <c r="K294" s="2344"/>
      <c r="L294" s="2344"/>
      <c r="M294" s="2344"/>
      <c r="N294" s="2344"/>
    </row>
    <row r="295" spans="1:14" ht="15.75" customHeight="1">
      <c r="A295" s="2344"/>
      <c r="B295" s="2344"/>
      <c r="C295" s="2344"/>
      <c r="D295" s="2344"/>
      <c r="E295" s="2344"/>
      <c r="F295" s="2344"/>
      <c r="G295" s="2344"/>
      <c r="H295" s="2344"/>
      <c r="I295" s="2344"/>
      <c r="J295" s="2344"/>
      <c r="K295" s="2344"/>
      <c r="L295" s="2344"/>
      <c r="M295" s="2344"/>
      <c r="N295" s="2344"/>
    </row>
    <row r="296" spans="1:14" ht="15.75" customHeight="1">
      <c r="A296" s="2344"/>
      <c r="B296" s="2344"/>
      <c r="C296" s="2344"/>
      <c r="D296" s="2344"/>
      <c r="E296" s="2344"/>
      <c r="F296" s="2344"/>
      <c r="G296" s="2344"/>
      <c r="H296" s="2344"/>
      <c r="I296" s="2344"/>
      <c r="J296" s="2344"/>
      <c r="K296" s="2344"/>
      <c r="L296" s="2344"/>
      <c r="M296" s="2344"/>
      <c r="N296" s="2344"/>
    </row>
    <row r="297" spans="1:14" ht="15.75" customHeight="1">
      <c r="A297" s="2344"/>
      <c r="B297" s="2344"/>
      <c r="C297" s="2344"/>
      <c r="D297" s="2344"/>
      <c r="E297" s="2344"/>
      <c r="F297" s="2344"/>
      <c r="G297" s="2344"/>
      <c r="H297" s="2344"/>
      <c r="I297" s="2344"/>
      <c r="J297" s="2344"/>
      <c r="K297" s="2344"/>
      <c r="L297" s="2344"/>
      <c r="M297" s="2344"/>
      <c r="N297" s="2344"/>
    </row>
    <row r="298" spans="1:14" ht="15.75" customHeight="1">
      <c r="A298" s="2344"/>
      <c r="B298" s="2344"/>
      <c r="C298" s="2344"/>
      <c r="D298" s="2344"/>
      <c r="E298" s="2344"/>
      <c r="F298" s="2344"/>
      <c r="G298" s="2344"/>
      <c r="H298" s="2344"/>
      <c r="I298" s="2344"/>
      <c r="J298" s="2344"/>
      <c r="K298" s="2344"/>
      <c r="L298" s="2344"/>
      <c r="M298" s="2344"/>
      <c r="N298" s="2344"/>
    </row>
    <row r="299" spans="1:14" ht="15.75" customHeight="1">
      <c r="A299" s="2344"/>
      <c r="B299" s="2344"/>
      <c r="C299" s="2344"/>
      <c r="D299" s="2344"/>
      <c r="E299" s="2344"/>
      <c r="F299" s="2344"/>
      <c r="G299" s="2344"/>
      <c r="H299" s="2344"/>
      <c r="I299" s="2344"/>
      <c r="J299" s="2344"/>
      <c r="K299" s="2344"/>
      <c r="L299" s="2344"/>
      <c r="M299" s="2344"/>
      <c r="N299" s="2344"/>
    </row>
    <row r="300" spans="1:14" ht="15.75" customHeight="1">
      <c r="A300" s="2344"/>
      <c r="B300" s="2344"/>
      <c r="C300" s="2344"/>
      <c r="D300" s="2344"/>
      <c r="E300" s="2344"/>
      <c r="F300" s="2344"/>
      <c r="G300" s="2344"/>
      <c r="H300" s="2344"/>
      <c r="I300" s="2344"/>
      <c r="J300" s="2344"/>
      <c r="K300" s="2344"/>
      <c r="L300" s="2344"/>
      <c r="M300" s="2344"/>
      <c r="N300" s="2344"/>
    </row>
    <row r="301" spans="1:14" ht="15.75" customHeight="1">
      <c r="A301" s="2344"/>
      <c r="B301" s="2344"/>
      <c r="C301" s="2344"/>
      <c r="D301" s="2344"/>
      <c r="E301" s="2344"/>
      <c r="F301" s="2344"/>
      <c r="G301" s="2344"/>
      <c r="H301" s="2344"/>
      <c r="I301" s="2344"/>
      <c r="J301" s="2344"/>
      <c r="K301" s="2344"/>
      <c r="L301" s="2344"/>
      <c r="M301" s="2344"/>
      <c r="N301" s="2344"/>
    </row>
    <row r="302" spans="1:14" ht="15.75" customHeight="1">
      <c r="A302" s="2344"/>
      <c r="B302" s="2344"/>
      <c r="C302" s="2344"/>
      <c r="D302" s="2344"/>
      <c r="E302" s="2344"/>
      <c r="F302" s="2344"/>
      <c r="G302" s="2344"/>
      <c r="H302" s="2344"/>
      <c r="I302" s="2344"/>
      <c r="J302" s="2344"/>
      <c r="K302" s="2344"/>
      <c r="L302" s="2344"/>
      <c r="M302" s="2344"/>
      <c r="N302" s="2344"/>
    </row>
    <row r="303" spans="1:14" ht="15.75" customHeight="1">
      <c r="A303" s="2344"/>
      <c r="B303" s="2344"/>
      <c r="C303" s="2344"/>
      <c r="D303" s="2344"/>
      <c r="E303" s="2344"/>
      <c r="F303" s="2344"/>
      <c r="G303" s="2344"/>
      <c r="H303" s="2344"/>
      <c r="I303" s="2344"/>
      <c r="J303" s="2344"/>
      <c r="K303" s="2344"/>
      <c r="L303" s="2344"/>
      <c r="M303" s="2344"/>
      <c r="N303" s="2344"/>
    </row>
    <row r="304" spans="1:14" ht="15.75" customHeight="1">
      <c r="A304" s="2344"/>
      <c r="B304" s="2344"/>
      <c r="C304" s="2344"/>
      <c r="D304" s="2344"/>
      <c r="E304" s="2344"/>
      <c r="F304" s="2344"/>
      <c r="G304" s="2344"/>
      <c r="H304" s="2344"/>
      <c r="I304" s="2344"/>
      <c r="J304" s="2344"/>
      <c r="K304" s="2344"/>
      <c r="L304" s="2344"/>
      <c r="M304" s="2344"/>
      <c r="N304" s="2344"/>
    </row>
    <row r="305" spans="1:14" ht="15.75" customHeight="1">
      <c r="A305" s="2344"/>
      <c r="B305" s="2344"/>
      <c r="C305" s="2344"/>
      <c r="D305" s="2344"/>
      <c r="E305" s="2344"/>
      <c r="F305" s="2344"/>
      <c r="G305" s="2344"/>
      <c r="H305" s="2344"/>
      <c r="I305" s="2344"/>
      <c r="J305" s="2344"/>
      <c r="K305" s="2344"/>
      <c r="L305" s="2344"/>
      <c r="M305" s="2344"/>
      <c r="N305" s="2344"/>
    </row>
    <row r="306" spans="1:14" ht="15.75" customHeight="1">
      <c r="A306" s="2344"/>
      <c r="B306" s="2344"/>
      <c r="C306" s="2344"/>
      <c r="D306" s="2344"/>
      <c r="E306" s="2344"/>
      <c r="F306" s="2344"/>
      <c r="G306" s="2344"/>
      <c r="H306" s="2344"/>
      <c r="I306" s="2344"/>
      <c r="J306" s="2344"/>
      <c r="K306" s="2344"/>
      <c r="L306" s="2344"/>
      <c r="M306" s="2344"/>
      <c r="N306" s="2344"/>
    </row>
    <row r="307" spans="1:14" ht="15.75" customHeight="1">
      <c r="A307" s="2344"/>
      <c r="B307" s="2344"/>
      <c r="C307" s="2344"/>
      <c r="D307" s="2344"/>
      <c r="E307" s="2344"/>
      <c r="F307" s="2344"/>
      <c r="G307" s="2344"/>
      <c r="H307" s="2344"/>
      <c r="I307" s="2344"/>
      <c r="J307" s="2344"/>
      <c r="K307" s="2344"/>
      <c r="L307" s="2344"/>
      <c r="M307" s="2344"/>
      <c r="N307" s="2344"/>
    </row>
    <row r="308" spans="1:14" ht="15.75" customHeight="1">
      <c r="A308" s="2344"/>
      <c r="B308" s="2344"/>
      <c r="C308" s="2344"/>
      <c r="D308" s="2344"/>
      <c r="E308" s="2344"/>
      <c r="F308" s="2344"/>
      <c r="G308" s="2344"/>
      <c r="H308" s="2344"/>
      <c r="I308" s="2344"/>
      <c r="J308" s="2344"/>
      <c r="K308" s="2344"/>
      <c r="L308" s="2344"/>
      <c r="M308" s="2344"/>
      <c r="N308" s="2344"/>
    </row>
    <row r="309" spans="1:14" ht="15.75" customHeight="1">
      <c r="A309" s="2344"/>
      <c r="B309" s="2344"/>
      <c r="C309" s="2344"/>
      <c r="D309" s="2344"/>
      <c r="E309" s="2344"/>
      <c r="F309" s="2344"/>
      <c r="G309" s="2344"/>
      <c r="H309" s="2344"/>
      <c r="I309" s="2344"/>
      <c r="J309" s="2344"/>
      <c r="K309" s="2344"/>
      <c r="L309" s="2344"/>
      <c r="M309" s="2344"/>
      <c r="N309" s="2344"/>
    </row>
    <row r="310" spans="1:14" ht="15.75" customHeight="1">
      <c r="A310" s="2344"/>
      <c r="B310" s="2344"/>
      <c r="C310" s="2344"/>
      <c r="D310" s="2344"/>
      <c r="E310" s="2344"/>
      <c r="F310" s="2344"/>
      <c r="G310" s="2344"/>
      <c r="H310" s="2344"/>
      <c r="I310" s="2344"/>
      <c r="J310" s="2344"/>
      <c r="K310" s="2344"/>
      <c r="L310" s="2344"/>
      <c r="M310" s="2344"/>
      <c r="N310" s="2344"/>
    </row>
    <row r="311" spans="1:14" ht="15.75" customHeight="1">
      <c r="A311" s="2344"/>
      <c r="B311" s="2344"/>
      <c r="C311" s="2344"/>
      <c r="D311" s="2344"/>
      <c r="E311" s="2344"/>
      <c r="F311" s="2344"/>
      <c r="G311" s="2344"/>
      <c r="H311" s="2344"/>
      <c r="I311" s="2344"/>
      <c r="J311" s="2344"/>
      <c r="K311" s="2344"/>
      <c r="L311" s="2344"/>
      <c r="M311" s="2344"/>
      <c r="N311" s="2344"/>
    </row>
    <row r="312" spans="1:14" ht="15.75" customHeight="1">
      <c r="A312" s="2344"/>
      <c r="B312" s="2344"/>
      <c r="C312" s="2344"/>
      <c r="D312" s="2344"/>
      <c r="E312" s="2344"/>
      <c r="F312" s="2344"/>
      <c r="G312" s="2344"/>
      <c r="H312" s="2344"/>
      <c r="I312" s="2344"/>
      <c r="J312" s="2344"/>
      <c r="K312" s="2344"/>
      <c r="L312" s="2344"/>
      <c r="M312" s="2344"/>
      <c r="N312" s="2344"/>
    </row>
    <row r="313" spans="1:14" ht="15.75" customHeight="1">
      <c r="A313" s="2344"/>
      <c r="B313" s="2344"/>
      <c r="C313" s="2344"/>
      <c r="D313" s="2344"/>
      <c r="E313" s="2344"/>
      <c r="F313" s="2344"/>
      <c r="G313" s="2344"/>
      <c r="H313" s="2344"/>
      <c r="I313" s="2344"/>
      <c r="J313" s="2344"/>
      <c r="K313" s="2344"/>
      <c r="L313" s="2344"/>
      <c r="M313" s="2344"/>
      <c r="N313" s="2344"/>
    </row>
    <row r="314" spans="1:14" ht="15.75" customHeight="1">
      <c r="A314" s="2344"/>
      <c r="B314" s="2344"/>
      <c r="C314" s="2344"/>
      <c r="D314" s="2344"/>
      <c r="E314" s="2344"/>
      <c r="F314" s="2344"/>
      <c r="G314" s="2344"/>
      <c r="H314" s="2344"/>
      <c r="I314" s="2344"/>
      <c r="J314" s="2344"/>
      <c r="K314" s="2344"/>
      <c r="L314" s="2344"/>
      <c r="M314" s="2344"/>
      <c r="N314" s="2344"/>
    </row>
    <row r="315" spans="1:14" ht="15.75" customHeight="1">
      <c r="A315" s="2344"/>
      <c r="B315" s="2344"/>
      <c r="C315" s="2344"/>
      <c r="D315" s="2344"/>
      <c r="E315" s="2344"/>
      <c r="F315" s="2344"/>
      <c r="G315" s="2344"/>
      <c r="H315" s="2344"/>
      <c r="I315" s="2344"/>
      <c r="J315" s="2344"/>
      <c r="K315" s="2344"/>
      <c r="L315" s="2344"/>
      <c r="M315" s="2344"/>
      <c r="N315" s="2344"/>
    </row>
    <row r="316" spans="1:14" ht="15.75" customHeight="1">
      <c r="A316" s="2344"/>
      <c r="B316" s="2344"/>
      <c r="C316" s="2344"/>
      <c r="D316" s="2344"/>
      <c r="E316" s="2344"/>
      <c r="F316" s="2344"/>
      <c r="G316" s="2344"/>
      <c r="H316" s="2344"/>
      <c r="I316" s="2344"/>
      <c r="J316" s="2344"/>
      <c r="K316" s="2344"/>
      <c r="L316" s="2344"/>
      <c r="M316" s="2344"/>
      <c r="N316" s="2344"/>
    </row>
    <row r="317" spans="1:14" ht="15.75" customHeight="1">
      <c r="A317" s="2344"/>
      <c r="B317" s="2344"/>
      <c r="C317" s="2344"/>
      <c r="D317" s="2344"/>
      <c r="E317" s="2344"/>
      <c r="F317" s="2344"/>
      <c r="G317" s="2344"/>
      <c r="H317" s="2344"/>
      <c r="I317" s="2344"/>
      <c r="J317" s="2344"/>
      <c r="K317" s="2344"/>
      <c r="L317" s="2344"/>
      <c r="M317" s="2344"/>
      <c r="N317" s="2344"/>
    </row>
    <row r="318" spans="1:14" ht="15.75" customHeight="1">
      <c r="A318" s="2344"/>
      <c r="B318" s="2344"/>
      <c r="C318" s="2344"/>
      <c r="D318" s="2344"/>
      <c r="E318" s="2344"/>
      <c r="F318" s="2344"/>
      <c r="G318" s="2344"/>
      <c r="H318" s="2344"/>
      <c r="I318" s="2344"/>
      <c r="J318" s="2344"/>
      <c r="K318" s="2344"/>
      <c r="L318" s="2344"/>
      <c r="M318" s="2344"/>
      <c r="N318" s="2344"/>
    </row>
    <row r="319" spans="1:14" ht="15.75" customHeight="1">
      <c r="A319" s="2344"/>
      <c r="B319" s="2344"/>
      <c r="C319" s="2344"/>
      <c r="D319" s="2344"/>
      <c r="E319" s="2344"/>
      <c r="F319" s="2344"/>
      <c r="G319" s="2344"/>
      <c r="H319" s="2344"/>
      <c r="I319" s="2344"/>
      <c r="J319" s="2344"/>
      <c r="K319" s="2344"/>
      <c r="L319" s="2344"/>
      <c r="M319" s="2344"/>
      <c r="N319" s="2344"/>
    </row>
    <row r="320" spans="1:14" ht="15.75" customHeight="1">
      <c r="A320" s="2344"/>
      <c r="B320" s="2344"/>
      <c r="C320" s="2344"/>
      <c r="D320" s="2344"/>
      <c r="E320" s="2344"/>
      <c r="F320" s="2344"/>
      <c r="G320" s="2344"/>
      <c r="H320" s="2344"/>
      <c r="I320" s="2344"/>
      <c r="J320" s="2344"/>
      <c r="K320" s="2344"/>
      <c r="L320" s="2344"/>
      <c r="M320" s="2344"/>
      <c r="N320" s="2344"/>
    </row>
    <row r="321" spans="1:14" ht="15.75" customHeight="1">
      <c r="A321" s="2344"/>
      <c r="B321" s="2344"/>
      <c r="C321" s="2344"/>
      <c r="D321" s="2344"/>
      <c r="E321" s="2344"/>
      <c r="F321" s="2344"/>
      <c r="G321" s="2344"/>
      <c r="H321" s="2344"/>
      <c r="I321" s="2344"/>
      <c r="J321" s="2344"/>
      <c r="K321" s="2344"/>
      <c r="L321" s="2344"/>
      <c r="M321" s="2344"/>
      <c r="N321" s="2344"/>
    </row>
    <row r="322" spans="1:14" ht="15.75" customHeight="1">
      <c r="A322" s="2344"/>
      <c r="B322" s="2344"/>
      <c r="C322" s="2344"/>
      <c r="D322" s="2344"/>
      <c r="E322" s="2344"/>
      <c r="F322" s="2344"/>
      <c r="G322" s="2344"/>
      <c r="H322" s="2344"/>
      <c r="I322" s="2344"/>
      <c r="J322" s="2344"/>
      <c r="K322" s="2344"/>
      <c r="L322" s="2344"/>
      <c r="M322" s="2344"/>
      <c r="N322" s="2344"/>
    </row>
    <row r="323" spans="1:14" ht="15.75" customHeight="1">
      <c r="A323" s="2344"/>
      <c r="B323" s="2344"/>
      <c r="C323" s="2344"/>
      <c r="D323" s="2344"/>
      <c r="E323" s="2344"/>
      <c r="F323" s="2344"/>
      <c r="G323" s="2344"/>
      <c r="H323" s="2344"/>
      <c r="I323" s="2344"/>
      <c r="J323" s="2344"/>
      <c r="K323" s="2344"/>
      <c r="L323" s="2344"/>
      <c r="M323" s="2344"/>
      <c r="N323" s="2344"/>
    </row>
    <row r="324" spans="1:14" ht="15.75" customHeight="1">
      <c r="A324" s="2344"/>
      <c r="B324" s="2344"/>
      <c r="C324" s="2344"/>
      <c r="D324" s="2344"/>
      <c r="E324" s="2344"/>
      <c r="F324" s="2344"/>
      <c r="G324" s="2344"/>
      <c r="H324" s="2344"/>
      <c r="I324" s="2344"/>
      <c r="J324" s="2344"/>
      <c r="K324" s="2344"/>
      <c r="L324" s="2344"/>
      <c r="M324" s="2344"/>
      <c r="N324" s="2344"/>
    </row>
    <row r="325" spans="1:14" ht="15.75" customHeight="1">
      <c r="A325" s="2344"/>
      <c r="B325" s="2344"/>
      <c r="C325" s="2344"/>
      <c r="D325" s="2344"/>
      <c r="E325" s="2344"/>
      <c r="F325" s="2344"/>
      <c r="G325" s="2344"/>
      <c r="H325" s="2344"/>
      <c r="I325" s="2344"/>
      <c r="J325" s="2344"/>
      <c r="K325" s="2344"/>
      <c r="L325" s="2344"/>
      <c r="M325" s="2344"/>
      <c r="N325" s="2344"/>
    </row>
    <row r="326" spans="1:14" ht="15.75" customHeight="1">
      <c r="A326" s="2344"/>
      <c r="B326" s="2344"/>
      <c r="C326" s="2344"/>
      <c r="D326" s="2344"/>
      <c r="E326" s="2344"/>
      <c r="F326" s="2344"/>
      <c r="G326" s="2344"/>
      <c r="H326" s="2344"/>
      <c r="I326" s="2344"/>
      <c r="J326" s="2344"/>
      <c r="K326" s="2344"/>
      <c r="L326" s="2344"/>
      <c r="M326" s="2344"/>
      <c r="N326" s="2344"/>
    </row>
    <row r="327" spans="1:14" ht="15.75" customHeight="1">
      <c r="A327" s="2344"/>
      <c r="B327" s="2344"/>
      <c r="C327" s="2344"/>
      <c r="D327" s="2344"/>
      <c r="E327" s="2344"/>
      <c r="F327" s="2344"/>
      <c r="G327" s="2344"/>
      <c r="H327" s="2344"/>
      <c r="I327" s="2344"/>
      <c r="J327" s="2344"/>
      <c r="K327" s="2344"/>
      <c r="L327" s="2344"/>
      <c r="M327" s="2344"/>
      <c r="N327" s="2344"/>
    </row>
    <row r="328" spans="1:14" ht="15.75" customHeight="1">
      <c r="A328" s="2344"/>
      <c r="B328" s="2344"/>
      <c r="C328" s="2344"/>
      <c r="D328" s="2344"/>
      <c r="E328" s="2344"/>
      <c r="F328" s="2344"/>
      <c r="G328" s="2344"/>
      <c r="H328" s="2344"/>
      <c r="I328" s="2344"/>
      <c r="J328" s="2344"/>
      <c r="K328" s="2344"/>
      <c r="L328" s="2344"/>
      <c r="M328" s="2344"/>
      <c r="N328" s="2344"/>
    </row>
    <row r="329" spans="1:14" ht="15.75" customHeight="1">
      <c r="A329" s="2344"/>
      <c r="B329" s="2344"/>
      <c r="C329" s="2344"/>
      <c r="D329" s="2344"/>
      <c r="E329" s="2344"/>
      <c r="F329" s="2344"/>
      <c r="G329" s="2344"/>
      <c r="H329" s="2344"/>
      <c r="I329" s="2344"/>
      <c r="J329" s="2344"/>
      <c r="K329" s="2344"/>
      <c r="L329" s="2344"/>
      <c r="M329" s="2344"/>
      <c r="N329" s="2344"/>
    </row>
    <row r="330" spans="1:14" ht="15.75" customHeight="1">
      <c r="A330" s="2344"/>
      <c r="B330" s="2344"/>
      <c r="C330" s="2344"/>
      <c r="D330" s="2344"/>
      <c r="E330" s="2344"/>
      <c r="F330" s="2344"/>
      <c r="G330" s="2344"/>
      <c r="H330" s="2344"/>
      <c r="I330" s="2344"/>
      <c r="J330" s="2344"/>
      <c r="K330" s="2344"/>
      <c r="L330" s="2344"/>
      <c r="M330" s="2344"/>
      <c r="N330" s="2344"/>
    </row>
    <row r="331" spans="1:14" ht="15.75" customHeight="1">
      <c r="A331" s="2344"/>
      <c r="B331" s="2344"/>
      <c r="C331" s="2344"/>
      <c r="D331" s="2344"/>
      <c r="E331" s="2344"/>
      <c r="F331" s="2344"/>
      <c r="G331" s="2344"/>
      <c r="H331" s="2344"/>
      <c r="I331" s="2344"/>
      <c r="J331" s="2344"/>
      <c r="K331" s="2344"/>
      <c r="L331" s="2344"/>
      <c r="M331" s="2344"/>
      <c r="N331" s="2344"/>
    </row>
    <row r="332" spans="1:14" ht="15.75" customHeight="1">
      <c r="A332" s="2344"/>
      <c r="B332" s="2344"/>
      <c r="C332" s="2344"/>
      <c r="D332" s="2344"/>
      <c r="E332" s="2344"/>
      <c r="F332" s="2344"/>
      <c r="G332" s="2344"/>
      <c r="H332" s="2344"/>
      <c r="I332" s="2344"/>
      <c r="J332" s="2344"/>
      <c r="K332" s="2344"/>
      <c r="L332" s="2344"/>
      <c r="M332" s="2344"/>
      <c r="N332" s="2344"/>
    </row>
    <row r="333" spans="1:14" ht="15.75" customHeight="1">
      <c r="A333" s="2344"/>
      <c r="B333" s="2344"/>
      <c r="C333" s="2344"/>
      <c r="D333" s="2344"/>
      <c r="E333" s="2344"/>
      <c r="F333" s="2344"/>
      <c r="G333" s="2344"/>
      <c r="H333" s="2344"/>
      <c r="I333" s="2344"/>
      <c r="J333" s="2344"/>
      <c r="K333" s="2344"/>
      <c r="L333" s="2344"/>
      <c r="M333" s="2344"/>
      <c r="N333" s="2344"/>
    </row>
    <row r="334" spans="1:14" ht="15.75" customHeight="1">
      <c r="A334" s="2344"/>
      <c r="B334" s="2344"/>
      <c r="C334" s="2344"/>
      <c r="D334" s="2344"/>
      <c r="E334" s="2344"/>
      <c r="F334" s="2344"/>
      <c r="G334" s="2344"/>
      <c r="H334" s="2344"/>
      <c r="I334" s="2344"/>
      <c r="J334" s="2344"/>
      <c r="K334" s="2344"/>
      <c r="L334" s="2344"/>
      <c r="M334" s="2344"/>
      <c r="N334" s="2344"/>
    </row>
    <row r="335" spans="1:14" ht="15.75" customHeight="1">
      <c r="A335" s="2344"/>
      <c r="B335" s="2344"/>
      <c r="C335" s="2344"/>
      <c r="D335" s="2344"/>
      <c r="E335" s="2344"/>
      <c r="F335" s="2344"/>
      <c r="G335" s="2344"/>
      <c r="H335" s="2344"/>
      <c r="I335" s="2344"/>
      <c r="J335" s="2344"/>
      <c r="K335" s="2344"/>
      <c r="L335" s="2344"/>
      <c r="M335" s="2344"/>
      <c r="N335" s="2344"/>
    </row>
    <row r="336" spans="1:14" ht="15.75" customHeight="1">
      <c r="A336" s="2344"/>
      <c r="B336" s="2344"/>
      <c r="C336" s="2344"/>
      <c r="D336" s="2344"/>
      <c r="E336" s="2344"/>
      <c r="F336" s="2344"/>
      <c r="G336" s="2344"/>
      <c r="H336" s="2344"/>
      <c r="I336" s="2344"/>
      <c r="J336" s="2344"/>
      <c r="K336" s="2344"/>
      <c r="L336" s="2344"/>
      <c r="M336" s="2344"/>
      <c r="N336" s="2344"/>
    </row>
    <row r="337" spans="1:14" ht="15.75" customHeight="1">
      <c r="A337" s="2344"/>
      <c r="B337" s="2344"/>
      <c r="C337" s="2344"/>
      <c r="D337" s="2344"/>
      <c r="E337" s="2344"/>
      <c r="F337" s="2344"/>
      <c r="G337" s="2344"/>
      <c r="H337" s="2344"/>
      <c r="I337" s="2344"/>
      <c r="J337" s="2344"/>
      <c r="K337" s="2344"/>
      <c r="L337" s="2344"/>
      <c r="M337" s="2344"/>
      <c r="N337" s="2344"/>
    </row>
    <row r="338" spans="1:14" ht="15.75" customHeight="1">
      <c r="A338" s="2344"/>
      <c r="B338" s="2344"/>
      <c r="C338" s="2344"/>
      <c r="D338" s="2344"/>
      <c r="E338" s="2344"/>
      <c r="F338" s="2344"/>
      <c r="G338" s="2344"/>
      <c r="H338" s="2344"/>
      <c r="I338" s="2344"/>
      <c r="J338" s="2344"/>
      <c r="K338" s="2344"/>
      <c r="L338" s="2344"/>
      <c r="M338" s="2344"/>
      <c r="N338" s="2344"/>
    </row>
    <row r="339" spans="1:14" ht="15.75" customHeight="1">
      <c r="A339" s="2344"/>
      <c r="B339" s="2344"/>
      <c r="C339" s="2344"/>
      <c r="D339" s="2344"/>
      <c r="E339" s="2344"/>
      <c r="F339" s="2344"/>
      <c r="G339" s="2344"/>
      <c r="H339" s="2344"/>
      <c r="I339" s="2344"/>
      <c r="J339" s="2344"/>
      <c r="K339" s="2344"/>
      <c r="L339" s="2344"/>
      <c r="M339" s="2344"/>
      <c r="N339" s="2344"/>
    </row>
    <row r="340" spans="1:14" ht="15.75" customHeight="1">
      <c r="A340" s="2344"/>
      <c r="B340" s="2344"/>
      <c r="C340" s="2344"/>
      <c r="D340" s="2344"/>
      <c r="E340" s="2344"/>
      <c r="F340" s="2344"/>
      <c r="G340" s="2344"/>
      <c r="H340" s="2344"/>
      <c r="I340" s="2344"/>
      <c r="J340" s="2344"/>
      <c r="K340" s="2344"/>
      <c r="L340" s="2344"/>
      <c r="M340" s="2344"/>
      <c r="N340" s="2344"/>
    </row>
    <row r="341" spans="1:14" ht="15.75" customHeight="1">
      <c r="A341" s="2344"/>
      <c r="B341" s="2344"/>
      <c r="C341" s="2344"/>
      <c r="D341" s="2344"/>
      <c r="E341" s="2344"/>
      <c r="F341" s="2344"/>
      <c r="G341" s="2344"/>
      <c r="H341" s="2344"/>
      <c r="I341" s="2344"/>
      <c r="J341" s="2344"/>
      <c r="K341" s="2344"/>
      <c r="L341" s="2344"/>
      <c r="M341" s="2344"/>
      <c r="N341" s="2344"/>
    </row>
    <row r="342" spans="1:14" ht="15.75" customHeight="1">
      <c r="A342" s="2344"/>
      <c r="B342" s="2344"/>
      <c r="C342" s="2344"/>
      <c r="D342" s="2344"/>
      <c r="E342" s="2344"/>
      <c r="F342" s="2344"/>
      <c r="G342" s="2344"/>
      <c r="H342" s="2344"/>
      <c r="I342" s="2344"/>
      <c r="J342" s="2344"/>
      <c r="K342" s="2344"/>
      <c r="L342" s="2344"/>
      <c r="M342" s="2344"/>
      <c r="N342" s="2344"/>
    </row>
    <row r="343" spans="1:14" ht="15.75" customHeight="1">
      <c r="A343" s="2344"/>
      <c r="B343" s="2344"/>
      <c r="C343" s="2344"/>
      <c r="D343" s="2344"/>
      <c r="E343" s="2344"/>
      <c r="F343" s="2344"/>
      <c r="G343" s="2344"/>
      <c r="H343" s="2344"/>
      <c r="I343" s="2344"/>
      <c r="J343" s="2344"/>
      <c r="K343" s="2344"/>
      <c r="L343" s="2344"/>
      <c r="M343" s="2344"/>
      <c r="N343" s="2344"/>
    </row>
    <row r="344" spans="1:14" ht="15.75" customHeight="1">
      <c r="A344" s="2344"/>
      <c r="B344" s="2344"/>
      <c r="C344" s="2344"/>
      <c r="D344" s="2344"/>
      <c r="E344" s="2344"/>
      <c r="F344" s="2344"/>
      <c r="G344" s="2344"/>
      <c r="H344" s="2344"/>
      <c r="I344" s="2344"/>
      <c r="J344" s="2344"/>
      <c r="K344" s="2344"/>
      <c r="L344" s="2344"/>
      <c r="M344" s="2344"/>
      <c r="N344" s="2344"/>
    </row>
    <row r="345" spans="1:14" ht="15.75" customHeight="1">
      <c r="A345" s="2344"/>
      <c r="B345" s="2344"/>
      <c r="C345" s="2344"/>
      <c r="D345" s="2344"/>
      <c r="E345" s="2344"/>
      <c r="F345" s="2344"/>
      <c r="G345" s="2344"/>
      <c r="H345" s="2344"/>
      <c r="I345" s="2344"/>
      <c r="J345" s="2344"/>
      <c r="K345" s="2344"/>
      <c r="L345" s="2344"/>
      <c r="M345" s="2344"/>
      <c r="N345" s="2344"/>
    </row>
    <row r="346" spans="1:14" ht="15.75" customHeight="1">
      <c r="A346" s="2344"/>
      <c r="B346" s="2344"/>
      <c r="C346" s="2344"/>
      <c r="D346" s="2344"/>
      <c r="E346" s="2344"/>
      <c r="F346" s="2344"/>
      <c r="G346" s="2344"/>
      <c r="H346" s="2344"/>
      <c r="I346" s="2344"/>
      <c r="J346" s="2344"/>
      <c r="K346" s="2344"/>
      <c r="L346" s="2344"/>
      <c r="M346" s="2344"/>
      <c r="N346" s="2344"/>
    </row>
    <row r="347" spans="1:14" ht="15.75" customHeight="1">
      <c r="A347" s="2344"/>
      <c r="B347" s="2344"/>
      <c r="C347" s="2344"/>
      <c r="D347" s="2344"/>
      <c r="E347" s="2344"/>
      <c r="F347" s="2344"/>
      <c r="G347" s="2344"/>
      <c r="H347" s="2344"/>
      <c r="I347" s="2344"/>
      <c r="J347" s="2344"/>
      <c r="K347" s="2344"/>
      <c r="L347" s="2344"/>
      <c r="M347" s="2344"/>
      <c r="N347" s="2344"/>
    </row>
    <row r="348" spans="1:14" ht="15.75" customHeight="1">
      <c r="A348" s="2344"/>
      <c r="B348" s="2344"/>
      <c r="C348" s="2344"/>
      <c r="D348" s="2344"/>
      <c r="E348" s="2344"/>
      <c r="F348" s="2344"/>
      <c r="G348" s="2344"/>
      <c r="H348" s="2344"/>
      <c r="I348" s="2344"/>
      <c r="J348" s="2344"/>
      <c r="K348" s="2344"/>
      <c r="L348" s="2344"/>
      <c r="M348" s="2344"/>
      <c r="N348" s="2344"/>
    </row>
    <row r="349" spans="1:14" ht="15.75" customHeight="1">
      <c r="A349" s="2344"/>
      <c r="B349" s="2344"/>
      <c r="C349" s="2344"/>
      <c r="D349" s="2344"/>
      <c r="E349" s="2344"/>
      <c r="F349" s="2344"/>
      <c r="G349" s="2344"/>
      <c r="H349" s="2344"/>
      <c r="I349" s="2344"/>
      <c r="J349" s="2344"/>
      <c r="K349" s="2344"/>
      <c r="L349" s="2344"/>
      <c r="M349" s="2344"/>
      <c r="N349" s="2344"/>
    </row>
    <row r="350" spans="1:14" ht="15.75" customHeight="1">
      <c r="A350" s="2344"/>
      <c r="B350" s="2344"/>
      <c r="C350" s="2344"/>
      <c r="D350" s="2344"/>
      <c r="E350" s="2344"/>
      <c r="F350" s="2344"/>
      <c r="G350" s="2344"/>
      <c r="H350" s="2344"/>
      <c r="I350" s="2344"/>
      <c r="J350" s="2344"/>
      <c r="K350" s="2344"/>
      <c r="L350" s="2344"/>
      <c r="M350" s="2344"/>
      <c r="N350" s="2344"/>
    </row>
    <row r="351" spans="1:14" ht="15.75" customHeight="1">
      <c r="A351" s="2344"/>
      <c r="B351" s="2344"/>
      <c r="C351" s="2344"/>
      <c r="D351" s="2344"/>
      <c r="E351" s="2344"/>
      <c r="F351" s="2344"/>
      <c r="G351" s="2344"/>
      <c r="H351" s="2344"/>
      <c r="I351" s="2344"/>
      <c r="J351" s="2344"/>
      <c r="K351" s="2344"/>
      <c r="L351" s="2344"/>
      <c r="M351" s="2344"/>
      <c r="N351" s="2344"/>
    </row>
    <row r="352" spans="1:14" ht="15.75" customHeight="1">
      <c r="A352" s="2344"/>
      <c r="B352" s="2344"/>
      <c r="C352" s="2344"/>
      <c r="D352" s="2344"/>
      <c r="E352" s="2344"/>
      <c r="F352" s="2344"/>
      <c r="G352" s="2344"/>
      <c r="H352" s="2344"/>
      <c r="I352" s="2344"/>
      <c r="J352" s="2344"/>
      <c r="K352" s="2344"/>
      <c r="L352" s="2344"/>
      <c r="M352" s="2344"/>
      <c r="N352" s="2344"/>
    </row>
    <row r="353" spans="1:14" ht="15.75" customHeight="1">
      <c r="A353" s="2344"/>
      <c r="B353" s="2344"/>
      <c r="C353" s="2344"/>
      <c r="D353" s="2344"/>
      <c r="E353" s="2344"/>
      <c r="F353" s="2344"/>
      <c r="G353" s="2344"/>
      <c r="H353" s="2344"/>
      <c r="I353" s="2344"/>
      <c r="J353" s="2344"/>
      <c r="K353" s="2344"/>
      <c r="L353" s="2344"/>
      <c r="M353" s="2344"/>
      <c r="N353" s="2344"/>
    </row>
    <row r="354" spans="1:14" ht="15.75" customHeight="1">
      <c r="A354" s="2344"/>
      <c r="B354" s="2344"/>
      <c r="C354" s="2344"/>
      <c r="D354" s="2344"/>
      <c r="E354" s="2344"/>
      <c r="F354" s="2344"/>
      <c r="G354" s="2344"/>
      <c r="H354" s="2344"/>
      <c r="I354" s="2344"/>
      <c r="J354" s="2344"/>
      <c r="K354" s="2344"/>
      <c r="L354" s="2344"/>
      <c r="M354" s="2344"/>
      <c r="N354" s="2344"/>
    </row>
    <row r="355" spans="1:14" ht="15.75" customHeight="1">
      <c r="A355" s="2344"/>
      <c r="B355" s="2344"/>
      <c r="C355" s="2344"/>
      <c r="D355" s="2344"/>
      <c r="E355" s="2344"/>
      <c r="F355" s="2344"/>
      <c r="G355" s="2344"/>
      <c r="H355" s="2344"/>
      <c r="I355" s="2344"/>
      <c r="J355" s="2344"/>
      <c r="K355" s="2344"/>
      <c r="L355" s="2344"/>
      <c r="M355" s="2344"/>
      <c r="N355" s="2344"/>
    </row>
    <row r="356" spans="1:14" ht="15.75" customHeight="1">
      <c r="A356" s="2344"/>
      <c r="B356" s="2344"/>
      <c r="C356" s="2344"/>
      <c r="D356" s="2344"/>
      <c r="E356" s="2344"/>
      <c r="F356" s="2344"/>
      <c r="G356" s="2344"/>
      <c r="H356" s="2344"/>
      <c r="I356" s="2344"/>
      <c r="J356" s="2344"/>
      <c r="K356" s="2344"/>
      <c r="L356" s="2344"/>
      <c r="M356" s="2344"/>
      <c r="N356" s="2344"/>
    </row>
    <row r="357" spans="1:14" ht="15.75" customHeight="1">
      <c r="A357" s="2344"/>
      <c r="B357" s="2344"/>
      <c r="C357" s="2344"/>
      <c r="D357" s="2344"/>
      <c r="E357" s="2344"/>
      <c r="F357" s="2344"/>
      <c r="G357" s="2344"/>
      <c r="H357" s="2344"/>
      <c r="I357" s="2344"/>
      <c r="J357" s="2344"/>
      <c r="K357" s="2344"/>
      <c r="L357" s="2344"/>
      <c r="M357" s="2344"/>
      <c r="N357" s="2344"/>
    </row>
    <row r="358" spans="1:14" ht="15.75" customHeight="1">
      <c r="A358" s="2344"/>
      <c r="B358" s="2344"/>
      <c r="C358" s="2344"/>
      <c r="D358" s="2344"/>
      <c r="E358" s="2344"/>
      <c r="F358" s="2344"/>
      <c r="G358" s="2344"/>
      <c r="H358" s="2344"/>
      <c r="I358" s="2344"/>
      <c r="J358" s="2344"/>
      <c r="K358" s="2344"/>
      <c r="L358" s="2344"/>
      <c r="M358" s="2344"/>
      <c r="N358" s="2344"/>
    </row>
    <row r="359" spans="1:14" ht="15.75" customHeight="1">
      <c r="A359" s="2344"/>
      <c r="B359" s="2344"/>
      <c r="C359" s="2344"/>
      <c r="D359" s="2344"/>
      <c r="E359" s="2344"/>
      <c r="F359" s="2344"/>
      <c r="G359" s="2344"/>
      <c r="H359" s="2344"/>
      <c r="I359" s="2344"/>
      <c r="J359" s="2344"/>
      <c r="K359" s="2344"/>
      <c r="L359" s="2344"/>
      <c r="M359" s="2344"/>
      <c r="N359" s="2344"/>
    </row>
    <row r="360" spans="1:14" ht="15.75" customHeight="1">
      <c r="A360" s="2344"/>
      <c r="B360" s="2344"/>
      <c r="C360" s="2344"/>
      <c r="D360" s="2344"/>
      <c r="E360" s="2344"/>
      <c r="F360" s="2344"/>
      <c r="G360" s="2344"/>
      <c r="H360" s="2344"/>
      <c r="I360" s="2344"/>
      <c r="J360" s="2344"/>
      <c r="K360" s="2344"/>
      <c r="L360" s="2344"/>
      <c r="M360" s="2344"/>
      <c r="N360" s="2344"/>
    </row>
    <row r="361" spans="1:14" ht="15.75" customHeight="1">
      <c r="A361" s="2344"/>
      <c r="B361" s="2344"/>
      <c r="C361" s="2344"/>
      <c r="D361" s="2344"/>
      <c r="E361" s="2344"/>
      <c r="F361" s="2344"/>
      <c r="G361" s="2344"/>
      <c r="H361" s="2344"/>
      <c r="I361" s="2344"/>
      <c r="J361" s="2344"/>
      <c r="K361" s="2344"/>
      <c r="L361" s="2344"/>
      <c r="M361" s="2344"/>
      <c r="N361" s="2344"/>
    </row>
    <row r="362" spans="1:14" ht="15.75" customHeight="1">
      <c r="A362" s="2344"/>
      <c r="B362" s="2344"/>
      <c r="C362" s="2344"/>
      <c r="D362" s="2344"/>
      <c r="E362" s="2344"/>
      <c r="F362" s="2344"/>
      <c r="G362" s="2344"/>
      <c r="H362" s="2344"/>
      <c r="I362" s="2344"/>
      <c r="J362" s="2344"/>
      <c r="K362" s="2344"/>
      <c r="L362" s="2344"/>
      <c r="M362" s="2344"/>
      <c r="N362" s="2344"/>
    </row>
    <row r="363" spans="1:14" ht="15.75" customHeight="1">
      <c r="A363" s="2344"/>
      <c r="B363" s="2344"/>
      <c r="C363" s="2344"/>
      <c r="D363" s="2344"/>
      <c r="E363" s="2344"/>
      <c r="F363" s="2344"/>
      <c r="G363" s="2344"/>
      <c r="H363" s="2344"/>
      <c r="I363" s="2344"/>
      <c r="J363" s="2344"/>
      <c r="K363" s="2344"/>
      <c r="L363" s="2344"/>
      <c r="M363" s="2344"/>
      <c r="N363" s="2344"/>
    </row>
    <row r="364" spans="1:14" ht="15.75" customHeight="1">
      <c r="A364" s="2344"/>
      <c r="B364" s="2344"/>
      <c r="C364" s="2344"/>
      <c r="D364" s="2344"/>
      <c r="E364" s="2344"/>
      <c r="F364" s="2344"/>
      <c r="G364" s="2344"/>
      <c r="H364" s="2344"/>
      <c r="I364" s="2344"/>
      <c r="J364" s="2344"/>
      <c r="K364" s="2344"/>
      <c r="L364" s="2344"/>
      <c r="M364" s="2344"/>
      <c r="N364" s="2344"/>
    </row>
    <row r="365" spans="1:14" ht="15.75" customHeight="1">
      <c r="A365" s="2344"/>
      <c r="B365" s="2344"/>
      <c r="C365" s="2344"/>
      <c r="D365" s="2344"/>
      <c r="E365" s="2344"/>
      <c r="F365" s="2344"/>
      <c r="G365" s="2344"/>
      <c r="H365" s="2344"/>
      <c r="I365" s="2344"/>
      <c r="J365" s="2344"/>
      <c r="K365" s="2344"/>
      <c r="L365" s="2344"/>
      <c r="M365" s="2344"/>
      <c r="N365" s="2344"/>
    </row>
    <row r="366" spans="1:14" ht="15.75" customHeight="1">
      <c r="A366" s="2344"/>
      <c r="B366" s="2344"/>
      <c r="C366" s="2344"/>
      <c r="D366" s="2344"/>
      <c r="E366" s="2344"/>
      <c r="F366" s="2344"/>
      <c r="G366" s="2344"/>
      <c r="H366" s="2344"/>
      <c r="I366" s="2344"/>
      <c r="J366" s="2344"/>
      <c r="K366" s="2344"/>
      <c r="L366" s="2344"/>
      <c r="M366" s="2344"/>
      <c r="N366" s="2344"/>
    </row>
    <row r="367" spans="1:14" ht="15.75" customHeight="1">
      <c r="A367" s="2344"/>
      <c r="B367" s="2344"/>
      <c r="C367" s="2344"/>
      <c r="D367" s="2344"/>
      <c r="E367" s="2344"/>
      <c r="F367" s="2344"/>
      <c r="G367" s="2344"/>
      <c r="H367" s="2344"/>
      <c r="I367" s="2344"/>
      <c r="J367" s="2344"/>
      <c r="K367" s="2344"/>
      <c r="L367" s="2344"/>
      <c r="M367" s="2344"/>
      <c r="N367" s="2344"/>
    </row>
    <row r="368" spans="1:14" ht="15.75" customHeight="1">
      <c r="A368" s="2344"/>
      <c r="B368" s="2344"/>
      <c r="C368" s="2344"/>
      <c r="D368" s="2344"/>
      <c r="E368" s="2344"/>
      <c r="F368" s="2344"/>
      <c r="G368" s="2344"/>
      <c r="H368" s="2344"/>
      <c r="I368" s="2344"/>
      <c r="J368" s="2344"/>
      <c r="K368" s="2344"/>
      <c r="L368" s="2344"/>
      <c r="M368" s="2344"/>
      <c r="N368" s="2344"/>
    </row>
    <row r="369" spans="1:14" ht="15.75" customHeight="1">
      <c r="A369" s="2344"/>
      <c r="B369" s="2344"/>
      <c r="C369" s="2344"/>
      <c r="D369" s="2344"/>
      <c r="E369" s="2344"/>
      <c r="F369" s="2344"/>
      <c r="G369" s="2344"/>
      <c r="H369" s="2344"/>
      <c r="I369" s="2344"/>
      <c r="J369" s="2344"/>
      <c r="K369" s="2344"/>
      <c r="L369" s="2344"/>
      <c r="M369" s="2344"/>
      <c r="N369" s="2344"/>
    </row>
    <row r="370" spans="1:14" ht="15.75" customHeight="1">
      <c r="A370" s="2344"/>
      <c r="B370" s="2344"/>
      <c r="C370" s="2344"/>
      <c r="D370" s="2344"/>
      <c r="E370" s="2344"/>
      <c r="F370" s="2344"/>
      <c r="G370" s="2344"/>
      <c r="H370" s="2344"/>
      <c r="I370" s="2344"/>
      <c r="J370" s="2344"/>
      <c r="K370" s="2344"/>
      <c r="L370" s="2344"/>
      <c r="M370" s="2344"/>
      <c r="N370" s="2344"/>
    </row>
    <row r="371" spans="1:14" ht="15.75" customHeight="1">
      <c r="A371" s="2344"/>
      <c r="B371" s="2344"/>
      <c r="C371" s="2344"/>
      <c r="D371" s="2344"/>
      <c r="E371" s="2344"/>
      <c r="F371" s="2344"/>
      <c r="G371" s="2344"/>
      <c r="H371" s="2344"/>
      <c r="I371" s="2344"/>
      <c r="J371" s="2344"/>
      <c r="K371" s="2344"/>
      <c r="L371" s="2344"/>
      <c r="M371" s="2344"/>
      <c r="N371" s="2344"/>
    </row>
    <row r="372" spans="1:14" ht="15.75" customHeight="1">
      <c r="A372" s="2344"/>
      <c r="B372" s="2344"/>
      <c r="C372" s="2344"/>
      <c r="D372" s="2344"/>
      <c r="E372" s="2344"/>
      <c r="F372" s="2344"/>
      <c r="G372" s="2344"/>
      <c r="H372" s="2344"/>
      <c r="I372" s="2344"/>
      <c r="J372" s="2344"/>
      <c r="K372" s="2344"/>
      <c r="L372" s="2344"/>
      <c r="M372" s="2344"/>
      <c r="N372" s="2344"/>
    </row>
    <row r="373" spans="1:14" ht="15.75" customHeight="1">
      <c r="A373" s="2344"/>
      <c r="B373" s="2344"/>
      <c r="C373" s="2344"/>
      <c r="D373" s="2344"/>
      <c r="E373" s="2344"/>
      <c r="F373" s="2344"/>
      <c r="G373" s="2344"/>
      <c r="H373" s="2344"/>
      <c r="I373" s="2344"/>
      <c r="J373" s="2344"/>
      <c r="K373" s="2344"/>
      <c r="L373" s="2344"/>
      <c r="M373" s="2344"/>
      <c r="N373" s="2344"/>
    </row>
    <row r="374" spans="1:14" ht="15.75" customHeight="1">
      <c r="A374" s="2344"/>
      <c r="B374" s="2344"/>
      <c r="C374" s="2344"/>
      <c r="D374" s="2344"/>
      <c r="E374" s="2344"/>
      <c r="F374" s="2344"/>
      <c r="G374" s="2344"/>
      <c r="H374" s="2344"/>
      <c r="I374" s="2344"/>
      <c r="J374" s="2344"/>
      <c r="K374" s="2344"/>
      <c r="L374" s="2344"/>
      <c r="M374" s="2344"/>
      <c r="N374" s="2344"/>
    </row>
    <row r="375" spans="1:14" ht="15.75" customHeight="1">
      <c r="A375" s="2344"/>
      <c r="B375" s="2344"/>
      <c r="C375" s="2344"/>
      <c r="D375" s="2344"/>
      <c r="E375" s="2344"/>
      <c r="F375" s="2344"/>
      <c r="G375" s="2344"/>
      <c r="H375" s="2344"/>
      <c r="I375" s="2344"/>
      <c r="J375" s="2344"/>
      <c r="K375" s="2344"/>
      <c r="L375" s="2344"/>
      <c r="M375" s="2344"/>
      <c r="N375" s="2344"/>
    </row>
    <row r="376" spans="1:14" ht="15.75" customHeight="1">
      <c r="A376" s="2344"/>
      <c r="B376" s="2344"/>
      <c r="C376" s="2344"/>
      <c r="D376" s="2344"/>
      <c r="E376" s="2344"/>
      <c r="F376" s="2344"/>
      <c r="G376" s="2344"/>
      <c r="H376" s="2344"/>
      <c r="I376" s="2344"/>
      <c r="J376" s="2344"/>
      <c r="K376" s="2344"/>
      <c r="L376" s="2344"/>
      <c r="M376" s="2344"/>
      <c r="N376" s="2344"/>
    </row>
    <row r="377" spans="1:14" ht="15.75" customHeight="1">
      <c r="A377" s="2344"/>
      <c r="B377" s="2344"/>
      <c r="C377" s="2344"/>
      <c r="D377" s="2344"/>
      <c r="E377" s="2344"/>
      <c r="F377" s="2344"/>
      <c r="G377" s="2344"/>
      <c r="H377" s="2344"/>
      <c r="I377" s="2344"/>
      <c r="J377" s="2344"/>
      <c r="K377" s="2344"/>
      <c r="L377" s="2344"/>
      <c r="M377" s="2344"/>
      <c r="N377" s="2344"/>
    </row>
    <row r="378" spans="1:14" ht="15.75" customHeight="1">
      <c r="A378" s="2344"/>
      <c r="B378" s="2344"/>
      <c r="C378" s="2344"/>
      <c r="D378" s="2344"/>
      <c r="E378" s="2344"/>
      <c r="F378" s="2344"/>
      <c r="G378" s="2344"/>
      <c r="H378" s="2344"/>
      <c r="I378" s="2344"/>
      <c r="J378" s="2344"/>
      <c r="K378" s="2344"/>
      <c r="L378" s="2344"/>
      <c r="M378" s="2344"/>
      <c r="N378" s="2344"/>
    </row>
    <row r="379" spans="1:14" ht="15.75" customHeight="1">
      <c r="A379" s="2344"/>
      <c r="B379" s="2344"/>
      <c r="C379" s="2344"/>
      <c r="D379" s="2344"/>
      <c r="E379" s="2344"/>
      <c r="F379" s="2344"/>
      <c r="G379" s="2344"/>
      <c r="H379" s="2344"/>
      <c r="I379" s="2344"/>
      <c r="J379" s="2344"/>
      <c r="K379" s="2344"/>
      <c r="L379" s="2344"/>
      <c r="M379" s="2344"/>
      <c r="N379" s="2344"/>
    </row>
    <row r="380" spans="1:14" ht="15.75" customHeight="1">
      <c r="A380" s="2344"/>
      <c r="B380" s="2344"/>
      <c r="C380" s="2344"/>
      <c r="D380" s="2344"/>
      <c r="E380" s="2344"/>
      <c r="F380" s="2344"/>
      <c r="G380" s="2344"/>
      <c r="H380" s="2344"/>
      <c r="I380" s="2344"/>
      <c r="J380" s="2344"/>
      <c r="K380" s="2344"/>
      <c r="L380" s="2344"/>
      <c r="M380" s="2344"/>
      <c r="N380" s="2344"/>
    </row>
    <row r="381" spans="1:14" ht="15.75" customHeight="1">
      <c r="A381" s="2344"/>
      <c r="B381" s="2344"/>
      <c r="C381" s="2344"/>
      <c r="D381" s="2344"/>
      <c r="E381" s="2344"/>
      <c r="F381" s="2344"/>
      <c r="G381" s="2344"/>
      <c r="H381" s="2344"/>
      <c r="I381" s="2344"/>
      <c r="J381" s="2344"/>
      <c r="K381" s="2344"/>
      <c r="L381" s="2344"/>
      <c r="M381" s="2344"/>
      <c r="N381" s="2344"/>
    </row>
    <row r="382" spans="1:14" ht="15.75" customHeight="1">
      <c r="A382" s="2344"/>
      <c r="B382" s="2344"/>
      <c r="C382" s="2344"/>
      <c r="D382" s="2344"/>
      <c r="E382" s="2344"/>
      <c r="F382" s="2344"/>
      <c r="G382" s="2344"/>
      <c r="H382" s="2344"/>
      <c r="I382" s="2344"/>
      <c r="J382" s="2344"/>
      <c r="K382" s="2344"/>
      <c r="L382" s="2344"/>
      <c r="M382" s="2344"/>
      <c r="N382" s="2344"/>
    </row>
    <row r="383" spans="1:14" ht="15.75" customHeight="1">
      <c r="A383" s="2344"/>
      <c r="B383" s="2344"/>
      <c r="C383" s="2344"/>
      <c r="D383" s="2344"/>
      <c r="E383" s="2344"/>
      <c r="F383" s="2344"/>
      <c r="G383" s="2344"/>
      <c r="H383" s="2344"/>
      <c r="I383" s="2344"/>
      <c r="J383" s="2344"/>
      <c r="K383" s="2344"/>
      <c r="L383" s="2344"/>
      <c r="M383" s="2344"/>
      <c r="N383" s="2344"/>
    </row>
    <row r="384" spans="1:14" ht="15.75" customHeight="1">
      <c r="A384" s="2344"/>
      <c r="B384" s="2344"/>
      <c r="C384" s="2344"/>
      <c r="D384" s="2344"/>
      <c r="E384" s="2344"/>
      <c r="F384" s="2344"/>
      <c r="G384" s="2344"/>
      <c r="H384" s="2344"/>
      <c r="I384" s="2344"/>
      <c r="J384" s="2344"/>
      <c r="K384" s="2344"/>
      <c r="L384" s="2344"/>
      <c r="M384" s="2344"/>
      <c r="N384" s="2344"/>
    </row>
    <row r="385" spans="1:14" ht="15.75" customHeight="1">
      <c r="A385" s="2344"/>
      <c r="B385" s="2344"/>
      <c r="C385" s="2344"/>
      <c r="D385" s="2344"/>
      <c r="E385" s="2344"/>
      <c r="F385" s="2344"/>
      <c r="G385" s="2344"/>
      <c r="H385" s="2344"/>
      <c r="I385" s="2344"/>
      <c r="J385" s="2344"/>
      <c r="K385" s="2344"/>
      <c r="L385" s="2344"/>
      <c r="M385" s="2344"/>
      <c r="N385" s="2344"/>
    </row>
    <row r="386" spans="1:14" ht="15.75" customHeight="1">
      <c r="A386" s="2344"/>
      <c r="B386" s="2344"/>
      <c r="C386" s="2344"/>
      <c r="D386" s="2344"/>
      <c r="E386" s="2344"/>
      <c r="F386" s="2344"/>
      <c r="G386" s="2344"/>
      <c r="H386" s="2344"/>
      <c r="I386" s="2344"/>
      <c r="J386" s="2344"/>
      <c r="K386" s="2344"/>
      <c r="L386" s="2344"/>
      <c r="M386" s="2344"/>
      <c r="N386" s="2344"/>
    </row>
    <row r="387" spans="1:14" ht="15.75" customHeight="1">
      <c r="A387" s="2344"/>
      <c r="B387" s="2344"/>
      <c r="C387" s="2344"/>
      <c r="D387" s="2344"/>
      <c r="E387" s="2344"/>
      <c r="F387" s="2344"/>
      <c r="G387" s="2344"/>
      <c r="H387" s="2344"/>
      <c r="I387" s="2344"/>
      <c r="J387" s="2344"/>
      <c r="K387" s="2344"/>
      <c r="L387" s="2344"/>
      <c r="M387" s="2344"/>
      <c r="N387" s="2344"/>
    </row>
    <row r="388" spans="1:14" ht="15.75" customHeight="1">
      <c r="A388" s="2344"/>
      <c r="B388" s="2344"/>
      <c r="C388" s="2344"/>
      <c r="D388" s="2344"/>
      <c r="E388" s="2344"/>
      <c r="F388" s="2344"/>
      <c r="G388" s="2344"/>
      <c r="H388" s="2344"/>
      <c r="I388" s="2344"/>
      <c r="J388" s="2344"/>
      <c r="K388" s="2344"/>
      <c r="L388" s="2344"/>
      <c r="M388" s="2344"/>
      <c r="N388" s="2344"/>
    </row>
    <row r="389" spans="1:14" ht="15.75" customHeight="1">
      <c r="A389" s="2344"/>
      <c r="B389" s="2344"/>
      <c r="C389" s="2344"/>
      <c r="D389" s="2344"/>
      <c r="E389" s="2344"/>
      <c r="F389" s="2344"/>
      <c r="G389" s="2344"/>
      <c r="H389" s="2344"/>
      <c r="I389" s="2344"/>
      <c r="J389" s="2344"/>
      <c r="K389" s="2344"/>
      <c r="L389" s="2344"/>
      <c r="M389" s="2344"/>
      <c r="N389" s="2344"/>
    </row>
    <row r="390" spans="1:14" ht="15.75" customHeight="1">
      <c r="A390" s="2344"/>
      <c r="B390" s="2344"/>
      <c r="C390" s="2344"/>
      <c r="D390" s="2344"/>
      <c r="E390" s="2344"/>
      <c r="F390" s="2344"/>
      <c r="G390" s="2344"/>
      <c r="H390" s="2344"/>
      <c r="I390" s="2344"/>
      <c r="J390" s="2344"/>
      <c r="K390" s="2344"/>
      <c r="L390" s="2344"/>
      <c r="M390" s="2344"/>
      <c r="N390" s="2344"/>
    </row>
    <row r="391" spans="1:14" ht="15.75" customHeight="1">
      <c r="A391" s="2344"/>
      <c r="B391" s="2344"/>
      <c r="C391" s="2344"/>
      <c r="D391" s="2344"/>
      <c r="E391" s="2344"/>
      <c r="F391" s="2344"/>
      <c r="G391" s="2344"/>
      <c r="H391" s="2344"/>
      <c r="I391" s="2344"/>
      <c r="J391" s="2344"/>
      <c r="K391" s="2344"/>
      <c r="L391" s="2344"/>
      <c r="M391" s="2344"/>
      <c r="N391" s="2344"/>
    </row>
    <row r="392" spans="1:14" ht="15.75" customHeight="1">
      <c r="A392" s="2344"/>
      <c r="B392" s="2344"/>
      <c r="C392" s="2344"/>
      <c r="D392" s="2344"/>
      <c r="E392" s="2344"/>
      <c r="F392" s="2344"/>
      <c r="G392" s="2344"/>
      <c r="H392" s="2344"/>
      <c r="I392" s="2344"/>
      <c r="J392" s="2344"/>
      <c r="K392" s="2344"/>
      <c r="L392" s="2344"/>
      <c r="M392" s="2344"/>
      <c r="N392" s="2344"/>
    </row>
    <row r="393" spans="1:14" ht="15.75" customHeight="1">
      <c r="A393" s="2344"/>
      <c r="B393" s="2344"/>
      <c r="C393" s="2344"/>
      <c r="D393" s="2344"/>
      <c r="E393" s="2344"/>
      <c r="F393" s="2344"/>
      <c r="G393" s="2344"/>
      <c r="H393" s="2344"/>
      <c r="I393" s="2344"/>
      <c r="J393" s="2344"/>
      <c r="K393" s="2344"/>
      <c r="L393" s="2344"/>
      <c r="M393" s="2344"/>
      <c r="N393" s="2344"/>
    </row>
    <row r="394" spans="1:14" ht="15.75" customHeight="1">
      <c r="A394" s="2344"/>
      <c r="B394" s="2344"/>
      <c r="C394" s="2344"/>
      <c r="D394" s="2344"/>
      <c r="E394" s="2344"/>
      <c r="F394" s="2344"/>
      <c r="G394" s="2344"/>
      <c r="H394" s="2344"/>
      <c r="I394" s="2344"/>
      <c r="J394" s="2344"/>
      <c r="K394" s="2344"/>
      <c r="L394" s="2344"/>
      <c r="M394" s="2344"/>
      <c r="N394" s="2344"/>
    </row>
    <row r="395" spans="1:14" ht="15.75" customHeight="1">
      <c r="A395" s="2344"/>
      <c r="B395" s="2344"/>
      <c r="C395" s="2344"/>
      <c r="D395" s="2344"/>
      <c r="E395" s="2344"/>
      <c r="F395" s="2344"/>
      <c r="G395" s="2344"/>
      <c r="H395" s="2344"/>
      <c r="I395" s="2344"/>
      <c r="J395" s="2344"/>
      <c r="K395" s="2344"/>
      <c r="L395" s="2344"/>
      <c r="M395" s="2344"/>
      <c r="N395" s="2344"/>
    </row>
    <row r="396" spans="1:14" ht="15.75" customHeight="1">
      <c r="A396" s="2344"/>
      <c r="B396" s="2344"/>
      <c r="C396" s="2344"/>
      <c r="D396" s="2344"/>
      <c r="E396" s="2344"/>
      <c r="F396" s="2344"/>
      <c r="G396" s="2344"/>
      <c r="H396" s="2344"/>
      <c r="I396" s="2344"/>
      <c r="J396" s="2344"/>
      <c r="K396" s="2344"/>
      <c r="L396" s="2344"/>
      <c r="M396" s="2344"/>
      <c r="N396" s="2344"/>
    </row>
    <row r="397" spans="1:14" ht="15.75" customHeight="1">
      <c r="A397" s="2344"/>
      <c r="B397" s="2344"/>
      <c r="C397" s="2344"/>
      <c r="D397" s="2344"/>
      <c r="E397" s="2344"/>
      <c r="F397" s="2344"/>
      <c r="G397" s="2344"/>
      <c r="H397" s="2344"/>
      <c r="I397" s="2344"/>
      <c r="J397" s="2344"/>
      <c r="K397" s="2344"/>
      <c r="L397" s="2344"/>
      <c r="M397" s="2344"/>
      <c r="N397" s="2344"/>
    </row>
    <row r="398" spans="1:14" ht="15.75" customHeight="1">
      <c r="A398" s="2344"/>
      <c r="B398" s="2344"/>
      <c r="C398" s="2344"/>
      <c r="D398" s="2344"/>
      <c r="E398" s="2344"/>
      <c r="F398" s="2344"/>
      <c r="G398" s="2344"/>
      <c r="H398" s="2344"/>
      <c r="I398" s="2344"/>
      <c r="J398" s="2344"/>
      <c r="K398" s="2344"/>
      <c r="L398" s="2344"/>
      <c r="M398" s="2344"/>
      <c r="N398" s="2344"/>
    </row>
    <row r="399" spans="1:14" ht="15.75" customHeight="1">
      <c r="A399" s="2344"/>
      <c r="B399" s="2344"/>
      <c r="C399" s="2344"/>
      <c r="D399" s="2344"/>
      <c r="E399" s="2344"/>
      <c r="F399" s="2344"/>
      <c r="G399" s="2344"/>
      <c r="H399" s="2344"/>
      <c r="I399" s="2344"/>
      <c r="J399" s="2344"/>
      <c r="K399" s="2344"/>
      <c r="L399" s="2344"/>
      <c r="M399" s="2344"/>
      <c r="N399" s="2344"/>
    </row>
    <row r="400" spans="1:14" ht="15.75" customHeight="1">
      <c r="A400" s="2344"/>
      <c r="B400" s="2344"/>
      <c r="C400" s="2344"/>
      <c r="D400" s="2344"/>
      <c r="E400" s="2344"/>
      <c r="F400" s="2344"/>
      <c r="G400" s="2344"/>
      <c r="H400" s="2344"/>
      <c r="I400" s="2344"/>
      <c r="J400" s="2344"/>
      <c r="K400" s="2344"/>
      <c r="L400" s="2344"/>
      <c r="M400" s="2344"/>
      <c r="N400" s="2344"/>
    </row>
    <row r="401" spans="1:14" ht="15.75" customHeight="1">
      <c r="A401" s="2344"/>
      <c r="B401" s="2344"/>
      <c r="C401" s="2344"/>
      <c r="D401" s="2344"/>
      <c r="E401" s="2344"/>
      <c r="F401" s="2344"/>
      <c r="G401" s="2344"/>
      <c r="H401" s="2344"/>
      <c r="I401" s="2344"/>
      <c r="J401" s="2344"/>
      <c r="K401" s="2344"/>
      <c r="L401" s="2344"/>
      <c r="M401" s="2344"/>
      <c r="N401" s="2344"/>
    </row>
    <row r="402" spans="1:14" ht="15.75" customHeight="1">
      <c r="A402" s="2344"/>
      <c r="B402" s="2344"/>
      <c r="C402" s="2344"/>
      <c r="D402" s="2344"/>
      <c r="E402" s="2344"/>
      <c r="F402" s="2344"/>
      <c r="G402" s="2344"/>
      <c r="H402" s="2344"/>
      <c r="I402" s="2344"/>
      <c r="J402" s="2344"/>
      <c r="K402" s="2344"/>
      <c r="L402" s="2344"/>
      <c r="M402" s="2344"/>
      <c r="N402" s="2344"/>
    </row>
    <row r="403" spans="1:14" ht="15.75" customHeight="1">
      <c r="A403" s="2344"/>
      <c r="B403" s="2344"/>
      <c r="C403" s="2344"/>
      <c r="D403" s="2344"/>
      <c r="E403" s="2344"/>
      <c r="F403" s="2344"/>
      <c r="G403" s="2344"/>
      <c r="H403" s="2344"/>
      <c r="I403" s="2344"/>
      <c r="J403" s="2344"/>
      <c r="K403" s="2344"/>
      <c r="L403" s="2344"/>
      <c r="M403" s="2344"/>
      <c r="N403" s="2344"/>
    </row>
    <row r="404" spans="1:14" ht="15.75" customHeight="1">
      <c r="A404" s="2344"/>
      <c r="B404" s="2344"/>
      <c r="C404" s="2344"/>
      <c r="D404" s="2344"/>
      <c r="E404" s="2344"/>
      <c r="F404" s="2344"/>
      <c r="G404" s="2344"/>
      <c r="H404" s="2344"/>
      <c r="I404" s="2344"/>
      <c r="J404" s="2344"/>
      <c r="K404" s="2344"/>
      <c r="L404" s="2344"/>
      <c r="M404" s="2344"/>
      <c r="N404" s="2344"/>
    </row>
    <row r="405" spans="1:14" ht="15.75" customHeight="1">
      <c r="A405" s="2344"/>
      <c r="B405" s="2344"/>
      <c r="C405" s="2344"/>
      <c r="D405" s="2344"/>
      <c r="E405" s="2344"/>
      <c r="F405" s="2344"/>
      <c r="G405" s="2344"/>
      <c r="H405" s="2344"/>
      <c r="I405" s="2344"/>
      <c r="J405" s="2344"/>
      <c r="K405" s="2344"/>
      <c r="L405" s="2344"/>
      <c r="M405" s="2344"/>
      <c r="N405" s="2344"/>
    </row>
    <row r="406" spans="1:14" ht="15.75" customHeight="1">
      <c r="A406" s="2344"/>
      <c r="B406" s="2344"/>
      <c r="C406" s="2344"/>
      <c r="D406" s="2344"/>
      <c r="E406" s="2344"/>
      <c r="F406" s="2344"/>
      <c r="G406" s="2344"/>
      <c r="H406" s="2344"/>
      <c r="I406" s="2344"/>
      <c r="J406" s="2344"/>
      <c r="K406" s="2344"/>
      <c r="L406" s="2344"/>
      <c r="M406" s="2344"/>
      <c r="N406" s="2344"/>
    </row>
    <row r="407" spans="1:14" ht="15.75" customHeight="1">
      <c r="A407" s="2344"/>
      <c r="B407" s="2344"/>
      <c r="C407" s="2344"/>
      <c r="D407" s="2344"/>
      <c r="E407" s="2344"/>
      <c r="F407" s="2344"/>
      <c r="G407" s="2344"/>
      <c r="H407" s="2344"/>
      <c r="I407" s="2344"/>
      <c r="J407" s="2344"/>
      <c r="K407" s="2344"/>
      <c r="L407" s="2344"/>
      <c r="M407" s="2344"/>
      <c r="N407" s="2344"/>
    </row>
    <row r="408" spans="1:14" ht="15.75" customHeight="1">
      <c r="A408" s="2344"/>
      <c r="B408" s="2344"/>
      <c r="C408" s="2344"/>
      <c r="D408" s="2344"/>
      <c r="E408" s="2344"/>
      <c r="F408" s="2344"/>
      <c r="G408" s="2344"/>
      <c r="H408" s="2344"/>
      <c r="I408" s="2344"/>
      <c r="J408" s="2344"/>
      <c r="K408" s="2344"/>
      <c r="L408" s="2344"/>
      <c r="M408" s="2344"/>
      <c r="N408" s="2344"/>
    </row>
    <row r="409" spans="1:14" ht="15.75" customHeight="1">
      <c r="A409" s="2344"/>
      <c r="B409" s="2344"/>
      <c r="C409" s="2344"/>
      <c r="D409" s="2344"/>
      <c r="E409" s="2344"/>
      <c r="F409" s="2344"/>
      <c r="G409" s="2344"/>
      <c r="H409" s="2344"/>
      <c r="I409" s="2344"/>
      <c r="J409" s="2344"/>
      <c r="K409" s="2344"/>
      <c r="L409" s="2344"/>
      <c r="M409" s="2344"/>
      <c r="N409" s="2344"/>
    </row>
    <row r="410" spans="1:14" ht="15.75" customHeight="1">
      <c r="A410" s="2344"/>
      <c r="B410" s="2344"/>
      <c r="C410" s="2344"/>
      <c r="D410" s="2344"/>
      <c r="E410" s="2344"/>
      <c r="F410" s="2344"/>
      <c r="G410" s="2344"/>
      <c r="H410" s="2344"/>
      <c r="I410" s="2344"/>
      <c r="J410" s="2344"/>
      <c r="K410" s="2344"/>
      <c r="L410" s="2344"/>
      <c r="M410" s="2344"/>
      <c r="N410" s="2344"/>
    </row>
    <row r="411" spans="1:14" ht="15.75" customHeight="1">
      <c r="A411" s="2344"/>
      <c r="B411" s="2344"/>
      <c r="C411" s="2344"/>
      <c r="D411" s="2344"/>
      <c r="E411" s="2344"/>
      <c r="F411" s="2344"/>
      <c r="G411" s="2344"/>
      <c r="H411" s="2344"/>
      <c r="I411" s="2344"/>
      <c r="J411" s="2344"/>
      <c r="K411" s="2344"/>
      <c r="L411" s="2344"/>
      <c r="M411" s="2344"/>
      <c r="N411" s="2344"/>
    </row>
    <row r="412" spans="1:14" ht="15.75" customHeight="1">
      <c r="A412" s="2344"/>
      <c r="B412" s="2344"/>
      <c r="C412" s="2344"/>
      <c r="D412" s="2344"/>
      <c r="E412" s="2344"/>
      <c r="F412" s="2344"/>
      <c r="G412" s="2344"/>
      <c r="H412" s="2344"/>
      <c r="I412" s="2344"/>
      <c r="J412" s="2344"/>
      <c r="K412" s="2344"/>
      <c r="L412" s="2344"/>
      <c r="M412" s="2344"/>
      <c r="N412" s="2344"/>
    </row>
    <row r="413" spans="1:14" ht="15.75" customHeight="1">
      <c r="A413" s="2344"/>
      <c r="B413" s="2344"/>
      <c r="C413" s="2344"/>
      <c r="D413" s="2344"/>
      <c r="E413" s="2344"/>
      <c r="F413" s="2344"/>
      <c r="G413" s="2344"/>
      <c r="H413" s="2344"/>
      <c r="I413" s="2344"/>
      <c r="J413" s="2344"/>
      <c r="K413" s="2344"/>
      <c r="L413" s="2344"/>
      <c r="M413" s="2344"/>
      <c r="N413" s="2344"/>
    </row>
    <row r="414" spans="1:14" ht="15.75" customHeight="1">
      <c r="A414" s="2344"/>
      <c r="B414" s="2344"/>
      <c r="C414" s="2344"/>
      <c r="D414" s="2344"/>
      <c r="E414" s="2344"/>
      <c r="F414" s="2344"/>
      <c r="G414" s="2344"/>
      <c r="H414" s="2344"/>
      <c r="I414" s="2344"/>
      <c r="J414" s="2344"/>
      <c r="K414" s="2344"/>
      <c r="L414" s="2344"/>
      <c r="M414" s="2344"/>
      <c r="N414" s="2344"/>
    </row>
    <row r="415" spans="1:14" ht="15.75" customHeight="1">
      <c r="A415" s="2344"/>
      <c r="B415" s="2344"/>
      <c r="C415" s="2344"/>
      <c r="D415" s="2344"/>
      <c r="E415" s="2344"/>
      <c r="F415" s="2344"/>
      <c r="G415" s="2344"/>
      <c r="H415" s="2344"/>
      <c r="I415" s="2344"/>
      <c r="J415" s="2344"/>
      <c r="K415" s="2344"/>
      <c r="L415" s="2344"/>
      <c r="M415" s="2344"/>
      <c r="N415" s="2344"/>
    </row>
    <row r="416" spans="1:14" ht="15.75" customHeight="1">
      <c r="A416" s="2344"/>
      <c r="B416" s="2344"/>
      <c r="C416" s="2344"/>
      <c r="D416" s="2344"/>
      <c r="E416" s="2344"/>
      <c r="F416" s="2344"/>
      <c r="G416" s="2344"/>
      <c r="H416" s="2344"/>
      <c r="I416" s="2344"/>
      <c r="J416" s="2344"/>
      <c r="K416" s="2344"/>
      <c r="L416" s="2344"/>
      <c r="M416" s="2344"/>
      <c r="N416" s="2344"/>
    </row>
    <row r="417" spans="1:14" ht="15.75" customHeight="1">
      <c r="A417" s="2344"/>
      <c r="B417" s="2344"/>
      <c r="C417" s="2344"/>
      <c r="D417" s="2344"/>
      <c r="E417" s="2344"/>
      <c r="F417" s="2344"/>
      <c r="G417" s="2344"/>
      <c r="H417" s="2344"/>
      <c r="I417" s="2344"/>
      <c r="J417" s="2344"/>
      <c r="K417" s="2344"/>
      <c r="L417" s="2344"/>
      <c r="M417" s="2344"/>
      <c r="N417" s="2344"/>
    </row>
    <row r="418" spans="1:14" ht="15.75" customHeight="1">
      <c r="A418" s="2344"/>
      <c r="B418" s="2344"/>
      <c r="C418" s="2344"/>
      <c r="D418" s="2344"/>
      <c r="E418" s="2344"/>
      <c r="F418" s="2344"/>
      <c r="G418" s="2344"/>
      <c r="H418" s="2344"/>
      <c r="I418" s="2344"/>
      <c r="J418" s="2344"/>
      <c r="K418" s="2344"/>
      <c r="L418" s="2344"/>
      <c r="M418" s="2344"/>
      <c r="N418" s="2344"/>
    </row>
    <row r="419" spans="1:14" ht="15.75" customHeight="1">
      <c r="A419" s="2344"/>
      <c r="B419" s="2344"/>
      <c r="C419" s="2344"/>
      <c r="D419" s="2344"/>
      <c r="E419" s="2344"/>
      <c r="F419" s="2344"/>
      <c r="G419" s="2344"/>
      <c r="H419" s="2344"/>
      <c r="I419" s="2344"/>
      <c r="J419" s="2344"/>
      <c r="K419" s="2344"/>
      <c r="L419" s="2344"/>
      <c r="M419" s="2344"/>
      <c r="N419" s="2344"/>
    </row>
    <row r="420" spans="1:14" ht="15.75" customHeight="1">
      <c r="A420" s="2344"/>
      <c r="B420" s="2344"/>
      <c r="C420" s="2344"/>
      <c r="D420" s="2344"/>
      <c r="E420" s="2344"/>
      <c r="F420" s="2344"/>
      <c r="G420" s="2344"/>
      <c r="H420" s="2344"/>
      <c r="I420" s="2344"/>
      <c r="J420" s="2344"/>
      <c r="K420" s="2344"/>
      <c r="L420" s="2344"/>
      <c r="M420" s="2344"/>
      <c r="N420" s="2344"/>
    </row>
    <row r="421" spans="1:14" ht="15.75" customHeight="1">
      <c r="A421" s="2344"/>
      <c r="B421" s="2344"/>
      <c r="C421" s="2344"/>
      <c r="D421" s="2344"/>
      <c r="E421" s="2344"/>
      <c r="F421" s="2344"/>
      <c r="G421" s="2344"/>
      <c r="H421" s="2344"/>
      <c r="I421" s="2344"/>
      <c r="J421" s="2344"/>
      <c r="K421" s="2344"/>
      <c r="L421" s="2344"/>
      <c r="M421" s="2344"/>
      <c r="N421" s="2344"/>
    </row>
    <row r="422" spans="1:14" ht="15.75" customHeight="1">
      <c r="A422" s="2344"/>
      <c r="B422" s="2344"/>
      <c r="C422" s="2344"/>
      <c r="D422" s="2344"/>
      <c r="E422" s="2344"/>
      <c r="F422" s="2344"/>
      <c r="G422" s="2344"/>
      <c r="H422" s="2344"/>
      <c r="I422" s="2344"/>
      <c r="J422" s="2344"/>
      <c r="K422" s="2344"/>
      <c r="L422" s="2344"/>
      <c r="M422" s="2344"/>
      <c r="N422" s="2344"/>
    </row>
    <row r="423" spans="1:14" ht="15.75" customHeight="1">
      <c r="A423" s="2344"/>
      <c r="B423" s="2344"/>
      <c r="C423" s="2344"/>
      <c r="D423" s="2344"/>
      <c r="E423" s="2344"/>
      <c r="F423" s="2344"/>
      <c r="G423" s="2344"/>
      <c r="H423" s="2344"/>
      <c r="I423" s="2344"/>
      <c r="J423" s="2344"/>
      <c r="K423" s="2344"/>
      <c r="L423" s="2344"/>
      <c r="M423" s="2344"/>
      <c r="N423" s="2344"/>
    </row>
    <row r="424" spans="1:14" ht="15.75" customHeight="1">
      <c r="A424" s="2344"/>
      <c r="B424" s="2344"/>
      <c r="C424" s="2344"/>
      <c r="D424" s="2344"/>
      <c r="E424" s="2344"/>
      <c r="F424" s="2344"/>
      <c r="G424" s="2344"/>
      <c r="H424" s="2344"/>
      <c r="I424" s="2344"/>
      <c r="J424" s="2344"/>
      <c r="K424" s="2344"/>
      <c r="L424" s="2344"/>
      <c r="M424" s="2344"/>
      <c r="N424" s="2344"/>
    </row>
    <row r="425" spans="1:14" ht="15.75" customHeight="1">
      <c r="A425" s="2344"/>
      <c r="B425" s="2344"/>
      <c r="C425" s="2344"/>
      <c r="D425" s="2344"/>
      <c r="E425" s="2344"/>
      <c r="F425" s="2344"/>
      <c r="G425" s="2344"/>
      <c r="H425" s="2344"/>
      <c r="I425" s="2344"/>
      <c r="J425" s="2344"/>
      <c r="K425" s="2344"/>
      <c r="L425" s="2344"/>
      <c r="M425" s="2344"/>
      <c r="N425" s="2344"/>
    </row>
    <row r="426" spans="1:14" ht="15.75" customHeight="1">
      <c r="A426" s="2344"/>
      <c r="B426" s="2344"/>
      <c r="C426" s="2344"/>
      <c r="D426" s="2344"/>
      <c r="E426" s="2344"/>
      <c r="F426" s="2344"/>
      <c r="G426" s="2344"/>
      <c r="H426" s="2344"/>
      <c r="I426" s="2344"/>
      <c r="J426" s="2344"/>
      <c r="K426" s="2344"/>
      <c r="L426" s="2344"/>
      <c r="M426" s="2344"/>
      <c r="N426" s="2344"/>
    </row>
    <row r="427" spans="1:14" ht="15.75" customHeight="1">
      <c r="A427" s="2344"/>
      <c r="B427" s="2344"/>
      <c r="C427" s="2344"/>
      <c r="D427" s="2344"/>
      <c r="E427" s="2344"/>
      <c r="F427" s="2344"/>
      <c r="G427" s="2344"/>
      <c r="H427" s="2344"/>
      <c r="I427" s="2344"/>
      <c r="J427" s="2344"/>
      <c r="K427" s="2344"/>
      <c r="L427" s="2344"/>
      <c r="M427" s="2344"/>
      <c r="N427" s="2344"/>
    </row>
    <row r="428" spans="1:14" ht="15.75" customHeight="1">
      <c r="A428" s="2344"/>
      <c r="B428" s="2344"/>
      <c r="C428" s="2344"/>
      <c r="D428" s="2344"/>
      <c r="E428" s="2344"/>
      <c r="F428" s="2344"/>
      <c r="G428" s="2344"/>
      <c r="H428" s="2344"/>
      <c r="I428" s="2344"/>
      <c r="J428" s="2344"/>
      <c r="K428" s="2344"/>
      <c r="L428" s="2344"/>
      <c r="M428" s="2344"/>
      <c r="N428" s="2344"/>
    </row>
    <row r="429" spans="1:14" ht="15.75" customHeight="1">
      <c r="A429" s="2344"/>
      <c r="B429" s="2344"/>
      <c r="C429" s="2344"/>
      <c r="D429" s="2344"/>
      <c r="E429" s="2344"/>
      <c r="F429" s="2344"/>
      <c r="G429" s="2344"/>
      <c r="H429" s="2344"/>
      <c r="I429" s="2344"/>
      <c r="J429" s="2344"/>
      <c r="K429" s="2344"/>
      <c r="L429" s="2344"/>
      <c r="M429" s="2344"/>
      <c r="N429" s="2344"/>
    </row>
    <row r="430" spans="1:14" ht="15.75" customHeight="1">
      <c r="A430" s="2344"/>
      <c r="B430" s="2344"/>
      <c r="C430" s="2344"/>
      <c r="D430" s="2344"/>
      <c r="E430" s="2344"/>
      <c r="F430" s="2344"/>
      <c r="G430" s="2344"/>
      <c r="H430" s="2344"/>
      <c r="I430" s="2344"/>
      <c r="J430" s="2344"/>
      <c r="K430" s="2344"/>
      <c r="L430" s="2344"/>
      <c r="M430" s="2344"/>
      <c r="N430" s="2344"/>
    </row>
    <row r="431" spans="1:14" ht="15.75" customHeight="1">
      <c r="A431" s="2344"/>
      <c r="B431" s="2344"/>
      <c r="C431" s="2344"/>
      <c r="D431" s="2344"/>
      <c r="E431" s="2344"/>
      <c r="F431" s="2344"/>
      <c r="G431" s="2344"/>
      <c r="H431" s="2344"/>
      <c r="I431" s="2344"/>
      <c r="J431" s="2344"/>
      <c r="K431" s="2344"/>
      <c r="L431" s="2344"/>
      <c r="M431" s="2344"/>
      <c r="N431" s="2344"/>
    </row>
    <row r="432" spans="1:14" ht="15.75" customHeight="1">
      <c r="A432" s="2344"/>
      <c r="B432" s="2344"/>
      <c r="C432" s="2344"/>
      <c r="D432" s="2344"/>
      <c r="E432" s="2344"/>
      <c r="F432" s="2344"/>
      <c r="G432" s="2344"/>
      <c r="H432" s="2344"/>
      <c r="I432" s="2344"/>
      <c r="J432" s="2344"/>
      <c r="K432" s="2344"/>
      <c r="L432" s="2344"/>
      <c r="M432" s="2344"/>
      <c r="N432" s="2344"/>
    </row>
    <row r="433" spans="1:14" ht="15.75" customHeight="1">
      <c r="A433" s="2344"/>
      <c r="B433" s="2344"/>
      <c r="C433" s="2344"/>
      <c r="D433" s="2344"/>
      <c r="E433" s="2344"/>
      <c r="F433" s="2344"/>
      <c r="G433" s="2344"/>
      <c r="H433" s="2344"/>
      <c r="I433" s="2344"/>
      <c r="J433" s="2344"/>
      <c r="K433" s="2344"/>
      <c r="L433" s="2344"/>
      <c r="M433" s="2344"/>
      <c r="N433" s="2344"/>
    </row>
    <row r="434" spans="1:14" ht="15.75" customHeight="1">
      <c r="A434" s="2344"/>
      <c r="B434" s="2344"/>
      <c r="C434" s="2344"/>
      <c r="D434" s="2344"/>
      <c r="E434" s="2344"/>
      <c r="F434" s="2344"/>
      <c r="G434" s="2344"/>
      <c r="H434" s="2344"/>
      <c r="I434" s="2344"/>
      <c r="J434" s="2344"/>
      <c r="K434" s="2344"/>
      <c r="L434" s="2344"/>
      <c r="M434" s="2344"/>
      <c r="N434" s="2344"/>
    </row>
    <row r="435" spans="1:14" ht="15.75" customHeight="1">
      <c r="A435" s="2344"/>
      <c r="B435" s="2344"/>
      <c r="C435" s="2344"/>
      <c r="D435" s="2344"/>
      <c r="E435" s="2344"/>
      <c r="F435" s="2344"/>
      <c r="G435" s="2344"/>
      <c r="H435" s="2344"/>
      <c r="I435" s="2344"/>
      <c r="J435" s="2344"/>
      <c r="K435" s="2344"/>
      <c r="L435" s="2344"/>
      <c r="M435" s="2344"/>
      <c r="N435" s="2344"/>
    </row>
    <row r="436" spans="1:14" ht="15.75" customHeight="1">
      <c r="A436" s="2344"/>
      <c r="B436" s="2344"/>
      <c r="C436" s="2344"/>
      <c r="D436" s="2344"/>
      <c r="E436" s="2344"/>
      <c r="F436" s="2344"/>
      <c r="G436" s="2344"/>
      <c r="H436" s="2344"/>
      <c r="I436" s="2344"/>
      <c r="J436" s="2344"/>
      <c r="K436" s="2344"/>
      <c r="L436" s="2344"/>
      <c r="M436" s="2344"/>
      <c r="N436" s="2344"/>
    </row>
    <row r="437" spans="1:14" ht="15.75" customHeight="1">
      <c r="A437" s="2344"/>
      <c r="B437" s="2344"/>
      <c r="C437" s="2344"/>
      <c r="D437" s="2344"/>
      <c r="E437" s="2344"/>
      <c r="F437" s="2344"/>
      <c r="G437" s="2344"/>
      <c r="H437" s="2344"/>
      <c r="I437" s="2344"/>
      <c r="J437" s="2344"/>
      <c r="K437" s="2344"/>
      <c r="L437" s="2344"/>
      <c r="M437" s="2344"/>
      <c r="N437" s="2344"/>
    </row>
    <row r="438" spans="1:14" ht="15.75" customHeight="1">
      <c r="A438" s="2344"/>
      <c r="B438" s="2344"/>
      <c r="C438" s="2344"/>
      <c r="D438" s="2344"/>
      <c r="E438" s="2344"/>
      <c r="F438" s="2344"/>
      <c r="G438" s="2344"/>
      <c r="H438" s="2344"/>
      <c r="I438" s="2344"/>
      <c r="J438" s="2344"/>
      <c r="K438" s="2344"/>
      <c r="L438" s="2344"/>
      <c r="M438" s="2344"/>
      <c r="N438" s="2344"/>
    </row>
    <row r="439" spans="1:14" ht="15.75" customHeight="1">
      <c r="A439" s="2344"/>
      <c r="B439" s="2344"/>
      <c r="C439" s="2344"/>
      <c r="D439" s="2344"/>
      <c r="E439" s="2344"/>
      <c r="F439" s="2344"/>
      <c r="G439" s="2344"/>
      <c r="H439" s="2344"/>
      <c r="I439" s="2344"/>
      <c r="J439" s="2344"/>
      <c r="K439" s="2344"/>
      <c r="L439" s="2344"/>
      <c r="M439" s="2344"/>
      <c r="N439" s="2344"/>
    </row>
    <row r="440" spans="1:14" ht="15.75" customHeight="1">
      <c r="A440" s="2344"/>
      <c r="B440" s="2344"/>
      <c r="C440" s="2344"/>
      <c r="D440" s="2344"/>
      <c r="E440" s="2344"/>
      <c r="F440" s="2344"/>
      <c r="G440" s="2344"/>
      <c r="H440" s="2344"/>
      <c r="I440" s="2344"/>
      <c r="J440" s="2344"/>
      <c r="K440" s="2344"/>
      <c r="L440" s="2344"/>
      <c r="M440" s="2344"/>
      <c r="N440" s="2344"/>
    </row>
    <row r="441" spans="1:14" ht="15.75" customHeight="1">
      <c r="A441" s="2344"/>
      <c r="B441" s="2344"/>
      <c r="C441" s="2344"/>
      <c r="D441" s="2344"/>
      <c r="E441" s="2344"/>
      <c r="F441" s="2344"/>
      <c r="G441" s="2344"/>
      <c r="H441" s="2344"/>
      <c r="I441" s="2344"/>
      <c r="J441" s="2344"/>
      <c r="K441" s="2344"/>
      <c r="L441" s="2344"/>
      <c r="M441" s="2344"/>
      <c r="N441" s="2344"/>
    </row>
    <row r="442" spans="1:14" ht="15.75" customHeight="1">
      <c r="A442" s="2344"/>
      <c r="B442" s="2344"/>
      <c r="C442" s="2344"/>
      <c r="D442" s="2344"/>
      <c r="E442" s="2344"/>
      <c r="F442" s="2344"/>
      <c r="G442" s="2344"/>
      <c r="H442" s="2344"/>
      <c r="I442" s="2344"/>
      <c r="J442" s="2344"/>
      <c r="K442" s="2344"/>
      <c r="L442" s="2344"/>
      <c r="M442" s="2344"/>
      <c r="N442" s="2344"/>
    </row>
    <row r="443" spans="1:14" ht="15.75" customHeight="1">
      <c r="A443" s="2344"/>
      <c r="B443" s="2344"/>
      <c r="C443" s="2344"/>
      <c r="D443" s="2344"/>
      <c r="E443" s="2344"/>
      <c r="F443" s="2344"/>
      <c r="G443" s="2344"/>
      <c r="H443" s="2344"/>
      <c r="I443" s="2344"/>
      <c r="J443" s="2344"/>
      <c r="K443" s="2344"/>
      <c r="L443" s="2344"/>
      <c r="M443" s="2344"/>
      <c r="N443" s="2344"/>
    </row>
    <row r="444" spans="1:14" ht="15.75" customHeight="1">
      <c r="A444" s="2344"/>
      <c r="B444" s="2344"/>
      <c r="C444" s="2344"/>
      <c r="D444" s="2344"/>
      <c r="E444" s="2344"/>
      <c r="F444" s="2344"/>
      <c r="G444" s="2344"/>
      <c r="H444" s="2344"/>
      <c r="I444" s="2344"/>
      <c r="J444" s="2344"/>
      <c r="K444" s="2344"/>
      <c r="L444" s="2344"/>
      <c r="M444" s="2344"/>
      <c r="N444" s="2344"/>
    </row>
    <row r="445" spans="1:14" ht="15.75" customHeight="1">
      <c r="A445" s="2344"/>
      <c r="B445" s="2344"/>
      <c r="C445" s="2344"/>
      <c r="D445" s="2344"/>
      <c r="E445" s="2344"/>
      <c r="F445" s="2344"/>
      <c r="G445" s="2344"/>
      <c r="H445" s="2344"/>
      <c r="I445" s="2344"/>
      <c r="J445" s="2344"/>
      <c r="K445" s="2344"/>
      <c r="L445" s="2344"/>
      <c r="M445" s="2344"/>
      <c r="N445" s="2344"/>
    </row>
    <row r="446" spans="1:14" ht="15.75" customHeight="1">
      <c r="A446" s="2344"/>
      <c r="B446" s="2344"/>
      <c r="C446" s="2344"/>
      <c r="D446" s="2344"/>
      <c r="E446" s="2344"/>
      <c r="F446" s="2344"/>
      <c r="G446" s="2344"/>
      <c r="H446" s="2344"/>
      <c r="I446" s="2344"/>
      <c r="J446" s="2344"/>
      <c r="K446" s="2344"/>
      <c r="L446" s="2344"/>
      <c r="M446" s="2344"/>
      <c r="N446" s="2344"/>
    </row>
    <row r="447" spans="1:14" ht="15.75" customHeight="1">
      <c r="A447" s="2344"/>
      <c r="B447" s="2344"/>
      <c r="C447" s="2344"/>
      <c r="D447" s="2344"/>
      <c r="E447" s="2344"/>
      <c r="F447" s="2344"/>
      <c r="G447" s="2344"/>
      <c r="H447" s="2344"/>
      <c r="I447" s="2344"/>
      <c r="J447" s="2344"/>
      <c r="K447" s="2344"/>
      <c r="L447" s="2344"/>
      <c r="M447" s="2344"/>
      <c r="N447" s="2344"/>
    </row>
    <row r="448" spans="1:14" ht="15.75" customHeight="1">
      <c r="A448" s="2344"/>
      <c r="B448" s="2344"/>
      <c r="C448" s="2344"/>
      <c r="D448" s="2344"/>
      <c r="E448" s="2344"/>
      <c r="F448" s="2344"/>
      <c r="G448" s="2344"/>
      <c r="H448" s="2344"/>
      <c r="I448" s="2344"/>
      <c r="J448" s="2344"/>
      <c r="K448" s="2344"/>
      <c r="L448" s="2344"/>
      <c r="M448" s="2344"/>
      <c r="N448" s="2344"/>
    </row>
    <row r="449" spans="1:14" ht="15.75" customHeight="1">
      <c r="A449" s="2344"/>
      <c r="B449" s="2344"/>
      <c r="C449" s="2344"/>
      <c r="D449" s="2344"/>
      <c r="E449" s="2344"/>
      <c r="F449" s="2344"/>
      <c r="G449" s="2344"/>
      <c r="H449" s="2344"/>
      <c r="I449" s="2344"/>
      <c r="J449" s="2344"/>
      <c r="K449" s="2344"/>
      <c r="L449" s="2344"/>
      <c r="M449" s="2344"/>
      <c r="N449" s="2344"/>
    </row>
    <row r="450" spans="1:14" ht="15.75" customHeight="1">
      <c r="A450" s="2344"/>
      <c r="B450" s="2344"/>
      <c r="C450" s="2344"/>
      <c r="D450" s="2344"/>
      <c r="E450" s="2344"/>
      <c r="F450" s="2344"/>
      <c r="G450" s="2344"/>
      <c r="H450" s="2344"/>
      <c r="I450" s="2344"/>
      <c r="J450" s="2344"/>
      <c r="K450" s="2344"/>
      <c r="L450" s="2344"/>
      <c r="M450" s="2344"/>
      <c r="N450" s="2344"/>
    </row>
    <row r="451" spans="1:14" ht="15.75" customHeight="1">
      <c r="A451" s="2344"/>
      <c r="B451" s="2344"/>
      <c r="C451" s="2344"/>
      <c r="D451" s="2344"/>
      <c r="E451" s="2344"/>
      <c r="F451" s="2344"/>
      <c r="G451" s="2344"/>
      <c r="H451" s="2344"/>
      <c r="I451" s="2344"/>
      <c r="J451" s="2344"/>
      <c r="K451" s="2344"/>
      <c r="L451" s="2344"/>
      <c r="M451" s="2344"/>
      <c r="N451" s="2344"/>
    </row>
    <row r="452" spans="1:14" ht="15.75" customHeight="1">
      <c r="A452" s="2344"/>
      <c r="B452" s="2344"/>
      <c r="C452" s="2344"/>
      <c r="D452" s="2344"/>
      <c r="E452" s="2344"/>
      <c r="F452" s="2344"/>
      <c r="G452" s="2344"/>
      <c r="H452" s="2344"/>
      <c r="I452" s="2344"/>
      <c r="J452" s="2344"/>
      <c r="K452" s="2344"/>
      <c r="L452" s="2344"/>
      <c r="M452" s="2344"/>
      <c r="N452" s="2344"/>
    </row>
    <row r="453" spans="1:14" ht="15.75" customHeight="1">
      <c r="A453" s="2344"/>
      <c r="B453" s="2344"/>
      <c r="C453" s="2344"/>
      <c r="D453" s="2344"/>
      <c r="E453" s="2344"/>
      <c r="F453" s="2344"/>
      <c r="G453" s="2344"/>
      <c r="H453" s="2344"/>
      <c r="I453" s="2344"/>
      <c r="J453" s="2344"/>
      <c r="K453" s="2344"/>
      <c r="L453" s="2344"/>
      <c r="M453" s="2344"/>
      <c r="N453" s="2344"/>
    </row>
    <row r="454" spans="1:14" ht="15.75" customHeight="1">
      <c r="A454" s="2344"/>
      <c r="B454" s="2344"/>
      <c r="C454" s="2344"/>
      <c r="D454" s="2344"/>
      <c r="E454" s="2344"/>
      <c r="F454" s="2344"/>
      <c r="G454" s="2344"/>
      <c r="H454" s="2344"/>
      <c r="I454" s="2344"/>
      <c r="J454" s="2344"/>
      <c r="K454" s="2344"/>
      <c r="L454" s="2344"/>
      <c r="M454" s="2344"/>
      <c r="N454" s="2344"/>
    </row>
    <row r="455" spans="1:14" ht="15.75" customHeight="1">
      <c r="A455" s="2344"/>
      <c r="B455" s="2344"/>
      <c r="C455" s="2344"/>
      <c r="D455" s="2344"/>
      <c r="E455" s="2344"/>
      <c r="F455" s="2344"/>
      <c r="G455" s="2344"/>
      <c r="H455" s="2344"/>
      <c r="I455" s="2344"/>
      <c r="J455" s="2344"/>
      <c r="K455" s="2344"/>
      <c r="L455" s="2344"/>
      <c r="M455" s="2344"/>
      <c r="N455" s="2344"/>
    </row>
    <row r="456" spans="1:14" ht="15.75" customHeight="1">
      <c r="A456" s="2344"/>
      <c r="B456" s="2344"/>
      <c r="C456" s="2344"/>
      <c r="D456" s="2344"/>
      <c r="E456" s="2344"/>
      <c r="F456" s="2344"/>
      <c r="G456" s="2344"/>
      <c r="H456" s="2344"/>
      <c r="I456" s="2344"/>
      <c r="J456" s="2344"/>
      <c r="K456" s="2344"/>
      <c r="L456" s="2344"/>
      <c r="M456" s="2344"/>
      <c r="N456" s="2344"/>
    </row>
    <row r="457" spans="1:14" ht="15.75" customHeight="1">
      <c r="A457" s="2344"/>
      <c r="B457" s="2344"/>
      <c r="C457" s="2344"/>
      <c r="D457" s="2344"/>
      <c r="E457" s="2344"/>
      <c r="F457" s="2344"/>
      <c r="G457" s="2344"/>
      <c r="H457" s="2344"/>
      <c r="I457" s="2344"/>
      <c r="J457" s="2344"/>
      <c r="K457" s="2344"/>
      <c r="L457" s="2344"/>
      <c r="M457" s="2344"/>
      <c r="N457" s="2344"/>
    </row>
    <row r="458" spans="1:14" ht="15.75" customHeight="1">
      <c r="A458" s="2344"/>
      <c r="B458" s="2344"/>
      <c r="C458" s="2344"/>
      <c r="D458" s="2344"/>
      <c r="E458" s="2344"/>
      <c r="F458" s="2344"/>
      <c r="G458" s="2344"/>
      <c r="H458" s="2344"/>
      <c r="I458" s="2344"/>
      <c r="J458" s="2344"/>
      <c r="K458" s="2344"/>
      <c r="L458" s="2344"/>
      <c r="M458" s="2344"/>
      <c r="N458" s="2344"/>
    </row>
    <row r="459" spans="1:14" ht="15.75" customHeight="1">
      <c r="A459" s="2344"/>
      <c r="B459" s="2344"/>
      <c r="C459" s="2344"/>
      <c r="D459" s="2344"/>
      <c r="E459" s="2344"/>
      <c r="F459" s="2344"/>
      <c r="G459" s="2344"/>
      <c r="H459" s="2344"/>
      <c r="I459" s="2344"/>
      <c r="J459" s="2344"/>
      <c r="K459" s="2344"/>
      <c r="L459" s="2344"/>
      <c r="M459" s="2344"/>
      <c r="N459" s="2344"/>
    </row>
    <row r="460" spans="1:14" ht="15.75" customHeight="1">
      <c r="A460" s="2344"/>
      <c r="B460" s="2344"/>
      <c r="C460" s="2344"/>
      <c r="D460" s="2344"/>
      <c r="E460" s="2344"/>
      <c r="F460" s="2344"/>
      <c r="G460" s="2344"/>
      <c r="H460" s="2344"/>
      <c r="I460" s="2344"/>
      <c r="J460" s="2344"/>
      <c r="K460" s="2344"/>
      <c r="L460" s="2344"/>
      <c r="M460" s="2344"/>
      <c r="N460" s="2344"/>
    </row>
    <row r="461" spans="1:14" ht="15.75" customHeight="1">
      <c r="A461" s="2344"/>
      <c r="B461" s="2344"/>
      <c r="C461" s="2344"/>
      <c r="D461" s="2344"/>
      <c r="E461" s="2344"/>
      <c r="F461" s="2344"/>
      <c r="G461" s="2344"/>
      <c r="H461" s="2344"/>
      <c r="I461" s="2344"/>
      <c r="J461" s="2344"/>
      <c r="K461" s="2344"/>
      <c r="L461" s="2344"/>
      <c r="M461" s="2344"/>
      <c r="N461" s="2344"/>
    </row>
    <row r="462" spans="1:14" ht="15.75" customHeight="1">
      <c r="A462" s="2344"/>
      <c r="B462" s="2344"/>
      <c r="C462" s="2344"/>
      <c r="D462" s="2344"/>
      <c r="E462" s="2344"/>
      <c r="F462" s="2344"/>
      <c r="G462" s="2344"/>
      <c r="H462" s="2344"/>
      <c r="I462" s="2344"/>
      <c r="J462" s="2344"/>
      <c r="K462" s="2344"/>
      <c r="L462" s="2344"/>
      <c r="M462" s="2344"/>
      <c r="N462" s="2344"/>
    </row>
    <row r="463" spans="1:14" ht="15.75" customHeight="1">
      <c r="A463" s="2344"/>
      <c r="B463" s="2344"/>
      <c r="C463" s="2344"/>
      <c r="D463" s="2344"/>
      <c r="E463" s="2344"/>
      <c r="F463" s="2344"/>
      <c r="G463" s="2344"/>
      <c r="H463" s="2344"/>
      <c r="I463" s="2344"/>
      <c r="J463" s="2344"/>
      <c r="K463" s="2344"/>
      <c r="L463" s="2344"/>
      <c r="M463" s="2344"/>
      <c r="N463" s="2344"/>
    </row>
    <row r="464" spans="1:14" ht="15.75" customHeight="1">
      <c r="A464" s="2344"/>
      <c r="B464" s="2344"/>
      <c r="C464" s="2344"/>
      <c r="D464" s="2344"/>
      <c r="E464" s="2344"/>
      <c r="F464" s="2344"/>
      <c r="G464" s="2344"/>
      <c r="H464" s="2344"/>
      <c r="I464" s="2344"/>
      <c r="J464" s="2344"/>
      <c r="K464" s="2344"/>
      <c r="L464" s="2344"/>
      <c r="M464" s="2344"/>
      <c r="N464" s="2344"/>
    </row>
    <row r="465" spans="1:14" ht="15.75" customHeight="1">
      <c r="A465" s="2344"/>
      <c r="B465" s="2344"/>
      <c r="C465" s="2344"/>
      <c r="D465" s="2344"/>
      <c r="E465" s="2344"/>
      <c r="F465" s="2344"/>
      <c r="G465" s="2344"/>
      <c r="H465" s="2344"/>
      <c r="I465" s="2344"/>
      <c r="J465" s="2344"/>
      <c r="K465" s="2344"/>
      <c r="L465" s="2344"/>
      <c r="M465" s="2344"/>
      <c r="N465" s="2344"/>
    </row>
    <row r="466" spans="1:14" ht="15.75" customHeight="1">
      <c r="A466" s="2344"/>
      <c r="B466" s="2344"/>
      <c r="C466" s="2344"/>
      <c r="D466" s="2344"/>
      <c r="E466" s="2344"/>
      <c r="F466" s="2344"/>
      <c r="G466" s="2344"/>
      <c r="H466" s="2344"/>
      <c r="I466" s="2344"/>
      <c r="J466" s="2344"/>
      <c r="K466" s="2344"/>
      <c r="L466" s="2344"/>
      <c r="M466" s="2344"/>
      <c r="N466" s="2344"/>
    </row>
    <row r="467" spans="1:14" ht="15.75" customHeight="1">
      <c r="A467" s="2344"/>
      <c r="B467" s="2344"/>
      <c r="C467" s="2344"/>
      <c r="D467" s="2344"/>
      <c r="E467" s="2344"/>
      <c r="F467" s="2344"/>
      <c r="G467" s="2344"/>
      <c r="H467" s="2344"/>
      <c r="I467" s="2344"/>
      <c r="J467" s="2344"/>
      <c r="K467" s="2344"/>
      <c r="L467" s="2344"/>
      <c r="M467" s="2344"/>
      <c r="N467" s="2344"/>
    </row>
    <row r="468" spans="1:14" ht="15.75" customHeight="1">
      <c r="A468" s="2344"/>
      <c r="B468" s="2344"/>
      <c r="C468" s="2344"/>
      <c r="D468" s="2344"/>
      <c r="E468" s="2344"/>
      <c r="F468" s="2344"/>
      <c r="G468" s="2344"/>
      <c r="H468" s="2344"/>
      <c r="I468" s="2344"/>
      <c r="J468" s="2344"/>
      <c r="K468" s="2344"/>
      <c r="L468" s="2344"/>
      <c r="M468" s="2344"/>
      <c r="N468" s="2344"/>
    </row>
    <row r="469" spans="1:14" ht="15.75" customHeight="1">
      <c r="A469" s="2344"/>
      <c r="B469" s="2344"/>
      <c r="C469" s="2344"/>
      <c r="D469" s="2344"/>
      <c r="E469" s="2344"/>
      <c r="F469" s="2344"/>
      <c r="G469" s="2344"/>
      <c r="H469" s="2344"/>
      <c r="I469" s="2344"/>
      <c r="J469" s="2344"/>
      <c r="K469" s="2344"/>
      <c r="L469" s="2344"/>
      <c r="M469" s="2344"/>
      <c r="N469" s="2344"/>
    </row>
    <row r="470" spans="1:14" ht="15.75" customHeight="1">
      <c r="A470" s="2344"/>
      <c r="B470" s="2344"/>
      <c r="C470" s="2344"/>
      <c r="D470" s="2344"/>
      <c r="E470" s="2344"/>
      <c r="F470" s="2344"/>
      <c r="G470" s="2344"/>
      <c r="H470" s="2344"/>
      <c r="I470" s="2344"/>
      <c r="J470" s="2344"/>
      <c r="K470" s="2344"/>
      <c r="L470" s="2344"/>
      <c r="M470" s="2344"/>
      <c r="N470" s="2344"/>
    </row>
    <row r="471" spans="1:14" ht="15.75" customHeight="1">
      <c r="A471" s="2344"/>
      <c r="B471" s="2344"/>
      <c r="C471" s="2344"/>
      <c r="D471" s="2344"/>
      <c r="E471" s="2344"/>
      <c r="F471" s="2344"/>
      <c r="G471" s="2344"/>
      <c r="H471" s="2344"/>
      <c r="I471" s="2344"/>
      <c r="J471" s="2344"/>
      <c r="K471" s="2344"/>
      <c r="L471" s="2344"/>
      <c r="M471" s="2344"/>
      <c r="N471" s="2344"/>
    </row>
    <row r="472" spans="1:14" ht="15.75" customHeight="1">
      <c r="A472" s="2344"/>
      <c r="B472" s="2344"/>
      <c r="C472" s="2344"/>
      <c r="D472" s="2344"/>
      <c r="E472" s="2344"/>
      <c r="F472" s="2344"/>
      <c r="G472" s="2344"/>
      <c r="H472" s="2344"/>
      <c r="I472" s="2344"/>
      <c r="J472" s="2344"/>
      <c r="K472" s="2344"/>
      <c r="L472" s="2344"/>
      <c r="M472" s="2344"/>
      <c r="N472" s="2344"/>
    </row>
    <row r="473" spans="1:14" ht="15.75" customHeight="1">
      <c r="A473" s="2344"/>
      <c r="B473" s="2344"/>
      <c r="C473" s="2344"/>
      <c r="D473" s="2344"/>
      <c r="E473" s="2344"/>
      <c r="F473" s="2344"/>
      <c r="G473" s="2344"/>
      <c r="H473" s="2344"/>
      <c r="I473" s="2344"/>
      <c r="J473" s="2344"/>
      <c r="K473" s="2344"/>
      <c r="L473" s="2344"/>
      <c r="M473" s="2344"/>
      <c r="N473" s="2344"/>
    </row>
    <row r="474" spans="1:14" ht="15.75" customHeight="1">
      <c r="A474" s="2344"/>
      <c r="B474" s="2344"/>
      <c r="C474" s="2344"/>
      <c r="D474" s="2344"/>
      <c r="E474" s="2344"/>
      <c r="F474" s="2344"/>
      <c r="G474" s="2344"/>
      <c r="H474" s="2344"/>
      <c r="I474" s="2344"/>
      <c r="J474" s="2344"/>
      <c r="K474" s="2344"/>
      <c r="L474" s="2344"/>
      <c r="M474" s="2344"/>
      <c r="N474" s="2344"/>
    </row>
    <row r="475" spans="1:14" ht="15.75" customHeight="1">
      <c r="A475" s="2344"/>
      <c r="B475" s="2344"/>
      <c r="C475" s="2344"/>
      <c r="D475" s="2344"/>
      <c r="E475" s="2344"/>
      <c r="F475" s="2344"/>
      <c r="G475" s="2344"/>
      <c r="H475" s="2344"/>
      <c r="I475" s="2344"/>
      <c r="J475" s="2344"/>
      <c r="K475" s="2344"/>
      <c r="L475" s="2344"/>
      <c r="M475" s="2344"/>
      <c r="N475" s="2344"/>
    </row>
    <row r="476" spans="1:14" ht="15.75" customHeight="1">
      <c r="A476" s="2344"/>
      <c r="B476" s="2344"/>
      <c r="C476" s="2344"/>
      <c r="D476" s="2344"/>
      <c r="E476" s="2344"/>
      <c r="F476" s="2344"/>
      <c r="G476" s="2344"/>
      <c r="H476" s="2344"/>
      <c r="I476" s="2344"/>
      <c r="J476" s="2344"/>
      <c r="K476" s="2344"/>
      <c r="L476" s="2344"/>
      <c r="M476" s="2344"/>
      <c r="N476" s="2344"/>
    </row>
    <row r="477" spans="1:14" ht="15.75" customHeight="1">
      <c r="A477" s="2344"/>
      <c r="B477" s="2344"/>
      <c r="C477" s="2344"/>
      <c r="D477" s="2344"/>
      <c r="E477" s="2344"/>
      <c r="F477" s="2344"/>
      <c r="G477" s="2344"/>
      <c r="H477" s="2344"/>
      <c r="I477" s="2344"/>
      <c r="J477" s="2344"/>
      <c r="K477" s="2344"/>
      <c r="L477" s="2344"/>
      <c r="M477" s="2344"/>
      <c r="N477" s="2344"/>
    </row>
    <row r="478" spans="1:14" ht="15.75" customHeight="1">
      <c r="A478" s="2344"/>
      <c r="B478" s="2344"/>
      <c r="C478" s="2344"/>
      <c r="D478" s="2344"/>
      <c r="E478" s="2344"/>
      <c r="F478" s="2344"/>
      <c r="G478" s="2344"/>
      <c r="H478" s="2344"/>
      <c r="I478" s="2344"/>
      <c r="J478" s="2344"/>
      <c r="K478" s="2344"/>
      <c r="L478" s="2344"/>
      <c r="M478" s="2344"/>
      <c r="N478" s="2344"/>
    </row>
    <row r="479" spans="1:14" ht="15.75" customHeight="1">
      <c r="A479" s="2344"/>
      <c r="B479" s="2344"/>
      <c r="C479" s="2344"/>
      <c r="D479" s="2344"/>
      <c r="E479" s="2344"/>
      <c r="F479" s="2344"/>
      <c r="G479" s="2344"/>
      <c r="H479" s="2344"/>
      <c r="I479" s="2344"/>
      <c r="J479" s="2344"/>
      <c r="K479" s="2344"/>
      <c r="L479" s="2344"/>
      <c r="M479" s="2344"/>
      <c r="N479" s="2344"/>
    </row>
    <row r="480" spans="1:14" ht="15.75" customHeight="1">
      <c r="A480" s="2344"/>
      <c r="B480" s="2344"/>
      <c r="C480" s="2344"/>
      <c r="D480" s="2344"/>
      <c r="E480" s="2344"/>
      <c r="F480" s="2344"/>
      <c r="G480" s="2344"/>
      <c r="H480" s="2344"/>
      <c r="I480" s="2344"/>
      <c r="J480" s="2344"/>
      <c r="K480" s="2344"/>
      <c r="L480" s="2344"/>
      <c r="M480" s="2344"/>
      <c r="N480" s="2344"/>
    </row>
    <row r="481" spans="1:14" ht="15.75" customHeight="1">
      <c r="A481" s="2344"/>
      <c r="B481" s="2344"/>
      <c r="C481" s="2344"/>
      <c r="D481" s="2344"/>
      <c r="E481" s="2344"/>
      <c r="F481" s="2344"/>
      <c r="G481" s="2344"/>
      <c r="H481" s="2344"/>
      <c r="I481" s="2344"/>
      <c r="J481" s="2344"/>
      <c r="K481" s="2344"/>
      <c r="L481" s="2344"/>
      <c r="M481" s="2344"/>
      <c r="N481" s="2344"/>
    </row>
    <row r="482" spans="1:14" ht="15.75" customHeight="1">
      <c r="A482" s="2344"/>
      <c r="B482" s="2344"/>
      <c r="C482" s="2344"/>
      <c r="D482" s="2344"/>
      <c r="E482" s="2344"/>
      <c r="F482" s="2344"/>
      <c r="G482" s="2344"/>
      <c r="H482" s="2344"/>
      <c r="I482" s="2344"/>
      <c r="J482" s="2344"/>
      <c r="K482" s="2344"/>
      <c r="L482" s="2344"/>
      <c r="M482" s="2344"/>
      <c r="N482" s="2344"/>
    </row>
    <row r="483" spans="1:14" ht="15.75" customHeight="1">
      <c r="A483" s="2344"/>
      <c r="B483" s="2344"/>
      <c r="C483" s="2344"/>
      <c r="D483" s="2344"/>
      <c r="E483" s="2344"/>
      <c r="F483" s="2344"/>
      <c r="G483" s="2344"/>
      <c r="H483" s="2344"/>
      <c r="I483" s="2344"/>
      <c r="J483" s="2344"/>
      <c r="K483" s="2344"/>
      <c r="L483" s="2344"/>
      <c r="M483" s="2344"/>
      <c r="N483" s="2344"/>
    </row>
    <row r="484" spans="1:14" ht="15.75" customHeight="1">
      <c r="A484" s="2344"/>
      <c r="B484" s="2344"/>
      <c r="C484" s="2344"/>
      <c r="D484" s="2344"/>
      <c r="E484" s="2344"/>
      <c r="F484" s="2344"/>
      <c r="G484" s="2344"/>
      <c r="H484" s="2344"/>
      <c r="I484" s="2344"/>
      <c r="J484" s="2344"/>
      <c r="K484" s="2344"/>
      <c r="L484" s="2344"/>
      <c r="M484" s="2344"/>
      <c r="N484" s="2344"/>
    </row>
    <row r="485" spans="1:14" ht="15.75" customHeight="1">
      <c r="A485" s="2344"/>
      <c r="B485" s="2344"/>
      <c r="C485" s="2344"/>
      <c r="D485" s="2344"/>
      <c r="E485" s="2344"/>
      <c r="F485" s="2344"/>
      <c r="G485" s="2344"/>
      <c r="H485" s="2344"/>
      <c r="I485" s="2344"/>
      <c r="J485" s="2344"/>
      <c r="K485" s="2344"/>
      <c r="L485" s="2344"/>
      <c r="M485" s="2344"/>
      <c r="N485" s="2344"/>
    </row>
    <row r="486" spans="1:14" ht="15.75" customHeight="1">
      <c r="A486" s="2344"/>
      <c r="B486" s="2344"/>
      <c r="C486" s="2344"/>
      <c r="D486" s="2344"/>
      <c r="E486" s="2344"/>
      <c r="F486" s="2344"/>
      <c r="G486" s="2344"/>
      <c r="H486" s="2344"/>
      <c r="I486" s="2344"/>
      <c r="J486" s="2344"/>
      <c r="K486" s="2344"/>
      <c r="L486" s="2344"/>
      <c r="M486" s="2344"/>
      <c r="N486" s="2344"/>
    </row>
    <row r="487" spans="1:14" ht="15.75" customHeight="1">
      <c r="A487" s="2344"/>
      <c r="B487" s="2344"/>
      <c r="C487" s="2344"/>
      <c r="D487" s="2344"/>
      <c r="E487" s="2344"/>
      <c r="F487" s="2344"/>
      <c r="G487" s="2344"/>
      <c r="H487" s="2344"/>
      <c r="I487" s="2344"/>
      <c r="J487" s="2344"/>
      <c r="K487" s="2344"/>
      <c r="L487" s="2344"/>
      <c r="M487" s="2344"/>
      <c r="N487" s="2344"/>
    </row>
    <row r="488" spans="1:14" ht="15.75" customHeight="1">
      <c r="A488" s="2344"/>
      <c r="B488" s="2344"/>
      <c r="C488" s="2344"/>
      <c r="D488" s="2344"/>
      <c r="E488" s="2344"/>
      <c r="F488" s="2344"/>
      <c r="G488" s="2344"/>
      <c r="H488" s="2344"/>
      <c r="I488" s="2344"/>
      <c r="J488" s="2344"/>
      <c r="K488" s="2344"/>
      <c r="L488" s="2344"/>
      <c r="M488" s="2344"/>
      <c r="N488" s="2344"/>
    </row>
    <row r="489" spans="1:14" ht="15.75" customHeight="1">
      <c r="A489" s="2344"/>
      <c r="B489" s="2344"/>
      <c r="C489" s="2344"/>
      <c r="D489" s="2344"/>
      <c r="E489" s="2344"/>
      <c r="F489" s="2344"/>
      <c r="G489" s="2344"/>
      <c r="H489" s="2344"/>
      <c r="I489" s="2344"/>
      <c r="J489" s="2344"/>
      <c r="K489" s="2344"/>
      <c r="L489" s="2344"/>
      <c r="M489" s="2344"/>
      <c r="N489" s="2344"/>
    </row>
    <row r="490" spans="1:14" ht="15.75" customHeight="1">
      <c r="A490" s="2344"/>
      <c r="B490" s="2344"/>
      <c r="C490" s="2344"/>
      <c r="D490" s="2344"/>
      <c r="E490" s="2344"/>
      <c r="F490" s="2344"/>
      <c r="G490" s="2344"/>
      <c r="H490" s="2344"/>
      <c r="I490" s="2344"/>
      <c r="J490" s="2344"/>
      <c r="K490" s="2344"/>
      <c r="L490" s="2344"/>
      <c r="M490" s="2344"/>
      <c r="N490" s="2344"/>
    </row>
    <row r="491" spans="1:14" ht="15.75" customHeight="1">
      <c r="A491" s="2344"/>
      <c r="B491" s="2344"/>
      <c r="C491" s="2344"/>
      <c r="D491" s="2344"/>
      <c r="E491" s="2344"/>
      <c r="F491" s="2344"/>
      <c r="G491" s="2344"/>
      <c r="H491" s="2344"/>
      <c r="I491" s="2344"/>
      <c r="J491" s="2344"/>
      <c r="K491" s="2344"/>
      <c r="L491" s="2344"/>
      <c r="M491" s="2344"/>
      <c r="N491" s="2344"/>
    </row>
    <row r="492" spans="1:14" ht="15.75" customHeight="1">
      <c r="A492" s="2344"/>
      <c r="B492" s="2344"/>
      <c r="C492" s="2344"/>
      <c r="D492" s="2344"/>
      <c r="E492" s="2344"/>
      <c r="F492" s="2344"/>
      <c r="G492" s="2344"/>
      <c r="H492" s="2344"/>
      <c r="I492" s="2344"/>
      <c r="J492" s="2344"/>
      <c r="K492" s="2344"/>
      <c r="L492" s="2344"/>
      <c r="M492" s="2344"/>
      <c r="N492" s="2344"/>
    </row>
    <row r="493" spans="1:14" ht="15.75" customHeight="1">
      <c r="A493" s="2344"/>
      <c r="B493" s="2344"/>
      <c r="C493" s="2344"/>
      <c r="D493" s="2344"/>
      <c r="E493" s="2344"/>
      <c r="F493" s="2344"/>
      <c r="G493" s="2344"/>
      <c r="H493" s="2344"/>
      <c r="I493" s="2344"/>
      <c r="J493" s="2344"/>
      <c r="K493" s="2344"/>
      <c r="L493" s="2344"/>
      <c r="M493" s="2344"/>
      <c r="N493" s="2344"/>
    </row>
    <row r="494" spans="1:14" ht="15.75" customHeight="1">
      <c r="A494" s="2344"/>
      <c r="B494" s="2344"/>
      <c r="C494" s="2344"/>
      <c r="D494" s="2344"/>
      <c r="E494" s="2344"/>
      <c r="F494" s="2344"/>
      <c r="G494" s="2344"/>
      <c r="H494" s="2344"/>
      <c r="I494" s="2344"/>
      <c r="J494" s="2344"/>
      <c r="K494" s="2344"/>
      <c r="L494" s="2344"/>
      <c r="M494" s="2344"/>
      <c r="N494" s="2344"/>
    </row>
    <row r="495" spans="1:14" ht="15.75" customHeight="1">
      <c r="A495" s="2344"/>
      <c r="B495" s="2344"/>
      <c r="C495" s="2344"/>
      <c r="D495" s="2344"/>
      <c r="E495" s="2344"/>
      <c r="F495" s="2344"/>
      <c r="G495" s="2344"/>
      <c r="H495" s="2344"/>
      <c r="I495" s="2344"/>
      <c r="J495" s="2344"/>
      <c r="K495" s="2344"/>
      <c r="L495" s="2344"/>
      <c r="M495" s="2344"/>
      <c r="N495" s="2344"/>
    </row>
    <row r="496" spans="1:14" ht="15.75" customHeight="1">
      <c r="A496" s="2344"/>
      <c r="B496" s="2344"/>
      <c r="C496" s="2344"/>
      <c r="D496" s="2344"/>
      <c r="E496" s="2344"/>
      <c r="F496" s="2344"/>
      <c r="G496" s="2344"/>
      <c r="H496" s="2344"/>
      <c r="I496" s="2344"/>
      <c r="J496" s="2344"/>
      <c r="K496" s="2344"/>
      <c r="L496" s="2344"/>
      <c r="M496" s="2344"/>
      <c r="N496" s="2344"/>
    </row>
    <row r="497" spans="1:14" ht="15.75" customHeight="1">
      <c r="A497" s="2344"/>
      <c r="B497" s="2344"/>
      <c r="C497" s="2344"/>
      <c r="D497" s="2344"/>
      <c r="E497" s="2344"/>
      <c r="F497" s="2344"/>
      <c r="G497" s="2344"/>
      <c r="H497" s="2344"/>
      <c r="I497" s="2344"/>
      <c r="J497" s="2344"/>
      <c r="K497" s="2344"/>
      <c r="L497" s="2344"/>
      <c r="M497" s="2344"/>
      <c r="N497" s="2344"/>
    </row>
    <row r="498" spans="1:14" ht="15.75" customHeight="1">
      <c r="A498" s="2344"/>
      <c r="B498" s="2344"/>
      <c r="C498" s="2344"/>
      <c r="D498" s="2344"/>
      <c r="E498" s="2344"/>
      <c r="F498" s="2344"/>
      <c r="G498" s="2344"/>
      <c r="H498" s="2344"/>
      <c r="I498" s="2344"/>
      <c r="J498" s="2344"/>
      <c r="K498" s="2344"/>
      <c r="L498" s="2344"/>
      <c r="M498" s="2344"/>
      <c r="N498" s="2344"/>
    </row>
    <row r="499" spans="1:14" ht="15.75" customHeight="1">
      <c r="A499" s="2344"/>
      <c r="B499" s="2344"/>
      <c r="C499" s="2344"/>
      <c r="D499" s="2344"/>
      <c r="E499" s="2344"/>
      <c r="F499" s="2344"/>
      <c r="G499" s="2344"/>
      <c r="H499" s="2344"/>
      <c r="I499" s="2344"/>
      <c r="J499" s="2344"/>
      <c r="K499" s="2344"/>
      <c r="L499" s="2344"/>
      <c r="M499" s="2344"/>
      <c r="N499" s="2344"/>
    </row>
    <row r="500" spans="1:14" ht="15.75" customHeight="1">
      <c r="A500" s="2344"/>
      <c r="B500" s="2344"/>
      <c r="C500" s="2344"/>
      <c r="D500" s="2344"/>
      <c r="E500" s="2344"/>
      <c r="F500" s="2344"/>
      <c r="G500" s="2344"/>
      <c r="H500" s="2344"/>
      <c r="I500" s="2344"/>
      <c r="J500" s="2344"/>
      <c r="K500" s="2344"/>
      <c r="L500" s="2344"/>
      <c r="M500" s="2344"/>
      <c r="N500" s="2344"/>
    </row>
    <row r="501" spans="1:14" ht="15.75" customHeight="1">
      <c r="A501" s="2344"/>
      <c r="B501" s="2344"/>
      <c r="C501" s="2344"/>
      <c r="D501" s="2344"/>
      <c r="E501" s="2344"/>
      <c r="F501" s="2344"/>
      <c r="G501" s="2344"/>
      <c r="H501" s="2344"/>
      <c r="I501" s="2344"/>
      <c r="J501" s="2344"/>
      <c r="K501" s="2344"/>
      <c r="L501" s="2344"/>
      <c r="M501" s="2344"/>
      <c r="N501" s="2344"/>
    </row>
    <row r="502" spans="1:14" ht="15.75" customHeight="1">
      <c r="A502" s="2344"/>
      <c r="B502" s="2344"/>
      <c r="C502" s="2344"/>
      <c r="D502" s="2344"/>
      <c r="E502" s="2344"/>
      <c r="F502" s="2344"/>
      <c r="G502" s="2344"/>
      <c r="H502" s="2344"/>
      <c r="I502" s="2344"/>
      <c r="J502" s="2344"/>
      <c r="K502" s="2344"/>
      <c r="L502" s="2344"/>
      <c r="M502" s="2344"/>
      <c r="N502" s="2344"/>
    </row>
    <row r="503" spans="1:14" ht="15.75" customHeight="1">
      <c r="A503" s="2344"/>
      <c r="B503" s="2344"/>
      <c r="C503" s="2344"/>
      <c r="D503" s="2344"/>
      <c r="E503" s="2344"/>
      <c r="F503" s="2344"/>
      <c r="G503" s="2344"/>
      <c r="H503" s="2344"/>
      <c r="I503" s="2344"/>
      <c r="J503" s="2344"/>
      <c r="K503" s="2344"/>
      <c r="L503" s="2344"/>
      <c r="M503" s="2344"/>
      <c r="N503" s="2344"/>
    </row>
    <row r="504" spans="1:14" ht="15.75" customHeight="1">
      <c r="A504" s="2344"/>
      <c r="B504" s="2344"/>
      <c r="C504" s="2344"/>
      <c r="D504" s="2344"/>
      <c r="E504" s="2344"/>
      <c r="F504" s="2344"/>
      <c r="G504" s="2344"/>
      <c r="H504" s="2344"/>
      <c r="I504" s="2344"/>
      <c r="J504" s="2344"/>
      <c r="K504" s="2344"/>
      <c r="L504" s="2344"/>
      <c r="M504" s="2344"/>
      <c r="N504" s="2344"/>
    </row>
    <row r="505" spans="1:14" ht="15.75" customHeight="1">
      <c r="A505" s="2344"/>
      <c r="B505" s="2344"/>
      <c r="C505" s="2344"/>
      <c r="D505" s="2344"/>
      <c r="E505" s="2344"/>
      <c r="F505" s="2344"/>
      <c r="G505" s="2344"/>
      <c r="H505" s="2344"/>
      <c r="I505" s="2344"/>
      <c r="J505" s="2344"/>
      <c r="K505" s="2344"/>
      <c r="L505" s="2344"/>
      <c r="M505" s="2344"/>
      <c r="N505" s="2344"/>
    </row>
    <row r="506" spans="1:14" ht="15.75" customHeight="1">
      <c r="A506" s="2344"/>
      <c r="B506" s="2344"/>
      <c r="C506" s="2344"/>
      <c r="D506" s="2344"/>
      <c r="E506" s="2344"/>
      <c r="F506" s="2344"/>
      <c r="G506" s="2344"/>
      <c r="H506" s="2344"/>
      <c r="I506" s="2344"/>
      <c r="J506" s="2344"/>
      <c r="K506" s="2344"/>
      <c r="L506" s="2344"/>
      <c r="M506" s="2344"/>
      <c r="N506" s="2344"/>
    </row>
    <row r="507" spans="1:14" ht="15.75" customHeight="1">
      <c r="A507" s="2344"/>
      <c r="B507" s="2344"/>
      <c r="C507" s="2344"/>
      <c r="D507" s="2344"/>
      <c r="E507" s="2344"/>
      <c r="F507" s="2344"/>
      <c r="G507" s="2344"/>
      <c r="H507" s="2344"/>
      <c r="I507" s="2344"/>
      <c r="J507" s="2344"/>
      <c r="K507" s="2344"/>
      <c r="L507" s="2344"/>
      <c r="M507" s="2344"/>
      <c r="N507" s="2344"/>
    </row>
    <row r="508" spans="1:14" ht="15.75" customHeight="1">
      <c r="A508" s="2344"/>
      <c r="B508" s="2344"/>
      <c r="C508" s="2344"/>
      <c r="D508" s="2344"/>
      <c r="E508" s="2344"/>
      <c r="F508" s="2344"/>
      <c r="G508" s="2344"/>
      <c r="H508" s="2344"/>
      <c r="I508" s="2344"/>
      <c r="J508" s="2344"/>
      <c r="K508" s="2344"/>
      <c r="L508" s="2344"/>
      <c r="M508" s="2344"/>
      <c r="N508" s="2344"/>
    </row>
    <row r="509" spans="1:14" ht="15.75" customHeight="1">
      <c r="A509" s="2344"/>
      <c r="B509" s="2344"/>
      <c r="C509" s="2344"/>
      <c r="D509" s="2344"/>
      <c r="E509" s="2344"/>
      <c r="F509" s="2344"/>
      <c r="G509" s="2344"/>
      <c r="H509" s="2344"/>
      <c r="I509" s="2344"/>
      <c r="J509" s="2344"/>
      <c r="K509" s="2344"/>
      <c r="L509" s="2344"/>
      <c r="M509" s="2344"/>
      <c r="N509" s="2344"/>
    </row>
    <row r="510" spans="1:14" ht="15.75" customHeight="1">
      <c r="A510" s="2344"/>
      <c r="B510" s="2344"/>
      <c r="C510" s="2344"/>
      <c r="D510" s="2344"/>
      <c r="E510" s="2344"/>
      <c r="F510" s="2344"/>
      <c r="G510" s="2344"/>
      <c r="H510" s="2344"/>
      <c r="I510" s="2344"/>
      <c r="J510" s="2344"/>
      <c r="K510" s="2344"/>
      <c r="L510" s="2344"/>
      <c r="M510" s="2344"/>
      <c r="N510" s="2344"/>
    </row>
    <row r="511" spans="1:14" ht="15.75" customHeight="1">
      <c r="A511" s="2344"/>
      <c r="B511" s="2344"/>
      <c r="C511" s="2344"/>
      <c r="D511" s="2344"/>
      <c r="E511" s="2344"/>
      <c r="F511" s="2344"/>
      <c r="G511" s="2344"/>
      <c r="H511" s="2344"/>
      <c r="I511" s="2344"/>
      <c r="J511" s="2344"/>
      <c r="K511" s="2344"/>
      <c r="L511" s="2344"/>
      <c r="M511" s="2344"/>
      <c r="N511" s="2344"/>
    </row>
    <row r="512" spans="1:14" ht="15.75" customHeight="1">
      <c r="A512" s="2344"/>
      <c r="B512" s="2344"/>
      <c r="C512" s="2344"/>
      <c r="D512" s="2344"/>
      <c r="E512" s="2344"/>
      <c r="F512" s="2344"/>
      <c r="G512" s="2344"/>
      <c r="H512" s="2344"/>
      <c r="I512" s="2344"/>
      <c r="J512" s="2344"/>
      <c r="K512" s="2344"/>
      <c r="L512" s="2344"/>
      <c r="M512" s="2344"/>
      <c r="N512" s="2344"/>
    </row>
    <row r="513" spans="1:14" ht="15.75" customHeight="1">
      <c r="A513" s="2344"/>
      <c r="B513" s="2344"/>
      <c r="C513" s="2344"/>
      <c r="D513" s="2344"/>
      <c r="E513" s="2344"/>
      <c r="F513" s="2344"/>
      <c r="G513" s="2344"/>
      <c r="H513" s="2344"/>
      <c r="I513" s="2344"/>
      <c r="J513" s="2344"/>
      <c r="K513" s="2344"/>
      <c r="L513" s="2344"/>
      <c r="M513" s="2344"/>
      <c r="N513" s="2344"/>
    </row>
    <row r="514" spans="1:14" ht="15.75" customHeight="1">
      <c r="A514" s="2344"/>
      <c r="B514" s="2344"/>
      <c r="C514" s="2344"/>
      <c r="D514" s="2344"/>
      <c r="E514" s="2344"/>
      <c r="F514" s="2344"/>
      <c r="G514" s="2344"/>
      <c r="H514" s="2344"/>
      <c r="I514" s="2344"/>
      <c r="J514" s="2344"/>
      <c r="K514" s="2344"/>
      <c r="L514" s="2344"/>
      <c r="M514" s="2344"/>
      <c r="N514" s="2344"/>
    </row>
    <row r="515" spans="1:14" ht="15.75" customHeight="1">
      <c r="A515" s="2344"/>
      <c r="B515" s="2344"/>
      <c r="C515" s="2344"/>
      <c r="D515" s="2344"/>
      <c r="E515" s="2344"/>
      <c r="F515" s="2344"/>
      <c r="G515" s="2344"/>
      <c r="H515" s="2344"/>
      <c r="I515" s="2344"/>
      <c r="J515" s="2344"/>
      <c r="K515" s="2344"/>
      <c r="L515" s="2344"/>
      <c r="M515" s="2344"/>
      <c r="N515" s="2344"/>
    </row>
    <row r="516" spans="1:14" ht="15.75" customHeight="1">
      <c r="A516" s="2344"/>
      <c r="B516" s="2344"/>
      <c r="C516" s="2344"/>
      <c r="D516" s="2344"/>
      <c r="E516" s="2344"/>
      <c r="F516" s="2344"/>
      <c r="G516" s="2344"/>
      <c r="H516" s="2344"/>
      <c r="I516" s="2344"/>
      <c r="J516" s="2344"/>
      <c r="K516" s="2344"/>
      <c r="L516" s="2344"/>
      <c r="M516" s="2344"/>
      <c r="N516" s="2344"/>
    </row>
    <row r="517" spans="1:14" ht="15.75" customHeight="1">
      <c r="A517" s="2344"/>
      <c r="B517" s="2344"/>
      <c r="C517" s="2344"/>
      <c r="D517" s="2344"/>
      <c r="E517" s="2344"/>
      <c r="F517" s="2344"/>
      <c r="G517" s="2344"/>
      <c r="H517" s="2344"/>
      <c r="I517" s="2344"/>
      <c r="J517" s="2344"/>
      <c r="K517" s="2344"/>
      <c r="L517" s="2344"/>
      <c r="M517" s="2344"/>
      <c r="N517" s="2344"/>
    </row>
    <row r="518" spans="1:14" ht="15.75" customHeight="1">
      <c r="A518" s="2344"/>
      <c r="B518" s="2344"/>
      <c r="C518" s="2344"/>
      <c r="D518" s="2344"/>
      <c r="E518" s="2344"/>
      <c r="F518" s="2344"/>
      <c r="G518" s="2344"/>
      <c r="H518" s="2344"/>
      <c r="I518" s="2344"/>
      <c r="J518" s="2344"/>
      <c r="K518" s="2344"/>
      <c r="L518" s="2344"/>
      <c r="M518" s="2344"/>
      <c r="N518" s="2344"/>
    </row>
    <row r="519" spans="1:14" ht="15.75" customHeight="1">
      <c r="A519" s="2344"/>
      <c r="B519" s="2344"/>
      <c r="C519" s="2344"/>
      <c r="D519" s="2344"/>
      <c r="E519" s="2344"/>
      <c r="F519" s="2344"/>
      <c r="G519" s="2344"/>
      <c r="H519" s="2344"/>
      <c r="I519" s="2344"/>
      <c r="J519" s="2344"/>
      <c r="K519" s="2344"/>
      <c r="L519" s="2344"/>
      <c r="M519" s="2344"/>
      <c r="N519" s="2344"/>
    </row>
    <row r="520" spans="1:14" ht="15.75" customHeight="1">
      <c r="A520" s="2344"/>
      <c r="B520" s="2344"/>
      <c r="C520" s="2344"/>
      <c r="D520" s="2344"/>
      <c r="E520" s="2344"/>
      <c r="F520" s="2344"/>
      <c r="G520" s="2344"/>
      <c r="H520" s="2344"/>
      <c r="I520" s="2344"/>
      <c r="J520" s="2344"/>
      <c r="K520" s="2344"/>
      <c r="L520" s="2344"/>
      <c r="M520" s="2344"/>
      <c r="N520" s="2344"/>
    </row>
    <row r="521" spans="1:14" ht="15.75" customHeight="1">
      <c r="A521" s="2344"/>
      <c r="B521" s="2344"/>
      <c r="C521" s="2344"/>
      <c r="D521" s="2344"/>
      <c r="E521" s="2344"/>
      <c r="F521" s="2344"/>
      <c r="G521" s="2344"/>
      <c r="H521" s="2344"/>
      <c r="I521" s="2344"/>
      <c r="J521" s="2344"/>
      <c r="K521" s="2344"/>
      <c r="L521" s="2344"/>
      <c r="M521" s="2344"/>
      <c r="N521" s="2344"/>
    </row>
    <row r="522" spans="1:14" ht="15.75" customHeight="1">
      <c r="A522" s="2344"/>
      <c r="B522" s="2344"/>
      <c r="C522" s="2344"/>
      <c r="D522" s="2344"/>
      <c r="E522" s="2344"/>
      <c r="F522" s="2344"/>
      <c r="G522" s="2344"/>
      <c r="H522" s="2344"/>
      <c r="I522" s="2344"/>
      <c r="J522" s="2344"/>
      <c r="K522" s="2344"/>
      <c r="L522" s="2344"/>
      <c r="M522" s="2344"/>
      <c r="N522" s="2344"/>
    </row>
    <row r="523" spans="1:14" ht="15.75" customHeight="1">
      <c r="A523" s="2344"/>
      <c r="B523" s="2344"/>
      <c r="C523" s="2344"/>
      <c r="D523" s="2344"/>
      <c r="E523" s="2344"/>
      <c r="F523" s="2344"/>
      <c r="G523" s="2344"/>
      <c r="H523" s="2344"/>
      <c r="I523" s="2344"/>
      <c r="J523" s="2344"/>
      <c r="K523" s="2344"/>
      <c r="L523" s="2344"/>
      <c r="M523" s="2344"/>
      <c r="N523" s="2344"/>
    </row>
    <row r="524" spans="1:14" ht="15.75" customHeight="1">
      <c r="A524" s="2344"/>
      <c r="B524" s="2344"/>
      <c r="C524" s="2344"/>
      <c r="D524" s="2344"/>
      <c r="E524" s="2344"/>
      <c r="F524" s="2344"/>
      <c r="G524" s="2344"/>
      <c r="H524" s="2344"/>
      <c r="I524" s="2344"/>
      <c r="J524" s="2344"/>
      <c r="K524" s="2344"/>
      <c r="L524" s="2344"/>
      <c r="M524" s="2344"/>
      <c r="N524" s="2344"/>
    </row>
    <row r="525" spans="1:14" ht="15.75" customHeight="1">
      <c r="A525" s="2344"/>
      <c r="B525" s="2344"/>
      <c r="C525" s="2344"/>
      <c r="D525" s="2344"/>
      <c r="E525" s="2344"/>
      <c r="F525" s="2344"/>
      <c r="G525" s="2344"/>
      <c r="H525" s="2344"/>
      <c r="I525" s="2344"/>
      <c r="J525" s="2344"/>
      <c r="K525" s="2344"/>
      <c r="L525" s="2344"/>
      <c r="M525" s="2344"/>
      <c r="N525" s="2344"/>
    </row>
    <row r="526" spans="1:14" ht="15.75" customHeight="1">
      <c r="A526" s="2344"/>
      <c r="B526" s="2344"/>
      <c r="C526" s="2344"/>
      <c r="D526" s="2344"/>
      <c r="E526" s="2344"/>
      <c r="F526" s="2344"/>
      <c r="G526" s="2344"/>
      <c r="H526" s="2344"/>
      <c r="I526" s="2344"/>
      <c r="J526" s="2344"/>
      <c r="K526" s="2344"/>
      <c r="L526" s="2344"/>
      <c r="M526" s="2344"/>
      <c r="N526" s="2344"/>
    </row>
    <row r="527" spans="1:14" ht="15.75" customHeight="1">
      <c r="A527" s="2344"/>
      <c r="B527" s="2344"/>
      <c r="C527" s="2344"/>
      <c r="D527" s="2344"/>
      <c r="E527" s="2344"/>
      <c r="F527" s="2344"/>
      <c r="G527" s="2344"/>
      <c r="H527" s="2344"/>
      <c r="I527" s="2344"/>
      <c r="J527" s="2344"/>
      <c r="K527" s="2344"/>
      <c r="L527" s="2344"/>
      <c r="M527" s="2344"/>
      <c r="N527" s="2344"/>
    </row>
    <row r="528" spans="1:14" ht="15.75" customHeight="1">
      <c r="A528" s="2344"/>
      <c r="B528" s="2344"/>
      <c r="C528" s="2344"/>
      <c r="D528" s="2344"/>
      <c r="E528" s="2344"/>
      <c r="F528" s="2344"/>
      <c r="G528" s="2344"/>
      <c r="H528" s="2344"/>
      <c r="I528" s="2344"/>
      <c r="J528" s="2344"/>
      <c r="K528" s="2344"/>
      <c r="L528" s="2344"/>
      <c r="M528" s="2344"/>
      <c r="N528" s="2344"/>
    </row>
    <row r="529" spans="1:14" ht="15.75" customHeight="1">
      <c r="A529" s="2344"/>
      <c r="B529" s="2344"/>
      <c r="C529" s="2344"/>
      <c r="D529" s="2344"/>
      <c r="E529" s="2344"/>
      <c r="F529" s="2344"/>
      <c r="G529" s="2344"/>
      <c r="H529" s="2344"/>
      <c r="I529" s="2344"/>
      <c r="J529" s="2344"/>
      <c r="K529" s="2344"/>
      <c r="L529" s="2344"/>
      <c r="M529" s="2344"/>
      <c r="N529" s="2344"/>
    </row>
    <row r="530" spans="1:14" ht="15.75" customHeight="1">
      <c r="A530" s="2344"/>
      <c r="B530" s="2344"/>
      <c r="C530" s="2344"/>
      <c r="D530" s="2344"/>
      <c r="E530" s="2344"/>
      <c r="F530" s="2344"/>
      <c r="G530" s="2344"/>
      <c r="H530" s="2344"/>
      <c r="I530" s="2344"/>
      <c r="J530" s="2344"/>
      <c r="K530" s="2344"/>
      <c r="L530" s="2344"/>
      <c r="M530" s="2344"/>
      <c r="N530" s="2344"/>
    </row>
    <row r="531" spans="1:14" ht="15.75" customHeight="1">
      <c r="A531" s="2344"/>
      <c r="B531" s="2344"/>
      <c r="C531" s="2344"/>
      <c r="D531" s="2344"/>
      <c r="E531" s="2344"/>
      <c r="F531" s="2344"/>
      <c r="G531" s="2344"/>
      <c r="H531" s="2344"/>
      <c r="I531" s="2344"/>
      <c r="J531" s="2344"/>
      <c r="K531" s="2344"/>
      <c r="L531" s="2344"/>
      <c r="M531" s="2344"/>
      <c r="N531" s="2344"/>
    </row>
    <row r="532" spans="1:14" ht="15.75" customHeight="1">
      <c r="A532" s="2344"/>
      <c r="B532" s="2344"/>
      <c r="C532" s="2344"/>
      <c r="D532" s="2344"/>
      <c r="E532" s="2344"/>
      <c r="F532" s="2344"/>
      <c r="G532" s="2344"/>
      <c r="H532" s="2344"/>
      <c r="I532" s="2344"/>
      <c r="J532" s="2344"/>
      <c r="K532" s="2344"/>
      <c r="L532" s="2344"/>
      <c r="M532" s="2344"/>
      <c r="N532" s="2344"/>
    </row>
    <row r="533" spans="1:14" ht="15.75" customHeight="1">
      <c r="A533" s="2344"/>
      <c r="B533" s="2344"/>
      <c r="C533" s="2344"/>
      <c r="D533" s="2344"/>
      <c r="E533" s="2344"/>
      <c r="F533" s="2344"/>
      <c r="G533" s="2344"/>
      <c r="H533" s="2344"/>
      <c r="I533" s="2344"/>
      <c r="J533" s="2344"/>
      <c r="K533" s="2344"/>
      <c r="L533" s="2344"/>
      <c r="M533" s="2344"/>
      <c r="N533" s="2344"/>
    </row>
    <row r="534" spans="1:14" ht="15.75" customHeight="1">
      <c r="A534" s="2344"/>
      <c r="B534" s="2344"/>
      <c r="C534" s="2344"/>
      <c r="D534" s="2344"/>
      <c r="E534" s="2344"/>
      <c r="F534" s="2344"/>
      <c r="G534" s="2344"/>
      <c r="H534" s="2344"/>
      <c r="I534" s="2344"/>
      <c r="J534" s="2344"/>
      <c r="K534" s="2344"/>
      <c r="L534" s="2344"/>
      <c r="M534" s="2344"/>
      <c r="N534" s="2344"/>
    </row>
    <row r="535" spans="1:14" ht="15.75" customHeight="1">
      <c r="A535" s="2344"/>
      <c r="B535" s="2344"/>
      <c r="C535" s="2344"/>
      <c r="D535" s="2344"/>
      <c r="E535" s="2344"/>
      <c r="F535" s="2344"/>
      <c r="G535" s="2344"/>
      <c r="H535" s="2344"/>
      <c r="I535" s="2344"/>
      <c r="J535" s="2344"/>
      <c r="K535" s="2344"/>
      <c r="L535" s="2344"/>
      <c r="M535" s="2344"/>
      <c r="N535" s="2344"/>
    </row>
    <row r="536" spans="1:14" ht="15.75" customHeight="1">
      <c r="A536" s="2344"/>
      <c r="B536" s="2344"/>
      <c r="C536" s="2344"/>
      <c r="D536" s="2344"/>
      <c r="E536" s="2344"/>
      <c r="F536" s="2344"/>
      <c r="G536" s="2344"/>
      <c r="H536" s="2344"/>
      <c r="I536" s="2344"/>
      <c r="J536" s="2344"/>
      <c r="K536" s="2344"/>
      <c r="L536" s="2344"/>
      <c r="M536" s="2344"/>
      <c r="N536" s="2344"/>
    </row>
    <row r="537" spans="1:14" ht="15.75" customHeight="1">
      <c r="A537" s="2344"/>
      <c r="B537" s="2344"/>
      <c r="C537" s="2344"/>
      <c r="D537" s="2344"/>
      <c r="E537" s="2344"/>
      <c r="F537" s="2344"/>
      <c r="G537" s="2344"/>
      <c r="H537" s="2344"/>
      <c r="I537" s="2344"/>
      <c r="J537" s="2344"/>
      <c r="K537" s="2344"/>
      <c r="L537" s="2344"/>
      <c r="M537" s="2344"/>
      <c r="N537" s="2344"/>
    </row>
    <row r="538" spans="1:14" ht="15.75" customHeight="1">
      <c r="A538" s="2344"/>
      <c r="B538" s="2344"/>
      <c r="C538" s="2344"/>
      <c r="D538" s="2344"/>
      <c r="E538" s="2344"/>
      <c r="F538" s="2344"/>
      <c r="G538" s="2344"/>
      <c r="H538" s="2344"/>
      <c r="I538" s="2344"/>
      <c r="J538" s="2344"/>
      <c r="K538" s="2344"/>
      <c r="L538" s="2344"/>
      <c r="M538" s="2344"/>
      <c r="N538" s="2344"/>
    </row>
    <row r="539" spans="1:14" ht="15.75" customHeight="1">
      <c r="A539" s="2344"/>
      <c r="B539" s="2344"/>
      <c r="C539" s="2344"/>
      <c r="D539" s="2344"/>
      <c r="E539" s="2344"/>
      <c r="F539" s="2344"/>
      <c r="G539" s="2344"/>
      <c r="H539" s="2344"/>
      <c r="I539" s="2344"/>
      <c r="J539" s="2344"/>
      <c r="K539" s="2344"/>
      <c r="L539" s="2344"/>
      <c r="M539" s="2344"/>
      <c r="N539" s="2344"/>
    </row>
    <row r="540" spans="1:14" ht="15.75" customHeight="1">
      <c r="A540" s="2344"/>
      <c r="B540" s="2344"/>
      <c r="C540" s="2344"/>
      <c r="D540" s="2344"/>
      <c r="E540" s="2344"/>
      <c r="F540" s="2344"/>
      <c r="G540" s="2344"/>
      <c r="H540" s="2344"/>
      <c r="I540" s="2344"/>
      <c r="J540" s="2344"/>
      <c r="K540" s="2344"/>
      <c r="L540" s="2344"/>
      <c r="M540" s="2344"/>
      <c r="N540" s="2344"/>
    </row>
    <row r="541" spans="1:14" ht="15.75" customHeight="1">
      <c r="A541" s="2344"/>
      <c r="B541" s="2344"/>
      <c r="C541" s="2344"/>
      <c r="D541" s="2344"/>
      <c r="E541" s="2344"/>
      <c r="F541" s="2344"/>
      <c r="G541" s="2344"/>
      <c r="H541" s="2344"/>
      <c r="I541" s="2344"/>
      <c r="J541" s="2344"/>
      <c r="K541" s="2344"/>
      <c r="L541" s="2344"/>
      <c r="M541" s="2344"/>
      <c r="N541" s="2344"/>
    </row>
    <row r="542" spans="1:14" ht="15.75" customHeight="1">
      <c r="A542" s="2344"/>
      <c r="B542" s="2344"/>
      <c r="C542" s="2344"/>
      <c r="D542" s="2344"/>
      <c r="E542" s="2344"/>
      <c r="F542" s="2344"/>
      <c r="G542" s="2344"/>
      <c r="H542" s="2344"/>
      <c r="I542" s="2344"/>
      <c r="J542" s="2344"/>
      <c r="K542" s="2344"/>
      <c r="L542" s="2344"/>
      <c r="M542" s="2344"/>
      <c r="N542" s="2344"/>
    </row>
    <row r="543" spans="1:14" ht="15.75" customHeight="1">
      <c r="A543" s="2344"/>
      <c r="B543" s="2344"/>
      <c r="C543" s="2344"/>
      <c r="D543" s="2344"/>
      <c r="E543" s="2344"/>
      <c r="F543" s="2344"/>
      <c r="G543" s="2344"/>
      <c r="H543" s="2344"/>
      <c r="I543" s="2344"/>
      <c r="J543" s="2344"/>
      <c r="K543" s="2344"/>
      <c r="L543" s="2344"/>
      <c r="M543" s="2344"/>
      <c r="N543" s="2344"/>
    </row>
    <row r="544" spans="1:14" ht="15.75" customHeight="1">
      <c r="A544" s="2344"/>
      <c r="B544" s="2344"/>
      <c r="C544" s="2344"/>
      <c r="D544" s="2344"/>
      <c r="E544" s="2344"/>
      <c r="F544" s="2344"/>
      <c r="G544" s="2344"/>
      <c r="H544" s="2344"/>
      <c r="I544" s="2344"/>
      <c r="J544" s="2344"/>
      <c r="K544" s="2344"/>
      <c r="L544" s="2344"/>
      <c r="M544" s="2344"/>
      <c r="N544" s="2344"/>
    </row>
    <row r="545" spans="1:14" ht="15.75" customHeight="1">
      <c r="A545" s="2344"/>
      <c r="B545" s="2344"/>
      <c r="C545" s="2344"/>
      <c r="D545" s="2344"/>
      <c r="E545" s="2344"/>
      <c r="F545" s="2344"/>
      <c r="G545" s="2344"/>
      <c r="H545" s="2344"/>
      <c r="I545" s="2344"/>
      <c r="J545" s="2344"/>
      <c r="K545" s="2344"/>
      <c r="L545" s="2344"/>
      <c r="M545" s="2344"/>
      <c r="N545" s="2344"/>
    </row>
    <row r="546" spans="1:14" ht="15.75" customHeight="1">
      <c r="A546" s="2344"/>
      <c r="B546" s="2344"/>
      <c r="C546" s="2344"/>
      <c r="D546" s="2344"/>
      <c r="E546" s="2344"/>
      <c r="F546" s="2344"/>
      <c r="G546" s="2344"/>
      <c r="H546" s="2344"/>
      <c r="I546" s="2344"/>
      <c r="J546" s="2344"/>
      <c r="K546" s="2344"/>
      <c r="L546" s="2344"/>
      <c r="M546" s="2344"/>
      <c r="N546" s="2344"/>
    </row>
    <row r="547" spans="1:14" ht="15.75" customHeight="1">
      <c r="A547" s="2344"/>
      <c r="B547" s="2344"/>
      <c r="C547" s="2344"/>
      <c r="D547" s="2344"/>
      <c r="E547" s="2344"/>
      <c r="F547" s="2344"/>
      <c r="G547" s="2344"/>
      <c r="H547" s="2344"/>
      <c r="I547" s="2344"/>
      <c r="J547" s="2344"/>
      <c r="K547" s="2344"/>
      <c r="L547" s="2344"/>
      <c r="M547" s="2344"/>
      <c r="N547" s="2344"/>
    </row>
    <row r="548" spans="1:14" ht="15.75" customHeight="1">
      <c r="A548" s="2344"/>
      <c r="B548" s="2344"/>
      <c r="C548" s="2344"/>
      <c r="D548" s="2344"/>
      <c r="E548" s="2344"/>
      <c r="F548" s="2344"/>
      <c r="G548" s="2344"/>
      <c r="H548" s="2344"/>
      <c r="I548" s="2344"/>
      <c r="J548" s="2344"/>
      <c r="K548" s="2344"/>
      <c r="L548" s="2344"/>
      <c r="M548" s="2344"/>
      <c r="N548" s="2344"/>
    </row>
    <row r="549" spans="1:14" ht="15.75" customHeight="1">
      <c r="A549" s="2344"/>
      <c r="B549" s="2344"/>
      <c r="C549" s="2344"/>
      <c r="D549" s="2344"/>
      <c r="E549" s="2344"/>
      <c r="F549" s="2344"/>
      <c r="G549" s="2344"/>
      <c r="H549" s="2344"/>
      <c r="I549" s="2344"/>
      <c r="J549" s="2344"/>
      <c r="K549" s="2344"/>
      <c r="L549" s="2344"/>
      <c r="M549" s="2344"/>
      <c r="N549" s="2344"/>
    </row>
    <row r="550" spans="1:14" ht="15.75" customHeight="1">
      <c r="A550" s="2344"/>
      <c r="B550" s="2344"/>
      <c r="C550" s="2344"/>
      <c r="D550" s="2344"/>
      <c r="E550" s="2344"/>
      <c r="F550" s="2344"/>
      <c r="G550" s="2344"/>
      <c r="H550" s="2344"/>
      <c r="I550" s="2344"/>
      <c r="J550" s="2344"/>
      <c r="K550" s="2344"/>
      <c r="L550" s="2344"/>
      <c r="M550" s="2344"/>
      <c r="N550" s="2344"/>
    </row>
    <row r="551" spans="1:14" ht="15.75" customHeight="1">
      <c r="A551" s="2344"/>
      <c r="B551" s="2344"/>
      <c r="C551" s="2344"/>
      <c r="D551" s="2344"/>
      <c r="E551" s="2344"/>
      <c r="F551" s="2344"/>
      <c r="G551" s="2344"/>
      <c r="H551" s="2344"/>
      <c r="I551" s="2344"/>
      <c r="J551" s="2344"/>
      <c r="K551" s="2344"/>
      <c r="L551" s="2344"/>
      <c r="M551" s="2344"/>
      <c r="N551" s="2344"/>
    </row>
    <row r="552" spans="1:14" ht="15.75" customHeight="1">
      <c r="A552" s="2344"/>
      <c r="B552" s="2344"/>
      <c r="C552" s="2344"/>
      <c r="D552" s="2344"/>
      <c r="E552" s="2344"/>
      <c r="F552" s="2344"/>
      <c r="G552" s="2344"/>
      <c r="H552" s="2344"/>
      <c r="I552" s="2344"/>
      <c r="J552" s="2344"/>
      <c r="K552" s="2344"/>
      <c r="L552" s="2344"/>
      <c r="M552" s="2344"/>
      <c r="N552" s="2344"/>
    </row>
    <row r="553" spans="1:14" ht="15.75" customHeight="1">
      <c r="A553" s="2344"/>
      <c r="B553" s="2344"/>
      <c r="C553" s="2344"/>
      <c r="D553" s="2344"/>
      <c r="E553" s="2344"/>
      <c r="F553" s="2344"/>
      <c r="G553" s="2344"/>
      <c r="H553" s="2344"/>
      <c r="I553" s="2344"/>
      <c r="J553" s="2344"/>
      <c r="K553" s="2344"/>
      <c r="L553" s="2344"/>
      <c r="M553" s="2344"/>
      <c r="N553" s="2344"/>
    </row>
    <row r="554" spans="1:14" ht="15.75" customHeight="1">
      <c r="A554" s="2344"/>
      <c r="B554" s="2344"/>
      <c r="C554" s="2344"/>
      <c r="D554" s="2344"/>
      <c r="E554" s="2344"/>
      <c r="F554" s="2344"/>
      <c r="G554" s="2344"/>
      <c r="H554" s="2344"/>
      <c r="I554" s="2344"/>
      <c r="J554" s="2344"/>
      <c r="K554" s="2344"/>
      <c r="L554" s="2344"/>
      <c r="M554" s="2344"/>
      <c r="N554" s="2344"/>
    </row>
    <row r="555" spans="1:14" ht="15.75" customHeight="1">
      <c r="A555" s="2344"/>
      <c r="B555" s="2344"/>
      <c r="C555" s="2344"/>
      <c r="D555" s="2344"/>
      <c r="E555" s="2344"/>
      <c r="F555" s="2344"/>
      <c r="G555" s="2344"/>
      <c r="H555" s="2344"/>
      <c r="I555" s="2344"/>
      <c r="J555" s="2344"/>
      <c r="K555" s="2344"/>
      <c r="L555" s="2344"/>
      <c r="M555" s="2344"/>
      <c r="N555" s="2344"/>
    </row>
    <row r="556" spans="1:14" ht="15.75" customHeight="1">
      <c r="A556" s="2344"/>
      <c r="B556" s="2344"/>
      <c r="C556" s="2344"/>
      <c r="D556" s="2344"/>
      <c r="E556" s="2344"/>
      <c r="F556" s="2344"/>
      <c r="G556" s="2344"/>
      <c r="H556" s="2344"/>
      <c r="I556" s="2344"/>
      <c r="J556" s="2344"/>
      <c r="K556" s="2344"/>
      <c r="L556" s="2344"/>
      <c r="M556" s="2344"/>
      <c r="N556" s="2344"/>
    </row>
    <row r="557" spans="1:14" ht="15.75" customHeight="1">
      <c r="A557" s="2344"/>
      <c r="B557" s="2344"/>
      <c r="C557" s="2344"/>
      <c r="D557" s="2344"/>
      <c r="E557" s="2344"/>
      <c r="F557" s="2344"/>
      <c r="G557" s="2344"/>
      <c r="H557" s="2344"/>
      <c r="I557" s="2344"/>
      <c r="J557" s="2344"/>
      <c r="K557" s="2344"/>
      <c r="L557" s="2344"/>
      <c r="M557" s="2344"/>
      <c r="N557" s="2344"/>
    </row>
    <row r="558" spans="1:14" ht="15.75" customHeight="1">
      <c r="A558" s="2344"/>
      <c r="B558" s="2344"/>
      <c r="C558" s="2344"/>
      <c r="D558" s="2344"/>
      <c r="E558" s="2344"/>
      <c r="F558" s="2344"/>
      <c r="G558" s="2344"/>
      <c r="H558" s="2344"/>
      <c r="I558" s="2344"/>
      <c r="J558" s="2344"/>
      <c r="K558" s="2344"/>
      <c r="L558" s="2344"/>
      <c r="M558" s="2344"/>
      <c r="N558" s="2344"/>
    </row>
    <row r="559" spans="1:14" ht="15.75" customHeight="1">
      <c r="A559" s="2344"/>
      <c r="B559" s="2344"/>
      <c r="C559" s="2344"/>
      <c r="D559" s="2344"/>
      <c r="E559" s="2344"/>
      <c r="F559" s="2344"/>
      <c r="G559" s="2344"/>
      <c r="H559" s="2344"/>
      <c r="I559" s="2344"/>
      <c r="J559" s="2344"/>
      <c r="K559" s="2344"/>
      <c r="L559" s="2344"/>
      <c r="M559" s="2344"/>
      <c r="N559" s="2344"/>
    </row>
    <row r="560" spans="1:14" ht="15.75" customHeight="1">
      <c r="A560" s="2344"/>
      <c r="B560" s="2344"/>
      <c r="C560" s="2344"/>
      <c r="D560" s="2344"/>
      <c r="E560" s="2344"/>
      <c r="F560" s="2344"/>
      <c r="G560" s="2344"/>
      <c r="H560" s="2344"/>
      <c r="I560" s="2344"/>
      <c r="J560" s="2344"/>
      <c r="K560" s="2344"/>
      <c r="L560" s="2344"/>
      <c r="M560" s="2344"/>
      <c r="N560" s="2344"/>
    </row>
    <row r="561" spans="1:14" ht="15.75" customHeight="1">
      <c r="A561" s="2344"/>
      <c r="B561" s="2344"/>
      <c r="C561" s="2344"/>
      <c r="D561" s="2344"/>
      <c r="E561" s="2344"/>
      <c r="F561" s="2344"/>
      <c r="G561" s="2344"/>
      <c r="H561" s="2344"/>
      <c r="I561" s="2344"/>
      <c r="J561" s="2344"/>
      <c r="K561" s="2344"/>
      <c r="L561" s="2344"/>
      <c r="M561" s="2344"/>
      <c r="N561" s="2344"/>
    </row>
    <row r="562" spans="1:14" ht="15.75" customHeight="1">
      <c r="A562" s="2344"/>
      <c r="B562" s="2344"/>
      <c r="C562" s="2344"/>
      <c r="D562" s="2344"/>
      <c r="E562" s="2344"/>
      <c r="F562" s="2344"/>
      <c r="G562" s="2344"/>
      <c r="H562" s="2344"/>
      <c r="I562" s="2344"/>
      <c r="J562" s="2344"/>
      <c r="K562" s="2344"/>
      <c r="L562" s="2344"/>
      <c r="M562" s="2344"/>
      <c r="N562" s="2344"/>
    </row>
    <row r="563" spans="1:14" ht="15.75" customHeight="1">
      <c r="A563" s="2344"/>
      <c r="B563" s="2344"/>
      <c r="C563" s="2344"/>
      <c r="D563" s="2344"/>
      <c r="E563" s="2344"/>
      <c r="F563" s="2344"/>
      <c r="G563" s="2344"/>
      <c r="H563" s="2344"/>
      <c r="I563" s="2344"/>
      <c r="J563" s="2344"/>
      <c r="K563" s="2344"/>
      <c r="L563" s="2344"/>
      <c r="M563" s="2344"/>
      <c r="N563" s="2344"/>
    </row>
    <row r="564" spans="1:14" ht="15.75" customHeight="1">
      <c r="A564" s="2344"/>
      <c r="B564" s="2344"/>
      <c r="C564" s="2344"/>
      <c r="D564" s="2344"/>
      <c r="E564" s="2344"/>
      <c r="F564" s="2344"/>
      <c r="G564" s="2344"/>
      <c r="H564" s="2344"/>
      <c r="I564" s="2344"/>
      <c r="J564" s="2344"/>
      <c r="K564" s="2344"/>
      <c r="L564" s="2344"/>
      <c r="M564" s="2344"/>
      <c r="N564" s="2344"/>
    </row>
    <row r="565" spans="1:14" ht="15.75" customHeight="1">
      <c r="A565" s="2344"/>
      <c r="B565" s="2344"/>
      <c r="C565" s="2344"/>
      <c r="D565" s="2344"/>
      <c r="E565" s="2344"/>
      <c r="F565" s="2344"/>
      <c r="G565" s="2344"/>
      <c r="H565" s="2344"/>
      <c r="I565" s="2344"/>
      <c r="J565" s="2344"/>
      <c r="K565" s="2344"/>
      <c r="L565" s="2344"/>
      <c r="M565" s="2344"/>
      <c r="N565" s="2344"/>
    </row>
    <row r="566" spans="1:14" ht="15.75" customHeight="1">
      <c r="A566" s="2344"/>
      <c r="B566" s="2344"/>
      <c r="C566" s="2344"/>
      <c r="D566" s="2344"/>
      <c r="E566" s="2344"/>
      <c r="F566" s="2344"/>
      <c r="G566" s="2344"/>
      <c r="H566" s="2344"/>
      <c r="I566" s="2344"/>
      <c r="J566" s="2344"/>
      <c r="K566" s="2344"/>
      <c r="L566" s="2344"/>
      <c r="M566" s="2344"/>
      <c r="N566" s="2344"/>
    </row>
    <row r="567" spans="1:14" ht="15.75" customHeight="1">
      <c r="A567" s="2344"/>
      <c r="B567" s="2344"/>
      <c r="C567" s="2344"/>
      <c r="D567" s="2344"/>
      <c r="E567" s="2344"/>
      <c r="F567" s="2344"/>
      <c r="G567" s="2344"/>
      <c r="H567" s="2344"/>
      <c r="I567" s="2344"/>
      <c r="J567" s="2344"/>
      <c r="K567" s="2344"/>
      <c r="L567" s="2344"/>
      <c r="M567" s="2344"/>
      <c r="N567" s="2344"/>
    </row>
    <row r="568" spans="1:14" ht="15.75" customHeight="1">
      <c r="A568" s="2344"/>
      <c r="B568" s="2344"/>
      <c r="C568" s="2344"/>
      <c r="D568" s="2344"/>
      <c r="E568" s="2344"/>
      <c r="F568" s="2344"/>
      <c r="G568" s="2344"/>
      <c r="H568" s="2344"/>
      <c r="I568" s="2344"/>
      <c r="J568" s="2344"/>
      <c r="K568" s="2344"/>
      <c r="L568" s="2344"/>
      <c r="M568" s="2344"/>
      <c r="N568" s="2344"/>
    </row>
    <row r="569" spans="1:14" ht="15.75" customHeight="1">
      <c r="A569" s="2344"/>
      <c r="B569" s="2344"/>
      <c r="C569" s="2344"/>
      <c r="D569" s="2344"/>
      <c r="E569" s="2344"/>
      <c r="F569" s="2344"/>
      <c r="G569" s="2344"/>
      <c r="H569" s="2344"/>
      <c r="I569" s="2344"/>
      <c r="J569" s="2344"/>
      <c r="K569" s="2344"/>
      <c r="L569" s="2344"/>
      <c r="M569" s="2344"/>
      <c r="N569" s="2344"/>
    </row>
    <row r="570" spans="1:14" ht="15.75" customHeight="1">
      <c r="A570" s="2344"/>
      <c r="B570" s="2344"/>
      <c r="C570" s="2344"/>
      <c r="D570" s="2344"/>
      <c r="E570" s="2344"/>
      <c r="F570" s="2344"/>
      <c r="G570" s="2344"/>
      <c r="H570" s="2344"/>
      <c r="I570" s="2344"/>
      <c r="J570" s="2344"/>
      <c r="K570" s="2344"/>
      <c r="L570" s="2344"/>
      <c r="M570" s="2344"/>
      <c r="N570" s="2344"/>
    </row>
    <row r="571" spans="1:14" ht="15.75" customHeight="1">
      <c r="A571" s="2344"/>
      <c r="B571" s="2344"/>
      <c r="C571" s="2344"/>
      <c r="D571" s="2344"/>
      <c r="E571" s="2344"/>
      <c r="F571" s="2344"/>
      <c r="G571" s="2344"/>
      <c r="H571" s="2344"/>
      <c r="I571" s="2344"/>
      <c r="J571" s="2344"/>
      <c r="K571" s="2344"/>
      <c r="L571" s="2344"/>
      <c r="M571" s="2344"/>
      <c r="N571" s="2344"/>
    </row>
    <row r="572" spans="1:14" ht="15.75" customHeight="1">
      <c r="A572" s="2344"/>
      <c r="B572" s="2344"/>
      <c r="C572" s="2344"/>
      <c r="D572" s="2344"/>
      <c r="E572" s="2344"/>
      <c r="F572" s="2344"/>
      <c r="G572" s="2344"/>
      <c r="H572" s="2344"/>
      <c r="I572" s="2344"/>
      <c r="J572" s="2344"/>
      <c r="K572" s="2344"/>
      <c r="L572" s="2344"/>
      <c r="M572" s="2344"/>
      <c r="N572" s="2344"/>
    </row>
    <row r="573" spans="1:14" ht="15.75" customHeight="1">
      <c r="A573" s="2344"/>
      <c r="B573" s="2344"/>
      <c r="C573" s="2344"/>
      <c r="D573" s="2344"/>
      <c r="E573" s="2344"/>
      <c r="F573" s="2344"/>
      <c r="G573" s="2344"/>
      <c r="H573" s="2344"/>
      <c r="I573" s="2344"/>
      <c r="J573" s="2344"/>
      <c r="K573" s="2344"/>
      <c r="L573" s="2344"/>
      <c r="M573" s="2344"/>
      <c r="N573" s="2344"/>
    </row>
    <row r="574" spans="1:14" ht="15.75" customHeight="1">
      <c r="A574" s="2344"/>
      <c r="B574" s="2344"/>
      <c r="C574" s="2344"/>
      <c r="D574" s="2344"/>
      <c r="E574" s="2344"/>
      <c r="F574" s="2344"/>
      <c r="G574" s="2344"/>
      <c r="H574" s="2344"/>
      <c r="I574" s="2344"/>
      <c r="J574" s="2344"/>
      <c r="K574" s="2344"/>
      <c r="L574" s="2344"/>
      <c r="M574" s="2344"/>
      <c r="N574" s="2344"/>
    </row>
    <row r="575" spans="1:14" ht="15.75" customHeight="1">
      <c r="A575" s="2344"/>
      <c r="B575" s="2344"/>
      <c r="C575" s="2344"/>
      <c r="D575" s="2344"/>
      <c r="E575" s="2344"/>
      <c r="F575" s="2344"/>
      <c r="G575" s="2344"/>
      <c r="H575" s="2344"/>
      <c r="I575" s="2344"/>
      <c r="J575" s="2344"/>
      <c r="K575" s="2344"/>
      <c r="L575" s="2344"/>
      <c r="M575" s="2344"/>
      <c r="N575" s="2344"/>
    </row>
    <row r="576" spans="1:14" ht="15.75" customHeight="1">
      <c r="A576" s="2344"/>
      <c r="B576" s="2344"/>
      <c r="C576" s="2344"/>
      <c r="D576" s="2344"/>
      <c r="E576" s="2344"/>
      <c r="F576" s="2344"/>
      <c r="G576" s="2344"/>
      <c r="H576" s="2344"/>
      <c r="I576" s="2344"/>
      <c r="J576" s="2344"/>
      <c r="K576" s="2344"/>
      <c r="L576" s="2344"/>
      <c r="M576" s="2344"/>
      <c r="N576" s="2344"/>
    </row>
    <row r="577" spans="1:14" ht="15.75" customHeight="1">
      <c r="A577" s="2344"/>
      <c r="B577" s="2344"/>
      <c r="C577" s="2344"/>
      <c r="D577" s="2344"/>
      <c r="E577" s="2344"/>
      <c r="F577" s="2344"/>
      <c r="G577" s="2344"/>
      <c r="H577" s="2344"/>
      <c r="I577" s="2344"/>
      <c r="J577" s="2344"/>
      <c r="K577" s="2344"/>
      <c r="L577" s="2344"/>
      <c r="M577" s="2344"/>
      <c r="N577" s="2344"/>
    </row>
    <row r="578" spans="1:14" ht="15.75" customHeight="1">
      <c r="A578" s="2344"/>
      <c r="B578" s="2344"/>
      <c r="C578" s="2344"/>
      <c r="D578" s="2344"/>
      <c r="E578" s="2344"/>
      <c r="F578" s="2344"/>
      <c r="G578" s="2344"/>
      <c r="H578" s="2344"/>
      <c r="I578" s="2344"/>
      <c r="J578" s="2344"/>
      <c r="K578" s="2344"/>
      <c r="L578" s="2344"/>
      <c r="M578" s="2344"/>
      <c r="N578" s="2344"/>
    </row>
    <row r="579" spans="1:14" ht="15.75" customHeight="1">
      <c r="A579" s="2344"/>
      <c r="B579" s="2344"/>
      <c r="C579" s="2344"/>
      <c r="D579" s="2344"/>
      <c r="E579" s="2344"/>
      <c r="F579" s="2344"/>
      <c r="G579" s="2344"/>
      <c r="H579" s="2344"/>
      <c r="I579" s="2344"/>
      <c r="J579" s="2344"/>
      <c r="K579" s="2344"/>
      <c r="L579" s="2344"/>
      <c r="M579" s="2344"/>
      <c r="N579" s="2344"/>
    </row>
    <row r="580" spans="1:14" ht="15.75" customHeight="1">
      <c r="A580" s="2344"/>
      <c r="B580" s="2344"/>
      <c r="C580" s="2344"/>
      <c r="D580" s="2344"/>
      <c r="E580" s="2344"/>
      <c r="F580" s="2344"/>
      <c r="G580" s="2344"/>
      <c r="H580" s="2344"/>
      <c r="I580" s="2344"/>
      <c r="J580" s="2344"/>
      <c r="K580" s="2344"/>
      <c r="L580" s="2344"/>
      <c r="M580" s="2344"/>
      <c r="N580" s="2344"/>
    </row>
    <row r="581" spans="1:14" ht="15.75" customHeight="1">
      <c r="A581" s="2344"/>
      <c r="B581" s="2344"/>
      <c r="C581" s="2344"/>
      <c r="D581" s="2344"/>
      <c r="E581" s="2344"/>
      <c r="F581" s="2344"/>
      <c r="G581" s="2344"/>
      <c r="H581" s="2344"/>
      <c r="I581" s="2344"/>
      <c r="J581" s="2344"/>
      <c r="K581" s="2344"/>
      <c r="L581" s="2344"/>
      <c r="M581" s="2344"/>
      <c r="N581" s="2344"/>
    </row>
    <row r="582" spans="1:14" ht="15.75" customHeight="1">
      <c r="A582" s="2344"/>
      <c r="B582" s="2344"/>
      <c r="C582" s="2344"/>
      <c r="D582" s="2344"/>
      <c r="E582" s="2344"/>
      <c r="F582" s="2344"/>
      <c r="G582" s="2344"/>
      <c r="H582" s="2344"/>
      <c r="I582" s="2344"/>
      <c r="J582" s="2344"/>
      <c r="K582" s="2344"/>
      <c r="L582" s="2344"/>
      <c r="M582" s="2344"/>
      <c r="N582" s="2344"/>
    </row>
    <row r="583" spans="1:14" ht="15.75" customHeight="1">
      <c r="A583" s="2344"/>
      <c r="B583" s="2344"/>
      <c r="C583" s="2344"/>
      <c r="D583" s="2344"/>
      <c r="E583" s="2344"/>
      <c r="F583" s="2344"/>
      <c r="G583" s="2344"/>
      <c r="H583" s="2344"/>
      <c r="I583" s="2344"/>
      <c r="J583" s="2344"/>
      <c r="K583" s="2344"/>
      <c r="L583" s="2344"/>
      <c r="M583" s="2344"/>
      <c r="N583" s="2344"/>
    </row>
    <row r="584" spans="1:14" ht="15.75" customHeight="1">
      <c r="A584" s="2344"/>
      <c r="B584" s="2344"/>
      <c r="C584" s="2344"/>
      <c r="D584" s="2344"/>
      <c r="E584" s="2344"/>
      <c r="F584" s="2344"/>
      <c r="G584" s="2344"/>
      <c r="H584" s="2344"/>
      <c r="I584" s="2344"/>
      <c r="J584" s="2344"/>
      <c r="K584" s="2344"/>
      <c r="L584" s="2344"/>
      <c r="M584" s="2344"/>
      <c r="N584" s="2344"/>
    </row>
    <row r="585" spans="1:14" ht="15.75" customHeight="1">
      <c r="A585" s="2344"/>
      <c r="B585" s="2344"/>
      <c r="C585" s="2344"/>
      <c r="D585" s="2344"/>
      <c r="E585" s="2344"/>
      <c r="F585" s="2344"/>
      <c r="G585" s="2344"/>
      <c r="H585" s="2344"/>
      <c r="I585" s="2344"/>
      <c r="J585" s="2344"/>
      <c r="K585" s="2344"/>
      <c r="L585" s="2344"/>
      <c r="M585" s="2344"/>
      <c r="N585" s="2344"/>
    </row>
    <row r="586" spans="1:14" ht="15.75" customHeight="1">
      <c r="A586" s="2344"/>
      <c r="B586" s="2344"/>
      <c r="C586" s="2344"/>
      <c r="D586" s="2344"/>
      <c r="E586" s="2344"/>
      <c r="F586" s="2344"/>
      <c r="G586" s="2344"/>
      <c r="H586" s="2344"/>
      <c r="I586" s="2344"/>
      <c r="J586" s="2344"/>
      <c r="K586" s="2344"/>
      <c r="L586" s="2344"/>
      <c r="M586" s="2344"/>
      <c r="N586" s="2344"/>
    </row>
    <row r="587" spans="1:14" ht="15.75" customHeight="1">
      <c r="A587" s="2344"/>
      <c r="B587" s="2344"/>
      <c r="C587" s="2344"/>
      <c r="D587" s="2344"/>
      <c r="E587" s="2344"/>
      <c r="F587" s="2344"/>
      <c r="G587" s="2344"/>
      <c r="H587" s="2344"/>
      <c r="I587" s="2344"/>
      <c r="J587" s="2344"/>
      <c r="K587" s="2344"/>
      <c r="L587" s="2344"/>
      <c r="M587" s="2344"/>
      <c r="N587" s="2344"/>
    </row>
    <row r="588" spans="1:14" ht="15.75" customHeight="1">
      <c r="A588" s="2344"/>
      <c r="B588" s="2344"/>
      <c r="C588" s="2344"/>
      <c r="D588" s="2344"/>
      <c r="E588" s="2344"/>
      <c r="F588" s="2344"/>
      <c r="G588" s="2344"/>
      <c r="H588" s="2344"/>
      <c r="I588" s="2344"/>
      <c r="J588" s="2344"/>
      <c r="K588" s="2344"/>
      <c r="L588" s="2344"/>
      <c r="M588" s="2344"/>
      <c r="N588" s="2344"/>
    </row>
    <row r="589" spans="1:14" ht="15.75" customHeight="1">
      <c r="A589" s="2344"/>
      <c r="B589" s="2344"/>
      <c r="C589" s="2344"/>
      <c r="D589" s="2344"/>
      <c r="E589" s="2344"/>
      <c r="F589" s="2344"/>
      <c r="G589" s="2344"/>
      <c r="H589" s="2344"/>
      <c r="I589" s="2344"/>
      <c r="J589" s="2344"/>
      <c r="K589" s="2344"/>
      <c r="L589" s="2344"/>
      <c r="M589" s="2344"/>
      <c r="N589" s="2344"/>
    </row>
    <row r="590" spans="1:14" ht="15.75" customHeight="1">
      <c r="A590" s="2344"/>
      <c r="B590" s="2344"/>
      <c r="C590" s="2344"/>
      <c r="D590" s="2344"/>
      <c r="E590" s="2344"/>
      <c r="F590" s="2344"/>
      <c r="G590" s="2344"/>
      <c r="H590" s="2344"/>
      <c r="I590" s="2344"/>
      <c r="J590" s="2344"/>
      <c r="K590" s="2344"/>
      <c r="L590" s="2344"/>
      <c r="M590" s="2344"/>
      <c r="N590" s="2344"/>
    </row>
    <row r="591" spans="1:14" ht="15.75" customHeight="1">
      <c r="A591" s="2344"/>
      <c r="B591" s="2344"/>
      <c r="C591" s="2344"/>
      <c r="D591" s="2344"/>
      <c r="E591" s="2344"/>
      <c r="F591" s="2344"/>
      <c r="G591" s="2344"/>
      <c r="H591" s="2344"/>
      <c r="I591" s="2344"/>
      <c r="J591" s="2344"/>
      <c r="K591" s="2344"/>
      <c r="L591" s="2344"/>
      <c r="M591" s="2344"/>
      <c r="N591" s="2344"/>
    </row>
    <row r="592" spans="1:14" ht="15.75" customHeight="1">
      <c r="A592" s="2344"/>
      <c r="B592" s="2344"/>
      <c r="C592" s="2344"/>
      <c r="D592" s="2344"/>
      <c r="E592" s="2344"/>
      <c r="F592" s="2344"/>
      <c r="G592" s="2344"/>
      <c r="H592" s="2344"/>
      <c r="I592" s="2344"/>
      <c r="J592" s="2344"/>
      <c r="K592" s="2344"/>
      <c r="L592" s="2344"/>
      <c r="M592" s="2344"/>
      <c r="N592" s="2344"/>
    </row>
    <row r="593" spans="1:14" ht="15.75" customHeight="1">
      <c r="A593" s="2344"/>
      <c r="B593" s="2344"/>
      <c r="C593" s="2344"/>
      <c r="D593" s="2344"/>
      <c r="E593" s="2344"/>
      <c r="F593" s="2344"/>
      <c r="G593" s="2344"/>
      <c r="H593" s="2344"/>
      <c r="I593" s="2344"/>
      <c r="J593" s="2344"/>
      <c r="K593" s="2344"/>
      <c r="L593" s="2344"/>
      <c r="M593" s="2344"/>
      <c r="N593" s="2344"/>
    </row>
    <row r="594" spans="1:14" ht="15.75" customHeight="1">
      <c r="A594" s="2344"/>
      <c r="B594" s="2344"/>
      <c r="C594" s="2344"/>
      <c r="D594" s="2344"/>
      <c r="E594" s="2344"/>
      <c r="F594" s="2344"/>
      <c r="G594" s="2344"/>
      <c r="H594" s="2344"/>
      <c r="I594" s="2344"/>
      <c r="J594" s="2344"/>
      <c r="K594" s="2344"/>
      <c r="L594" s="2344"/>
      <c r="M594" s="2344"/>
      <c r="N594" s="2344"/>
    </row>
    <row r="595" spans="1:14" ht="15.75" customHeight="1">
      <c r="A595" s="2344"/>
      <c r="B595" s="2344"/>
      <c r="C595" s="2344"/>
      <c r="D595" s="2344"/>
      <c r="E595" s="2344"/>
      <c r="F595" s="2344"/>
      <c r="G595" s="2344"/>
      <c r="H595" s="2344"/>
      <c r="I595" s="2344"/>
      <c r="J595" s="2344"/>
      <c r="K595" s="2344"/>
      <c r="L595" s="2344"/>
      <c r="M595" s="2344"/>
      <c r="N595" s="2344"/>
    </row>
    <row r="596" spans="1:14" ht="15.75" customHeight="1">
      <c r="A596" s="2344"/>
      <c r="B596" s="2344"/>
      <c r="C596" s="2344"/>
      <c r="D596" s="2344"/>
      <c r="E596" s="2344"/>
      <c r="F596" s="2344"/>
      <c r="G596" s="2344"/>
      <c r="H596" s="2344"/>
      <c r="I596" s="2344"/>
      <c r="J596" s="2344"/>
      <c r="K596" s="2344"/>
      <c r="L596" s="2344"/>
      <c r="M596" s="2344"/>
      <c r="N596" s="2344"/>
    </row>
    <row r="597" spans="1:14" ht="15.75" customHeight="1">
      <c r="A597" s="2344"/>
      <c r="B597" s="2344"/>
      <c r="C597" s="2344"/>
      <c r="D597" s="2344"/>
      <c r="E597" s="2344"/>
      <c r="F597" s="2344"/>
      <c r="G597" s="2344"/>
      <c r="H597" s="2344"/>
      <c r="I597" s="2344"/>
      <c r="J597" s="2344"/>
      <c r="K597" s="2344"/>
      <c r="L597" s="2344"/>
      <c r="M597" s="2344"/>
      <c r="N597" s="2344"/>
    </row>
    <row r="598" spans="1:14" ht="15.75" customHeight="1">
      <c r="A598" s="2344"/>
      <c r="B598" s="2344"/>
      <c r="C598" s="2344"/>
      <c r="D598" s="2344"/>
      <c r="E598" s="2344"/>
      <c r="F598" s="2344"/>
      <c r="G598" s="2344"/>
      <c r="H598" s="2344"/>
      <c r="I598" s="2344"/>
      <c r="J598" s="2344"/>
      <c r="K598" s="2344"/>
      <c r="L598" s="2344"/>
      <c r="M598" s="2344"/>
      <c r="N598" s="2344"/>
    </row>
    <row r="599" spans="1:14" ht="15.75" customHeight="1">
      <c r="A599" s="2344"/>
      <c r="B599" s="2344"/>
      <c r="C599" s="2344"/>
      <c r="D599" s="2344"/>
      <c r="E599" s="2344"/>
      <c r="F599" s="2344"/>
      <c r="G599" s="2344"/>
      <c r="H599" s="2344"/>
      <c r="I599" s="2344"/>
      <c r="J599" s="2344"/>
      <c r="K599" s="2344"/>
      <c r="L599" s="2344"/>
      <c r="M599" s="2344"/>
      <c r="N599" s="2344"/>
    </row>
    <row r="600" spans="1:14" ht="15.75" customHeight="1">
      <c r="A600" s="2344"/>
      <c r="B600" s="2344"/>
      <c r="C600" s="2344"/>
      <c r="D600" s="2344"/>
      <c r="E600" s="2344"/>
      <c r="F600" s="2344"/>
      <c r="G600" s="2344"/>
      <c r="H600" s="2344"/>
      <c r="I600" s="2344"/>
      <c r="J600" s="2344"/>
      <c r="K600" s="2344"/>
      <c r="L600" s="2344"/>
      <c r="M600" s="2344"/>
      <c r="N600" s="2344"/>
    </row>
    <row r="601" spans="1:14" ht="15.75" customHeight="1">
      <c r="A601" s="2344"/>
      <c r="B601" s="2344"/>
      <c r="C601" s="2344"/>
      <c r="D601" s="2344"/>
      <c r="E601" s="2344"/>
      <c r="F601" s="2344"/>
      <c r="G601" s="2344"/>
      <c r="H601" s="2344"/>
      <c r="I601" s="2344"/>
      <c r="J601" s="2344"/>
      <c r="K601" s="2344"/>
      <c r="L601" s="2344"/>
      <c r="M601" s="2344"/>
      <c r="N601" s="2344"/>
    </row>
    <row r="602" spans="1:14" ht="15.75" customHeight="1">
      <c r="A602" s="2344"/>
      <c r="B602" s="2344"/>
      <c r="C602" s="2344"/>
      <c r="D602" s="2344"/>
      <c r="E602" s="2344"/>
      <c r="F602" s="2344"/>
      <c r="G602" s="2344"/>
      <c r="H602" s="2344"/>
      <c r="I602" s="2344"/>
      <c r="J602" s="2344"/>
      <c r="K602" s="2344"/>
      <c r="L602" s="2344"/>
      <c r="M602" s="2344"/>
      <c r="N602" s="2344"/>
    </row>
    <row r="603" spans="1:14" ht="15.75" customHeight="1">
      <c r="A603" s="2344"/>
      <c r="B603" s="2344"/>
      <c r="C603" s="2344"/>
      <c r="D603" s="2344"/>
      <c r="E603" s="2344"/>
      <c r="F603" s="2344"/>
      <c r="G603" s="2344"/>
      <c r="H603" s="2344"/>
      <c r="I603" s="2344"/>
      <c r="J603" s="2344"/>
      <c r="K603" s="2344"/>
      <c r="L603" s="2344"/>
      <c r="M603" s="2344"/>
      <c r="N603" s="2344"/>
    </row>
    <row r="604" spans="1:14" ht="15.75" customHeight="1">
      <c r="A604" s="2344"/>
      <c r="B604" s="2344"/>
      <c r="C604" s="2344"/>
      <c r="D604" s="2344"/>
      <c r="E604" s="2344"/>
      <c r="F604" s="2344"/>
      <c r="G604" s="2344"/>
      <c r="H604" s="2344"/>
      <c r="I604" s="2344"/>
      <c r="J604" s="2344"/>
      <c r="K604" s="2344"/>
      <c r="L604" s="2344"/>
      <c r="M604" s="2344"/>
      <c r="N604" s="2344"/>
    </row>
    <row r="605" spans="1:14" ht="15.75" customHeight="1">
      <c r="A605" s="2344"/>
      <c r="B605" s="2344"/>
      <c r="C605" s="2344"/>
      <c r="D605" s="2344"/>
      <c r="E605" s="2344"/>
      <c r="F605" s="2344"/>
      <c r="G605" s="2344"/>
      <c r="H605" s="2344"/>
      <c r="I605" s="2344"/>
      <c r="J605" s="2344"/>
      <c r="K605" s="2344"/>
      <c r="L605" s="2344"/>
      <c r="M605" s="2344"/>
      <c r="N605" s="2344"/>
    </row>
    <row r="606" spans="1:14" ht="15.75" customHeight="1">
      <c r="A606" s="2344"/>
      <c r="B606" s="2344"/>
      <c r="C606" s="2344"/>
      <c r="D606" s="2344"/>
      <c r="E606" s="2344"/>
      <c r="F606" s="2344"/>
      <c r="G606" s="2344"/>
      <c r="H606" s="2344"/>
      <c r="I606" s="2344"/>
      <c r="J606" s="2344"/>
      <c r="K606" s="2344"/>
      <c r="L606" s="2344"/>
      <c r="M606" s="2344"/>
      <c r="N606" s="2344"/>
    </row>
    <row r="607" spans="1:14" ht="15.75" customHeight="1">
      <c r="A607" s="2344"/>
      <c r="B607" s="2344"/>
      <c r="C607" s="2344"/>
      <c r="D607" s="2344"/>
      <c r="E607" s="2344"/>
      <c r="F607" s="2344"/>
      <c r="G607" s="2344"/>
      <c r="H607" s="2344"/>
      <c r="I607" s="2344"/>
      <c r="J607" s="2344"/>
      <c r="K607" s="2344"/>
      <c r="L607" s="2344"/>
      <c r="M607" s="2344"/>
      <c r="N607" s="2344"/>
    </row>
    <row r="608" spans="1:14" ht="15.75" customHeight="1">
      <c r="A608" s="2344"/>
      <c r="B608" s="2344"/>
      <c r="C608" s="2344"/>
      <c r="D608" s="2344"/>
      <c r="E608" s="2344"/>
      <c r="F608" s="2344"/>
      <c r="G608" s="2344"/>
      <c r="H608" s="2344"/>
      <c r="I608" s="2344"/>
      <c r="J608" s="2344"/>
      <c r="K608" s="2344"/>
      <c r="L608" s="2344"/>
      <c r="M608" s="2344"/>
      <c r="N608" s="2344"/>
    </row>
    <row r="609" spans="1:14" ht="15.75" customHeight="1">
      <c r="A609" s="2344"/>
      <c r="B609" s="2344"/>
      <c r="C609" s="2344"/>
      <c r="D609" s="2344"/>
      <c r="E609" s="2344"/>
      <c r="F609" s="2344"/>
      <c r="G609" s="2344"/>
      <c r="H609" s="2344"/>
      <c r="I609" s="2344"/>
      <c r="J609" s="2344"/>
      <c r="K609" s="2344"/>
      <c r="L609" s="2344"/>
      <c r="M609" s="2344"/>
      <c r="N609" s="2344"/>
    </row>
    <row r="610" spans="1:14" ht="15.75" customHeight="1">
      <c r="A610" s="2344"/>
      <c r="B610" s="2344"/>
      <c r="C610" s="2344"/>
      <c r="D610" s="2344"/>
      <c r="E610" s="2344"/>
      <c r="F610" s="2344"/>
      <c r="G610" s="2344"/>
      <c r="H610" s="2344"/>
      <c r="I610" s="2344"/>
      <c r="J610" s="2344"/>
      <c r="K610" s="2344"/>
      <c r="L610" s="2344"/>
      <c r="M610" s="2344"/>
      <c r="N610" s="2344"/>
    </row>
    <row r="611" spans="1:14" ht="15.75" customHeight="1">
      <c r="A611" s="2344"/>
      <c r="B611" s="2344"/>
      <c r="C611" s="2344"/>
      <c r="D611" s="2344"/>
      <c r="E611" s="2344"/>
      <c r="F611" s="2344"/>
      <c r="G611" s="2344"/>
      <c r="H611" s="2344"/>
      <c r="I611" s="2344"/>
      <c r="J611" s="2344"/>
      <c r="K611" s="2344"/>
      <c r="L611" s="2344"/>
      <c r="M611" s="2344"/>
      <c r="N611" s="2344"/>
    </row>
    <row r="612" spans="1:14" ht="15.75" customHeight="1">
      <c r="A612" s="2344"/>
      <c r="B612" s="2344"/>
      <c r="C612" s="2344"/>
      <c r="D612" s="2344"/>
      <c r="E612" s="2344"/>
      <c r="F612" s="2344"/>
      <c r="G612" s="2344"/>
      <c r="H612" s="2344"/>
      <c r="I612" s="2344"/>
      <c r="J612" s="2344"/>
      <c r="K612" s="2344"/>
      <c r="L612" s="2344"/>
      <c r="M612" s="2344"/>
      <c r="N612" s="2344"/>
    </row>
    <row r="613" spans="1:14" ht="15.75" customHeight="1">
      <c r="A613" s="2344"/>
      <c r="B613" s="2344"/>
      <c r="C613" s="2344"/>
      <c r="D613" s="2344"/>
      <c r="E613" s="2344"/>
      <c r="F613" s="2344"/>
      <c r="G613" s="2344"/>
      <c r="H613" s="2344"/>
      <c r="I613" s="2344"/>
      <c r="J613" s="2344"/>
      <c r="K613" s="2344"/>
      <c r="L613" s="2344"/>
      <c r="M613" s="2344"/>
      <c r="N613" s="2344"/>
    </row>
    <row r="614" spans="1:14" ht="15.75" customHeight="1">
      <c r="A614" s="2344"/>
      <c r="B614" s="2344"/>
      <c r="C614" s="2344"/>
      <c r="D614" s="2344"/>
      <c r="E614" s="2344"/>
      <c r="F614" s="2344"/>
      <c r="G614" s="2344"/>
      <c r="H614" s="2344"/>
      <c r="I614" s="2344"/>
      <c r="J614" s="2344"/>
      <c r="K614" s="2344"/>
      <c r="L614" s="2344"/>
      <c r="M614" s="2344"/>
      <c r="N614" s="2344"/>
    </row>
    <row r="615" spans="1:14" ht="15.75" customHeight="1">
      <c r="A615" s="2344"/>
      <c r="B615" s="2344"/>
      <c r="C615" s="2344"/>
      <c r="D615" s="2344"/>
      <c r="E615" s="2344"/>
      <c r="F615" s="2344"/>
      <c r="G615" s="2344"/>
      <c r="H615" s="2344"/>
      <c r="I615" s="2344"/>
      <c r="J615" s="2344"/>
      <c r="K615" s="2344"/>
      <c r="L615" s="2344"/>
      <c r="M615" s="2344"/>
      <c r="N615" s="2344"/>
    </row>
    <row r="616" spans="1:14" ht="15.75" customHeight="1">
      <c r="A616" s="2344"/>
      <c r="B616" s="2344"/>
      <c r="C616" s="2344"/>
      <c r="D616" s="2344"/>
      <c r="E616" s="2344"/>
      <c r="F616" s="2344"/>
      <c r="G616" s="2344"/>
      <c r="H616" s="2344"/>
      <c r="I616" s="2344"/>
      <c r="J616" s="2344"/>
      <c r="K616" s="2344"/>
      <c r="L616" s="2344"/>
      <c r="M616" s="2344"/>
      <c r="N616" s="2344"/>
    </row>
    <row r="617" spans="1:14" ht="15.75" customHeight="1">
      <c r="A617" s="2344"/>
      <c r="B617" s="2344"/>
      <c r="C617" s="2344"/>
      <c r="D617" s="2344"/>
      <c r="E617" s="2344"/>
      <c r="F617" s="2344"/>
      <c r="G617" s="2344"/>
      <c r="H617" s="2344"/>
      <c r="I617" s="2344"/>
      <c r="J617" s="2344"/>
      <c r="K617" s="2344"/>
      <c r="L617" s="2344"/>
      <c r="M617" s="2344"/>
      <c r="N617" s="2344"/>
    </row>
    <row r="618" spans="1:14" ht="15.75" customHeight="1">
      <c r="A618" s="2344"/>
      <c r="B618" s="2344"/>
      <c r="C618" s="2344"/>
      <c r="D618" s="2344"/>
      <c r="E618" s="2344"/>
      <c r="F618" s="2344"/>
      <c r="G618" s="2344"/>
      <c r="H618" s="2344"/>
      <c r="I618" s="2344"/>
      <c r="J618" s="2344"/>
      <c r="K618" s="2344"/>
      <c r="L618" s="2344"/>
      <c r="M618" s="2344"/>
      <c r="N618" s="2344"/>
    </row>
    <row r="619" spans="1:14" ht="15.75" customHeight="1">
      <c r="A619" s="2344"/>
      <c r="B619" s="2344"/>
      <c r="C619" s="2344"/>
      <c r="D619" s="2344"/>
      <c r="E619" s="2344"/>
      <c r="F619" s="2344"/>
      <c r="G619" s="2344"/>
      <c r="H619" s="2344"/>
      <c r="I619" s="2344"/>
      <c r="J619" s="2344"/>
      <c r="K619" s="2344"/>
      <c r="L619" s="2344"/>
      <c r="M619" s="2344"/>
      <c r="N619" s="2344"/>
    </row>
    <row r="620" spans="1:14" ht="15.75" customHeight="1">
      <c r="A620" s="2344"/>
      <c r="B620" s="2344"/>
      <c r="C620" s="2344"/>
      <c r="D620" s="2344"/>
      <c r="E620" s="2344"/>
      <c r="F620" s="2344"/>
      <c r="G620" s="2344"/>
      <c r="H620" s="2344"/>
      <c r="I620" s="2344"/>
      <c r="J620" s="2344"/>
      <c r="K620" s="2344"/>
      <c r="L620" s="2344"/>
      <c r="M620" s="2344"/>
      <c r="N620" s="2344"/>
    </row>
    <row r="621" spans="1:14" ht="15.75" customHeight="1">
      <c r="A621" s="2344"/>
      <c r="B621" s="2344"/>
      <c r="C621" s="2344"/>
      <c r="D621" s="2344"/>
      <c r="E621" s="2344"/>
      <c r="F621" s="2344"/>
      <c r="G621" s="2344"/>
      <c r="H621" s="2344"/>
      <c r="I621" s="2344"/>
      <c r="J621" s="2344"/>
      <c r="K621" s="2344"/>
      <c r="L621" s="2344"/>
      <c r="M621" s="2344"/>
      <c r="N621" s="2344"/>
    </row>
    <row r="622" spans="1:14" ht="15.75" customHeight="1">
      <c r="A622" s="2344"/>
      <c r="B622" s="2344"/>
      <c r="C622" s="2344"/>
      <c r="D622" s="2344"/>
      <c r="E622" s="2344"/>
      <c r="F622" s="2344"/>
      <c r="G622" s="2344"/>
      <c r="H622" s="2344"/>
      <c r="I622" s="2344"/>
      <c r="J622" s="2344"/>
      <c r="K622" s="2344"/>
      <c r="L622" s="2344"/>
      <c r="M622" s="2344"/>
      <c r="N622" s="2344"/>
    </row>
    <row r="623" spans="1:14" ht="15.75" customHeight="1">
      <c r="A623" s="2344"/>
      <c r="B623" s="2344"/>
      <c r="C623" s="2344"/>
      <c r="D623" s="2344"/>
      <c r="E623" s="2344"/>
      <c r="F623" s="2344"/>
      <c r="G623" s="2344"/>
      <c r="H623" s="2344"/>
      <c r="I623" s="2344"/>
      <c r="J623" s="2344"/>
      <c r="K623" s="2344"/>
      <c r="L623" s="2344"/>
      <c r="M623" s="2344"/>
      <c r="N623" s="2344"/>
    </row>
    <row r="624" spans="1:14" ht="15.75" customHeight="1">
      <c r="A624" s="2344"/>
      <c r="B624" s="2344"/>
      <c r="C624" s="2344"/>
      <c r="D624" s="2344"/>
      <c r="E624" s="2344"/>
      <c r="F624" s="2344"/>
      <c r="G624" s="2344"/>
      <c r="H624" s="2344"/>
      <c r="I624" s="2344"/>
      <c r="J624" s="2344"/>
      <c r="K624" s="2344"/>
      <c r="L624" s="2344"/>
      <c r="M624" s="2344"/>
      <c r="N624" s="2344"/>
    </row>
    <row r="625" spans="1:14" ht="15.75" customHeight="1">
      <c r="A625" s="2344"/>
      <c r="B625" s="2344"/>
      <c r="C625" s="2344"/>
      <c r="D625" s="2344"/>
      <c r="E625" s="2344"/>
      <c r="F625" s="2344"/>
      <c r="G625" s="2344"/>
      <c r="H625" s="2344"/>
      <c r="I625" s="2344"/>
      <c r="J625" s="2344"/>
      <c r="K625" s="2344"/>
      <c r="L625" s="2344"/>
      <c r="M625" s="2344"/>
      <c r="N625" s="2344"/>
    </row>
    <row r="626" spans="1:14" ht="15.75" customHeight="1">
      <c r="A626" s="2344"/>
      <c r="B626" s="2344"/>
      <c r="C626" s="2344"/>
      <c r="D626" s="2344"/>
      <c r="E626" s="2344"/>
      <c r="F626" s="2344"/>
      <c r="G626" s="2344"/>
      <c r="H626" s="2344"/>
      <c r="I626" s="2344"/>
      <c r="J626" s="2344"/>
      <c r="K626" s="2344"/>
      <c r="L626" s="2344"/>
      <c r="M626" s="2344"/>
      <c r="N626" s="2344"/>
    </row>
    <row r="627" spans="1:14" ht="15.75" customHeight="1">
      <c r="A627" s="2344"/>
      <c r="B627" s="2344"/>
      <c r="C627" s="2344"/>
      <c r="D627" s="2344"/>
      <c r="E627" s="2344"/>
      <c r="F627" s="2344"/>
      <c r="G627" s="2344"/>
      <c r="H627" s="2344"/>
      <c r="I627" s="2344"/>
      <c r="J627" s="2344"/>
      <c r="K627" s="2344"/>
      <c r="L627" s="2344"/>
      <c r="M627" s="2344"/>
      <c r="N627" s="2344"/>
    </row>
    <row r="628" spans="1:14" ht="15.75" customHeight="1">
      <c r="A628" s="2344"/>
      <c r="B628" s="2344"/>
      <c r="C628" s="2344"/>
      <c r="D628" s="2344"/>
      <c r="E628" s="2344"/>
      <c r="F628" s="2344"/>
      <c r="G628" s="2344"/>
      <c r="H628" s="2344"/>
      <c r="I628" s="2344"/>
      <c r="J628" s="2344"/>
      <c r="K628" s="2344"/>
      <c r="L628" s="2344"/>
      <c r="M628" s="2344"/>
      <c r="N628" s="2344"/>
    </row>
    <row r="629" spans="1:14" ht="15.75" customHeight="1">
      <c r="A629" s="2344"/>
      <c r="B629" s="2344"/>
      <c r="C629" s="2344"/>
      <c r="D629" s="2344"/>
      <c r="E629" s="2344"/>
      <c r="F629" s="2344"/>
      <c r="G629" s="2344"/>
      <c r="H629" s="2344"/>
      <c r="I629" s="2344"/>
      <c r="J629" s="2344"/>
      <c r="K629" s="2344"/>
      <c r="L629" s="2344"/>
      <c r="M629" s="2344"/>
      <c r="N629" s="2344"/>
    </row>
    <row r="630" spans="1:14" ht="15.75" customHeight="1">
      <c r="A630" s="2344"/>
      <c r="B630" s="2344"/>
      <c r="C630" s="2344"/>
      <c r="D630" s="2344"/>
      <c r="E630" s="2344"/>
      <c r="F630" s="2344"/>
      <c r="G630" s="2344"/>
      <c r="H630" s="2344"/>
      <c r="I630" s="2344"/>
      <c r="J630" s="2344"/>
      <c r="K630" s="2344"/>
      <c r="L630" s="2344"/>
      <c r="M630" s="2344"/>
      <c r="N630" s="2344"/>
    </row>
    <row r="631" spans="1:14" ht="15.75" customHeight="1">
      <c r="A631" s="2344"/>
      <c r="B631" s="2344"/>
      <c r="C631" s="2344"/>
      <c r="D631" s="2344"/>
      <c r="E631" s="2344"/>
      <c r="F631" s="2344"/>
      <c r="G631" s="2344"/>
      <c r="H631" s="2344"/>
      <c r="I631" s="2344"/>
      <c r="J631" s="2344"/>
      <c r="K631" s="2344"/>
      <c r="L631" s="2344"/>
      <c r="M631" s="2344"/>
      <c r="N631" s="2344"/>
    </row>
    <row r="632" spans="1:14" ht="15.75" customHeight="1">
      <c r="A632" s="2344"/>
      <c r="B632" s="2344"/>
      <c r="C632" s="2344"/>
      <c r="D632" s="2344"/>
      <c r="E632" s="2344"/>
      <c r="F632" s="2344"/>
      <c r="G632" s="2344"/>
      <c r="H632" s="2344"/>
      <c r="I632" s="2344"/>
      <c r="J632" s="2344"/>
      <c r="K632" s="2344"/>
      <c r="L632" s="2344"/>
      <c r="M632" s="2344"/>
      <c r="N632" s="2344"/>
    </row>
    <row r="633" spans="1:14" ht="15.75" customHeight="1">
      <c r="A633" s="2344"/>
      <c r="B633" s="2344"/>
      <c r="C633" s="2344"/>
      <c r="D633" s="2344"/>
      <c r="E633" s="2344"/>
      <c r="F633" s="2344"/>
      <c r="G633" s="2344"/>
      <c r="H633" s="2344"/>
      <c r="I633" s="2344"/>
      <c r="J633" s="2344"/>
      <c r="K633" s="2344"/>
      <c r="L633" s="2344"/>
      <c r="M633" s="2344"/>
      <c r="N633" s="2344"/>
    </row>
    <row r="634" spans="1:14" ht="15.75" customHeight="1">
      <c r="A634" s="2344"/>
      <c r="B634" s="2344"/>
      <c r="C634" s="2344"/>
      <c r="D634" s="2344"/>
      <c r="E634" s="2344"/>
      <c r="F634" s="2344"/>
      <c r="G634" s="2344"/>
      <c r="H634" s="2344"/>
      <c r="I634" s="2344"/>
      <c r="J634" s="2344"/>
      <c r="K634" s="2344"/>
      <c r="L634" s="2344"/>
      <c r="M634" s="2344"/>
      <c r="N634" s="2344"/>
    </row>
    <row r="635" spans="1:14" ht="15.75" customHeight="1">
      <c r="A635" s="2344"/>
      <c r="B635" s="2344"/>
      <c r="C635" s="2344"/>
      <c r="D635" s="2344"/>
      <c r="E635" s="2344"/>
      <c r="F635" s="2344"/>
      <c r="G635" s="2344"/>
      <c r="H635" s="2344"/>
      <c r="I635" s="2344"/>
      <c r="J635" s="2344"/>
      <c r="K635" s="2344"/>
      <c r="L635" s="2344"/>
      <c r="M635" s="2344"/>
      <c r="N635" s="2344"/>
    </row>
    <row r="636" spans="1:14" ht="15.75" customHeight="1">
      <c r="A636" s="2344"/>
      <c r="B636" s="2344"/>
      <c r="C636" s="2344"/>
      <c r="D636" s="2344"/>
      <c r="E636" s="2344"/>
      <c r="F636" s="2344"/>
      <c r="G636" s="2344"/>
      <c r="H636" s="2344"/>
      <c r="I636" s="2344"/>
      <c r="J636" s="2344"/>
      <c r="K636" s="2344"/>
      <c r="L636" s="2344"/>
      <c r="M636" s="2344"/>
      <c r="N636" s="2344"/>
    </row>
    <row r="637" spans="1:14" ht="15.75" customHeight="1">
      <c r="A637" s="2344"/>
      <c r="B637" s="2344"/>
      <c r="C637" s="2344"/>
      <c r="D637" s="2344"/>
      <c r="E637" s="2344"/>
      <c r="F637" s="2344"/>
      <c r="G637" s="2344"/>
      <c r="H637" s="2344"/>
      <c r="I637" s="2344"/>
      <c r="J637" s="2344"/>
      <c r="K637" s="2344"/>
      <c r="L637" s="2344"/>
      <c r="M637" s="2344"/>
      <c r="N637" s="2344"/>
    </row>
    <row r="638" spans="1:14" ht="15.75" customHeight="1">
      <c r="A638" s="2344"/>
      <c r="B638" s="2344"/>
      <c r="C638" s="2344"/>
      <c r="D638" s="2344"/>
      <c r="E638" s="2344"/>
      <c r="F638" s="2344"/>
      <c r="G638" s="2344"/>
      <c r="H638" s="2344"/>
      <c r="I638" s="2344"/>
      <c r="J638" s="2344"/>
      <c r="K638" s="2344"/>
      <c r="L638" s="2344"/>
      <c r="M638" s="2344"/>
      <c r="N638" s="2344"/>
    </row>
    <row r="639" spans="1:14" ht="15.75" customHeight="1">
      <c r="A639" s="2344"/>
      <c r="B639" s="2344"/>
      <c r="C639" s="2344"/>
      <c r="D639" s="2344"/>
      <c r="E639" s="2344"/>
      <c r="F639" s="2344"/>
      <c r="G639" s="2344"/>
      <c r="H639" s="2344"/>
      <c r="I639" s="2344"/>
      <c r="J639" s="2344"/>
      <c r="K639" s="2344"/>
      <c r="L639" s="2344"/>
      <c r="M639" s="2344"/>
      <c r="N639" s="2344"/>
    </row>
    <row r="640" spans="1:14" ht="15.75" customHeight="1">
      <c r="A640" s="2344"/>
      <c r="B640" s="2344"/>
      <c r="C640" s="2344"/>
      <c r="D640" s="2344"/>
      <c r="E640" s="2344"/>
      <c r="F640" s="2344"/>
      <c r="G640" s="2344"/>
      <c r="H640" s="2344"/>
      <c r="I640" s="2344"/>
      <c r="J640" s="2344"/>
      <c r="K640" s="2344"/>
      <c r="L640" s="2344"/>
      <c r="M640" s="2344"/>
      <c r="N640" s="2344"/>
    </row>
    <row r="641" spans="1:14" ht="15.75" customHeight="1">
      <c r="A641" s="2344"/>
      <c r="B641" s="2344"/>
      <c r="C641" s="2344"/>
      <c r="D641" s="2344"/>
      <c r="E641" s="2344"/>
      <c r="F641" s="2344"/>
      <c r="G641" s="2344"/>
      <c r="H641" s="2344"/>
      <c r="I641" s="2344"/>
      <c r="J641" s="2344"/>
      <c r="K641" s="2344"/>
      <c r="L641" s="2344"/>
      <c r="M641" s="2344"/>
      <c r="N641" s="2344"/>
    </row>
    <row r="642" spans="1:14" ht="15.75" customHeight="1">
      <c r="A642" s="2344"/>
      <c r="B642" s="2344"/>
      <c r="C642" s="2344"/>
      <c r="D642" s="2344"/>
      <c r="E642" s="2344"/>
      <c r="F642" s="2344"/>
      <c r="G642" s="2344"/>
      <c r="H642" s="2344"/>
      <c r="I642" s="2344"/>
      <c r="J642" s="2344"/>
      <c r="K642" s="2344"/>
      <c r="L642" s="2344"/>
      <c r="M642" s="2344"/>
      <c r="N642" s="2344"/>
    </row>
    <row r="643" spans="1:14" ht="15.75" customHeight="1">
      <c r="A643" s="2344"/>
      <c r="B643" s="2344"/>
      <c r="C643" s="2344"/>
      <c r="D643" s="2344"/>
      <c r="E643" s="2344"/>
      <c r="F643" s="2344"/>
      <c r="G643" s="2344"/>
      <c r="H643" s="2344"/>
      <c r="I643" s="2344"/>
      <c r="J643" s="2344"/>
      <c r="K643" s="2344"/>
      <c r="L643" s="2344"/>
      <c r="M643" s="2344"/>
      <c r="N643" s="2344"/>
    </row>
    <row r="644" spans="1:14" ht="15.75" customHeight="1">
      <c r="A644" s="2344"/>
      <c r="B644" s="2344"/>
      <c r="C644" s="2344"/>
      <c r="D644" s="2344"/>
      <c r="E644" s="2344"/>
      <c r="F644" s="2344"/>
      <c r="G644" s="2344"/>
      <c r="H644" s="2344"/>
      <c r="I644" s="2344"/>
      <c r="J644" s="2344"/>
      <c r="K644" s="2344"/>
      <c r="L644" s="2344"/>
      <c r="M644" s="2344"/>
      <c r="N644" s="2344"/>
    </row>
    <row r="645" spans="1:14" ht="15.75" customHeight="1">
      <c r="A645" s="2344"/>
      <c r="B645" s="2344"/>
      <c r="C645" s="2344"/>
      <c r="D645" s="2344"/>
      <c r="E645" s="2344"/>
      <c r="F645" s="2344"/>
      <c r="G645" s="2344"/>
      <c r="H645" s="2344"/>
      <c r="I645" s="2344"/>
      <c r="J645" s="2344"/>
      <c r="K645" s="2344"/>
      <c r="L645" s="2344"/>
      <c r="M645" s="2344"/>
      <c r="N645" s="2344"/>
    </row>
    <row r="646" spans="1:14" ht="15.75" customHeight="1">
      <c r="A646" s="2344"/>
      <c r="B646" s="2344"/>
      <c r="C646" s="2344"/>
      <c r="D646" s="2344"/>
      <c r="E646" s="2344"/>
      <c r="F646" s="2344"/>
      <c r="G646" s="2344"/>
      <c r="H646" s="2344"/>
      <c r="I646" s="2344"/>
      <c r="J646" s="2344"/>
      <c r="K646" s="2344"/>
      <c r="L646" s="2344"/>
      <c r="M646" s="2344"/>
      <c r="N646" s="2344"/>
    </row>
    <row r="647" spans="1:14" ht="15.75" customHeight="1">
      <c r="A647" s="2344"/>
      <c r="B647" s="2344"/>
      <c r="C647" s="2344"/>
      <c r="D647" s="2344"/>
      <c r="E647" s="2344"/>
      <c r="F647" s="2344"/>
      <c r="G647" s="2344"/>
      <c r="H647" s="2344"/>
      <c r="I647" s="2344"/>
      <c r="J647" s="2344"/>
      <c r="K647" s="2344"/>
      <c r="L647" s="2344"/>
      <c r="M647" s="2344"/>
      <c r="N647" s="2344"/>
    </row>
    <row r="648" spans="1:14" ht="15.75" customHeight="1">
      <c r="A648" s="2344"/>
      <c r="B648" s="2344"/>
      <c r="C648" s="2344"/>
      <c r="D648" s="2344"/>
      <c r="E648" s="2344"/>
      <c r="F648" s="2344"/>
      <c r="G648" s="2344"/>
      <c r="H648" s="2344"/>
      <c r="I648" s="2344"/>
      <c r="J648" s="2344"/>
      <c r="K648" s="2344"/>
      <c r="L648" s="2344"/>
      <c r="M648" s="2344"/>
      <c r="N648" s="2344"/>
    </row>
    <row r="649" spans="1:14" ht="15.75" customHeight="1">
      <c r="A649" s="2344"/>
      <c r="B649" s="2344"/>
      <c r="C649" s="2344"/>
      <c r="D649" s="2344"/>
      <c r="E649" s="2344"/>
      <c r="F649" s="2344"/>
      <c r="G649" s="2344"/>
      <c r="H649" s="2344"/>
      <c r="I649" s="2344"/>
      <c r="J649" s="2344"/>
      <c r="K649" s="2344"/>
      <c r="L649" s="2344"/>
      <c r="M649" s="2344"/>
      <c r="N649" s="2344"/>
    </row>
    <row r="650" spans="1:14" ht="15.75" customHeight="1">
      <c r="A650" s="2344"/>
      <c r="B650" s="2344"/>
      <c r="C650" s="2344"/>
      <c r="D650" s="2344"/>
      <c r="E650" s="2344"/>
      <c r="F650" s="2344"/>
      <c r="G650" s="2344"/>
      <c r="H650" s="2344"/>
      <c r="I650" s="2344"/>
      <c r="J650" s="2344"/>
      <c r="K650" s="2344"/>
      <c r="L650" s="2344"/>
      <c r="M650" s="2344"/>
      <c r="N650" s="2344"/>
    </row>
    <row r="651" spans="1:14" ht="15.75" customHeight="1">
      <c r="A651" s="2344"/>
      <c r="B651" s="2344"/>
      <c r="C651" s="2344"/>
      <c r="D651" s="2344"/>
      <c r="E651" s="2344"/>
      <c r="F651" s="2344"/>
      <c r="G651" s="2344"/>
      <c r="H651" s="2344"/>
      <c r="I651" s="2344"/>
      <c r="J651" s="2344"/>
      <c r="K651" s="2344"/>
      <c r="L651" s="2344"/>
      <c r="M651" s="2344"/>
      <c r="N651" s="2344"/>
    </row>
    <row r="652" spans="1:14" ht="15.75" customHeight="1">
      <c r="A652" s="2344"/>
      <c r="B652" s="2344"/>
      <c r="C652" s="2344"/>
      <c r="D652" s="2344"/>
      <c r="E652" s="2344"/>
      <c r="F652" s="2344"/>
      <c r="G652" s="2344"/>
      <c r="H652" s="2344"/>
      <c r="I652" s="2344"/>
      <c r="J652" s="2344"/>
      <c r="K652" s="2344"/>
      <c r="L652" s="2344"/>
      <c r="M652" s="2344"/>
      <c r="N652" s="2344"/>
    </row>
    <row r="653" spans="1:14" ht="15.75" customHeight="1">
      <c r="A653" s="2344"/>
      <c r="B653" s="2344"/>
      <c r="C653" s="2344"/>
      <c r="D653" s="2344"/>
      <c r="E653" s="2344"/>
      <c r="F653" s="2344"/>
      <c r="G653" s="2344"/>
      <c r="H653" s="2344"/>
      <c r="I653" s="2344"/>
      <c r="J653" s="2344"/>
      <c r="K653" s="2344"/>
      <c r="L653" s="2344"/>
      <c r="M653" s="2344"/>
      <c r="N653" s="2344"/>
    </row>
    <row r="654" spans="1:14" ht="15.75" customHeight="1">
      <c r="A654" s="2344"/>
      <c r="B654" s="2344"/>
      <c r="C654" s="2344"/>
      <c r="D654" s="2344"/>
      <c r="E654" s="2344"/>
      <c r="F654" s="2344"/>
      <c r="G654" s="2344"/>
      <c r="H654" s="2344"/>
      <c r="I654" s="2344"/>
      <c r="J654" s="2344"/>
      <c r="K654" s="2344"/>
      <c r="L654" s="2344"/>
      <c r="M654" s="2344"/>
      <c r="N654" s="2344"/>
    </row>
    <row r="655" spans="1:14" ht="15.75" customHeight="1">
      <c r="A655" s="2344"/>
      <c r="B655" s="2344"/>
      <c r="C655" s="2344"/>
      <c r="D655" s="2344"/>
      <c r="E655" s="2344"/>
      <c r="F655" s="2344"/>
      <c r="G655" s="2344"/>
      <c r="H655" s="2344"/>
      <c r="I655" s="2344"/>
      <c r="J655" s="2344"/>
      <c r="K655" s="2344"/>
      <c r="L655" s="2344"/>
      <c r="M655" s="2344"/>
      <c r="N655" s="2344"/>
    </row>
    <row r="656" spans="1:14" ht="15.75" customHeight="1">
      <c r="A656" s="2344"/>
      <c r="B656" s="2344"/>
      <c r="C656" s="2344"/>
      <c r="D656" s="2344"/>
      <c r="E656" s="2344"/>
      <c r="F656" s="2344"/>
      <c r="G656" s="2344"/>
      <c r="H656" s="2344"/>
      <c r="I656" s="2344"/>
      <c r="J656" s="2344"/>
      <c r="K656" s="2344"/>
      <c r="L656" s="2344"/>
      <c r="M656" s="2344"/>
      <c r="N656" s="2344"/>
    </row>
    <row r="657" spans="1:14" ht="15.75" customHeight="1">
      <c r="A657" s="2344"/>
      <c r="B657" s="2344"/>
      <c r="C657" s="2344"/>
      <c r="D657" s="2344"/>
      <c r="E657" s="2344"/>
      <c r="F657" s="2344"/>
      <c r="G657" s="2344"/>
      <c r="H657" s="2344"/>
      <c r="I657" s="2344"/>
      <c r="J657" s="2344"/>
      <c r="K657" s="2344"/>
      <c r="L657" s="2344"/>
      <c r="M657" s="2344"/>
      <c r="N657" s="2344"/>
    </row>
    <row r="658" spans="1:14" ht="15.75" customHeight="1">
      <c r="A658" s="2344"/>
      <c r="B658" s="2344"/>
      <c r="C658" s="2344"/>
      <c r="D658" s="2344"/>
      <c r="E658" s="2344"/>
      <c r="F658" s="2344"/>
      <c r="G658" s="2344"/>
      <c r="H658" s="2344"/>
      <c r="I658" s="2344"/>
      <c r="J658" s="2344"/>
      <c r="K658" s="2344"/>
      <c r="L658" s="2344"/>
      <c r="M658" s="2344"/>
      <c r="N658" s="2344"/>
    </row>
    <row r="659" spans="1:14" ht="15.75" customHeight="1">
      <c r="A659" s="2344"/>
      <c r="B659" s="2344"/>
      <c r="C659" s="2344"/>
      <c r="D659" s="2344"/>
      <c r="E659" s="2344"/>
      <c r="F659" s="2344"/>
      <c r="G659" s="2344"/>
      <c r="H659" s="2344"/>
      <c r="I659" s="2344"/>
      <c r="J659" s="2344"/>
      <c r="K659" s="2344"/>
      <c r="L659" s="2344"/>
      <c r="M659" s="2344"/>
      <c r="N659" s="2344"/>
    </row>
    <row r="660" spans="1:14" ht="15.75" customHeight="1">
      <c r="A660" s="2344"/>
      <c r="B660" s="2344"/>
      <c r="C660" s="2344"/>
      <c r="D660" s="2344"/>
      <c r="E660" s="2344"/>
      <c r="F660" s="2344"/>
      <c r="G660" s="2344"/>
      <c r="H660" s="2344"/>
      <c r="I660" s="2344"/>
      <c r="J660" s="2344"/>
      <c r="K660" s="2344"/>
      <c r="L660" s="2344"/>
      <c r="M660" s="2344"/>
      <c r="N660" s="2344"/>
    </row>
    <row r="661" spans="1:14" ht="15.75" customHeight="1">
      <c r="A661" s="2344"/>
      <c r="B661" s="2344"/>
      <c r="C661" s="2344"/>
      <c r="D661" s="2344"/>
      <c r="E661" s="2344"/>
      <c r="F661" s="2344"/>
      <c r="G661" s="2344"/>
      <c r="H661" s="2344"/>
      <c r="I661" s="2344"/>
      <c r="J661" s="2344"/>
      <c r="K661" s="2344"/>
      <c r="L661" s="2344"/>
      <c r="M661" s="2344"/>
      <c r="N661" s="2344"/>
    </row>
    <row r="662" spans="1:14" ht="15.75" customHeight="1">
      <c r="A662" s="2344"/>
      <c r="B662" s="2344"/>
      <c r="C662" s="2344"/>
      <c r="D662" s="2344"/>
      <c r="E662" s="2344"/>
      <c r="F662" s="2344"/>
      <c r="G662" s="2344"/>
      <c r="H662" s="2344"/>
      <c r="I662" s="2344"/>
      <c r="J662" s="2344"/>
      <c r="K662" s="2344"/>
      <c r="L662" s="2344"/>
      <c r="M662" s="2344"/>
      <c r="N662" s="2344"/>
    </row>
    <row r="663" spans="1:14" ht="15.75" customHeight="1">
      <c r="A663" s="2344"/>
      <c r="B663" s="2344"/>
      <c r="C663" s="2344"/>
      <c r="D663" s="2344"/>
      <c r="E663" s="2344"/>
      <c r="F663" s="2344"/>
      <c r="G663" s="2344"/>
      <c r="H663" s="2344"/>
      <c r="I663" s="2344"/>
      <c r="J663" s="2344"/>
      <c r="K663" s="2344"/>
      <c r="L663" s="2344"/>
      <c r="M663" s="2344"/>
      <c r="N663" s="2344"/>
    </row>
    <row r="664" spans="1:14" ht="15.75" customHeight="1">
      <c r="A664" s="2344"/>
      <c r="B664" s="2344"/>
      <c r="C664" s="2344"/>
      <c r="D664" s="2344"/>
      <c r="E664" s="2344"/>
      <c r="F664" s="2344"/>
      <c r="G664" s="2344"/>
      <c r="H664" s="2344"/>
      <c r="I664" s="2344"/>
      <c r="J664" s="2344"/>
      <c r="K664" s="2344"/>
      <c r="L664" s="2344"/>
      <c r="M664" s="2344"/>
      <c r="N664" s="2344"/>
    </row>
    <row r="665" spans="1:14" ht="15.75" customHeight="1">
      <c r="A665" s="2344"/>
      <c r="B665" s="2344"/>
      <c r="C665" s="2344"/>
      <c r="D665" s="2344"/>
      <c r="E665" s="2344"/>
      <c r="F665" s="2344"/>
      <c r="G665" s="2344"/>
      <c r="H665" s="2344"/>
      <c r="I665" s="2344"/>
      <c r="J665" s="2344"/>
      <c r="K665" s="2344"/>
      <c r="L665" s="2344"/>
      <c r="M665" s="2344"/>
      <c r="N665" s="2344"/>
    </row>
    <row r="666" spans="1:14" ht="15.75" customHeight="1">
      <c r="A666" s="2344"/>
      <c r="B666" s="2344"/>
      <c r="C666" s="2344"/>
      <c r="D666" s="2344"/>
      <c r="E666" s="2344"/>
      <c r="F666" s="2344"/>
      <c r="G666" s="2344"/>
      <c r="H666" s="2344"/>
      <c r="I666" s="2344"/>
      <c r="J666" s="2344"/>
      <c r="K666" s="2344"/>
      <c r="L666" s="2344"/>
      <c r="M666" s="2344"/>
      <c r="N666" s="2344"/>
    </row>
    <row r="667" spans="1:14" ht="15.75" customHeight="1">
      <c r="A667" s="2344"/>
      <c r="B667" s="2344"/>
      <c r="C667" s="2344"/>
      <c r="D667" s="2344"/>
      <c r="E667" s="2344"/>
      <c r="F667" s="2344"/>
      <c r="G667" s="2344"/>
      <c r="H667" s="2344"/>
      <c r="I667" s="2344"/>
      <c r="J667" s="2344"/>
      <c r="K667" s="2344"/>
      <c r="L667" s="2344"/>
      <c r="M667" s="2344"/>
      <c r="N667" s="2344"/>
    </row>
    <row r="668" spans="1:14" ht="15.75" customHeight="1">
      <c r="A668" s="2344"/>
      <c r="B668" s="2344"/>
      <c r="C668" s="2344"/>
      <c r="D668" s="2344"/>
      <c r="E668" s="2344"/>
      <c r="F668" s="2344"/>
      <c r="G668" s="2344"/>
      <c r="H668" s="2344"/>
      <c r="I668" s="2344"/>
      <c r="J668" s="2344"/>
      <c r="K668" s="2344"/>
      <c r="L668" s="2344"/>
      <c r="M668" s="2344"/>
      <c r="N668" s="2344"/>
    </row>
    <row r="669" spans="1:14" ht="15.75" customHeight="1">
      <c r="A669" s="2344"/>
      <c r="B669" s="2344"/>
      <c r="C669" s="2344"/>
      <c r="D669" s="2344"/>
      <c r="E669" s="2344"/>
      <c r="F669" s="2344"/>
      <c r="G669" s="2344"/>
      <c r="H669" s="2344"/>
      <c r="I669" s="2344"/>
      <c r="J669" s="2344"/>
      <c r="K669" s="2344"/>
      <c r="L669" s="2344"/>
      <c r="M669" s="2344"/>
      <c r="N669" s="2344"/>
    </row>
    <row r="670" spans="1:14" ht="15.75" customHeight="1">
      <c r="A670" s="2344"/>
      <c r="B670" s="2344"/>
      <c r="C670" s="2344"/>
      <c r="D670" s="2344"/>
      <c r="E670" s="2344"/>
      <c r="F670" s="2344"/>
      <c r="G670" s="2344"/>
      <c r="H670" s="2344"/>
      <c r="I670" s="2344"/>
      <c r="J670" s="2344"/>
      <c r="K670" s="2344"/>
      <c r="L670" s="2344"/>
      <c r="M670" s="2344"/>
      <c r="N670" s="2344"/>
    </row>
    <row r="671" spans="1:14" ht="15.75" customHeight="1">
      <c r="A671" s="2344"/>
      <c r="B671" s="2344"/>
      <c r="C671" s="2344"/>
      <c r="D671" s="2344"/>
      <c r="E671" s="2344"/>
      <c r="F671" s="2344"/>
      <c r="G671" s="2344"/>
      <c r="H671" s="2344"/>
      <c r="I671" s="2344"/>
      <c r="J671" s="2344"/>
      <c r="K671" s="2344"/>
      <c r="L671" s="2344"/>
      <c r="M671" s="2344"/>
      <c r="N671" s="2344"/>
    </row>
    <row r="672" spans="1:14" ht="15.75" customHeight="1">
      <c r="A672" s="2344"/>
      <c r="B672" s="2344"/>
      <c r="C672" s="2344"/>
      <c r="D672" s="2344"/>
      <c r="E672" s="2344"/>
      <c r="F672" s="2344"/>
      <c r="G672" s="2344"/>
      <c r="H672" s="2344"/>
      <c r="I672" s="2344"/>
      <c r="J672" s="2344"/>
      <c r="K672" s="2344"/>
      <c r="L672" s="2344"/>
      <c r="M672" s="2344"/>
      <c r="N672" s="2344"/>
    </row>
    <row r="673" spans="1:14" ht="15.75" customHeight="1">
      <c r="A673" s="2344"/>
      <c r="B673" s="2344"/>
      <c r="C673" s="2344"/>
      <c r="D673" s="2344"/>
      <c r="E673" s="2344"/>
      <c r="F673" s="2344"/>
      <c r="G673" s="2344"/>
      <c r="H673" s="2344"/>
      <c r="I673" s="2344"/>
      <c r="J673" s="2344"/>
      <c r="K673" s="2344"/>
      <c r="L673" s="2344"/>
      <c r="M673" s="2344"/>
      <c r="N673" s="2344"/>
    </row>
    <row r="674" spans="1:14" ht="15.75" customHeight="1">
      <c r="A674" s="2344"/>
      <c r="B674" s="2344"/>
      <c r="C674" s="2344"/>
      <c r="D674" s="2344"/>
      <c r="E674" s="2344"/>
      <c r="F674" s="2344"/>
      <c r="G674" s="2344"/>
      <c r="H674" s="2344"/>
      <c r="I674" s="2344"/>
      <c r="J674" s="2344"/>
      <c r="K674" s="2344"/>
      <c r="L674" s="2344"/>
      <c r="M674" s="2344"/>
      <c r="N674" s="2344"/>
    </row>
    <row r="675" spans="1:14" ht="15.75" customHeight="1">
      <c r="A675" s="2344"/>
      <c r="B675" s="2344"/>
      <c r="C675" s="2344"/>
      <c r="D675" s="2344"/>
      <c r="E675" s="2344"/>
      <c r="F675" s="2344"/>
      <c r="G675" s="2344"/>
      <c r="H675" s="2344"/>
      <c r="I675" s="2344"/>
      <c r="J675" s="2344"/>
      <c r="K675" s="2344"/>
      <c r="L675" s="2344"/>
      <c r="M675" s="2344"/>
      <c r="N675" s="2344"/>
    </row>
    <row r="676" spans="1:14" ht="15.75" customHeight="1">
      <c r="A676" s="2344"/>
      <c r="B676" s="2344"/>
      <c r="C676" s="2344"/>
      <c r="D676" s="2344"/>
      <c r="E676" s="2344"/>
      <c r="F676" s="2344"/>
      <c r="G676" s="2344"/>
      <c r="H676" s="2344"/>
      <c r="I676" s="2344"/>
      <c r="J676" s="2344"/>
      <c r="K676" s="2344"/>
      <c r="L676" s="2344"/>
      <c r="M676" s="2344"/>
      <c r="N676" s="2344"/>
    </row>
    <row r="677" spans="1:14" ht="15.75" customHeight="1">
      <c r="A677" s="2344"/>
      <c r="B677" s="2344"/>
      <c r="C677" s="2344"/>
      <c r="D677" s="2344"/>
      <c r="E677" s="2344"/>
      <c r="F677" s="2344"/>
      <c r="G677" s="2344"/>
      <c r="H677" s="2344"/>
      <c r="I677" s="2344"/>
      <c r="J677" s="2344"/>
      <c r="K677" s="2344"/>
      <c r="L677" s="2344"/>
      <c r="M677" s="2344"/>
      <c r="N677" s="2344"/>
    </row>
    <row r="678" spans="1:14" ht="15.75" customHeight="1">
      <c r="A678" s="2344"/>
      <c r="B678" s="2344"/>
      <c r="C678" s="2344"/>
      <c r="D678" s="2344"/>
      <c r="E678" s="2344"/>
      <c r="F678" s="2344"/>
      <c r="G678" s="2344"/>
      <c r="H678" s="2344"/>
      <c r="I678" s="2344"/>
      <c r="J678" s="2344"/>
      <c r="K678" s="2344"/>
      <c r="L678" s="2344"/>
      <c r="M678" s="2344"/>
      <c r="N678" s="2344"/>
    </row>
    <row r="679" spans="1:14" ht="15.75" customHeight="1">
      <c r="A679" s="2344"/>
      <c r="B679" s="2344"/>
      <c r="C679" s="2344"/>
      <c r="D679" s="2344"/>
      <c r="E679" s="2344"/>
      <c r="F679" s="2344"/>
      <c r="G679" s="2344"/>
      <c r="H679" s="2344"/>
      <c r="I679" s="2344"/>
      <c r="J679" s="2344"/>
      <c r="K679" s="2344"/>
      <c r="L679" s="2344"/>
      <c r="M679" s="2344"/>
      <c r="N679" s="2344"/>
    </row>
    <row r="680" spans="1:14" ht="15.75" customHeight="1">
      <c r="A680" s="2344"/>
      <c r="B680" s="2344"/>
      <c r="C680" s="2344"/>
      <c r="D680" s="2344"/>
      <c r="E680" s="2344"/>
      <c r="F680" s="2344"/>
      <c r="G680" s="2344"/>
      <c r="H680" s="2344"/>
      <c r="I680" s="2344"/>
      <c r="J680" s="2344"/>
      <c r="K680" s="2344"/>
      <c r="L680" s="2344"/>
      <c r="M680" s="2344"/>
      <c r="N680" s="2344"/>
    </row>
    <row r="681" spans="1:14" ht="15.75" customHeight="1">
      <c r="A681" s="2344"/>
      <c r="B681" s="2344"/>
      <c r="C681" s="2344"/>
      <c r="D681" s="2344"/>
      <c r="E681" s="2344"/>
      <c r="F681" s="2344"/>
      <c r="G681" s="2344"/>
      <c r="H681" s="2344"/>
      <c r="I681" s="2344"/>
      <c r="J681" s="2344"/>
      <c r="K681" s="2344"/>
      <c r="L681" s="2344"/>
      <c r="M681" s="2344"/>
      <c r="N681" s="2344"/>
    </row>
    <row r="682" spans="1:14" ht="15.75" customHeight="1">
      <c r="A682" s="2344"/>
      <c r="B682" s="2344"/>
      <c r="C682" s="2344"/>
      <c r="D682" s="2344"/>
      <c r="E682" s="2344"/>
      <c r="F682" s="2344"/>
      <c r="G682" s="2344"/>
      <c r="H682" s="2344"/>
      <c r="I682" s="2344"/>
      <c r="J682" s="2344"/>
      <c r="K682" s="2344"/>
      <c r="L682" s="2344"/>
      <c r="M682" s="2344"/>
      <c r="N682" s="2344"/>
    </row>
    <row r="683" spans="1:14" ht="15.75" customHeight="1">
      <c r="A683" s="2344"/>
      <c r="B683" s="2344"/>
      <c r="C683" s="2344"/>
      <c r="D683" s="2344"/>
      <c r="E683" s="2344"/>
      <c r="F683" s="2344"/>
      <c r="G683" s="2344"/>
      <c r="H683" s="2344"/>
      <c r="I683" s="2344"/>
      <c r="J683" s="2344"/>
      <c r="K683" s="2344"/>
      <c r="L683" s="2344"/>
      <c r="M683" s="2344"/>
      <c r="N683" s="2344"/>
    </row>
    <row r="684" spans="1:14" ht="15.75" customHeight="1">
      <c r="A684" s="2344"/>
      <c r="B684" s="2344"/>
      <c r="C684" s="2344"/>
      <c r="D684" s="2344"/>
      <c r="E684" s="2344"/>
      <c r="F684" s="2344"/>
      <c r="G684" s="2344"/>
      <c r="H684" s="2344"/>
      <c r="I684" s="2344"/>
      <c r="J684" s="2344"/>
      <c r="K684" s="2344"/>
      <c r="L684" s="2344"/>
      <c r="M684" s="2344"/>
      <c r="N684" s="2344"/>
    </row>
    <row r="685" spans="1:14" ht="15.75" customHeight="1">
      <c r="A685" s="2344"/>
      <c r="B685" s="2344"/>
      <c r="C685" s="2344"/>
      <c r="D685" s="2344"/>
      <c r="E685" s="2344"/>
      <c r="F685" s="2344"/>
      <c r="G685" s="2344"/>
      <c r="H685" s="2344"/>
      <c r="I685" s="2344"/>
      <c r="J685" s="2344"/>
      <c r="K685" s="2344"/>
      <c r="L685" s="2344"/>
      <c r="M685" s="2344"/>
      <c r="N685" s="2344"/>
    </row>
    <row r="686" spans="1:14" ht="15.75" customHeight="1">
      <c r="A686" s="2344"/>
      <c r="B686" s="2344"/>
      <c r="C686" s="2344"/>
      <c r="D686" s="2344"/>
      <c r="E686" s="2344"/>
      <c r="F686" s="2344"/>
      <c r="G686" s="2344"/>
      <c r="H686" s="2344"/>
      <c r="I686" s="2344"/>
      <c r="J686" s="2344"/>
      <c r="K686" s="2344"/>
      <c r="L686" s="2344"/>
      <c r="M686" s="2344"/>
      <c r="N686" s="2344"/>
    </row>
    <row r="687" spans="1:14" ht="15.75" customHeight="1">
      <c r="A687" s="2344"/>
      <c r="B687" s="2344"/>
      <c r="C687" s="2344"/>
      <c r="D687" s="2344"/>
      <c r="E687" s="2344"/>
      <c r="F687" s="2344"/>
      <c r="G687" s="2344"/>
      <c r="H687" s="2344"/>
      <c r="I687" s="2344"/>
      <c r="J687" s="2344"/>
      <c r="K687" s="2344"/>
      <c r="L687" s="2344"/>
      <c r="M687" s="2344"/>
      <c r="N687" s="2344"/>
    </row>
    <row r="688" spans="1:14" ht="15.75" customHeight="1">
      <c r="A688" s="2344"/>
      <c r="B688" s="2344"/>
      <c r="C688" s="2344"/>
      <c r="D688" s="2344"/>
      <c r="E688" s="2344"/>
      <c r="F688" s="2344"/>
      <c r="G688" s="2344"/>
      <c r="H688" s="2344"/>
      <c r="I688" s="2344"/>
      <c r="J688" s="2344"/>
      <c r="K688" s="2344"/>
      <c r="L688" s="2344"/>
      <c r="M688" s="2344"/>
      <c r="N688" s="2344"/>
    </row>
    <row r="689" spans="1:14" ht="15.75" customHeight="1">
      <c r="A689" s="2344"/>
      <c r="B689" s="2344"/>
      <c r="C689" s="2344"/>
      <c r="D689" s="2344"/>
      <c r="E689" s="2344"/>
      <c r="F689" s="2344"/>
      <c r="G689" s="2344"/>
      <c r="H689" s="2344"/>
      <c r="I689" s="2344"/>
      <c r="J689" s="2344"/>
      <c r="K689" s="2344"/>
      <c r="L689" s="2344"/>
      <c r="M689" s="2344"/>
      <c r="N689" s="2344"/>
    </row>
    <row r="690" spans="1:14" ht="15.75" customHeight="1">
      <c r="A690" s="2344"/>
      <c r="B690" s="2344"/>
      <c r="C690" s="2344"/>
      <c r="D690" s="2344"/>
      <c r="E690" s="2344"/>
      <c r="F690" s="2344"/>
      <c r="G690" s="2344"/>
      <c r="H690" s="2344"/>
      <c r="I690" s="2344"/>
      <c r="J690" s="2344"/>
      <c r="K690" s="2344"/>
      <c r="L690" s="2344"/>
      <c r="M690" s="2344"/>
      <c r="N690" s="2344"/>
    </row>
    <row r="691" spans="1:14" ht="15.75" customHeight="1">
      <c r="A691" s="2344"/>
      <c r="B691" s="2344"/>
      <c r="C691" s="2344"/>
      <c r="D691" s="2344"/>
      <c r="E691" s="2344"/>
      <c r="F691" s="2344"/>
      <c r="G691" s="2344"/>
      <c r="H691" s="2344"/>
      <c r="I691" s="2344"/>
      <c r="J691" s="2344"/>
      <c r="K691" s="2344"/>
      <c r="L691" s="2344"/>
      <c r="M691" s="2344"/>
      <c r="N691" s="2344"/>
    </row>
    <row r="692" spans="1:14" ht="15.75" customHeight="1">
      <c r="A692" s="2344"/>
      <c r="B692" s="2344"/>
      <c r="C692" s="2344"/>
      <c r="D692" s="2344"/>
      <c r="E692" s="2344"/>
      <c r="F692" s="2344"/>
      <c r="G692" s="2344"/>
      <c r="H692" s="2344"/>
      <c r="I692" s="2344"/>
      <c r="J692" s="2344"/>
      <c r="K692" s="2344"/>
      <c r="L692" s="2344"/>
      <c r="M692" s="2344"/>
      <c r="N692" s="2344"/>
    </row>
    <row r="693" spans="1:14" ht="15.75" customHeight="1">
      <c r="A693" s="2344"/>
      <c r="B693" s="2344"/>
      <c r="C693" s="2344"/>
      <c r="D693" s="2344"/>
      <c r="E693" s="2344"/>
      <c r="F693" s="2344"/>
      <c r="G693" s="2344"/>
      <c r="H693" s="2344"/>
      <c r="I693" s="2344"/>
      <c r="J693" s="2344"/>
      <c r="K693" s="2344"/>
      <c r="L693" s="2344"/>
      <c r="M693" s="2344"/>
      <c r="N693" s="2344"/>
    </row>
    <row r="694" spans="1:14" ht="15.75" customHeight="1">
      <c r="A694" s="2344"/>
      <c r="B694" s="2344"/>
      <c r="C694" s="2344"/>
      <c r="D694" s="2344"/>
      <c r="E694" s="2344"/>
      <c r="F694" s="2344"/>
      <c r="G694" s="2344"/>
      <c r="H694" s="2344"/>
      <c r="I694" s="2344"/>
      <c r="J694" s="2344"/>
      <c r="K694" s="2344"/>
      <c r="L694" s="2344"/>
      <c r="M694" s="2344"/>
      <c r="N694" s="2344"/>
    </row>
    <row r="695" spans="1:14" ht="15.75" customHeight="1">
      <c r="A695" s="2344"/>
      <c r="B695" s="2344"/>
      <c r="C695" s="2344"/>
      <c r="D695" s="2344"/>
      <c r="E695" s="2344"/>
      <c r="F695" s="2344"/>
      <c r="G695" s="2344"/>
      <c r="H695" s="2344"/>
      <c r="I695" s="2344"/>
      <c r="J695" s="2344"/>
      <c r="K695" s="2344"/>
      <c r="L695" s="2344"/>
      <c r="M695" s="2344"/>
      <c r="N695" s="2344"/>
    </row>
    <row r="696" spans="1:14" ht="15.75" customHeight="1">
      <c r="A696" s="2344"/>
      <c r="B696" s="2344"/>
      <c r="C696" s="2344"/>
      <c r="D696" s="2344"/>
      <c r="E696" s="2344"/>
      <c r="F696" s="2344"/>
      <c r="G696" s="2344"/>
      <c r="H696" s="2344"/>
      <c r="I696" s="2344"/>
      <c r="J696" s="2344"/>
      <c r="K696" s="2344"/>
      <c r="L696" s="2344"/>
      <c r="M696" s="2344"/>
      <c r="N696" s="2344"/>
    </row>
    <row r="697" spans="1:14" ht="15.75" customHeight="1">
      <c r="A697" s="2344"/>
      <c r="B697" s="2344"/>
      <c r="C697" s="2344"/>
      <c r="D697" s="2344"/>
      <c r="E697" s="2344"/>
      <c r="F697" s="2344"/>
      <c r="G697" s="2344"/>
      <c r="H697" s="2344"/>
      <c r="I697" s="2344"/>
      <c r="J697" s="2344"/>
      <c r="K697" s="2344"/>
      <c r="L697" s="2344"/>
      <c r="M697" s="2344"/>
      <c r="N697" s="2344"/>
    </row>
    <row r="698" spans="1:14" ht="15.75" customHeight="1">
      <c r="A698" s="2344"/>
      <c r="B698" s="2344"/>
      <c r="C698" s="2344"/>
      <c r="D698" s="2344"/>
      <c r="E698" s="2344"/>
      <c r="F698" s="2344"/>
      <c r="G698" s="2344"/>
      <c r="H698" s="2344"/>
      <c r="I698" s="2344"/>
      <c r="J698" s="2344"/>
      <c r="K698" s="2344"/>
      <c r="L698" s="2344"/>
      <c r="M698" s="2344"/>
      <c r="N698" s="2344"/>
    </row>
    <row r="699" spans="1:14" ht="15.75" customHeight="1">
      <c r="A699" s="2344"/>
      <c r="B699" s="2344"/>
      <c r="C699" s="2344"/>
      <c r="D699" s="2344"/>
      <c r="E699" s="2344"/>
      <c r="F699" s="2344"/>
      <c r="G699" s="2344"/>
      <c r="H699" s="2344"/>
      <c r="I699" s="2344"/>
      <c r="J699" s="2344"/>
      <c r="K699" s="2344"/>
      <c r="L699" s="2344"/>
      <c r="M699" s="2344"/>
      <c r="N699" s="2344"/>
    </row>
    <row r="700" spans="1:14" ht="15.75" customHeight="1">
      <c r="A700" s="2344"/>
      <c r="B700" s="2344"/>
      <c r="C700" s="2344"/>
      <c r="D700" s="2344"/>
      <c r="E700" s="2344"/>
      <c r="F700" s="2344"/>
      <c r="G700" s="2344"/>
      <c r="H700" s="2344"/>
      <c r="I700" s="2344"/>
      <c r="J700" s="2344"/>
      <c r="K700" s="2344"/>
      <c r="L700" s="2344"/>
      <c r="M700" s="2344"/>
      <c r="N700" s="2344"/>
    </row>
    <row r="701" spans="1:14" ht="15.75" customHeight="1">
      <c r="A701" s="2344"/>
      <c r="B701" s="2344"/>
      <c r="C701" s="2344"/>
      <c r="D701" s="2344"/>
      <c r="E701" s="2344"/>
      <c r="F701" s="2344"/>
      <c r="G701" s="2344"/>
      <c r="H701" s="2344"/>
      <c r="I701" s="2344"/>
      <c r="J701" s="2344"/>
      <c r="K701" s="2344"/>
      <c r="L701" s="2344"/>
      <c r="M701" s="2344"/>
      <c r="N701" s="2344"/>
    </row>
    <row r="702" spans="1:14" ht="15.75" customHeight="1">
      <c r="A702" s="2344"/>
      <c r="B702" s="2344"/>
      <c r="C702" s="2344"/>
      <c r="D702" s="2344"/>
      <c r="E702" s="2344"/>
      <c r="F702" s="2344"/>
      <c r="G702" s="2344"/>
      <c r="H702" s="2344"/>
      <c r="I702" s="2344"/>
      <c r="J702" s="2344"/>
      <c r="K702" s="2344"/>
      <c r="L702" s="2344"/>
      <c r="M702" s="2344"/>
      <c r="N702" s="2344"/>
    </row>
    <row r="703" spans="1:14" ht="15.75" customHeight="1">
      <c r="A703" s="2344"/>
      <c r="B703" s="2344"/>
      <c r="C703" s="2344"/>
      <c r="D703" s="2344"/>
      <c r="E703" s="2344"/>
      <c r="F703" s="2344"/>
      <c r="G703" s="2344"/>
      <c r="H703" s="2344"/>
      <c r="I703" s="2344"/>
      <c r="J703" s="2344"/>
      <c r="K703" s="2344"/>
      <c r="L703" s="2344"/>
      <c r="M703" s="2344"/>
      <c r="N703" s="2344"/>
    </row>
    <row r="704" spans="1:14" ht="15.75" customHeight="1">
      <c r="A704" s="2344"/>
      <c r="B704" s="2344"/>
      <c r="C704" s="2344"/>
      <c r="D704" s="2344"/>
      <c r="E704" s="2344"/>
      <c r="F704" s="2344"/>
      <c r="G704" s="2344"/>
      <c r="H704" s="2344"/>
      <c r="I704" s="2344"/>
      <c r="J704" s="2344"/>
      <c r="K704" s="2344"/>
      <c r="L704" s="2344"/>
      <c r="M704" s="2344"/>
      <c r="N704" s="2344"/>
    </row>
    <row r="705" spans="1:14" ht="15.75" customHeight="1">
      <c r="A705" s="2344"/>
      <c r="B705" s="2344"/>
      <c r="C705" s="2344"/>
      <c r="D705" s="2344"/>
      <c r="E705" s="2344"/>
      <c r="F705" s="2344"/>
      <c r="G705" s="2344"/>
      <c r="H705" s="2344"/>
      <c r="I705" s="2344"/>
      <c r="J705" s="2344"/>
      <c r="K705" s="2344"/>
      <c r="L705" s="2344"/>
      <c r="M705" s="2344"/>
      <c r="N705" s="2344"/>
    </row>
    <row r="706" spans="1:14" ht="15.75" customHeight="1">
      <c r="A706" s="2344"/>
      <c r="B706" s="2344"/>
      <c r="C706" s="2344"/>
      <c r="D706" s="2344"/>
      <c r="E706" s="2344"/>
      <c r="F706" s="2344"/>
      <c r="G706" s="2344"/>
      <c r="H706" s="2344"/>
      <c r="I706" s="2344"/>
      <c r="J706" s="2344"/>
      <c r="K706" s="2344"/>
      <c r="L706" s="2344"/>
      <c r="M706" s="2344"/>
      <c r="N706" s="2344"/>
    </row>
    <row r="707" spans="1:14" ht="15.75" customHeight="1">
      <c r="A707" s="2344"/>
      <c r="B707" s="2344"/>
      <c r="C707" s="2344"/>
      <c r="D707" s="2344"/>
      <c r="E707" s="2344"/>
      <c r="F707" s="2344"/>
      <c r="G707" s="2344"/>
      <c r="H707" s="2344"/>
      <c r="I707" s="2344"/>
      <c r="J707" s="2344"/>
      <c r="K707" s="2344"/>
      <c r="L707" s="2344"/>
      <c r="M707" s="2344"/>
      <c r="N707" s="2344"/>
    </row>
    <row r="708" spans="1:14" ht="15.75" customHeight="1">
      <c r="A708" s="2344"/>
      <c r="B708" s="2344"/>
      <c r="C708" s="2344"/>
      <c r="D708" s="2344"/>
      <c r="E708" s="2344"/>
      <c r="F708" s="2344"/>
      <c r="G708" s="2344"/>
      <c r="H708" s="2344"/>
      <c r="I708" s="2344"/>
      <c r="J708" s="2344"/>
      <c r="K708" s="2344"/>
      <c r="L708" s="2344"/>
      <c r="M708" s="2344"/>
      <c r="N708" s="2344"/>
    </row>
    <row r="709" spans="1:14" ht="15.75" customHeight="1">
      <c r="A709" s="2344"/>
      <c r="B709" s="2344"/>
      <c r="C709" s="2344"/>
      <c r="D709" s="2344"/>
      <c r="E709" s="2344"/>
      <c r="F709" s="2344"/>
      <c r="G709" s="2344"/>
      <c r="H709" s="2344"/>
      <c r="I709" s="2344"/>
      <c r="J709" s="2344"/>
      <c r="K709" s="2344"/>
      <c r="L709" s="2344"/>
      <c r="M709" s="2344"/>
      <c r="N709" s="2344"/>
    </row>
    <row r="710" spans="1:14" ht="15.75" customHeight="1">
      <c r="A710" s="2344"/>
      <c r="B710" s="2344"/>
      <c r="C710" s="2344"/>
      <c r="D710" s="2344"/>
      <c r="E710" s="2344"/>
      <c r="F710" s="2344"/>
      <c r="G710" s="2344"/>
      <c r="H710" s="2344"/>
      <c r="I710" s="2344"/>
      <c r="J710" s="2344"/>
      <c r="K710" s="2344"/>
      <c r="L710" s="2344"/>
      <c r="M710" s="2344"/>
      <c r="N710" s="2344"/>
    </row>
    <row r="711" spans="1:14" ht="15.75" customHeight="1">
      <c r="A711" s="2344"/>
      <c r="B711" s="2344"/>
      <c r="C711" s="2344"/>
      <c r="D711" s="2344"/>
      <c r="E711" s="2344"/>
      <c r="F711" s="2344"/>
      <c r="G711" s="2344"/>
      <c r="H711" s="2344"/>
      <c r="I711" s="2344"/>
      <c r="J711" s="2344"/>
      <c r="K711" s="2344"/>
      <c r="L711" s="2344"/>
      <c r="M711" s="2344"/>
      <c r="N711" s="2344"/>
    </row>
    <row r="712" spans="1:14" ht="15.75" customHeight="1">
      <c r="A712" s="2344"/>
      <c r="B712" s="2344"/>
      <c r="C712" s="2344"/>
      <c r="D712" s="2344"/>
      <c r="E712" s="2344"/>
      <c r="F712" s="2344"/>
      <c r="G712" s="2344"/>
      <c r="H712" s="2344"/>
      <c r="I712" s="2344"/>
      <c r="J712" s="2344"/>
      <c r="K712" s="2344"/>
      <c r="L712" s="2344"/>
      <c r="M712" s="2344"/>
      <c r="N712" s="2344"/>
    </row>
    <row r="713" spans="1:14" ht="15.75" customHeight="1">
      <c r="A713" s="2344"/>
      <c r="B713" s="2344"/>
      <c r="C713" s="2344"/>
      <c r="D713" s="2344"/>
      <c r="E713" s="2344"/>
      <c r="F713" s="2344"/>
      <c r="G713" s="2344"/>
      <c r="H713" s="2344"/>
      <c r="I713" s="2344"/>
      <c r="J713" s="2344"/>
      <c r="K713" s="2344"/>
      <c r="L713" s="2344"/>
      <c r="M713" s="2344"/>
      <c r="N713" s="2344"/>
    </row>
    <row r="714" spans="1:14" ht="15.75" customHeight="1">
      <c r="A714" s="2344"/>
      <c r="B714" s="2344"/>
      <c r="C714" s="2344"/>
      <c r="D714" s="2344"/>
      <c r="E714" s="2344"/>
      <c r="F714" s="2344"/>
      <c r="G714" s="2344"/>
      <c r="H714" s="2344"/>
      <c r="I714" s="2344"/>
      <c r="J714" s="2344"/>
      <c r="K714" s="2344"/>
      <c r="L714" s="2344"/>
      <c r="M714" s="2344"/>
      <c r="N714" s="2344"/>
    </row>
    <row r="715" spans="1:14" ht="15.75" customHeight="1">
      <c r="A715" s="2344"/>
      <c r="B715" s="2344"/>
      <c r="C715" s="2344"/>
      <c r="D715" s="2344"/>
      <c r="E715" s="2344"/>
      <c r="F715" s="2344"/>
      <c r="G715" s="2344"/>
      <c r="H715" s="2344"/>
      <c r="I715" s="2344"/>
      <c r="J715" s="2344"/>
      <c r="K715" s="2344"/>
      <c r="L715" s="2344"/>
      <c r="M715" s="2344"/>
      <c r="N715" s="2344"/>
    </row>
    <row r="716" spans="1:14" ht="15.75" customHeight="1">
      <c r="A716" s="2344"/>
      <c r="B716" s="2344"/>
      <c r="C716" s="2344"/>
      <c r="D716" s="2344"/>
      <c r="E716" s="2344"/>
      <c r="F716" s="2344"/>
      <c r="G716" s="2344"/>
      <c r="H716" s="2344"/>
      <c r="I716" s="2344"/>
      <c r="J716" s="2344"/>
      <c r="K716" s="2344"/>
      <c r="L716" s="2344"/>
      <c r="M716" s="2344"/>
      <c r="N716" s="2344"/>
    </row>
    <row r="717" spans="1:14" ht="15.75" customHeight="1">
      <c r="A717" s="2344"/>
      <c r="B717" s="2344"/>
      <c r="C717" s="2344"/>
      <c r="D717" s="2344"/>
      <c r="E717" s="2344"/>
      <c r="F717" s="2344"/>
      <c r="G717" s="2344"/>
      <c r="H717" s="2344"/>
      <c r="I717" s="2344"/>
      <c r="J717" s="2344"/>
      <c r="K717" s="2344"/>
      <c r="L717" s="2344"/>
      <c r="M717" s="2344"/>
      <c r="N717" s="2344"/>
    </row>
    <row r="718" spans="1:14" ht="15.75" customHeight="1">
      <c r="A718" s="2344"/>
      <c r="B718" s="2344"/>
      <c r="C718" s="2344"/>
      <c r="D718" s="2344"/>
      <c r="E718" s="2344"/>
      <c r="F718" s="2344"/>
      <c r="G718" s="2344"/>
      <c r="H718" s="2344"/>
      <c r="I718" s="2344"/>
      <c r="J718" s="2344"/>
      <c r="K718" s="2344"/>
      <c r="L718" s="2344"/>
      <c r="M718" s="2344"/>
      <c r="N718" s="2344"/>
    </row>
    <row r="719" spans="1:14" ht="15.75" customHeight="1">
      <c r="A719" s="2344"/>
      <c r="B719" s="2344"/>
      <c r="C719" s="2344"/>
      <c r="D719" s="2344"/>
      <c r="E719" s="2344"/>
      <c r="F719" s="2344"/>
      <c r="G719" s="2344"/>
      <c r="H719" s="2344"/>
      <c r="I719" s="2344"/>
      <c r="J719" s="2344"/>
      <c r="K719" s="2344"/>
      <c r="L719" s="2344"/>
      <c r="M719" s="2344"/>
      <c r="N719" s="2344"/>
    </row>
    <row r="720" spans="1:14" ht="15.75" customHeight="1">
      <c r="A720" s="2344"/>
      <c r="B720" s="2344"/>
      <c r="C720" s="2344"/>
      <c r="D720" s="2344"/>
      <c r="E720" s="2344"/>
      <c r="F720" s="2344"/>
      <c r="G720" s="2344"/>
      <c r="H720" s="2344"/>
      <c r="I720" s="2344"/>
      <c r="J720" s="2344"/>
      <c r="K720" s="2344"/>
      <c r="L720" s="2344"/>
      <c r="M720" s="2344"/>
      <c r="N720" s="2344"/>
    </row>
    <row r="721" spans="1:14" ht="15.75" customHeight="1">
      <c r="A721" s="2344"/>
      <c r="B721" s="2344"/>
      <c r="C721" s="2344"/>
      <c r="D721" s="2344"/>
      <c r="E721" s="2344"/>
      <c r="F721" s="2344"/>
      <c r="G721" s="2344"/>
      <c r="H721" s="2344"/>
      <c r="I721" s="2344"/>
      <c r="J721" s="2344"/>
      <c r="K721" s="2344"/>
      <c r="L721" s="2344"/>
      <c r="M721" s="2344"/>
      <c r="N721" s="2344"/>
    </row>
    <row r="722" spans="1:14" ht="15.75" customHeight="1">
      <c r="A722" s="2344"/>
      <c r="B722" s="2344"/>
      <c r="C722" s="2344"/>
      <c r="D722" s="2344"/>
      <c r="E722" s="2344"/>
      <c r="F722" s="2344"/>
      <c r="G722" s="2344"/>
      <c r="H722" s="2344"/>
      <c r="I722" s="2344"/>
      <c r="J722" s="2344"/>
      <c r="K722" s="2344"/>
      <c r="L722" s="2344"/>
      <c r="M722" s="2344"/>
      <c r="N722" s="2344"/>
    </row>
    <row r="723" spans="1:14" ht="15.75" customHeight="1">
      <c r="A723" s="2344"/>
      <c r="B723" s="2344"/>
      <c r="C723" s="2344"/>
      <c r="D723" s="2344"/>
      <c r="E723" s="2344"/>
      <c r="F723" s="2344"/>
      <c r="G723" s="2344"/>
      <c r="H723" s="2344"/>
      <c r="I723" s="2344"/>
      <c r="J723" s="2344"/>
      <c r="K723" s="2344"/>
      <c r="L723" s="2344"/>
      <c r="M723" s="2344"/>
      <c r="N723" s="2344"/>
    </row>
    <row r="724" spans="1:14" ht="15.75" customHeight="1">
      <c r="A724" s="2344"/>
      <c r="B724" s="2344"/>
      <c r="C724" s="2344"/>
      <c r="D724" s="2344"/>
      <c r="E724" s="2344"/>
      <c r="F724" s="2344"/>
      <c r="G724" s="2344"/>
      <c r="H724" s="2344"/>
      <c r="I724" s="2344"/>
      <c r="J724" s="2344"/>
      <c r="K724" s="2344"/>
      <c r="L724" s="2344"/>
      <c r="M724" s="2344"/>
      <c r="N724" s="2344"/>
    </row>
    <row r="725" spans="1:14" ht="15.75" customHeight="1">
      <c r="A725" s="2344"/>
      <c r="B725" s="2344"/>
      <c r="C725" s="2344"/>
      <c r="D725" s="2344"/>
      <c r="E725" s="2344"/>
      <c r="F725" s="2344"/>
      <c r="G725" s="2344"/>
      <c r="H725" s="2344"/>
      <c r="I725" s="2344"/>
      <c r="J725" s="2344"/>
      <c r="K725" s="2344"/>
      <c r="L725" s="2344"/>
      <c r="M725" s="2344"/>
      <c r="N725" s="2344"/>
    </row>
    <row r="726" spans="1:14" ht="15.75" customHeight="1">
      <c r="A726" s="2344"/>
      <c r="B726" s="2344"/>
      <c r="C726" s="2344"/>
      <c r="D726" s="2344"/>
      <c r="E726" s="2344"/>
      <c r="F726" s="2344"/>
      <c r="G726" s="2344"/>
      <c r="H726" s="2344"/>
      <c r="I726" s="2344"/>
      <c r="J726" s="2344"/>
      <c r="K726" s="2344"/>
      <c r="L726" s="2344"/>
      <c r="M726" s="2344"/>
      <c r="N726" s="2344"/>
    </row>
    <row r="727" spans="1:14" ht="15.75" customHeight="1">
      <c r="A727" s="2344"/>
      <c r="B727" s="2344"/>
      <c r="C727" s="2344"/>
      <c r="D727" s="2344"/>
      <c r="E727" s="2344"/>
      <c r="F727" s="2344"/>
      <c r="G727" s="2344"/>
      <c r="H727" s="2344"/>
      <c r="I727" s="2344"/>
      <c r="J727" s="2344"/>
      <c r="K727" s="2344"/>
      <c r="L727" s="2344"/>
      <c r="M727" s="2344"/>
      <c r="N727" s="2344"/>
    </row>
    <row r="728" spans="1:14" ht="15.75" customHeight="1">
      <c r="A728" s="2344"/>
      <c r="B728" s="2344"/>
      <c r="C728" s="2344"/>
      <c r="D728" s="2344"/>
      <c r="E728" s="2344"/>
      <c r="F728" s="2344"/>
      <c r="G728" s="2344"/>
      <c r="H728" s="2344"/>
      <c r="I728" s="2344"/>
      <c r="J728" s="2344"/>
      <c r="K728" s="2344"/>
      <c r="L728" s="2344"/>
      <c r="M728" s="2344"/>
      <c r="N728" s="2344"/>
    </row>
    <row r="729" spans="1:14" ht="15.75" customHeight="1">
      <c r="A729" s="2344"/>
      <c r="B729" s="2344"/>
      <c r="C729" s="2344"/>
      <c r="D729" s="2344"/>
      <c r="E729" s="2344"/>
      <c r="F729" s="2344"/>
      <c r="G729" s="2344"/>
      <c r="H729" s="2344"/>
      <c r="I729" s="2344"/>
      <c r="J729" s="2344"/>
      <c r="K729" s="2344"/>
      <c r="L729" s="2344"/>
      <c r="M729" s="2344"/>
      <c r="N729" s="2344"/>
    </row>
    <row r="730" spans="1:14" ht="15.75" customHeight="1">
      <c r="A730" s="2344"/>
      <c r="B730" s="2344"/>
      <c r="C730" s="2344"/>
      <c r="D730" s="2344"/>
      <c r="E730" s="2344"/>
      <c r="F730" s="2344"/>
      <c r="G730" s="2344"/>
      <c r="H730" s="2344"/>
      <c r="I730" s="2344"/>
      <c r="J730" s="2344"/>
      <c r="K730" s="2344"/>
      <c r="L730" s="2344"/>
      <c r="M730" s="2344"/>
      <c r="N730" s="2344"/>
    </row>
    <row r="731" spans="1:14" ht="15.75" customHeight="1">
      <c r="A731" s="2344"/>
      <c r="B731" s="2344"/>
      <c r="C731" s="2344"/>
      <c r="D731" s="2344"/>
      <c r="E731" s="2344"/>
      <c r="F731" s="2344"/>
      <c r="G731" s="2344"/>
      <c r="H731" s="2344"/>
      <c r="I731" s="2344"/>
      <c r="J731" s="2344"/>
      <c r="K731" s="2344"/>
      <c r="L731" s="2344"/>
      <c r="M731" s="2344"/>
      <c r="N731" s="2344"/>
    </row>
    <row r="732" spans="1:14" ht="15.75" customHeight="1">
      <c r="A732" s="2344"/>
      <c r="B732" s="2344"/>
      <c r="C732" s="2344"/>
      <c r="D732" s="2344"/>
      <c r="E732" s="2344"/>
      <c r="F732" s="2344"/>
      <c r="G732" s="2344"/>
      <c r="H732" s="2344"/>
      <c r="I732" s="2344"/>
      <c r="J732" s="2344"/>
      <c r="K732" s="2344"/>
      <c r="L732" s="2344"/>
      <c r="M732" s="2344"/>
      <c r="N732" s="2344"/>
    </row>
    <row r="733" spans="1:14" ht="15.75" customHeight="1">
      <c r="A733" s="2344"/>
      <c r="B733" s="2344"/>
      <c r="C733" s="2344"/>
      <c r="D733" s="2344"/>
      <c r="E733" s="2344"/>
      <c r="F733" s="2344"/>
      <c r="G733" s="2344"/>
      <c r="H733" s="2344"/>
      <c r="I733" s="2344"/>
      <c r="J733" s="2344"/>
      <c r="K733" s="2344"/>
      <c r="L733" s="2344"/>
      <c r="M733" s="2344"/>
      <c r="N733" s="2344"/>
    </row>
    <row r="734" spans="1:14" ht="15.75" customHeight="1">
      <c r="A734" s="2344"/>
      <c r="B734" s="2344"/>
      <c r="C734" s="2344"/>
      <c r="D734" s="2344"/>
      <c r="E734" s="2344"/>
      <c r="F734" s="2344"/>
      <c r="G734" s="2344"/>
      <c r="H734" s="2344"/>
      <c r="I734" s="2344"/>
      <c r="J734" s="2344"/>
      <c r="K734" s="2344"/>
      <c r="L734" s="2344"/>
      <c r="M734" s="2344"/>
      <c r="N734" s="2344"/>
    </row>
    <row r="735" spans="1:14" ht="15.75" customHeight="1">
      <c r="A735" s="2344"/>
      <c r="B735" s="2344"/>
      <c r="C735" s="2344"/>
      <c r="D735" s="2344"/>
      <c r="E735" s="2344"/>
      <c r="F735" s="2344"/>
      <c r="G735" s="2344"/>
      <c r="H735" s="2344"/>
      <c r="I735" s="2344"/>
      <c r="J735" s="2344"/>
      <c r="K735" s="2344"/>
      <c r="L735" s="2344"/>
      <c r="M735" s="2344"/>
      <c r="N735" s="2344"/>
    </row>
    <row r="736" spans="1:14" ht="15.75" customHeight="1">
      <c r="A736" s="2344"/>
      <c r="B736" s="2344"/>
      <c r="C736" s="2344"/>
      <c r="D736" s="2344"/>
      <c r="E736" s="2344"/>
      <c r="F736" s="2344"/>
      <c r="G736" s="2344"/>
      <c r="H736" s="2344"/>
      <c r="I736" s="2344"/>
      <c r="J736" s="2344"/>
      <c r="K736" s="2344"/>
      <c r="L736" s="2344"/>
      <c r="M736" s="2344"/>
      <c r="N736" s="2344"/>
    </row>
    <row r="737" spans="1:14" ht="15.75" customHeight="1">
      <c r="A737" s="2344"/>
      <c r="B737" s="2344"/>
      <c r="C737" s="2344"/>
      <c r="D737" s="2344"/>
      <c r="E737" s="2344"/>
      <c r="F737" s="2344"/>
      <c r="G737" s="2344"/>
      <c r="H737" s="2344"/>
      <c r="I737" s="2344"/>
      <c r="J737" s="2344"/>
      <c r="K737" s="2344"/>
      <c r="L737" s="2344"/>
      <c r="M737" s="2344"/>
      <c r="N737" s="2344"/>
    </row>
    <row r="738" spans="1:14" ht="15.75" customHeight="1">
      <c r="A738" s="2344"/>
      <c r="B738" s="2344"/>
      <c r="C738" s="2344"/>
      <c r="D738" s="2344"/>
      <c r="E738" s="2344"/>
      <c r="F738" s="2344"/>
      <c r="G738" s="2344"/>
      <c r="H738" s="2344"/>
      <c r="I738" s="2344"/>
      <c r="J738" s="2344"/>
      <c r="K738" s="2344"/>
      <c r="L738" s="2344"/>
      <c r="M738" s="2344"/>
      <c r="N738" s="2344"/>
    </row>
    <row r="739" spans="1:14" ht="15.75" customHeight="1">
      <c r="A739" s="2344"/>
      <c r="B739" s="2344"/>
      <c r="C739" s="2344"/>
      <c r="D739" s="2344"/>
      <c r="E739" s="2344"/>
      <c r="F739" s="2344"/>
      <c r="G739" s="2344"/>
      <c r="H739" s="2344"/>
      <c r="I739" s="2344"/>
      <c r="J739" s="2344"/>
      <c r="K739" s="2344"/>
      <c r="L739" s="2344"/>
      <c r="M739" s="2344"/>
      <c r="N739" s="2344"/>
    </row>
    <row r="740" spans="1:14" ht="15.75" customHeight="1">
      <c r="A740" s="2344"/>
      <c r="B740" s="2344"/>
      <c r="C740" s="2344"/>
      <c r="D740" s="2344"/>
      <c r="E740" s="2344"/>
      <c r="F740" s="2344"/>
      <c r="G740" s="2344"/>
      <c r="H740" s="2344"/>
      <c r="I740" s="2344"/>
      <c r="J740" s="2344"/>
      <c r="K740" s="2344"/>
      <c r="L740" s="2344"/>
      <c r="M740" s="2344"/>
      <c r="N740" s="2344"/>
    </row>
    <row r="741" spans="1:14" ht="15.75" customHeight="1">
      <c r="A741" s="2344"/>
      <c r="B741" s="2344"/>
      <c r="C741" s="2344"/>
      <c r="D741" s="2344"/>
      <c r="E741" s="2344"/>
      <c r="F741" s="2344"/>
      <c r="G741" s="2344"/>
      <c r="H741" s="2344"/>
      <c r="I741" s="2344"/>
      <c r="J741" s="2344"/>
      <c r="K741" s="2344"/>
      <c r="L741" s="2344"/>
      <c r="M741" s="2344"/>
      <c r="N741" s="2344"/>
    </row>
    <row r="742" spans="1:14" ht="15.75" customHeight="1">
      <c r="A742" s="2344"/>
      <c r="B742" s="2344"/>
      <c r="C742" s="2344"/>
      <c r="D742" s="2344"/>
      <c r="E742" s="2344"/>
      <c r="F742" s="2344"/>
      <c r="G742" s="2344"/>
      <c r="H742" s="2344"/>
      <c r="I742" s="2344"/>
      <c r="J742" s="2344"/>
      <c r="K742" s="2344"/>
      <c r="L742" s="2344"/>
      <c r="M742" s="2344"/>
      <c r="N742" s="2344"/>
    </row>
    <row r="743" spans="1:14" ht="15.75" customHeight="1">
      <c r="A743" s="2344"/>
      <c r="B743" s="2344"/>
      <c r="C743" s="2344"/>
      <c r="D743" s="2344"/>
      <c r="E743" s="2344"/>
      <c r="F743" s="2344"/>
      <c r="G743" s="2344"/>
      <c r="H743" s="2344"/>
      <c r="I743" s="2344"/>
      <c r="J743" s="2344"/>
      <c r="K743" s="2344"/>
      <c r="L743" s="2344"/>
      <c r="M743" s="2344"/>
      <c r="N743" s="2344"/>
    </row>
    <row r="744" spans="1:14" ht="15.75" customHeight="1">
      <c r="A744" s="2344"/>
      <c r="B744" s="2344"/>
      <c r="C744" s="2344"/>
      <c r="D744" s="2344"/>
      <c r="E744" s="2344"/>
      <c r="F744" s="2344"/>
      <c r="G744" s="2344"/>
      <c r="H744" s="2344"/>
      <c r="I744" s="2344"/>
      <c r="J744" s="2344"/>
      <c r="K744" s="2344"/>
      <c r="L744" s="2344"/>
      <c r="M744" s="2344"/>
      <c r="N744" s="2344"/>
    </row>
    <row r="745" spans="1:14" ht="15.75" customHeight="1">
      <c r="A745" s="2344"/>
      <c r="B745" s="2344"/>
      <c r="C745" s="2344"/>
      <c r="D745" s="2344"/>
      <c r="E745" s="2344"/>
      <c r="F745" s="2344"/>
      <c r="G745" s="2344"/>
      <c r="H745" s="2344"/>
      <c r="I745" s="2344"/>
      <c r="J745" s="2344"/>
      <c r="K745" s="2344"/>
      <c r="L745" s="2344"/>
      <c r="M745" s="2344"/>
      <c r="N745" s="2344"/>
    </row>
    <row r="746" spans="1:14" ht="15.75" customHeight="1">
      <c r="A746" s="2344"/>
      <c r="B746" s="2344"/>
      <c r="C746" s="2344"/>
      <c r="D746" s="2344"/>
      <c r="E746" s="2344"/>
      <c r="F746" s="2344"/>
      <c r="G746" s="2344"/>
      <c r="H746" s="2344"/>
      <c r="I746" s="2344"/>
      <c r="J746" s="2344"/>
      <c r="K746" s="2344"/>
      <c r="L746" s="2344"/>
      <c r="M746" s="2344"/>
      <c r="N746" s="2344"/>
    </row>
    <row r="747" spans="1:14" ht="15.75" customHeight="1">
      <c r="A747" s="2344"/>
      <c r="B747" s="2344"/>
      <c r="C747" s="2344"/>
      <c r="D747" s="2344"/>
      <c r="E747" s="2344"/>
      <c r="F747" s="2344"/>
      <c r="G747" s="2344"/>
      <c r="H747" s="2344"/>
      <c r="I747" s="2344"/>
      <c r="J747" s="2344"/>
      <c r="K747" s="2344"/>
      <c r="L747" s="2344"/>
      <c r="M747" s="2344"/>
      <c r="N747" s="2344"/>
    </row>
    <row r="748" spans="1:14" ht="15.75" customHeight="1">
      <c r="A748" s="2344"/>
      <c r="B748" s="2344"/>
      <c r="C748" s="2344"/>
      <c r="D748" s="2344"/>
      <c r="E748" s="2344"/>
      <c r="F748" s="2344"/>
      <c r="G748" s="2344"/>
      <c r="H748" s="2344"/>
      <c r="I748" s="2344"/>
      <c r="J748" s="2344"/>
      <c r="K748" s="2344"/>
      <c r="L748" s="2344"/>
      <c r="M748" s="2344"/>
      <c r="N748" s="2344"/>
    </row>
    <row r="749" spans="1:14" ht="15.75" customHeight="1">
      <c r="A749" s="2344"/>
      <c r="B749" s="2344"/>
      <c r="C749" s="2344"/>
      <c r="D749" s="2344"/>
      <c r="E749" s="2344"/>
      <c r="F749" s="2344"/>
      <c r="G749" s="2344"/>
      <c r="H749" s="2344"/>
      <c r="I749" s="2344"/>
      <c r="J749" s="2344"/>
      <c r="K749" s="2344"/>
      <c r="L749" s="2344"/>
      <c r="M749" s="2344"/>
      <c r="N749" s="2344"/>
    </row>
    <row r="750" spans="1:14" ht="15.75" customHeight="1">
      <c r="A750" s="2344"/>
      <c r="B750" s="2344"/>
      <c r="C750" s="2344"/>
      <c r="D750" s="2344"/>
      <c r="E750" s="2344"/>
      <c r="F750" s="2344"/>
      <c r="G750" s="2344"/>
      <c r="H750" s="2344"/>
      <c r="I750" s="2344"/>
      <c r="J750" s="2344"/>
      <c r="K750" s="2344"/>
      <c r="L750" s="2344"/>
      <c r="M750" s="2344"/>
      <c r="N750" s="2344"/>
    </row>
    <row r="751" spans="1:14" ht="15.75" customHeight="1">
      <c r="A751" s="2344"/>
      <c r="B751" s="2344"/>
      <c r="C751" s="2344"/>
      <c r="D751" s="2344"/>
      <c r="E751" s="2344"/>
      <c r="F751" s="2344"/>
      <c r="G751" s="2344"/>
      <c r="H751" s="2344"/>
      <c r="I751" s="2344"/>
      <c r="J751" s="2344"/>
      <c r="K751" s="2344"/>
      <c r="L751" s="2344"/>
      <c r="M751" s="2344"/>
      <c r="N751" s="2344"/>
    </row>
    <row r="752" spans="1:14" ht="15.75" customHeight="1">
      <c r="A752" s="2344"/>
      <c r="B752" s="2344"/>
      <c r="C752" s="2344"/>
      <c r="D752" s="2344"/>
      <c r="E752" s="2344"/>
      <c r="F752" s="2344"/>
      <c r="G752" s="2344"/>
      <c r="H752" s="2344"/>
      <c r="I752" s="2344"/>
      <c r="J752" s="2344"/>
      <c r="K752" s="2344"/>
      <c r="L752" s="2344"/>
      <c r="M752" s="2344"/>
      <c r="N752" s="2344"/>
    </row>
    <row r="753" spans="1:14" ht="15.75" customHeight="1">
      <c r="A753" s="2344"/>
      <c r="B753" s="2344"/>
      <c r="C753" s="2344"/>
      <c r="D753" s="2344"/>
      <c r="E753" s="2344"/>
      <c r="F753" s="2344"/>
      <c r="G753" s="2344"/>
      <c r="H753" s="2344"/>
      <c r="I753" s="2344"/>
      <c r="J753" s="2344"/>
      <c r="K753" s="2344"/>
      <c r="L753" s="2344"/>
      <c r="M753" s="2344"/>
      <c r="N753" s="2344"/>
    </row>
    <row r="754" spans="1:14" ht="15.75" customHeight="1">
      <c r="A754" s="2344"/>
      <c r="B754" s="2344"/>
      <c r="C754" s="2344"/>
      <c r="D754" s="2344"/>
      <c r="E754" s="2344"/>
      <c r="F754" s="2344"/>
      <c r="G754" s="2344"/>
      <c r="H754" s="2344"/>
      <c r="I754" s="2344"/>
      <c r="J754" s="2344"/>
      <c r="K754" s="2344"/>
      <c r="L754" s="2344"/>
      <c r="M754" s="2344"/>
      <c r="N754" s="2344"/>
    </row>
    <row r="755" spans="1:14" ht="15.75" customHeight="1">
      <c r="A755" s="2344"/>
      <c r="B755" s="2344"/>
      <c r="C755" s="2344"/>
      <c r="D755" s="2344"/>
      <c r="E755" s="2344"/>
      <c r="F755" s="2344"/>
      <c r="G755" s="2344"/>
      <c r="H755" s="2344"/>
      <c r="I755" s="2344"/>
      <c r="J755" s="2344"/>
      <c r="K755" s="2344"/>
      <c r="L755" s="2344"/>
      <c r="M755" s="2344"/>
      <c r="N755" s="2344"/>
    </row>
    <row r="756" spans="1:14" ht="15.75" customHeight="1">
      <c r="A756" s="2344"/>
      <c r="B756" s="2344"/>
      <c r="C756" s="2344"/>
      <c r="D756" s="2344"/>
      <c r="E756" s="2344"/>
      <c r="F756" s="2344"/>
      <c r="G756" s="2344"/>
      <c r="H756" s="2344"/>
      <c r="I756" s="2344"/>
      <c r="J756" s="2344"/>
      <c r="K756" s="2344"/>
      <c r="L756" s="2344"/>
      <c r="M756" s="2344"/>
      <c r="N756" s="2344"/>
    </row>
    <row r="757" spans="1:14" ht="15.75" customHeight="1">
      <c r="A757" s="2344"/>
      <c r="B757" s="2344"/>
      <c r="C757" s="2344"/>
      <c r="D757" s="2344"/>
      <c r="E757" s="2344"/>
      <c r="F757" s="2344"/>
      <c r="G757" s="2344"/>
      <c r="H757" s="2344"/>
      <c r="I757" s="2344"/>
      <c r="J757" s="2344"/>
      <c r="K757" s="2344"/>
      <c r="L757" s="2344"/>
      <c r="M757" s="2344"/>
      <c r="N757" s="2344"/>
    </row>
    <row r="758" spans="1:14" ht="15.75" customHeight="1">
      <c r="A758" s="2344"/>
      <c r="B758" s="2344"/>
      <c r="C758" s="2344"/>
      <c r="D758" s="2344"/>
      <c r="E758" s="2344"/>
      <c r="F758" s="2344"/>
      <c r="G758" s="2344"/>
      <c r="H758" s="2344"/>
      <c r="I758" s="2344"/>
      <c r="J758" s="2344"/>
      <c r="K758" s="2344"/>
      <c r="L758" s="2344"/>
      <c r="M758" s="2344"/>
      <c r="N758" s="2344"/>
    </row>
    <row r="759" spans="1:14" ht="15.75" customHeight="1">
      <c r="A759" s="2344"/>
      <c r="B759" s="2344"/>
      <c r="C759" s="2344"/>
      <c r="D759" s="2344"/>
      <c r="E759" s="2344"/>
      <c r="F759" s="2344"/>
      <c r="G759" s="2344"/>
      <c r="H759" s="2344"/>
      <c r="I759" s="2344"/>
      <c r="J759" s="2344"/>
      <c r="K759" s="2344"/>
      <c r="L759" s="2344"/>
      <c r="M759" s="2344"/>
      <c r="N759" s="2344"/>
    </row>
    <row r="760" spans="1:14" ht="15.75" customHeight="1">
      <c r="A760" s="2344"/>
      <c r="B760" s="2344"/>
      <c r="C760" s="2344"/>
      <c r="D760" s="2344"/>
      <c r="E760" s="2344"/>
      <c r="F760" s="2344"/>
      <c r="G760" s="2344"/>
      <c r="H760" s="2344"/>
      <c r="I760" s="2344"/>
      <c r="J760" s="2344"/>
      <c r="K760" s="2344"/>
      <c r="L760" s="2344"/>
      <c r="M760" s="2344"/>
      <c r="N760" s="2344"/>
    </row>
    <row r="761" spans="1:14" ht="15.75" customHeight="1">
      <c r="A761" s="2344"/>
      <c r="B761" s="2344"/>
      <c r="C761" s="2344"/>
      <c r="D761" s="2344"/>
      <c r="E761" s="2344"/>
      <c r="F761" s="2344"/>
      <c r="G761" s="2344"/>
      <c r="H761" s="2344"/>
      <c r="I761" s="2344"/>
      <c r="J761" s="2344"/>
      <c r="K761" s="2344"/>
      <c r="L761" s="2344"/>
      <c r="M761" s="2344"/>
      <c r="N761" s="2344"/>
    </row>
    <row r="762" spans="1:14" ht="15.75" customHeight="1">
      <c r="A762" s="2344"/>
      <c r="B762" s="2344"/>
      <c r="C762" s="2344"/>
      <c r="D762" s="2344"/>
      <c r="E762" s="2344"/>
      <c r="F762" s="2344"/>
      <c r="G762" s="2344"/>
      <c r="H762" s="2344"/>
      <c r="I762" s="2344"/>
      <c r="J762" s="2344"/>
      <c r="K762" s="2344"/>
      <c r="L762" s="2344"/>
      <c r="M762" s="2344"/>
      <c r="N762" s="2344"/>
    </row>
    <row r="763" spans="1:14" ht="15.75" customHeight="1">
      <c r="A763" s="2344"/>
      <c r="B763" s="2344"/>
      <c r="C763" s="2344"/>
      <c r="D763" s="2344"/>
      <c r="E763" s="2344"/>
      <c r="F763" s="2344"/>
      <c r="G763" s="2344"/>
      <c r="H763" s="2344"/>
      <c r="I763" s="2344"/>
      <c r="J763" s="2344"/>
      <c r="K763" s="2344"/>
      <c r="L763" s="2344"/>
      <c r="M763" s="2344"/>
      <c r="N763" s="2344"/>
    </row>
    <row r="764" spans="1:14" ht="15.75" customHeight="1">
      <c r="A764" s="2344"/>
      <c r="B764" s="2344"/>
      <c r="C764" s="2344"/>
      <c r="D764" s="2344"/>
      <c r="E764" s="2344"/>
      <c r="F764" s="2344"/>
      <c r="G764" s="2344"/>
      <c r="H764" s="2344"/>
      <c r="I764" s="2344"/>
      <c r="J764" s="2344"/>
      <c r="K764" s="2344"/>
      <c r="L764" s="2344"/>
      <c r="M764" s="2344"/>
      <c r="N764" s="2344"/>
    </row>
    <row r="765" spans="1:14" ht="15.75" customHeight="1">
      <c r="A765" s="2344"/>
      <c r="B765" s="2344"/>
      <c r="C765" s="2344"/>
      <c r="D765" s="2344"/>
      <c r="E765" s="2344"/>
      <c r="F765" s="2344"/>
      <c r="G765" s="2344"/>
      <c r="H765" s="2344"/>
      <c r="I765" s="2344"/>
      <c r="J765" s="2344"/>
      <c r="K765" s="2344"/>
      <c r="L765" s="2344"/>
      <c r="M765" s="2344"/>
      <c r="N765" s="2344"/>
    </row>
    <row r="766" spans="1:14" ht="15.75" customHeight="1">
      <c r="A766" s="2344"/>
      <c r="B766" s="2344"/>
      <c r="C766" s="2344"/>
      <c r="D766" s="2344"/>
      <c r="E766" s="2344"/>
      <c r="F766" s="2344"/>
      <c r="G766" s="2344"/>
      <c r="H766" s="2344"/>
      <c r="I766" s="2344"/>
      <c r="J766" s="2344"/>
      <c r="K766" s="2344"/>
      <c r="L766" s="2344"/>
      <c r="M766" s="2344"/>
      <c r="N766" s="2344"/>
    </row>
    <row r="767" spans="1:14" ht="15.75" customHeight="1">
      <c r="A767" s="2344"/>
      <c r="B767" s="2344"/>
      <c r="C767" s="2344"/>
      <c r="D767" s="2344"/>
      <c r="E767" s="2344"/>
      <c r="F767" s="2344"/>
      <c r="G767" s="2344"/>
      <c r="H767" s="2344"/>
      <c r="I767" s="2344"/>
      <c r="J767" s="2344"/>
      <c r="K767" s="2344"/>
      <c r="L767" s="2344"/>
      <c r="M767" s="2344"/>
      <c r="N767" s="2344"/>
    </row>
    <row r="768" spans="1:14" ht="15.75" customHeight="1">
      <c r="A768" s="2344"/>
      <c r="B768" s="2344"/>
      <c r="C768" s="2344"/>
      <c r="D768" s="2344"/>
      <c r="E768" s="2344"/>
      <c r="F768" s="2344"/>
      <c r="G768" s="2344"/>
      <c r="H768" s="2344"/>
      <c r="I768" s="2344"/>
      <c r="J768" s="2344"/>
      <c r="K768" s="2344"/>
      <c r="L768" s="2344"/>
      <c r="M768" s="2344"/>
      <c r="N768" s="2344"/>
    </row>
    <row r="769" spans="1:14" ht="15.75" customHeight="1">
      <c r="A769" s="2344"/>
      <c r="B769" s="2344"/>
      <c r="C769" s="2344"/>
      <c r="D769" s="2344"/>
      <c r="E769" s="2344"/>
      <c r="F769" s="2344"/>
      <c r="G769" s="2344"/>
      <c r="H769" s="2344"/>
      <c r="I769" s="2344"/>
      <c r="J769" s="2344"/>
      <c r="K769" s="2344"/>
      <c r="L769" s="2344"/>
      <c r="M769" s="2344"/>
      <c r="N769" s="2344"/>
    </row>
    <row r="770" spans="1:14" ht="15.75" customHeight="1">
      <c r="A770" s="2344"/>
      <c r="B770" s="2344"/>
      <c r="C770" s="2344"/>
      <c r="D770" s="2344"/>
      <c r="E770" s="2344"/>
      <c r="F770" s="2344"/>
      <c r="G770" s="2344"/>
      <c r="H770" s="2344"/>
      <c r="I770" s="2344"/>
      <c r="J770" s="2344"/>
      <c r="K770" s="2344"/>
      <c r="L770" s="2344"/>
      <c r="M770" s="2344"/>
      <c r="N770" s="2344"/>
    </row>
    <row r="771" spans="1:14" ht="15.75" customHeight="1">
      <c r="A771" s="2344"/>
      <c r="B771" s="2344"/>
      <c r="C771" s="2344"/>
      <c r="D771" s="2344"/>
      <c r="E771" s="2344"/>
      <c r="F771" s="2344"/>
      <c r="G771" s="2344"/>
      <c r="H771" s="2344"/>
      <c r="I771" s="2344"/>
      <c r="J771" s="2344"/>
      <c r="K771" s="2344"/>
      <c r="L771" s="2344"/>
      <c r="M771" s="2344"/>
      <c r="N771" s="2344"/>
    </row>
    <row r="772" spans="1:14" ht="15.75" customHeight="1">
      <c r="A772" s="2344"/>
      <c r="B772" s="2344"/>
      <c r="C772" s="2344"/>
      <c r="D772" s="2344"/>
      <c r="E772" s="2344"/>
      <c r="F772" s="2344"/>
      <c r="G772" s="2344"/>
      <c r="H772" s="2344"/>
      <c r="I772" s="2344"/>
      <c r="J772" s="2344"/>
      <c r="K772" s="2344"/>
      <c r="L772" s="2344"/>
      <c r="M772" s="2344"/>
      <c r="N772" s="2344"/>
    </row>
    <row r="773" spans="1:14" ht="15.75" customHeight="1">
      <c r="A773" s="2344"/>
      <c r="B773" s="2344"/>
      <c r="C773" s="2344"/>
      <c r="D773" s="2344"/>
      <c r="E773" s="2344"/>
      <c r="F773" s="2344"/>
      <c r="G773" s="2344"/>
      <c r="H773" s="2344"/>
      <c r="I773" s="2344"/>
      <c r="J773" s="2344"/>
      <c r="K773" s="2344"/>
      <c r="L773" s="2344"/>
      <c r="M773" s="2344"/>
      <c r="N773" s="2344"/>
    </row>
    <row r="774" spans="1:14" ht="15.75" customHeight="1">
      <c r="A774" s="2344"/>
      <c r="B774" s="2344"/>
      <c r="C774" s="2344"/>
      <c r="D774" s="2344"/>
      <c r="E774" s="2344"/>
      <c r="F774" s="2344"/>
      <c r="G774" s="2344"/>
      <c r="H774" s="2344"/>
      <c r="I774" s="2344"/>
      <c r="J774" s="2344"/>
      <c r="K774" s="2344"/>
      <c r="L774" s="2344"/>
      <c r="M774" s="2344"/>
      <c r="N774" s="2344"/>
    </row>
    <row r="775" spans="1:14" ht="15.75" customHeight="1">
      <c r="A775" s="2344"/>
      <c r="B775" s="2344"/>
      <c r="C775" s="2344"/>
      <c r="D775" s="2344"/>
      <c r="E775" s="2344"/>
      <c r="F775" s="2344"/>
      <c r="G775" s="2344"/>
      <c r="H775" s="2344"/>
      <c r="I775" s="2344"/>
      <c r="J775" s="2344"/>
      <c r="K775" s="2344"/>
      <c r="L775" s="2344"/>
      <c r="M775" s="2344"/>
      <c r="N775" s="2344"/>
    </row>
    <row r="776" spans="1:14" ht="15.75" customHeight="1">
      <c r="A776" s="2344"/>
      <c r="B776" s="2344"/>
      <c r="C776" s="2344"/>
      <c r="D776" s="2344"/>
      <c r="E776" s="2344"/>
      <c r="F776" s="2344"/>
      <c r="G776" s="2344"/>
      <c r="H776" s="2344"/>
      <c r="I776" s="2344"/>
      <c r="J776" s="2344"/>
      <c r="K776" s="2344"/>
      <c r="L776" s="2344"/>
      <c r="M776" s="2344"/>
      <c r="N776" s="2344"/>
    </row>
    <row r="777" spans="1:14" ht="15.75" customHeight="1">
      <c r="A777" s="2344"/>
      <c r="B777" s="2344"/>
      <c r="C777" s="2344"/>
      <c r="D777" s="2344"/>
      <c r="E777" s="2344"/>
      <c r="F777" s="2344"/>
      <c r="G777" s="2344"/>
      <c r="H777" s="2344"/>
      <c r="I777" s="2344"/>
      <c r="J777" s="2344"/>
      <c r="K777" s="2344"/>
      <c r="L777" s="2344"/>
      <c r="M777" s="2344"/>
      <c r="N777" s="2344"/>
    </row>
    <row r="778" spans="1:14" ht="15.75" customHeight="1">
      <c r="A778" s="2344"/>
      <c r="B778" s="2344"/>
      <c r="C778" s="2344"/>
      <c r="D778" s="2344"/>
      <c r="E778" s="2344"/>
      <c r="F778" s="2344"/>
      <c r="G778" s="2344"/>
      <c r="H778" s="2344"/>
      <c r="I778" s="2344"/>
      <c r="J778" s="2344"/>
      <c r="K778" s="2344"/>
      <c r="L778" s="2344"/>
      <c r="M778" s="2344"/>
      <c r="N778" s="2344"/>
    </row>
    <row r="779" spans="1:14" ht="15.75" customHeight="1">
      <c r="A779" s="2344"/>
      <c r="B779" s="2344"/>
      <c r="C779" s="2344"/>
      <c r="D779" s="2344"/>
      <c r="E779" s="2344"/>
      <c r="F779" s="2344"/>
      <c r="G779" s="2344"/>
      <c r="H779" s="2344"/>
      <c r="I779" s="2344"/>
      <c r="J779" s="2344"/>
      <c r="K779" s="2344"/>
      <c r="L779" s="2344"/>
      <c r="M779" s="2344"/>
      <c r="N779" s="2344"/>
    </row>
    <row r="780" spans="1:14" ht="15.75" customHeight="1">
      <c r="A780" s="2344"/>
      <c r="B780" s="2344"/>
      <c r="C780" s="2344"/>
      <c r="D780" s="2344"/>
      <c r="E780" s="2344"/>
      <c r="F780" s="2344"/>
      <c r="G780" s="2344"/>
      <c r="H780" s="2344"/>
      <c r="I780" s="2344"/>
      <c r="J780" s="2344"/>
      <c r="K780" s="2344"/>
      <c r="L780" s="2344"/>
      <c r="M780" s="2344"/>
      <c r="N780" s="2344"/>
    </row>
    <row r="781" spans="1:14" ht="15.75" customHeight="1">
      <c r="A781" s="2344"/>
      <c r="B781" s="2344"/>
      <c r="C781" s="2344"/>
      <c r="D781" s="2344"/>
      <c r="E781" s="2344"/>
      <c r="F781" s="2344"/>
      <c r="G781" s="2344"/>
      <c r="H781" s="2344"/>
      <c r="I781" s="2344"/>
      <c r="J781" s="2344"/>
      <c r="K781" s="2344"/>
      <c r="L781" s="2344"/>
      <c r="M781" s="2344"/>
      <c r="N781" s="2344"/>
    </row>
    <row r="782" spans="1:14" ht="15.75" customHeight="1">
      <c r="A782" s="2344"/>
      <c r="B782" s="2344"/>
      <c r="C782" s="2344"/>
      <c r="D782" s="2344"/>
      <c r="E782" s="2344"/>
      <c r="F782" s="2344"/>
      <c r="G782" s="2344"/>
      <c r="H782" s="2344"/>
      <c r="I782" s="2344"/>
      <c r="J782" s="2344"/>
      <c r="K782" s="2344"/>
      <c r="L782" s="2344"/>
      <c r="M782" s="2344"/>
      <c r="N782" s="2344"/>
    </row>
    <row r="783" spans="1:14" ht="15.75" customHeight="1">
      <c r="A783" s="2344"/>
      <c r="B783" s="2344"/>
      <c r="C783" s="2344"/>
      <c r="D783" s="2344"/>
      <c r="E783" s="2344"/>
      <c r="F783" s="2344"/>
      <c r="G783" s="2344"/>
      <c r="H783" s="2344"/>
      <c r="I783" s="2344"/>
      <c r="J783" s="2344"/>
      <c r="K783" s="2344"/>
      <c r="L783" s="2344"/>
      <c r="M783" s="2344"/>
      <c r="N783" s="2344"/>
    </row>
    <row r="784" spans="1:14" ht="15.75" customHeight="1">
      <c r="A784" s="2344"/>
      <c r="B784" s="2344"/>
      <c r="C784" s="2344"/>
      <c r="D784" s="2344"/>
      <c r="E784" s="2344"/>
      <c r="F784" s="2344"/>
      <c r="G784" s="2344"/>
      <c r="H784" s="2344"/>
      <c r="I784" s="2344"/>
      <c r="J784" s="2344"/>
      <c r="K784" s="2344"/>
      <c r="L784" s="2344"/>
      <c r="M784" s="2344"/>
      <c r="N784" s="2344"/>
    </row>
    <row r="785" spans="1:14" ht="15.75" customHeight="1">
      <c r="A785" s="2344"/>
      <c r="B785" s="2344"/>
      <c r="C785" s="2344"/>
      <c r="D785" s="2344"/>
      <c r="E785" s="2344"/>
      <c r="F785" s="2344"/>
      <c r="G785" s="2344"/>
      <c r="H785" s="2344"/>
      <c r="I785" s="2344"/>
      <c r="J785" s="2344"/>
      <c r="K785" s="2344"/>
      <c r="L785" s="2344"/>
      <c r="M785" s="2344"/>
      <c r="N785" s="2344"/>
    </row>
    <row r="786" spans="1:14" ht="15.75" customHeight="1">
      <c r="A786" s="2344"/>
      <c r="B786" s="2344"/>
      <c r="C786" s="2344"/>
      <c r="D786" s="2344"/>
      <c r="E786" s="2344"/>
      <c r="F786" s="2344"/>
      <c r="G786" s="2344"/>
      <c r="H786" s="2344"/>
      <c r="I786" s="2344"/>
      <c r="J786" s="2344"/>
      <c r="K786" s="2344"/>
      <c r="L786" s="2344"/>
      <c r="M786" s="2344"/>
      <c r="N786" s="2344"/>
    </row>
    <row r="787" spans="1:14" ht="15.75" customHeight="1">
      <c r="A787" s="2344"/>
      <c r="B787" s="2344"/>
      <c r="C787" s="2344"/>
      <c r="D787" s="2344"/>
      <c r="E787" s="2344"/>
      <c r="F787" s="2344"/>
      <c r="G787" s="2344"/>
      <c r="H787" s="2344"/>
      <c r="I787" s="2344"/>
      <c r="J787" s="2344"/>
      <c r="K787" s="2344"/>
      <c r="L787" s="2344"/>
      <c r="M787" s="2344"/>
      <c r="N787" s="2344"/>
    </row>
    <row r="788" spans="1:14" ht="15.75" customHeight="1">
      <c r="A788" s="2344"/>
      <c r="B788" s="2344"/>
      <c r="C788" s="2344"/>
      <c r="D788" s="2344"/>
      <c r="E788" s="2344"/>
      <c r="F788" s="2344"/>
      <c r="G788" s="2344"/>
      <c r="H788" s="2344"/>
      <c r="I788" s="2344"/>
      <c r="J788" s="2344"/>
      <c r="K788" s="2344"/>
      <c r="L788" s="2344"/>
      <c r="M788" s="2344"/>
      <c r="N788" s="2344"/>
    </row>
    <row r="789" spans="1:14" ht="15.75" customHeight="1">
      <c r="A789" s="2344"/>
      <c r="B789" s="2344"/>
      <c r="C789" s="2344"/>
      <c r="D789" s="2344"/>
      <c r="E789" s="2344"/>
      <c r="F789" s="2344"/>
      <c r="G789" s="2344"/>
      <c r="H789" s="2344"/>
      <c r="I789" s="2344"/>
      <c r="J789" s="2344"/>
      <c r="K789" s="2344"/>
      <c r="L789" s="2344"/>
      <c r="M789" s="2344"/>
      <c r="N789" s="2344"/>
    </row>
    <row r="790" spans="1:14" ht="15.75" customHeight="1">
      <c r="A790" s="2344"/>
      <c r="B790" s="2344"/>
      <c r="C790" s="2344"/>
      <c r="D790" s="2344"/>
      <c r="E790" s="2344"/>
      <c r="F790" s="2344"/>
      <c r="G790" s="2344"/>
      <c r="H790" s="2344"/>
      <c r="I790" s="2344"/>
      <c r="J790" s="2344"/>
      <c r="K790" s="2344"/>
      <c r="L790" s="2344"/>
      <c r="M790" s="2344"/>
      <c r="N790" s="2344"/>
    </row>
    <row r="791" spans="1:14" ht="15.75" customHeight="1">
      <c r="A791" s="2344"/>
      <c r="B791" s="2344"/>
      <c r="C791" s="2344"/>
      <c r="D791" s="2344"/>
      <c r="E791" s="2344"/>
      <c r="F791" s="2344"/>
      <c r="G791" s="2344"/>
      <c r="H791" s="2344"/>
      <c r="I791" s="2344"/>
      <c r="J791" s="2344"/>
      <c r="K791" s="2344"/>
      <c r="L791" s="2344"/>
      <c r="M791" s="2344"/>
      <c r="N791" s="2344"/>
    </row>
    <row r="792" spans="1:14" ht="15.75" customHeight="1">
      <c r="A792" s="2344"/>
      <c r="B792" s="2344"/>
      <c r="C792" s="2344"/>
      <c r="D792" s="2344"/>
      <c r="E792" s="2344"/>
      <c r="F792" s="2344"/>
      <c r="G792" s="2344"/>
      <c r="H792" s="2344"/>
      <c r="I792" s="2344"/>
      <c r="J792" s="2344"/>
      <c r="K792" s="2344"/>
      <c r="L792" s="2344"/>
      <c r="M792" s="2344"/>
      <c r="N792" s="2344"/>
    </row>
    <row r="793" spans="1:14" ht="15.75" customHeight="1">
      <c r="A793" s="2344"/>
      <c r="B793" s="2344"/>
      <c r="C793" s="2344"/>
      <c r="D793" s="2344"/>
      <c r="E793" s="2344"/>
      <c r="F793" s="2344"/>
      <c r="G793" s="2344"/>
      <c r="H793" s="2344"/>
      <c r="I793" s="2344"/>
      <c r="J793" s="2344"/>
      <c r="K793" s="2344"/>
      <c r="L793" s="2344"/>
      <c r="M793" s="2344"/>
      <c r="N793" s="2344"/>
    </row>
    <row r="794" spans="1:14" ht="15.75" customHeight="1">
      <c r="A794" s="2344"/>
      <c r="B794" s="2344"/>
      <c r="C794" s="2344"/>
      <c r="D794" s="2344"/>
      <c r="E794" s="2344"/>
      <c r="F794" s="2344"/>
      <c r="G794" s="2344"/>
      <c r="H794" s="2344"/>
      <c r="I794" s="2344"/>
      <c r="J794" s="2344"/>
      <c r="K794" s="2344"/>
      <c r="L794" s="2344"/>
      <c r="M794" s="2344"/>
      <c r="N794" s="2344"/>
    </row>
    <row r="795" spans="1:14" ht="15.75" customHeight="1">
      <c r="A795" s="2344"/>
      <c r="B795" s="2344"/>
      <c r="C795" s="2344"/>
      <c r="D795" s="2344"/>
      <c r="E795" s="2344"/>
      <c r="F795" s="2344"/>
      <c r="G795" s="2344"/>
      <c r="H795" s="2344"/>
      <c r="I795" s="2344"/>
      <c r="J795" s="2344"/>
      <c r="K795" s="2344"/>
      <c r="L795" s="2344"/>
      <c r="M795" s="2344"/>
      <c r="N795" s="2344"/>
    </row>
    <row r="796" spans="1:14" ht="15.75" customHeight="1">
      <c r="A796" s="2344"/>
      <c r="B796" s="2344"/>
      <c r="C796" s="2344"/>
      <c r="D796" s="2344"/>
      <c r="E796" s="2344"/>
      <c r="F796" s="2344"/>
      <c r="G796" s="2344"/>
      <c r="H796" s="2344"/>
      <c r="I796" s="2344"/>
      <c r="J796" s="2344"/>
      <c r="K796" s="2344"/>
      <c r="L796" s="2344"/>
      <c r="M796" s="2344"/>
      <c r="N796" s="2344"/>
    </row>
    <row r="797" spans="1:14" ht="15.75" customHeight="1">
      <c r="A797" s="2344"/>
      <c r="B797" s="2344"/>
      <c r="C797" s="2344"/>
      <c r="D797" s="2344"/>
      <c r="E797" s="2344"/>
      <c r="F797" s="2344"/>
      <c r="G797" s="2344"/>
      <c r="H797" s="2344"/>
      <c r="I797" s="2344"/>
      <c r="J797" s="2344"/>
      <c r="K797" s="2344"/>
      <c r="L797" s="2344"/>
      <c r="M797" s="2344"/>
      <c r="N797" s="2344"/>
    </row>
    <row r="798" spans="1:14" ht="15.75" customHeight="1">
      <c r="A798" s="2344"/>
      <c r="B798" s="2344"/>
      <c r="C798" s="2344"/>
      <c r="D798" s="2344"/>
      <c r="E798" s="2344"/>
      <c r="F798" s="2344"/>
      <c r="G798" s="2344"/>
      <c r="H798" s="2344"/>
      <c r="I798" s="2344"/>
      <c r="J798" s="2344"/>
      <c r="K798" s="2344"/>
      <c r="L798" s="2344"/>
      <c r="M798" s="2344"/>
      <c r="N798" s="2344"/>
    </row>
    <row r="799" spans="1:14" ht="15.75" customHeight="1">
      <c r="A799" s="2344"/>
      <c r="B799" s="2344"/>
      <c r="C799" s="2344"/>
      <c r="D799" s="2344"/>
      <c r="E799" s="2344"/>
      <c r="F799" s="2344"/>
      <c r="G799" s="2344"/>
      <c r="H799" s="2344"/>
      <c r="I799" s="2344"/>
      <c r="J799" s="2344"/>
      <c r="K799" s="2344"/>
      <c r="L799" s="2344"/>
      <c r="M799" s="2344"/>
      <c r="N799" s="2344"/>
    </row>
    <row r="800" spans="1:14" ht="15.75" customHeight="1">
      <c r="A800" s="2344"/>
      <c r="B800" s="2344"/>
      <c r="C800" s="2344"/>
      <c r="D800" s="2344"/>
      <c r="E800" s="2344"/>
      <c r="F800" s="2344"/>
      <c r="G800" s="2344"/>
      <c r="H800" s="2344"/>
      <c r="I800" s="2344"/>
      <c r="J800" s="2344"/>
      <c r="K800" s="2344"/>
      <c r="L800" s="2344"/>
      <c r="M800" s="2344"/>
      <c r="N800" s="2344"/>
    </row>
    <row r="801" spans="1:14" ht="15.75" customHeight="1">
      <c r="A801" s="2344"/>
      <c r="B801" s="2344"/>
      <c r="C801" s="2344"/>
      <c r="D801" s="2344"/>
      <c r="E801" s="2344"/>
      <c r="F801" s="2344"/>
      <c r="G801" s="2344"/>
      <c r="H801" s="2344"/>
      <c r="I801" s="2344"/>
      <c r="J801" s="2344"/>
      <c r="K801" s="2344"/>
      <c r="L801" s="2344"/>
      <c r="M801" s="2344"/>
      <c r="N801" s="2344"/>
    </row>
    <row r="802" spans="1:14" ht="15.75" customHeight="1">
      <c r="A802" s="2344"/>
      <c r="B802" s="2344"/>
      <c r="C802" s="2344"/>
      <c r="D802" s="2344"/>
      <c r="E802" s="2344"/>
      <c r="F802" s="2344"/>
      <c r="G802" s="2344"/>
      <c r="H802" s="2344"/>
      <c r="I802" s="2344"/>
      <c r="J802" s="2344"/>
      <c r="K802" s="2344"/>
      <c r="L802" s="2344"/>
      <c r="M802" s="2344"/>
      <c r="N802" s="2344"/>
    </row>
    <row r="803" spans="1:14" ht="15.75" customHeight="1">
      <c r="A803" s="2344"/>
      <c r="B803" s="2344"/>
      <c r="C803" s="2344"/>
      <c r="D803" s="2344"/>
      <c r="E803" s="2344"/>
      <c r="F803" s="2344"/>
      <c r="G803" s="2344"/>
      <c r="H803" s="2344"/>
      <c r="I803" s="2344"/>
      <c r="J803" s="2344"/>
      <c r="K803" s="2344"/>
      <c r="L803" s="2344"/>
      <c r="M803" s="2344"/>
      <c r="N803" s="2344"/>
    </row>
    <row r="804" spans="1:14" ht="15.75" customHeight="1">
      <c r="A804" s="2344"/>
      <c r="B804" s="2344"/>
      <c r="C804" s="2344"/>
      <c r="D804" s="2344"/>
      <c r="E804" s="2344"/>
      <c r="F804" s="2344"/>
      <c r="G804" s="2344"/>
      <c r="H804" s="2344"/>
      <c r="I804" s="2344"/>
      <c r="J804" s="2344"/>
      <c r="K804" s="2344"/>
      <c r="L804" s="2344"/>
      <c r="M804" s="2344"/>
      <c r="N804" s="2344"/>
    </row>
    <row r="805" spans="1:14" ht="15.75" customHeight="1">
      <c r="A805" s="2344"/>
      <c r="B805" s="2344"/>
      <c r="C805" s="2344"/>
      <c r="D805" s="2344"/>
      <c r="E805" s="2344"/>
      <c r="F805" s="2344"/>
      <c r="G805" s="2344"/>
      <c r="H805" s="2344"/>
      <c r="I805" s="2344"/>
      <c r="J805" s="2344"/>
      <c r="K805" s="2344"/>
      <c r="L805" s="2344"/>
      <c r="M805" s="2344"/>
      <c r="N805" s="2344"/>
    </row>
    <row r="806" spans="1:14" ht="15.75" customHeight="1">
      <c r="A806" s="2344"/>
      <c r="B806" s="2344"/>
      <c r="C806" s="2344"/>
      <c r="D806" s="2344"/>
      <c r="E806" s="2344"/>
      <c r="F806" s="2344"/>
      <c r="G806" s="2344"/>
      <c r="H806" s="2344"/>
      <c r="I806" s="2344"/>
      <c r="J806" s="2344"/>
      <c r="K806" s="2344"/>
      <c r="L806" s="2344"/>
      <c r="M806" s="2344"/>
      <c r="N806" s="2344"/>
    </row>
    <row r="807" spans="1:14" ht="15.75" customHeight="1">
      <c r="A807" s="2344"/>
      <c r="B807" s="2344"/>
      <c r="C807" s="2344"/>
      <c r="D807" s="2344"/>
      <c r="E807" s="2344"/>
      <c r="F807" s="2344"/>
      <c r="G807" s="2344"/>
      <c r="H807" s="2344"/>
      <c r="I807" s="2344"/>
      <c r="J807" s="2344"/>
      <c r="K807" s="2344"/>
      <c r="L807" s="2344"/>
      <c r="M807" s="2344"/>
      <c r="N807" s="2344"/>
    </row>
    <row r="808" spans="1:14" ht="15.75" customHeight="1">
      <c r="A808" s="2344"/>
      <c r="B808" s="2344"/>
      <c r="C808" s="2344"/>
      <c r="D808" s="2344"/>
      <c r="E808" s="2344"/>
      <c r="F808" s="2344"/>
      <c r="G808" s="2344"/>
      <c r="H808" s="2344"/>
      <c r="I808" s="2344"/>
      <c r="J808" s="2344"/>
      <c r="K808" s="2344"/>
      <c r="L808" s="2344"/>
      <c r="M808" s="2344"/>
      <c r="N808" s="2344"/>
    </row>
    <row r="809" spans="1:14" ht="15.75" customHeight="1">
      <c r="A809" s="2344"/>
      <c r="B809" s="2344"/>
      <c r="C809" s="2344"/>
      <c r="D809" s="2344"/>
      <c r="E809" s="2344"/>
      <c r="F809" s="2344"/>
      <c r="G809" s="2344"/>
      <c r="H809" s="2344"/>
      <c r="I809" s="2344"/>
      <c r="J809" s="2344"/>
      <c r="K809" s="2344"/>
      <c r="L809" s="2344"/>
      <c r="M809" s="2344"/>
      <c r="N809" s="2344"/>
    </row>
    <row r="810" spans="1:14" ht="15.75" customHeight="1">
      <c r="A810" s="2344"/>
      <c r="B810" s="2344"/>
      <c r="C810" s="2344"/>
      <c r="D810" s="2344"/>
      <c r="E810" s="2344"/>
      <c r="F810" s="2344"/>
      <c r="G810" s="2344"/>
      <c r="H810" s="2344"/>
      <c r="I810" s="2344"/>
      <c r="J810" s="2344"/>
      <c r="K810" s="2344"/>
      <c r="L810" s="2344"/>
      <c r="M810" s="2344"/>
      <c r="N810" s="2344"/>
    </row>
    <row r="811" spans="1:14" ht="15.75" customHeight="1">
      <c r="A811" s="2344"/>
      <c r="B811" s="2344"/>
      <c r="C811" s="2344"/>
      <c r="D811" s="2344"/>
      <c r="E811" s="2344"/>
      <c r="F811" s="2344"/>
      <c r="G811" s="2344"/>
      <c r="H811" s="2344"/>
      <c r="I811" s="2344"/>
      <c r="J811" s="2344"/>
      <c r="K811" s="2344"/>
      <c r="L811" s="2344"/>
      <c r="M811" s="2344"/>
      <c r="N811" s="2344"/>
    </row>
    <row r="812" spans="1:14" ht="15.75" customHeight="1">
      <c r="A812" s="2344"/>
      <c r="B812" s="2344"/>
      <c r="C812" s="2344"/>
      <c r="D812" s="2344"/>
      <c r="E812" s="2344"/>
      <c r="F812" s="2344"/>
      <c r="G812" s="2344"/>
      <c r="H812" s="2344"/>
      <c r="I812" s="2344"/>
      <c r="J812" s="2344"/>
      <c r="K812" s="2344"/>
      <c r="L812" s="2344"/>
      <c r="M812" s="2344"/>
      <c r="N812" s="2344"/>
    </row>
    <row r="813" spans="1:14" ht="15.75" customHeight="1">
      <c r="A813" s="2344"/>
      <c r="B813" s="2344"/>
      <c r="C813" s="2344"/>
      <c r="D813" s="2344"/>
      <c r="E813" s="2344"/>
      <c r="F813" s="2344"/>
      <c r="G813" s="2344"/>
      <c r="H813" s="2344"/>
      <c r="I813" s="2344"/>
      <c r="J813" s="2344"/>
      <c r="K813" s="2344"/>
      <c r="L813" s="2344"/>
      <c r="M813" s="2344"/>
      <c r="N813" s="2344"/>
    </row>
    <row r="814" spans="1:14" ht="15.75" customHeight="1">
      <c r="A814" s="2344"/>
      <c r="B814" s="2344"/>
      <c r="C814" s="2344"/>
      <c r="D814" s="2344"/>
      <c r="E814" s="2344"/>
      <c r="F814" s="2344"/>
      <c r="G814" s="2344"/>
      <c r="H814" s="2344"/>
      <c r="I814" s="2344"/>
      <c r="J814" s="2344"/>
      <c r="K814" s="2344"/>
      <c r="L814" s="2344"/>
      <c r="M814" s="2344"/>
      <c r="N814" s="2344"/>
    </row>
    <row r="815" spans="1:14" ht="15.75" customHeight="1">
      <c r="A815" s="2344"/>
      <c r="B815" s="2344"/>
      <c r="C815" s="2344"/>
      <c r="D815" s="2344"/>
      <c r="E815" s="2344"/>
      <c r="F815" s="2344"/>
      <c r="G815" s="2344"/>
      <c r="H815" s="2344"/>
      <c r="I815" s="2344"/>
      <c r="J815" s="2344"/>
      <c r="K815" s="2344"/>
      <c r="L815" s="2344"/>
      <c r="M815" s="2344"/>
      <c r="N815" s="2344"/>
    </row>
    <row r="816" spans="1:14" ht="15.75" customHeight="1">
      <c r="A816" s="2344"/>
      <c r="B816" s="2344"/>
      <c r="C816" s="2344"/>
      <c r="D816" s="2344"/>
      <c r="E816" s="2344"/>
      <c r="F816" s="2344"/>
      <c r="G816" s="2344"/>
      <c r="H816" s="2344"/>
      <c r="I816" s="2344"/>
      <c r="J816" s="2344"/>
      <c r="K816" s="2344"/>
      <c r="L816" s="2344"/>
      <c r="M816" s="2344"/>
      <c r="N816" s="2344"/>
    </row>
    <row r="817" spans="1:14" ht="15.75" customHeight="1">
      <c r="A817" s="2344"/>
      <c r="B817" s="2344"/>
      <c r="C817" s="2344"/>
      <c r="D817" s="2344"/>
      <c r="E817" s="2344"/>
      <c r="F817" s="2344"/>
      <c r="G817" s="2344"/>
      <c r="H817" s="2344"/>
      <c r="I817" s="2344"/>
      <c r="J817" s="2344"/>
      <c r="K817" s="2344"/>
      <c r="L817" s="2344"/>
      <c r="M817" s="2344"/>
      <c r="N817" s="2344"/>
    </row>
    <row r="818" spans="1:14" ht="15.75" customHeight="1">
      <c r="A818" s="2344"/>
      <c r="B818" s="2344"/>
      <c r="C818" s="2344"/>
      <c r="D818" s="2344"/>
      <c r="E818" s="2344"/>
      <c r="F818" s="2344"/>
      <c r="G818" s="2344"/>
      <c r="H818" s="2344"/>
      <c r="I818" s="2344"/>
      <c r="J818" s="2344"/>
      <c r="K818" s="2344"/>
      <c r="L818" s="2344"/>
      <c r="M818" s="2344"/>
      <c r="N818" s="2344"/>
    </row>
    <row r="819" spans="1:14" ht="15.75" customHeight="1">
      <c r="A819" s="2344"/>
      <c r="B819" s="2344"/>
      <c r="C819" s="2344"/>
      <c r="D819" s="2344"/>
      <c r="E819" s="2344"/>
      <c r="F819" s="2344"/>
      <c r="G819" s="2344"/>
      <c r="H819" s="2344"/>
      <c r="I819" s="2344"/>
      <c r="J819" s="2344"/>
      <c r="K819" s="2344"/>
      <c r="L819" s="2344"/>
      <c r="M819" s="2344"/>
      <c r="N819" s="2344"/>
    </row>
    <row r="820" spans="1:14" ht="15.75" customHeight="1">
      <c r="A820" s="2344"/>
      <c r="B820" s="2344"/>
      <c r="C820" s="2344"/>
      <c r="D820" s="2344"/>
      <c r="E820" s="2344"/>
      <c r="F820" s="2344"/>
      <c r="G820" s="2344"/>
      <c r="H820" s="2344"/>
      <c r="I820" s="2344"/>
      <c r="J820" s="2344"/>
      <c r="K820" s="2344"/>
      <c r="L820" s="2344"/>
      <c r="M820" s="2344"/>
      <c r="N820" s="2344"/>
    </row>
    <row r="821" spans="1:14" ht="15.75" customHeight="1">
      <c r="A821" s="2344"/>
      <c r="B821" s="2344"/>
      <c r="C821" s="2344"/>
      <c r="D821" s="2344"/>
      <c r="E821" s="2344"/>
      <c r="F821" s="2344"/>
      <c r="G821" s="2344"/>
      <c r="H821" s="2344"/>
      <c r="I821" s="2344"/>
      <c r="J821" s="2344"/>
      <c r="K821" s="2344"/>
      <c r="L821" s="2344"/>
      <c r="M821" s="2344"/>
      <c r="N821" s="2344"/>
    </row>
    <row r="822" spans="1:14" ht="15.75" customHeight="1">
      <c r="A822" s="2344"/>
      <c r="B822" s="2344"/>
      <c r="C822" s="2344"/>
      <c r="D822" s="2344"/>
      <c r="E822" s="2344"/>
      <c r="F822" s="2344"/>
      <c r="G822" s="2344"/>
      <c r="H822" s="2344"/>
      <c r="I822" s="2344"/>
      <c r="J822" s="2344"/>
      <c r="K822" s="2344"/>
      <c r="L822" s="2344"/>
      <c r="M822" s="2344"/>
      <c r="N822" s="2344"/>
    </row>
    <row r="823" spans="1:14" ht="15.75" customHeight="1">
      <c r="A823" s="2344"/>
      <c r="B823" s="2344"/>
      <c r="C823" s="2344"/>
      <c r="D823" s="2344"/>
      <c r="E823" s="2344"/>
      <c r="F823" s="2344"/>
      <c r="G823" s="2344"/>
      <c r="H823" s="2344"/>
      <c r="I823" s="2344"/>
      <c r="J823" s="2344"/>
      <c r="K823" s="2344"/>
      <c r="L823" s="2344"/>
      <c r="M823" s="2344"/>
      <c r="N823" s="2344"/>
    </row>
    <row r="824" spans="1:14" ht="15.75" customHeight="1">
      <c r="A824" s="2344"/>
      <c r="B824" s="2344"/>
      <c r="C824" s="2344"/>
      <c r="D824" s="2344"/>
      <c r="E824" s="2344"/>
      <c r="F824" s="2344"/>
      <c r="G824" s="2344"/>
      <c r="H824" s="2344"/>
      <c r="I824" s="2344"/>
      <c r="J824" s="2344"/>
      <c r="K824" s="2344"/>
      <c r="L824" s="2344"/>
      <c r="M824" s="2344"/>
      <c r="N824" s="2344"/>
    </row>
    <row r="825" spans="1:14" ht="15.75" customHeight="1">
      <c r="A825" s="2344"/>
      <c r="B825" s="2344"/>
      <c r="C825" s="2344"/>
      <c r="D825" s="2344"/>
      <c r="E825" s="2344"/>
      <c r="F825" s="2344"/>
      <c r="G825" s="2344"/>
      <c r="H825" s="2344"/>
      <c r="I825" s="2344"/>
      <c r="J825" s="2344"/>
      <c r="K825" s="2344"/>
      <c r="L825" s="2344"/>
      <c r="M825" s="2344"/>
      <c r="N825" s="2344"/>
    </row>
    <row r="826" spans="1:14" ht="15.75" customHeight="1">
      <c r="A826" s="2344"/>
      <c r="B826" s="2344"/>
      <c r="C826" s="2344"/>
      <c r="D826" s="2344"/>
      <c r="E826" s="2344"/>
      <c r="F826" s="2344"/>
      <c r="G826" s="2344"/>
      <c r="H826" s="2344"/>
      <c r="I826" s="2344"/>
      <c r="J826" s="2344"/>
      <c r="K826" s="2344"/>
      <c r="L826" s="2344"/>
      <c r="M826" s="2344"/>
      <c r="N826" s="2344"/>
    </row>
    <row r="827" spans="1:14" ht="15.75" customHeight="1">
      <c r="A827" s="2344"/>
      <c r="B827" s="2344"/>
      <c r="C827" s="2344"/>
      <c r="D827" s="2344"/>
      <c r="E827" s="2344"/>
      <c r="F827" s="2344"/>
      <c r="G827" s="2344"/>
      <c r="H827" s="2344"/>
      <c r="I827" s="2344"/>
      <c r="J827" s="2344"/>
      <c r="K827" s="2344"/>
      <c r="L827" s="2344"/>
      <c r="M827" s="2344"/>
      <c r="N827" s="2344"/>
    </row>
    <row r="828" spans="1:14" ht="15.75" customHeight="1">
      <c r="A828" s="2344"/>
      <c r="B828" s="2344"/>
      <c r="C828" s="2344"/>
      <c r="D828" s="2344"/>
      <c r="E828" s="2344"/>
      <c r="F828" s="2344"/>
      <c r="G828" s="2344"/>
      <c r="H828" s="2344"/>
      <c r="I828" s="2344"/>
      <c r="J828" s="2344"/>
      <c r="K828" s="2344"/>
      <c r="L828" s="2344"/>
      <c r="M828" s="2344"/>
      <c r="N828" s="2344"/>
    </row>
    <row r="829" spans="1:14" ht="15.75" customHeight="1">
      <c r="A829" s="2344"/>
      <c r="B829" s="2344"/>
      <c r="C829" s="2344"/>
      <c r="D829" s="2344"/>
      <c r="E829" s="2344"/>
      <c r="F829" s="2344"/>
      <c r="G829" s="2344"/>
      <c r="H829" s="2344"/>
      <c r="I829" s="2344"/>
      <c r="J829" s="2344"/>
      <c r="K829" s="2344"/>
      <c r="L829" s="2344"/>
      <c r="M829" s="2344"/>
      <c r="N829" s="2344"/>
    </row>
    <row r="830" spans="1:14" ht="15.75" customHeight="1">
      <c r="A830" s="2344"/>
      <c r="B830" s="2344"/>
      <c r="C830" s="2344"/>
      <c r="D830" s="2344"/>
      <c r="E830" s="2344"/>
      <c r="F830" s="2344"/>
      <c r="G830" s="2344"/>
      <c r="H830" s="2344"/>
      <c r="I830" s="2344"/>
      <c r="J830" s="2344"/>
      <c r="K830" s="2344"/>
      <c r="L830" s="2344"/>
      <c r="M830" s="2344"/>
      <c r="N830" s="2344"/>
    </row>
    <row r="831" spans="1:14" ht="15.75" customHeight="1">
      <c r="A831" s="2344"/>
      <c r="B831" s="2344"/>
      <c r="C831" s="2344"/>
      <c r="D831" s="2344"/>
      <c r="E831" s="2344"/>
      <c r="F831" s="2344"/>
      <c r="G831" s="2344"/>
      <c r="H831" s="2344"/>
      <c r="I831" s="2344"/>
      <c r="J831" s="2344"/>
      <c r="K831" s="2344"/>
      <c r="L831" s="2344"/>
      <c r="M831" s="2344"/>
      <c r="N831" s="2344"/>
    </row>
    <row r="832" spans="1:14" ht="15.75" customHeight="1">
      <c r="A832" s="2344"/>
      <c r="B832" s="2344"/>
      <c r="C832" s="2344"/>
      <c r="D832" s="2344"/>
      <c r="E832" s="2344"/>
      <c r="F832" s="2344"/>
      <c r="G832" s="2344"/>
      <c r="H832" s="2344"/>
      <c r="I832" s="2344"/>
      <c r="J832" s="2344"/>
      <c r="K832" s="2344"/>
      <c r="L832" s="2344"/>
      <c r="M832" s="2344"/>
      <c r="N832" s="2344"/>
    </row>
    <row r="833" spans="1:14" ht="15.75" customHeight="1">
      <c r="A833" s="2344"/>
      <c r="B833" s="2344"/>
      <c r="C833" s="2344"/>
      <c r="D833" s="2344"/>
      <c r="E833" s="2344"/>
      <c r="F833" s="2344"/>
      <c r="G833" s="2344"/>
      <c r="H833" s="2344"/>
      <c r="I833" s="2344"/>
      <c r="J833" s="2344"/>
      <c r="K833" s="2344"/>
      <c r="L833" s="2344"/>
      <c r="M833" s="2344"/>
      <c r="N833" s="2344"/>
    </row>
    <row r="834" spans="1:14" ht="15.75" customHeight="1">
      <c r="A834" s="2344"/>
      <c r="B834" s="2344"/>
      <c r="C834" s="2344"/>
      <c r="D834" s="2344"/>
      <c r="E834" s="2344"/>
      <c r="F834" s="2344"/>
      <c r="G834" s="2344"/>
      <c r="H834" s="2344"/>
      <c r="I834" s="2344"/>
      <c r="J834" s="2344"/>
      <c r="K834" s="2344"/>
      <c r="L834" s="2344"/>
      <c r="M834" s="2344"/>
      <c r="N834" s="2344"/>
    </row>
    <row r="835" spans="1:14" ht="15.75" customHeight="1">
      <c r="A835" s="2344"/>
      <c r="B835" s="2344"/>
      <c r="C835" s="2344"/>
      <c r="D835" s="2344"/>
      <c r="E835" s="2344"/>
      <c r="F835" s="2344"/>
      <c r="G835" s="2344"/>
      <c r="H835" s="2344"/>
      <c r="I835" s="2344"/>
      <c r="J835" s="2344"/>
      <c r="K835" s="2344"/>
      <c r="L835" s="2344"/>
      <c r="M835" s="2344"/>
      <c r="N835" s="2344"/>
    </row>
    <row r="836" spans="1:14" ht="15.75" customHeight="1">
      <c r="A836" s="2344"/>
      <c r="B836" s="2344"/>
      <c r="C836" s="2344"/>
      <c r="D836" s="2344"/>
      <c r="E836" s="2344"/>
      <c r="F836" s="2344"/>
      <c r="G836" s="2344"/>
      <c r="H836" s="2344"/>
      <c r="I836" s="2344"/>
      <c r="J836" s="2344"/>
      <c r="K836" s="2344"/>
      <c r="L836" s="2344"/>
      <c r="M836" s="2344"/>
      <c r="N836" s="2344"/>
    </row>
    <row r="837" spans="1:14" ht="15.75" customHeight="1">
      <c r="A837" s="2344"/>
      <c r="B837" s="2344"/>
      <c r="C837" s="2344"/>
      <c r="D837" s="2344"/>
      <c r="E837" s="2344"/>
      <c r="F837" s="2344"/>
      <c r="G837" s="2344"/>
      <c r="H837" s="2344"/>
      <c r="I837" s="2344"/>
      <c r="J837" s="2344"/>
      <c r="K837" s="2344"/>
      <c r="L837" s="2344"/>
      <c r="M837" s="2344"/>
      <c r="N837" s="2344"/>
    </row>
    <row r="838" spans="1:14" ht="15.75" customHeight="1">
      <c r="A838" s="2344"/>
      <c r="B838" s="2344"/>
      <c r="C838" s="2344"/>
      <c r="D838" s="2344"/>
      <c r="E838" s="2344"/>
      <c r="F838" s="2344"/>
      <c r="G838" s="2344"/>
      <c r="H838" s="2344"/>
      <c r="I838" s="2344"/>
      <c r="J838" s="2344"/>
      <c r="K838" s="2344"/>
      <c r="L838" s="2344"/>
      <c r="M838" s="2344"/>
      <c r="N838" s="2344"/>
    </row>
    <row r="839" spans="1:14" ht="15.75" customHeight="1">
      <c r="A839" s="2344"/>
      <c r="B839" s="2344"/>
      <c r="C839" s="2344"/>
      <c r="D839" s="2344"/>
      <c r="E839" s="2344"/>
      <c r="F839" s="2344"/>
      <c r="G839" s="2344"/>
      <c r="H839" s="2344"/>
      <c r="I839" s="2344"/>
      <c r="J839" s="2344"/>
      <c r="K839" s="2344"/>
      <c r="L839" s="2344"/>
      <c r="M839" s="2344"/>
      <c r="N839" s="2344"/>
    </row>
    <row r="840" spans="1:14" ht="15.75" customHeight="1">
      <c r="A840" s="2344"/>
      <c r="B840" s="2344"/>
      <c r="C840" s="2344"/>
      <c r="D840" s="2344"/>
      <c r="E840" s="2344"/>
      <c r="F840" s="2344"/>
      <c r="G840" s="2344"/>
      <c r="H840" s="2344"/>
      <c r="I840" s="2344"/>
      <c r="J840" s="2344"/>
      <c r="K840" s="2344"/>
      <c r="L840" s="2344"/>
      <c r="M840" s="2344"/>
      <c r="N840" s="2344"/>
    </row>
    <row r="841" spans="1:14" ht="15.75" customHeight="1">
      <c r="A841" s="2344"/>
      <c r="B841" s="2344"/>
      <c r="C841" s="2344"/>
      <c r="D841" s="2344"/>
      <c r="E841" s="2344"/>
      <c r="F841" s="2344"/>
      <c r="G841" s="2344"/>
      <c r="H841" s="2344"/>
      <c r="I841" s="2344"/>
      <c r="J841" s="2344"/>
      <c r="K841" s="2344"/>
      <c r="L841" s="2344"/>
      <c r="M841" s="2344"/>
      <c r="N841" s="2344"/>
    </row>
    <row r="842" spans="1:14" ht="15.75" customHeight="1">
      <c r="A842" s="2344"/>
      <c r="B842" s="2344"/>
      <c r="C842" s="2344"/>
      <c r="D842" s="2344"/>
      <c r="E842" s="2344"/>
      <c r="F842" s="2344"/>
      <c r="G842" s="2344"/>
      <c r="H842" s="2344"/>
      <c r="I842" s="2344"/>
      <c r="J842" s="2344"/>
      <c r="K842" s="2344"/>
      <c r="L842" s="2344"/>
      <c r="M842" s="2344"/>
      <c r="N842" s="2344"/>
    </row>
    <row r="843" spans="1:14" ht="15.75" customHeight="1">
      <c r="A843" s="2344"/>
      <c r="B843" s="2344"/>
      <c r="C843" s="2344"/>
      <c r="D843" s="2344"/>
      <c r="E843" s="2344"/>
      <c r="F843" s="2344"/>
      <c r="G843" s="2344"/>
      <c r="H843" s="2344"/>
      <c r="I843" s="2344"/>
      <c r="J843" s="2344"/>
      <c r="K843" s="2344"/>
      <c r="L843" s="2344"/>
      <c r="M843" s="2344"/>
      <c r="N843" s="2344"/>
    </row>
    <row r="844" spans="1:14" ht="15.75" customHeight="1">
      <c r="A844" s="2344"/>
      <c r="B844" s="2344"/>
      <c r="C844" s="2344"/>
      <c r="D844" s="2344"/>
      <c r="E844" s="2344"/>
      <c r="F844" s="2344"/>
      <c r="G844" s="2344"/>
      <c r="H844" s="2344"/>
      <c r="I844" s="2344"/>
      <c r="J844" s="2344"/>
      <c r="K844" s="2344"/>
      <c r="L844" s="2344"/>
      <c r="M844" s="2344"/>
      <c r="N844" s="2344"/>
    </row>
    <row r="845" spans="1:14" ht="15.75" customHeight="1">
      <c r="A845" s="2344"/>
      <c r="B845" s="2344"/>
      <c r="C845" s="2344"/>
      <c r="D845" s="2344"/>
      <c r="E845" s="2344"/>
      <c r="F845" s="2344"/>
      <c r="G845" s="2344"/>
      <c r="H845" s="2344"/>
      <c r="I845" s="2344"/>
      <c r="J845" s="2344"/>
      <c r="K845" s="2344"/>
      <c r="L845" s="2344"/>
      <c r="M845" s="2344"/>
      <c r="N845" s="2344"/>
    </row>
    <row r="846" spans="1:14" ht="15.75" customHeight="1">
      <c r="A846" s="2344"/>
      <c r="B846" s="2344"/>
      <c r="C846" s="2344"/>
      <c r="D846" s="2344"/>
      <c r="E846" s="2344"/>
      <c r="F846" s="2344"/>
      <c r="G846" s="2344"/>
      <c r="H846" s="2344"/>
      <c r="I846" s="2344"/>
      <c r="J846" s="2344"/>
      <c r="K846" s="2344"/>
      <c r="L846" s="2344"/>
      <c r="M846" s="2344"/>
      <c r="N846" s="2344"/>
    </row>
    <row r="847" spans="1:14" ht="15.75" customHeight="1">
      <c r="A847" s="2344"/>
      <c r="B847" s="2344"/>
      <c r="C847" s="2344"/>
      <c r="D847" s="2344"/>
      <c r="E847" s="2344"/>
      <c r="F847" s="2344"/>
      <c r="G847" s="2344"/>
      <c r="H847" s="2344"/>
      <c r="I847" s="2344"/>
      <c r="J847" s="2344"/>
      <c r="K847" s="2344"/>
      <c r="L847" s="2344"/>
      <c r="M847" s="2344"/>
      <c r="N847" s="2344"/>
    </row>
    <row r="848" spans="1:14" ht="15.75" customHeight="1">
      <c r="A848" s="2344"/>
      <c r="B848" s="2344"/>
      <c r="C848" s="2344"/>
      <c r="D848" s="2344"/>
      <c r="E848" s="2344"/>
      <c r="F848" s="2344"/>
      <c r="G848" s="2344"/>
      <c r="H848" s="2344"/>
      <c r="I848" s="2344"/>
      <c r="J848" s="2344"/>
      <c r="K848" s="2344"/>
      <c r="L848" s="2344"/>
      <c r="M848" s="2344"/>
      <c r="N848" s="2344"/>
    </row>
    <row r="849" spans="1:14" ht="15.75" customHeight="1">
      <c r="A849" s="2344"/>
      <c r="B849" s="2344"/>
      <c r="C849" s="2344"/>
      <c r="D849" s="2344"/>
      <c r="E849" s="2344"/>
      <c r="F849" s="2344"/>
      <c r="G849" s="2344"/>
      <c r="H849" s="2344"/>
      <c r="I849" s="2344"/>
      <c r="J849" s="2344"/>
      <c r="K849" s="2344"/>
      <c r="L849" s="2344"/>
      <c r="M849" s="2344"/>
      <c r="N849" s="2344"/>
    </row>
    <row r="850" spans="1:14" ht="15.75" customHeight="1">
      <c r="A850" s="2344"/>
      <c r="B850" s="2344"/>
      <c r="C850" s="2344"/>
      <c r="D850" s="2344"/>
      <c r="E850" s="2344"/>
      <c r="F850" s="2344"/>
      <c r="G850" s="2344"/>
      <c r="H850" s="2344"/>
      <c r="I850" s="2344"/>
      <c r="J850" s="2344"/>
      <c r="K850" s="2344"/>
      <c r="L850" s="2344"/>
      <c r="M850" s="2344"/>
      <c r="N850" s="2344"/>
    </row>
    <row r="851" spans="1:14" ht="15.75" customHeight="1">
      <c r="A851" s="2344"/>
      <c r="B851" s="2344"/>
      <c r="C851" s="2344"/>
      <c r="D851" s="2344"/>
      <c r="E851" s="2344"/>
      <c r="F851" s="2344"/>
      <c r="G851" s="2344"/>
      <c r="H851" s="2344"/>
      <c r="I851" s="2344"/>
      <c r="J851" s="2344"/>
      <c r="K851" s="2344"/>
      <c r="L851" s="2344"/>
      <c r="M851" s="2344"/>
      <c r="N851" s="2344"/>
    </row>
    <row r="852" spans="1:14" ht="15.75" customHeight="1">
      <c r="A852" s="2344"/>
      <c r="B852" s="2344"/>
      <c r="C852" s="2344"/>
      <c r="D852" s="2344"/>
      <c r="E852" s="2344"/>
      <c r="F852" s="2344"/>
      <c r="G852" s="2344"/>
      <c r="H852" s="2344"/>
      <c r="I852" s="2344"/>
      <c r="J852" s="2344"/>
      <c r="K852" s="2344"/>
      <c r="L852" s="2344"/>
      <c r="M852" s="2344"/>
      <c r="N852" s="2344"/>
    </row>
    <row r="853" spans="1:14" ht="15.75" customHeight="1">
      <c r="A853" s="2344"/>
      <c r="B853" s="2344"/>
      <c r="C853" s="2344"/>
      <c r="D853" s="2344"/>
      <c r="E853" s="2344"/>
      <c r="F853" s="2344"/>
      <c r="G853" s="2344"/>
      <c r="H853" s="2344"/>
      <c r="I853" s="2344"/>
      <c r="J853" s="2344"/>
      <c r="K853" s="2344"/>
      <c r="L853" s="2344"/>
      <c r="M853" s="2344"/>
      <c r="N853" s="2344"/>
    </row>
    <row r="854" spans="1:14" ht="15.75" customHeight="1">
      <c r="A854" s="2344"/>
      <c r="B854" s="2344"/>
      <c r="C854" s="2344"/>
      <c r="D854" s="2344"/>
      <c r="E854" s="2344"/>
      <c r="F854" s="2344"/>
      <c r="G854" s="2344"/>
      <c r="H854" s="2344"/>
      <c r="I854" s="2344"/>
      <c r="J854" s="2344"/>
      <c r="K854" s="2344"/>
      <c r="L854" s="2344"/>
      <c r="M854" s="2344"/>
      <c r="N854" s="2344"/>
    </row>
    <row r="855" spans="1:14" ht="15.75" customHeight="1">
      <c r="A855" s="2344"/>
      <c r="B855" s="2344"/>
      <c r="C855" s="2344"/>
      <c r="D855" s="2344"/>
      <c r="E855" s="2344"/>
      <c r="F855" s="2344"/>
      <c r="G855" s="2344"/>
      <c r="H855" s="2344"/>
      <c r="I855" s="2344"/>
      <c r="J855" s="2344"/>
      <c r="K855" s="2344"/>
      <c r="L855" s="2344"/>
      <c r="M855" s="2344"/>
      <c r="N855" s="2344"/>
    </row>
    <row r="856" spans="1:14" ht="15.75" customHeight="1">
      <c r="A856" s="2344"/>
      <c r="B856" s="2344"/>
      <c r="C856" s="2344"/>
      <c r="D856" s="2344"/>
      <c r="E856" s="2344"/>
      <c r="F856" s="2344"/>
      <c r="G856" s="2344"/>
      <c r="H856" s="2344"/>
      <c r="I856" s="2344"/>
      <c r="J856" s="2344"/>
      <c r="K856" s="2344"/>
      <c r="L856" s="2344"/>
      <c r="M856" s="2344"/>
      <c r="N856" s="2344"/>
    </row>
    <row r="857" spans="1:14" ht="15.75" customHeight="1">
      <c r="A857" s="2344"/>
      <c r="B857" s="2344"/>
      <c r="C857" s="2344"/>
      <c r="D857" s="2344"/>
      <c r="E857" s="2344"/>
      <c r="F857" s="2344"/>
      <c r="G857" s="2344"/>
      <c r="H857" s="2344"/>
      <c r="I857" s="2344"/>
      <c r="J857" s="2344"/>
      <c r="K857" s="2344"/>
      <c r="L857" s="2344"/>
      <c r="M857" s="2344"/>
      <c r="N857" s="2344"/>
    </row>
    <row r="858" spans="1:14" ht="15.75" customHeight="1">
      <c r="A858" s="2344"/>
      <c r="B858" s="2344"/>
      <c r="C858" s="2344"/>
      <c r="D858" s="2344"/>
      <c r="E858" s="2344"/>
      <c r="F858" s="2344"/>
      <c r="G858" s="2344"/>
      <c r="H858" s="2344"/>
      <c r="I858" s="2344"/>
      <c r="J858" s="2344"/>
      <c r="K858" s="2344"/>
      <c r="L858" s="2344"/>
      <c r="M858" s="2344"/>
      <c r="N858" s="2344"/>
    </row>
    <row r="859" spans="1:14" ht="15.75" customHeight="1">
      <c r="A859" s="2344"/>
      <c r="B859" s="2344"/>
      <c r="C859" s="2344"/>
      <c r="D859" s="2344"/>
      <c r="E859" s="2344"/>
      <c r="F859" s="2344"/>
      <c r="G859" s="2344"/>
      <c r="H859" s="2344"/>
      <c r="I859" s="2344"/>
      <c r="J859" s="2344"/>
      <c r="K859" s="2344"/>
      <c r="L859" s="2344"/>
      <c r="M859" s="2344"/>
      <c r="N859" s="2344"/>
    </row>
    <row r="860" spans="1:14" ht="15.75" customHeight="1">
      <c r="A860" s="2344"/>
      <c r="B860" s="2344"/>
      <c r="C860" s="2344"/>
      <c r="D860" s="2344"/>
      <c r="E860" s="2344"/>
      <c r="F860" s="2344"/>
      <c r="G860" s="2344"/>
      <c r="H860" s="2344"/>
      <c r="I860" s="2344"/>
      <c r="J860" s="2344"/>
      <c r="K860" s="2344"/>
      <c r="L860" s="2344"/>
      <c r="M860" s="2344"/>
      <c r="N860" s="2344"/>
    </row>
    <row r="861" spans="1:14" ht="15.75" customHeight="1">
      <c r="A861" s="2344"/>
      <c r="B861" s="2344"/>
      <c r="C861" s="2344"/>
      <c r="D861" s="2344"/>
      <c r="E861" s="2344"/>
      <c r="F861" s="2344"/>
      <c r="G861" s="2344"/>
      <c r="H861" s="2344"/>
      <c r="I861" s="2344"/>
      <c r="J861" s="2344"/>
      <c r="K861" s="2344"/>
      <c r="L861" s="2344"/>
      <c r="M861" s="2344"/>
      <c r="N861" s="2344"/>
    </row>
    <row r="862" spans="1:14" ht="15.75" customHeight="1">
      <c r="A862" s="2344"/>
      <c r="B862" s="2344"/>
      <c r="C862" s="2344"/>
      <c r="D862" s="2344"/>
      <c r="E862" s="2344"/>
      <c r="F862" s="2344"/>
      <c r="G862" s="2344"/>
      <c r="H862" s="2344"/>
      <c r="I862" s="2344"/>
      <c r="J862" s="2344"/>
      <c r="K862" s="2344"/>
      <c r="L862" s="2344"/>
      <c r="M862" s="2344"/>
      <c r="N862" s="2344"/>
    </row>
    <row r="863" spans="1:14" ht="15.75" customHeight="1">
      <c r="A863" s="2344"/>
      <c r="B863" s="2344"/>
      <c r="C863" s="2344"/>
      <c r="D863" s="2344"/>
      <c r="E863" s="2344"/>
      <c r="F863" s="2344"/>
      <c r="G863" s="2344"/>
      <c r="H863" s="2344"/>
      <c r="I863" s="2344"/>
      <c r="J863" s="2344"/>
      <c r="K863" s="2344"/>
      <c r="L863" s="2344"/>
      <c r="M863" s="2344"/>
      <c r="N863" s="2344"/>
    </row>
    <row r="864" spans="1:14" ht="15.75" customHeight="1">
      <c r="A864" s="2344"/>
      <c r="B864" s="2344"/>
      <c r="C864" s="2344"/>
      <c r="D864" s="2344"/>
      <c r="E864" s="2344"/>
      <c r="F864" s="2344"/>
      <c r="G864" s="2344"/>
      <c r="H864" s="2344"/>
      <c r="I864" s="2344"/>
      <c r="J864" s="2344"/>
      <c r="K864" s="2344"/>
      <c r="L864" s="2344"/>
      <c r="M864" s="2344"/>
      <c r="N864" s="2344"/>
    </row>
    <row r="865" spans="1:14" ht="15.75" customHeight="1">
      <c r="A865" s="2344"/>
      <c r="B865" s="2344"/>
      <c r="C865" s="2344"/>
      <c r="D865" s="2344"/>
      <c r="E865" s="2344"/>
      <c r="F865" s="2344"/>
      <c r="G865" s="2344"/>
      <c r="H865" s="2344"/>
      <c r="I865" s="2344"/>
      <c r="J865" s="2344"/>
      <c r="K865" s="2344"/>
      <c r="L865" s="2344"/>
      <c r="M865" s="2344"/>
      <c r="N865" s="2344"/>
    </row>
    <row r="866" spans="1:14" ht="15.75" customHeight="1">
      <c r="A866" s="2344"/>
      <c r="B866" s="2344"/>
      <c r="C866" s="2344"/>
      <c r="D866" s="2344"/>
      <c r="E866" s="2344"/>
      <c r="F866" s="2344"/>
      <c r="G866" s="2344"/>
      <c r="H866" s="2344"/>
      <c r="I866" s="2344"/>
      <c r="J866" s="2344"/>
      <c r="K866" s="2344"/>
      <c r="L866" s="2344"/>
      <c r="M866" s="2344"/>
      <c r="N866" s="2344"/>
    </row>
    <row r="867" spans="1:14" ht="15.75" customHeight="1">
      <c r="A867" s="2344"/>
      <c r="B867" s="2344"/>
      <c r="C867" s="2344"/>
      <c r="D867" s="2344"/>
      <c r="E867" s="2344"/>
      <c r="F867" s="2344"/>
      <c r="G867" s="2344"/>
      <c r="H867" s="2344"/>
      <c r="I867" s="2344"/>
      <c r="J867" s="2344"/>
      <c r="K867" s="2344"/>
      <c r="L867" s="2344"/>
      <c r="M867" s="2344"/>
      <c r="N867" s="2344"/>
    </row>
    <row r="868" spans="1:14" ht="15.75" customHeight="1">
      <c r="A868" s="2344"/>
      <c r="B868" s="2344"/>
      <c r="C868" s="2344"/>
      <c r="D868" s="2344"/>
      <c r="E868" s="2344"/>
      <c r="F868" s="2344"/>
      <c r="G868" s="2344"/>
      <c r="H868" s="2344"/>
      <c r="I868" s="2344"/>
      <c r="J868" s="2344"/>
      <c r="K868" s="2344"/>
      <c r="L868" s="2344"/>
      <c r="M868" s="2344"/>
      <c r="N868" s="2344"/>
    </row>
    <row r="869" spans="1:14" ht="15.75" customHeight="1">
      <c r="A869" s="2344"/>
      <c r="B869" s="2344"/>
      <c r="C869" s="2344"/>
      <c r="D869" s="2344"/>
      <c r="E869" s="2344"/>
      <c r="F869" s="2344"/>
      <c r="G869" s="2344"/>
      <c r="H869" s="2344"/>
      <c r="I869" s="2344"/>
      <c r="J869" s="2344"/>
      <c r="K869" s="2344"/>
      <c r="L869" s="2344"/>
      <c r="M869" s="2344"/>
      <c r="N869" s="2344"/>
    </row>
    <row r="870" spans="1:14" ht="15.75" customHeight="1">
      <c r="A870" s="2344"/>
      <c r="B870" s="2344"/>
      <c r="C870" s="2344"/>
      <c r="D870" s="2344"/>
      <c r="E870" s="2344"/>
      <c r="F870" s="2344"/>
      <c r="G870" s="2344"/>
      <c r="H870" s="2344"/>
      <c r="I870" s="2344"/>
      <c r="J870" s="2344"/>
      <c r="K870" s="2344"/>
      <c r="L870" s="2344"/>
      <c r="M870" s="2344"/>
      <c r="N870" s="2344"/>
    </row>
    <row r="871" spans="1:14" ht="15.75" customHeight="1">
      <c r="A871" s="2344"/>
      <c r="B871" s="2344"/>
      <c r="C871" s="2344"/>
      <c r="D871" s="2344"/>
      <c r="E871" s="2344"/>
      <c r="F871" s="2344"/>
      <c r="G871" s="2344"/>
      <c r="H871" s="2344"/>
      <c r="I871" s="2344"/>
      <c r="J871" s="2344"/>
      <c r="K871" s="2344"/>
      <c r="L871" s="2344"/>
      <c r="M871" s="2344"/>
      <c r="N871" s="2344"/>
    </row>
    <row r="872" spans="1:14" ht="15.75" customHeight="1">
      <c r="A872" s="2344"/>
      <c r="B872" s="2344"/>
      <c r="C872" s="2344"/>
      <c r="D872" s="2344"/>
      <c r="E872" s="2344"/>
      <c r="F872" s="2344"/>
      <c r="G872" s="2344"/>
      <c r="H872" s="2344"/>
      <c r="I872" s="2344"/>
      <c r="J872" s="2344"/>
      <c r="K872" s="2344"/>
      <c r="L872" s="2344"/>
      <c r="M872" s="2344"/>
      <c r="N872" s="2344"/>
    </row>
    <row r="873" spans="1:14" ht="15.75" customHeight="1">
      <c r="A873" s="2344"/>
      <c r="B873" s="2344"/>
      <c r="C873" s="2344"/>
      <c r="D873" s="2344"/>
      <c r="E873" s="2344"/>
      <c r="F873" s="2344"/>
      <c r="G873" s="2344"/>
      <c r="H873" s="2344"/>
      <c r="I873" s="2344"/>
      <c r="J873" s="2344"/>
      <c r="K873" s="2344"/>
      <c r="L873" s="2344"/>
      <c r="M873" s="2344"/>
      <c r="N873" s="2344"/>
    </row>
    <row r="874" spans="1:14" ht="15.75" customHeight="1">
      <c r="A874" s="2344"/>
      <c r="B874" s="2344"/>
      <c r="C874" s="2344"/>
      <c r="D874" s="2344"/>
      <c r="E874" s="2344"/>
      <c r="F874" s="2344"/>
      <c r="G874" s="2344"/>
      <c r="H874" s="2344"/>
      <c r="I874" s="2344"/>
      <c r="J874" s="2344"/>
      <c r="K874" s="2344"/>
      <c r="L874" s="2344"/>
      <c r="M874" s="2344"/>
      <c r="N874" s="2344"/>
    </row>
    <row r="875" spans="1:14" ht="15.75" customHeight="1">
      <c r="A875" s="2344"/>
      <c r="B875" s="2344"/>
      <c r="C875" s="2344"/>
      <c r="D875" s="2344"/>
      <c r="E875" s="2344"/>
      <c r="F875" s="2344"/>
      <c r="G875" s="2344"/>
      <c r="H875" s="2344"/>
      <c r="I875" s="2344"/>
      <c r="J875" s="2344"/>
      <c r="K875" s="2344"/>
      <c r="L875" s="2344"/>
      <c r="M875" s="2344"/>
      <c r="N875" s="2344"/>
    </row>
    <row r="876" spans="1:14" ht="15.75" customHeight="1">
      <c r="A876" s="2344"/>
      <c r="B876" s="2344"/>
      <c r="C876" s="2344"/>
      <c r="D876" s="2344"/>
      <c r="E876" s="2344"/>
      <c r="F876" s="2344"/>
      <c r="G876" s="2344"/>
      <c r="H876" s="2344"/>
      <c r="I876" s="2344"/>
      <c r="J876" s="2344"/>
      <c r="K876" s="2344"/>
      <c r="L876" s="2344"/>
      <c r="M876" s="2344"/>
      <c r="N876" s="2344"/>
    </row>
    <row r="877" spans="1:14" ht="15.75" customHeight="1">
      <c r="A877" s="2344"/>
      <c r="B877" s="2344"/>
      <c r="C877" s="2344"/>
      <c r="D877" s="2344"/>
      <c r="E877" s="2344"/>
      <c r="F877" s="2344"/>
      <c r="G877" s="2344"/>
      <c r="H877" s="2344"/>
      <c r="I877" s="2344"/>
      <c r="J877" s="2344"/>
      <c r="K877" s="2344"/>
      <c r="L877" s="2344"/>
      <c r="M877" s="2344"/>
      <c r="N877" s="2344"/>
    </row>
    <row r="878" spans="1:14" ht="15.75" customHeight="1">
      <c r="A878" s="2344"/>
      <c r="B878" s="2344"/>
      <c r="C878" s="2344"/>
      <c r="D878" s="2344"/>
      <c r="E878" s="2344"/>
      <c r="F878" s="2344"/>
      <c r="G878" s="2344"/>
      <c r="H878" s="2344"/>
      <c r="I878" s="2344"/>
      <c r="J878" s="2344"/>
      <c r="K878" s="2344"/>
      <c r="L878" s="2344"/>
      <c r="M878" s="2344"/>
      <c r="N878" s="2344"/>
    </row>
    <row r="879" spans="1:14" ht="15.75" customHeight="1">
      <c r="A879" s="2344"/>
      <c r="B879" s="2344"/>
      <c r="C879" s="2344"/>
      <c r="D879" s="2344"/>
      <c r="E879" s="2344"/>
      <c r="F879" s="2344"/>
      <c r="G879" s="2344"/>
      <c r="H879" s="2344"/>
      <c r="I879" s="2344"/>
      <c r="J879" s="2344"/>
      <c r="K879" s="2344"/>
      <c r="L879" s="2344"/>
      <c r="M879" s="2344"/>
      <c r="N879" s="2344"/>
    </row>
    <row r="880" spans="1:14" ht="15.75" customHeight="1">
      <c r="A880" s="2344"/>
      <c r="B880" s="2344"/>
      <c r="C880" s="2344"/>
      <c r="D880" s="2344"/>
      <c r="E880" s="2344"/>
      <c r="F880" s="2344"/>
      <c r="G880" s="2344"/>
      <c r="H880" s="2344"/>
      <c r="I880" s="2344"/>
      <c r="J880" s="2344"/>
      <c r="K880" s="2344"/>
      <c r="L880" s="2344"/>
      <c r="M880" s="2344"/>
      <c r="N880" s="2344"/>
    </row>
    <row r="881" spans="1:14" ht="15.75" customHeight="1">
      <c r="A881" s="2344"/>
      <c r="B881" s="2344"/>
      <c r="C881" s="2344"/>
      <c r="D881" s="2344"/>
      <c r="E881" s="2344"/>
      <c r="F881" s="2344"/>
      <c r="G881" s="2344"/>
      <c r="H881" s="2344"/>
      <c r="I881" s="2344"/>
      <c r="J881" s="2344"/>
      <c r="K881" s="2344"/>
      <c r="L881" s="2344"/>
      <c r="M881" s="2344"/>
      <c r="N881" s="2344"/>
    </row>
    <row r="882" spans="1:14" ht="15.75" customHeight="1">
      <c r="A882" s="2344"/>
      <c r="B882" s="2344"/>
      <c r="C882" s="2344"/>
      <c r="D882" s="2344"/>
      <c r="E882" s="2344"/>
      <c r="F882" s="2344"/>
      <c r="G882" s="2344"/>
      <c r="H882" s="2344"/>
      <c r="I882" s="2344"/>
      <c r="J882" s="2344"/>
      <c r="K882" s="2344"/>
      <c r="L882" s="2344"/>
      <c r="M882" s="2344"/>
      <c r="N882" s="2344"/>
    </row>
    <row r="883" spans="1:14" ht="15.75" customHeight="1">
      <c r="A883" s="2344"/>
      <c r="B883" s="2344"/>
      <c r="C883" s="2344"/>
      <c r="D883" s="2344"/>
      <c r="E883" s="2344"/>
      <c r="F883" s="2344"/>
      <c r="G883" s="2344"/>
      <c r="H883" s="2344"/>
      <c r="I883" s="2344"/>
      <c r="J883" s="2344"/>
      <c r="K883" s="2344"/>
      <c r="L883" s="2344"/>
      <c r="M883" s="2344"/>
      <c r="N883" s="2344"/>
    </row>
    <row r="884" spans="1:14" ht="15.75" customHeight="1">
      <c r="A884" s="2344"/>
      <c r="B884" s="2344"/>
      <c r="C884" s="2344"/>
      <c r="D884" s="2344"/>
      <c r="E884" s="2344"/>
      <c r="F884" s="2344"/>
      <c r="G884" s="2344"/>
      <c r="H884" s="2344"/>
      <c r="I884" s="2344"/>
      <c r="J884" s="2344"/>
      <c r="K884" s="2344"/>
      <c r="L884" s="2344"/>
      <c r="M884" s="2344"/>
      <c r="N884" s="2344"/>
    </row>
    <row r="885" spans="1:14" ht="15.75" customHeight="1">
      <c r="A885" s="2344"/>
      <c r="B885" s="2344"/>
      <c r="C885" s="2344"/>
      <c r="D885" s="2344"/>
      <c r="E885" s="2344"/>
      <c r="F885" s="2344"/>
      <c r="G885" s="2344"/>
      <c r="H885" s="2344"/>
      <c r="I885" s="2344"/>
      <c r="J885" s="2344"/>
      <c r="K885" s="2344"/>
      <c r="L885" s="2344"/>
      <c r="M885" s="2344"/>
      <c r="N885" s="2344"/>
    </row>
    <row r="886" spans="1:14" ht="15.75" customHeight="1">
      <c r="A886" s="2344"/>
      <c r="B886" s="2344"/>
      <c r="C886" s="2344"/>
      <c r="D886" s="2344"/>
      <c r="E886" s="2344"/>
      <c r="F886" s="2344"/>
      <c r="G886" s="2344"/>
      <c r="H886" s="2344"/>
      <c r="I886" s="2344"/>
      <c r="J886" s="2344"/>
      <c r="K886" s="2344"/>
      <c r="L886" s="2344"/>
      <c r="M886" s="2344"/>
      <c r="N886" s="2344"/>
    </row>
    <row r="887" spans="1:14" ht="15.75" customHeight="1">
      <c r="A887" s="2344"/>
      <c r="B887" s="2344"/>
      <c r="C887" s="2344"/>
      <c r="D887" s="2344"/>
      <c r="E887" s="2344"/>
      <c r="F887" s="2344"/>
      <c r="G887" s="2344"/>
      <c r="H887" s="2344"/>
      <c r="I887" s="2344"/>
      <c r="J887" s="2344"/>
      <c r="K887" s="2344"/>
      <c r="L887" s="2344"/>
      <c r="M887" s="2344"/>
      <c r="N887" s="2344"/>
    </row>
    <row r="888" spans="1:14" ht="15.75" customHeight="1">
      <c r="A888" s="2344"/>
      <c r="B888" s="2344"/>
      <c r="C888" s="2344"/>
      <c r="D888" s="2344"/>
      <c r="E888" s="2344"/>
      <c r="F888" s="2344"/>
      <c r="G888" s="2344"/>
      <c r="H888" s="2344"/>
      <c r="I888" s="2344"/>
      <c r="J888" s="2344"/>
      <c r="K888" s="2344"/>
      <c r="L888" s="2344"/>
      <c r="M888" s="2344"/>
      <c r="N888" s="2344"/>
    </row>
    <row r="889" spans="1:14" ht="15.75" customHeight="1">
      <c r="A889" s="2344"/>
      <c r="B889" s="2344"/>
      <c r="C889" s="2344"/>
      <c r="D889" s="2344"/>
      <c r="E889" s="2344"/>
      <c r="F889" s="2344"/>
      <c r="G889" s="2344"/>
      <c r="H889" s="2344"/>
      <c r="I889" s="2344"/>
      <c r="J889" s="2344"/>
      <c r="K889" s="2344"/>
      <c r="L889" s="2344"/>
      <c r="M889" s="2344"/>
      <c r="N889" s="2344"/>
    </row>
    <row r="890" spans="1:14" ht="15.75" customHeight="1">
      <c r="A890" s="2344"/>
      <c r="B890" s="2344"/>
      <c r="C890" s="2344"/>
      <c r="D890" s="2344"/>
      <c r="E890" s="2344"/>
      <c r="F890" s="2344"/>
      <c r="G890" s="2344"/>
      <c r="H890" s="2344"/>
      <c r="I890" s="2344"/>
      <c r="J890" s="2344"/>
      <c r="K890" s="2344"/>
      <c r="L890" s="2344"/>
      <c r="M890" s="2344"/>
      <c r="N890" s="2344"/>
    </row>
    <row r="891" spans="1:14" ht="15.75" customHeight="1">
      <c r="A891" s="2344"/>
      <c r="B891" s="2344"/>
      <c r="C891" s="2344"/>
      <c r="D891" s="2344"/>
      <c r="E891" s="2344"/>
      <c r="F891" s="2344"/>
      <c r="G891" s="2344"/>
      <c r="H891" s="2344"/>
      <c r="I891" s="2344"/>
      <c r="J891" s="2344"/>
      <c r="K891" s="2344"/>
      <c r="L891" s="2344"/>
      <c r="M891" s="2344"/>
      <c r="N891" s="2344"/>
    </row>
    <row r="892" spans="1:14" ht="15.75" customHeight="1">
      <c r="A892" s="2344"/>
      <c r="B892" s="2344"/>
      <c r="C892" s="2344"/>
      <c r="D892" s="2344"/>
      <c r="E892" s="2344"/>
      <c r="F892" s="2344"/>
      <c r="G892" s="2344"/>
      <c r="H892" s="2344"/>
      <c r="I892" s="2344"/>
      <c r="J892" s="2344"/>
      <c r="K892" s="2344"/>
      <c r="L892" s="2344"/>
      <c r="M892" s="2344"/>
      <c r="N892" s="2344"/>
    </row>
    <row r="893" spans="1:14" ht="15.75" customHeight="1">
      <c r="A893" s="2344"/>
      <c r="B893" s="2344"/>
      <c r="C893" s="2344"/>
      <c r="D893" s="2344"/>
      <c r="E893" s="2344"/>
      <c r="F893" s="2344"/>
      <c r="G893" s="2344"/>
      <c r="H893" s="2344"/>
      <c r="I893" s="2344"/>
      <c r="J893" s="2344"/>
      <c r="K893" s="2344"/>
      <c r="L893" s="2344"/>
      <c r="M893" s="2344"/>
      <c r="N893" s="2344"/>
    </row>
    <row r="894" spans="1:14" ht="15.75" customHeight="1">
      <c r="A894" s="2344"/>
      <c r="B894" s="2344"/>
      <c r="C894" s="2344"/>
      <c r="D894" s="2344"/>
      <c r="E894" s="2344"/>
      <c r="F894" s="2344"/>
      <c r="G894" s="2344"/>
      <c r="H894" s="2344"/>
      <c r="I894" s="2344"/>
      <c r="J894" s="2344"/>
      <c r="K894" s="2344"/>
      <c r="L894" s="2344"/>
      <c r="M894" s="2344"/>
      <c r="N894" s="2344"/>
    </row>
    <row r="895" spans="1:14" ht="15.75" customHeight="1">
      <c r="A895" s="2344"/>
      <c r="B895" s="2344"/>
      <c r="C895" s="2344"/>
      <c r="D895" s="2344"/>
      <c r="E895" s="2344"/>
      <c r="F895" s="2344"/>
      <c r="G895" s="2344"/>
      <c r="H895" s="2344"/>
      <c r="I895" s="2344"/>
      <c r="J895" s="2344"/>
      <c r="K895" s="2344"/>
      <c r="L895" s="2344"/>
      <c r="M895" s="2344"/>
      <c r="N895" s="2344"/>
    </row>
    <row r="896" spans="1:14" ht="15.75" customHeight="1">
      <c r="A896" s="2344"/>
      <c r="B896" s="2344"/>
      <c r="C896" s="2344"/>
      <c r="D896" s="2344"/>
      <c r="E896" s="2344"/>
      <c r="F896" s="2344"/>
      <c r="G896" s="2344"/>
      <c r="H896" s="2344"/>
      <c r="I896" s="2344"/>
      <c r="J896" s="2344"/>
      <c r="K896" s="2344"/>
      <c r="L896" s="2344"/>
      <c r="M896" s="2344"/>
      <c r="N896" s="2344"/>
    </row>
    <row r="897" spans="1:14" ht="15.75" customHeight="1">
      <c r="A897" s="2344"/>
      <c r="B897" s="2344"/>
      <c r="C897" s="2344"/>
      <c r="D897" s="2344"/>
      <c r="E897" s="2344"/>
      <c r="F897" s="2344"/>
      <c r="G897" s="2344"/>
      <c r="H897" s="2344"/>
      <c r="I897" s="2344"/>
      <c r="J897" s="2344"/>
      <c r="K897" s="2344"/>
      <c r="L897" s="2344"/>
      <c r="M897" s="2344"/>
      <c r="N897" s="2344"/>
    </row>
    <row r="898" spans="1:14" ht="15.75" customHeight="1">
      <c r="A898" s="2344"/>
      <c r="B898" s="2344"/>
      <c r="C898" s="2344"/>
      <c r="D898" s="2344"/>
      <c r="E898" s="2344"/>
      <c r="F898" s="2344"/>
      <c r="G898" s="2344"/>
      <c r="H898" s="2344"/>
      <c r="I898" s="2344"/>
      <c r="J898" s="2344"/>
      <c r="K898" s="2344"/>
      <c r="L898" s="2344"/>
      <c r="M898" s="2344"/>
      <c r="N898" s="2344"/>
    </row>
    <row r="899" spans="1:14" ht="15.75" customHeight="1">
      <c r="A899" s="2344"/>
      <c r="B899" s="2344"/>
      <c r="C899" s="2344"/>
      <c r="D899" s="2344"/>
      <c r="E899" s="2344"/>
      <c r="F899" s="2344"/>
      <c r="G899" s="2344"/>
      <c r="H899" s="2344"/>
      <c r="I899" s="2344"/>
      <c r="J899" s="2344"/>
      <c r="K899" s="2344"/>
      <c r="L899" s="2344"/>
      <c r="M899" s="2344"/>
      <c r="N899" s="2344"/>
    </row>
    <row r="900" spans="1:14" ht="15.75" customHeight="1">
      <c r="A900" s="2344"/>
      <c r="B900" s="2344"/>
      <c r="C900" s="2344"/>
      <c r="D900" s="2344"/>
      <c r="E900" s="2344"/>
      <c r="F900" s="2344"/>
      <c r="G900" s="2344"/>
      <c r="H900" s="2344"/>
      <c r="I900" s="2344"/>
      <c r="J900" s="2344"/>
      <c r="K900" s="2344"/>
      <c r="L900" s="2344"/>
      <c r="M900" s="2344"/>
      <c r="N900" s="2344"/>
    </row>
    <row r="901" spans="1:14" ht="15.75" customHeight="1">
      <c r="A901" s="2344"/>
      <c r="B901" s="2344"/>
      <c r="C901" s="2344"/>
      <c r="D901" s="2344"/>
      <c r="E901" s="2344"/>
      <c r="F901" s="2344"/>
      <c r="G901" s="2344"/>
      <c r="H901" s="2344"/>
      <c r="I901" s="2344"/>
      <c r="J901" s="2344"/>
      <c r="K901" s="2344"/>
      <c r="L901" s="2344"/>
      <c r="M901" s="2344"/>
      <c r="N901" s="2344"/>
    </row>
    <row r="902" spans="1:14" ht="15.75" customHeight="1">
      <c r="A902" s="2344"/>
      <c r="B902" s="2344"/>
      <c r="C902" s="2344"/>
      <c r="D902" s="2344"/>
      <c r="E902" s="2344"/>
      <c r="F902" s="2344"/>
      <c r="G902" s="2344"/>
      <c r="H902" s="2344"/>
      <c r="I902" s="2344"/>
      <c r="J902" s="2344"/>
      <c r="K902" s="2344"/>
      <c r="L902" s="2344"/>
      <c r="M902" s="2344"/>
      <c r="N902" s="2344"/>
    </row>
    <row r="903" spans="1:14" ht="15.75" customHeight="1">
      <c r="A903" s="2344"/>
      <c r="B903" s="2344"/>
      <c r="C903" s="2344"/>
      <c r="D903" s="2344"/>
      <c r="E903" s="2344"/>
      <c r="F903" s="2344"/>
      <c r="G903" s="2344"/>
      <c r="H903" s="2344"/>
      <c r="I903" s="2344"/>
      <c r="J903" s="2344"/>
      <c r="K903" s="2344"/>
      <c r="L903" s="2344"/>
      <c r="M903" s="2344"/>
      <c r="N903" s="2344"/>
    </row>
    <row r="904" spans="1:14" ht="15.75" customHeight="1">
      <c r="A904" s="2344"/>
      <c r="B904" s="2344"/>
      <c r="C904" s="2344"/>
      <c r="D904" s="2344"/>
      <c r="E904" s="2344"/>
      <c r="F904" s="2344"/>
      <c r="G904" s="2344"/>
      <c r="H904" s="2344"/>
      <c r="I904" s="2344"/>
      <c r="J904" s="2344"/>
      <c r="K904" s="2344"/>
      <c r="L904" s="2344"/>
      <c r="M904" s="2344"/>
      <c r="N904" s="2344"/>
    </row>
    <row r="905" spans="1:14" ht="15.75" customHeight="1">
      <c r="A905" s="2344"/>
      <c r="B905" s="2344"/>
      <c r="C905" s="2344"/>
      <c r="D905" s="2344"/>
      <c r="E905" s="2344"/>
      <c r="F905" s="2344"/>
      <c r="G905" s="2344"/>
      <c r="H905" s="2344"/>
      <c r="I905" s="2344"/>
      <c r="J905" s="2344"/>
      <c r="K905" s="2344"/>
      <c r="L905" s="2344"/>
      <c r="M905" s="2344"/>
      <c r="N905" s="2344"/>
    </row>
    <row r="906" spans="1:14" ht="15.75" customHeight="1">
      <c r="A906" s="2344"/>
      <c r="B906" s="2344"/>
      <c r="C906" s="2344"/>
      <c r="D906" s="2344"/>
      <c r="E906" s="2344"/>
      <c r="F906" s="2344"/>
      <c r="G906" s="2344"/>
      <c r="H906" s="2344"/>
      <c r="I906" s="2344"/>
      <c r="J906" s="2344"/>
      <c r="K906" s="2344"/>
      <c r="L906" s="2344"/>
      <c r="M906" s="2344"/>
      <c r="N906" s="2344"/>
    </row>
    <row r="907" spans="1:14" ht="15.75" customHeight="1">
      <c r="A907" s="2344"/>
      <c r="B907" s="2344"/>
      <c r="C907" s="2344"/>
      <c r="D907" s="2344"/>
      <c r="E907" s="2344"/>
      <c r="F907" s="2344"/>
      <c r="G907" s="2344"/>
      <c r="H907" s="2344"/>
      <c r="I907" s="2344"/>
      <c r="J907" s="2344"/>
      <c r="K907" s="2344"/>
      <c r="L907" s="2344"/>
      <c r="M907" s="2344"/>
      <c r="N907" s="2344"/>
    </row>
    <row r="908" spans="1:14" ht="15.75" customHeight="1">
      <c r="A908" s="2344"/>
      <c r="B908" s="2344"/>
      <c r="C908" s="2344"/>
      <c r="D908" s="2344"/>
      <c r="E908" s="2344"/>
      <c r="F908" s="2344"/>
      <c r="G908" s="2344"/>
      <c r="H908" s="2344"/>
      <c r="I908" s="2344"/>
      <c r="J908" s="2344"/>
      <c r="K908" s="2344"/>
      <c r="L908" s="2344"/>
      <c r="M908" s="2344"/>
      <c r="N908" s="2344"/>
    </row>
    <row r="909" spans="1:14" ht="15.75" customHeight="1">
      <c r="A909" s="2344"/>
      <c r="B909" s="2344"/>
      <c r="C909" s="2344"/>
      <c r="D909" s="2344"/>
      <c r="E909" s="2344"/>
      <c r="F909" s="2344"/>
      <c r="G909" s="2344"/>
      <c r="H909" s="2344"/>
      <c r="I909" s="2344"/>
      <c r="J909" s="2344"/>
      <c r="K909" s="2344"/>
      <c r="L909" s="2344"/>
      <c r="M909" s="2344"/>
      <c r="N909" s="2344"/>
    </row>
    <row r="910" spans="1:14" ht="15.75" customHeight="1">
      <c r="A910" s="2344"/>
      <c r="B910" s="2344"/>
      <c r="C910" s="2344"/>
      <c r="D910" s="2344"/>
      <c r="E910" s="2344"/>
      <c r="F910" s="2344"/>
      <c r="G910" s="2344"/>
      <c r="H910" s="2344"/>
      <c r="I910" s="2344"/>
      <c r="J910" s="2344"/>
      <c r="K910" s="2344"/>
      <c r="L910" s="2344"/>
      <c r="M910" s="2344"/>
      <c r="N910" s="2344"/>
    </row>
    <row r="911" spans="1:14" ht="15.75" customHeight="1">
      <c r="A911" s="2344"/>
      <c r="B911" s="2344"/>
      <c r="C911" s="2344"/>
      <c r="D911" s="2344"/>
      <c r="E911" s="2344"/>
      <c r="F911" s="2344"/>
      <c r="G911" s="2344"/>
      <c r="H911" s="2344"/>
      <c r="I911" s="2344"/>
      <c r="J911" s="2344"/>
      <c r="K911" s="2344"/>
      <c r="L911" s="2344"/>
      <c r="M911" s="2344"/>
      <c r="N911" s="2344"/>
    </row>
    <row r="912" spans="1:14" ht="15.75" customHeight="1">
      <c r="A912" s="2344"/>
      <c r="B912" s="2344"/>
      <c r="C912" s="2344"/>
      <c r="D912" s="2344"/>
      <c r="E912" s="2344"/>
      <c r="F912" s="2344"/>
      <c r="G912" s="2344"/>
      <c r="H912" s="2344"/>
      <c r="I912" s="2344"/>
      <c r="J912" s="2344"/>
      <c r="K912" s="2344"/>
      <c r="L912" s="2344"/>
      <c r="M912" s="2344"/>
      <c r="N912" s="2344"/>
    </row>
    <row r="913" spans="1:14" ht="15.75" customHeight="1">
      <c r="A913" s="2344"/>
      <c r="B913" s="2344"/>
      <c r="C913" s="2344"/>
      <c r="D913" s="2344"/>
      <c r="E913" s="2344"/>
      <c r="F913" s="2344"/>
      <c r="G913" s="2344"/>
      <c r="H913" s="2344"/>
      <c r="I913" s="2344"/>
      <c r="J913" s="2344"/>
      <c r="K913" s="2344"/>
      <c r="L913" s="2344"/>
      <c r="M913" s="2344"/>
      <c r="N913" s="2344"/>
    </row>
    <row r="914" spans="1:14" ht="15.75" customHeight="1">
      <c r="A914" s="2344"/>
      <c r="B914" s="2344"/>
      <c r="C914" s="2344"/>
      <c r="D914" s="2344"/>
      <c r="E914" s="2344"/>
      <c r="F914" s="2344"/>
      <c r="G914" s="2344"/>
      <c r="H914" s="2344"/>
      <c r="I914" s="2344"/>
      <c r="J914" s="2344"/>
      <c r="K914" s="2344"/>
      <c r="L914" s="2344"/>
      <c r="M914" s="2344"/>
      <c r="N914" s="2344"/>
    </row>
    <row r="915" spans="1:14" ht="15.75" customHeight="1">
      <c r="A915" s="2344"/>
      <c r="B915" s="2344"/>
      <c r="C915" s="2344"/>
      <c r="D915" s="2344"/>
      <c r="E915" s="2344"/>
      <c r="F915" s="2344"/>
      <c r="G915" s="2344"/>
      <c r="H915" s="2344"/>
      <c r="I915" s="2344"/>
      <c r="J915" s="2344"/>
      <c r="K915" s="2344"/>
      <c r="L915" s="2344"/>
      <c r="M915" s="2344"/>
      <c r="N915" s="2344"/>
    </row>
    <row r="916" spans="1:14" ht="15.75" customHeight="1">
      <c r="A916" s="2344"/>
      <c r="B916" s="2344"/>
      <c r="C916" s="2344"/>
      <c r="D916" s="2344"/>
      <c r="E916" s="2344"/>
      <c r="F916" s="2344"/>
      <c r="G916" s="2344"/>
      <c r="H916" s="2344"/>
      <c r="I916" s="2344"/>
      <c r="J916" s="2344"/>
      <c r="K916" s="2344"/>
      <c r="L916" s="2344"/>
      <c r="M916" s="2344"/>
      <c r="N916" s="2344"/>
    </row>
    <row r="917" spans="1:14" ht="15.75" customHeight="1">
      <c r="A917" s="2344"/>
      <c r="B917" s="2344"/>
      <c r="C917" s="2344"/>
      <c r="D917" s="2344"/>
      <c r="E917" s="2344"/>
      <c r="F917" s="2344"/>
      <c r="G917" s="2344"/>
      <c r="H917" s="2344"/>
      <c r="I917" s="2344"/>
      <c r="J917" s="2344"/>
      <c r="K917" s="2344"/>
      <c r="L917" s="2344"/>
      <c r="M917" s="2344"/>
      <c r="N917" s="2344"/>
    </row>
    <row r="918" spans="1:14" ht="15.75" customHeight="1">
      <c r="A918" s="2344"/>
      <c r="B918" s="2344"/>
      <c r="C918" s="2344"/>
      <c r="D918" s="2344"/>
      <c r="E918" s="2344"/>
      <c r="F918" s="2344"/>
      <c r="G918" s="2344"/>
      <c r="H918" s="2344"/>
      <c r="I918" s="2344"/>
      <c r="J918" s="2344"/>
      <c r="K918" s="2344"/>
      <c r="L918" s="2344"/>
      <c r="M918" s="2344"/>
      <c r="N918" s="2344"/>
    </row>
    <row r="919" spans="1:14" ht="15.75" customHeight="1">
      <c r="A919" s="2344"/>
      <c r="B919" s="2344"/>
      <c r="C919" s="2344"/>
      <c r="D919" s="2344"/>
      <c r="E919" s="2344"/>
      <c r="F919" s="2344"/>
      <c r="G919" s="2344"/>
      <c r="H919" s="2344"/>
      <c r="I919" s="2344"/>
      <c r="J919" s="2344"/>
      <c r="K919" s="2344"/>
      <c r="L919" s="2344"/>
      <c r="M919" s="2344"/>
      <c r="N919" s="2344"/>
    </row>
    <row r="920" spans="1:14" ht="15.75" customHeight="1">
      <c r="A920" s="2344"/>
      <c r="B920" s="2344"/>
      <c r="C920" s="2344"/>
      <c r="D920" s="2344"/>
      <c r="E920" s="2344"/>
      <c r="F920" s="2344"/>
      <c r="G920" s="2344"/>
      <c r="H920" s="2344"/>
      <c r="I920" s="2344"/>
      <c r="J920" s="2344"/>
      <c r="K920" s="2344"/>
      <c r="L920" s="2344"/>
      <c r="M920" s="2344"/>
      <c r="N920" s="2344"/>
    </row>
    <row r="921" spans="1:14" ht="15.75" customHeight="1">
      <c r="A921" s="2344"/>
      <c r="B921" s="2344"/>
      <c r="C921" s="2344"/>
      <c r="D921" s="2344"/>
      <c r="E921" s="2344"/>
      <c r="F921" s="2344"/>
      <c r="G921" s="2344"/>
      <c r="H921" s="2344"/>
      <c r="I921" s="2344"/>
      <c r="J921" s="2344"/>
      <c r="K921" s="2344"/>
      <c r="L921" s="2344"/>
      <c r="M921" s="2344"/>
      <c r="N921" s="2344"/>
    </row>
    <row r="922" spans="1:14" ht="15.75" customHeight="1">
      <c r="A922" s="2344"/>
      <c r="B922" s="2344"/>
      <c r="C922" s="2344"/>
      <c r="D922" s="2344"/>
      <c r="E922" s="2344"/>
      <c r="F922" s="2344"/>
      <c r="G922" s="2344"/>
      <c r="H922" s="2344"/>
      <c r="I922" s="2344"/>
      <c r="J922" s="2344"/>
      <c r="K922" s="2344"/>
      <c r="L922" s="2344"/>
      <c r="M922" s="2344"/>
      <c r="N922" s="2344"/>
    </row>
    <row r="923" spans="1:14" ht="15.75" customHeight="1">
      <c r="A923" s="2344"/>
      <c r="B923" s="2344"/>
      <c r="C923" s="2344"/>
      <c r="D923" s="2344"/>
      <c r="E923" s="2344"/>
      <c r="F923" s="2344"/>
      <c r="G923" s="2344"/>
      <c r="H923" s="2344"/>
      <c r="I923" s="2344"/>
      <c r="J923" s="2344"/>
      <c r="K923" s="2344"/>
      <c r="L923" s="2344"/>
      <c r="M923" s="2344"/>
      <c r="N923" s="2344"/>
    </row>
    <row r="924" spans="1:14" ht="15.75" customHeight="1">
      <c r="A924" s="2344"/>
      <c r="B924" s="2344"/>
      <c r="C924" s="2344"/>
      <c r="D924" s="2344"/>
      <c r="E924" s="2344"/>
      <c r="F924" s="2344"/>
      <c r="G924" s="2344"/>
      <c r="H924" s="2344"/>
      <c r="I924" s="2344"/>
      <c r="J924" s="2344"/>
      <c r="K924" s="2344"/>
      <c r="L924" s="2344"/>
      <c r="M924" s="2344"/>
      <c r="N924" s="2344"/>
    </row>
    <row r="925" spans="1:14" ht="15.75" customHeight="1">
      <c r="A925" s="2344"/>
      <c r="B925" s="2344"/>
      <c r="C925" s="2344"/>
      <c r="D925" s="2344"/>
      <c r="E925" s="2344"/>
      <c r="F925" s="2344"/>
      <c r="G925" s="2344"/>
      <c r="H925" s="2344"/>
      <c r="I925" s="2344"/>
      <c r="J925" s="2344"/>
      <c r="K925" s="2344"/>
      <c r="L925" s="2344"/>
      <c r="M925" s="2344"/>
      <c r="N925" s="2344"/>
    </row>
    <row r="926" spans="1:14" ht="15.75" customHeight="1">
      <c r="A926" s="2344"/>
      <c r="B926" s="2344"/>
      <c r="C926" s="2344"/>
      <c r="D926" s="2344"/>
      <c r="E926" s="2344"/>
      <c r="F926" s="2344"/>
      <c r="G926" s="2344"/>
      <c r="H926" s="2344"/>
      <c r="I926" s="2344"/>
      <c r="J926" s="2344"/>
      <c r="K926" s="2344"/>
      <c r="L926" s="2344"/>
      <c r="M926" s="2344"/>
      <c r="N926" s="2344"/>
    </row>
    <row r="927" spans="1:14" ht="15.75" customHeight="1">
      <c r="A927" s="2344"/>
      <c r="B927" s="2344"/>
      <c r="C927" s="2344"/>
      <c r="D927" s="2344"/>
      <c r="E927" s="2344"/>
      <c r="F927" s="2344"/>
      <c r="G927" s="2344"/>
      <c r="H927" s="2344"/>
      <c r="I927" s="2344"/>
      <c r="J927" s="2344"/>
      <c r="K927" s="2344"/>
      <c r="L927" s="2344"/>
      <c r="M927" s="2344"/>
      <c r="N927" s="2344"/>
    </row>
    <row r="928" spans="1:14" ht="15.75" customHeight="1">
      <c r="A928" s="2344"/>
      <c r="B928" s="2344"/>
      <c r="C928" s="2344"/>
      <c r="D928" s="2344"/>
      <c r="E928" s="2344"/>
      <c r="F928" s="2344"/>
      <c r="G928" s="2344"/>
      <c r="H928" s="2344"/>
      <c r="I928" s="2344"/>
      <c r="J928" s="2344"/>
      <c r="K928" s="2344"/>
      <c r="L928" s="2344"/>
      <c r="M928" s="2344"/>
      <c r="N928" s="2344"/>
    </row>
    <row r="929" spans="1:14" ht="15.75" customHeight="1">
      <c r="A929" s="2344"/>
      <c r="B929" s="2344"/>
      <c r="C929" s="2344"/>
      <c r="D929" s="2344"/>
      <c r="E929" s="2344"/>
      <c r="F929" s="2344"/>
      <c r="G929" s="2344"/>
      <c r="H929" s="2344"/>
      <c r="I929" s="2344"/>
      <c r="J929" s="2344"/>
      <c r="K929" s="2344"/>
      <c r="L929" s="2344"/>
      <c r="M929" s="2344"/>
      <c r="N929" s="2344"/>
    </row>
    <row r="930" spans="1:14" ht="15.75" customHeight="1">
      <c r="A930" s="2344"/>
      <c r="B930" s="2344"/>
      <c r="C930" s="2344"/>
      <c r="D930" s="2344"/>
      <c r="E930" s="2344"/>
      <c r="F930" s="2344"/>
      <c r="G930" s="2344"/>
      <c r="H930" s="2344"/>
      <c r="I930" s="2344"/>
      <c r="J930" s="2344"/>
      <c r="K930" s="2344"/>
      <c r="L930" s="2344"/>
      <c r="M930" s="2344"/>
      <c r="N930" s="2344"/>
    </row>
    <row r="931" spans="1:14" ht="15.75" customHeight="1">
      <c r="A931" s="2344"/>
      <c r="B931" s="2344"/>
      <c r="C931" s="2344"/>
      <c r="D931" s="2344"/>
      <c r="E931" s="2344"/>
      <c r="F931" s="2344"/>
      <c r="G931" s="2344"/>
      <c r="H931" s="2344"/>
      <c r="I931" s="2344"/>
      <c r="J931" s="2344"/>
      <c r="K931" s="2344"/>
      <c r="L931" s="2344"/>
      <c r="M931" s="2344"/>
      <c r="N931" s="2344"/>
    </row>
    <row r="932" spans="1:14" ht="15.75" customHeight="1">
      <c r="A932" s="2344"/>
      <c r="B932" s="2344"/>
      <c r="C932" s="2344"/>
      <c r="D932" s="2344"/>
      <c r="E932" s="2344"/>
      <c r="F932" s="2344"/>
      <c r="G932" s="2344"/>
      <c r="H932" s="2344"/>
      <c r="I932" s="2344"/>
      <c r="J932" s="2344"/>
      <c r="K932" s="2344"/>
      <c r="L932" s="2344"/>
      <c r="M932" s="2344"/>
      <c r="N932" s="2344"/>
    </row>
    <row r="933" spans="1:14" ht="15.75" customHeight="1">
      <c r="A933" s="2344"/>
      <c r="B933" s="2344"/>
      <c r="C933" s="2344"/>
      <c r="D933" s="2344"/>
      <c r="E933" s="2344"/>
      <c r="F933" s="2344"/>
      <c r="G933" s="2344"/>
      <c r="H933" s="2344"/>
      <c r="I933" s="2344"/>
      <c r="J933" s="2344"/>
      <c r="K933" s="2344"/>
      <c r="L933" s="2344"/>
      <c r="M933" s="2344"/>
      <c r="N933" s="2344"/>
    </row>
    <row r="934" spans="1:14" ht="15.75" customHeight="1">
      <c r="A934" s="2344"/>
      <c r="B934" s="2344"/>
      <c r="C934" s="2344"/>
      <c r="D934" s="2344"/>
      <c r="E934" s="2344"/>
      <c r="F934" s="2344"/>
      <c r="G934" s="2344"/>
      <c r="H934" s="2344"/>
      <c r="I934" s="2344"/>
      <c r="J934" s="2344"/>
      <c r="K934" s="2344"/>
      <c r="L934" s="2344"/>
      <c r="M934" s="2344"/>
      <c r="N934" s="2344"/>
    </row>
    <row r="935" spans="1:14" ht="15.75" customHeight="1">
      <c r="A935" s="2344"/>
      <c r="B935" s="2344"/>
      <c r="C935" s="2344"/>
      <c r="D935" s="2344"/>
      <c r="E935" s="2344"/>
      <c r="F935" s="2344"/>
      <c r="G935" s="2344"/>
      <c r="H935" s="2344"/>
      <c r="I935" s="2344"/>
      <c r="J935" s="2344"/>
      <c r="K935" s="2344"/>
      <c r="L935" s="2344"/>
      <c r="M935" s="2344"/>
      <c r="N935" s="2344"/>
    </row>
    <row r="936" spans="1:14" ht="15.75" customHeight="1">
      <c r="A936" s="2344"/>
      <c r="B936" s="2344"/>
      <c r="C936" s="2344"/>
      <c r="D936" s="2344"/>
      <c r="E936" s="2344"/>
      <c r="F936" s="2344"/>
      <c r="G936" s="2344"/>
      <c r="H936" s="2344"/>
      <c r="I936" s="2344"/>
      <c r="J936" s="2344"/>
      <c r="K936" s="2344"/>
      <c r="L936" s="2344"/>
      <c r="M936" s="2344"/>
      <c r="N936" s="2344"/>
    </row>
    <row r="937" spans="1:14" ht="15.75" customHeight="1">
      <c r="A937" s="2344"/>
      <c r="B937" s="2344"/>
      <c r="C937" s="2344"/>
      <c r="D937" s="2344"/>
      <c r="E937" s="2344"/>
      <c r="F937" s="2344"/>
      <c r="G937" s="2344"/>
      <c r="H937" s="2344"/>
      <c r="I937" s="2344"/>
      <c r="J937" s="2344"/>
      <c r="K937" s="2344"/>
      <c r="L937" s="2344"/>
      <c r="M937" s="2344"/>
      <c r="N937" s="2344"/>
    </row>
    <row r="938" spans="1:14" ht="15.75" customHeight="1">
      <c r="A938" s="2344"/>
      <c r="B938" s="2344"/>
      <c r="C938" s="2344"/>
      <c r="D938" s="2344"/>
      <c r="E938" s="2344"/>
      <c r="F938" s="2344"/>
      <c r="G938" s="2344"/>
      <c r="H938" s="2344"/>
      <c r="I938" s="2344"/>
      <c r="J938" s="2344"/>
      <c r="K938" s="2344"/>
      <c r="L938" s="2344"/>
      <c r="M938" s="2344"/>
      <c r="N938" s="2344"/>
    </row>
    <row r="939" spans="1:14" ht="15.75" customHeight="1">
      <c r="A939" s="2344"/>
      <c r="B939" s="2344"/>
      <c r="C939" s="2344"/>
      <c r="D939" s="2344"/>
      <c r="E939" s="2344"/>
      <c r="F939" s="2344"/>
      <c r="G939" s="2344"/>
      <c r="H939" s="2344"/>
      <c r="I939" s="2344"/>
      <c r="J939" s="2344"/>
      <c r="K939" s="2344"/>
      <c r="L939" s="2344"/>
      <c r="M939" s="2344"/>
      <c r="N939" s="2344"/>
    </row>
    <row r="940" spans="1:14" ht="15.75" customHeight="1">
      <c r="A940" s="2344"/>
      <c r="B940" s="2344"/>
      <c r="C940" s="2344"/>
      <c r="D940" s="2344"/>
      <c r="E940" s="2344"/>
      <c r="F940" s="2344"/>
      <c r="G940" s="2344"/>
      <c r="H940" s="2344"/>
      <c r="I940" s="2344"/>
      <c r="J940" s="2344"/>
      <c r="K940" s="2344"/>
      <c r="L940" s="2344"/>
      <c r="M940" s="2344"/>
      <c r="N940" s="2344"/>
    </row>
    <row r="941" spans="1:14" ht="15.75" customHeight="1">
      <c r="A941" s="2344"/>
      <c r="B941" s="2344"/>
      <c r="C941" s="2344"/>
      <c r="D941" s="2344"/>
      <c r="E941" s="2344"/>
      <c r="F941" s="2344"/>
      <c r="G941" s="2344"/>
      <c r="H941" s="2344"/>
      <c r="I941" s="2344"/>
      <c r="J941" s="2344"/>
      <c r="K941" s="2344"/>
      <c r="L941" s="2344"/>
      <c r="M941" s="2344"/>
      <c r="N941" s="2344"/>
    </row>
    <row r="942" spans="1:14" ht="15.75" customHeight="1">
      <c r="A942" s="2344"/>
      <c r="B942" s="2344"/>
      <c r="C942" s="2344"/>
      <c r="D942" s="2344"/>
      <c r="E942" s="2344"/>
      <c r="F942" s="2344"/>
      <c r="G942" s="2344"/>
      <c r="H942" s="2344"/>
      <c r="I942" s="2344"/>
      <c r="J942" s="2344"/>
      <c r="K942" s="2344"/>
      <c r="L942" s="2344"/>
      <c r="M942" s="2344"/>
      <c r="N942" s="2344"/>
    </row>
    <row r="943" spans="1:14" ht="15.75" customHeight="1">
      <c r="A943" s="2344"/>
      <c r="B943" s="2344"/>
      <c r="C943" s="2344"/>
      <c r="D943" s="2344"/>
      <c r="E943" s="2344"/>
      <c r="F943" s="2344"/>
      <c r="G943" s="2344"/>
      <c r="H943" s="2344"/>
      <c r="I943" s="2344"/>
      <c r="J943" s="2344"/>
      <c r="K943" s="2344"/>
      <c r="L943" s="2344"/>
      <c r="M943" s="2344"/>
      <c r="N943" s="2344"/>
    </row>
    <row r="944" spans="1:14" ht="15.75" customHeight="1">
      <c r="A944" s="2344"/>
      <c r="B944" s="2344"/>
      <c r="C944" s="2344"/>
      <c r="D944" s="2344"/>
      <c r="E944" s="2344"/>
      <c r="F944" s="2344"/>
      <c r="G944" s="2344"/>
      <c r="H944" s="2344"/>
      <c r="I944" s="2344"/>
      <c r="J944" s="2344"/>
      <c r="K944" s="2344"/>
      <c r="L944" s="2344"/>
      <c r="M944" s="2344"/>
      <c r="N944" s="2344"/>
    </row>
    <row r="945" spans="1:14" ht="15.75" customHeight="1">
      <c r="A945" s="2344"/>
      <c r="B945" s="2344"/>
      <c r="C945" s="2344"/>
      <c r="D945" s="2344"/>
      <c r="E945" s="2344"/>
      <c r="F945" s="2344"/>
      <c r="G945" s="2344"/>
      <c r="H945" s="2344"/>
      <c r="I945" s="2344"/>
      <c r="J945" s="2344"/>
      <c r="K945" s="2344"/>
      <c r="L945" s="2344"/>
      <c r="M945" s="2344"/>
      <c r="N945" s="2344"/>
    </row>
    <row r="946" spans="1:14" ht="15.75" customHeight="1">
      <c r="A946" s="2344"/>
      <c r="B946" s="2344"/>
      <c r="C946" s="2344"/>
      <c r="D946" s="2344"/>
      <c r="E946" s="2344"/>
      <c r="F946" s="2344"/>
      <c r="G946" s="2344"/>
      <c r="H946" s="2344"/>
      <c r="I946" s="2344"/>
      <c r="J946" s="2344"/>
      <c r="K946" s="2344"/>
      <c r="L946" s="2344"/>
      <c r="M946" s="2344"/>
      <c r="N946" s="2344"/>
    </row>
    <row r="947" spans="1:14" ht="15.75" customHeight="1">
      <c r="A947" s="2344"/>
      <c r="B947" s="2344"/>
      <c r="C947" s="2344"/>
      <c r="D947" s="2344"/>
      <c r="E947" s="2344"/>
      <c r="F947" s="2344"/>
      <c r="G947" s="2344"/>
      <c r="H947" s="2344"/>
      <c r="I947" s="2344"/>
      <c r="J947" s="2344"/>
      <c r="K947" s="2344"/>
      <c r="L947" s="2344"/>
      <c r="M947" s="2344"/>
      <c r="N947" s="2344"/>
    </row>
    <row r="948" spans="1:14" ht="15.75" customHeight="1">
      <c r="A948" s="2344"/>
      <c r="B948" s="2344"/>
      <c r="C948" s="2344"/>
      <c r="D948" s="2344"/>
      <c r="E948" s="2344"/>
      <c r="F948" s="2344"/>
      <c r="G948" s="2344"/>
      <c r="H948" s="2344"/>
      <c r="I948" s="2344"/>
      <c r="J948" s="2344"/>
      <c r="K948" s="2344"/>
      <c r="L948" s="2344"/>
      <c r="M948" s="2344"/>
      <c r="N948" s="2344"/>
    </row>
    <row r="949" spans="1:14" ht="15.75" customHeight="1">
      <c r="A949" s="2344"/>
      <c r="B949" s="2344"/>
      <c r="C949" s="2344"/>
      <c r="D949" s="2344"/>
      <c r="E949" s="2344"/>
      <c r="F949" s="2344"/>
      <c r="G949" s="2344"/>
      <c r="H949" s="2344"/>
      <c r="I949" s="2344"/>
      <c r="J949" s="2344"/>
      <c r="K949" s="2344"/>
      <c r="L949" s="2344"/>
      <c r="M949" s="2344"/>
      <c r="N949" s="2344"/>
    </row>
    <row r="950" spans="1:14" ht="15.75" customHeight="1">
      <c r="A950" s="2344"/>
      <c r="B950" s="2344"/>
      <c r="C950" s="2344"/>
      <c r="D950" s="2344"/>
      <c r="E950" s="2344"/>
      <c r="F950" s="2344"/>
      <c r="G950" s="2344"/>
      <c r="H950" s="2344"/>
      <c r="I950" s="2344"/>
      <c r="J950" s="2344"/>
      <c r="K950" s="2344"/>
      <c r="L950" s="2344"/>
      <c r="M950" s="2344"/>
      <c r="N950" s="2344"/>
    </row>
    <row r="951" spans="1:14" ht="15.75" customHeight="1">
      <c r="A951" s="2344"/>
      <c r="B951" s="2344"/>
      <c r="C951" s="2344"/>
      <c r="D951" s="2344"/>
      <c r="E951" s="2344"/>
      <c r="F951" s="2344"/>
      <c r="G951" s="2344"/>
      <c r="H951" s="2344"/>
      <c r="I951" s="2344"/>
      <c r="J951" s="2344"/>
      <c r="K951" s="2344"/>
      <c r="L951" s="2344"/>
      <c r="M951" s="2344"/>
      <c r="N951" s="2344"/>
    </row>
    <row r="952" spans="1:14" ht="15.75" customHeight="1">
      <c r="A952" s="2344"/>
      <c r="B952" s="2344"/>
      <c r="C952" s="2344"/>
      <c r="D952" s="2344"/>
      <c r="E952" s="2344"/>
      <c r="F952" s="2344"/>
      <c r="G952" s="2344"/>
      <c r="H952" s="2344"/>
      <c r="I952" s="2344"/>
      <c r="J952" s="2344"/>
      <c r="K952" s="2344"/>
      <c r="L952" s="2344"/>
      <c r="M952" s="2344"/>
      <c r="N952" s="2344"/>
    </row>
    <row r="953" spans="1:14" ht="15.75" customHeight="1">
      <c r="A953" s="2344"/>
      <c r="B953" s="2344"/>
      <c r="C953" s="2344"/>
      <c r="D953" s="2344"/>
      <c r="E953" s="2344"/>
      <c r="F953" s="2344"/>
      <c r="G953" s="2344"/>
      <c r="H953" s="2344"/>
      <c r="I953" s="2344"/>
      <c r="J953" s="2344"/>
      <c r="K953" s="2344"/>
      <c r="L953" s="2344"/>
      <c r="M953" s="2344"/>
      <c r="N953" s="2344"/>
    </row>
    <row r="954" spans="1:14" ht="15.75" customHeight="1">
      <c r="A954" s="2344"/>
      <c r="B954" s="2344"/>
      <c r="C954" s="2344"/>
      <c r="D954" s="2344"/>
      <c r="E954" s="2344"/>
      <c r="F954" s="2344"/>
      <c r="G954" s="2344"/>
      <c r="H954" s="2344"/>
      <c r="I954" s="2344"/>
      <c r="J954" s="2344"/>
      <c r="K954" s="2344"/>
      <c r="L954" s="2344"/>
      <c r="M954" s="2344"/>
      <c r="N954" s="2344"/>
    </row>
    <row r="955" spans="1:14" ht="15.75" customHeight="1">
      <c r="A955" s="2344"/>
      <c r="B955" s="2344"/>
      <c r="C955" s="2344"/>
      <c r="D955" s="2344"/>
      <c r="E955" s="2344"/>
      <c r="F955" s="2344"/>
      <c r="G955" s="2344"/>
      <c r="H955" s="2344"/>
      <c r="I955" s="2344"/>
      <c r="J955" s="2344"/>
      <c r="K955" s="2344"/>
      <c r="L955" s="2344"/>
      <c r="M955" s="2344"/>
      <c r="N955" s="2344"/>
    </row>
    <row r="956" spans="1:14" ht="15.75" customHeight="1">
      <c r="A956" s="2344"/>
      <c r="B956" s="2344"/>
      <c r="C956" s="2344"/>
      <c r="D956" s="2344"/>
      <c r="E956" s="2344"/>
      <c r="F956" s="2344"/>
      <c r="G956" s="2344"/>
      <c r="H956" s="2344"/>
      <c r="I956" s="2344"/>
      <c r="J956" s="2344"/>
      <c r="K956" s="2344"/>
      <c r="L956" s="2344"/>
      <c r="M956" s="2344"/>
      <c r="N956" s="2344"/>
    </row>
    <row r="957" spans="1:14" ht="15.75" customHeight="1">
      <c r="A957" s="2344"/>
      <c r="B957" s="2344"/>
      <c r="C957" s="2344"/>
      <c r="D957" s="2344"/>
      <c r="E957" s="2344"/>
      <c r="F957" s="2344"/>
      <c r="G957" s="2344"/>
      <c r="H957" s="2344"/>
      <c r="I957" s="2344"/>
      <c r="J957" s="2344"/>
      <c r="K957" s="2344"/>
      <c r="L957" s="2344"/>
      <c r="M957" s="2344"/>
      <c r="N957" s="2344"/>
    </row>
    <row r="958" spans="1:14" ht="15.75" customHeight="1">
      <c r="A958" s="2344"/>
      <c r="B958" s="2344"/>
      <c r="C958" s="2344"/>
      <c r="D958" s="2344"/>
      <c r="E958" s="2344"/>
      <c r="F958" s="2344"/>
      <c r="G958" s="2344"/>
      <c r="H958" s="2344"/>
      <c r="I958" s="2344"/>
      <c r="J958" s="2344"/>
      <c r="K958" s="2344"/>
      <c r="L958" s="2344"/>
      <c r="M958" s="2344"/>
      <c r="N958" s="2344"/>
    </row>
    <row r="959" spans="1:14" ht="15.75" customHeight="1">
      <c r="A959" s="2344"/>
      <c r="B959" s="2344"/>
      <c r="C959" s="2344"/>
      <c r="D959" s="2344"/>
      <c r="E959" s="2344"/>
      <c r="F959" s="2344"/>
      <c r="G959" s="2344"/>
      <c r="H959" s="2344"/>
      <c r="I959" s="2344"/>
      <c r="J959" s="2344"/>
      <c r="K959" s="2344"/>
      <c r="L959" s="2344"/>
      <c r="M959" s="2344"/>
      <c r="N959" s="2344"/>
    </row>
    <row r="960" spans="1:14" ht="15.75" customHeight="1">
      <c r="A960" s="2344"/>
      <c r="B960" s="2344"/>
      <c r="C960" s="2344"/>
      <c r="D960" s="2344"/>
      <c r="E960" s="2344"/>
      <c r="F960" s="2344"/>
      <c r="G960" s="2344"/>
      <c r="H960" s="2344"/>
      <c r="I960" s="2344"/>
      <c r="J960" s="2344"/>
      <c r="K960" s="2344"/>
      <c r="L960" s="2344"/>
      <c r="M960" s="2344"/>
      <c r="N960" s="2344"/>
    </row>
    <row r="961" spans="1:14" ht="15.75" customHeight="1">
      <c r="A961" s="2344"/>
      <c r="B961" s="2344"/>
      <c r="C961" s="2344"/>
      <c r="D961" s="2344"/>
      <c r="E961" s="2344"/>
      <c r="F961" s="2344"/>
      <c r="G961" s="2344"/>
      <c r="H961" s="2344"/>
      <c r="I961" s="2344"/>
      <c r="J961" s="2344"/>
      <c r="K961" s="2344"/>
      <c r="L961" s="2344"/>
      <c r="M961" s="2344"/>
      <c r="N961" s="2344"/>
    </row>
    <row r="962" spans="1:14" ht="15.75" customHeight="1">
      <c r="A962" s="2344"/>
      <c r="B962" s="2344"/>
      <c r="C962" s="2344"/>
      <c r="D962" s="2344"/>
      <c r="E962" s="2344"/>
      <c r="F962" s="2344"/>
      <c r="G962" s="2344"/>
      <c r="H962" s="2344"/>
      <c r="I962" s="2344"/>
      <c r="J962" s="2344"/>
      <c r="K962" s="2344"/>
      <c r="L962" s="2344"/>
      <c r="M962" s="2344"/>
      <c r="N962" s="2344"/>
    </row>
    <row r="963" spans="1:14" ht="15.75" customHeight="1">
      <c r="A963" s="2344"/>
      <c r="B963" s="2344"/>
      <c r="C963" s="2344"/>
      <c r="D963" s="2344"/>
      <c r="E963" s="2344"/>
      <c r="F963" s="2344"/>
      <c r="G963" s="2344"/>
      <c r="H963" s="2344"/>
      <c r="I963" s="2344"/>
      <c r="J963" s="2344"/>
      <c r="K963" s="2344"/>
      <c r="L963" s="2344"/>
      <c r="M963" s="2344"/>
      <c r="N963" s="2344"/>
    </row>
    <row r="964" spans="1:14" ht="15.75" customHeight="1">
      <c r="A964" s="2344"/>
      <c r="B964" s="2344"/>
      <c r="C964" s="2344"/>
      <c r="D964" s="2344"/>
      <c r="E964" s="2344"/>
      <c r="F964" s="2344"/>
      <c r="G964" s="2344"/>
      <c r="H964" s="2344"/>
      <c r="I964" s="2344"/>
      <c r="J964" s="2344"/>
      <c r="K964" s="2344"/>
      <c r="L964" s="2344"/>
      <c r="M964" s="2344"/>
      <c r="N964" s="2344"/>
    </row>
    <row r="965" spans="1:14" ht="15.75" customHeight="1">
      <c r="A965" s="2344"/>
      <c r="B965" s="2344"/>
      <c r="C965" s="2344"/>
      <c r="D965" s="2344"/>
      <c r="E965" s="2344"/>
      <c r="F965" s="2344"/>
      <c r="G965" s="2344"/>
      <c r="H965" s="2344"/>
      <c r="I965" s="2344"/>
      <c r="J965" s="2344"/>
      <c r="K965" s="2344"/>
      <c r="L965" s="2344"/>
      <c r="M965" s="2344"/>
      <c r="N965" s="2344"/>
    </row>
    <row r="966" spans="1:14" ht="15.75" customHeight="1">
      <c r="A966" s="2344"/>
      <c r="B966" s="2344"/>
      <c r="C966" s="2344"/>
      <c r="D966" s="2344"/>
      <c r="E966" s="2344"/>
      <c r="F966" s="2344"/>
      <c r="G966" s="2344"/>
      <c r="H966" s="2344"/>
      <c r="I966" s="2344"/>
      <c r="J966" s="2344"/>
      <c r="K966" s="2344"/>
      <c r="L966" s="2344"/>
      <c r="M966" s="2344"/>
      <c r="N966" s="2344"/>
    </row>
    <row r="967" spans="1:14" ht="15.75" customHeight="1">
      <c r="A967" s="2344"/>
      <c r="B967" s="2344"/>
      <c r="C967" s="2344"/>
      <c r="D967" s="2344"/>
      <c r="E967" s="2344"/>
      <c r="F967" s="2344"/>
      <c r="G967" s="2344"/>
      <c r="H967" s="2344"/>
      <c r="I967" s="2344"/>
      <c r="J967" s="2344"/>
      <c r="K967" s="2344"/>
      <c r="L967" s="2344"/>
      <c r="M967" s="2344"/>
      <c r="N967" s="2344"/>
    </row>
    <row r="968" spans="1:14" ht="15.75" customHeight="1">
      <c r="A968" s="2344"/>
      <c r="B968" s="2344"/>
      <c r="C968" s="2344"/>
      <c r="D968" s="2344"/>
      <c r="E968" s="2344"/>
      <c r="F968" s="2344"/>
      <c r="G968" s="2344"/>
      <c r="H968" s="2344"/>
      <c r="I968" s="2344"/>
      <c r="J968" s="2344"/>
      <c r="K968" s="2344"/>
      <c r="L968" s="2344"/>
      <c r="M968" s="2344"/>
      <c r="N968" s="2344"/>
    </row>
    <row r="969" spans="1:14" ht="15.75" customHeight="1">
      <c r="A969" s="2344"/>
      <c r="B969" s="2344"/>
      <c r="C969" s="2344"/>
      <c r="D969" s="2344"/>
      <c r="E969" s="2344"/>
      <c r="F969" s="2344"/>
      <c r="G969" s="2344"/>
      <c r="H969" s="2344"/>
      <c r="I969" s="2344"/>
      <c r="J969" s="2344"/>
      <c r="K969" s="2344"/>
      <c r="L969" s="2344"/>
      <c r="M969" s="2344"/>
      <c r="N969" s="2344"/>
    </row>
    <row r="970" spans="1:14" ht="15.75" customHeight="1">
      <c r="A970" s="2344"/>
      <c r="B970" s="2344"/>
      <c r="C970" s="2344"/>
      <c r="D970" s="2344"/>
      <c r="E970" s="2344"/>
      <c r="F970" s="2344"/>
      <c r="G970" s="2344"/>
      <c r="H970" s="2344"/>
      <c r="I970" s="2344"/>
      <c r="J970" s="2344"/>
      <c r="K970" s="2344"/>
      <c r="L970" s="2344"/>
      <c r="M970" s="2344"/>
      <c r="N970" s="2344"/>
    </row>
    <row r="971" spans="1:14" ht="15.75" customHeight="1">
      <c r="A971" s="2344"/>
      <c r="B971" s="2344"/>
      <c r="C971" s="2344"/>
      <c r="D971" s="2344"/>
      <c r="E971" s="2344"/>
      <c r="F971" s="2344"/>
      <c r="G971" s="2344"/>
      <c r="H971" s="2344"/>
      <c r="I971" s="2344"/>
      <c r="J971" s="2344"/>
      <c r="K971" s="2344"/>
      <c r="L971" s="2344"/>
      <c r="M971" s="2344"/>
      <c r="N971" s="2344"/>
    </row>
    <row r="972" spans="1:14" ht="15.75" customHeight="1">
      <c r="A972" s="2344"/>
      <c r="B972" s="2344"/>
      <c r="C972" s="2344"/>
      <c r="D972" s="2344"/>
      <c r="E972" s="2344"/>
      <c r="F972" s="2344"/>
      <c r="G972" s="2344"/>
      <c r="H972" s="2344"/>
      <c r="I972" s="2344"/>
      <c r="J972" s="2344"/>
      <c r="K972" s="2344"/>
      <c r="L972" s="2344"/>
      <c r="M972" s="2344"/>
      <c r="N972" s="2344"/>
    </row>
    <row r="973" spans="1:14" ht="15.75" customHeight="1">
      <c r="A973" s="2344"/>
      <c r="B973" s="2344"/>
      <c r="C973" s="2344"/>
      <c r="D973" s="2344"/>
      <c r="E973" s="2344"/>
      <c r="F973" s="2344"/>
      <c r="G973" s="2344"/>
      <c r="H973" s="2344"/>
      <c r="I973" s="2344"/>
      <c r="J973" s="2344"/>
      <c r="K973" s="2344"/>
      <c r="L973" s="2344"/>
      <c r="M973" s="2344"/>
      <c r="N973" s="2344"/>
    </row>
    <row r="974" spans="1:14" ht="15.75" customHeight="1">
      <c r="A974" s="2344"/>
      <c r="B974" s="2344"/>
      <c r="C974" s="2344"/>
      <c r="D974" s="2344"/>
      <c r="E974" s="2344"/>
      <c r="F974" s="2344"/>
      <c r="G974" s="2344"/>
      <c r="H974" s="2344"/>
      <c r="I974" s="2344"/>
      <c r="J974" s="2344"/>
      <c r="K974" s="2344"/>
      <c r="L974" s="2344"/>
      <c r="M974" s="2344"/>
      <c r="N974" s="2344"/>
    </row>
    <row r="975" spans="1:14" ht="15.75" customHeight="1">
      <c r="A975" s="2344"/>
      <c r="B975" s="2344"/>
      <c r="C975" s="2344"/>
      <c r="D975" s="2344"/>
      <c r="E975" s="2344"/>
      <c r="F975" s="2344"/>
      <c r="G975" s="2344"/>
      <c r="H975" s="2344"/>
      <c r="I975" s="2344"/>
      <c r="J975" s="2344"/>
      <c r="K975" s="2344"/>
      <c r="L975" s="2344"/>
      <c r="M975" s="2344"/>
      <c r="N975" s="2344"/>
    </row>
    <row r="976" spans="1:14" ht="15.75" customHeight="1">
      <c r="A976" s="2344"/>
      <c r="B976" s="2344"/>
      <c r="C976" s="2344"/>
      <c r="D976" s="2344"/>
      <c r="E976" s="2344"/>
      <c r="F976" s="2344"/>
      <c r="G976" s="2344"/>
      <c r="H976" s="2344"/>
      <c r="I976" s="2344"/>
      <c r="J976" s="2344"/>
      <c r="K976" s="2344"/>
      <c r="L976" s="2344"/>
      <c r="M976" s="2344"/>
      <c r="N976" s="2344"/>
    </row>
    <row r="977" spans="1:14" ht="15.75" customHeight="1">
      <c r="A977" s="2344"/>
      <c r="B977" s="2344"/>
      <c r="C977" s="2344"/>
      <c r="D977" s="2344"/>
      <c r="E977" s="2344"/>
      <c r="F977" s="2344"/>
      <c r="G977" s="2344"/>
      <c r="H977" s="2344"/>
      <c r="I977" s="2344"/>
      <c r="J977" s="2344"/>
      <c r="K977" s="2344"/>
      <c r="L977" s="2344"/>
      <c r="M977" s="2344"/>
      <c r="N977" s="2344"/>
    </row>
    <row r="978" spans="1:14" ht="15.75" customHeight="1">
      <c r="A978" s="2344"/>
      <c r="B978" s="2344"/>
      <c r="C978" s="2344"/>
      <c r="D978" s="2344"/>
      <c r="E978" s="2344"/>
      <c r="F978" s="2344"/>
      <c r="G978" s="2344"/>
      <c r="H978" s="2344"/>
      <c r="I978" s="2344"/>
      <c r="J978" s="2344"/>
      <c r="K978" s="2344"/>
      <c r="L978" s="2344"/>
      <c r="M978" s="2344"/>
      <c r="N978" s="2344"/>
    </row>
    <row r="979" spans="1:14" ht="15.75" customHeight="1">
      <c r="A979" s="2344"/>
      <c r="B979" s="2344"/>
      <c r="C979" s="2344"/>
      <c r="D979" s="2344"/>
      <c r="E979" s="2344"/>
      <c r="F979" s="2344"/>
      <c r="G979" s="2344"/>
      <c r="H979" s="2344"/>
      <c r="I979" s="2344"/>
      <c r="J979" s="2344"/>
      <c r="K979" s="2344"/>
      <c r="L979" s="2344"/>
      <c r="M979" s="2344"/>
      <c r="N979" s="2344"/>
    </row>
    <row r="980" spans="1:14" ht="15.75" customHeight="1">
      <c r="A980" s="2344"/>
      <c r="B980" s="2344"/>
      <c r="C980" s="2344"/>
      <c r="D980" s="2344"/>
      <c r="E980" s="2344"/>
      <c r="F980" s="2344"/>
      <c r="G980" s="2344"/>
      <c r="H980" s="2344"/>
      <c r="I980" s="2344"/>
      <c r="J980" s="2344"/>
      <c r="K980" s="2344"/>
      <c r="L980" s="2344"/>
      <c r="M980" s="2344"/>
      <c r="N980" s="2344"/>
    </row>
    <row r="981" spans="1:14" ht="15.75" customHeight="1">
      <c r="A981" s="2344"/>
      <c r="B981" s="2344"/>
      <c r="C981" s="2344"/>
      <c r="D981" s="2344"/>
      <c r="E981" s="2344"/>
      <c r="F981" s="2344"/>
      <c r="G981" s="2344"/>
      <c r="H981" s="2344"/>
      <c r="I981" s="2344"/>
      <c r="J981" s="2344"/>
      <c r="K981" s="2344"/>
      <c r="L981" s="2344"/>
      <c r="M981" s="2344"/>
      <c r="N981" s="2344"/>
    </row>
    <row r="982" spans="1:14" ht="15.75" customHeight="1">
      <c r="A982" s="2344"/>
      <c r="B982" s="2344"/>
      <c r="C982" s="2344"/>
      <c r="D982" s="2344"/>
      <c r="E982" s="2344"/>
      <c r="F982" s="2344"/>
      <c r="G982" s="2344"/>
      <c r="H982" s="2344"/>
      <c r="I982" s="2344"/>
      <c r="J982" s="2344"/>
      <c r="K982" s="2344"/>
      <c r="L982" s="2344"/>
      <c r="M982" s="2344"/>
      <c r="N982" s="2344"/>
    </row>
    <row r="983" spans="1:14" ht="15.75" customHeight="1">
      <c r="A983" s="2344"/>
      <c r="B983" s="2344"/>
      <c r="C983" s="2344"/>
      <c r="D983" s="2344"/>
      <c r="E983" s="2344"/>
      <c r="F983" s="2344"/>
      <c r="G983" s="2344"/>
      <c r="H983" s="2344"/>
      <c r="I983" s="2344"/>
      <c r="J983" s="2344"/>
      <c r="K983" s="2344"/>
      <c r="L983" s="2344"/>
      <c r="M983" s="2344"/>
      <c r="N983" s="2344"/>
    </row>
    <row r="984" spans="1:14" ht="15.75" customHeight="1">
      <c r="A984" s="2344"/>
      <c r="B984" s="2344"/>
      <c r="C984" s="2344"/>
      <c r="D984" s="2344"/>
      <c r="E984" s="2344"/>
      <c r="F984" s="2344"/>
      <c r="G984" s="2344"/>
      <c r="H984" s="2344"/>
      <c r="I984" s="2344"/>
      <c r="J984" s="2344"/>
      <c r="K984" s="2344"/>
      <c r="L984" s="2344"/>
      <c r="M984" s="2344"/>
      <c r="N984" s="2344"/>
    </row>
    <row r="985" spans="1:14" ht="15.75" customHeight="1">
      <c r="A985" s="2344"/>
      <c r="B985" s="2344"/>
      <c r="C985" s="2344"/>
      <c r="D985" s="2344"/>
      <c r="E985" s="2344"/>
      <c r="F985" s="2344"/>
      <c r="G985" s="2344"/>
      <c r="H985" s="2344"/>
      <c r="I985" s="2344"/>
      <c r="J985" s="2344"/>
      <c r="K985" s="2344"/>
      <c r="L985" s="2344"/>
      <c r="M985" s="2344"/>
      <c r="N985" s="2344"/>
    </row>
    <row r="986" spans="1:14" ht="15.75" customHeight="1">
      <c r="A986" s="2344"/>
      <c r="B986" s="2344"/>
      <c r="C986" s="2344"/>
      <c r="D986" s="2344"/>
      <c r="E986" s="2344"/>
      <c r="F986" s="2344"/>
      <c r="G986" s="2344"/>
      <c r="H986" s="2344"/>
      <c r="I986" s="2344"/>
      <c r="J986" s="2344"/>
      <c r="K986" s="2344"/>
      <c r="L986" s="2344"/>
      <c r="M986" s="2344"/>
      <c r="N986" s="2344"/>
    </row>
    <row r="987" spans="1:14" ht="15.75" customHeight="1">
      <c r="A987" s="2344"/>
      <c r="B987" s="2344"/>
      <c r="C987" s="2344"/>
      <c r="D987" s="2344"/>
      <c r="E987" s="2344"/>
      <c r="F987" s="2344"/>
      <c r="G987" s="2344"/>
      <c r="H987" s="2344"/>
      <c r="I987" s="2344"/>
      <c r="J987" s="2344"/>
      <c r="K987" s="2344"/>
      <c r="L987" s="2344"/>
      <c r="M987" s="2344"/>
      <c r="N987" s="2344"/>
    </row>
    <row r="988" spans="1:14" ht="15.75" customHeight="1">
      <c r="A988" s="2344"/>
      <c r="B988" s="2344"/>
      <c r="C988" s="2344"/>
      <c r="D988" s="2344"/>
      <c r="E988" s="2344"/>
      <c r="F988" s="2344"/>
      <c r="G988" s="2344"/>
      <c r="H988" s="2344"/>
      <c r="I988" s="2344"/>
      <c r="J988" s="2344"/>
      <c r="K988" s="2344"/>
      <c r="L988" s="2344"/>
      <c r="M988" s="2344"/>
      <c r="N988" s="2344"/>
    </row>
    <row r="989" spans="1:14" ht="15.75" customHeight="1">
      <c r="A989" s="2344"/>
      <c r="B989" s="2344"/>
      <c r="C989" s="2344"/>
      <c r="D989" s="2344"/>
      <c r="E989" s="2344"/>
      <c r="F989" s="2344"/>
      <c r="G989" s="2344"/>
      <c r="H989" s="2344"/>
      <c r="I989" s="2344"/>
      <c r="J989" s="2344"/>
      <c r="K989" s="2344"/>
      <c r="L989" s="2344"/>
      <c r="M989" s="2344"/>
      <c r="N989" s="2344"/>
    </row>
    <row r="990" spans="1:14" ht="15.75" customHeight="1">
      <c r="A990" s="2344"/>
      <c r="B990" s="2344"/>
      <c r="C990" s="2344"/>
      <c r="D990" s="2344"/>
      <c r="E990" s="2344"/>
      <c r="F990" s="2344"/>
      <c r="G990" s="2344"/>
      <c r="H990" s="2344"/>
      <c r="I990" s="2344"/>
      <c r="J990" s="2344"/>
      <c r="K990" s="2344"/>
      <c r="L990" s="2344"/>
      <c r="M990" s="2344"/>
      <c r="N990" s="2344"/>
    </row>
    <row r="991" spans="1:14" ht="15.75" customHeight="1">
      <c r="A991" s="2344"/>
      <c r="B991" s="2344"/>
      <c r="C991" s="2344"/>
      <c r="D991" s="2344"/>
      <c r="E991" s="2344"/>
      <c r="F991" s="2344"/>
      <c r="G991" s="2344"/>
      <c r="H991" s="2344"/>
      <c r="I991" s="2344"/>
      <c r="J991" s="2344"/>
      <c r="K991" s="2344"/>
      <c r="L991" s="2344"/>
      <c r="M991" s="2344"/>
      <c r="N991" s="2344"/>
    </row>
    <row r="992" spans="1:14" ht="15.75" customHeight="1">
      <c r="A992" s="2344"/>
      <c r="B992" s="2344"/>
      <c r="C992" s="2344"/>
      <c r="D992" s="2344"/>
      <c r="E992" s="2344"/>
      <c r="F992" s="2344"/>
      <c r="G992" s="2344"/>
      <c r="H992" s="2344"/>
      <c r="I992" s="2344"/>
      <c r="J992" s="2344"/>
      <c r="K992" s="2344"/>
      <c r="L992" s="2344"/>
      <c r="M992" s="2344"/>
      <c r="N992" s="2344"/>
    </row>
    <row r="993" spans="1:14" ht="15.75" customHeight="1">
      <c r="A993" s="2344"/>
      <c r="B993" s="2344"/>
      <c r="C993" s="2344"/>
      <c r="D993" s="2344"/>
      <c r="E993" s="2344"/>
      <c r="F993" s="2344"/>
      <c r="G993" s="2344"/>
      <c r="H993" s="2344"/>
      <c r="I993" s="2344"/>
      <c r="J993" s="2344"/>
      <c r="K993" s="2344"/>
      <c r="L993" s="2344"/>
      <c r="M993" s="2344"/>
      <c r="N993" s="2344"/>
    </row>
    <row r="994" spans="1:14" ht="15.75" customHeight="1">
      <c r="A994" s="2344"/>
      <c r="B994" s="2344"/>
      <c r="C994" s="2344"/>
      <c r="D994" s="2344"/>
      <c r="E994" s="2344"/>
      <c r="F994" s="2344"/>
      <c r="G994" s="2344"/>
      <c r="H994" s="2344"/>
      <c r="I994" s="2344"/>
      <c r="J994" s="2344"/>
      <c r="K994" s="2344"/>
      <c r="L994" s="2344"/>
      <c r="M994" s="2344"/>
      <c r="N994" s="2344"/>
    </row>
    <row r="995" spans="1:14" ht="15.75" customHeight="1">
      <c r="A995" s="2344"/>
      <c r="B995" s="2344"/>
      <c r="C995" s="2344"/>
      <c r="D995" s="2344"/>
      <c r="E995" s="2344"/>
      <c r="F995" s="2344"/>
      <c r="G995" s="2344"/>
      <c r="H995" s="2344"/>
      <c r="I995" s="2344"/>
      <c r="J995" s="2344"/>
      <c r="K995" s="2344"/>
      <c r="L995" s="2344"/>
      <c r="M995" s="2344"/>
      <c r="N995" s="2344"/>
    </row>
    <row r="996" spans="1:14" ht="15.75" customHeight="1">
      <c r="A996" s="2344"/>
      <c r="B996" s="2344"/>
      <c r="C996" s="2344"/>
      <c r="D996" s="2344"/>
      <c r="E996" s="2344"/>
      <c r="F996" s="2344"/>
      <c r="G996" s="2344"/>
      <c r="H996" s="2344"/>
      <c r="I996" s="2344"/>
      <c r="J996" s="2344"/>
      <c r="K996" s="2344"/>
      <c r="L996" s="2344"/>
      <c r="M996" s="2344"/>
      <c r="N996" s="2344"/>
    </row>
    <row r="997" spans="1:14" ht="15.75" customHeight="1">
      <c r="A997" s="2344"/>
      <c r="B997" s="2344"/>
      <c r="C997" s="2344"/>
      <c r="D997" s="2344"/>
      <c r="E997" s="2344"/>
      <c r="F997" s="2344"/>
      <c r="G997" s="2344"/>
      <c r="H997" s="2344"/>
      <c r="I997" s="2344"/>
      <c r="J997" s="2344"/>
      <c r="K997" s="2344"/>
      <c r="L997" s="2344"/>
      <c r="M997" s="2344"/>
      <c r="N997" s="2344"/>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87"/>
  <sheetViews>
    <sheetView showGridLines="0" topLeftCell="C1" zoomScale="55" zoomScaleNormal="55" workbookViewId="0">
      <selection activeCell="C9" sqref="C9"/>
    </sheetView>
  </sheetViews>
  <sheetFormatPr defaultColWidth="10.33203125" defaultRowHeight="13.2"/>
  <cols>
    <col min="1" max="1" width="10.33203125" style="2400"/>
    <col min="2" max="2" width="8.6640625" style="2400" customWidth="1"/>
    <col min="3" max="3" width="17.33203125" style="2405" bestFit="1" customWidth="1"/>
    <col min="4" max="4" width="63.6640625" style="2400" customWidth="1"/>
    <col min="5" max="5" width="19.88671875" style="2404" customWidth="1"/>
    <col min="6" max="6" width="19.109375" style="2404" customWidth="1"/>
    <col min="7" max="7" width="19.44140625" style="2402" customWidth="1"/>
    <col min="8" max="8" width="20" style="2404" customWidth="1"/>
    <col min="9" max="9" width="18.33203125" style="2404" customWidth="1"/>
    <col min="10" max="10" width="18.6640625" style="2401" customWidth="1"/>
    <col min="11" max="11" width="18.88671875" style="2403" customWidth="1"/>
    <col min="12" max="12" width="19.88671875" style="2402" customWidth="1"/>
    <col min="13" max="13" width="17.88671875" style="2401" bestFit="1" customWidth="1"/>
    <col min="14" max="14" width="15.88671875" style="2400" customWidth="1"/>
    <col min="15" max="15" width="18" style="2400" customWidth="1"/>
    <col min="16" max="16" width="20.109375" style="2400" bestFit="1" customWidth="1"/>
    <col min="17" max="17" width="17" style="2400" bestFit="1" customWidth="1"/>
    <col min="18" max="18" width="16.5546875" style="2400" bestFit="1" customWidth="1"/>
    <col min="19" max="19" width="17.88671875" style="2400" bestFit="1" customWidth="1"/>
    <col min="20" max="20" width="16.6640625" style="2400" bestFit="1" customWidth="1"/>
    <col min="21" max="21" width="16.5546875" style="2400" bestFit="1" customWidth="1"/>
    <col min="22" max="22" width="17.5546875" style="2400" bestFit="1" customWidth="1"/>
    <col min="23" max="23" width="15.88671875" style="2400" bestFit="1" customWidth="1"/>
    <col min="24" max="24" width="16.5546875" style="2400" bestFit="1" customWidth="1"/>
    <col min="25" max="25" width="13" style="2400" bestFit="1" customWidth="1"/>
    <col min="26" max="26" width="14.6640625" style="2400" bestFit="1" customWidth="1"/>
    <col min="27" max="27" width="14.88671875" style="2400" bestFit="1" customWidth="1"/>
    <col min="28" max="28" width="14.6640625" style="2400" bestFit="1" customWidth="1"/>
    <col min="29" max="29" width="15.109375" style="2400" bestFit="1" customWidth="1"/>
    <col min="30" max="30" width="14.88671875" style="2400" bestFit="1" customWidth="1"/>
    <col min="31" max="31" width="14.6640625" style="2400" bestFit="1" customWidth="1"/>
    <col min="32" max="32" width="14.88671875" style="2400" bestFit="1" customWidth="1"/>
    <col min="33" max="33" width="15.44140625" style="2400" bestFit="1" customWidth="1"/>
    <col min="34" max="34" width="15.88671875" style="2400" bestFit="1" customWidth="1"/>
    <col min="35" max="35" width="16.33203125" style="2400" bestFit="1" customWidth="1"/>
    <col min="36" max="16384" width="10.33203125" style="2400"/>
  </cols>
  <sheetData>
    <row r="1" spans="1:131" s="2480" customFormat="1">
      <c r="A1" s="2413"/>
      <c r="B1" s="2413"/>
      <c r="C1" s="2487"/>
      <c r="D1" s="2401"/>
      <c r="E1" s="2402"/>
      <c r="F1" s="2402"/>
      <c r="G1" s="2402"/>
      <c r="H1" s="2402"/>
      <c r="I1" s="2402"/>
      <c r="J1" s="2402"/>
      <c r="K1" s="2403"/>
      <c r="L1" s="2402"/>
      <c r="M1" s="2402"/>
      <c r="N1" s="2402"/>
      <c r="O1" s="2402"/>
      <c r="P1" s="2413"/>
      <c r="Q1" s="2413"/>
      <c r="R1" s="2413"/>
      <c r="S1" s="2413"/>
      <c r="T1" s="2413"/>
      <c r="U1" s="2413"/>
      <c r="V1" s="2413"/>
      <c r="W1" s="2413"/>
      <c r="X1" s="2413"/>
      <c r="Y1" s="2413"/>
      <c r="Z1" s="2413"/>
      <c r="AA1" s="2413"/>
      <c r="AB1" s="2413"/>
      <c r="AC1" s="2413"/>
      <c r="AD1" s="2413"/>
      <c r="AE1" s="2413"/>
      <c r="AF1" s="2413"/>
      <c r="AG1" s="2413"/>
      <c r="AH1" s="2413"/>
      <c r="AI1" s="2413"/>
      <c r="AJ1" s="2413"/>
      <c r="AK1" s="2413"/>
      <c r="AL1" s="2413"/>
      <c r="AM1" s="2413"/>
      <c r="AN1" s="2413"/>
      <c r="AO1" s="2413"/>
      <c r="AP1" s="2413"/>
      <c r="AQ1" s="2413"/>
      <c r="AR1" s="2413"/>
      <c r="AS1" s="2413"/>
      <c r="AT1" s="2413"/>
      <c r="AU1" s="2413"/>
      <c r="AV1" s="2413"/>
      <c r="AW1" s="2413"/>
      <c r="AX1" s="2413"/>
      <c r="AY1" s="2413"/>
      <c r="AZ1" s="2413"/>
      <c r="BA1" s="2413"/>
      <c r="BB1" s="2413"/>
      <c r="BC1" s="2413"/>
      <c r="BD1" s="2413"/>
      <c r="BE1" s="2413"/>
      <c r="BF1" s="2413"/>
      <c r="BG1" s="2413"/>
      <c r="BH1" s="2413"/>
      <c r="BI1" s="2413"/>
      <c r="BJ1" s="2413"/>
      <c r="BK1" s="2413"/>
      <c r="BL1" s="2413"/>
      <c r="BM1" s="2413"/>
      <c r="BN1" s="2413"/>
      <c r="BO1" s="2413"/>
      <c r="BP1" s="2413"/>
      <c r="BQ1" s="2413"/>
      <c r="BR1" s="2413"/>
      <c r="BS1" s="2413"/>
      <c r="BT1" s="2413"/>
      <c r="BU1" s="2413"/>
      <c r="BV1" s="2413"/>
      <c r="BW1" s="2413"/>
      <c r="BX1" s="2413"/>
      <c r="BY1" s="2413"/>
      <c r="BZ1" s="2413"/>
      <c r="CA1" s="2413"/>
      <c r="CB1" s="2413"/>
      <c r="CC1" s="2413"/>
      <c r="CD1" s="2413"/>
      <c r="CE1" s="2413"/>
      <c r="CF1" s="2413"/>
      <c r="CG1" s="2413"/>
      <c r="CH1" s="2413"/>
      <c r="CI1" s="2413"/>
      <c r="CJ1" s="2413"/>
      <c r="CK1" s="2413"/>
      <c r="CL1" s="2413"/>
      <c r="CM1" s="2413"/>
      <c r="CN1" s="2413"/>
      <c r="CO1" s="2413"/>
      <c r="CP1" s="2413"/>
      <c r="CQ1" s="2413"/>
      <c r="CR1" s="2413"/>
      <c r="CS1" s="2413"/>
      <c r="CT1" s="2413"/>
      <c r="CU1" s="2413"/>
      <c r="CV1" s="2413"/>
      <c r="CW1" s="2413"/>
      <c r="CX1" s="2413"/>
      <c r="CY1" s="2413"/>
      <c r="CZ1" s="2413"/>
      <c r="DA1" s="2413"/>
      <c r="DB1" s="2413"/>
      <c r="DC1" s="2413"/>
      <c r="DD1" s="2413"/>
      <c r="DE1" s="2413"/>
      <c r="DF1" s="2413"/>
      <c r="DG1" s="2413"/>
      <c r="DH1" s="2413"/>
      <c r="DI1" s="2413"/>
      <c r="DJ1" s="2413"/>
      <c r="DK1" s="2413"/>
      <c r="DL1" s="2413"/>
      <c r="DM1" s="2413"/>
      <c r="DN1" s="2413"/>
      <c r="DO1" s="2413"/>
      <c r="DP1" s="2413"/>
      <c r="DQ1" s="2413"/>
      <c r="DR1" s="2413"/>
      <c r="DS1" s="2413"/>
      <c r="DT1" s="2413"/>
      <c r="DU1" s="2413"/>
      <c r="DV1" s="2413"/>
      <c r="DW1" s="2413"/>
      <c r="DX1" s="2413"/>
      <c r="DY1" s="2413"/>
      <c r="DZ1" s="2413"/>
      <c r="EA1" s="2413"/>
    </row>
    <row r="2" spans="1:131" s="2480" customFormat="1" ht="26.25" customHeight="1">
      <c r="A2" s="2413"/>
      <c r="B2" s="2413"/>
      <c r="C2" s="3244" t="s">
        <v>1921</v>
      </c>
      <c r="D2" s="3244"/>
      <c r="E2" s="3244"/>
      <c r="F2" s="3244"/>
      <c r="G2" s="3244"/>
      <c r="H2" s="3244"/>
      <c r="I2" s="3244"/>
      <c r="J2" s="3244"/>
      <c r="K2" s="3244"/>
      <c r="L2" s="3244"/>
      <c r="M2" s="3244"/>
      <c r="N2" s="3244"/>
      <c r="O2" s="3244"/>
      <c r="P2" s="2413"/>
      <c r="Q2" s="2413"/>
      <c r="R2" s="2413"/>
      <c r="S2" s="2413"/>
      <c r="T2" s="2413"/>
      <c r="U2" s="2413"/>
      <c r="V2" s="2413"/>
      <c r="W2" s="2413"/>
      <c r="X2" s="2413"/>
      <c r="Y2" s="2413"/>
      <c r="Z2" s="2413"/>
      <c r="AA2" s="2413"/>
      <c r="AB2" s="2413"/>
      <c r="AC2" s="2413"/>
      <c r="AD2" s="2413"/>
      <c r="AE2" s="2413"/>
      <c r="AF2" s="2413"/>
      <c r="AG2" s="2413"/>
      <c r="AH2" s="2413"/>
      <c r="AI2" s="2413"/>
      <c r="AJ2" s="2413"/>
      <c r="AK2" s="2413"/>
      <c r="AL2" s="2413"/>
      <c r="AM2" s="2413"/>
      <c r="AN2" s="2413"/>
      <c r="AO2" s="2413"/>
      <c r="AP2" s="2413"/>
      <c r="AQ2" s="2413"/>
      <c r="AR2" s="2413"/>
      <c r="AS2" s="2413"/>
      <c r="AT2" s="2413"/>
      <c r="AU2" s="2413"/>
      <c r="AV2" s="2413"/>
      <c r="AW2" s="2413"/>
      <c r="AX2" s="2413"/>
      <c r="AY2" s="2413"/>
      <c r="AZ2" s="2413"/>
      <c r="BA2" s="2413"/>
      <c r="BB2" s="2413"/>
      <c r="BC2" s="2413"/>
      <c r="BD2" s="2413"/>
      <c r="BE2" s="2413"/>
      <c r="BF2" s="2413"/>
      <c r="BG2" s="2413"/>
      <c r="BH2" s="2413"/>
      <c r="BI2" s="2413"/>
      <c r="BJ2" s="2413"/>
      <c r="BK2" s="2413"/>
      <c r="BL2" s="2413"/>
      <c r="BM2" s="2413"/>
      <c r="BN2" s="2413"/>
      <c r="BO2" s="2413"/>
      <c r="BP2" s="2413"/>
      <c r="BQ2" s="2413"/>
      <c r="BR2" s="2413"/>
      <c r="BS2" s="2413"/>
      <c r="BT2" s="2413"/>
      <c r="BU2" s="2413"/>
      <c r="BV2" s="2413"/>
      <c r="BW2" s="2413"/>
      <c r="BX2" s="2413"/>
      <c r="BY2" s="2413"/>
      <c r="BZ2" s="2413"/>
      <c r="CA2" s="2413"/>
      <c r="CB2" s="2413"/>
      <c r="CC2" s="2413"/>
      <c r="CD2" s="2413"/>
      <c r="CE2" s="2413"/>
      <c r="CF2" s="2413"/>
      <c r="CG2" s="2413"/>
      <c r="CH2" s="2413"/>
      <c r="CI2" s="2413"/>
      <c r="CJ2" s="2413"/>
      <c r="CK2" s="2413"/>
      <c r="CL2" s="2413"/>
      <c r="CM2" s="2413"/>
      <c r="CN2" s="2413"/>
      <c r="CO2" s="2413"/>
      <c r="CP2" s="2413"/>
      <c r="CQ2" s="2413"/>
      <c r="CR2" s="2413"/>
      <c r="CS2" s="2413"/>
      <c r="CT2" s="2413"/>
      <c r="CU2" s="2413"/>
      <c r="CV2" s="2413"/>
      <c r="CW2" s="2413"/>
      <c r="CX2" s="2413"/>
      <c r="CY2" s="2413"/>
      <c r="CZ2" s="2413"/>
      <c r="DA2" s="2413"/>
      <c r="DB2" s="2413"/>
      <c r="DC2" s="2413"/>
      <c r="DD2" s="2413"/>
      <c r="DE2" s="2413"/>
      <c r="DF2" s="2413"/>
      <c r="DG2" s="2413"/>
      <c r="DH2" s="2413"/>
      <c r="DI2" s="2413"/>
      <c r="DJ2" s="2413"/>
      <c r="DK2" s="2413"/>
      <c r="DL2" s="2413"/>
      <c r="DM2" s="2413"/>
      <c r="DN2" s="2413"/>
      <c r="DO2" s="2413"/>
      <c r="DP2" s="2413"/>
      <c r="DQ2" s="2413"/>
      <c r="DR2" s="2413"/>
      <c r="DS2" s="2413"/>
      <c r="DT2" s="2413"/>
      <c r="DU2" s="2413"/>
      <c r="DV2" s="2413"/>
      <c r="DW2" s="2413"/>
      <c r="DX2" s="2413"/>
      <c r="DY2" s="2413"/>
      <c r="DZ2" s="2413"/>
      <c r="EA2" s="2413"/>
    </row>
    <row r="3" spans="1:131" s="2480" customFormat="1" ht="26.25" customHeight="1">
      <c r="A3" s="2413"/>
      <c r="B3" s="2413"/>
      <c r="C3" s="3244" t="s">
        <v>1920</v>
      </c>
      <c r="D3" s="3244"/>
      <c r="E3" s="3244"/>
      <c r="F3" s="3244"/>
      <c r="G3" s="3244"/>
      <c r="H3" s="3244"/>
      <c r="I3" s="3244"/>
      <c r="J3" s="3244"/>
      <c r="K3" s="3244"/>
      <c r="L3" s="3244"/>
      <c r="M3" s="3244"/>
      <c r="N3" s="3244"/>
      <c r="O3" s="3244"/>
      <c r="P3" s="2413"/>
      <c r="Q3" s="2413"/>
      <c r="R3" s="2413"/>
      <c r="S3" s="2413"/>
      <c r="T3" s="2413"/>
      <c r="U3" s="2413"/>
      <c r="V3" s="2413"/>
      <c r="W3" s="2413"/>
      <c r="X3" s="2413"/>
      <c r="Y3" s="2413"/>
      <c r="Z3" s="2413"/>
      <c r="AA3" s="2413"/>
      <c r="AB3" s="2413"/>
      <c r="AC3" s="2413"/>
      <c r="AD3" s="2413"/>
      <c r="AE3" s="2413"/>
      <c r="AF3" s="2413"/>
      <c r="AG3" s="2413"/>
      <c r="AH3" s="2413"/>
      <c r="AI3" s="2413"/>
      <c r="AJ3" s="2413"/>
      <c r="AK3" s="2413"/>
      <c r="AL3" s="2413"/>
      <c r="AM3" s="2413"/>
      <c r="AN3" s="2413"/>
      <c r="AO3" s="2413"/>
      <c r="AP3" s="2413"/>
      <c r="AQ3" s="2413"/>
      <c r="AR3" s="2413"/>
      <c r="AS3" s="2413"/>
      <c r="AT3" s="2413"/>
      <c r="AU3" s="2413"/>
      <c r="AV3" s="2413"/>
      <c r="AW3" s="2413"/>
      <c r="AX3" s="2413"/>
      <c r="AY3" s="2413"/>
      <c r="AZ3" s="2413"/>
      <c r="BA3" s="2413"/>
      <c r="BB3" s="2413"/>
      <c r="BC3" s="2413"/>
      <c r="BD3" s="2413"/>
      <c r="BE3" s="2413"/>
      <c r="BF3" s="2413"/>
      <c r="BG3" s="2413"/>
      <c r="BH3" s="2413"/>
      <c r="BI3" s="2413"/>
      <c r="BJ3" s="2413"/>
      <c r="BK3" s="2413"/>
      <c r="BL3" s="2413"/>
      <c r="BM3" s="2413"/>
      <c r="BN3" s="2413"/>
      <c r="BO3" s="2413"/>
      <c r="BP3" s="2413"/>
      <c r="BQ3" s="2413"/>
      <c r="BR3" s="2413"/>
      <c r="BS3" s="2413"/>
      <c r="BT3" s="2413"/>
      <c r="BU3" s="2413"/>
      <c r="BV3" s="2413"/>
      <c r="BW3" s="2413"/>
      <c r="BX3" s="2413"/>
      <c r="BY3" s="2413"/>
      <c r="BZ3" s="2413"/>
      <c r="CA3" s="2413"/>
      <c r="CB3" s="2413"/>
      <c r="CC3" s="2413"/>
      <c r="CD3" s="2413"/>
      <c r="CE3" s="2413"/>
      <c r="CF3" s="2413"/>
      <c r="CG3" s="2413"/>
      <c r="CH3" s="2413"/>
      <c r="CI3" s="2413"/>
      <c r="CJ3" s="2413"/>
      <c r="CK3" s="2413"/>
      <c r="CL3" s="2413"/>
      <c r="CM3" s="2413"/>
      <c r="CN3" s="2413"/>
      <c r="CO3" s="2413"/>
      <c r="CP3" s="2413"/>
      <c r="CQ3" s="2413"/>
      <c r="CR3" s="2413"/>
      <c r="CS3" s="2413"/>
      <c r="CT3" s="2413"/>
      <c r="CU3" s="2413"/>
      <c r="CV3" s="2413"/>
      <c r="CW3" s="2413"/>
      <c r="CX3" s="2413"/>
      <c r="CY3" s="2413"/>
      <c r="CZ3" s="2413"/>
      <c r="DA3" s="2413"/>
      <c r="DB3" s="2413"/>
      <c r="DC3" s="2413"/>
      <c r="DD3" s="2413"/>
      <c r="DE3" s="2413"/>
      <c r="DF3" s="2413"/>
      <c r="DG3" s="2413"/>
      <c r="DH3" s="2413"/>
      <c r="DI3" s="2413"/>
      <c r="DJ3" s="2413"/>
      <c r="DK3" s="2413"/>
      <c r="DL3" s="2413"/>
      <c r="DM3" s="2413"/>
      <c r="DN3" s="2413"/>
      <c r="DO3" s="2413"/>
      <c r="DP3" s="2413"/>
      <c r="DQ3" s="2413"/>
      <c r="DR3" s="2413"/>
      <c r="DS3" s="2413"/>
      <c r="DT3" s="2413"/>
      <c r="DU3" s="2413"/>
      <c r="DV3" s="2413"/>
      <c r="DW3" s="2413"/>
      <c r="DX3" s="2413"/>
      <c r="DY3" s="2413"/>
      <c r="DZ3" s="2413"/>
      <c r="EA3" s="2413"/>
    </row>
    <row r="4" spans="1:131" s="2480" customFormat="1" ht="26.25" customHeight="1" thickBot="1">
      <c r="A4" s="2413"/>
      <c r="B4" s="2413"/>
      <c r="C4" s="2486"/>
      <c r="D4" s="2485"/>
      <c r="E4" s="2483"/>
      <c r="F4" s="2483"/>
      <c r="G4" s="3245" t="s">
        <v>501</v>
      </c>
      <c r="H4" s="3245"/>
      <c r="I4" s="2483"/>
      <c r="J4" s="2483"/>
      <c r="K4" s="2484"/>
      <c r="L4" s="2483"/>
      <c r="M4" s="2483"/>
      <c r="N4" s="2482"/>
      <c r="O4" s="2481" t="s">
        <v>368</v>
      </c>
      <c r="P4" s="2413"/>
      <c r="Q4" s="2413"/>
      <c r="R4" s="2413"/>
      <c r="S4" s="2413"/>
      <c r="T4" s="2413"/>
      <c r="U4" s="2413"/>
      <c r="V4" s="2413"/>
      <c r="W4" s="2413"/>
      <c r="X4" s="2413"/>
      <c r="Y4" s="2413"/>
      <c r="Z4" s="2413"/>
      <c r="AA4" s="2413"/>
      <c r="AB4" s="2413"/>
      <c r="AC4" s="2413"/>
      <c r="AD4" s="2413"/>
      <c r="AE4" s="2413"/>
      <c r="AF4" s="2413"/>
      <c r="AG4" s="2413"/>
      <c r="AH4" s="2413"/>
      <c r="AI4" s="2413"/>
      <c r="AJ4" s="2413"/>
      <c r="AK4" s="2413"/>
      <c r="AL4" s="2413"/>
      <c r="AM4" s="2413"/>
      <c r="AN4" s="2413"/>
      <c r="AO4" s="2413"/>
      <c r="AP4" s="2413"/>
      <c r="AQ4" s="2413"/>
      <c r="AR4" s="2413"/>
      <c r="AS4" s="2413"/>
      <c r="AT4" s="2413"/>
      <c r="AU4" s="2413"/>
      <c r="AV4" s="2413"/>
      <c r="AW4" s="2413"/>
      <c r="AX4" s="2413"/>
      <c r="AY4" s="2413"/>
      <c r="AZ4" s="2413"/>
      <c r="BA4" s="2413"/>
      <c r="BB4" s="2413"/>
      <c r="BC4" s="2413"/>
      <c r="BD4" s="2413"/>
      <c r="BE4" s="2413"/>
      <c r="BF4" s="2413"/>
      <c r="BG4" s="2413"/>
      <c r="BH4" s="2413"/>
      <c r="BI4" s="2413"/>
      <c r="BJ4" s="2413"/>
      <c r="BK4" s="2413"/>
      <c r="BL4" s="2413"/>
      <c r="BM4" s="2413"/>
      <c r="BN4" s="2413"/>
      <c r="BO4" s="2413"/>
      <c r="BP4" s="2413"/>
      <c r="BQ4" s="2413"/>
      <c r="BR4" s="2413"/>
      <c r="BS4" s="2413"/>
      <c r="BT4" s="2413"/>
      <c r="BU4" s="2413"/>
      <c r="BV4" s="2413"/>
      <c r="BW4" s="2413"/>
      <c r="BX4" s="2413"/>
      <c r="BY4" s="2413"/>
      <c r="BZ4" s="2413"/>
      <c r="CA4" s="2413"/>
      <c r="CB4" s="2413"/>
      <c r="CC4" s="2413"/>
      <c r="CD4" s="2413"/>
      <c r="CE4" s="2413"/>
      <c r="CF4" s="2413"/>
      <c r="CG4" s="2413"/>
      <c r="CH4" s="2413"/>
      <c r="CI4" s="2413"/>
      <c r="CJ4" s="2413"/>
      <c r="CK4" s="2413"/>
      <c r="CL4" s="2413"/>
      <c r="CM4" s="2413"/>
      <c r="CN4" s="2413"/>
      <c r="CO4" s="2413"/>
      <c r="CP4" s="2413"/>
      <c r="CQ4" s="2413"/>
      <c r="CR4" s="2413"/>
      <c r="CS4" s="2413"/>
      <c r="CT4" s="2413"/>
      <c r="CU4" s="2413"/>
      <c r="CV4" s="2413"/>
      <c r="CW4" s="2413"/>
      <c r="CX4" s="2413"/>
      <c r="CY4" s="2413"/>
      <c r="CZ4" s="2413"/>
      <c r="DA4" s="2413"/>
      <c r="DB4" s="2413"/>
      <c r="DC4" s="2413"/>
      <c r="DD4" s="2413"/>
      <c r="DE4" s="2413"/>
      <c r="DF4" s="2413"/>
      <c r="DG4" s="2413"/>
      <c r="DH4" s="2413"/>
      <c r="DI4" s="2413"/>
      <c r="DJ4" s="2413"/>
      <c r="DK4" s="2413"/>
      <c r="DL4" s="2413"/>
      <c r="DM4" s="2413"/>
      <c r="DN4" s="2413"/>
      <c r="DO4" s="2413"/>
      <c r="DP4" s="2413"/>
      <c r="DQ4" s="2413"/>
      <c r="DR4" s="2413"/>
      <c r="DS4" s="2413"/>
      <c r="DT4" s="2413"/>
      <c r="DU4" s="2413"/>
      <c r="DV4" s="2413"/>
      <c r="DW4" s="2413"/>
      <c r="DX4" s="2413"/>
      <c r="DY4" s="2413"/>
      <c r="DZ4" s="2413"/>
      <c r="EA4" s="2413"/>
    </row>
    <row r="5" spans="1:131" s="2475" customFormat="1" ht="29.25" customHeight="1">
      <c r="A5" s="2413"/>
      <c r="B5" s="2413"/>
      <c r="C5" s="2479" t="s">
        <v>124</v>
      </c>
      <c r="D5" s="2478" t="s">
        <v>141</v>
      </c>
      <c r="E5" s="3246" t="s">
        <v>1919</v>
      </c>
      <c r="F5" s="3246"/>
      <c r="G5" s="3246"/>
      <c r="H5" s="3246" t="s">
        <v>1918</v>
      </c>
      <c r="I5" s="3246"/>
      <c r="J5" s="3246"/>
      <c r="K5" s="3246" t="s">
        <v>1917</v>
      </c>
      <c r="L5" s="3246"/>
      <c r="M5" s="3246"/>
      <c r="N5" s="2477" t="s">
        <v>418</v>
      </c>
      <c r="O5" s="2476" t="s">
        <v>458</v>
      </c>
      <c r="P5" s="2413"/>
      <c r="Q5" s="2413"/>
      <c r="R5" s="2413"/>
      <c r="S5" s="2413"/>
      <c r="T5" s="2413"/>
      <c r="U5" s="2413"/>
      <c r="V5" s="2413"/>
      <c r="W5" s="2413"/>
      <c r="X5" s="2413"/>
      <c r="Y5" s="2413"/>
      <c r="Z5" s="2413"/>
      <c r="AA5" s="2413"/>
      <c r="AB5" s="2413"/>
      <c r="AC5" s="2413"/>
      <c r="AD5" s="2413"/>
      <c r="AE5" s="2413"/>
      <c r="AF5" s="2413"/>
      <c r="AG5" s="2413"/>
      <c r="AH5" s="2413"/>
      <c r="AI5" s="2413"/>
      <c r="AJ5" s="2413"/>
      <c r="AK5" s="2413"/>
      <c r="AL5" s="2413"/>
      <c r="AM5" s="2413"/>
      <c r="AN5" s="2413"/>
      <c r="AO5" s="2413"/>
      <c r="AP5" s="2413"/>
      <c r="AQ5" s="2413"/>
      <c r="AR5" s="2413"/>
      <c r="AS5" s="2413"/>
      <c r="AT5" s="2413"/>
      <c r="AU5" s="2413"/>
      <c r="AV5" s="2413"/>
      <c r="AW5" s="2413"/>
      <c r="AX5" s="2413"/>
      <c r="AY5" s="2413"/>
      <c r="AZ5" s="2413"/>
      <c r="BA5" s="2413"/>
      <c r="BB5" s="2413"/>
      <c r="BC5" s="2413"/>
      <c r="BD5" s="2413"/>
      <c r="BE5" s="2413"/>
      <c r="BF5" s="2413"/>
      <c r="BG5" s="2413"/>
      <c r="BH5" s="2413"/>
      <c r="BI5" s="2413"/>
      <c r="BJ5" s="2413"/>
      <c r="BK5" s="2413"/>
      <c r="BL5" s="2413"/>
      <c r="BM5" s="2413"/>
      <c r="BN5" s="2413"/>
      <c r="BO5" s="2413"/>
      <c r="BP5" s="2413"/>
      <c r="BQ5" s="2413"/>
      <c r="BR5" s="2413"/>
      <c r="BS5" s="2413"/>
      <c r="BT5" s="2413"/>
      <c r="BU5" s="2413"/>
      <c r="BV5" s="2413"/>
      <c r="BW5" s="2413"/>
      <c r="BX5" s="2413"/>
      <c r="BY5" s="2413"/>
      <c r="BZ5" s="2413"/>
      <c r="CA5" s="2413"/>
      <c r="CB5" s="2413"/>
      <c r="CC5" s="2413"/>
      <c r="CD5" s="2413"/>
      <c r="CE5" s="2413"/>
      <c r="CF5" s="2413"/>
      <c r="CG5" s="2413"/>
      <c r="CH5" s="2413"/>
      <c r="CI5" s="2413"/>
      <c r="CJ5" s="2413"/>
      <c r="CK5" s="2413"/>
      <c r="CL5" s="2413"/>
      <c r="CM5" s="2413"/>
      <c r="CN5" s="2413"/>
      <c r="CO5" s="2413"/>
      <c r="CP5" s="2413"/>
      <c r="CQ5" s="2413"/>
      <c r="CR5" s="2413"/>
      <c r="CS5" s="2413"/>
      <c r="CT5" s="2413"/>
      <c r="CU5" s="2413"/>
      <c r="CV5" s="2413"/>
      <c r="CW5" s="2413"/>
      <c r="CX5" s="2413"/>
      <c r="CY5" s="2413"/>
      <c r="CZ5" s="2413"/>
      <c r="DA5" s="2413"/>
      <c r="DB5" s="2413"/>
      <c r="DC5" s="2413"/>
      <c r="DD5" s="2413"/>
      <c r="DE5" s="2413"/>
      <c r="DF5" s="2413"/>
      <c r="DG5" s="2413"/>
      <c r="DH5" s="2413"/>
      <c r="DI5" s="2413"/>
      <c r="DJ5" s="2413"/>
      <c r="DK5" s="2413"/>
      <c r="DL5" s="2413"/>
      <c r="DM5" s="2413"/>
      <c r="DN5" s="2413"/>
      <c r="DO5" s="2413"/>
      <c r="DP5" s="2413"/>
      <c r="DQ5" s="2413"/>
      <c r="DR5" s="2413"/>
      <c r="DS5" s="2413"/>
      <c r="DT5" s="2413"/>
      <c r="DU5" s="2413"/>
      <c r="DV5" s="2413"/>
      <c r="DW5" s="2413"/>
      <c r="DX5" s="2413"/>
      <c r="DY5" s="2413"/>
      <c r="DZ5" s="2413"/>
      <c r="EA5" s="2413"/>
    </row>
    <row r="6" spans="1:131" s="2470" customFormat="1" ht="25.5" customHeight="1">
      <c r="A6" s="2413"/>
      <c r="B6" s="2413"/>
      <c r="C6" s="2474"/>
      <c r="D6" s="2473" t="s">
        <v>501</v>
      </c>
      <c r="E6" s="2472" t="s">
        <v>1916</v>
      </c>
      <c r="F6" s="2472" t="s">
        <v>1915</v>
      </c>
      <c r="G6" s="2471" t="s">
        <v>1848</v>
      </c>
      <c r="H6" s="2472" t="s">
        <v>1916</v>
      </c>
      <c r="I6" s="2472" t="s">
        <v>1915</v>
      </c>
      <c r="J6" s="2471" t="s">
        <v>1848</v>
      </c>
      <c r="K6" s="2471" t="s">
        <v>1916</v>
      </c>
      <c r="L6" s="2471" t="s">
        <v>1915</v>
      </c>
      <c r="M6" s="2471" t="s">
        <v>1848</v>
      </c>
      <c r="N6" s="3240" t="s">
        <v>1450</v>
      </c>
      <c r="O6" s="3241"/>
      <c r="P6" s="2413"/>
      <c r="Q6" s="2413"/>
      <c r="R6" s="2413"/>
      <c r="S6" s="2413"/>
      <c r="T6" s="2413"/>
      <c r="U6" s="2413"/>
      <c r="V6" s="2413"/>
      <c r="W6" s="2413"/>
      <c r="X6" s="2413"/>
      <c r="Y6" s="2413"/>
      <c r="Z6" s="2413"/>
      <c r="AA6" s="2413"/>
      <c r="AB6" s="2413"/>
      <c r="AC6" s="2413"/>
      <c r="AD6" s="2413"/>
      <c r="AE6" s="2413"/>
      <c r="AF6" s="2413"/>
      <c r="AG6" s="2413"/>
      <c r="AH6" s="2413"/>
      <c r="AI6" s="2413"/>
      <c r="AJ6" s="2413"/>
      <c r="AK6" s="2413"/>
      <c r="AL6" s="2413"/>
      <c r="AM6" s="2413"/>
      <c r="AN6" s="2413"/>
      <c r="AO6" s="2413"/>
      <c r="AP6" s="2413"/>
      <c r="AQ6" s="2413"/>
      <c r="AR6" s="2413"/>
      <c r="AS6" s="2413"/>
      <c r="AT6" s="2413"/>
      <c r="AU6" s="2413"/>
      <c r="AV6" s="2413"/>
      <c r="AW6" s="2413"/>
      <c r="AX6" s="2413"/>
      <c r="AY6" s="2413"/>
      <c r="AZ6" s="2413"/>
      <c r="BA6" s="2413"/>
      <c r="BB6" s="2413"/>
      <c r="BC6" s="2413"/>
      <c r="BD6" s="2413"/>
      <c r="BE6" s="2413"/>
      <c r="BF6" s="2413"/>
      <c r="BG6" s="2413"/>
      <c r="BH6" s="2413"/>
      <c r="BI6" s="2413"/>
      <c r="BJ6" s="2413"/>
      <c r="BK6" s="2413"/>
      <c r="BL6" s="2413"/>
      <c r="BM6" s="2413"/>
      <c r="BN6" s="2413"/>
      <c r="BO6" s="2413"/>
      <c r="BP6" s="2413"/>
      <c r="BQ6" s="2413"/>
      <c r="BR6" s="2413"/>
      <c r="BS6" s="2413"/>
      <c r="BT6" s="2413"/>
      <c r="BU6" s="2413"/>
      <c r="BV6" s="2413"/>
      <c r="BW6" s="2413"/>
      <c r="BX6" s="2413"/>
      <c r="BY6" s="2413"/>
      <c r="BZ6" s="2413"/>
      <c r="CA6" s="2413"/>
      <c r="CB6" s="2413"/>
      <c r="CC6" s="2413"/>
      <c r="CD6" s="2413"/>
      <c r="CE6" s="2413"/>
      <c r="CF6" s="2413"/>
      <c r="CG6" s="2413"/>
      <c r="CH6" s="2413"/>
      <c r="CI6" s="2413"/>
      <c r="CJ6" s="2413"/>
      <c r="CK6" s="2413"/>
      <c r="CL6" s="2413"/>
      <c r="CM6" s="2413"/>
      <c r="CN6" s="2413"/>
      <c r="CO6" s="2413"/>
      <c r="CP6" s="2413"/>
      <c r="CQ6" s="2413"/>
      <c r="CR6" s="2413"/>
      <c r="CS6" s="2413"/>
      <c r="CT6" s="2413"/>
      <c r="CU6" s="2413"/>
      <c r="CV6" s="2413"/>
      <c r="CW6" s="2413"/>
      <c r="CX6" s="2413"/>
      <c r="CY6" s="2413"/>
      <c r="CZ6" s="2413"/>
      <c r="DA6" s="2413"/>
      <c r="DB6" s="2413"/>
      <c r="DC6" s="2413"/>
      <c r="DD6" s="2413"/>
      <c r="DE6" s="2413"/>
      <c r="DF6" s="2413"/>
      <c r="DG6" s="2413"/>
      <c r="DH6" s="2413"/>
      <c r="DI6" s="2413"/>
      <c r="DJ6" s="2413"/>
      <c r="DK6" s="2413"/>
      <c r="DL6" s="2413"/>
      <c r="DM6" s="2413"/>
      <c r="DN6" s="2413"/>
      <c r="DO6" s="2413"/>
      <c r="DP6" s="2413"/>
      <c r="DQ6" s="2413"/>
      <c r="DR6" s="2413"/>
      <c r="DS6" s="2413"/>
      <c r="DT6" s="2413"/>
      <c r="DU6" s="2413"/>
      <c r="DV6" s="2413"/>
      <c r="DW6" s="2413"/>
      <c r="DX6" s="2413"/>
      <c r="DY6" s="2413"/>
      <c r="DZ6" s="2413"/>
      <c r="EA6" s="2413"/>
    </row>
    <row r="7" spans="1:131" s="2413" customFormat="1" ht="27.75" customHeight="1">
      <c r="C7" s="2436">
        <v>1</v>
      </c>
      <c r="D7" s="2446" t="s">
        <v>1914</v>
      </c>
      <c r="E7" s="2469">
        <v>241039.87293970858</v>
      </c>
      <c r="F7" s="2439">
        <v>347116.96575362165</v>
      </c>
      <c r="G7" s="2439">
        <v>-106077.09281391307</v>
      </c>
      <c r="H7" s="2439">
        <v>274882.70657411928</v>
      </c>
      <c r="I7" s="2439">
        <v>311722.33980623615</v>
      </c>
      <c r="J7" s="2439">
        <v>-36839.633232116874</v>
      </c>
      <c r="K7" s="2439">
        <v>339506.39468698041</v>
      </c>
      <c r="L7" s="2439">
        <v>316009.3350717678</v>
      </c>
      <c r="M7" s="2439">
        <v>23497.059615212609</v>
      </c>
      <c r="N7" s="2438">
        <v>-65.270887186978982</v>
      </c>
      <c r="O7" s="2437" t="s">
        <v>73</v>
      </c>
      <c r="P7" s="2416"/>
      <c r="Q7" s="2415"/>
      <c r="R7" s="2415"/>
      <c r="S7" s="2415"/>
      <c r="T7" s="2415"/>
      <c r="U7" s="2415"/>
      <c r="V7" s="2415"/>
      <c r="W7" s="2415"/>
      <c r="X7" s="2415"/>
      <c r="Y7" s="2415"/>
      <c r="Z7" s="2415"/>
      <c r="AA7" s="2415"/>
      <c r="AB7" s="2415"/>
      <c r="AC7" s="2414"/>
      <c r="AD7" s="2414"/>
      <c r="AE7" s="2414"/>
      <c r="AF7" s="2414"/>
      <c r="AG7" s="2414"/>
      <c r="AH7" s="2414"/>
      <c r="AI7" s="2414"/>
    </row>
    <row r="8" spans="1:131" s="2413" customFormat="1" ht="26.25" customHeight="1">
      <c r="C8" s="2436" t="s">
        <v>1913</v>
      </c>
      <c r="D8" s="2446" t="s">
        <v>1912</v>
      </c>
      <c r="E8" s="2439">
        <v>60690.054438548403</v>
      </c>
      <c r="F8" s="2439">
        <v>337629.0176286088</v>
      </c>
      <c r="G8" s="2439">
        <v>-276938.9631900604</v>
      </c>
      <c r="H8" s="2439">
        <v>58986.25442364638</v>
      </c>
      <c r="I8" s="2439">
        <v>308097.55579195108</v>
      </c>
      <c r="J8" s="2439">
        <v>-249111.3013683047</v>
      </c>
      <c r="K8" s="2439">
        <v>64269.474121478561</v>
      </c>
      <c r="L8" s="2439">
        <v>309790.96440422209</v>
      </c>
      <c r="M8" s="2439">
        <v>-245521.49028274353</v>
      </c>
      <c r="N8" s="2438">
        <v>-10.048301438414009</v>
      </c>
      <c r="O8" s="2437">
        <v>-1.4410470604277137</v>
      </c>
      <c r="P8" s="2416"/>
      <c r="Q8" s="2415"/>
      <c r="R8" s="2415"/>
      <c r="S8" s="2415"/>
      <c r="T8" s="2415"/>
      <c r="U8" s="2415"/>
      <c r="V8" s="2415"/>
      <c r="W8" s="2415"/>
      <c r="X8" s="2415"/>
      <c r="Y8" s="2415"/>
      <c r="Z8" s="2415"/>
      <c r="AA8" s="2415"/>
      <c r="AB8" s="2415"/>
      <c r="AC8" s="2414"/>
      <c r="AD8" s="2414"/>
      <c r="AE8" s="2414"/>
      <c r="AF8" s="2414"/>
      <c r="AG8" s="2414"/>
      <c r="AH8" s="2414"/>
      <c r="AI8" s="2414"/>
    </row>
    <row r="9" spans="1:131" s="2401" customFormat="1" ht="22.5" customHeight="1">
      <c r="C9" s="2436" t="s">
        <v>1911</v>
      </c>
      <c r="D9" s="2468" t="s">
        <v>1910</v>
      </c>
      <c r="E9" s="2439">
        <v>44548.214577178376</v>
      </c>
      <c r="F9" s="2439">
        <v>303967.13339194976</v>
      </c>
      <c r="G9" s="2439">
        <v>-259418.91881477137</v>
      </c>
      <c r="H9" s="2439">
        <v>34991.611790970317</v>
      </c>
      <c r="I9" s="2439">
        <v>264840.87137915037</v>
      </c>
      <c r="J9" s="2439">
        <v>-229849.25958818005</v>
      </c>
      <c r="K9" s="2439">
        <v>32683.855767718233</v>
      </c>
      <c r="L9" s="2439">
        <v>252865.13315124399</v>
      </c>
      <c r="M9" s="2439">
        <v>-220181.27738352577</v>
      </c>
      <c r="N9" s="2438">
        <v>-11.398420501360762</v>
      </c>
      <c r="O9" s="2437">
        <v>-4.2062272560618013</v>
      </c>
      <c r="P9" s="2416"/>
      <c r="Q9" s="2415"/>
      <c r="R9" s="2415"/>
      <c r="S9" s="2415"/>
      <c r="T9" s="2415"/>
      <c r="U9" s="2415"/>
      <c r="V9" s="2415"/>
      <c r="W9" s="2415"/>
      <c r="X9" s="2415"/>
      <c r="Y9" s="2415"/>
      <c r="Z9" s="2415"/>
      <c r="AA9" s="2415"/>
      <c r="AB9" s="2415"/>
      <c r="AC9" s="2414"/>
      <c r="AD9" s="2414"/>
      <c r="AE9" s="2414"/>
      <c r="AF9" s="2414"/>
      <c r="AG9" s="2414"/>
      <c r="AH9" s="2414"/>
      <c r="AI9" s="2414"/>
    </row>
    <row r="10" spans="1:131" s="2401" customFormat="1" ht="24" customHeight="1">
      <c r="C10" s="2433" t="s">
        <v>1909</v>
      </c>
      <c r="D10" s="2434" t="s">
        <v>1908</v>
      </c>
      <c r="E10" s="2443">
        <v>44548.214577178376</v>
      </c>
      <c r="F10" s="2443">
        <v>295586.71986094973</v>
      </c>
      <c r="G10" s="2443">
        <v>-251038.50528377134</v>
      </c>
      <c r="H10" s="2443">
        <v>34991.611790970317</v>
      </c>
      <c r="I10" s="2443">
        <v>259403.58464202538</v>
      </c>
      <c r="J10" s="2443">
        <v>-224411.97285105506</v>
      </c>
      <c r="K10" s="2443">
        <v>32683.855767718233</v>
      </c>
      <c r="L10" s="2443">
        <v>248304.48585080699</v>
      </c>
      <c r="M10" s="2443">
        <v>-215620.63008308876</v>
      </c>
      <c r="N10" s="2442">
        <v>-10.606553127225615</v>
      </c>
      <c r="O10" s="2441">
        <v>-3.9175016628017478</v>
      </c>
      <c r="P10" s="2416"/>
      <c r="Q10" s="2415"/>
      <c r="R10" s="2415"/>
      <c r="S10" s="2415"/>
      <c r="T10" s="2415"/>
      <c r="U10" s="2415"/>
      <c r="V10" s="2415"/>
      <c r="W10" s="2415"/>
      <c r="X10" s="2415"/>
      <c r="Y10" s="2415"/>
      <c r="Z10" s="2415"/>
      <c r="AA10" s="2415"/>
      <c r="AB10" s="2415"/>
      <c r="AC10" s="2414"/>
      <c r="AD10" s="2414"/>
      <c r="AE10" s="2414"/>
      <c r="AF10" s="2414"/>
      <c r="AG10" s="2414"/>
      <c r="AH10" s="2414"/>
      <c r="AI10" s="2414"/>
    </row>
    <row r="11" spans="1:131" s="2401" customFormat="1" ht="24" customHeight="1">
      <c r="C11" s="2433" t="s">
        <v>1907</v>
      </c>
      <c r="D11" s="2466" t="s">
        <v>1906</v>
      </c>
      <c r="E11" s="2443">
        <v>342.67215634389993</v>
      </c>
      <c r="F11" s="2443">
        <v>32533.392641171249</v>
      </c>
      <c r="G11" s="2443">
        <v>-32190.72048482735</v>
      </c>
      <c r="H11" s="2443">
        <v>2159.0997601404583</v>
      </c>
      <c r="I11" s="2443">
        <v>44896.583934510003</v>
      </c>
      <c r="J11" s="2443">
        <v>-42737.484174369543</v>
      </c>
      <c r="K11" s="2443">
        <v>1691.1855641192894</v>
      </c>
      <c r="L11" s="2443">
        <v>38350.309521372001</v>
      </c>
      <c r="M11" s="2443">
        <v>-36659.123957252712</v>
      </c>
      <c r="N11" s="2442">
        <v>32.76336636986197</v>
      </c>
      <c r="O11" s="2441">
        <v>-14.222550378297971</v>
      </c>
      <c r="P11" s="2416"/>
      <c r="Q11" s="2415"/>
      <c r="R11" s="2415"/>
      <c r="S11" s="2415"/>
      <c r="T11" s="2415"/>
      <c r="U11" s="2415"/>
      <c r="V11" s="2415"/>
      <c r="W11" s="2415"/>
      <c r="X11" s="2415"/>
      <c r="Y11" s="2415"/>
      <c r="Z11" s="2415"/>
      <c r="AA11" s="2415"/>
      <c r="AB11" s="2415"/>
      <c r="AC11" s="2414"/>
      <c r="AD11" s="2414"/>
      <c r="AE11" s="2414"/>
      <c r="AF11" s="2414"/>
      <c r="AG11" s="2414"/>
      <c r="AH11" s="2414"/>
      <c r="AI11" s="2414"/>
    </row>
    <row r="12" spans="1:131" s="2401" customFormat="1" ht="24" customHeight="1">
      <c r="C12" s="2433" t="s">
        <v>1905</v>
      </c>
      <c r="D12" s="2434" t="s">
        <v>1904</v>
      </c>
      <c r="E12" s="2443">
        <v>0</v>
      </c>
      <c r="F12" s="2443">
        <v>8380.4135310000001</v>
      </c>
      <c r="G12" s="2443">
        <v>-8380.4135310000001</v>
      </c>
      <c r="H12" s="2443">
        <v>0</v>
      </c>
      <c r="I12" s="2443">
        <v>5437.2867371249995</v>
      </c>
      <c r="J12" s="2443">
        <v>-5437.2867371249995</v>
      </c>
      <c r="K12" s="2443">
        <v>0</v>
      </c>
      <c r="L12" s="2443">
        <v>4560.6473004370073</v>
      </c>
      <c r="M12" s="2443">
        <v>-4560.6473004370073</v>
      </c>
      <c r="N12" s="2442">
        <v>-35.119111759677203</v>
      </c>
      <c r="O12" s="2441">
        <v>-16.122736928741066</v>
      </c>
      <c r="P12" s="2416"/>
      <c r="Q12" s="2415"/>
      <c r="R12" s="2415"/>
      <c r="S12" s="2415"/>
      <c r="T12" s="2415"/>
      <c r="U12" s="2415"/>
      <c r="V12" s="2415"/>
      <c r="W12" s="2415"/>
      <c r="X12" s="2415"/>
      <c r="Y12" s="2415"/>
      <c r="Z12" s="2415"/>
      <c r="AA12" s="2415"/>
      <c r="AB12" s="2415"/>
      <c r="AC12" s="2414"/>
      <c r="AD12" s="2414"/>
      <c r="AE12" s="2414"/>
      <c r="AF12" s="2414"/>
      <c r="AG12" s="2414"/>
      <c r="AH12" s="2414"/>
      <c r="AI12" s="2414"/>
    </row>
    <row r="13" spans="1:131" s="2413" customFormat="1" ht="24" customHeight="1">
      <c r="C13" s="2436" t="s">
        <v>1903</v>
      </c>
      <c r="D13" s="2468" t="s">
        <v>1902</v>
      </c>
      <c r="E13" s="2439">
        <v>16141.839861370026</v>
      </c>
      <c r="F13" s="2439">
        <v>33661.884236659018</v>
      </c>
      <c r="G13" s="2439">
        <v>-17520.044375288991</v>
      </c>
      <c r="H13" s="2439">
        <v>23994.642632676063</v>
      </c>
      <c r="I13" s="2439">
        <v>43256.684412800707</v>
      </c>
      <c r="J13" s="2439">
        <v>-19262.041780124644</v>
      </c>
      <c r="K13" s="2439">
        <v>31585.618353760328</v>
      </c>
      <c r="L13" s="2439">
        <v>56925.831252978096</v>
      </c>
      <c r="M13" s="2439">
        <v>-25340.212899217768</v>
      </c>
      <c r="N13" s="2438">
        <v>9.9428823781556162</v>
      </c>
      <c r="O13" s="2437">
        <v>31.555175658298218</v>
      </c>
      <c r="P13" s="2416"/>
      <c r="Q13" s="2415"/>
      <c r="R13" s="2415"/>
      <c r="S13" s="2415"/>
      <c r="T13" s="2415"/>
      <c r="U13" s="2415"/>
      <c r="V13" s="2415"/>
      <c r="W13" s="2415"/>
      <c r="X13" s="2415"/>
      <c r="Y13" s="2415"/>
      <c r="Z13" s="2415"/>
      <c r="AA13" s="2415"/>
      <c r="AB13" s="2415"/>
      <c r="AC13" s="2414"/>
      <c r="AD13" s="2414"/>
      <c r="AE13" s="2414"/>
      <c r="AF13" s="2414"/>
      <c r="AG13" s="2414"/>
      <c r="AH13" s="2414"/>
      <c r="AI13" s="2414"/>
      <c r="AJ13" s="2401"/>
      <c r="AK13" s="2401"/>
      <c r="AL13" s="2401"/>
      <c r="AM13" s="2401"/>
      <c r="AN13" s="2401"/>
      <c r="AO13" s="2401"/>
      <c r="AP13" s="2401"/>
      <c r="AQ13" s="2401"/>
      <c r="AR13" s="2401"/>
      <c r="AS13" s="2401"/>
      <c r="AT13" s="2401"/>
      <c r="AU13" s="2401"/>
      <c r="AV13" s="2401"/>
      <c r="AW13" s="2401"/>
      <c r="AX13" s="2401"/>
      <c r="AY13" s="2401"/>
      <c r="AZ13" s="2401"/>
      <c r="BA13" s="2401"/>
      <c r="BB13" s="2401"/>
      <c r="BC13" s="2401"/>
      <c r="BD13" s="2401"/>
      <c r="BE13" s="2401"/>
      <c r="BF13" s="2401"/>
      <c r="BG13" s="2401"/>
      <c r="BH13" s="2401"/>
      <c r="BI13" s="2401"/>
      <c r="BJ13" s="2401"/>
      <c r="BK13" s="2401"/>
      <c r="BL13" s="2401"/>
      <c r="BM13" s="2401"/>
      <c r="BN13" s="2401"/>
      <c r="BO13" s="2401"/>
      <c r="BP13" s="2401"/>
      <c r="BQ13" s="2401"/>
      <c r="BR13" s="2401"/>
      <c r="BS13" s="2401"/>
      <c r="BT13" s="2401"/>
      <c r="BU13" s="2401"/>
      <c r="BV13" s="2401"/>
      <c r="BW13" s="2401"/>
      <c r="BX13" s="2401"/>
      <c r="BY13" s="2401"/>
      <c r="BZ13" s="2401"/>
      <c r="CA13" s="2401"/>
      <c r="CB13" s="2401"/>
      <c r="CC13" s="2401"/>
      <c r="CD13" s="2401"/>
      <c r="CE13" s="2401"/>
      <c r="CF13" s="2401"/>
      <c r="CG13" s="2401"/>
      <c r="CH13" s="2401"/>
      <c r="CI13" s="2401"/>
      <c r="CJ13" s="2401"/>
      <c r="CK13" s="2401"/>
      <c r="CL13" s="2401"/>
      <c r="CM13" s="2401"/>
      <c r="CN13" s="2401"/>
      <c r="CO13" s="2401"/>
      <c r="CP13" s="2401"/>
      <c r="CQ13" s="2401"/>
      <c r="CR13" s="2401"/>
      <c r="CS13" s="2401"/>
      <c r="CT13" s="2401"/>
      <c r="CU13" s="2401"/>
      <c r="CV13" s="2401"/>
      <c r="CW13" s="2401"/>
      <c r="CX13" s="2401"/>
      <c r="CY13" s="2401"/>
      <c r="CZ13" s="2401"/>
      <c r="DA13" s="2401"/>
      <c r="DB13" s="2401"/>
      <c r="DC13" s="2401"/>
      <c r="DD13" s="2401"/>
      <c r="DE13" s="2401"/>
      <c r="DF13" s="2401"/>
      <c r="DG13" s="2401"/>
      <c r="DH13" s="2401"/>
      <c r="DI13" s="2401"/>
      <c r="DJ13" s="2401"/>
      <c r="DK13" s="2401"/>
      <c r="DL13" s="2401"/>
      <c r="DM13" s="2401"/>
      <c r="DN13" s="2401"/>
      <c r="DO13" s="2401"/>
      <c r="DP13" s="2401"/>
      <c r="DQ13" s="2401"/>
      <c r="DR13" s="2401"/>
      <c r="DS13" s="2401"/>
      <c r="DT13" s="2401"/>
      <c r="DU13" s="2401"/>
      <c r="DV13" s="2401"/>
      <c r="DW13" s="2401"/>
      <c r="DX13" s="2401"/>
      <c r="DY13" s="2401"/>
      <c r="DZ13" s="2401"/>
      <c r="EA13" s="2401"/>
    </row>
    <row r="14" spans="1:131" s="2401" customFormat="1" ht="33" customHeight="1">
      <c r="C14" s="2433" t="s">
        <v>1901</v>
      </c>
      <c r="D14" s="2434" t="s">
        <v>1900</v>
      </c>
      <c r="E14" s="2443">
        <v>225.125</v>
      </c>
      <c r="F14" s="2443">
        <v>24.868000000000002</v>
      </c>
      <c r="G14" s="2443">
        <v>200.25700000000001</v>
      </c>
      <c r="H14" s="2443">
        <v>0.16300000000000001</v>
      </c>
      <c r="I14" s="2443">
        <v>189.227</v>
      </c>
      <c r="J14" s="2443">
        <v>-189.06399999999999</v>
      </c>
      <c r="K14" s="2443">
        <v>4.1538346012358893</v>
      </c>
      <c r="L14" s="2443">
        <v>21.463000000000001</v>
      </c>
      <c r="M14" s="2443">
        <v>-17.309165398764112</v>
      </c>
      <c r="N14" s="2442" t="s">
        <v>73</v>
      </c>
      <c r="O14" s="2441">
        <v>-90.844811598842654</v>
      </c>
      <c r="P14" s="2416"/>
      <c r="Q14" s="2415"/>
      <c r="R14" s="2415"/>
      <c r="S14" s="2415"/>
      <c r="T14" s="2415"/>
      <c r="U14" s="2415"/>
      <c r="V14" s="2415"/>
      <c r="W14" s="2415"/>
      <c r="X14" s="2415"/>
      <c r="Y14" s="2415"/>
      <c r="Z14" s="2415"/>
      <c r="AA14" s="2415"/>
      <c r="AB14" s="2415"/>
      <c r="AC14" s="2414"/>
      <c r="AD14" s="2414"/>
      <c r="AE14" s="2414"/>
      <c r="AF14" s="2414"/>
      <c r="AG14" s="2414"/>
      <c r="AH14" s="2414"/>
      <c r="AI14" s="2414"/>
    </row>
    <row r="15" spans="1:131" s="2401" customFormat="1" ht="24" customHeight="1">
      <c r="C15" s="2433" t="s">
        <v>1899</v>
      </c>
      <c r="D15" s="2434" t="s">
        <v>1898</v>
      </c>
      <c r="E15" s="2443">
        <v>2090.8327157187632</v>
      </c>
      <c r="F15" s="2443">
        <v>16045.30950792875</v>
      </c>
      <c r="G15" s="2443">
        <v>-13954.476792209987</v>
      </c>
      <c r="H15" s="2443">
        <v>3218.8489536303323</v>
      </c>
      <c r="I15" s="2443">
        <v>15858.511067327268</v>
      </c>
      <c r="J15" s="2443">
        <v>-12639.662113696937</v>
      </c>
      <c r="K15" s="2443">
        <v>4228.6263650549699</v>
      </c>
      <c r="L15" s="2443">
        <v>12927.427804195158</v>
      </c>
      <c r="M15" s="2443">
        <v>-8698.8014391401884</v>
      </c>
      <c r="N15" s="2442">
        <v>-9.4221710931293288</v>
      </c>
      <c r="O15" s="2441">
        <v>-31.178528659292603</v>
      </c>
      <c r="P15" s="2416"/>
      <c r="Q15" s="2415"/>
      <c r="R15" s="2415"/>
      <c r="S15" s="2415"/>
      <c r="T15" s="2415"/>
      <c r="U15" s="2415"/>
      <c r="V15" s="2415"/>
      <c r="W15" s="2415"/>
      <c r="X15" s="2415"/>
      <c r="Y15" s="2415"/>
      <c r="Z15" s="2415"/>
      <c r="AA15" s="2415"/>
      <c r="AB15" s="2415"/>
      <c r="AC15" s="2414"/>
      <c r="AD15" s="2414"/>
      <c r="AE15" s="2414"/>
      <c r="AF15" s="2414"/>
      <c r="AG15" s="2414"/>
      <c r="AH15" s="2414"/>
      <c r="AI15" s="2414"/>
    </row>
    <row r="16" spans="1:131" s="2401" customFormat="1" ht="23.25" customHeight="1">
      <c r="C16" s="2433" t="s">
        <v>1897</v>
      </c>
      <c r="D16" s="2434" t="s">
        <v>1787</v>
      </c>
      <c r="E16" s="2443">
        <v>3455.3592023135529</v>
      </c>
      <c r="F16" s="2443">
        <v>11033.652756810237</v>
      </c>
      <c r="G16" s="2443">
        <v>-7578.293554496684</v>
      </c>
      <c r="H16" s="2443">
        <v>6066.3291495309359</v>
      </c>
      <c r="I16" s="2443">
        <v>20164.267629769183</v>
      </c>
      <c r="J16" s="2443">
        <v>-14097.938480238248</v>
      </c>
      <c r="K16" s="2443">
        <v>9336.0753433560731</v>
      </c>
      <c r="L16" s="2443">
        <v>35594.991328976161</v>
      </c>
      <c r="M16" s="2443">
        <v>-26258.915985620086</v>
      </c>
      <c r="N16" s="2442">
        <v>86.030514374480035</v>
      </c>
      <c r="O16" s="2441">
        <v>86.260679335694789</v>
      </c>
      <c r="P16" s="2416"/>
      <c r="Q16" s="2415"/>
      <c r="R16" s="2415"/>
      <c r="S16" s="2415"/>
      <c r="T16" s="2415"/>
      <c r="U16" s="2415"/>
      <c r="V16" s="2415"/>
      <c r="W16" s="2415"/>
      <c r="X16" s="2415"/>
      <c r="Y16" s="2415"/>
      <c r="Z16" s="2415"/>
      <c r="AA16" s="2415"/>
      <c r="AB16" s="2415"/>
      <c r="AC16" s="2414"/>
      <c r="AD16" s="2414"/>
      <c r="AE16" s="2414"/>
      <c r="AF16" s="2414"/>
      <c r="AG16" s="2414"/>
      <c r="AH16" s="2414"/>
      <c r="AI16" s="2414"/>
    </row>
    <row r="17" spans="3:131" s="2401" customFormat="1" ht="25.5" customHeight="1">
      <c r="C17" s="2433" t="s">
        <v>1896</v>
      </c>
      <c r="D17" s="2467" t="s">
        <v>1786</v>
      </c>
      <c r="E17" s="2465">
        <v>224.047</v>
      </c>
      <c r="F17" s="2465">
        <v>6368.3909439591498</v>
      </c>
      <c r="G17" s="2465">
        <v>-6144.3439439591502</v>
      </c>
      <c r="H17" s="2465">
        <v>430.41899999999998</v>
      </c>
      <c r="I17" s="2465">
        <v>12760.376181488627</v>
      </c>
      <c r="J17" s="2465">
        <v>-12329.957181488628</v>
      </c>
      <c r="K17" s="2465">
        <v>1280.3818021778588</v>
      </c>
      <c r="L17" s="2465">
        <v>23326.265667924898</v>
      </c>
      <c r="M17" s="2465">
        <v>-22045.883865747041</v>
      </c>
      <c r="N17" s="2464">
        <v>100.67166314169151</v>
      </c>
      <c r="O17" s="2463">
        <v>78.799354622619887</v>
      </c>
      <c r="P17" s="2416"/>
      <c r="Q17" s="2415"/>
      <c r="R17" s="2415"/>
      <c r="S17" s="2415"/>
      <c r="T17" s="2415"/>
      <c r="U17" s="2415"/>
      <c r="V17" s="2415"/>
      <c r="W17" s="2415"/>
      <c r="X17" s="2415"/>
      <c r="Y17" s="2415"/>
      <c r="Z17" s="2415"/>
      <c r="AA17" s="2415"/>
      <c r="AB17" s="2415"/>
      <c r="AC17" s="2414"/>
      <c r="AD17" s="2414"/>
      <c r="AE17" s="2414"/>
      <c r="AF17" s="2414"/>
      <c r="AG17" s="2414"/>
      <c r="AH17" s="2414"/>
      <c r="AI17" s="2414"/>
    </row>
    <row r="18" spans="3:131" s="2401" customFormat="1" ht="23.25" customHeight="1">
      <c r="C18" s="2433" t="s">
        <v>1895</v>
      </c>
      <c r="D18" s="2434" t="s">
        <v>1894</v>
      </c>
      <c r="E18" s="2443">
        <v>1046.5170000000001</v>
      </c>
      <c r="F18" s="2443">
        <v>65.125</v>
      </c>
      <c r="G18" s="2443">
        <v>981.39200000000005</v>
      </c>
      <c r="H18" s="2443">
        <v>1271.7840000000001</v>
      </c>
      <c r="I18" s="2443">
        <v>48.234999999999999</v>
      </c>
      <c r="J18" s="2443">
        <v>1223.5490000000002</v>
      </c>
      <c r="K18" s="2443">
        <v>1329.433</v>
      </c>
      <c r="L18" s="2443">
        <v>259.21699999999998</v>
      </c>
      <c r="M18" s="2443">
        <v>1070.2159999999999</v>
      </c>
      <c r="N18" s="2442">
        <v>24.674849601382533</v>
      </c>
      <c r="O18" s="2441">
        <v>-12.531823408788723</v>
      </c>
      <c r="P18" s="2416"/>
      <c r="Q18" s="2415"/>
      <c r="R18" s="2415"/>
      <c r="S18" s="2415"/>
      <c r="T18" s="2415"/>
      <c r="U18" s="2415"/>
      <c r="V18" s="2415"/>
      <c r="W18" s="2415"/>
      <c r="X18" s="2415"/>
      <c r="Y18" s="2415"/>
      <c r="Z18" s="2415"/>
      <c r="AA18" s="2415"/>
      <c r="AB18" s="2415"/>
      <c r="AC18" s="2414"/>
      <c r="AD18" s="2414"/>
      <c r="AE18" s="2414"/>
      <c r="AF18" s="2414"/>
      <c r="AG18" s="2414"/>
      <c r="AH18" s="2414"/>
      <c r="AI18" s="2414"/>
    </row>
    <row r="19" spans="3:131" s="2401" customFormat="1" ht="24" customHeight="1">
      <c r="C19" s="2433" t="s">
        <v>1893</v>
      </c>
      <c r="D19" s="2434" t="s">
        <v>1892</v>
      </c>
      <c r="E19" s="2443">
        <v>283.51400000000001</v>
      </c>
      <c r="F19" s="2443">
        <v>2079.2857599999998</v>
      </c>
      <c r="G19" s="2443">
        <v>-1795.7717599999996</v>
      </c>
      <c r="H19" s="2443">
        <v>197.334</v>
      </c>
      <c r="I19" s="2443">
        <v>2338.7147156861001</v>
      </c>
      <c r="J19" s="2443">
        <v>-2141.3807156861003</v>
      </c>
      <c r="K19" s="2443">
        <v>142.40600000000001</v>
      </c>
      <c r="L19" s="2443">
        <v>2032.1629791945311</v>
      </c>
      <c r="M19" s="2443">
        <v>-1889.7569791945311</v>
      </c>
      <c r="N19" s="2442">
        <v>19.245706129497254</v>
      </c>
      <c r="O19" s="2441">
        <v>-11.750537148689544</v>
      </c>
      <c r="P19" s="2416"/>
      <c r="Q19" s="2415"/>
      <c r="R19" s="2415"/>
      <c r="S19" s="2415"/>
      <c r="T19" s="2415"/>
      <c r="U19" s="2415"/>
      <c r="V19" s="2415"/>
      <c r="W19" s="2415"/>
      <c r="X19" s="2415"/>
      <c r="Y19" s="2415"/>
      <c r="Z19" s="2415"/>
      <c r="AA19" s="2415"/>
      <c r="AB19" s="2415"/>
      <c r="AC19" s="2414"/>
      <c r="AD19" s="2414"/>
      <c r="AE19" s="2414"/>
      <c r="AF19" s="2414"/>
      <c r="AG19" s="2414"/>
      <c r="AH19" s="2414"/>
      <c r="AI19" s="2414"/>
    </row>
    <row r="20" spans="3:131" s="2401" customFormat="1" ht="41.25" customHeight="1">
      <c r="C20" s="2433" t="s">
        <v>1891</v>
      </c>
      <c r="D20" s="2434" t="s">
        <v>1890</v>
      </c>
      <c r="E20" s="2443">
        <v>8.8279999999999994</v>
      </c>
      <c r="F20" s="2443">
        <v>897.07299999999998</v>
      </c>
      <c r="G20" s="2443">
        <v>-888.245</v>
      </c>
      <c r="H20" s="2443">
        <v>19.461000000000002</v>
      </c>
      <c r="I20" s="2443">
        <v>27.141999999999999</v>
      </c>
      <c r="J20" s="2443">
        <v>-7.6809999999999974</v>
      </c>
      <c r="K20" s="2443">
        <v>20.236000000000001</v>
      </c>
      <c r="L20" s="2443">
        <v>6.2949999999999999</v>
      </c>
      <c r="M20" s="2443">
        <v>13.941000000000001</v>
      </c>
      <c r="N20" s="2442">
        <v>-99.135261104762762</v>
      </c>
      <c r="O20" s="2441" t="s">
        <v>73</v>
      </c>
      <c r="P20" s="2416"/>
      <c r="Q20" s="2415"/>
      <c r="R20" s="2415"/>
      <c r="S20" s="2415"/>
      <c r="T20" s="2415"/>
      <c r="U20" s="2415"/>
      <c r="V20" s="2415"/>
      <c r="W20" s="2415"/>
      <c r="X20" s="2415"/>
      <c r="Y20" s="2415"/>
      <c r="Z20" s="2415"/>
      <c r="AA20" s="2415"/>
      <c r="AB20" s="2415"/>
      <c r="AC20" s="2414"/>
      <c r="AD20" s="2414"/>
      <c r="AE20" s="2414"/>
      <c r="AF20" s="2414"/>
      <c r="AG20" s="2414"/>
      <c r="AH20" s="2414"/>
      <c r="AI20" s="2414"/>
    </row>
    <row r="21" spans="3:131" s="2401" customFormat="1" ht="46.5" customHeight="1">
      <c r="C21" s="2433" t="s">
        <v>1889</v>
      </c>
      <c r="D21" s="2434" t="s">
        <v>1888</v>
      </c>
      <c r="E21" s="2443">
        <v>2170.8710000000001</v>
      </c>
      <c r="F21" s="2443">
        <v>220.13499999999999</v>
      </c>
      <c r="G21" s="2443">
        <v>1950.7360000000001</v>
      </c>
      <c r="H21" s="2443">
        <v>2250.6099999999997</v>
      </c>
      <c r="I21" s="2443">
        <v>114.28099999999999</v>
      </c>
      <c r="J21" s="2443">
        <v>2136.3289999999997</v>
      </c>
      <c r="K21" s="2443">
        <v>2504.3440000000001</v>
      </c>
      <c r="L21" s="2443">
        <v>132.47200000000001</v>
      </c>
      <c r="M21" s="2443">
        <v>2371.8719999999998</v>
      </c>
      <c r="N21" s="2442">
        <v>9.5139988189073108</v>
      </c>
      <c r="O21" s="2441">
        <v>11.025595776680476</v>
      </c>
      <c r="P21" s="2416"/>
      <c r="Q21" s="2415"/>
      <c r="R21" s="2415"/>
      <c r="S21" s="2415"/>
      <c r="T21" s="2415"/>
      <c r="U21" s="2415"/>
      <c r="V21" s="2415"/>
      <c r="W21" s="2415"/>
      <c r="X21" s="2415"/>
      <c r="Y21" s="2415"/>
      <c r="Z21" s="2415"/>
      <c r="AA21" s="2415"/>
      <c r="AB21" s="2415"/>
      <c r="AC21" s="2414"/>
      <c r="AD21" s="2414"/>
      <c r="AE21" s="2414"/>
      <c r="AF21" s="2414"/>
      <c r="AG21" s="2414"/>
      <c r="AH21" s="2414"/>
      <c r="AI21" s="2414"/>
    </row>
    <row r="22" spans="3:131" s="2401" customFormat="1" ht="27" customHeight="1">
      <c r="C22" s="2433" t="s">
        <v>1887</v>
      </c>
      <c r="D22" s="2434" t="s">
        <v>1886</v>
      </c>
      <c r="E22" s="2443">
        <v>5509.0209375642189</v>
      </c>
      <c r="F22" s="2443">
        <v>2533.8292119200328</v>
      </c>
      <c r="G22" s="2443">
        <v>2975.1917256441861</v>
      </c>
      <c r="H22" s="2443">
        <v>8804.4119583635074</v>
      </c>
      <c r="I22" s="2443">
        <v>3983.8600000181486</v>
      </c>
      <c r="J22" s="2443">
        <v>4820.5519583453588</v>
      </c>
      <c r="K22" s="2443">
        <v>12413.908161696734</v>
      </c>
      <c r="L22" s="2443">
        <v>5253.825140612249</v>
      </c>
      <c r="M22" s="2443">
        <v>7160.0830210844852</v>
      </c>
      <c r="N22" s="2442">
        <v>62.02491815217779</v>
      </c>
      <c r="O22" s="2441">
        <v>48.532431201968905</v>
      </c>
      <c r="P22" s="2416"/>
      <c r="Q22" s="2415"/>
      <c r="R22" s="2415"/>
      <c r="S22" s="2415"/>
      <c r="T22" s="2415"/>
      <c r="U22" s="2415"/>
      <c r="V22" s="2415"/>
      <c r="W22" s="2415"/>
      <c r="X22" s="2415"/>
      <c r="Y22" s="2415"/>
      <c r="Z22" s="2415"/>
      <c r="AA22" s="2415"/>
      <c r="AB22" s="2415"/>
      <c r="AC22" s="2414"/>
      <c r="AD22" s="2414"/>
      <c r="AE22" s="2414"/>
      <c r="AF22" s="2414"/>
      <c r="AG22" s="2414"/>
      <c r="AH22" s="2414"/>
      <c r="AI22" s="2414"/>
    </row>
    <row r="23" spans="3:131" s="2401" customFormat="1" ht="31.5" customHeight="1">
      <c r="C23" s="2433" t="s">
        <v>1885</v>
      </c>
      <c r="D23" s="2434" t="s">
        <v>1884</v>
      </c>
      <c r="E23" s="2443">
        <v>1351.7720057734919</v>
      </c>
      <c r="F23" s="2443">
        <v>762.60599999999999</v>
      </c>
      <c r="G23" s="2443">
        <v>589.16600577349186</v>
      </c>
      <c r="H23" s="2443">
        <v>2165.7005711512875</v>
      </c>
      <c r="I23" s="2443">
        <v>532.44600000000003</v>
      </c>
      <c r="J23" s="2443">
        <v>1633.2545711512876</v>
      </c>
      <c r="K23" s="2443">
        <v>1606.4356490513117</v>
      </c>
      <c r="L23" s="2443">
        <v>697.97699999999998</v>
      </c>
      <c r="M23" s="2443">
        <v>908.45864905131168</v>
      </c>
      <c r="N23" s="2442">
        <v>177.21466533138729</v>
      </c>
      <c r="O23" s="2441">
        <v>-44.377400492384012</v>
      </c>
      <c r="P23" s="2416"/>
      <c r="Q23" s="2415"/>
      <c r="R23" s="2415"/>
      <c r="S23" s="2415"/>
      <c r="T23" s="2415"/>
      <c r="U23" s="2415"/>
      <c r="V23" s="2415"/>
      <c r="W23" s="2415"/>
      <c r="X23" s="2415"/>
      <c r="Y23" s="2415"/>
      <c r="Z23" s="2415"/>
      <c r="AA23" s="2415"/>
      <c r="AB23" s="2415"/>
      <c r="AC23" s="2414"/>
      <c r="AD23" s="2414"/>
      <c r="AE23" s="2414"/>
      <c r="AF23" s="2414"/>
      <c r="AG23" s="2414"/>
      <c r="AH23" s="2414"/>
      <c r="AI23" s="2414"/>
    </row>
    <row r="24" spans="3:131" s="2413" customFormat="1" ht="30" customHeight="1">
      <c r="C24" s="2436" t="s">
        <v>1883</v>
      </c>
      <c r="D24" s="2446" t="s">
        <v>1882</v>
      </c>
      <c r="E24" s="2439">
        <v>6435.6204437912202</v>
      </c>
      <c r="F24" s="2439">
        <v>8276.4778099499999</v>
      </c>
      <c r="G24" s="2439">
        <v>-1840.8573661587798</v>
      </c>
      <c r="H24" s="2439">
        <v>8376.5305155870883</v>
      </c>
      <c r="I24" s="2439">
        <v>2566.3133673000002</v>
      </c>
      <c r="J24" s="2439">
        <v>5810.217148287089</v>
      </c>
      <c r="K24" s="2439">
        <v>21621.929210046063</v>
      </c>
      <c r="L24" s="2439">
        <v>4217.3669174267852</v>
      </c>
      <c r="M24" s="2439">
        <v>17404.562292619277</v>
      </c>
      <c r="N24" s="2438" t="s">
        <v>73</v>
      </c>
      <c r="O24" s="2437">
        <v>199.55097801723846</v>
      </c>
      <c r="P24" s="2416"/>
      <c r="Q24" s="2415"/>
      <c r="R24" s="2415"/>
      <c r="S24" s="2415"/>
      <c r="T24" s="2415"/>
      <c r="U24" s="2415"/>
      <c r="V24" s="2415"/>
      <c r="W24" s="2415"/>
      <c r="X24" s="2415"/>
      <c r="Y24" s="2415"/>
      <c r="Z24" s="2415"/>
      <c r="AA24" s="2415"/>
      <c r="AB24" s="2415"/>
      <c r="AC24" s="2414"/>
      <c r="AD24" s="2414"/>
      <c r="AE24" s="2414"/>
      <c r="AF24" s="2414"/>
      <c r="AG24" s="2414"/>
      <c r="AH24" s="2414"/>
      <c r="AI24" s="2414"/>
      <c r="AJ24" s="2401"/>
      <c r="AK24" s="2401"/>
      <c r="AL24" s="2401"/>
      <c r="AM24" s="2401"/>
      <c r="AN24" s="2401"/>
      <c r="AO24" s="2401"/>
      <c r="AP24" s="2401"/>
      <c r="AQ24" s="2401"/>
      <c r="AR24" s="2401"/>
      <c r="AS24" s="2401"/>
      <c r="AT24" s="2401"/>
      <c r="AU24" s="2401"/>
      <c r="AV24" s="2401"/>
      <c r="AW24" s="2401"/>
      <c r="AX24" s="2401"/>
      <c r="AY24" s="2401"/>
      <c r="AZ24" s="2401"/>
      <c r="BA24" s="2401"/>
      <c r="BB24" s="2401"/>
      <c r="BC24" s="2401"/>
      <c r="BD24" s="2401"/>
      <c r="BE24" s="2401"/>
      <c r="BF24" s="2401"/>
      <c r="BG24" s="2401"/>
      <c r="BH24" s="2401"/>
      <c r="BI24" s="2401"/>
      <c r="BJ24" s="2401"/>
      <c r="BK24" s="2401"/>
      <c r="BL24" s="2401"/>
      <c r="BM24" s="2401"/>
      <c r="BN24" s="2401"/>
      <c r="BO24" s="2401"/>
      <c r="BP24" s="2401"/>
      <c r="BQ24" s="2401"/>
      <c r="BR24" s="2401"/>
      <c r="BS24" s="2401"/>
      <c r="BT24" s="2401"/>
      <c r="BU24" s="2401"/>
      <c r="BV24" s="2401"/>
      <c r="BW24" s="2401"/>
      <c r="BX24" s="2401"/>
      <c r="BY24" s="2401"/>
      <c r="BZ24" s="2401"/>
      <c r="CA24" s="2401"/>
      <c r="CB24" s="2401"/>
      <c r="CC24" s="2401"/>
      <c r="CD24" s="2401"/>
      <c r="CE24" s="2401"/>
      <c r="CF24" s="2401"/>
      <c r="CG24" s="2401"/>
      <c r="CH24" s="2401"/>
      <c r="CI24" s="2401"/>
      <c r="CJ24" s="2401"/>
      <c r="CK24" s="2401"/>
      <c r="CL24" s="2401"/>
      <c r="CM24" s="2401"/>
      <c r="CN24" s="2401"/>
      <c r="CO24" s="2401"/>
      <c r="CP24" s="2401"/>
      <c r="CQ24" s="2401"/>
      <c r="CR24" s="2401"/>
      <c r="CS24" s="2401"/>
      <c r="CT24" s="2401"/>
      <c r="CU24" s="2401"/>
      <c r="CV24" s="2401"/>
      <c r="CW24" s="2401"/>
      <c r="CX24" s="2401"/>
      <c r="CY24" s="2401"/>
      <c r="CZ24" s="2401"/>
      <c r="DA24" s="2401"/>
      <c r="DB24" s="2401"/>
      <c r="DC24" s="2401"/>
      <c r="DD24" s="2401"/>
      <c r="DE24" s="2401"/>
      <c r="DF24" s="2401"/>
      <c r="DG24" s="2401"/>
      <c r="DH24" s="2401"/>
      <c r="DI24" s="2401"/>
      <c r="DJ24" s="2401"/>
      <c r="DK24" s="2401"/>
      <c r="DL24" s="2401"/>
      <c r="DM24" s="2401"/>
      <c r="DN24" s="2401"/>
      <c r="DO24" s="2401"/>
      <c r="DP24" s="2401"/>
      <c r="DQ24" s="2401"/>
      <c r="DR24" s="2401"/>
      <c r="DS24" s="2401"/>
      <c r="DT24" s="2401"/>
      <c r="DU24" s="2401"/>
      <c r="DV24" s="2401"/>
      <c r="DW24" s="2401"/>
      <c r="DX24" s="2401"/>
      <c r="DY24" s="2401"/>
      <c r="DZ24" s="2401"/>
      <c r="EA24" s="2401"/>
    </row>
    <row r="25" spans="3:131" s="2401" customFormat="1" ht="25.5" customHeight="1">
      <c r="C25" s="2433" t="s">
        <v>1881</v>
      </c>
      <c r="D25" s="2435" t="s">
        <v>1880</v>
      </c>
      <c r="E25" s="2443">
        <v>2855.6474437912207</v>
      </c>
      <c r="F25" s="2443">
        <v>664.42399999999998</v>
      </c>
      <c r="G25" s="2443">
        <v>2191.2234437912207</v>
      </c>
      <c r="H25" s="2443">
        <v>3184.7965155870879</v>
      </c>
      <c r="I25" s="2443">
        <v>833.298</v>
      </c>
      <c r="J25" s="2443">
        <v>2351.4985155870881</v>
      </c>
      <c r="K25" s="2443">
        <v>3534.9482100460591</v>
      </c>
      <c r="L25" s="2443">
        <v>1441.3500016367848</v>
      </c>
      <c r="M25" s="2443">
        <v>2093.5982084092743</v>
      </c>
      <c r="N25" s="2442">
        <v>7.3144102327858507</v>
      </c>
      <c r="O25" s="2441">
        <v>-10.967487560306832</v>
      </c>
      <c r="P25" s="2416"/>
      <c r="Q25" s="2415"/>
      <c r="R25" s="2415"/>
      <c r="S25" s="2415"/>
      <c r="T25" s="2415"/>
      <c r="U25" s="2415"/>
      <c r="V25" s="2415"/>
      <c r="W25" s="2415"/>
      <c r="X25" s="2415"/>
      <c r="Y25" s="2415"/>
      <c r="Z25" s="2415"/>
      <c r="AA25" s="2415"/>
      <c r="AB25" s="2415"/>
      <c r="AC25" s="2414"/>
      <c r="AD25" s="2414"/>
      <c r="AE25" s="2414"/>
      <c r="AF25" s="2414"/>
      <c r="AG25" s="2414"/>
      <c r="AH25" s="2414"/>
      <c r="AI25" s="2414"/>
    </row>
    <row r="26" spans="3:131" s="2401" customFormat="1" ht="25.5" customHeight="1">
      <c r="C26" s="2433" t="s">
        <v>1879</v>
      </c>
      <c r="D26" s="2435" t="s">
        <v>1878</v>
      </c>
      <c r="E26" s="2443">
        <v>3579.973</v>
      </c>
      <c r="F26" s="2443">
        <v>7612.05380995</v>
      </c>
      <c r="G26" s="2443">
        <v>-4032.08080995</v>
      </c>
      <c r="H26" s="2443">
        <v>5191.7340000000004</v>
      </c>
      <c r="I26" s="2443">
        <v>1733.0153673</v>
      </c>
      <c r="J26" s="2443">
        <v>3458.7186327000004</v>
      </c>
      <c r="K26" s="2443">
        <v>18086.981000000003</v>
      </c>
      <c r="L26" s="2443">
        <v>2776.01691579</v>
      </c>
      <c r="M26" s="2443">
        <v>15310.964084210003</v>
      </c>
      <c r="N26" s="2442" t="s">
        <v>73</v>
      </c>
      <c r="O26" s="2441">
        <v>342.67735280501012</v>
      </c>
      <c r="P26" s="2416"/>
      <c r="Q26" s="2415"/>
      <c r="R26" s="2415"/>
      <c r="S26" s="2415"/>
      <c r="T26" s="2415"/>
      <c r="U26" s="2415"/>
      <c r="V26" s="2415"/>
      <c r="W26" s="2415"/>
      <c r="X26" s="2415"/>
      <c r="Y26" s="2415"/>
      <c r="Z26" s="2415"/>
      <c r="AA26" s="2415"/>
      <c r="AB26" s="2415"/>
      <c r="AC26" s="2414"/>
      <c r="AD26" s="2414"/>
      <c r="AE26" s="2414"/>
      <c r="AF26" s="2414"/>
      <c r="AG26" s="2414"/>
      <c r="AH26" s="2414"/>
      <c r="AI26" s="2414"/>
    </row>
    <row r="27" spans="3:131" s="2401" customFormat="1" ht="30" customHeight="1">
      <c r="C27" s="2433" t="s">
        <v>1877</v>
      </c>
      <c r="D27" s="2434" t="s">
        <v>1876</v>
      </c>
      <c r="E27" s="2443">
        <v>0</v>
      </c>
      <c r="F27" s="2443">
        <v>7083.0209999999997</v>
      </c>
      <c r="G27" s="2443">
        <v>-7083.0209999999997</v>
      </c>
      <c r="H27" s="2443">
        <v>0</v>
      </c>
      <c r="I27" s="2443">
        <v>351.40800000000002</v>
      </c>
      <c r="J27" s="2443">
        <v>-351.40800000000002</v>
      </c>
      <c r="K27" s="2443">
        <v>0</v>
      </c>
      <c r="L27" s="2443">
        <v>1093.433</v>
      </c>
      <c r="M27" s="2443">
        <v>-1093.433</v>
      </c>
      <c r="N27" s="2442">
        <v>-95.038727119402864</v>
      </c>
      <c r="O27" s="2441">
        <v>211.15768565314391</v>
      </c>
      <c r="P27" s="2416"/>
      <c r="Q27" s="2415"/>
      <c r="R27" s="2415"/>
      <c r="S27" s="2415"/>
      <c r="T27" s="2415"/>
      <c r="U27" s="2415"/>
      <c r="V27" s="2415"/>
      <c r="W27" s="2415"/>
      <c r="X27" s="2415"/>
      <c r="Y27" s="2415"/>
      <c r="Z27" s="2415"/>
      <c r="AA27" s="2415"/>
      <c r="AB27" s="2415"/>
      <c r="AC27" s="2414"/>
      <c r="AD27" s="2414"/>
      <c r="AE27" s="2414"/>
      <c r="AF27" s="2414"/>
      <c r="AG27" s="2414"/>
      <c r="AH27" s="2414"/>
      <c r="AI27" s="2414"/>
    </row>
    <row r="28" spans="3:131" s="2401" customFormat="1" ht="30" customHeight="1">
      <c r="C28" s="2433" t="s">
        <v>1875</v>
      </c>
      <c r="D28" s="2434" t="s">
        <v>1874</v>
      </c>
      <c r="E28" s="2443">
        <v>170.89699999999993</v>
      </c>
      <c r="F28" s="2443">
        <v>529.03280995</v>
      </c>
      <c r="G28" s="2443">
        <v>-358.13580995000007</v>
      </c>
      <c r="H28" s="2443">
        <v>138.91100000000006</v>
      </c>
      <c r="I28" s="2443">
        <v>1381.6073673000001</v>
      </c>
      <c r="J28" s="2443">
        <v>-1242.6963673</v>
      </c>
      <c r="K28" s="2443">
        <v>605.35900000000038</v>
      </c>
      <c r="L28" s="2443">
        <v>1682.58391579</v>
      </c>
      <c r="M28" s="2443">
        <v>-1077.2249157899996</v>
      </c>
      <c r="N28" s="2442">
        <v>246.99025698477203</v>
      </c>
      <c r="O28" s="2441">
        <v>-13.315517439671876</v>
      </c>
      <c r="P28" s="2416"/>
      <c r="Q28" s="2415"/>
      <c r="R28" s="2415"/>
      <c r="S28" s="2415"/>
      <c r="T28" s="2415"/>
      <c r="U28" s="2415"/>
      <c r="V28" s="2415"/>
      <c r="W28" s="2415"/>
      <c r="X28" s="2415"/>
      <c r="Y28" s="2415"/>
      <c r="Z28" s="2415"/>
      <c r="AA28" s="2415"/>
      <c r="AB28" s="2415"/>
      <c r="AC28" s="2414"/>
      <c r="AD28" s="2414"/>
      <c r="AE28" s="2414"/>
      <c r="AF28" s="2414"/>
      <c r="AG28" s="2414"/>
      <c r="AH28" s="2414"/>
      <c r="AI28" s="2414"/>
    </row>
    <row r="29" spans="3:131" s="2401" customFormat="1" ht="32.25" customHeight="1">
      <c r="C29" s="2433" t="s">
        <v>1873</v>
      </c>
      <c r="D29" s="2434" t="s">
        <v>1750</v>
      </c>
      <c r="E29" s="2443">
        <v>3409.076</v>
      </c>
      <c r="F29" s="2443">
        <v>0</v>
      </c>
      <c r="G29" s="2443">
        <v>3409.076</v>
      </c>
      <c r="H29" s="2443">
        <v>5052.8230000000003</v>
      </c>
      <c r="I29" s="2443">
        <v>0</v>
      </c>
      <c r="J29" s="2443">
        <v>5052.8230000000003</v>
      </c>
      <c r="K29" s="2443">
        <v>17481.622000000003</v>
      </c>
      <c r="L29" s="2443">
        <v>0</v>
      </c>
      <c r="M29" s="2443">
        <v>17481.622000000003</v>
      </c>
      <c r="N29" s="2442">
        <v>48.216789534759563</v>
      </c>
      <c r="O29" s="2441">
        <v>245.97732792144117</v>
      </c>
      <c r="P29" s="2416"/>
      <c r="Q29" s="2415"/>
      <c r="R29" s="2415"/>
      <c r="S29" s="2415"/>
      <c r="T29" s="2415"/>
      <c r="U29" s="2415"/>
      <c r="V29" s="2415"/>
      <c r="W29" s="2415"/>
      <c r="X29" s="2415"/>
      <c r="Y29" s="2415"/>
      <c r="Z29" s="2415"/>
      <c r="AA29" s="2415"/>
      <c r="AB29" s="2415"/>
      <c r="AC29" s="2414"/>
      <c r="AD29" s="2414"/>
      <c r="AE29" s="2414"/>
      <c r="AF29" s="2414"/>
      <c r="AG29" s="2414"/>
      <c r="AH29" s="2414"/>
      <c r="AI29" s="2414"/>
    </row>
    <row r="30" spans="3:131" s="2413" customFormat="1" ht="30.75" customHeight="1">
      <c r="C30" s="2436" t="s">
        <v>1872</v>
      </c>
      <c r="D30" s="2446" t="s">
        <v>1871</v>
      </c>
      <c r="E30" s="2439">
        <v>173914.19805736898</v>
      </c>
      <c r="F30" s="2439">
        <v>1211.4703150628375</v>
      </c>
      <c r="G30" s="2439">
        <v>172702.72774230613</v>
      </c>
      <c r="H30" s="2439">
        <v>207519.92163488577</v>
      </c>
      <c r="I30" s="2439">
        <v>1058.4706469850498</v>
      </c>
      <c r="J30" s="2439">
        <v>206461.45098790072</v>
      </c>
      <c r="K30" s="2439">
        <v>253614.99135545577</v>
      </c>
      <c r="L30" s="2439">
        <v>2001.0037501189208</v>
      </c>
      <c r="M30" s="2439">
        <v>251613.98760533685</v>
      </c>
      <c r="N30" s="2438">
        <v>19.547301705602926</v>
      </c>
      <c r="O30" s="2437">
        <v>21.869717761540961</v>
      </c>
      <c r="P30" s="2416"/>
      <c r="Q30" s="2415"/>
      <c r="R30" s="2415"/>
      <c r="S30" s="2415"/>
      <c r="T30" s="2415"/>
      <c r="U30" s="2415"/>
      <c r="V30" s="2415"/>
      <c r="W30" s="2415"/>
      <c r="X30" s="2415"/>
      <c r="Y30" s="2415"/>
      <c r="Z30" s="2415"/>
      <c r="AA30" s="2415"/>
      <c r="AB30" s="2415"/>
      <c r="AC30" s="2414"/>
      <c r="AD30" s="2414"/>
      <c r="AE30" s="2414"/>
      <c r="AF30" s="2414"/>
      <c r="AG30" s="2414"/>
      <c r="AH30" s="2414"/>
      <c r="AI30" s="2414"/>
      <c r="AJ30" s="2401"/>
      <c r="AK30" s="2401"/>
      <c r="AL30" s="2401"/>
      <c r="AM30" s="2401"/>
      <c r="AN30" s="2401"/>
      <c r="AO30" s="2401"/>
      <c r="AP30" s="2401"/>
      <c r="AQ30" s="2401"/>
      <c r="AR30" s="2401"/>
      <c r="AS30" s="2401"/>
      <c r="AT30" s="2401"/>
      <c r="AU30" s="2401"/>
      <c r="AV30" s="2401"/>
      <c r="AW30" s="2401"/>
      <c r="AX30" s="2401"/>
      <c r="AY30" s="2401"/>
      <c r="AZ30" s="2401"/>
      <c r="BA30" s="2401"/>
      <c r="BB30" s="2401"/>
      <c r="BC30" s="2401"/>
      <c r="BD30" s="2401"/>
      <c r="BE30" s="2401"/>
      <c r="BF30" s="2401"/>
      <c r="BG30" s="2401"/>
      <c r="BH30" s="2401"/>
      <c r="BI30" s="2401"/>
      <c r="BJ30" s="2401"/>
      <c r="BK30" s="2401"/>
      <c r="BL30" s="2401"/>
      <c r="BM30" s="2401"/>
      <c r="BN30" s="2401"/>
      <c r="BO30" s="2401"/>
      <c r="BP30" s="2401"/>
      <c r="BQ30" s="2401"/>
      <c r="BR30" s="2401"/>
      <c r="BS30" s="2401"/>
      <c r="BT30" s="2401"/>
      <c r="BU30" s="2401"/>
      <c r="BV30" s="2401"/>
      <c r="BW30" s="2401"/>
      <c r="BX30" s="2401"/>
      <c r="BY30" s="2401"/>
      <c r="BZ30" s="2401"/>
      <c r="CA30" s="2401"/>
      <c r="CB30" s="2401"/>
      <c r="CC30" s="2401"/>
      <c r="CD30" s="2401"/>
      <c r="CE30" s="2401"/>
      <c r="CF30" s="2401"/>
      <c r="CG30" s="2401"/>
      <c r="CH30" s="2401"/>
      <c r="CI30" s="2401"/>
      <c r="CJ30" s="2401"/>
      <c r="CK30" s="2401"/>
      <c r="CL30" s="2401"/>
      <c r="CM30" s="2401"/>
      <c r="CN30" s="2401"/>
      <c r="CO30" s="2401"/>
      <c r="CP30" s="2401"/>
      <c r="CQ30" s="2401"/>
      <c r="CR30" s="2401"/>
      <c r="CS30" s="2401"/>
      <c r="CT30" s="2401"/>
      <c r="CU30" s="2401"/>
      <c r="CV30" s="2401"/>
      <c r="CW30" s="2401"/>
      <c r="CX30" s="2401"/>
      <c r="CY30" s="2401"/>
      <c r="CZ30" s="2401"/>
      <c r="DA30" s="2401"/>
      <c r="DB30" s="2401"/>
      <c r="DC30" s="2401"/>
      <c r="DD30" s="2401"/>
      <c r="DE30" s="2401"/>
      <c r="DF30" s="2401"/>
      <c r="DG30" s="2401"/>
      <c r="DH30" s="2401"/>
      <c r="DI30" s="2401"/>
      <c r="DJ30" s="2401"/>
      <c r="DK30" s="2401"/>
      <c r="DL30" s="2401"/>
      <c r="DM30" s="2401"/>
      <c r="DN30" s="2401"/>
      <c r="DO30" s="2401"/>
      <c r="DP30" s="2401"/>
      <c r="DQ30" s="2401"/>
      <c r="DR30" s="2401"/>
      <c r="DS30" s="2401"/>
      <c r="DT30" s="2401"/>
      <c r="DU30" s="2401"/>
      <c r="DV30" s="2401"/>
      <c r="DW30" s="2401"/>
      <c r="DX30" s="2401"/>
      <c r="DY30" s="2401"/>
      <c r="DZ30" s="2401"/>
      <c r="EA30" s="2401"/>
    </row>
    <row r="31" spans="3:131" s="2401" customFormat="1" ht="27.75" customHeight="1">
      <c r="C31" s="2433" t="s">
        <v>1870</v>
      </c>
      <c r="D31" s="2435" t="s">
        <v>1869</v>
      </c>
      <c r="E31" s="2443">
        <v>2269.8181210108705</v>
      </c>
      <c r="F31" s="2443">
        <v>0</v>
      </c>
      <c r="G31" s="2443">
        <v>2269.8181210108705</v>
      </c>
      <c r="H31" s="2443">
        <v>2538.8946314496998</v>
      </c>
      <c r="I31" s="2443">
        <v>0</v>
      </c>
      <c r="J31" s="2443">
        <v>2538.8946314496998</v>
      </c>
      <c r="K31" s="2443">
        <v>1798.1513466539</v>
      </c>
      <c r="L31" s="2443">
        <v>0</v>
      </c>
      <c r="M31" s="2443">
        <v>1798.1513466539</v>
      </c>
      <c r="N31" s="2442">
        <v>11.854540588432494</v>
      </c>
      <c r="O31" s="2441">
        <v>-29.1758183116421</v>
      </c>
      <c r="P31" s="2416"/>
      <c r="Q31" s="2415"/>
      <c r="R31" s="2415"/>
      <c r="S31" s="2415"/>
      <c r="T31" s="2415"/>
      <c r="U31" s="2415"/>
      <c r="V31" s="2415"/>
      <c r="W31" s="2415"/>
      <c r="X31" s="2415"/>
      <c r="Y31" s="2415"/>
      <c r="Z31" s="2415"/>
      <c r="AA31" s="2415"/>
      <c r="AB31" s="2415"/>
      <c r="AC31" s="2414"/>
      <c r="AD31" s="2414"/>
      <c r="AE31" s="2414"/>
      <c r="AF31" s="2414"/>
      <c r="AG31" s="2414"/>
      <c r="AH31" s="2414"/>
      <c r="AI31" s="2414"/>
    </row>
    <row r="32" spans="3:131" s="2401" customFormat="1" ht="55.5" customHeight="1">
      <c r="C32" s="2433" t="s">
        <v>1868</v>
      </c>
      <c r="D32" s="2435" t="s">
        <v>1867</v>
      </c>
      <c r="E32" s="2443">
        <v>171644.37993635811</v>
      </c>
      <c r="F32" s="2443">
        <v>1211.4703150628375</v>
      </c>
      <c r="G32" s="2443">
        <v>170432.90962129526</v>
      </c>
      <c r="H32" s="2443">
        <v>204981.02700343609</v>
      </c>
      <c r="I32" s="2443">
        <v>1058.4706469850498</v>
      </c>
      <c r="J32" s="2443">
        <v>203922.55635645104</v>
      </c>
      <c r="K32" s="2443">
        <v>251816.84000880187</v>
      </c>
      <c r="L32" s="2443">
        <v>2001.0037501189208</v>
      </c>
      <c r="M32" s="2443">
        <v>249815.83625868295</v>
      </c>
      <c r="N32" s="2442">
        <v>19.649753565535157</v>
      </c>
      <c r="O32" s="2441">
        <v>22.505249405569305</v>
      </c>
      <c r="P32" s="2416"/>
      <c r="Q32" s="2415"/>
      <c r="R32" s="2415"/>
      <c r="S32" s="2415"/>
      <c r="T32" s="2415"/>
      <c r="U32" s="2415"/>
      <c r="V32" s="2415"/>
      <c r="W32" s="2415"/>
      <c r="X32" s="2415"/>
      <c r="Y32" s="2415"/>
      <c r="Z32" s="2415"/>
      <c r="AA32" s="2415"/>
      <c r="AB32" s="2415"/>
      <c r="AC32" s="2414"/>
      <c r="AD32" s="2414"/>
      <c r="AE32" s="2414"/>
      <c r="AF32" s="2414"/>
      <c r="AG32" s="2414"/>
      <c r="AH32" s="2414"/>
      <c r="AI32" s="2414"/>
    </row>
    <row r="33" spans="3:131" s="2401" customFormat="1" ht="63" customHeight="1">
      <c r="C33" s="2433" t="s">
        <v>1866</v>
      </c>
      <c r="D33" s="2434" t="s">
        <v>1865</v>
      </c>
      <c r="E33" s="2443">
        <v>156156.3009639245</v>
      </c>
      <c r="F33" s="2443">
        <v>1200.6873150628376</v>
      </c>
      <c r="G33" s="2443">
        <v>154955.61364886168</v>
      </c>
      <c r="H33" s="2443">
        <v>187039.90792458598</v>
      </c>
      <c r="I33" s="2443">
        <v>1047.5346469850499</v>
      </c>
      <c r="J33" s="2443">
        <v>185992.37327760091</v>
      </c>
      <c r="K33" s="2443">
        <v>228371.28611817816</v>
      </c>
      <c r="L33" s="2443">
        <v>1818.0406509910404</v>
      </c>
      <c r="M33" s="2443">
        <v>226553.24546718711</v>
      </c>
      <c r="N33" s="2442">
        <v>20.029451594487124</v>
      </c>
      <c r="O33" s="2441">
        <v>21.807814737138443</v>
      </c>
      <c r="P33" s="2416"/>
      <c r="Q33" s="2415"/>
      <c r="R33" s="2415"/>
      <c r="S33" s="2415"/>
      <c r="T33" s="2415"/>
      <c r="U33" s="2415"/>
      <c r="V33" s="2415"/>
      <c r="W33" s="2415"/>
      <c r="X33" s="2415"/>
      <c r="Y33" s="2415"/>
      <c r="Z33" s="2415"/>
      <c r="AA33" s="2415"/>
      <c r="AB33" s="2415"/>
      <c r="AC33" s="2414"/>
      <c r="AD33" s="2414"/>
      <c r="AE33" s="2414"/>
      <c r="AF33" s="2414"/>
      <c r="AG33" s="2414"/>
      <c r="AH33" s="2414"/>
      <c r="AI33" s="2414"/>
    </row>
    <row r="34" spans="3:131" s="2401" customFormat="1" ht="31.5" customHeight="1">
      <c r="C34" s="2433" t="s">
        <v>1864</v>
      </c>
      <c r="D34" s="2466" t="s">
        <v>1863</v>
      </c>
      <c r="E34" s="2465">
        <v>156156.3009639245</v>
      </c>
      <c r="F34" s="2465">
        <v>1200.6873150628376</v>
      </c>
      <c r="G34" s="2465">
        <v>154955.61364886168</v>
      </c>
      <c r="H34" s="2465">
        <v>187039.90792458598</v>
      </c>
      <c r="I34" s="2465">
        <v>1047.5346469850499</v>
      </c>
      <c r="J34" s="2465">
        <v>185992.37327760091</v>
      </c>
      <c r="K34" s="2465">
        <v>228371.28611817816</v>
      </c>
      <c r="L34" s="2465">
        <v>1818.0406509910404</v>
      </c>
      <c r="M34" s="2465">
        <v>226553.24546718711</v>
      </c>
      <c r="N34" s="2464">
        <v>20.029451594487124</v>
      </c>
      <c r="O34" s="2463">
        <v>21.807814737138443</v>
      </c>
      <c r="P34" s="2416"/>
      <c r="Q34" s="2415"/>
      <c r="R34" s="2415"/>
      <c r="S34" s="2415"/>
      <c r="T34" s="2415"/>
      <c r="U34" s="2415"/>
      <c r="V34" s="2415"/>
      <c r="W34" s="2415"/>
      <c r="X34" s="2415"/>
      <c r="Y34" s="2415"/>
      <c r="Z34" s="2415"/>
      <c r="AA34" s="2415"/>
      <c r="AB34" s="2415"/>
      <c r="AC34" s="2414"/>
      <c r="AD34" s="2414"/>
      <c r="AE34" s="2414"/>
      <c r="AF34" s="2414"/>
      <c r="AG34" s="2414"/>
      <c r="AH34" s="2414"/>
      <c r="AI34" s="2414"/>
    </row>
    <row r="35" spans="3:131" s="2401" customFormat="1" ht="25.5" customHeight="1">
      <c r="C35" s="2433" t="s">
        <v>1862</v>
      </c>
      <c r="D35" s="2434" t="s">
        <v>1861</v>
      </c>
      <c r="E35" s="2443">
        <v>15488.07897243361</v>
      </c>
      <c r="F35" s="2443">
        <v>10.783000000000001</v>
      </c>
      <c r="G35" s="2443">
        <v>15477.295972433611</v>
      </c>
      <c r="H35" s="2443">
        <v>17941.119078850119</v>
      </c>
      <c r="I35" s="2443">
        <v>10.936</v>
      </c>
      <c r="J35" s="2443">
        <v>17930.183078850117</v>
      </c>
      <c r="K35" s="2443">
        <v>23445.553890623709</v>
      </c>
      <c r="L35" s="2443">
        <v>182.96309912788044</v>
      </c>
      <c r="M35" s="2443">
        <v>23262.59079149583</v>
      </c>
      <c r="N35" s="2442">
        <v>15.848292303677013</v>
      </c>
      <c r="O35" s="2441">
        <v>29.739839739481823</v>
      </c>
      <c r="P35" s="2416"/>
      <c r="Q35" s="2415"/>
      <c r="R35" s="2415"/>
      <c r="S35" s="2415"/>
      <c r="T35" s="2415"/>
      <c r="U35" s="2415"/>
      <c r="V35" s="2415"/>
      <c r="W35" s="2415"/>
      <c r="X35" s="2415"/>
      <c r="Y35" s="2415"/>
      <c r="Z35" s="2415"/>
      <c r="AA35" s="2415"/>
      <c r="AB35" s="2415"/>
      <c r="AC35" s="2414"/>
      <c r="AD35" s="2414"/>
      <c r="AE35" s="2414"/>
      <c r="AF35" s="2414"/>
      <c r="AG35" s="2414"/>
      <c r="AH35" s="2414"/>
      <c r="AI35" s="2414"/>
    </row>
    <row r="36" spans="3:131" s="2401" customFormat="1" ht="25.5" customHeight="1">
      <c r="C36" s="2433" t="s">
        <v>1860</v>
      </c>
      <c r="D36" s="2432" t="s">
        <v>1859</v>
      </c>
      <c r="E36" s="2443">
        <v>9749.6819724336092</v>
      </c>
      <c r="F36" s="2443">
        <v>0</v>
      </c>
      <c r="G36" s="2443">
        <v>9749.6819724336092</v>
      </c>
      <c r="H36" s="2443">
        <v>10890.539078850117</v>
      </c>
      <c r="I36" s="2443">
        <v>0</v>
      </c>
      <c r="J36" s="2443">
        <v>10890.539078850117</v>
      </c>
      <c r="K36" s="2443">
        <v>13245.476108321178</v>
      </c>
      <c r="L36" s="2443">
        <v>0</v>
      </c>
      <c r="M36" s="2443">
        <v>13245.476108321178</v>
      </c>
      <c r="N36" s="2442">
        <v>11.701480208710224</v>
      </c>
      <c r="O36" s="2441">
        <v>21.623695690550782</v>
      </c>
      <c r="P36" s="2416"/>
      <c r="Q36" s="2415"/>
      <c r="R36" s="2415"/>
      <c r="S36" s="2415"/>
      <c r="T36" s="2415"/>
      <c r="U36" s="2415"/>
      <c r="V36" s="2415"/>
      <c r="W36" s="2415"/>
      <c r="X36" s="2415"/>
      <c r="Y36" s="2415"/>
      <c r="Z36" s="2415"/>
      <c r="AA36" s="2415"/>
      <c r="AB36" s="2415"/>
      <c r="AC36" s="2414"/>
      <c r="AD36" s="2414"/>
      <c r="AE36" s="2414"/>
      <c r="AF36" s="2414"/>
      <c r="AG36" s="2414"/>
      <c r="AH36" s="2414"/>
      <c r="AI36" s="2414"/>
    </row>
    <row r="37" spans="3:131" s="2401" customFormat="1" ht="31.5" customHeight="1">
      <c r="C37" s="2433" t="s">
        <v>1858</v>
      </c>
      <c r="D37" s="2432" t="s">
        <v>1857</v>
      </c>
      <c r="E37" s="2443">
        <v>35.800000000000004</v>
      </c>
      <c r="F37" s="2443">
        <v>0</v>
      </c>
      <c r="G37" s="2443">
        <v>35.800000000000004</v>
      </c>
      <c r="H37" s="2443">
        <v>46.611000000000004</v>
      </c>
      <c r="I37" s="2443">
        <v>1.8049999999999999</v>
      </c>
      <c r="J37" s="2443">
        <v>44.806000000000004</v>
      </c>
      <c r="K37" s="2443">
        <v>254.2</v>
      </c>
      <c r="L37" s="2443">
        <v>24.405999999999999</v>
      </c>
      <c r="M37" s="2443">
        <v>229.79399999999998</v>
      </c>
      <c r="N37" s="2442">
        <v>25.156424581005577</v>
      </c>
      <c r="O37" s="2441" t="s">
        <v>73</v>
      </c>
      <c r="P37" s="2416"/>
      <c r="Q37" s="2415"/>
      <c r="R37" s="2415"/>
      <c r="S37" s="2415"/>
      <c r="T37" s="2415"/>
      <c r="U37" s="2415"/>
      <c r="V37" s="2415"/>
      <c r="W37" s="2415"/>
      <c r="X37" s="2415"/>
      <c r="Y37" s="2415"/>
      <c r="Z37" s="2415"/>
      <c r="AA37" s="2415"/>
      <c r="AB37" s="2415"/>
      <c r="AC37" s="2414"/>
      <c r="AD37" s="2414"/>
      <c r="AE37" s="2414"/>
      <c r="AF37" s="2414"/>
      <c r="AG37" s="2414"/>
      <c r="AH37" s="2414"/>
      <c r="AI37" s="2414"/>
    </row>
    <row r="38" spans="3:131" s="2401" customFormat="1" ht="45" customHeight="1">
      <c r="C38" s="2433" t="s">
        <v>1856</v>
      </c>
      <c r="D38" s="2432" t="s">
        <v>1855</v>
      </c>
      <c r="E38" s="2443">
        <v>5702.5970000000007</v>
      </c>
      <c r="F38" s="2443">
        <v>0</v>
      </c>
      <c r="G38" s="2443">
        <v>5702.5970000000007</v>
      </c>
      <c r="H38" s="2443">
        <v>7003.9690000000001</v>
      </c>
      <c r="I38" s="2443">
        <v>0</v>
      </c>
      <c r="J38" s="2443">
        <v>7003.9690000000001</v>
      </c>
      <c r="K38" s="2443">
        <v>9945.8777823025302</v>
      </c>
      <c r="L38" s="2443">
        <v>0</v>
      </c>
      <c r="M38" s="2443">
        <v>9945.8777823025302</v>
      </c>
      <c r="N38" s="2442">
        <v>22.820690292510569</v>
      </c>
      <c r="O38" s="2441">
        <v>42.003452361118818</v>
      </c>
      <c r="P38" s="2416"/>
      <c r="Q38" s="2415"/>
      <c r="R38" s="2415"/>
      <c r="S38" s="2415"/>
      <c r="T38" s="2415"/>
      <c r="U38" s="2415"/>
      <c r="V38" s="2415"/>
      <c r="W38" s="2415"/>
      <c r="X38" s="2415"/>
      <c r="Y38" s="2415"/>
      <c r="Z38" s="2415"/>
      <c r="AA38" s="2415"/>
      <c r="AB38" s="2415"/>
      <c r="AC38" s="2414"/>
      <c r="AD38" s="2414"/>
      <c r="AE38" s="2414"/>
      <c r="AF38" s="2414"/>
      <c r="AG38" s="2414"/>
      <c r="AH38" s="2414"/>
      <c r="AI38" s="2414"/>
    </row>
    <row r="39" spans="3:131" s="2401" customFormat="1" ht="31.5" customHeight="1">
      <c r="C39" s="2433" t="s">
        <v>1854</v>
      </c>
      <c r="D39" s="2432" t="s">
        <v>1853</v>
      </c>
      <c r="E39" s="2443">
        <v>0</v>
      </c>
      <c r="F39" s="2443">
        <v>10.783000000000001</v>
      </c>
      <c r="G39" s="2443">
        <v>-10.783000000000001</v>
      </c>
      <c r="H39" s="2443">
        <v>0</v>
      </c>
      <c r="I39" s="2443">
        <v>9.1310000000000002</v>
      </c>
      <c r="J39" s="2443">
        <v>-9.1310000000000002</v>
      </c>
      <c r="K39" s="2443">
        <v>0</v>
      </c>
      <c r="L39" s="2443">
        <v>158.55709912788043</v>
      </c>
      <c r="M39" s="2443">
        <v>-158.55709912788043</v>
      </c>
      <c r="N39" s="2442">
        <v>-15.320411759250685</v>
      </c>
      <c r="O39" s="2441" t="s">
        <v>73</v>
      </c>
      <c r="P39" s="2416"/>
      <c r="Q39" s="2415"/>
      <c r="R39" s="2415"/>
      <c r="S39" s="2415"/>
      <c r="T39" s="2415"/>
      <c r="U39" s="2415"/>
      <c r="V39" s="2415"/>
      <c r="W39" s="2415"/>
      <c r="X39" s="2415"/>
      <c r="Y39" s="2415"/>
      <c r="Z39" s="2415"/>
      <c r="AA39" s="2415"/>
      <c r="AB39" s="2415"/>
      <c r="AC39" s="2414"/>
      <c r="AD39" s="2414"/>
      <c r="AE39" s="2414"/>
      <c r="AF39" s="2414"/>
      <c r="AG39" s="2414"/>
      <c r="AH39" s="2414"/>
      <c r="AI39" s="2414"/>
    </row>
    <row r="40" spans="3:131" s="2413" customFormat="1" ht="42" customHeight="1">
      <c r="C40" s="2436">
        <v>2</v>
      </c>
      <c r="D40" s="2440" t="s">
        <v>1852</v>
      </c>
      <c r="E40" s="2439">
        <v>1253.563409265314</v>
      </c>
      <c r="F40" s="2439">
        <v>5.2430000000000003</v>
      </c>
      <c r="G40" s="2439">
        <v>1248.3204092653141</v>
      </c>
      <c r="H40" s="2439">
        <v>1459.1770363511157</v>
      </c>
      <c r="I40" s="2439">
        <v>0</v>
      </c>
      <c r="J40" s="2439">
        <v>1459.1770363511157</v>
      </c>
      <c r="K40" s="2439">
        <v>858.0584392400001</v>
      </c>
      <c r="L40" s="2439">
        <v>7.2859999999999996</v>
      </c>
      <c r="M40" s="2439">
        <v>850.77243924000015</v>
      </c>
      <c r="N40" s="2438">
        <v>16.891226444811469</v>
      </c>
      <c r="O40" s="2437">
        <v>-41.695050151866411</v>
      </c>
      <c r="P40" s="2416"/>
      <c r="Q40" s="2415"/>
      <c r="R40" s="2415"/>
      <c r="S40" s="2415"/>
      <c r="T40" s="2415"/>
      <c r="U40" s="2415"/>
      <c r="V40" s="2415"/>
      <c r="W40" s="2415"/>
      <c r="X40" s="2415"/>
      <c r="Y40" s="2415"/>
      <c r="Z40" s="2415"/>
      <c r="AA40" s="2415"/>
      <c r="AB40" s="2415"/>
      <c r="AC40" s="2414"/>
      <c r="AD40" s="2414"/>
      <c r="AE40" s="2414"/>
      <c r="AF40" s="2414"/>
      <c r="AG40" s="2414"/>
      <c r="AH40" s="2414"/>
      <c r="AI40" s="2414"/>
      <c r="AJ40" s="2401"/>
      <c r="AK40" s="2401"/>
      <c r="AL40" s="2401"/>
      <c r="AM40" s="2401"/>
      <c r="AN40" s="2401"/>
      <c r="AO40" s="2401"/>
      <c r="AP40" s="2401"/>
      <c r="AQ40" s="2401"/>
      <c r="AR40" s="2401"/>
      <c r="AS40" s="2401"/>
      <c r="AT40" s="2401"/>
      <c r="AU40" s="2401"/>
      <c r="AV40" s="2401"/>
      <c r="AW40" s="2401"/>
      <c r="AX40" s="2401"/>
      <c r="AY40" s="2401"/>
      <c r="AZ40" s="2401"/>
      <c r="BA40" s="2401"/>
      <c r="BB40" s="2401"/>
      <c r="BC40" s="2401"/>
      <c r="BD40" s="2401"/>
      <c r="BE40" s="2401"/>
      <c r="BF40" s="2401"/>
      <c r="BG40" s="2401"/>
      <c r="BH40" s="2401"/>
      <c r="BI40" s="2401"/>
      <c r="BJ40" s="2401"/>
      <c r="BK40" s="2401"/>
      <c r="BL40" s="2401"/>
      <c r="BM40" s="2401"/>
      <c r="BN40" s="2401"/>
      <c r="BO40" s="2401"/>
      <c r="BP40" s="2401"/>
      <c r="BQ40" s="2401"/>
      <c r="BR40" s="2401"/>
      <c r="BS40" s="2401"/>
      <c r="BT40" s="2401"/>
      <c r="BU40" s="2401"/>
      <c r="BV40" s="2401"/>
      <c r="BW40" s="2401"/>
      <c r="BX40" s="2401"/>
      <c r="BY40" s="2401"/>
      <c r="BZ40" s="2401"/>
      <c r="CA40" s="2401"/>
      <c r="CB40" s="2401"/>
      <c r="CC40" s="2401"/>
      <c r="CD40" s="2401"/>
      <c r="CE40" s="2401"/>
      <c r="CF40" s="2401"/>
      <c r="CG40" s="2401"/>
      <c r="CH40" s="2401"/>
      <c r="CI40" s="2401"/>
      <c r="CJ40" s="2401"/>
      <c r="CK40" s="2401"/>
      <c r="CL40" s="2401"/>
      <c r="CM40" s="2401"/>
      <c r="CN40" s="2401"/>
      <c r="CO40" s="2401"/>
      <c r="CP40" s="2401"/>
      <c r="CQ40" s="2401"/>
      <c r="CR40" s="2401"/>
      <c r="CS40" s="2401"/>
      <c r="CT40" s="2401"/>
      <c r="CU40" s="2401"/>
      <c r="CV40" s="2401"/>
      <c r="CW40" s="2401"/>
      <c r="CX40" s="2401"/>
      <c r="CY40" s="2401"/>
      <c r="CZ40" s="2401"/>
      <c r="DA40" s="2401"/>
      <c r="DB40" s="2401"/>
      <c r="DC40" s="2401"/>
      <c r="DD40" s="2401"/>
      <c r="DE40" s="2401"/>
      <c r="DF40" s="2401"/>
      <c r="DG40" s="2401"/>
      <c r="DH40" s="2401"/>
      <c r="DI40" s="2401"/>
      <c r="DJ40" s="2401"/>
      <c r="DK40" s="2401"/>
      <c r="DL40" s="2401"/>
      <c r="DM40" s="2401"/>
      <c r="DN40" s="2401"/>
      <c r="DO40" s="2401"/>
      <c r="DP40" s="2401"/>
      <c r="DQ40" s="2401"/>
      <c r="DR40" s="2401"/>
      <c r="DS40" s="2401"/>
      <c r="DT40" s="2401"/>
      <c r="DU40" s="2401"/>
      <c r="DV40" s="2401"/>
      <c r="DW40" s="2401"/>
      <c r="DX40" s="2401"/>
      <c r="DY40" s="2401"/>
      <c r="DZ40" s="2401"/>
      <c r="EA40" s="2401"/>
    </row>
    <row r="41" spans="3:131" s="2413" customFormat="1" ht="75" customHeight="1">
      <c r="C41" s="2462"/>
      <c r="D41" s="2461" t="s">
        <v>1851</v>
      </c>
      <c r="E41" s="2460">
        <v>242293.43634897389</v>
      </c>
      <c r="F41" s="2460">
        <v>347122.20875362167</v>
      </c>
      <c r="G41" s="2460">
        <v>-104828.77240464778</v>
      </c>
      <c r="H41" s="2460">
        <v>276341.8836104704</v>
      </c>
      <c r="I41" s="2460">
        <v>311722.33980623615</v>
      </c>
      <c r="J41" s="2460">
        <v>-35380.456195765757</v>
      </c>
      <c r="K41" s="2460">
        <v>340364.45312622038</v>
      </c>
      <c r="L41" s="2460">
        <v>316016.62107176782</v>
      </c>
      <c r="M41" s="2460">
        <v>24347.832054452563</v>
      </c>
      <c r="N41" s="2459">
        <v>-66.24928883151064</v>
      </c>
      <c r="O41" s="2458" t="s">
        <v>73</v>
      </c>
      <c r="P41" s="2416"/>
      <c r="Q41" s="2415"/>
      <c r="R41" s="2415"/>
      <c r="S41" s="2415"/>
      <c r="T41" s="2415"/>
      <c r="U41" s="2415"/>
      <c r="V41" s="2415"/>
      <c r="W41" s="2415"/>
      <c r="X41" s="2415"/>
      <c r="Y41" s="2415"/>
      <c r="Z41" s="2415"/>
      <c r="AA41" s="2415"/>
      <c r="AB41" s="2415"/>
      <c r="AC41" s="2414"/>
      <c r="AD41" s="2414"/>
      <c r="AE41" s="2414"/>
      <c r="AF41" s="2414"/>
      <c r="AG41" s="2414"/>
      <c r="AH41" s="2414"/>
      <c r="AI41" s="2414"/>
      <c r="AJ41" s="2401"/>
      <c r="AK41" s="2401"/>
      <c r="AL41" s="2401"/>
      <c r="AM41" s="2401"/>
      <c r="AN41" s="2401"/>
      <c r="AO41" s="2401"/>
      <c r="AP41" s="2401"/>
      <c r="AQ41" s="2401"/>
      <c r="AR41" s="2401"/>
      <c r="AS41" s="2401"/>
      <c r="AT41" s="2401"/>
      <c r="AU41" s="2401"/>
      <c r="AV41" s="2401"/>
      <c r="AW41" s="2401"/>
      <c r="AX41" s="2401"/>
      <c r="AY41" s="2401"/>
      <c r="AZ41" s="2401"/>
      <c r="BA41" s="2401"/>
      <c r="BB41" s="2401"/>
      <c r="BC41" s="2401"/>
      <c r="BD41" s="2401"/>
      <c r="BE41" s="2401"/>
      <c r="BF41" s="2401"/>
      <c r="BG41" s="2401"/>
      <c r="BH41" s="2401"/>
      <c r="BI41" s="2401"/>
      <c r="BJ41" s="2401"/>
      <c r="BK41" s="2401"/>
      <c r="BL41" s="2401"/>
      <c r="BM41" s="2401"/>
      <c r="BN41" s="2401"/>
      <c r="BO41" s="2401"/>
      <c r="BP41" s="2401"/>
      <c r="BQ41" s="2401"/>
      <c r="BR41" s="2401"/>
      <c r="BS41" s="2401"/>
      <c r="BT41" s="2401"/>
      <c r="BU41" s="2401"/>
      <c r="BV41" s="2401"/>
      <c r="BW41" s="2401"/>
      <c r="BX41" s="2401"/>
      <c r="BY41" s="2401"/>
      <c r="BZ41" s="2401"/>
      <c r="CA41" s="2401"/>
      <c r="CB41" s="2401"/>
      <c r="CC41" s="2401"/>
      <c r="CD41" s="2401"/>
      <c r="CE41" s="2401"/>
      <c r="CF41" s="2401"/>
      <c r="CG41" s="2401"/>
      <c r="CH41" s="2401"/>
      <c r="CI41" s="2401"/>
      <c r="CJ41" s="2401"/>
      <c r="CK41" s="2401"/>
      <c r="CL41" s="2401"/>
      <c r="CM41" s="2401"/>
      <c r="CN41" s="2401"/>
      <c r="CO41" s="2401"/>
      <c r="CP41" s="2401"/>
      <c r="CQ41" s="2401"/>
      <c r="CR41" s="2401"/>
      <c r="CS41" s="2401"/>
      <c r="CT41" s="2401"/>
      <c r="CU41" s="2401"/>
      <c r="CV41" s="2401"/>
      <c r="CW41" s="2401"/>
      <c r="CX41" s="2401"/>
      <c r="CY41" s="2401"/>
      <c r="CZ41" s="2401"/>
      <c r="DA41" s="2401"/>
      <c r="DB41" s="2401"/>
      <c r="DC41" s="2401"/>
      <c r="DD41" s="2401"/>
      <c r="DE41" s="2401"/>
      <c r="DF41" s="2401"/>
      <c r="DG41" s="2401"/>
      <c r="DH41" s="2401"/>
      <c r="DI41" s="2401"/>
      <c r="DJ41" s="2401"/>
      <c r="DK41" s="2401"/>
      <c r="DL41" s="2401"/>
      <c r="DM41" s="2401"/>
      <c r="DN41" s="2401"/>
      <c r="DO41" s="2401"/>
      <c r="DP41" s="2401"/>
      <c r="DQ41" s="2401"/>
      <c r="DR41" s="2401"/>
      <c r="DS41" s="2401"/>
      <c r="DT41" s="2401"/>
      <c r="DU41" s="2401"/>
      <c r="DV41" s="2401"/>
      <c r="DW41" s="2401"/>
      <c r="DX41" s="2401"/>
      <c r="DY41" s="2401"/>
      <c r="DZ41" s="2401"/>
      <c r="EA41" s="2401"/>
    </row>
    <row r="42" spans="3:131" s="2413" customFormat="1" ht="30" customHeight="1">
      <c r="C42" s="2457"/>
      <c r="D42" s="2456"/>
      <c r="E42" s="2455"/>
      <c r="F42" s="2455"/>
      <c r="G42" s="2455"/>
      <c r="H42" s="2455"/>
      <c r="I42" s="2455"/>
      <c r="J42" s="2455"/>
      <c r="K42" s="2455"/>
      <c r="L42" s="2455"/>
      <c r="M42" s="2455"/>
      <c r="N42" s="2454"/>
      <c r="O42" s="2453"/>
      <c r="P42" s="2416"/>
      <c r="Q42" s="2416"/>
      <c r="R42" s="2416"/>
      <c r="S42" s="2416"/>
      <c r="T42" s="2416"/>
      <c r="U42" s="2416"/>
      <c r="V42" s="2448"/>
      <c r="W42" s="2415"/>
      <c r="X42" s="2415"/>
      <c r="Y42" s="2415"/>
      <c r="Z42" s="2415"/>
      <c r="AA42" s="2415"/>
      <c r="AB42" s="2415"/>
      <c r="AC42" s="2414"/>
      <c r="AD42" s="2414"/>
      <c r="AE42" s="2414"/>
      <c r="AF42" s="2414"/>
      <c r="AG42" s="2414"/>
      <c r="AH42" s="2414"/>
      <c r="AI42" s="2414"/>
      <c r="AJ42" s="2401"/>
      <c r="AK42" s="2401"/>
      <c r="AL42" s="2401"/>
      <c r="AM42" s="2401"/>
      <c r="AN42" s="2401"/>
      <c r="AO42" s="2401"/>
      <c r="AP42" s="2401"/>
      <c r="AQ42" s="2401"/>
      <c r="AR42" s="2401"/>
      <c r="AS42" s="2401"/>
      <c r="AT42" s="2401"/>
      <c r="AU42" s="2401"/>
      <c r="AV42" s="2401"/>
      <c r="AW42" s="2401"/>
      <c r="AX42" s="2401"/>
      <c r="AY42" s="2401"/>
      <c r="AZ42" s="2401"/>
      <c r="BA42" s="2401"/>
      <c r="BB42" s="2401"/>
      <c r="BC42" s="2401"/>
      <c r="BD42" s="2401"/>
      <c r="BE42" s="2401"/>
      <c r="BF42" s="2401"/>
      <c r="BG42" s="2401"/>
      <c r="BH42" s="2401"/>
      <c r="BI42" s="2401"/>
      <c r="BJ42" s="2401"/>
      <c r="BK42" s="2401"/>
      <c r="BL42" s="2401"/>
      <c r="BM42" s="2401"/>
      <c r="BN42" s="2401"/>
      <c r="BO42" s="2401"/>
      <c r="BP42" s="2401"/>
      <c r="BQ42" s="2401"/>
      <c r="BR42" s="2401"/>
      <c r="BS42" s="2401"/>
      <c r="BT42" s="2401"/>
      <c r="BU42" s="2401"/>
      <c r="BV42" s="2401"/>
      <c r="BW42" s="2401"/>
      <c r="BX42" s="2401"/>
      <c r="BY42" s="2401"/>
      <c r="BZ42" s="2401"/>
      <c r="CA42" s="2401"/>
      <c r="CB42" s="2401"/>
      <c r="CC42" s="2401"/>
      <c r="CD42" s="2401"/>
      <c r="CE42" s="2401"/>
      <c r="CF42" s="2401"/>
      <c r="CG42" s="2401"/>
      <c r="CH42" s="2401"/>
      <c r="CI42" s="2401"/>
      <c r="CJ42" s="2401"/>
      <c r="CK42" s="2401"/>
      <c r="CL42" s="2401"/>
      <c r="CM42" s="2401"/>
      <c r="CN42" s="2401"/>
      <c r="CO42" s="2401"/>
      <c r="CP42" s="2401"/>
      <c r="CQ42" s="2401"/>
      <c r="CR42" s="2401"/>
      <c r="CS42" s="2401"/>
      <c r="CT42" s="2401"/>
      <c r="CU42" s="2401"/>
      <c r="CV42" s="2401"/>
      <c r="CW42" s="2401"/>
      <c r="CX42" s="2401"/>
      <c r="CY42" s="2401"/>
      <c r="CZ42" s="2401"/>
      <c r="DA42" s="2401"/>
      <c r="DB42" s="2401"/>
      <c r="DC42" s="2401"/>
      <c r="DD42" s="2401"/>
      <c r="DE42" s="2401"/>
      <c r="DF42" s="2401"/>
      <c r="DG42" s="2401"/>
      <c r="DH42" s="2401"/>
      <c r="DI42" s="2401"/>
      <c r="DJ42" s="2401"/>
      <c r="DK42" s="2401"/>
      <c r="DL42" s="2401"/>
      <c r="DM42" s="2401"/>
      <c r="DN42" s="2401"/>
      <c r="DO42" s="2401"/>
      <c r="DP42" s="2401"/>
      <c r="DQ42" s="2401"/>
      <c r="DR42" s="2401"/>
      <c r="DS42" s="2401"/>
      <c r="DT42" s="2401"/>
      <c r="DU42" s="2401"/>
      <c r="DV42" s="2401"/>
      <c r="DW42" s="2401"/>
      <c r="DX42" s="2401"/>
      <c r="DY42" s="2401"/>
      <c r="DZ42" s="2401"/>
      <c r="EA42" s="2401"/>
    </row>
    <row r="43" spans="3:131" s="2413" customFormat="1" ht="55.8">
      <c r="C43" s="2452"/>
      <c r="D43" s="2451"/>
      <c r="E43" s="2450" t="s">
        <v>1850</v>
      </c>
      <c r="F43" s="2450" t="s">
        <v>1849</v>
      </c>
      <c r="G43" s="2449" t="s">
        <v>1848</v>
      </c>
      <c r="H43" s="2450" t="s">
        <v>1850</v>
      </c>
      <c r="I43" s="2450" t="s">
        <v>1849</v>
      </c>
      <c r="J43" s="2449" t="s">
        <v>1848</v>
      </c>
      <c r="K43" s="2449" t="s">
        <v>1850</v>
      </c>
      <c r="L43" s="2449" t="s">
        <v>1849</v>
      </c>
      <c r="M43" s="2449" t="s">
        <v>1848</v>
      </c>
      <c r="N43" s="3242" t="s">
        <v>1450</v>
      </c>
      <c r="O43" s="3243"/>
      <c r="P43" s="2416"/>
      <c r="Q43" s="2416"/>
      <c r="R43" s="2416"/>
      <c r="S43" s="2416"/>
      <c r="T43" s="2416"/>
      <c r="U43" s="2416"/>
      <c r="V43" s="2448"/>
      <c r="W43" s="2415"/>
      <c r="X43" s="2415"/>
      <c r="Y43" s="2415"/>
      <c r="Z43" s="2415"/>
      <c r="AA43" s="2415"/>
      <c r="AB43" s="2415"/>
      <c r="AC43" s="2414"/>
      <c r="AD43" s="2414"/>
      <c r="AE43" s="2414"/>
      <c r="AF43" s="2414"/>
      <c r="AG43" s="2414"/>
      <c r="AH43" s="2414"/>
      <c r="AI43" s="2414"/>
      <c r="AJ43" s="2401"/>
      <c r="AK43" s="2401"/>
      <c r="AL43" s="2401"/>
      <c r="AM43" s="2401"/>
      <c r="AN43" s="2401"/>
      <c r="AO43" s="2401"/>
      <c r="AP43" s="2401"/>
      <c r="AQ43" s="2401"/>
      <c r="AR43" s="2401"/>
      <c r="AS43" s="2401"/>
      <c r="AT43" s="2401"/>
      <c r="AU43" s="2401"/>
      <c r="AV43" s="2401"/>
      <c r="AW43" s="2401"/>
      <c r="AX43" s="2401"/>
      <c r="AY43" s="2401"/>
      <c r="AZ43" s="2401"/>
      <c r="BA43" s="2401"/>
      <c r="BB43" s="2401"/>
      <c r="BC43" s="2401"/>
      <c r="BD43" s="2401"/>
      <c r="BE43" s="2401"/>
      <c r="BF43" s="2401"/>
      <c r="BG43" s="2401"/>
      <c r="BH43" s="2401"/>
      <c r="BI43" s="2401"/>
      <c r="BJ43" s="2401"/>
      <c r="BK43" s="2401"/>
      <c r="BL43" s="2401"/>
      <c r="BM43" s="2401"/>
      <c r="BN43" s="2401"/>
      <c r="BO43" s="2401"/>
      <c r="BP43" s="2401"/>
      <c r="BQ43" s="2401"/>
      <c r="BR43" s="2401"/>
      <c r="BS43" s="2401"/>
      <c r="BT43" s="2401"/>
      <c r="BU43" s="2401"/>
      <c r="BV43" s="2401"/>
      <c r="BW43" s="2401"/>
      <c r="BX43" s="2401"/>
      <c r="BY43" s="2401"/>
      <c r="BZ43" s="2401"/>
      <c r="CA43" s="2401"/>
      <c r="CB43" s="2401"/>
      <c r="CC43" s="2401"/>
      <c r="CD43" s="2401"/>
      <c r="CE43" s="2401"/>
      <c r="CF43" s="2401"/>
      <c r="CG43" s="2401"/>
      <c r="CH43" s="2401"/>
      <c r="CI43" s="2401"/>
      <c r="CJ43" s="2401"/>
      <c r="CK43" s="2401"/>
      <c r="CL43" s="2401"/>
      <c r="CM43" s="2401"/>
      <c r="CN43" s="2401"/>
      <c r="CO43" s="2401"/>
      <c r="CP43" s="2401"/>
      <c r="CQ43" s="2401"/>
      <c r="CR43" s="2401"/>
      <c r="CS43" s="2401"/>
      <c r="CT43" s="2401"/>
      <c r="CU43" s="2401"/>
      <c r="CV43" s="2401"/>
      <c r="CW43" s="2401"/>
      <c r="CX43" s="2401"/>
      <c r="CY43" s="2401"/>
      <c r="CZ43" s="2401"/>
      <c r="DA43" s="2401"/>
      <c r="DB43" s="2401"/>
      <c r="DC43" s="2401"/>
      <c r="DD43" s="2401"/>
      <c r="DE43" s="2401"/>
      <c r="DF43" s="2401"/>
      <c r="DG43" s="2401"/>
      <c r="DH43" s="2401"/>
      <c r="DI43" s="2401"/>
      <c r="DJ43" s="2401"/>
      <c r="DK43" s="2401"/>
      <c r="DL43" s="2401"/>
      <c r="DM43" s="2401"/>
      <c r="DN43" s="2401"/>
      <c r="DO43" s="2401"/>
      <c r="DP43" s="2401"/>
      <c r="DQ43" s="2401"/>
      <c r="DR43" s="2401"/>
      <c r="DS43" s="2401"/>
      <c r="DT43" s="2401"/>
      <c r="DU43" s="2401"/>
      <c r="DV43" s="2401"/>
      <c r="DW43" s="2401"/>
      <c r="DX43" s="2401"/>
      <c r="DY43" s="2401"/>
      <c r="DZ43" s="2401"/>
      <c r="EA43" s="2401"/>
    </row>
    <row r="44" spans="3:131" s="2413" customFormat="1" ht="26.25" customHeight="1">
      <c r="C44" s="2436">
        <v>3</v>
      </c>
      <c r="D44" s="2440" t="s">
        <v>1847</v>
      </c>
      <c r="E44" s="2439">
        <v>-32949.095516315501</v>
      </c>
      <c r="F44" s="2439">
        <v>79096.703360774249</v>
      </c>
      <c r="G44" s="2439">
        <v>-112045.79887708975</v>
      </c>
      <c r="H44" s="2439">
        <v>-14775.78164836979</v>
      </c>
      <c r="I44" s="2439">
        <v>-755.49356275384457</v>
      </c>
      <c r="J44" s="2439">
        <v>-14020.288085615946</v>
      </c>
      <c r="K44" s="2439">
        <v>60346.366004337571</v>
      </c>
      <c r="L44" s="2439">
        <v>20498.156939494387</v>
      </c>
      <c r="M44" s="2439">
        <v>39848.209064843191</v>
      </c>
      <c r="N44" s="2438">
        <v>-87.487002434606495</v>
      </c>
      <c r="O44" s="2437" t="s">
        <v>73</v>
      </c>
      <c r="P44" s="2416"/>
      <c r="Q44" s="2415"/>
      <c r="R44" s="2415"/>
      <c r="S44" s="2415"/>
      <c r="T44" s="2415"/>
      <c r="U44" s="2415"/>
      <c r="V44" s="2415"/>
      <c r="W44" s="2415"/>
      <c r="X44" s="2415"/>
      <c r="Y44" s="2415"/>
      <c r="Z44" s="2415"/>
      <c r="AA44" s="2415"/>
      <c r="AB44" s="2415"/>
      <c r="AC44" s="2414"/>
      <c r="AD44" s="2414"/>
      <c r="AE44" s="2414"/>
      <c r="AF44" s="2414"/>
      <c r="AG44" s="2414"/>
      <c r="AH44" s="2414"/>
      <c r="AI44" s="2414"/>
      <c r="AJ44" s="2401"/>
      <c r="AK44" s="2401"/>
      <c r="AL44" s="2401"/>
      <c r="AM44" s="2401"/>
      <c r="AN44" s="2401"/>
      <c r="AO44" s="2401"/>
      <c r="AP44" s="2401"/>
      <c r="AQ44" s="2401"/>
      <c r="AR44" s="2401"/>
      <c r="AS44" s="2401"/>
      <c r="AT44" s="2401"/>
      <c r="AU44" s="2401"/>
      <c r="AV44" s="2401"/>
      <c r="AW44" s="2401"/>
      <c r="AX44" s="2401"/>
      <c r="AY44" s="2401"/>
      <c r="AZ44" s="2401"/>
      <c r="BA44" s="2401"/>
      <c r="BB44" s="2401"/>
      <c r="BC44" s="2401"/>
      <c r="BD44" s="2401"/>
      <c r="BE44" s="2401"/>
      <c r="BF44" s="2401"/>
      <c r="BG44" s="2401"/>
      <c r="BH44" s="2401"/>
      <c r="BI44" s="2401"/>
      <c r="BJ44" s="2401"/>
      <c r="BK44" s="2401"/>
      <c r="BL44" s="2401"/>
      <c r="BM44" s="2401"/>
      <c r="BN44" s="2401"/>
      <c r="BO44" s="2401"/>
      <c r="BP44" s="2401"/>
      <c r="BQ44" s="2401"/>
      <c r="BR44" s="2401"/>
      <c r="BS44" s="2401"/>
      <c r="BT44" s="2401"/>
      <c r="BU44" s="2401"/>
      <c r="BV44" s="2401"/>
      <c r="BW44" s="2401"/>
      <c r="BX44" s="2401"/>
      <c r="BY44" s="2401"/>
      <c r="BZ44" s="2401"/>
      <c r="CA44" s="2401"/>
      <c r="CB44" s="2401"/>
      <c r="CC44" s="2401"/>
      <c r="CD44" s="2401"/>
      <c r="CE44" s="2401"/>
      <c r="CF44" s="2401"/>
      <c r="CG44" s="2401"/>
      <c r="CH44" s="2401"/>
      <c r="CI44" s="2401"/>
      <c r="CJ44" s="2401"/>
      <c r="CK44" s="2401"/>
      <c r="CL44" s="2401"/>
      <c r="CM44" s="2401"/>
      <c r="CN44" s="2401"/>
      <c r="CO44" s="2401"/>
      <c r="CP44" s="2401"/>
      <c r="CQ44" s="2401"/>
      <c r="CR44" s="2401"/>
      <c r="CS44" s="2401"/>
      <c r="CT44" s="2401"/>
      <c r="CU44" s="2401"/>
      <c r="CV44" s="2401"/>
      <c r="CW44" s="2401"/>
      <c r="CX44" s="2401"/>
      <c r="CY44" s="2401"/>
      <c r="CZ44" s="2401"/>
      <c r="DA44" s="2401"/>
      <c r="DB44" s="2401"/>
      <c r="DC44" s="2401"/>
      <c r="DD44" s="2401"/>
      <c r="DE44" s="2401"/>
      <c r="DF44" s="2401"/>
      <c r="DG44" s="2401"/>
      <c r="DH44" s="2401"/>
      <c r="DI44" s="2401"/>
      <c r="DJ44" s="2401"/>
      <c r="DK44" s="2401"/>
      <c r="DL44" s="2401"/>
      <c r="DM44" s="2401"/>
      <c r="DN44" s="2401"/>
      <c r="DO44" s="2401"/>
      <c r="DP44" s="2401"/>
      <c r="DQ44" s="2401"/>
      <c r="DR44" s="2401"/>
      <c r="DS44" s="2401"/>
      <c r="DT44" s="2401"/>
      <c r="DU44" s="2401"/>
      <c r="DV44" s="2401"/>
      <c r="DW44" s="2401"/>
      <c r="DX44" s="2401"/>
      <c r="DY44" s="2401"/>
      <c r="DZ44" s="2401"/>
      <c r="EA44" s="2401"/>
    </row>
    <row r="45" spans="3:131" s="2413" customFormat="1" ht="47.25" customHeight="1">
      <c r="C45" s="2436"/>
      <c r="D45" s="2440" t="s">
        <v>1846</v>
      </c>
      <c r="E45" s="2439">
        <v>-32949.095516315501</v>
      </c>
      <c r="F45" s="2439">
        <v>79096.703360774249</v>
      </c>
      <c r="G45" s="2439">
        <v>-112045.79887708975</v>
      </c>
      <c r="H45" s="2439">
        <v>-14775.78164836979</v>
      </c>
      <c r="I45" s="2439">
        <v>-755.49356275384457</v>
      </c>
      <c r="J45" s="2439">
        <v>-14020.288085615945</v>
      </c>
      <c r="K45" s="2439">
        <v>60346.366004337571</v>
      </c>
      <c r="L45" s="2439">
        <v>20498.156939494387</v>
      </c>
      <c r="M45" s="2439">
        <v>39848.209064843184</v>
      </c>
      <c r="N45" s="2438">
        <v>-87.487002434606495</v>
      </c>
      <c r="O45" s="2437" t="s">
        <v>73</v>
      </c>
      <c r="P45" s="2416"/>
      <c r="Q45" s="2415"/>
      <c r="R45" s="2415"/>
      <c r="S45" s="2415"/>
      <c r="T45" s="2415"/>
      <c r="U45" s="2415"/>
      <c r="V45" s="2415"/>
      <c r="W45" s="2415"/>
      <c r="X45" s="2415"/>
      <c r="Y45" s="2415"/>
      <c r="Z45" s="2415"/>
      <c r="AA45" s="2415"/>
      <c r="AB45" s="2415"/>
      <c r="AC45" s="2414"/>
      <c r="AD45" s="2414"/>
      <c r="AE45" s="2414"/>
      <c r="AF45" s="2414"/>
      <c r="AG45" s="2414"/>
      <c r="AH45" s="2414"/>
      <c r="AI45" s="2414"/>
      <c r="AJ45" s="2401"/>
      <c r="AK45" s="2401"/>
      <c r="AL45" s="2401"/>
      <c r="AM45" s="2401"/>
      <c r="AN45" s="2401"/>
      <c r="AO45" s="2401"/>
      <c r="AP45" s="2401"/>
      <c r="AQ45" s="2401"/>
      <c r="AR45" s="2401"/>
      <c r="AS45" s="2401"/>
      <c r="AT45" s="2401"/>
      <c r="AU45" s="2401"/>
      <c r="AV45" s="2401"/>
      <c r="AW45" s="2401"/>
      <c r="AX45" s="2401"/>
      <c r="AY45" s="2401"/>
      <c r="AZ45" s="2401"/>
      <c r="BA45" s="2401"/>
      <c r="BB45" s="2401"/>
      <c r="BC45" s="2401"/>
      <c r="BD45" s="2401"/>
      <c r="BE45" s="2401"/>
      <c r="BF45" s="2401"/>
      <c r="BG45" s="2401"/>
      <c r="BH45" s="2401"/>
      <c r="BI45" s="2401"/>
      <c r="BJ45" s="2401"/>
      <c r="BK45" s="2401"/>
      <c r="BL45" s="2401"/>
      <c r="BM45" s="2401"/>
      <c r="BN45" s="2401"/>
      <c r="BO45" s="2401"/>
      <c r="BP45" s="2401"/>
      <c r="BQ45" s="2401"/>
      <c r="BR45" s="2401"/>
      <c r="BS45" s="2401"/>
      <c r="BT45" s="2401"/>
      <c r="BU45" s="2401"/>
      <c r="BV45" s="2401"/>
      <c r="BW45" s="2401"/>
      <c r="BX45" s="2401"/>
      <c r="BY45" s="2401"/>
      <c r="BZ45" s="2401"/>
      <c r="CA45" s="2401"/>
      <c r="CB45" s="2401"/>
      <c r="CC45" s="2401"/>
      <c r="CD45" s="2401"/>
      <c r="CE45" s="2401"/>
      <c r="CF45" s="2401"/>
      <c r="CG45" s="2401"/>
      <c r="CH45" s="2401"/>
      <c r="CI45" s="2401"/>
      <c r="CJ45" s="2401"/>
      <c r="CK45" s="2401"/>
      <c r="CL45" s="2401"/>
      <c r="CM45" s="2401"/>
      <c r="CN45" s="2401"/>
      <c r="CO45" s="2401"/>
      <c r="CP45" s="2401"/>
      <c r="CQ45" s="2401"/>
      <c r="CR45" s="2401"/>
      <c r="CS45" s="2401"/>
      <c r="CT45" s="2401"/>
      <c r="CU45" s="2401"/>
      <c r="CV45" s="2401"/>
      <c r="CW45" s="2401"/>
      <c r="CX45" s="2401"/>
      <c r="CY45" s="2401"/>
      <c r="CZ45" s="2401"/>
      <c r="DA45" s="2401"/>
      <c r="DB45" s="2401"/>
      <c r="DC45" s="2401"/>
      <c r="DD45" s="2401"/>
      <c r="DE45" s="2401"/>
      <c r="DF45" s="2401"/>
      <c r="DG45" s="2401"/>
      <c r="DH45" s="2401"/>
      <c r="DI45" s="2401"/>
      <c r="DJ45" s="2401"/>
      <c r="DK45" s="2401"/>
      <c r="DL45" s="2401"/>
      <c r="DM45" s="2401"/>
      <c r="DN45" s="2401"/>
      <c r="DO45" s="2401"/>
      <c r="DP45" s="2401"/>
      <c r="DQ45" s="2401"/>
      <c r="DR45" s="2401"/>
      <c r="DS45" s="2401"/>
      <c r="DT45" s="2401"/>
      <c r="DU45" s="2401"/>
      <c r="DV45" s="2401"/>
      <c r="DW45" s="2401"/>
      <c r="DX45" s="2401"/>
      <c r="DY45" s="2401"/>
      <c r="DZ45" s="2401"/>
      <c r="EA45" s="2401"/>
    </row>
    <row r="46" spans="3:131" s="2413" customFormat="1" ht="26.25" customHeight="1">
      <c r="C46" s="2436">
        <v>3.1</v>
      </c>
      <c r="D46" s="2446" t="s">
        <v>1845</v>
      </c>
      <c r="E46" s="2439">
        <v>0</v>
      </c>
      <c r="F46" s="2439">
        <v>3043.1449999999995</v>
      </c>
      <c r="G46" s="2439">
        <v>-3043.1449999999995</v>
      </c>
      <c r="H46" s="2439">
        <v>0</v>
      </c>
      <c r="I46" s="2439">
        <v>-809.68200000000002</v>
      </c>
      <c r="J46" s="2439">
        <v>809.68200000000002</v>
      </c>
      <c r="K46" s="2439">
        <v>0</v>
      </c>
      <c r="L46" s="2439">
        <v>2998.0659999999998</v>
      </c>
      <c r="M46" s="2439">
        <v>-2998.0659999999998</v>
      </c>
      <c r="N46" s="2438" t="s">
        <v>73</v>
      </c>
      <c r="O46" s="2437" t="s">
        <v>73</v>
      </c>
      <c r="P46" s="2416"/>
      <c r="Q46" s="2415"/>
      <c r="R46" s="2415"/>
      <c r="S46" s="2415"/>
      <c r="T46" s="2415"/>
      <c r="U46" s="2415"/>
      <c r="V46" s="2415"/>
      <c r="W46" s="2415"/>
      <c r="X46" s="2415"/>
      <c r="Y46" s="2415"/>
      <c r="Z46" s="2415"/>
      <c r="AA46" s="2415"/>
      <c r="AB46" s="2415"/>
      <c r="AC46" s="2414"/>
      <c r="AD46" s="2414"/>
      <c r="AE46" s="2414"/>
      <c r="AF46" s="2414"/>
      <c r="AG46" s="2414"/>
      <c r="AH46" s="2414"/>
      <c r="AI46" s="2414"/>
      <c r="AJ46" s="2401"/>
      <c r="AK46" s="2401"/>
      <c r="AL46" s="2401"/>
      <c r="AM46" s="2401"/>
      <c r="AN46" s="2401"/>
      <c r="AO46" s="2401"/>
      <c r="AP46" s="2401"/>
      <c r="AQ46" s="2401"/>
      <c r="AR46" s="2401"/>
      <c r="AS46" s="2401"/>
      <c r="AT46" s="2401"/>
      <c r="AU46" s="2401"/>
      <c r="AV46" s="2401"/>
      <c r="AW46" s="2401"/>
      <c r="AX46" s="2401"/>
      <c r="AY46" s="2401"/>
      <c r="AZ46" s="2401"/>
      <c r="BA46" s="2401"/>
      <c r="BB46" s="2401"/>
      <c r="BC46" s="2401"/>
      <c r="BD46" s="2401"/>
      <c r="BE46" s="2401"/>
      <c r="BF46" s="2401"/>
      <c r="BG46" s="2401"/>
      <c r="BH46" s="2401"/>
      <c r="BI46" s="2401"/>
      <c r="BJ46" s="2401"/>
      <c r="BK46" s="2401"/>
      <c r="BL46" s="2401"/>
      <c r="BM46" s="2401"/>
      <c r="BN46" s="2401"/>
      <c r="BO46" s="2401"/>
      <c r="BP46" s="2401"/>
      <c r="BQ46" s="2401"/>
      <c r="BR46" s="2401"/>
      <c r="BS46" s="2401"/>
      <c r="BT46" s="2401"/>
      <c r="BU46" s="2401"/>
      <c r="BV46" s="2401"/>
      <c r="BW46" s="2401"/>
      <c r="BX46" s="2401"/>
      <c r="BY46" s="2401"/>
      <c r="BZ46" s="2401"/>
      <c r="CA46" s="2401"/>
      <c r="CB46" s="2401"/>
      <c r="CC46" s="2401"/>
      <c r="CD46" s="2401"/>
      <c r="CE46" s="2401"/>
      <c r="CF46" s="2401"/>
      <c r="CG46" s="2401"/>
      <c r="CH46" s="2401"/>
      <c r="CI46" s="2401"/>
      <c r="CJ46" s="2401"/>
      <c r="CK46" s="2401"/>
      <c r="CL46" s="2401"/>
      <c r="CM46" s="2401"/>
      <c r="CN46" s="2401"/>
      <c r="CO46" s="2401"/>
      <c r="CP46" s="2401"/>
      <c r="CQ46" s="2401"/>
      <c r="CR46" s="2401"/>
      <c r="CS46" s="2401"/>
      <c r="CT46" s="2401"/>
      <c r="CU46" s="2401"/>
      <c r="CV46" s="2401"/>
      <c r="CW46" s="2401"/>
      <c r="CX46" s="2401"/>
      <c r="CY46" s="2401"/>
      <c r="CZ46" s="2401"/>
      <c r="DA46" s="2401"/>
      <c r="DB46" s="2401"/>
      <c r="DC46" s="2401"/>
      <c r="DD46" s="2401"/>
      <c r="DE46" s="2401"/>
      <c r="DF46" s="2401"/>
      <c r="DG46" s="2401"/>
      <c r="DH46" s="2401"/>
      <c r="DI46" s="2401"/>
      <c r="DJ46" s="2401"/>
      <c r="DK46" s="2401"/>
      <c r="DL46" s="2401"/>
      <c r="DM46" s="2401"/>
      <c r="DN46" s="2401"/>
      <c r="DO46" s="2401"/>
      <c r="DP46" s="2401"/>
      <c r="DQ46" s="2401"/>
      <c r="DR46" s="2401"/>
      <c r="DS46" s="2401"/>
      <c r="DT46" s="2401"/>
      <c r="DU46" s="2401"/>
      <c r="DV46" s="2401"/>
      <c r="DW46" s="2401"/>
      <c r="DX46" s="2401"/>
      <c r="DY46" s="2401"/>
      <c r="DZ46" s="2401"/>
      <c r="EA46" s="2401"/>
    </row>
    <row r="47" spans="3:131" s="2413" customFormat="1" ht="26.25" customHeight="1">
      <c r="C47" s="2436" t="s">
        <v>1844</v>
      </c>
      <c r="D47" s="2434" t="s">
        <v>1843</v>
      </c>
      <c r="E47" s="2443">
        <v>0</v>
      </c>
      <c r="F47" s="2443">
        <v>3274.6859999999997</v>
      </c>
      <c r="G47" s="2443">
        <v>-3274.6859999999997</v>
      </c>
      <c r="H47" s="2443">
        <v>0</v>
      </c>
      <c r="I47" s="2443">
        <v>997.62400000000002</v>
      </c>
      <c r="J47" s="2443">
        <v>-997.62400000000002</v>
      </c>
      <c r="K47" s="2443">
        <v>0</v>
      </c>
      <c r="L47" s="2443">
        <v>2998.0659999999998</v>
      </c>
      <c r="M47" s="2443">
        <v>-2998.0659999999998</v>
      </c>
      <c r="N47" s="2442">
        <v>-69.535277580812334</v>
      </c>
      <c r="O47" s="2441">
        <v>200.52063703359178</v>
      </c>
      <c r="P47" s="2416"/>
      <c r="Q47" s="2415"/>
      <c r="R47" s="2415"/>
      <c r="S47" s="2415"/>
      <c r="T47" s="2415"/>
      <c r="U47" s="2415"/>
      <c r="V47" s="2415"/>
      <c r="W47" s="2415"/>
      <c r="X47" s="2415"/>
      <c r="Y47" s="2415"/>
      <c r="Z47" s="2415"/>
      <c r="AA47" s="2415"/>
      <c r="AB47" s="2415"/>
      <c r="AC47" s="2414"/>
      <c r="AD47" s="2414"/>
      <c r="AE47" s="2414"/>
      <c r="AF47" s="2414"/>
      <c r="AG47" s="2414"/>
      <c r="AH47" s="2414"/>
      <c r="AI47" s="2414"/>
      <c r="AJ47" s="2401"/>
      <c r="AK47" s="2401"/>
      <c r="AL47" s="2401"/>
      <c r="AM47" s="2401"/>
      <c r="AN47" s="2401"/>
      <c r="AO47" s="2401"/>
      <c r="AP47" s="2401"/>
      <c r="AQ47" s="2401"/>
      <c r="AR47" s="2401"/>
      <c r="AS47" s="2401"/>
      <c r="AT47" s="2401"/>
      <c r="AU47" s="2401"/>
      <c r="AV47" s="2401"/>
      <c r="AW47" s="2401"/>
      <c r="AX47" s="2401"/>
      <c r="AY47" s="2401"/>
      <c r="AZ47" s="2401"/>
      <c r="BA47" s="2401"/>
      <c r="BB47" s="2401"/>
      <c r="BC47" s="2401"/>
      <c r="BD47" s="2401"/>
      <c r="BE47" s="2401"/>
      <c r="BF47" s="2401"/>
      <c r="BG47" s="2401"/>
      <c r="BH47" s="2401"/>
      <c r="BI47" s="2401"/>
      <c r="BJ47" s="2401"/>
      <c r="BK47" s="2401"/>
      <c r="BL47" s="2401"/>
      <c r="BM47" s="2401"/>
      <c r="BN47" s="2401"/>
      <c r="BO47" s="2401"/>
      <c r="BP47" s="2401"/>
      <c r="BQ47" s="2401"/>
      <c r="BR47" s="2401"/>
      <c r="BS47" s="2401"/>
      <c r="BT47" s="2401"/>
      <c r="BU47" s="2401"/>
      <c r="BV47" s="2401"/>
      <c r="BW47" s="2401"/>
      <c r="BX47" s="2401"/>
      <c r="BY47" s="2401"/>
      <c r="BZ47" s="2401"/>
      <c r="CA47" s="2401"/>
      <c r="CB47" s="2401"/>
      <c r="CC47" s="2401"/>
      <c r="CD47" s="2401"/>
      <c r="CE47" s="2401"/>
      <c r="CF47" s="2401"/>
      <c r="CG47" s="2401"/>
      <c r="CH47" s="2401"/>
      <c r="CI47" s="2401"/>
      <c r="CJ47" s="2401"/>
      <c r="CK47" s="2401"/>
      <c r="CL47" s="2401"/>
      <c r="CM47" s="2401"/>
      <c r="CN47" s="2401"/>
      <c r="CO47" s="2401"/>
      <c r="CP47" s="2401"/>
      <c r="CQ47" s="2401"/>
      <c r="CR47" s="2401"/>
      <c r="CS47" s="2401"/>
      <c r="CT47" s="2401"/>
      <c r="CU47" s="2401"/>
      <c r="CV47" s="2401"/>
      <c r="CW47" s="2401"/>
      <c r="CX47" s="2401"/>
      <c r="CY47" s="2401"/>
      <c r="CZ47" s="2401"/>
      <c r="DA47" s="2401"/>
      <c r="DB47" s="2401"/>
      <c r="DC47" s="2401"/>
      <c r="DD47" s="2401"/>
      <c r="DE47" s="2401"/>
      <c r="DF47" s="2401"/>
      <c r="DG47" s="2401"/>
      <c r="DH47" s="2401"/>
      <c r="DI47" s="2401"/>
      <c r="DJ47" s="2401"/>
      <c r="DK47" s="2401"/>
      <c r="DL47" s="2401"/>
      <c r="DM47" s="2401"/>
      <c r="DN47" s="2401"/>
      <c r="DO47" s="2401"/>
      <c r="DP47" s="2401"/>
      <c r="DQ47" s="2401"/>
      <c r="DR47" s="2401"/>
      <c r="DS47" s="2401"/>
      <c r="DT47" s="2401"/>
      <c r="DU47" s="2401"/>
      <c r="DV47" s="2401"/>
      <c r="DW47" s="2401"/>
      <c r="DX47" s="2401"/>
      <c r="DY47" s="2401"/>
      <c r="DZ47" s="2401"/>
      <c r="EA47" s="2401"/>
    </row>
    <row r="48" spans="3:131" s="2413" customFormat="1" ht="26.25" customHeight="1">
      <c r="C48" s="2436" t="s">
        <v>1842</v>
      </c>
      <c r="D48" s="2434" t="s">
        <v>1841</v>
      </c>
      <c r="E48" s="2443">
        <v>0</v>
      </c>
      <c r="F48" s="2443">
        <v>-231.541</v>
      </c>
      <c r="G48" s="2443">
        <v>231.541</v>
      </c>
      <c r="H48" s="2443">
        <v>0</v>
      </c>
      <c r="I48" s="2443">
        <v>-1807.306</v>
      </c>
      <c r="J48" s="2443">
        <v>1807.306</v>
      </c>
      <c r="K48" s="2443">
        <v>0</v>
      </c>
      <c r="L48" s="2443">
        <v>0</v>
      </c>
      <c r="M48" s="2443">
        <v>0</v>
      </c>
      <c r="N48" s="2442" t="s">
        <v>73</v>
      </c>
      <c r="O48" s="2441" t="s">
        <v>73</v>
      </c>
      <c r="P48" s="2416"/>
      <c r="Q48" s="2415"/>
      <c r="R48" s="2415"/>
      <c r="S48" s="2415"/>
      <c r="T48" s="2415"/>
      <c r="U48" s="2415"/>
      <c r="V48" s="2415"/>
      <c r="W48" s="2415"/>
      <c r="X48" s="2415"/>
      <c r="Y48" s="2415"/>
      <c r="Z48" s="2415"/>
      <c r="AA48" s="2415"/>
      <c r="AB48" s="2415"/>
      <c r="AC48" s="2414"/>
      <c r="AD48" s="2414"/>
      <c r="AE48" s="2414"/>
      <c r="AF48" s="2414"/>
      <c r="AG48" s="2414"/>
      <c r="AH48" s="2414"/>
      <c r="AI48" s="2414"/>
      <c r="AJ48" s="2401"/>
      <c r="AK48" s="2401"/>
      <c r="AL48" s="2401"/>
      <c r="AM48" s="2401"/>
      <c r="AN48" s="2401"/>
      <c r="AO48" s="2401"/>
      <c r="AP48" s="2401"/>
      <c r="AQ48" s="2401"/>
      <c r="AR48" s="2401"/>
      <c r="AS48" s="2401"/>
      <c r="AT48" s="2401"/>
      <c r="AU48" s="2401"/>
      <c r="AV48" s="2401"/>
      <c r="AW48" s="2401"/>
      <c r="AX48" s="2401"/>
      <c r="AY48" s="2401"/>
      <c r="AZ48" s="2401"/>
      <c r="BA48" s="2401"/>
      <c r="BB48" s="2401"/>
      <c r="BC48" s="2401"/>
      <c r="BD48" s="2401"/>
      <c r="BE48" s="2401"/>
      <c r="BF48" s="2401"/>
      <c r="BG48" s="2401"/>
      <c r="BH48" s="2401"/>
      <c r="BI48" s="2401"/>
      <c r="BJ48" s="2401"/>
      <c r="BK48" s="2401"/>
      <c r="BL48" s="2401"/>
      <c r="BM48" s="2401"/>
      <c r="BN48" s="2401"/>
      <c r="BO48" s="2401"/>
      <c r="BP48" s="2401"/>
      <c r="BQ48" s="2401"/>
      <c r="BR48" s="2401"/>
      <c r="BS48" s="2401"/>
      <c r="BT48" s="2401"/>
      <c r="BU48" s="2401"/>
      <c r="BV48" s="2401"/>
      <c r="BW48" s="2401"/>
      <c r="BX48" s="2401"/>
      <c r="BY48" s="2401"/>
      <c r="BZ48" s="2401"/>
      <c r="CA48" s="2401"/>
      <c r="CB48" s="2401"/>
      <c r="CC48" s="2401"/>
      <c r="CD48" s="2401"/>
      <c r="CE48" s="2401"/>
      <c r="CF48" s="2401"/>
      <c r="CG48" s="2401"/>
      <c r="CH48" s="2401"/>
      <c r="CI48" s="2401"/>
      <c r="CJ48" s="2401"/>
      <c r="CK48" s="2401"/>
      <c r="CL48" s="2401"/>
      <c r="CM48" s="2401"/>
      <c r="CN48" s="2401"/>
      <c r="CO48" s="2401"/>
      <c r="CP48" s="2401"/>
      <c r="CQ48" s="2401"/>
      <c r="CR48" s="2401"/>
      <c r="CS48" s="2401"/>
      <c r="CT48" s="2401"/>
      <c r="CU48" s="2401"/>
      <c r="CV48" s="2401"/>
      <c r="CW48" s="2401"/>
      <c r="CX48" s="2401"/>
      <c r="CY48" s="2401"/>
      <c r="CZ48" s="2401"/>
      <c r="DA48" s="2401"/>
      <c r="DB48" s="2401"/>
      <c r="DC48" s="2401"/>
      <c r="DD48" s="2401"/>
      <c r="DE48" s="2401"/>
      <c r="DF48" s="2401"/>
      <c r="DG48" s="2401"/>
      <c r="DH48" s="2401"/>
      <c r="DI48" s="2401"/>
      <c r="DJ48" s="2401"/>
      <c r="DK48" s="2401"/>
      <c r="DL48" s="2401"/>
      <c r="DM48" s="2401"/>
      <c r="DN48" s="2401"/>
      <c r="DO48" s="2401"/>
      <c r="DP48" s="2401"/>
      <c r="DQ48" s="2401"/>
      <c r="DR48" s="2401"/>
      <c r="DS48" s="2401"/>
      <c r="DT48" s="2401"/>
      <c r="DU48" s="2401"/>
      <c r="DV48" s="2401"/>
      <c r="DW48" s="2401"/>
      <c r="DX48" s="2401"/>
      <c r="DY48" s="2401"/>
      <c r="DZ48" s="2401"/>
      <c r="EA48" s="2401"/>
    </row>
    <row r="49" spans="3:131" s="2447" customFormat="1" ht="26.25" customHeight="1">
      <c r="C49" s="2436">
        <v>3.2</v>
      </c>
      <c r="D49" s="2446" t="s">
        <v>1840</v>
      </c>
      <c r="E49" s="2439">
        <v>0</v>
      </c>
      <c r="F49" s="2439">
        <v>0</v>
      </c>
      <c r="G49" s="2439">
        <v>0</v>
      </c>
      <c r="H49" s="2439">
        <v>0</v>
      </c>
      <c r="I49" s="2439">
        <v>0</v>
      </c>
      <c r="J49" s="2439">
        <v>0</v>
      </c>
      <c r="K49" s="2439">
        <v>0</v>
      </c>
      <c r="L49" s="2439">
        <v>0</v>
      </c>
      <c r="M49" s="2439">
        <v>0</v>
      </c>
      <c r="N49" s="2438" t="s">
        <v>73</v>
      </c>
      <c r="O49" s="2437" t="s">
        <v>73</v>
      </c>
      <c r="P49" s="2416"/>
      <c r="Q49" s="2415"/>
      <c r="R49" s="2415"/>
      <c r="S49" s="2415"/>
      <c r="T49" s="2415"/>
      <c r="U49" s="2415"/>
      <c r="V49" s="2415"/>
      <c r="W49" s="2415"/>
      <c r="X49" s="2415"/>
      <c r="Y49" s="2415"/>
      <c r="Z49" s="2415"/>
      <c r="AA49" s="2415"/>
      <c r="AB49" s="2415"/>
      <c r="AC49" s="2414"/>
      <c r="AD49" s="2414"/>
      <c r="AE49" s="2414"/>
      <c r="AF49" s="2414"/>
      <c r="AG49" s="2414"/>
      <c r="AH49" s="2414"/>
      <c r="AI49" s="2414"/>
      <c r="AJ49" s="2401"/>
      <c r="AK49" s="2401"/>
      <c r="AL49" s="2401"/>
      <c r="AM49" s="2401"/>
      <c r="AN49" s="2401"/>
      <c r="AO49" s="2401"/>
      <c r="AP49" s="2401"/>
      <c r="AQ49" s="2401"/>
      <c r="AR49" s="2401"/>
      <c r="AS49" s="2401"/>
      <c r="AT49" s="2401"/>
      <c r="AU49" s="2401"/>
      <c r="AV49" s="2401"/>
      <c r="AW49" s="2401"/>
      <c r="AX49" s="2401"/>
      <c r="AY49" s="2401"/>
      <c r="AZ49" s="2401"/>
      <c r="BA49" s="2401"/>
      <c r="BB49" s="2401"/>
      <c r="BC49" s="2401"/>
      <c r="BD49" s="2401"/>
      <c r="BE49" s="2401"/>
      <c r="BF49" s="2401"/>
      <c r="BG49" s="2401"/>
      <c r="BH49" s="2401"/>
      <c r="BI49" s="2401"/>
      <c r="BJ49" s="2401"/>
      <c r="BK49" s="2401"/>
      <c r="BL49" s="2401"/>
      <c r="BM49" s="2401"/>
      <c r="BN49" s="2401"/>
      <c r="BO49" s="2401"/>
      <c r="BP49" s="2401"/>
      <c r="BQ49" s="2401"/>
      <c r="BR49" s="2401"/>
      <c r="BS49" s="2401"/>
      <c r="BT49" s="2401"/>
      <c r="BU49" s="2401"/>
      <c r="BV49" s="2401"/>
      <c r="BW49" s="2401"/>
      <c r="BX49" s="2401"/>
      <c r="BY49" s="2401"/>
      <c r="BZ49" s="2401"/>
      <c r="CA49" s="2401"/>
      <c r="CB49" s="2401"/>
      <c r="CC49" s="2401"/>
      <c r="CD49" s="2401"/>
      <c r="CE49" s="2401"/>
      <c r="CF49" s="2401"/>
      <c r="CG49" s="2401"/>
      <c r="CH49" s="2401"/>
      <c r="CI49" s="2401"/>
      <c r="CJ49" s="2401"/>
      <c r="CK49" s="2401"/>
      <c r="CL49" s="2401"/>
      <c r="CM49" s="2401"/>
      <c r="CN49" s="2401"/>
      <c r="CO49" s="2401"/>
      <c r="CP49" s="2401"/>
      <c r="CQ49" s="2401"/>
      <c r="CR49" s="2401"/>
      <c r="CS49" s="2401"/>
      <c r="CT49" s="2401"/>
      <c r="CU49" s="2401"/>
      <c r="CV49" s="2401"/>
      <c r="CW49" s="2401"/>
      <c r="CX49" s="2401"/>
      <c r="CY49" s="2401"/>
      <c r="CZ49" s="2401"/>
      <c r="DA49" s="2401"/>
      <c r="DB49" s="2401"/>
      <c r="DC49" s="2401"/>
      <c r="DD49" s="2401"/>
      <c r="DE49" s="2401"/>
      <c r="DF49" s="2401"/>
      <c r="DG49" s="2401"/>
      <c r="DH49" s="2401"/>
      <c r="DI49" s="2401"/>
      <c r="DJ49" s="2401"/>
      <c r="DK49" s="2401"/>
      <c r="DL49" s="2401"/>
      <c r="DM49" s="2401"/>
      <c r="DN49" s="2401"/>
      <c r="DO49" s="2401"/>
      <c r="DP49" s="2401"/>
      <c r="DQ49" s="2401"/>
      <c r="DR49" s="2401"/>
      <c r="DS49" s="2401"/>
      <c r="DT49" s="2401"/>
      <c r="DU49" s="2401"/>
      <c r="DV49" s="2401"/>
      <c r="DW49" s="2401"/>
      <c r="DX49" s="2401"/>
      <c r="DY49" s="2401"/>
      <c r="DZ49" s="2401"/>
      <c r="EA49" s="2401"/>
    </row>
    <row r="50" spans="3:131" s="2413" customFormat="1" ht="26.25" customHeight="1">
      <c r="C50" s="2436">
        <v>3.3</v>
      </c>
      <c r="D50" s="2446" t="s">
        <v>1839</v>
      </c>
      <c r="E50" s="2439">
        <v>29177.498398794112</v>
      </c>
      <c r="F50" s="2439">
        <v>76053.558360774245</v>
      </c>
      <c r="G50" s="2439">
        <v>-46876.059961980136</v>
      </c>
      <c r="H50" s="2439">
        <v>2882.4237506764503</v>
      </c>
      <c r="I50" s="2439">
        <v>54.188437246155445</v>
      </c>
      <c r="J50" s="2439">
        <v>2828.2353134302948</v>
      </c>
      <c r="K50" s="2439">
        <v>5833.6170443718247</v>
      </c>
      <c r="L50" s="2439">
        <v>17500.090939494388</v>
      </c>
      <c r="M50" s="2439">
        <v>-11666.473895122563</v>
      </c>
      <c r="N50" s="2438" t="s">
        <v>73</v>
      </c>
      <c r="O50" s="2437" t="s">
        <v>73</v>
      </c>
      <c r="P50" s="2416"/>
      <c r="Q50" s="2415"/>
      <c r="R50" s="2415"/>
      <c r="S50" s="2415"/>
      <c r="T50" s="2415"/>
      <c r="U50" s="2415"/>
      <c r="V50" s="2415"/>
      <c r="W50" s="2415"/>
      <c r="X50" s="2415"/>
      <c r="Y50" s="2415"/>
      <c r="Z50" s="2415"/>
      <c r="AA50" s="2415"/>
      <c r="AB50" s="2415"/>
      <c r="AC50" s="2414"/>
      <c r="AD50" s="2414"/>
      <c r="AE50" s="2414"/>
      <c r="AF50" s="2414"/>
      <c r="AG50" s="2414"/>
      <c r="AH50" s="2414"/>
      <c r="AI50" s="2414"/>
      <c r="AJ50" s="2401"/>
      <c r="AK50" s="2401"/>
      <c r="AL50" s="2401"/>
      <c r="AM50" s="2401"/>
      <c r="AN50" s="2401"/>
      <c r="AO50" s="2401"/>
      <c r="AP50" s="2401"/>
      <c r="AQ50" s="2401"/>
      <c r="AR50" s="2401"/>
      <c r="AS50" s="2401"/>
      <c r="AT50" s="2401"/>
      <c r="AU50" s="2401"/>
      <c r="AV50" s="2401"/>
      <c r="AW50" s="2401"/>
      <c r="AX50" s="2401"/>
      <c r="AY50" s="2401"/>
      <c r="AZ50" s="2401"/>
      <c r="BA50" s="2401"/>
      <c r="BB50" s="2401"/>
      <c r="BC50" s="2401"/>
      <c r="BD50" s="2401"/>
      <c r="BE50" s="2401"/>
      <c r="BF50" s="2401"/>
      <c r="BG50" s="2401"/>
      <c r="BH50" s="2401"/>
      <c r="BI50" s="2401"/>
      <c r="BJ50" s="2401"/>
      <c r="BK50" s="2401"/>
      <c r="BL50" s="2401"/>
      <c r="BM50" s="2401"/>
      <c r="BN50" s="2401"/>
      <c r="BO50" s="2401"/>
      <c r="BP50" s="2401"/>
      <c r="BQ50" s="2401"/>
      <c r="BR50" s="2401"/>
      <c r="BS50" s="2401"/>
      <c r="BT50" s="2401"/>
      <c r="BU50" s="2401"/>
      <c r="BV50" s="2401"/>
      <c r="BW50" s="2401"/>
      <c r="BX50" s="2401"/>
      <c r="BY50" s="2401"/>
      <c r="BZ50" s="2401"/>
      <c r="CA50" s="2401"/>
      <c r="CB50" s="2401"/>
      <c r="CC50" s="2401"/>
      <c r="CD50" s="2401"/>
      <c r="CE50" s="2401"/>
      <c r="CF50" s="2401"/>
      <c r="CG50" s="2401"/>
      <c r="CH50" s="2401"/>
      <c r="CI50" s="2401"/>
      <c r="CJ50" s="2401"/>
      <c r="CK50" s="2401"/>
      <c r="CL50" s="2401"/>
      <c r="CM50" s="2401"/>
      <c r="CN50" s="2401"/>
      <c r="CO50" s="2401"/>
      <c r="CP50" s="2401"/>
      <c r="CQ50" s="2401"/>
      <c r="CR50" s="2401"/>
      <c r="CS50" s="2401"/>
      <c r="CT50" s="2401"/>
      <c r="CU50" s="2401"/>
      <c r="CV50" s="2401"/>
      <c r="CW50" s="2401"/>
      <c r="CX50" s="2401"/>
      <c r="CY50" s="2401"/>
      <c r="CZ50" s="2401"/>
      <c r="DA50" s="2401"/>
      <c r="DB50" s="2401"/>
      <c r="DC50" s="2401"/>
      <c r="DD50" s="2401"/>
      <c r="DE50" s="2401"/>
      <c r="DF50" s="2401"/>
      <c r="DG50" s="2401"/>
      <c r="DH50" s="2401"/>
      <c r="DI50" s="2401"/>
      <c r="DJ50" s="2401"/>
      <c r="DK50" s="2401"/>
      <c r="DL50" s="2401"/>
      <c r="DM50" s="2401"/>
      <c r="DN50" s="2401"/>
      <c r="DO50" s="2401"/>
      <c r="DP50" s="2401"/>
      <c r="DQ50" s="2401"/>
      <c r="DR50" s="2401"/>
      <c r="DS50" s="2401"/>
      <c r="DT50" s="2401"/>
      <c r="DU50" s="2401"/>
      <c r="DV50" s="2401"/>
      <c r="DW50" s="2401"/>
      <c r="DX50" s="2401"/>
      <c r="DY50" s="2401"/>
      <c r="DZ50" s="2401"/>
      <c r="EA50" s="2401"/>
    </row>
    <row r="51" spans="3:131" s="2413" customFormat="1" ht="26.25" customHeight="1">
      <c r="C51" s="2436" t="s">
        <v>1838</v>
      </c>
      <c r="D51" s="2434" t="s">
        <v>1756</v>
      </c>
      <c r="E51" s="2443">
        <v>0</v>
      </c>
      <c r="F51" s="2443">
        <v>-3882.2822953375339</v>
      </c>
      <c r="G51" s="2443">
        <v>3882.2822953375339</v>
      </c>
      <c r="H51" s="2443">
        <v>0</v>
      </c>
      <c r="I51" s="2443">
        <v>3653.9347696190966</v>
      </c>
      <c r="J51" s="2443">
        <v>-3653.9347696190966</v>
      </c>
      <c r="K51" s="2443">
        <v>0</v>
      </c>
      <c r="L51" s="2443">
        <v>1464.746288500492</v>
      </c>
      <c r="M51" s="2443">
        <v>-1464.746288500492</v>
      </c>
      <c r="N51" s="2442" t="s">
        <v>73</v>
      </c>
      <c r="O51" s="2441">
        <v>-59.913179056199084</v>
      </c>
      <c r="P51" s="2416"/>
      <c r="Q51" s="2415"/>
      <c r="R51" s="2415"/>
      <c r="S51" s="2415"/>
      <c r="T51" s="2415"/>
      <c r="U51" s="2415"/>
      <c r="V51" s="2415"/>
      <c r="W51" s="2415"/>
      <c r="X51" s="2415"/>
      <c r="Y51" s="2415"/>
      <c r="Z51" s="2415"/>
      <c r="AA51" s="2415"/>
      <c r="AB51" s="2415"/>
      <c r="AC51" s="2414"/>
      <c r="AD51" s="2414"/>
      <c r="AE51" s="2414"/>
      <c r="AF51" s="2414"/>
      <c r="AG51" s="2414"/>
      <c r="AH51" s="2414"/>
      <c r="AI51" s="2414"/>
      <c r="AJ51" s="2401"/>
      <c r="AK51" s="2401"/>
      <c r="AL51" s="2401"/>
      <c r="AM51" s="2401"/>
      <c r="AN51" s="2401"/>
      <c r="AO51" s="2401"/>
      <c r="AP51" s="2401"/>
      <c r="AQ51" s="2401"/>
      <c r="AR51" s="2401"/>
      <c r="AS51" s="2401"/>
      <c r="AT51" s="2401"/>
      <c r="AU51" s="2401"/>
      <c r="AV51" s="2401"/>
      <c r="AW51" s="2401"/>
      <c r="AX51" s="2401"/>
      <c r="AY51" s="2401"/>
      <c r="AZ51" s="2401"/>
      <c r="BA51" s="2401"/>
      <c r="BB51" s="2401"/>
      <c r="BC51" s="2401"/>
      <c r="BD51" s="2401"/>
      <c r="BE51" s="2401"/>
      <c r="BF51" s="2401"/>
      <c r="BG51" s="2401"/>
      <c r="BH51" s="2401"/>
      <c r="BI51" s="2401"/>
      <c r="BJ51" s="2401"/>
      <c r="BK51" s="2401"/>
      <c r="BL51" s="2401"/>
      <c r="BM51" s="2401"/>
      <c r="BN51" s="2401"/>
      <c r="BO51" s="2401"/>
      <c r="BP51" s="2401"/>
      <c r="BQ51" s="2401"/>
      <c r="BR51" s="2401"/>
      <c r="BS51" s="2401"/>
      <c r="BT51" s="2401"/>
      <c r="BU51" s="2401"/>
      <c r="BV51" s="2401"/>
      <c r="BW51" s="2401"/>
      <c r="BX51" s="2401"/>
      <c r="BY51" s="2401"/>
      <c r="BZ51" s="2401"/>
      <c r="CA51" s="2401"/>
      <c r="CB51" s="2401"/>
      <c r="CC51" s="2401"/>
      <c r="CD51" s="2401"/>
      <c r="CE51" s="2401"/>
      <c r="CF51" s="2401"/>
      <c r="CG51" s="2401"/>
      <c r="CH51" s="2401"/>
      <c r="CI51" s="2401"/>
      <c r="CJ51" s="2401"/>
      <c r="CK51" s="2401"/>
      <c r="CL51" s="2401"/>
      <c r="CM51" s="2401"/>
      <c r="CN51" s="2401"/>
      <c r="CO51" s="2401"/>
      <c r="CP51" s="2401"/>
      <c r="CQ51" s="2401"/>
      <c r="CR51" s="2401"/>
      <c r="CS51" s="2401"/>
      <c r="CT51" s="2401"/>
      <c r="CU51" s="2401"/>
      <c r="CV51" s="2401"/>
      <c r="CW51" s="2401"/>
      <c r="CX51" s="2401"/>
      <c r="CY51" s="2401"/>
      <c r="CZ51" s="2401"/>
      <c r="DA51" s="2401"/>
      <c r="DB51" s="2401"/>
      <c r="DC51" s="2401"/>
      <c r="DD51" s="2401"/>
      <c r="DE51" s="2401"/>
      <c r="DF51" s="2401"/>
      <c r="DG51" s="2401"/>
      <c r="DH51" s="2401"/>
      <c r="DI51" s="2401"/>
      <c r="DJ51" s="2401"/>
      <c r="DK51" s="2401"/>
      <c r="DL51" s="2401"/>
      <c r="DM51" s="2401"/>
      <c r="DN51" s="2401"/>
      <c r="DO51" s="2401"/>
      <c r="DP51" s="2401"/>
      <c r="DQ51" s="2401"/>
      <c r="DR51" s="2401"/>
      <c r="DS51" s="2401"/>
      <c r="DT51" s="2401"/>
      <c r="DU51" s="2401"/>
      <c r="DV51" s="2401"/>
      <c r="DW51" s="2401"/>
      <c r="DX51" s="2401"/>
      <c r="DY51" s="2401"/>
      <c r="DZ51" s="2401"/>
      <c r="EA51" s="2401"/>
    </row>
    <row r="52" spans="3:131" s="2401" customFormat="1" ht="26.25" customHeight="1">
      <c r="C52" s="2436" t="s">
        <v>1837</v>
      </c>
      <c r="D52" s="2445" t="s">
        <v>1803</v>
      </c>
      <c r="E52" s="2431">
        <v>0</v>
      </c>
      <c r="F52" s="2431">
        <v>38.344769559999463</v>
      </c>
      <c r="G52" s="2431">
        <v>-38.344769559999463</v>
      </c>
      <c r="H52" s="2431">
        <v>0</v>
      </c>
      <c r="I52" s="2431">
        <v>-2.6188381899986268</v>
      </c>
      <c r="J52" s="2431">
        <v>2.6188381899986268</v>
      </c>
      <c r="K52" s="2431">
        <v>0</v>
      </c>
      <c r="L52" s="2431">
        <v>-7.738715979999526</v>
      </c>
      <c r="M52" s="2431">
        <v>7.738715979999526</v>
      </c>
      <c r="N52" s="2430" t="s">
        <v>73</v>
      </c>
      <c r="O52" s="2437">
        <v>195.50187596751002</v>
      </c>
      <c r="P52" s="2416"/>
      <c r="Q52" s="2415"/>
      <c r="R52" s="2415"/>
      <c r="S52" s="2415"/>
      <c r="T52" s="2415"/>
      <c r="U52" s="2415"/>
      <c r="V52" s="2415"/>
      <c r="W52" s="2415"/>
      <c r="X52" s="2415"/>
      <c r="Y52" s="2415"/>
      <c r="Z52" s="2415"/>
      <c r="AA52" s="2415"/>
      <c r="AB52" s="2415"/>
      <c r="AC52" s="2414"/>
      <c r="AD52" s="2414"/>
      <c r="AE52" s="2414"/>
      <c r="AF52" s="2414"/>
      <c r="AG52" s="2414"/>
      <c r="AH52" s="2414"/>
      <c r="AI52" s="2414"/>
    </row>
    <row r="53" spans="3:131" s="2401" customFormat="1" ht="43.5" customHeight="1">
      <c r="C53" s="2436" t="s">
        <v>1836</v>
      </c>
      <c r="D53" s="2445" t="s">
        <v>1801</v>
      </c>
      <c r="E53" s="2431">
        <v>0</v>
      </c>
      <c r="F53" s="2431">
        <v>-3920.6270648975333</v>
      </c>
      <c r="G53" s="2431">
        <v>3920.6270648975333</v>
      </c>
      <c r="H53" s="2431">
        <v>0</v>
      </c>
      <c r="I53" s="2431">
        <v>3656.5536078090954</v>
      </c>
      <c r="J53" s="2431">
        <v>-3656.5536078090954</v>
      </c>
      <c r="K53" s="2431">
        <v>0</v>
      </c>
      <c r="L53" s="2431">
        <v>1472.4850044804916</v>
      </c>
      <c r="M53" s="2431">
        <v>-1472.4850044804916</v>
      </c>
      <c r="N53" s="2430" t="s">
        <v>73</v>
      </c>
      <c r="O53" s="2429">
        <v>-59.730249781220536</v>
      </c>
      <c r="P53" s="2416"/>
      <c r="Q53" s="2415"/>
      <c r="R53" s="2415"/>
      <c r="S53" s="2415"/>
      <c r="T53" s="2415"/>
      <c r="U53" s="2415"/>
      <c r="V53" s="2415"/>
      <c r="W53" s="2415"/>
      <c r="X53" s="2415"/>
      <c r="Y53" s="2415"/>
      <c r="Z53" s="2415"/>
      <c r="AA53" s="2415"/>
      <c r="AB53" s="2415"/>
      <c r="AC53" s="2414"/>
      <c r="AD53" s="2414"/>
      <c r="AE53" s="2414"/>
      <c r="AF53" s="2414"/>
      <c r="AG53" s="2414"/>
      <c r="AH53" s="2414"/>
      <c r="AI53" s="2414"/>
    </row>
    <row r="54" spans="3:131" s="2413" customFormat="1" ht="26.25" customHeight="1">
      <c r="C54" s="2436" t="s">
        <v>1835</v>
      </c>
      <c r="D54" s="2434" t="s">
        <v>1834</v>
      </c>
      <c r="E54" s="2443">
        <v>0</v>
      </c>
      <c r="F54" s="2443">
        <v>6359.3390022413014</v>
      </c>
      <c r="G54" s="2443">
        <v>-6359.3390022413014</v>
      </c>
      <c r="H54" s="2443">
        <v>0</v>
      </c>
      <c r="I54" s="2443">
        <v>8871.55224996984</v>
      </c>
      <c r="J54" s="2443">
        <v>-8871.55224996984</v>
      </c>
      <c r="K54" s="2443">
        <v>0</v>
      </c>
      <c r="L54" s="2443">
        <v>1320.6887103482627</v>
      </c>
      <c r="M54" s="2443">
        <v>-1320.6887103482627</v>
      </c>
      <c r="N54" s="2442">
        <v>39.50431399935006</v>
      </c>
      <c r="O54" s="2441">
        <v>-85.113217246139172</v>
      </c>
      <c r="P54" s="2416"/>
      <c r="Q54" s="2415"/>
      <c r="R54" s="2415"/>
      <c r="S54" s="2415"/>
      <c r="T54" s="2415"/>
      <c r="U54" s="2415"/>
      <c r="V54" s="2415"/>
      <c r="W54" s="2415"/>
      <c r="X54" s="2415"/>
      <c r="Y54" s="2415"/>
      <c r="Z54" s="2415"/>
      <c r="AA54" s="2415"/>
      <c r="AB54" s="2415"/>
      <c r="AC54" s="2414"/>
      <c r="AD54" s="2414"/>
      <c r="AE54" s="2414"/>
      <c r="AF54" s="2414"/>
      <c r="AG54" s="2414"/>
      <c r="AH54" s="2414"/>
      <c r="AI54" s="2414"/>
      <c r="AJ54" s="2401"/>
      <c r="AK54" s="2401"/>
      <c r="AL54" s="2401"/>
      <c r="AM54" s="2401"/>
      <c r="AN54" s="2401"/>
      <c r="AO54" s="2401"/>
      <c r="AP54" s="2401"/>
      <c r="AQ54" s="2401"/>
      <c r="AR54" s="2401"/>
      <c r="AS54" s="2401"/>
      <c r="AT54" s="2401"/>
      <c r="AU54" s="2401"/>
      <c r="AV54" s="2401"/>
      <c r="AW54" s="2401"/>
      <c r="AX54" s="2401"/>
      <c r="AY54" s="2401"/>
      <c r="AZ54" s="2401"/>
      <c r="BA54" s="2401"/>
      <c r="BB54" s="2401"/>
      <c r="BC54" s="2401"/>
      <c r="BD54" s="2401"/>
      <c r="BE54" s="2401"/>
      <c r="BF54" s="2401"/>
      <c r="BG54" s="2401"/>
      <c r="BH54" s="2401"/>
      <c r="BI54" s="2401"/>
      <c r="BJ54" s="2401"/>
      <c r="BK54" s="2401"/>
      <c r="BL54" s="2401"/>
      <c r="BM54" s="2401"/>
      <c r="BN54" s="2401"/>
      <c r="BO54" s="2401"/>
      <c r="BP54" s="2401"/>
      <c r="BQ54" s="2401"/>
      <c r="BR54" s="2401"/>
      <c r="BS54" s="2401"/>
      <c r="BT54" s="2401"/>
      <c r="BU54" s="2401"/>
      <c r="BV54" s="2401"/>
      <c r="BW54" s="2401"/>
      <c r="BX54" s="2401"/>
      <c r="BY54" s="2401"/>
      <c r="BZ54" s="2401"/>
      <c r="CA54" s="2401"/>
      <c r="CB54" s="2401"/>
      <c r="CC54" s="2401"/>
      <c r="CD54" s="2401"/>
      <c r="CE54" s="2401"/>
      <c r="CF54" s="2401"/>
      <c r="CG54" s="2401"/>
      <c r="CH54" s="2401"/>
      <c r="CI54" s="2401"/>
      <c r="CJ54" s="2401"/>
      <c r="CK54" s="2401"/>
      <c r="CL54" s="2401"/>
      <c r="CM54" s="2401"/>
      <c r="CN54" s="2401"/>
      <c r="CO54" s="2401"/>
      <c r="CP54" s="2401"/>
      <c r="CQ54" s="2401"/>
      <c r="CR54" s="2401"/>
      <c r="CS54" s="2401"/>
      <c r="CT54" s="2401"/>
      <c r="CU54" s="2401"/>
      <c r="CV54" s="2401"/>
      <c r="CW54" s="2401"/>
      <c r="CX54" s="2401"/>
      <c r="CY54" s="2401"/>
      <c r="CZ54" s="2401"/>
      <c r="DA54" s="2401"/>
      <c r="DB54" s="2401"/>
      <c r="DC54" s="2401"/>
      <c r="DD54" s="2401"/>
      <c r="DE54" s="2401"/>
      <c r="DF54" s="2401"/>
      <c r="DG54" s="2401"/>
      <c r="DH54" s="2401"/>
      <c r="DI54" s="2401"/>
      <c r="DJ54" s="2401"/>
      <c r="DK54" s="2401"/>
      <c r="DL54" s="2401"/>
      <c r="DM54" s="2401"/>
      <c r="DN54" s="2401"/>
      <c r="DO54" s="2401"/>
      <c r="DP54" s="2401"/>
      <c r="DQ54" s="2401"/>
      <c r="DR54" s="2401"/>
      <c r="DS54" s="2401"/>
      <c r="DT54" s="2401"/>
      <c r="DU54" s="2401"/>
      <c r="DV54" s="2401"/>
      <c r="DW54" s="2401"/>
      <c r="DX54" s="2401"/>
      <c r="DY54" s="2401"/>
      <c r="DZ54" s="2401"/>
      <c r="EA54" s="2401"/>
    </row>
    <row r="55" spans="3:131" s="2401" customFormat="1" ht="26.25" customHeight="1">
      <c r="C55" s="2436" t="s">
        <v>1833</v>
      </c>
      <c r="D55" s="2445" t="s">
        <v>1803</v>
      </c>
      <c r="E55" s="2431">
        <v>0</v>
      </c>
      <c r="F55" s="2431">
        <v>0</v>
      </c>
      <c r="G55" s="2431">
        <v>0</v>
      </c>
      <c r="H55" s="2431">
        <v>0</v>
      </c>
      <c r="I55" s="2431">
        <v>0</v>
      </c>
      <c r="J55" s="2431">
        <v>0</v>
      </c>
      <c r="K55" s="2431">
        <v>0</v>
      </c>
      <c r="L55" s="2431">
        <v>0</v>
      </c>
      <c r="M55" s="2431">
        <v>0</v>
      </c>
      <c r="N55" s="2430" t="s">
        <v>73</v>
      </c>
      <c r="O55" s="2429" t="s">
        <v>73</v>
      </c>
      <c r="P55" s="2416"/>
      <c r="Q55" s="2415"/>
      <c r="R55" s="2415"/>
      <c r="S55" s="2415"/>
      <c r="T55" s="2415"/>
      <c r="U55" s="2415"/>
      <c r="V55" s="2415"/>
      <c r="W55" s="2415"/>
      <c r="X55" s="2415"/>
      <c r="Y55" s="2415"/>
      <c r="Z55" s="2415"/>
      <c r="AA55" s="2415"/>
      <c r="AB55" s="2415"/>
      <c r="AC55" s="2414"/>
      <c r="AD55" s="2414"/>
      <c r="AE55" s="2414"/>
      <c r="AF55" s="2414"/>
      <c r="AG55" s="2414"/>
      <c r="AH55" s="2414"/>
      <c r="AI55" s="2414"/>
    </row>
    <row r="56" spans="3:131" s="2401" customFormat="1" ht="22.8">
      <c r="C56" s="2433" t="s">
        <v>1832</v>
      </c>
      <c r="D56" s="2444" t="s">
        <v>1831</v>
      </c>
      <c r="E56" s="2431">
        <v>0</v>
      </c>
      <c r="F56" s="2431">
        <v>0</v>
      </c>
      <c r="G56" s="2431">
        <v>0</v>
      </c>
      <c r="H56" s="2431">
        <v>0</v>
      </c>
      <c r="I56" s="2431">
        <v>0</v>
      </c>
      <c r="J56" s="2431">
        <v>0</v>
      </c>
      <c r="K56" s="2431">
        <v>0</v>
      </c>
      <c r="L56" s="2431">
        <v>0</v>
      </c>
      <c r="M56" s="2431">
        <v>0</v>
      </c>
      <c r="N56" s="2430" t="s">
        <v>73</v>
      </c>
      <c r="O56" s="2429" t="s">
        <v>73</v>
      </c>
      <c r="P56" s="2416"/>
      <c r="Q56" s="2415"/>
      <c r="R56" s="2415"/>
      <c r="S56" s="2415"/>
      <c r="T56" s="2415"/>
      <c r="U56" s="2415"/>
      <c r="V56" s="2415"/>
      <c r="W56" s="2415"/>
      <c r="X56" s="2415"/>
      <c r="Y56" s="2415"/>
      <c r="Z56" s="2415"/>
      <c r="AA56" s="2415"/>
      <c r="AB56" s="2415"/>
      <c r="AC56" s="2414"/>
      <c r="AD56" s="2414"/>
      <c r="AE56" s="2414"/>
      <c r="AF56" s="2414"/>
      <c r="AG56" s="2414"/>
      <c r="AH56" s="2414"/>
      <c r="AI56" s="2414"/>
    </row>
    <row r="57" spans="3:131" s="2401" customFormat="1" ht="50.25" customHeight="1">
      <c r="C57" s="2436" t="s">
        <v>1830</v>
      </c>
      <c r="D57" s="2445" t="s">
        <v>1801</v>
      </c>
      <c r="E57" s="2431">
        <v>0</v>
      </c>
      <c r="F57" s="2431">
        <v>223.55000000000018</v>
      </c>
      <c r="G57" s="2431">
        <v>-223.55000000000018</v>
      </c>
      <c r="H57" s="2431">
        <v>0</v>
      </c>
      <c r="I57" s="2431">
        <v>1905.2250000000004</v>
      </c>
      <c r="J57" s="2431">
        <v>-1905.2250000000004</v>
      </c>
      <c r="K57" s="2431">
        <v>0</v>
      </c>
      <c r="L57" s="2431">
        <v>-1828.2069999999999</v>
      </c>
      <c r="M57" s="2431">
        <v>1828.2069999999999</v>
      </c>
      <c r="N57" s="2430" t="s">
        <v>73</v>
      </c>
      <c r="O57" s="2429" t="s">
        <v>73</v>
      </c>
      <c r="P57" s="2416"/>
      <c r="Q57" s="2415"/>
      <c r="R57" s="2415"/>
      <c r="S57" s="2415"/>
      <c r="T57" s="2415"/>
      <c r="U57" s="2415"/>
      <c r="V57" s="2415"/>
      <c r="W57" s="2415"/>
      <c r="X57" s="2415"/>
      <c r="Y57" s="2415"/>
      <c r="Z57" s="2415"/>
      <c r="AA57" s="2415"/>
      <c r="AB57" s="2415"/>
      <c r="AC57" s="2414"/>
      <c r="AD57" s="2414"/>
      <c r="AE57" s="2414"/>
      <c r="AF57" s="2414"/>
      <c r="AG57" s="2414"/>
      <c r="AH57" s="2414"/>
      <c r="AI57" s="2414"/>
    </row>
    <row r="58" spans="3:131" s="2401" customFormat="1" ht="26.25" customHeight="1">
      <c r="C58" s="2436" t="s">
        <v>1829</v>
      </c>
      <c r="D58" s="2444" t="s">
        <v>1758</v>
      </c>
      <c r="E58" s="2431">
        <v>0</v>
      </c>
      <c r="F58" s="2431">
        <v>2358.5</v>
      </c>
      <c r="G58" s="2431">
        <v>-2358.5</v>
      </c>
      <c r="H58" s="2431">
        <v>0</v>
      </c>
      <c r="I58" s="2431">
        <v>6114.6</v>
      </c>
      <c r="J58" s="2431">
        <v>-6114.6</v>
      </c>
      <c r="K58" s="2431">
        <v>0</v>
      </c>
      <c r="L58" s="2431">
        <v>0</v>
      </c>
      <c r="M58" s="2431">
        <v>0</v>
      </c>
      <c r="N58" s="2430">
        <v>159.25800296798815</v>
      </c>
      <c r="O58" s="2429" t="s">
        <v>73</v>
      </c>
      <c r="P58" s="2416"/>
      <c r="Q58" s="2415"/>
      <c r="R58" s="2415"/>
      <c r="S58" s="2415"/>
      <c r="T58" s="2415"/>
      <c r="U58" s="2415"/>
      <c r="V58" s="2415"/>
      <c r="W58" s="2415"/>
      <c r="X58" s="2415"/>
      <c r="Y58" s="2415"/>
      <c r="Z58" s="2415"/>
      <c r="AA58" s="2415"/>
      <c r="AB58" s="2415"/>
      <c r="AC58" s="2414"/>
      <c r="AD58" s="2414"/>
      <c r="AE58" s="2414"/>
      <c r="AF58" s="2414"/>
      <c r="AG58" s="2414"/>
      <c r="AH58" s="2414"/>
      <c r="AI58" s="2414"/>
    </row>
    <row r="59" spans="3:131" s="2401" customFormat="1" ht="26.25" customHeight="1">
      <c r="C59" s="2436" t="s">
        <v>1828</v>
      </c>
      <c r="D59" s="2444" t="s">
        <v>1757</v>
      </c>
      <c r="E59" s="2431">
        <v>0</v>
      </c>
      <c r="F59" s="2431">
        <v>-2134.9499999999998</v>
      </c>
      <c r="G59" s="2431">
        <v>2134.9499999999998</v>
      </c>
      <c r="H59" s="2431">
        <v>0</v>
      </c>
      <c r="I59" s="2431">
        <v>-4209.375</v>
      </c>
      <c r="J59" s="2431">
        <v>4209.375</v>
      </c>
      <c r="K59" s="2431">
        <v>0</v>
      </c>
      <c r="L59" s="2431">
        <v>-1828.2069999999999</v>
      </c>
      <c r="M59" s="2431">
        <v>1828.2069999999999</v>
      </c>
      <c r="N59" s="2430">
        <v>97.165038993887464</v>
      </c>
      <c r="O59" s="2429">
        <v>-56.568207869339268</v>
      </c>
      <c r="P59" s="2416"/>
      <c r="Q59" s="2415"/>
      <c r="R59" s="2415"/>
      <c r="S59" s="2415"/>
      <c r="T59" s="2415"/>
      <c r="U59" s="2415"/>
      <c r="V59" s="2415"/>
      <c r="W59" s="2415"/>
      <c r="X59" s="2415"/>
      <c r="Y59" s="2415"/>
      <c r="Z59" s="2415"/>
      <c r="AA59" s="2415"/>
      <c r="AB59" s="2415"/>
      <c r="AC59" s="2414"/>
      <c r="AD59" s="2414"/>
      <c r="AE59" s="2414"/>
      <c r="AF59" s="2414"/>
      <c r="AG59" s="2414"/>
      <c r="AH59" s="2414"/>
      <c r="AI59" s="2414"/>
    </row>
    <row r="60" spans="3:131" s="2401" customFormat="1" ht="26.25" customHeight="1">
      <c r="C60" s="2436" t="s">
        <v>1827</v>
      </c>
      <c r="D60" s="2445" t="s">
        <v>1826</v>
      </c>
      <c r="E60" s="2431">
        <v>0</v>
      </c>
      <c r="F60" s="2431">
        <v>5092.5270584600003</v>
      </c>
      <c r="G60" s="2431">
        <v>-5092.5270584600003</v>
      </c>
      <c r="H60" s="2431">
        <v>0</v>
      </c>
      <c r="I60" s="2431">
        <v>4473.7692613299996</v>
      </c>
      <c r="J60" s="2431">
        <v>-4473.7692613299996</v>
      </c>
      <c r="K60" s="2431">
        <v>0</v>
      </c>
      <c r="L60" s="2431">
        <v>843.48968741000044</v>
      </c>
      <c r="M60" s="2431">
        <v>-843.48968741000044</v>
      </c>
      <c r="N60" s="2430">
        <v>-12.150309463787423</v>
      </c>
      <c r="O60" s="2429">
        <v>-81.14588307669581</v>
      </c>
      <c r="P60" s="2416"/>
      <c r="Q60" s="2415"/>
      <c r="R60" s="2415"/>
      <c r="S60" s="2415"/>
      <c r="T60" s="2415"/>
      <c r="U60" s="2415"/>
      <c r="V60" s="2415"/>
      <c r="W60" s="2415"/>
      <c r="X60" s="2415"/>
      <c r="Y60" s="2415"/>
      <c r="Z60" s="2415"/>
      <c r="AA60" s="2415"/>
      <c r="AB60" s="2415"/>
      <c r="AC60" s="2414"/>
      <c r="AD60" s="2414"/>
      <c r="AE60" s="2414"/>
      <c r="AF60" s="2414"/>
      <c r="AG60" s="2414"/>
      <c r="AH60" s="2414"/>
      <c r="AI60" s="2414"/>
    </row>
    <row r="61" spans="3:131" s="2401" customFormat="1" ht="26.25" customHeight="1">
      <c r="C61" s="2436" t="s">
        <v>1825</v>
      </c>
      <c r="D61" s="2444" t="s">
        <v>1758</v>
      </c>
      <c r="E61" s="2431">
        <v>0</v>
      </c>
      <c r="F61" s="2431">
        <v>6325.5</v>
      </c>
      <c r="G61" s="2431">
        <v>-6325.5</v>
      </c>
      <c r="H61" s="2431">
        <v>0</v>
      </c>
      <c r="I61" s="2431">
        <v>7977</v>
      </c>
      <c r="J61" s="2431">
        <v>-7977</v>
      </c>
      <c r="K61" s="2431">
        <v>0</v>
      </c>
      <c r="L61" s="2431">
        <v>5487.8</v>
      </c>
      <c r="M61" s="2431">
        <v>-5487.8</v>
      </c>
      <c r="N61" s="2430">
        <v>26.108608015176671</v>
      </c>
      <c r="O61" s="2429">
        <v>-31.204713551460451</v>
      </c>
      <c r="P61" s="2416"/>
      <c r="Q61" s="2415"/>
      <c r="R61" s="2415"/>
      <c r="S61" s="2415"/>
      <c r="T61" s="2415"/>
      <c r="U61" s="2415"/>
      <c r="V61" s="2415"/>
      <c r="W61" s="2415"/>
      <c r="X61" s="2415"/>
      <c r="Y61" s="2415"/>
      <c r="Z61" s="2415"/>
      <c r="AA61" s="2415"/>
      <c r="AB61" s="2415"/>
      <c r="AC61" s="2414"/>
      <c r="AD61" s="2414"/>
      <c r="AE61" s="2414"/>
      <c r="AF61" s="2414"/>
      <c r="AG61" s="2414"/>
      <c r="AH61" s="2414"/>
      <c r="AI61" s="2414"/>
    </row>
    <row r="62" spans="3:131" s="2401" customFormat="1" ht="26.25" customHeight="1">
      <c r="C62" s="2436" t="s">
        <v>1824</v>
      </c>
      <c r="D62" s="2444" t="s">
        <v>1757</v>
      </c>
      <c r="E62" s="2431">
        <v>0</v>
      </c>
      <c r="F62" s="2431">
        <v>-1232.97294154</v>
      </c>
      <c r="G62" s="2431">
        <v>1232.97294154</v>
      </c>
      <c r="H62" s="2431">
        <v>0</v>
      </c>
      <c r="I62" s="2431">
        <v>-3503.2307386700004</v>
      </c>
      <c r="J62" s="2431">
        <v>3503.2307386700004</v>
      </c>
      <c r="K62" s="2431">
        <v>0</v>
      </c>
      <c r="L62" s="2431">
        <v>-4644.3103125899997</v>
      </c>
      <c r="M62" s="2431">
        <v>4644.3103125899997</v>
      </c>
      <c r="N62" s="2430">
        <v>184.12876070860221</v>
      </c>
      <c r="O62" s="2429">
        <v>32.572207172206127</v>
      </c>
      <c r="P62" s="2416"/>
      <c r="Q62" s="2415"/>
      <c r="R62" s="2415"/>
      <c r="S62" s="2415"/>
      <c r="T62" s="2415"/>
      <c r="U62" s="2415"/>
      <c r="V62" s="2415"/>
      <c r="W62" s="2415"/>
      <c r="X62" s="2415"/>
      <c r="Y62" s="2415"/>
      <c r="Z62" s="2415"/>
      <c r="AA62" s="2415"/>
      <c r="AB62" s="2415"/>
      <c r="AC62" s="2414"/>
      <c r="AD62" s="2414"/>
      <c r="AE62" s="2414"/>
      <c r="AF62" s="2414"/>
      <c r="AG62" s="2414"/>
      <c r="AH62" s="2414"/>
      <c r="AI62" s="2414"/>
    </row>
    <row r="63" spans="3:131" s="2401" customFormat="1" ht="26.25" customHeight="1">
      <c r="C63" s="2436" t="s">
        <v>1823</v>
      </c>
      <c r="D63" s="2445" t="s">
        <v>1759</v>
      </c>
      <c r="E63" s="2431">
        <v>0</v>
      </c>
      <c r="F63" s="2431">
        <v>1043.2619437813007</v>
      </c>
      <c r="G63" s="2431">
        <v>-1043.2619437813007</v>
      </c>
      <c r="H63" s="2431">
        <v>0</v>
      </c>
      <c r="I63" s="2431">
        <v>2492.5579886398396</v>
      </c>
      <c r="J63" s="2431">
        <v>-2492.5579886398396</v>
      </c>
      <c r="K63" s="2431">
        <v>0</v>
      </c>
      <c r="L63" s="2431">
        <v>2305.4060229382621</v>
      </c>
      <c r="M63" s="2431">
        <v>-2305.4060229382621</v>
      </c>
      <c r="N63" s="2430">
        <v>138.91966955159586</v>
      </c>
      <c r="O63" s="2429">
        <v>-7.5084297558791864</v>
      </c>
      <c r="P63" s="2416"/>
      <c r="Q63" s="2415"/>
      <c r="R63" s="2415"/>
      <c r="S63" s="2415"/>
      <c r="T63" s="2415"/>
      <c r="U63" s="2415"/>
      <c r="V63" s="2415"/>
      <c r="W63" s="2415"/>
      <c r="X63" s="2415"/>
      <c r="Y63" s="2415"/>
      <c r="Z63" s="2415"/>
      <c r="AA63" s="2415"/>
      <c r="AB63" s="2415"/>
      <c r="AC63" s="2414"/>
      <c r="AD63" s="2414"/>
      <c r="AE63" s="2414"/>
      <c r="AF63" s="2414"/>
      <c r="AG63" s="2414"/>
      <c r="AH63" s="2414"/>
      <c r="AI63" s="2414"/>
    </row>
    <row r="64" spans="3:131" s="2401" customFormat="1" ht="26.25" customHeight="1">
      <c r="C64" s="2436" t="s">
        <v>1822</v>
      </c>
      <c r="D64" s="2444" t="s">
        <v>1758</v>
      </c>
      <c r="E64" s="2431">
        <v>0</v>
      </c>
      <c r="F64" s="2431">
        <v>1066.7772800860184</v>
      </c>
      <c r="G64" s="2431">
        <v>-1066.7772800860184</v>
      </c>
      <c r="H64" s="2431">
        <v>0</v>
      </c>
      <c r="I64" s="2431">
        <v>2776.3971126296328</v>
      </c>
      <c r="J64" s="2431">
        <v>-2776.3971126296328</v>
      </c>
      <c r="K64" s="2431">
        <v>0</v>
      </c>
      <c r="L64" s="2431">
        <v>2320.3582290484392</v>
      </c>
      <c r="M64" s="2431">
        <v>-2320.3582290484392</v>
      </c>
      <c r="N64" s="2430">
        <v>160.26024030112089</v>
      </c>
      <c r="O64" s="2429">
        <v>-16.425563962255442</v>
      </c>
      <c r="P64" s="2416"/>
      <c r="Q64" s="2415"/>
      <c r="R64" s="2415"/>
      <c r="S64" s="2415"/>
      <c r="T64" s="2415"/>
      <c r="U64" s="2415"/>
      <c r="V64" s="2415"/>
      <c r="W64" s="2415"/>
      <c r="X64" s="2415"/>
      <c r="Y64" s="2415"/>
      <c r="Z64" s="2415"/>
      <c r="AA64" s="2415"/>
      <c r="AB64" s="2415"/>
      <c r="AC64" s="2414"/>
      <c r="AD64" s="2414"/>
      <c r="AE64" s="2414"/>
      <c r="AF64" s="2414"/>
      <c r="AG64" s="2414"/>
      <c r="AH64" s="2414"/>
      <c r="AI64" s="2414"/>
    </row>
    <row r="65" spans="3:131" s="2401" customFormat="1" ht="26.25" customHeight="1">
      <c r="C65" s="2436" t="s">
        <v>1821</v>
      </c>
      <c r="D65" s="2444" t="s">
        <v>1757</v>
      </c>
      <c r="E65" s="2431">
        <v>0</v>
      </c>
      <c r="F65" s="2431">
        <v>-23.5153363047177</v>
      </c>
      <c r="G65" s="2431">
        <v>23.5153363047177</v>
      </c>
      <c r="H65" s="2431">
        <v>0</v>
      </c>
      <c r="I65" s="2431">
        <v>-283.83912398979339</v>
      </c>
      <c r="J65" s="2431">
        <v>283.83912398979339</v>
      </c>
      <c r="K65" s="2431">
        <v>0</v>
      </c>
      <c r="L65" s="2431">
        <v>-14.952206110177041</v>
      </c>
      <c r="M65" s="2431">
        <v>14.952206110177041</v>
      </c>
      <c r="N65" s="2430" t="s">
        <v>73</v>
      </c>
      <c r="O65" s="2429">
        <v>-94.732154644503936</v>
      </c>
      <c r="P65" s="2416"/>
      <c r="Q65" s="2415"/>
      <c r="R65" s="2415"/>
      <c r="S65" s="2415"/>
      <c r="T65" s="2415"/>
      <c r="U65" s="2415"/>
      <c r="V65" s="2415"/>
      <c r="W65" s="2415"/>
      <c r="X65" s="2415"/>
      <c r="Y65" s="2415"/>
      <c r="Z65" s="2415"/>
      <c r="AA65" s="2415"/>
      <c r="AB65" s="2415"/>
      <c r="AC65" s="2414"/>
      <c r="AD65" s="2414"/>
      <c r="AE65" s="2414"/>
      <c r="AF65" s="2414"/>
      <c r="AG65" s="2414"/>
      <c r="AH65" s="2414"/>
      <c r="AI65" s="2414"/>
    </row>
    <row r="66" spans="3:131" s="2413" customFormat="1" ht="26.25" customHeight="1">
      <c r="C66" s="2436" t="s">
        <v>1820</v>
      </c>
      <c r="D66" s="2434" t="s">
        <v>1819</v>
      </c>
      <c r="E66" s="2443">
        <v>29304.65923681908</v>
      </c>
      <c r="F66" s="2443">
        <v>37016.278867980473</v>
      </c>
      <c r="G66" s="2443">
        <v>-7711.619631161393</v>
      </c>
      <c r="H66" s="2443">
        <v>2889.5911227314155</v>
      </c>
      <c r="I66" s="2443">
        <v>-11966.569272294779</v>
      </c>
      <c r="J66" s="2443">
        <v>14856.160395026194</v>
      </c>
      <c r="K66" s="2443">
        <v>5832.8556467971011</v>
      </c>
      <c r="L66" s="2443">
        <v>15273.049668652489</v>
      </c>
      <c r="M66" s="2443">
        <v>-9440.1940218553882</v>
      </c>
      <c r="N66" s="2442" t="s">
        <v>73</v>
      </c>
      <c r="O66" s="2441" t="s">
        <v>73</v>
      </c>
      <c r="P66" s="2416"/>
      <c r="Q66" s="2415"/>
      <c r="R66" s="2415"/>
      <c r="S66" s="2415"/>
      <c r="T66" s="2415"/>
      <c r="U66" s="2415"/>
      <c r="V66" s="2415"/>
      <c r="W66" s="2415"/>
      <c r="X66" s="2415"/>
      <c r="Y66" s="2415"/>
      <c r="Z66" s="2415"/>
      <c r="AA66" s="2415"/>
      <c r="AB66" s="2415"/>
      <c r="AC66" s="2414"/>
      <c r="AD66" s="2414"/>
      <c r="AE66" s="2414"/>
      <c r="AF66" s="2414"/>
      <c r="AG66" s="2414"/>
      <c r="AH66" s="2414"/>
      <c r="AI66" s="2414"/>
      <c r="AJ66" s="2401"/>
      <c r="AK66" s="2401"/>
      <c r="AL66" s="2401"/>
      <c r="AM66" s="2401"/>
      <c r="AN66" s="2401"/>
      <c r="AO66" s="2401"/>
      <c r="AP66" s="2401"/>
      <c r="AQ66" s="2401"/>
      <c r="AR66" s="2401"/>
      <c r="AS66" s="2401"/>
      <c r="AT66" s="2401"/>
      <c r="AU66" s="2401"/>
      <c r="AV66" s="2401"/>
      <c r="AW66" s="2401"/>
      <c r="AX66" s="2401"/>
      <c r="AY66" s="2401"/>
      <c r="AZ66" s="2401"/>
      <c r="BA66" s="2401"/>
      <c r="BB66" s="2401"/>
      <c r="BC66" s="2401"/>
      <c r="BD66" s="2401"/>
      <c r="BE66" s="2401"/>
      <c r="BF66" s="2401"/>
      <c r="BG66" s="2401"/>
      <c r="BH66" s="2401"/>
      <c r="BI66" s="2401"/>
      <c r="BJ66" s="2401"/>
      <c r="BK66" s="2401"/>
      <c r="BL66" s="2401"/>
      <c r="BM66" s="2401"/>
      <c r="BN66" s="2401"/>
      <c r="BO66" s="2401"/>
      <c r="BP66" s="2401"/>
      <c r="BQ66" s="2401"/>
      <c r="BR66" s="2401"/>
      <c r="BS66" s="2401"/>
      <c r="BT66" s="2401"/>
      <c r="BU66" s="2401"/>
      <c r="BV66" s="2401"/>
      <c r="BW66" s="2401"/>
      <c r="BX66" s="2401"/>
      <c r="BY66" s="2401"/>
      <c r="BZ66" s="2401"/>
      <c r="CA66" s="2401"/>
      <c r="CB66" s="2401"/>
      <c r="CC66" s="2401"/>
      <c r="CD66" s="2401"/>
      <c r="CE66" s="2401"/>
      <c r="CF66" s="2401"/>
      <c r="CG66" s="2401"/>
      <c r="CH66" s="2401"/>
      <c r="CI66" s="2401"/>
      <c r="CJ66" s="2401"/>
      <c r="CK66" s="2401"/>
      <c r="CL66" s="2401"/>
      <c r="CM66" s="2401"/>
      <c r="CN66" s="2401"/>
      <c r="CO66" s="2401"/>
      <c r="CP66" s="2401"/>
      <c r="CQ66" s="2401"/>
      <c r="CR66" s="2401"/>
      <c r="CS66" s="2401"/>
      <c r="CT66" s="2401"/>
      <c r="CU66" s="2401"/>
      <c r="CV66" s="2401"/>
      <c r="CW66" s="2401"/>
      <c r="CX66" s="2401"/>
      <c r="CY66" s="2401"/>
      <c r="CZ66" s="2401"/>
      <c r="DA66" s="2401"/>
      <c r="DB66" s="2401"/>
      <c r="DC66" s="2401"/>
      <c r="DD66" s="2401"/>
      <c r="DE66" s="2401"/>
      <c r="DF66" s="2401"/>
      <c r="DG66" s="2401"/>
      <c r="DH66" s="2401"/>
      <c r="DI66" s="2401"/>
      <c r="DJ66" s="2401"/>
      <c r="DK66" s="2401"/>
      <c r="DL66" s="2401"/>
      <c r="DM66" s="2401"/>
      <c r="DN66" s="2401"/>
      <c r="DO66" s="2401"/>
      <c r="DP66" s="2401"/>
      <c r="DQ66" s="2401"/>
      <c r="DR66" s="2401"/>
      <c r="DS66" s="2401"/>
      <c r="DT66" s="2401"/>
      <c r="DU66" s="2401"/>
      <c r="DV66" s="2401"/>
      <c r="DW66" s="2401"/>
      <c r="DX66" s="2401"/>
      <c r="DY66" s="2401"/>
      <c r="DZ66" s="2401"/>
      <c r="EA66" s="2401"/>
    </row>
    <row r="67" spans="3:131" s="2413" customFormat="1" ht="26.25" customHeight="1">
      <c r="C67" s="2436" t="s">
        <v>1818</v>
      </c>
      <c r="D67" s="2434" t="s">
        <v>1817</v>
      </c>
      <c r="E67" s="2443">
        <v>-127.16083802496577</v>
      </c>
      <c r="F67" s="2443">
        <v>0</v>
      </c>
      <c r="G67" s="2443">
        <v>-127.16083802496577</v>
      </c>
      <c r="H67" s="2443">
        <v>-7.167372054965421</v>
      </c>
      <c r="I67" s="2443">
        <v>0</v>
      </c>
      <c r="J67" s="2443">
        <v>-7.167372054965421</v>
      </c>
      <c r="K67" s="2443">
        <v>0.76139757472366143</v>
      </c>
      <c r="L67" s="2443">
        <v>0</v>
      </c>
      <c r="M67" s="2443">
        <v>0.76139757472366143</v>
      </c>
      <c r="N67" s="2442">
        <v>-94.363538203831084</v>
      </c>
      <c r="O67" s="2441" t="s">
        <v>73</v>
      </c>
      <c r="P67" s="2416"/>
      <c r="Q67" s="2415"/>
      <c r="R67" s="2415"/>
      <c r="S67" s="2415"/>
      <c r="T67" s="2415"/>
      <c r="U67" s="2415"/>
      <c r="V67" s="2415"/>
      <c r="W67" s="2415"/>
      <c r="X67" s="2415"/>
      <c r="Y67" s="2415"/>
      <c r="Z67" s="2415"/>
      <c r="AA67" s="2415"/>
      <c r="AB67" s="2415"/>
      <c r="AC67" s="2414"/>
      <c r="AD67" s="2414"/>
      <c r="AE67" s="2414"/>
      <c r="AF67" s="2414"/>
      <c r="AG67" s="2414"/>
      <c r="AH67" s="2414"/>
      <c r="AI67" s="2414"/>
      <c r="AJ67" s="2401"/>
      <c r="AK67" s="2401"/>
      <c r="AL67" s="2401"/>
      <c r="AM67" s="2401"/>
      <c r="AN67" s="2401"/>
      <c r="AO67" s="2401"/>
      <c r="AP67" s="2401"/>
      <c r="AQ67" s="2401"/>
      <c r="AR67" s="2401"/>
      <c r="AS67" s="2401"/>
      <c r="AT67" s="2401"/>
      <c r="AU67" s="2401"/>
      <c r="AV67" s="2401"/>
      <c r="AW67" s="2401"/>
      <c r="AX67" s="2401"/>
      <c r="AY67" s="2401"/>
      <c r="AZ67" s="2401"/>
      <c r="BA67" s="2401"/>
      <c r="BB67" s="2401"/>
      <c r="BC67" s="2401"/>
      <c r="BD67" s="2401"/>
      <c r="BE67" s="2401"/>
      <c r="BF67" s="2401"/>
      <c r="BG67" s="2401"/>
      <c r="BH67" s="2401"/>
      <c r="BI67" s="2401"/>
      <c r="BJ67" s="2401"/>
      <c r="BK67" s="2401"/>
      <c r="BL67" s="2401"/>
      <c r="BM67" s="2401"/>
      <c r="BN67" s="2401"/>
      <c r="BO67" s="2401"/>
      <c r="BP67" s="2401"/>
      <c r="BQ67" s="2401"/>
      <c r="BR67" s="2401"/>
      <c r="BS67" s="2401"/>
      <c r="BT67" s="2401"/>
      <c r="BU67" s="2401"/>
      <c r="BV67" s="2401"/>
      <c r="BW67" s="2401"/>
      <c r="BX67" s="2401"/>
      <c r="BY67" s="2401"/>
      <c r="BZ67" s="2401"/>
      <c r="CA67" s="2401"/>
      <c r="CB67" s="2401"/>
      <c r="CC67" s="2401"/>
      <c r="CD67" s="2401"/>
      <c r="CE67" s="2401"/>
      <c r="CF67" s="2401"/>
      <c r="CG67" s="2401"/>
      <c r="CH67" s="2401"/>
      <c r="CI67" s="2401"/>
      <c r="CJ67" s="2401"/>
      <c r="CK67" s="2401"/>
      <c r="CL67" s="2401"/>
      <c r="CM67" s="2401"/>
      <c r="CN67" s="2401"/>
      <c r="CO67" s="2401"/>
      <c r="CP67" s="2401"/>
      <c r="CQ67" s="2401"/>
      <c r="CR67" s="2401"/>
      <c r="CS67" s="2401"/>
      <c r="CT67" s="2401"/>
      <c r="CU67" s="2401"/>
      <c r="CV67" s="2401"/>
      <c r="CW67" s="2401"/>
      <c r="CX67" s="2401"/>
      <c r="CY67" s="2401"/>
      <c r="CZ67" s="2401"/>
      <c r="DA67" s="2401"/>
      <c r="DB67" s="2401"/>
      <c r="DC67" s="2401"/>
      <c r="DD67" s="2401"/>
      <c r="DE67" s="2401"/>
      <c r="DF67" s="2401"/>
      <c r="DG67" s="2401"/>
      <c r="DH67" s="2401"/>
      <c r="DI67" s="2401"/>
      <c r="DJ67" s="2401"/>
      <c r="DK67" s="2401"/>
      <c r="DL67" s="2401"/>
      <c r="DM67" s="2401"/>
      <c r="DN67" s="2401"/>
      <c r="DO67" s="2401"/>
      <c r="DP67" s="2401"/>
      <c r="DQ67" s="2401"/>
      <c r="DR67" s="2401"/>
      <c r="DS67" s="2401"/>
      <c r="DT67" s="2401"/>
      <c r="DU67" s="2401"/>
      <c r="DV67" s="2401"/>
      <c r="DW67" s="2401"/>
      <c r="DX67" s="2401"/>
      <c r="DY67" s="2401"/>
      <c r="DZ67" s="2401"/>
      <c r="EA67" s="2401"/>
    </row>
    <row r="68" spans="3:131" s="2401" customFormat="1" ht="44.25" customHeight="1">
      <c r="C68" s="2436" t="s">
        <v>1816</v>
      </c>
      <c r="D68" s="2434" t="s">
        <v>1815</v>
      </c>
      <c r="E68" s="2431">
        <v>0</v>
      </c>
      <c r="F68" s="2431">
        <v>36560.222785890001</v>
      </c>
      <c r="G68" s="2431">
        <v>-36560.222785890001</v>
      </c>
      <c r="H68" s="2431">
        <v>0</v>
      </c>
      <c r="I68" s="2431">
        <v>-504.72931004800193</v>
      </c>
      <c r="J68" s="2431">
        <v>504.72931004800193</v>
      </c>
      <c r="K68" s="2431">
        <v>0</v>
      </c>
      <c r="L68" s="2431">
        <v>-558.39372800685669</v>
      </c>
      <c r="M68" s="2431">
        <v>558.39372800685669</v>
      </c>
      <c r="N68" s="2430" t="s">
        <v>73</v>
      </c>
      <c r="O68" s="2429">
        <v>10.632316548795441</v>
      </c>
      <c r="P68" s="2416"/>
      <c r="Q68" s="2415"/>
      <c r="R68" s="2415"/>
      <c r="S68" s="2415"/>
      <c r="T68" s="2415"/>
      <c r="U68" s="2415"/>
      <c r="V68" s="2415"/>
      <c r="W68" s="2415"/>
      <c r="X68" s="2415"/>
      <c r="Y68" s="2415"/>
      <c r="Z68" s="2415"/>
      <c r="AA68" s="2415"/>
      <c r="AB68" s="2415"/>
      <c r="AC68" s="2414"/>
      <c r="AD68" s="2414"/>
      <c r="AE68" s="2414"/>
      <c r="AF68" s="2414"/>
      <c r="AG68" s="2414"/>
      <c r="AH68" s="2414"/>
      <c r="AI68" s="2414"/>
    </row>
    <row r="69" spans="3:131" s="2413" customFormat="1" ht="30.75" customHeight="1">
      <c r="C69" s="2436">
        <v>3.4</v>
      </c>
      <c r="D69" s="2440" t="s">
        <v>1814</v>
      </c>
      <c r="E69" s="2439">
        <v>-62126.59391510961</v>
      </c>
      <c r="F69" s="2439">
        <v>0</v>
      </c>
      <c r="G69" s="2439">
        <v>-62126.59391510961</v>
      </c>
      <c r="H69" s="2439">
        <v>-17658.205399046241</v>
      </c>
      <c r="I69" s="2439">
        <v>0</v>
      </c>
      <c r="J69" s="2439">
        <v>-17658.205399046241</v>
      </c>
      <c r="K69" s="2439">
        <v>54512.748959965749</v>
      </c>
      <c r="L69" s="2439">
        <v>0</v>
      </c>
      <c r="M69" s="2439">
        <v>54512.748959965749</v>
      </c>
      <c r="N69" s="2438">
        <v>-71.577058573057158</v>
      </c>
      <c r="O69" s="2437" t="s">
        <v>73</v>
      </c>
      <c r="P69" s="2416"/>
      <c r="Q69" s="2415"/>
      <c r="R69" s="2415"/>
      <c r="S69" s="2415"/>
      <c r="T69" s="2415"/>
      <c r="U69" s="2415"/>
      <c r="V69" s="2415"/>
      <c r="W69" s="2415"/>
      <c r="X69" s="2415"/>
      <c r="Y69" s="2415"/>
      <c r="Z69" s="2415"/>
      <c r="AA69" s="2415"/>
      <c r="AB69" s="2415"/>
      <c r="AC69" s="2414"/>
      <c r="AD69" s="2414"/>
      <c r="AE69" s="2414"/>
      <c r="AF69" s="2414"/>
      <c r="AG69" s="2414"/>
      <c r="AH69" s="2414"/>
      <c r="AI69" s="2414"/>
      <c r="AJ69" s="2401"/>
      <c r="AK69" s="2401"/>
      <c r="AL69" s="2401"/>
      <c r="AM69" s="2401"/>
      <c r="AN69" s="2401"/>
      <c r="AO69" s="2401"/>
      <c r="AP69" s="2401"/>
      <c r="AQ69" s="2401"/>
      <c r="AR69" s="2401"/>
      <c r="AS69" s="2401"/>
      <c r="AT69" s="2401"/>
      <c r="AU69" s="2401"/>
      <c r="AV69" s="2401"/>
      <c r="AW69" s="2401"/>
      <c r="AX69" s="2401"/>
      <c r="AY69" s="2401"/>
      <c r="AZ69" s="2401"/>
      <c r="BA69" s="2401"/>
      <c r="BB69" s="2401"/>
      <c r="BC69" s="2401"/>
      <c r="BD69" s="2401"/>
      <c r="BE69" s="2401"/>
      <c r="BF69" s="2401"/>
      <c r="BG69" s="2401"/>
      <c r="BH69" s="2401"/>
      <c r="BI69" s="2401"/>
      <c r="BJ69" s="2401"/>
      <c r="BK69" s="2401"/>
      <c r="BL69" s="2401"/>
      <c r="BM69" s="2401"/>
      <c r="BN69" s="2401"/>
      <c r="BO69" s="2401"/>
      <c r="BP69" s="2401"/>
      <c r="BQ69" s="2401"/>
      <c r="BR69" s="2401"/>
      <c r="BS69" s="2401"/>
      <c r="BT69" s="2401"/>
      <c r="BU69" s="2401"/>
      <c r="BV69" s="2401"/>
      <c r="BW69" s="2401"/>
      <c r="BX69" s="2401"/>
      <c r="BY69" s="2401"/>
      <c r="BZ69" s="2401"/>
      <c r="CA69" s="2401"/>
      <c r="CB69" s="2401"/>
      <c r="CC69" s="2401"/>
      <c r="CD69" s="2401"/>
      <c r="CE69" s="2401"/>
      <c r="CF69" s="2401"/>
      <c r="CG69" s="2401"/>
      <c r="CH69" s="2401"/>
      <c r="CI69" s="2401"/>
      <c r="CJ69" s="2401"/>
      <c r="CK69" s="2401"/>
      <c r="CL69" s="2401"/>
      <c r="CM69" s="2401"/>
      <c r="CN69" s="2401"/>
      <c r="CO69" s="2401"/>
      <c r="CP69" s="2401"/>
      <c r="CQ69" s="2401"/>
      <c r="CR69" s="2401"/>
      <c r="CS69" s="2401"/>
      <c r="CT69" s="2401"/>
      <c r="CU69" s="2401"/>
      <c r="CV69" s="2401"/>
      <c r="CW69" s="2401"/>
      <c r="CX69" s="2401"/>
      <c r="CY69" s="2401"/>
      <c r="CZ69" s="2401"/>
      <c r="DA69" s="2401"/>
      <c r="DB69" s="2401"/>
      <c r="DC69" s="2401"/>
      <c r="DD69" s="2401"/>
      <c r="DE69" s="2401"/>
      <c r="DF69" s="2401"/>
      <c r="DG69" s="2401"/>
      <c r="DH69" s="2401"/>
      <c r="DI69" s="2401"/>
      <c r="DJ69" s="2401"/>
      <c r="DK69" s="2401"/>
      <c r="DL69" s="2401"/>
      <c r="DM69" s="2401"/>
      <c r="DN69" s="2401"/>
      <c r="DO69" s="2401"/>
      <c r="DP69" s="2401"/>
      <c r="DQ69" s="2401"/>
      <c r="DR69" s="2401"/>
      <c r="DS69" s="2401"/>
      <c r="DT69" s="2401"/>
      <c r="DU69" s="2401"/>
      <c r="DV69" s="2401"/>
      <c r="DW69" s="2401"/>
      <c r="DX69" s="2401"/>
      <c r="DY69" s="2401"/>
      <c r="DZ69" s="2401"/>
      <c r="EA69" s="2401"/>
    </row>
    <row r="70" spans="3:131" s="2401" customFormat="1" ht="26.25" customHeight="1">
      <c r="C70" s="2436" t="s">
        <v>1813</v>
      </c>
      <c r="D70" s="2435" t="s">
        <v>1812</v>
      </c>
      <c r="E70" s="2431">
        <v>-5380.5582295270015</v>
      </c>
      <c r="F70" s="2431">
        <v>0</v>
      </c>
      <c r="G70" s="2431">
        <v>-5380.5582295270015</v>
      </c>
      <c r="H70" s="2431">
        <v>-138.33587298488763</v>
      </c>
      <c r="I70" s="2431">
        <v>0</v>
      </c>
      <c r="J70" s="2431">
        <v>-138.33587298488763</v>
      </c>
      <c r="K70" s="2431">
        <v>817.82988620459832</v>
      </c>
      <c r="L70" s="2431">
        <v>0</v>
      </c>
      <c r="M70" s="2431">
        <v>817.82988620459832</v>
      </c>
      <c r="N70" s="2430">
        <v>-97.428968016260114</v>
      </c>
      <c r="O70" s="2429" t="s">
        <v>73</v>
      </c>
      <c r="P70" s="2416"/>
      <c r="Q70" s="2415"/>
      <c r="R70" s="2415"/>
      <c r="S70" s="2415"/>
      <c r="T70" s="2415"/>
      <c r="U70" s="2415"/>
      <c r="V70" s="2415"/>
      <c r="W70" s="2415"/>
      <c r="X70" s="2415"/>
      <c r="Y70" s="2415"/>
      <c r="Z70" s="2415"/>
      <c r="AA70" s="2415"/>
      <c r="AB70" s="2415"/>
      <c r="AC70" s="2414"/>
      <c r="AD70" s="2414"/>
      <c r="AE70" s="2414"/>
      <c r="AF70" s="2414"/>
      <c r="AG70" s="2414"/>
      <c r="AH70" s="2414"/>
      <c r="AI70" s="2414"/>
    </row>
    <row r="71" spans="3:131" s="2401" customFormat="1" ht="26.25" customHeight="1">
      <c r="C71" s="2436" t="s">
        <v>1811</v>
      </c>
      <c r="D71" s="2435" t="s">
        <v>1810</v>
      </c>
      <c r="E71" s="2431">
        <v>25564.310049563999</v>
      </c>
      <c r="F71" s="2431">
        <v>0</v>
      </c>
      <c r="G71" s="2431">
        <v>25564.310049563999</v>
      </c>
      <c r="H71" s="2431">
        <v>-614.14848373700079</v>
      </c>
      <c r="I71" s="2431">
        <v>0</v>
      </c>
      <c r="J71" s="2431">
        <v>-614.14848373700079</v>
      </c>
      <c r="K71" s="2431">
        <v>-106.93656499942517</v>
      </c>
      <c r="L71" s="2431">
        <v>0</v>
      </c>
      <c r="M71" s="2431">
        <v>-106.93656499942517</v>
      </c>
      <c r="N71" s="2430" t="s">
        <v>73</v>
      </c>
      <c r="O71" s="2429">
        <v>-82.587832123474058</v>
      </c>
      <c r="P71" s="2416"/>
      <c r="Q71" s="2415"/>
      <c r="R71" s="2415"/>
      <c r="S71" s="2415"/>
      <c r="T71" s="2415"/>
      <c r="U71" s="2415"/>
      <c r="V71" s="2415"/>
      <c r="W71" s="2415"/>
      <c r="X71" s="2415"/>
      <c r="Y71" s="2415"/>
      <c r="Z71" s="2415"/>
      <c r="AA71" s="2415"/>
      <c r="AB71" s="2415"/>
      <c r="AC71" s="2414"/>
      <c r="AD71" s="2414"/>
      <c r="AE71" s="2414"/>
      <c r="AF71" s="2414"/>
      <c r="AG71" s="2414"/>
      <c r="AH71" s="2414"/>
      <c r="AI71" s="2414"/>
    </row>
    <row r="72" spans="3:131" s="2401" customFormat="1" ht="26.25" customHeight="1">
      <c r="C72" s="2436" t="s">
        <v>1809</v>
      </c>
      <c r="D72" s="2435" t="s">
        <v>1808</v>
      </c>
      <c r="E72" s="2431">
        <v>0</v>
      </c>
      <c r="F72" s="2431">
        <v>0</v>
      </c>
      <c r="G72" s="2431">
        <v>0</v>
      </c>
      <c r="H72" s="2431">
        <v>0</v>
      </c>
      <c r="I72" s="2431">
        <v>0</v>
      </c>
      <c r="J72" s="2431">
        <v>0</v>
      </c>
      <c r="K72" s="2431">
        <v>0</v>
      </c>
      <c r="L72" s="2431">
        <v>0</v>
      </c>
      <c r="M72" s="2431">
        <v>0</v>
      </c>
      <c r="N72" s="2430" t="s">
        <v>73</v>
      </c>
      <c r="O72" s="2429" t="s">
        <v>73</v>
      </c>
      <c r="P72" s="2416"/>
      <c r="Q72" s="2415"/>
      <c r="R72" s="2415"/>
      <c r="S72" s="2415"/>
      <c r="T72" s="2415"/>
      <c r="U72" s="2415"/>
      <c r="V72" s="2415"/>
      <c r="W72" s="2415"/>
      <c r="X72" s="2415"/>
      <c r="Y72" s="2415"/>
      <c r="Z72" s="2415"/>
      <c r="AA72" s="2415"/>
      <c r="AB72" s="2415"/>
      <c r="AC72" s="2414"/>
      <c r="AD72" s="2414"/>
      <c r="AE72" s="2414"/>
      <c r="AF72" s="2414"/>
      <c r="AG72" s="2414"/>
      <c r="AH72" s="2414"/>
      <c r="AI72" s="2414"/>
    </row>
    <row r="73" spans="3:131" s="2401" customFormat="1" ht="26.25" customHeight="1">
      <c r="C73" s="2436" t="s">
        <v>1807</v>
      </c>
      <c r="D73" s="2435" t="s">
        <v>1806</v>
      </c>
      <c r="E73" s="2431">
        <v>-82310.345735146606</v>
      </c>
      <c r="F73" s="2431">
        <v>0</v>
      </c>
      <c r="G73" s="2431">
        <v>-82310.345735146606</v>
      </c>
      <c r="H73" s="2431">
        <v>-16905.721042324352</v>
      </c>
      <c r="I73" s="2431">
        <v>0</v>
      </c>
      <c r="J73" s="2431">
        <v>-16905.721042324352</v>
      </c>
      <c r="K73" s="2431">
        <v>53801.855638760579</v>
      </c>
      <c r="L73" s="2431">
        <v>0</v>
      </c>
      <c r="M73" s="2431">
        <v>53801.855638760579</v>
      </c>
      <c r="N73" s="2430">
        <v>-79.461001054809572</v>
      </c>
      <c r="O73" s="2429" t="s">
        <v>73</v>
      </c>
      <c r="P73" s="2416"/>
      <c r="Q73" s="2415"/>
      <c r="R73" s="2415"/>
      <c r="S73" s="2415"/>
      <c r="T73" s="2415"/>
      <c r="U73" s="2415"/>
      <c r="V73" s="2415"/>
      <c r="W73" s="2415"/>
      <c r="X73" s="2415"/>
      <c r="Y73" s="2415"/>
      <c r="Z73" s="2415"/>
      <c r="AA73" s="2415"/>
      <c r="AB73" s="2415"/>
      <c r="AC73" s="2414"/>
      <c r="AD73" s="2414"/>
      <c r="AE73" s="2414"/>
      <c r="AF73" s="2414"/>
      <c r="AG73" s="2414"/>
      <c r="AH73" s="2414"/>
      <c r="AI73" s="2414"/>
    </row>
    <row r="74" spans="3:131" s="2401" customFormat="1" ht="26.25" customHeight="1">
      <c r="C74" s="2433" t="s">
        <v>1805</v>
      </c>
      <c r="D74" s="2434" t="s">
        <v>1756</v>
      </c>
      <c r="E74" s="2431">
        <v>-82310.345735146606</v>
      </c>
      <c r="F74" s="2431">
        <v>0</v>
      </c>
      <c r="G74" s="2431">
        <v>-82310.345735146606</v>
      </c>
      <c r="H74" s="2431">
        <v>-16905.721042324352</v>
      </c>
      <c r="I74" s="2431">
        <v>0</v>
      </c>
      <c r="J74" s="2431">
        <v>-16905.721042324352</v>
      </c>
      <c r="K74" s="2431">
        <v>53801.855638760579</v>
      </c>
      <c r="L74" s="2431">
        <v>0</v>
      </c>
      <c r="M74" s="2431">
        <v>53801.855638760579</v>
      </c>
      <c r="N74" s="2430">
        <v>-79.461001054809572</v>
      </c>
      <c r="O74" s="2429" t="s">
        <v>73</v>
      </c>
      <c r="P74" s="2416"/>
      <c r="Q74" s="2415"/>
      <c r="R74" s="2415"/>
      <c r="S74" s="2415"/>
      <c r="T74" s="2415"/>
      <c r="U74" s="2415"/>
      <c r="V74" s="2415"/>
      <c r="W74" s="2415"/>
      <c r="X74" s="2415"/>
      <c r="Y74" s="2415"/>
      <c r="Z74" s="2415"/>
      <c r="AA74" s="2415"/>
      <c r="AB74" s="2415"/>
      <c r="AC74" s="2414"/>
      <c r="AD74" s="2414"/>
      <c r="AE74" s="2414"/>
      <c r="AF74" s="2414"/>
      <c r="AG74" s="2414"/>
      <c r="AH74" s="2414"/>
      <c r="AI74" s="2414"/>
    </row>
    <row r="75" spans="3:131" s="2401" customFormat="1" ht="26.25" customHeight="1">
      <c r="C75" s="2433" t="s">
        <v>1804</v>
      </c>
      <c r="D75" s="2432" t="s">
        <v>1803</v>
      </c>
      <c r="E75" s="2431">
        <v>-86146.820650279871</v>
      </c>
      <c r="F75" s="2431">
        <v>0</v>
      </c>
      <c r="G75" s="2431">
        <v>-86146.820650279871</v>
      </c>
      <c r="H75" s="2431">
        <v>5025.5150997900055</v>
      </c>
      <c r="I75" s="2431">
        <v>0</v>
      </c>
      <c r="J75" s="2431">
        <v>5025.5150997900055</v>
      </c>
      <c r="K75" s="2431">
        <v>55031.634363840159</v>
      </c>
      <c r="L75" s="2431">
        <v>0</v>
      </c>
      <c r="M75" s="2431">
        <v>55031.634363840159</v>
      </c>
      <c r="N75" s="2430" t="s">
        <v>73</v>
      </c>
      <c r="O75" s="2429" t="s">
        <v>73</v>
      </c>
      <c r="P75" s="2416"/>
      <c r="Q75" s="2415"/>
      <c r="R75" s="2415"/>
      <c r="S75" s="2415"/>
      <c r="T75" s="2415"/>
      <c r="U75" s="2415"/>
      <c r="V75" s="2415"/>
      <c r="W75" s="2415"/>
      <c r="X75" s="2415"/>
      <c r="Y75" s="2415"/>
      <c r="Z75" s="2415"/>
      <c r="AA75" s="2415"/>
      <c r="AB75" s="2415"/>
      <c r="AC75" s="2414"/>
      <c r="AD75" s="2414"/>
      <c r="AE75" s="2414"/>
      <c r="AF75" s="2414"/>
      <c r="AG75" s="2414"/>
      <c r="AH75" s="2414"/>
      <c r="AI75" s="2414"/>
    </row>
    <row r="76" spans="3:131" s="2401" customFormat="1" ht="48" customHeight="1">
      <c r="C76" s="2433" t="s">
        <v>1802</v>
      </c>
      <c r="D76" s="2432" t="s">
        <v>1801</v>
      </c>
      <c r="E76" s="2431">
        <v>3836.4749151332653</v>
      </c>
      <c r="F76" s="2431">
        <v>0</v>
      </c>
      <c r="G76" s="2431">
        <v>3836.4749151332653</v>
      </c>
      <c r="H76" s="2431">
        <v>-21931.236142114358</v>
      </c>
      <c r="I76" s="2431">
        <v>0</v>
      </c>
      <c r="J76" s="2431">
        <v>-21931.236142114358</v>
      </c>
      <c r="K76" s="2431">
        <v>-1229.7787250795809</v>
      </c>
      <c r="L76" s="2431">
        <v>0</v>
      </c>
      <c r="M76" s="2431">
        <v>-1229.7787250795809</v>
      </c>
      <c r="N76" s="2430" t="s">
        <v>73</v>
      </c>
      <c r="O76" s="2429">
        <v>-94.392569953145284</v>
      </c>
      <c r="P76" s="2416"/>
      <c r="Q76" s="2415"/>
      <c r="R76" s="2415"/>
      <c r="S76" s="2415"/>
      <c r="T76" s="2415"/>
      <c r="U76" s="2415"/>
      <c r="V76" s="2415"/>
      <c r="W76" s="2415"/>
      <c r="X76" s="2415"/>
      <c r="Y76" s="2415"/>
      <c r="Z76" s="2415"/>
      <c r="AA76" s="2415"/>
      <c r="AB76" s="2415"/>
      <c r="AC76" s="2414"/>
      <c r="AD76" s="2414"/>
      <c r="AE76" s="2414"/>
      <c r="AF76" s="2414"/>
      <c r="AG76" s="2414"/>
      <c r="AH76" s="2414"/>
      <c r="AI76" s="2414"/>
    </row>
    <row r="77" spans="3:131" s="2413" customFormat="1" ht="26.25" customHeight="1" thickBot="1">
      <c r="C77" s="2428"/>
      <c r="D77" s="2427" t="s">
        <v>1800</v>
      </c>
      <c r="E77" s="2426"/>
      <c r="F77" s="2426"/>
      <c r="G77" s="2424">
        <v>-7217.0264724419976</v>
      </c>
      <c r="H77" s="2425"/>
      <c r="I77" s="2425"/>
      <c r="J77" s="2424">
        <v>21360.168110149811</v>
      </c>
      <c r="K77" s="2424"/>
      <c r="L77" s="2424"/>
      <c r="M77" s="2424">
        <v>15500.377010390581</v>
      </c>
      <c r="N77" s="2418" t="s">
        <v>73</v>
      </c>
      <c r="O77" s="2423">
        <v>-27.433263022751241</v>
      </c>
      <c r="P77" s="2416"/>
      <c r="Q77" s="2415"/>
      <c r="R77" s="2415"/>
      <c r="S77" s="2415"/>
      <c r="T77" s="2415"/>
      <c r="U77" s="2415"/>
      <c r="V77" s="2415"/>
      <c r="W77" s="2415"/>
      <c r="X77" s="2415"/>
      <c r="Y77" s="2415"/>
      <c r="Z77" s="2415"/>
      <c r="AA77" s="2415"/>
      <c r="AB77" s="2415"/>
      <c r="AC77" s="2414"/>
      <c r="AD77" s="2414"/>
      <c r="AE77" s="2414"/>
      <c r="AF77" s="2414"/>
      <c r="AG77" s="2414"/>
      <c r="AH77" s="2414"/>
      <c r="AI77" s="2414"/>
      <c r="AJ77" s="2401"/>
      <c r="AK77" s="2401"/>
      <c r="AL77" s="2401"/>
      <c r="AM77" s="2401"/>
      <c r="AN77" s="2401"/>
      <c r="AO77" s="2401"/>
      <c r="AP77" s="2401"/>
      <c r="AQ77" s="2401"/>
      <c r="AR77" s="2401"/>
      <c r="AS77" s="2401"/>
      <c r="AT77" s="2401"/>
      <c r="AU77" s="2401"/>
      <c r="AV77" s="2401"/>
      <c r="AW77" s="2401"/>
      <c r="AX77" s="2401"/>
      <c r="AY77" s="2401"/>
      <c r="AZ77" s="2401"/>
      <c r="BA77" s="2401"/>
      <c r="BB77" s="2401"/>
      <c r="BC77" s="2401"/>
      <c r="BD77" s="2401"/>
      <c r="BE77" s="2401"/>
      <c r="BF77" s="2401"/>
      <c r="BG77" s="2401"/>
      <c r="BH77" s="2401"/>
      <c r="BI77" s="2401"/>
      <c r="BJ77" s="2401"/>
      <c r="BK77" s="2401"/>
      <c r="BL77" s="2401"/>
      <c r="BM77" s="2401"/>
      <c r="BN77" s="2401"/>
      <c r="BO77" s="2401"/>
      <c r="BP77" s="2401"/>
      <c r="BQ77" s="2401"/>
      <c r="BR77" s="2401"/>
      <c r="BS77" s="2401"/>
      <c r="BT77" s="2401"/>
      <c r="BU77" s="2401"/>
      <c r="BV77" s="2401"/>
      <c r="BW77" s="2401"/>
      <c r="BX77" s="2401"/>
      <c r="BY77" s="2401"/>
      <c r="BZ77" s="2401"/>
      <c r="CA77" s="2401"/>
      <c r="CB77" s="2401"/>
      <c r="CC77" s="2401"/>
      <c r="CD77" s="2401"/>
      <c r="CE77" s="2401"/>
      <c r="CF77" s="2401"/>
      <c r="CG77" s="2401"/>
      <c r="CH77" s="2401"/>
      <c r="CI77" s="2401"/>
      <c r="CJ77" s="2401"/>
      <c r="CK77" s="2401"/>
      <c r="CL77" s="2401"/>
      <c r="CM77" s="2401"/>
      <c r="CN77" s="2401"/>
      <c r="CO77" s="2401"/>
      <c r="CP77" s="2401"/>
      <c r="CQ77" s="2401"/>
      <c r="CR77" s="2401"/>
      <c r="CS77" s="2401"/>
      <c r="CT77" s="2401"/>
      <c r="CU77" s="2401"/>
      <c r="CV77" s="2401"/>
      <c r="CW77" s="2401"/>
      <c r="CX77" s="2401"/>
      <c r="CY77" s="2401"/>
      <c r="CZ77" s="2401"/>
      <c r="DA77" s="2401"/>
      <c r="DB77" s="2401"/>
      <c r="DC77" s="2401"/>
      <c r="DD77" s="2401"/>
      <c r="DE77" s="2401"/>
      <c r="DF77" s="2401"/>
      <c r="DG77" s="2401"/>
      <c r="DH77" s="2401"/>
      <c r="DI77" s="2401"/>
      <c r="DJ77" s="2401"/>
      <c r="DK77" s="2401"/>
      <c r="DL77" s="2401"/>
      <c r="DM77" s="2401"/>
      <c r="DN77" s="2401"/>
      <c r="DO77" s="2401"/>
      <c r="DP77" s="2401"/>
      <c r="DQ77" s="2401"/>
      <c r="DR77" s="2401"/>
      <c r="DS77" s="2401"/>
      <c r="DT77" s="2401"/>
      <c r="DU77" s="2401"/>
      <c r="DV77" s="2401"/>
      <c r="DW77" s="2401"/>
      <c r="DX77" s="2401"/>
      <c r="DY77" s="2401"/>
      <c r="DZ77" s="2401"/>
      <c r="EA77" s="2401"/>
    </row>
    <row r="78" spans="3:131" s="2413" customFormat="1" ht="26.25" customHeight="1" thickBot="1">
      <c r="C78" s="2422"/>
      <c r="D78" s="2421" t="s">
        <v>1799</v>
      </c>
      <c r="E78" s="2420"/>
      <c r="F78" s="2420"/>
      <c r="G78" s="2419">
        <v>-94804.534405662067</v>
      </c>
      <c r="H78" s="2420"/>
      <c r="I78" s="2420"/>
      <c r="J78" s="2420">
        <v>-20807.410858617335</v>
      </c>
      <c r="K78" s="2419"/>
      <c r="L78" s="2419"/>
      <c r="M78" s="2419">
        <v>53606.396399472113</v>
      </c>
      <c r="N78" s="2418">
        <v>-78.05230415500607</v>
      </c>
      <c r="O78" s="2417" t="s">
        <v>73</v>
      </c>
      <c r="P78" s="2416"/>
      <c r="Q78" s="2415"/>
      <c r="R78" s="2415"/>
      <c r="S78" s="2415"/>
      <c r="T78" s="2415"/>
      <c r="U78" s="2415"/>
      <c r="V78" s="2415"/>
      <c r="W78" s="2415"/>
      <c r="X78" s="2415"/>
      <c r="Y78" s="2415"/>
      <c r="Z78" s="2415"/>
      <c r="AA78" s="2415"/>
      <c r="AB78" s="2415"/>
      <c r="AC78" s="2414"/>
      <c r="AD78" s="2414"/>
      <c r="AE78" s="2414"/>
      <c r="AF78" s="2414"/>
      <c r="AG78" s="2414"/>
      <c r="AH78" s="2414"/>
      <c r="AI78" s="2414"/>
      <c r="AJ78" s="2401"/>
      <c r="AK78" s="2401"/>
      <c r="AL78" s="2401"/>
      <c r="AM78" s="2401"/>
      <c r="AN78" s="2401"/>
      <c r="AO78" s="2401"/>
      <c r="AP78" s="2401"/>
      <c r="AQ78" s="2401"/>
      <c r="AR78" s="2401"/>
      <c r="AS78" s="2401"/>
      <c r="AT78" s="2401"/>
      <c r="AU78" s="2401"/>
      <c r="AV78" s="2401"/>
      <c r="AW78" s="2401"/>
      <c r="AX78" s="2401"/>
      <c r="AY78" s="2401"/>
      <c r="AZ78" s="2401"/>
      <c r="BA78" s="2401"/>
      <c r="BB78" s="2401"/>
      <c r="BC78" s="2401"/>
      <c r="BD78" s="2401"/>
      <c r="BE78" s="2401"/>
      <c r="BF78" s="2401"/>
      <c r="BG78" s="2401"/>
      <c r="BH78" s="2401"/>
      <c r="BI78" s="2401"/>
      <c r="BJ78" s="2401"/>
      <c r="BK78" s="2401"/>
      <c r="BL78" s="2401"/>
      <c r="BM78" s="2401"/>
      <c r="BN78" s="2401"/>
      <c r="BO78" s="2401"/>
      <c r="BP78" s="2401"/>
      <c r="BQ78" s="2401"/>
      <c r="BR78" s="2401"/>
      <c r="BS78" s="2401"/>
      <c r="BT78" s="2401"/>
      <c r="BU78" s="2401"/>
      <c r="BV78" s="2401"/>
      <c r="BW78" s="2401"/>
      <c r="BX78" s="2401"/>
      <c r="BY78" s="2401"/>
      <c r="BZ78" s="2401"/>
      <c r="CA78" s="2401"/>
      <c r="CB78" s="2401"/>
      <c r="CC78" s="2401"/>
      <c r="CD78" s="2401"/>
      <c r="CE78" s="2401"/>
      <c r="CF78" s="2401"/>
      <c r="CG78" s="2401"/>
      <c r="CH78" s="2401"/>
      <c r="CI78" s="2401"/>
      <c r="CJ78" s="2401"/>
      <c r="CK78" s="2401"/>
      <c r="CL78" s="2401"/>
      <c r="CM78" s="2401"/>
      <c r="CN78" s="2401"/>
      <c r="CO78" s="2401"/>
      <c r="CP78" s="2401"/>
      <c r="CQ78" s="2401"/>
      <c r="CR78" s="2401"/>
      <c r="CS78" s="2401"/>
      <c r="CT78" s="2401"/>
      <c r="CU78" s="2401"/>
      <c r="CV78" s="2401"/>
      <c r="CW78" s="2401"/>
      <c r="CX78" s="2401"/>
      <c r="CY78" s="2401"/>
      <c r="CZ78" s="2401"/>
      <c r="DA78" s="2401"/>
      <c r="DB78" s="2401"/>
      <c r="DC78" s="2401"/>
      <c r="DD78" s="2401"/>
      <c r="DE78" s="2401"/>
      <c r="DF78" s="2401"/>
      <c r="DG78" s="2401"/>
      <c r="DH78" s="2401"/>
      <c r="DI78" s="2401"/>
      <c r="DJ78" s="2401"/>
      <c r="DK78" s="2401"/>
      <c r="DL78" s="2401"/>
      <c r="DM78" s="2401"/>
      <c r="DN78" s="2401"/>
      <c r="DO78" s="2401"/>
      <c r="DP78" s="2401"/>
      <c r="DQ78" s="2401"/>
      <c r="DR78" s="2401"/>
      <c r="DS78" s="2401"/>
      <c r="DT78" s="2401"/>
      <c r="DU78" s="2401"/>
      <c r="DV78" s="2401"/>
      <c r="DW78" s="2401"/>
      <c r="DX78" s="2401"/>
      <c r="DY78" s="2401"/>
      <c r="DZ78" s="2401"/>
      <c r="EA78" s="2401"/>
    </row>
    <row r="79" spans="3:131">
      <c r="C79" s="2400"/>
      <c r="G79" s="2410"/>
      <c r="J79" s="2410"/>
      <c r="M79" s="2410"/>
      <c r="P79" s="2401"/>
      <c r="Q79" s="2412"/>
      <c r="R79" s="2412"/>
      <c r="S79" s="2412"/>
      <c r="T79" s="2412"/>
      <c r="U79" s="2412"/>
      <c r="V79" s="2412"/>
      <c r="W79" s="2412"/>
      <c r="X79" s="2412"/>
      <c r="Y79" s="2412"/>
      <c r="Z79" s="2412"/>
      <c r="AA79" s="2412"/>
      <c r="AB79" s="2411"/>
      <c r="AC79" s="2411"/>
      <c r="AD79" s="2411"/>
      <c r="AE79" s="2411"/>
      <c r="AF79" s="2401"/>
      <c r="AG79" s="2401"/>
      <c r="AH79" s="2401"/>
      <c r="AI79" s="2401"/>
    </row>
    <row r="80" spans="3:131">
      <c r="C80" s="2400"/>
      <c r="G80" s="2410"/>
      <c r="J80" s="2410"/>
      <c r="M80" s="2410"/>
      <c r="P80" s="2401"/>
      <c r="Q80" s="2401"/>
      <c r="R80" s="2401"/>
      <c r="S80" s="2401"/>
      <c r="T80" s="2401"/>
      <c r="U80" s="2401"/>
      <c r="V80" s="2401"/>
      <c r="W80" s="2401"/>
      <c r="X80" s="2401"/>
      <c r="Y80" s="2401"/>
      <c r="Z80" s="2401"/>
      <c r="AA80" s="2401"/>
      <c r="AB80" s="2401"/>
      <c r="AC80" s="2401"/>
      <c r="AD80" s="2401"/>
      <c r="AE80" s="2401"/>
    </row>
    <row r="81" spans="3:13">
      <c r="C81" s="2400"/>
      <c r="G81" s="2401"/>
      <c r="J81" s="2410"/>
      <c r="M81" s="2410"/>
    </row>
    <row r="82" spans="3:13">
      <c r="E82" s="2408"/>
    </row>
    <row r="83" spans="3:13">
      <c r="E83" s="2408"/>
      <c r="M83" s="2409"/>
    </row>
    <row r="84" spans="3:13">
      <c r="C84" s="2400"/>
      <c r="E84" s="2408"/>
      <c r="F84" s="2408"/>
      <c r="G84" s="2406"/>
      <c r="H84" s="2408"/>
      <c r="I84" s="2408"/>
      <c r="J84" s="2406"/>
      <c r="K84" s="2407"/>
      <c r="L84" s="2406"/>
      <c r="M84" s="2406"/>
    </row>
    <row r="86" spans="3:13">
      <c r="C86" s="2400"/>
      <c r="E86" s="2408"/>
      <c r="F86" s="2408"/>
      <c r="G86" s="2406"/>
      <c r="H86" s="2408"/>
      <c r="I86" s="2408"/>
      <c r="J86" s="2406"/>
      <c r="K86" s="2407"/>
      <c r="L86" s="2406"/>
      <c r="M86" s="2406"/>
    </row>
    <row r="87" spans="3:13">
      <c r="C87" s="2400"/>
      <c r="E87" s="2408"/>
      <c r="F87" s="2408"/>
      <c r="G87" s="2406"/>
      <c r="H87" s="2408"/>
      <c r="I87" s="2408"/>
      <c r="J87" s="2406"/>
      <c r="K87" s="2407"/>
      <c r="L87" s="2406"/>
      <c r="M87" s="2406"/>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zoomScale="80" zoomScaleNormal="80" workbookViewId="0">
      <pane ySplit="8" topLeftCell="A57" activePane="bottomLeft" state="frozen"/>
      <selection activeCell="R182" sqref="R182"/>
      <selection pane="bottomLeft" activeCell="D2" sqref="D2:O72"/>
    </sheetView>
  </sheetViews>
  <sheetFormatPr defaultColWidth="14.44140625" defaultRowHeight="15" customHeight="1"/>
  <cols>
    <col min="1" max="2" width="8.6640625" style="2346" customWidth="1"/>
    <col min="3" max="3" width="4.44140625" style="2346" customWidth="1"/>
    <col min="4" max="5" width="3.44140625" style="2346" customWidth="1"/>
    <col min="6" max="7" width="4.44140625" style="2346" customWidth="1"/>
    <col min="8" max="8" width="29.88671875" style="2346" customWidth="1"/>
    <col min="9" max="9" width="16.6640625" style="2346" customWidth="1"/>
    <col min="10" max="10" width="14.44140625" style="2346"/>
    <col min="11" max="11" width="16.5546875" style="2346" customWidth="1"/>
    <col min="12" max="12" width="14.44140625" style="2346"/>
    <col min="13" max="13" width="17.33203125" style="2346" customWidth="1"/>
    <col min="14" max="14" width="13.33203125" style="2346" customWidth="1"/>
    <col min="15" max="15" width="14" style="2346" customWidth="1"/>
    <col min="16" max="16" width="11.33203125" style="2346" bestFit="1" customWidth="1"/>
    <col min="17" max="17" width="13.6640625" style="2346" bestFit="1" customWidth="1"/>
    <col min="18" max="18" width="15.109375" style="2346" bestFit="1" customWidth="1"/>
    <col min="19" max="19" width="13.6640625" style="2346" bestFit="1" customWidth="1"/>
    <col min="20" max="16384" width="14.44140625" style="2346"/>
  </cols>
  <sheetData>
    <row r="1" spans="1:24" ht="4.5" customHeight="1">
      <c r="A1" s="2488"/>
      <c r="B1" s="2488"/>
      <c r="C1" s="2488"/>
      <c r="D1" s="2488"/>
      <c r="E1" s="2488"/>
      <c r="F1" s="2488"/>
      <c r="G1" s="2488"/>
      <c r="H1" s="2488"/>
      <c r="I1" s="2488"/>
      <c r="J1" s="2488"/>
      <c r="K1" s="2488"/>
      <c r="L1" s="2488"/>
      <c r="M1" s="2488"/>
      <c r="N1" s="2488"/>
      <c r="O1" s="2488"/>
      <c r="P1" s="2488"/>
      <c r="Q1" s="2488"/>
    </row>
    <row r="2" spans="1:24" ht="6.75" customHeight="1">
      <c r="A2" s="2488"/>
      <c r="B2" s="2488"/>
      <c r="C2" s="2488"/>
      <c r="D2" s="2488"/>
      <c r="E2" s="2488"/>
      <c r="F2" s="2488"/>
      <c r="G2" s="2488"/>
      <c r="H2" s="2488"/>
      <c r="I2" s="2488"/>
      <c r="J2" s="2488"/>
      <c r="K2" s="2488"/>
      <c r="L2" s="2488"/>
      <c r="M2" s="2488"/>
      <c r="N2" s="2488"/>
      <c r="O2" s="2488"/>
      <c r="P2" s="2488"/>
      <c r="Q2" s="2488"/>
    </row>
    <row r="3" spans="1:24" ht="12" customHeight="1">
      <c r="A3" s="2488"/>
      <c r="B3" s="2488"/>
      <c r="C3" s="2488"/>
      <c r="D3" s="3247" t="s">
        <v>1930</v>
      </c>
      <c r="E3" s="3229"/>
      <c r="F3" s="3229"/>
      <c r="G3" s="3229"/>
      <c r="H3" s="3229"/>
      <c r="I3" s="3229"/>
      <c r="J3" s="3229"/>
      <c r="K3" s="3229"/>
      <c r="L3" s="3229"/>
      <c r="M3" s="3229"/>
      <c r="N3" s="3229"/>
      <c r="O3" s="3229"/>
      <c r="P3" s="2488"/>
      <c r="Q3" s="2488"/>
    </row>
    <row r="4" spans="1:24" ht="15.75" customHeight="1">
      <c r="A4" s="2488"/>
      <c r="B4" s="2488"/>
      <c r="C4" s="2488"/>
      <c r="D4" s="3228" t="s">
        <v>1797</v>
      </c>
      <c r="E4" s="3229"/>
      <c r="F4" s="3229"/>
      <c r="G4" s="3229"/>
      <c r="H4" s="3229"/>
      <c r="I4" s="3229"/>
      <c r="J4" s="3229"/>
      <c r="K4" s="3229"/>
      <c r="L4" s="3229"/>
      <c r="M4" s="3229"/>
      <c r="N4" s="3229"/>
      <c r="O4" s="3229"/>
      <c r="P4" s="2488"/>
      <c r="Q4" s="2488"/>
    </row>
    <row r="5" spans="1:24" ht="15.75" customHeight="1" thickBot="1">
      <c r="A5" s="2488"/>
      <c r="B5" s="2488"/>
      <c r="C5" s="2488"/>
      <c r="D5" s="3248"/>
      <c r="E5" s="3229"/>
      <c r="F5" s="3229"/>
      <c r="G5" s="3229"/>
      <c r="H5" s="3229"/>
      <c r="I5" s="2488"/>
      <c r="J5" s="2488"/>
      <c r="K5" s="2488"/>
      <c r="L5" s="2488"/>
      <c r="M5" s="2488"/>
      <c r="N5" s="2520"/>
      <c r="O5" s="2519" t="s">
        <v>1929</v>
      </c>
      <c r="P5" s="2488"/>
      <c r="Q5" s="2488"/>
    </row>
    <row r="6" spans="1:24" ht="13.5" customHeight="1" thickTop="1">
      <c r="A6" s="2488"/>
      <c r="B6" s="2488"/>
      <c r="C6" s="2488"/>
      <c r="D6" s="3249" t="s">
        <v>501</v>
      </c>
      <c r="E6" s="3227"/>
      <c r="F6" s="3227"/>
      <c r="G6" s="3227"/>
      <c r="H6" s="3233"/>
      <c r="I6" s="3204" t="s">
        <v>1686</v>
      </c>
      <c r="J6" s="3205"/>
      <c r="K6" s="3204" t="s">
        <v>1451</v>
      </c>
      <c r="L6" s="3205"/>
      <c r="M6" s="3208" t="s">
        <v>460</v>
      </c>
      <c r="N6" s="3221" t="s">
        <v>1719</v>
      </c>
      <c r="O6" s="3222"/>
      <c r="P6" s="2488"/>
      <c r="Q6" s="2488"/>
    </row>
    <row r="7" spans="1:24" ht="16.5" customHeight="1">
      <c r="A7" s="2488"/>
      <c r="B7" s="2488"/>
      <c r="C7" s="2488"/>
      <c r="D7" s="3234"/>
      <c r="E7" s="3229"/>
      <c r="F7" s="3229"/>
      <c r="G7" s="3229"/>
      <c r="H7" s="3235"/>
      <c r="I7" s="3206"/>
      <c r="J7" s="3207"/>
      <c r="K7" s="3206"/>
      <c r="L7" s="3207"/>
      <c r="M7" s="3203"/>
      <c r="N7" s="3224" t="s">
        <v>501</v>
      </c>
      <c r="O7" s="3225"/>
      <c r="P7" s="2488"/>
      <c r="Q7" s="2488"/>
    </row>
    <row r="8" spans="1:24" ht="15.75" customHeight="1">
      <c r="A8" s="2488"/>
      <c r="B8" s="2488"/>
      <c r="C8" s="2488"/>
      <c r="D8" s="3236"/>
      <c r="E8" s="3238"/>
      <c r="F8" s="3238"/>
      <c r="G8" s="3238"/>
      <c r="H8" s="3239"/>
      <c r="I8" s="2006" t="s">
        <v>501</v>
      </c>
      <c r="J8" s="2399" t="s">
        <v>66</v>
      </c>
      <c r="K8" s="2398" t="s">
        <v>501</v>
      </c>
      <c r="L8" s="2399" t="s">
        <v>66</v>
      </c>
      <c r="M8" s="2398" t="s">
        <v>501</v>
      </c>
      <c r="N8" s="2518" t="s">
        <v>418</v>
      </c>
      <c r="O8" s="2311" t="s">
        <v>458</v>
      </c>
      <c r="P8" s="2488"/>
      <c r="Q8" s="2488"/>
    </row>
    <row r="9" spans="1:24" ht="18" customHeight="1">
      <c r="A9" s="2488"/>
      <c r="B9" s="2488"/>
      <c r="C9" s="2488"/>
      <c r="D9" s="2517" t="s">
        <v>1795</v>
      </c>
      <c r="E9" s="2516"/>
      <c r="F9" s="2516"/>
      <c r="G9" s="2516"/>
      <c r="H9" s="2516"/>
      <c r="I9" s="2515">
        <v>-895.85355585094635</v>
      </c>
      <c r="J9" s="2394">
        <v>-5174.6292596770263</v>
      </c>
      <c r="K9" s="2515">
        <v>-289.03730415084095</v>
      </c>
      <c r="L9" s="2394">
        <v>-557.11977843439593</v>
      </c>
      <c r="M9" s="2508">
        <v>177.7136409220607</v>
      </c>
      <c r="N9" s="2384">
        <v>-67.73609902387534</v>
      </c>
      <c r="O9" s="2393" t="s">
        <v>73</v>
      </c>
      <c r="P9" s="2493"/>
      <c r="Q9" s="2493"/>
      <c r="R9" s="2493"/>
      <c r="S9" s="2493"/>
      <c r="T9" s="2493"/>
      <c r="U9" s="2493"/>
      <c r="V9" s="2493"/>
      <c r="W9" s="2493"/>
      <c r="X9" s="2493"/>
    </row>
    <row r="10" spans="1:24" ht="17.25" customHeight="1">
      <c r="A10" s="2488"/>
      <c r="B10" s="2488"/>
      <c r="C10" s="2488"/>
      <c r="D10" s="2360"/>
      <c r="E10" s="2347" t="s">
        <v>1794</v>
      </c>
      <c r="F10" s="2347"/>
      <c r="G10" s="2347"/>
      <c r="H10" s="2347"/>
      <c r="I10" s="2499">
        <v>376.13783475919132</v>
      </c>
      <c r="J10" s="2382">
        <v>1754.1523050105059</v>
      </c>
      <c r="K10" s="2499">
        <v>274.57732272271994</v>
      </c>
      <c r="L10" s="2382">
        <v>1405.8805119550552</v>
      </c>
      <c r="M10" s="2507">
        <v>247.09860387439079</v>
      </c>
      <c r="N10" s="2381">
        <v>-27.000876447723432</v>
      </c>
      <c r="O10" s="2380">
        <v>-10.007643229910268</v>
      </c>
      <c r="P10" s="2493"/>
      <c r="Q10" s="2493"/>
      <c r="R10" s="2493"/>
      <c r="S10" s="2493"/>
      <c r="T10" s="2493"/>
      <c r="U10" s="2493"/>
      <c r="V10" s="2493"/>
      <c r="W10" s="2493"/>
      <c r="X10" s="2493"/>
    </row>
    <row r="11" spans="1:24" ht="15.6">
      <c r="A11" s="2488"/>
      <c r="B11" s="2488"/>
      <c r="C11" s="2488"/>
      <c r="D11" s="2360"/>
      <c r="E11" s="2347"/>
      <c r="F11" s="2347" t="s">
        <v>1792</v>
      </c>
      <c r="G11" s="2347"/>
      <c r="H11" s="2347"/>
      <c r="I11" s="2499">
        <v>2.8933910960006193</v>
      </c>
      <c r="J11" s="2382">
        <v>66.192222532795412</v>
      </c>
      <c r="K11" s="2499">
        <v>16.941594723483028</v>
      </c>
      <c r="L11" s="2382">
        <v>122.44428629729644</v>
      </c>
      <c r="M11" s="2507">
        <v>12.789575129274178</v>
      </c>
      <c r="N11" s="2381" t="s">
        <v>73</v>
      </c>
      <c r="O11" s="2380">
        <v>-24.507843930734964</v>
      </c>
      <c r="P11" s="2493"/>
      <c r="Q11" s="2493"/>
      <c r="R11" s="2493"/>
      <c r="S11" s="2493"/>
      <c r="T11" s="2493"/>
      <c r="U11" s="2493"/>
      <c r="V11" s="2493"/>
      <c r="W11" s="2493"/>
      <c r="X11" s="2493"/>
    </row>
    <row r="12" spans="1:24" ht="15.6">
      <c r="A12" s="2488"/>
      <c r="B12" s="2488"/>
      <c r="C12" s="2488"/>
      <c r="D12" s="2360"/>
      <c r="E12" s="2347"/>
      <c r="F12" s="2347" t="s">
        <v>1347</v>
      </c>
      <c r="G12" s="2347"/>
      <c r="H12" s="2347"/>
      <c r="I12" s="2499">
        <v>373.24444366319068</v>
      </c>
      <c r="J12" s="2382">
        <v>1687.9600824777106</v>
      </c>
      <c r="K12" s="2499">
        <v>257.63572799923691</v>
      </c>
      <c r="L12" s="2382">
        <v>1283.4362256577588</v>
      </c>
      <c r="M12" s="2507">
        <v>234.30902874511662</v>
      </c>
      <c r="N12" s="2381">
        <v>-30.973995092684369</v>
      </c>
      <c r="O12" s="2380">
        <v>-9.0541399033713947</v>
      </c>
      <c r="P12" s="2493"/>
      <c r="Q12" s="2493"/>
      <c r="R12" s="2493"/>
      <c r="S12" s="2493"/>
      <c r="T12" s="2493"/>
      <c r="U12" s="2493"/>
      <c r="V12" s="2493"/>
      <c r="W12" s="2493"/>
      <c r="X12" s="2493"/>
    </row>
    <row r="13" spans="1:24" ht="18" customHeight="1">
      <c r="A13" s="2488"/>
      <c r="B13" s="2488"/>
      <c r="C13" s="2488"/>
      <c r="D13" s="2360"/>
      <c r="E13" s="2347" t="s">
        <v>1793</v>
      </c>
      <c r="F13" s="2347"/>
      <c r="G13" s="2347"/>
      <c r="H13" s="2347"/>
      <c r="I13" s="2499">
        <v>-2566.3128768138195</v>
      </c>
      <c r="J13" s="2382">
        <v>-15513.392429710511</v>
      </c>
      <c r="K13" s="2499">
        <v>-2078.0988506725575</v>
      </c>
      <c r="L13" s="2382">
        <v>-12106.575661672961</v>
      </c>
      <c r="M13" s="2507">
        <v>-1911.833174353746</v>
      </c>
      <c r="N13" s="2381">
        <v>-19.02394795865262</v>
      </c>
      <c r="O13" s="2380">
        <v>-8.0008550250148645</v>
      </c>
      <c r="P13" s="2493"/>
      <c r="Q13" s="2493"/>
      <c r="R13" s="2493"/>
      <c r="S13" s="2493"/>
      <c r="T13" s="2493"/>
      <c r="U13" s="2493"/>
      <c r="V13" s="2493"/>
      <c r="W13" s="2493"/>
      <c r="X13" s="2493"/>
    </row>
    <row r="14" spans="1:24" ht="15" customHeight="1">
      <c r="A14" s="2488"/>
      <c r="B14" s="2488"/>
      <c r="C14" s="2488"/>
      <c r="D14" s="2360"/>
      <c r="E14" s="2347"/>
      <c r="F14" s="2347" t="s">
        <v>1792</v>
      </c>
      <c r="G14" s="2347"/>
      <c r="H14" s="2347"/>
      <c r="I14" s="2499">
        <v>-274.6614282349484</v>
      </c>
      <c r="J14" s="2382">
        <v>-2693.5977871760815</v>
      </c>
      <c r="K14" s="2499">
        <v>-352.29658101486086</v>
      </c>
      <c r="L14" s="2382">
        <v>-2335.8608162822966</v>
      </c>
      <c r="M14" s="2507">
        <v>-289.92356028861235</v>
      </c>
      <c r="N14" s="2381">
        <v>28.265764610203114</v>
      </c>
      <c r="O14" s="2380">
        <v>-17.704690901788066</v>
      </c>
      <c r="P14" s="2493"/>
      <c r="Q14" s="2493"/>
      <c r="R14" s="2493"/>
      <c r="S14" s="2493"/>
      <c r="T14" s="2493"/>
      <c r="U14" s="2493"/>
      <c r="V14" s="2493"/>
      <c r="W14" s="2493"/>
      <c r="X14" s="2493"/>
    </row>
    <row r="15" spans="1:24" ht="14.25" customHeight="1">
      <c r="A15" s="2488"/>
      <c r="B15" s="2488"/>
      <c r="C15" s="2488"/>
      <c r="D15" s="2360"/>
      <c r="E15" s="2347"/>
      <c r="F15" s="2347" t="s">
        <v>1347</v>
      </c>
      <c r="G15" s="2347"/>
      <c r="H15" s="2347"/>
      <c r="I15" s="2499">
        <v>-2291.6514485788712</v>
      </c>
      <c r="J15" s="2382">
        <v>-12819.794642534431</v>
      </c>
      <c r="K15" s="2499">
        <v>-1725.8022696576968</v>
      </c>
      <c r="L15" s="2389">
        <v>-9770.7148453906648</v>
      </c>
      <c r="M15" s="2513">
        <v>-1621.9096140651336</v>
      </c>
      <c r="N15" s="2381">
        <v>-24.691764503370539</v>
      </c>
      <c r="O15" s="2380">
        <v>-6.0199628554880587</v>
      </c>
      <c r="P15" s="2493"/>
      <c r="Q15" s="2493"/>
      <c r="R15" s="2493"/>
      <c r="S15" s="2493"/>
      <c r="T15" s="2493"/>
      <c r="U15" s="2493"/>
      <c r="V15" s="2493"/>
      <c r="W15" s="2493"/>
      <c r="X15" s="2493"/>
    </row>
    <row r="16" spans="1:24" ht="15.75" customHeight="1">
      <c r="A16" s="2488"/>
      <c r="B16" s="2488"/>
      <c r="C16" s="2488"/>
      <c r="D16" s="2374"/>
      <c r="E16" s="2373" t="s">
        <v>1791</v>
      </c>
      <c r="F16" s="2373"/>
      <c r="G16" s="2373"/>
      <c r="H16" s="2373"/>
      <c r="I16" s="2504">
        <v>-2190.1750420546282</v>
      </c>
      <c r="J16" s="2379">
        <v>-13759.240124700005</v>
      </c>
      <c r="K16" s="2504">
        <v>-1803.5215279498375</v>
      </c>
      <c r="L16" s="2512">
        <v>-10700.695149717907</v>
      </c>
      <c r="M16" s="2511">
        <v>-1664.7345704793552</v>
      </c>
      <c r="N16" s="2378">
        <v>-17.654000556141234</v>
      </c>
      <c r="O16" s="2377">
        <v>-7.6953313459057533</v>
      </c>
      <c r="P16" s="2493"/>
      <c r="Q16" s="2493"/>
      <c r="R16" s="2493"/>
      <c r="S16" s="2493"/>
      <c r="T16" s="2493"/>
      <c r="U16" s="2493"/>
      <c r="V16" s="2493"/>
      <c r="W16" s="2493"/>
      <c r="X16" s="2493"/>
    </row>
    <row r="17" spans="1:24" ht="18" customHeight="1">
      <c r="A17" s="2488"/>
      <c r="B17" s="2488"/>
      <c r="C17" s="2488"/>
      <c r="D17" s="2374"/>
      <c r="E17" s="2373" t="s">
        <v>1790</v>
      </c>
      <c r="F17" s="2373"/>
      <c r="G17" s="2373"/>
      <c r="H17" s="2373"/>
      <c r="I17" s="2504">
        <v>-147.78037696946873</v>
      </c>
      <c r="J17" s="2379">
        <v>-893.49469870767803</v>
      </c>
      <c r="K17" s="2504">
        <v>-151.15788556374278</v>
      </c>
      <c r="L17" s="2512">
        <v>-642.16124557438343</v>
      </c>
      <c r="M17" s="2511">
        <v>-191.52988698706261</v>
      </c>
      <c r="N17" s="2378">
        <v>2.2854919330540291</v>
      </c>
      <c r="O17" s="2377">
        <v>26.708498384158119</v>
      </c>
      <c r="P17" s="2493"/>
      <c r="Q17" s="2493"/>
      <c r="R17" s="2493"/>
      <c r="S17" s="2493"/>
      <c r="T17" s="2493"/>
      <c r="U17" s="2493"/>
      <c r="V17" s="2493"/>
      <c r="W17" s="2493"/>
      <c r="X17" s="2493"/>
    </row>
    <row r="18" spans="1:24" ht="18" customHeight="1">
      <c r="A18" s="2488"/>
      <c r="B18" s="2488"/>
      <c r="C18" s="2488"/>
      <c r="D18" s="2360"/>
      <c r="E18" s="2347"/>
      <c r="F18" s="2347" t="s">
        <v>1789</v>
      </c>
      <c r="G18" s="2347"/>
      <c r="H18" s="2347"/>
      <c r="I18" s="2499">
        <v>136.32447667225918</v>
      </c>
      <c r="J18" s="2382">
        <v>1007.8614358256082</v>
      </c>
      <c r="K18" s="2499">
        <v>188.28001176013422</v>
      </c>
      <c r="L18" s="2389">
        <v>1439.0456392006727</v>
      </c>
      <c r="M18" s="2513">
        <v>238.81442363417793</v>
      </c>
      <c r="N18" s="2391">
        <v>38.111670300251753</v>
      </c>
      <c r="O18" s="2380">
        <v>26.840030124081228</v>
      </c>
      <c r="P18" s="2493"/>
      <c r="Q18" s="2493"/>
      <c r="R18" s="2493"/>
      <c r="S18" s="2493"/>
      <c r="T18" s="2493"/>
      <c r="U18" s="2493"/>
      <c r="V18" s="2493"/>
      <c r="W18" s="2493"/>
      <c r="X18" s="2493"/>
    </row>
    <row r="19" spans="1:24" ht="15.6">
      <c r="A19" s="2488"/>
      <c r="B19" s="2488"/>
      <c r="C19" s="2488"/>
      <c r="D19" s="2360"/>
      <c r="E19" s="2347"/>
      <c r="F19" s="2347"/>
      <c r="G19" s="2347" t="s">
        <v>1787</v>
      </c>
      <c r="H19" s="2347"/>
      <c r="I19" s="2499">
        <v>29.171714826844905</v>
      </c>
      <c r="J19" s="2382">
        <v>267.8581712607222</v>
      </c>
      <c r="K19" s="2499">
        <v>47.597696860679328</v>
      </c>
      <c r="L19" s="2389">
        <v>469.62670530211989</v>
      </c>
      <c r="M19" s="2513">
        <v>70.575860006922341</v>
      </c>
      <c r="N19" s="2388">
        <v>63.163863157191379</v>
      </c>
      <c r="O19" s="2380">
        <v>48.275787825409196</v>
      </c>
      <c r="P19" s="2493"/>
      <c r="Q19" s="2493"/>
      <c r="R19" s="2493"/>
      <c r="S19" s="2493"/>
      <c r="T19" s="2493"/>
      <c r="U19" s="2493"/>
      <c r="V19" s="2493"/>
      <c r="W19" s="2493"/>
      <c r="X19" s="2493"/>
    </row>
    <row r="20" spans="1:24" ht="15.6">
      <c r="A20" s="2488"/>
      <c r="B20" s="2488"/>
      <c r="C20" s="2488"/>
      <c r="D20" s="2360"/>
      <c r="E20" s="2347"/>
      <c r="F20" s="2347"/>
      <c r="G20" s="2347" t="s">
        <v>1785</v>
      </c>
      <c r="H20" s="2347"/>
      <c r="I20" s="2499">
        <v>11.417657728978535</v>
      </c>
      <c r="J20" s="2382">
        <v>78.698357873167424</v>
      </c>
      <c r="K20" s="2499">
        <v>16.991298358187588</v>
      </c>
      <c r="L20" s="2389">
        <v>87.864668355809059</v>
      </c>
      <c r="M20" s="2513">
        <v>12.146145527097929</v>
      </c>
      <c r="N20" s="2388">
        <v>48.815972255525764</v>
      </c>
      <c r="O20" s="2380">
        <v>-28.515494984260158</v>
      </c>
      <c r="P20" s="2493"/>
      <c r="Q20" s="2493"/>
      <c r="R20" s="2493"/>
      <c r="S20" s="2493"/>
      <c r="T20" s="2493"/>
      <c r="U20" s="2493"/>
      <c r="V20" s="2493"/>
      <c r="W20" s="2493"/>
      <c r="X20" s="2493"/>
    </row>
    <row r="21" spans="1:24" ht="15.6">
      <c r="A21" s="2488"/>
      <c r="B21" s="2488"/>
      <c r="C21" s="2488"/>
      <c r="D21" s="2360"/>
      <c r="E21" s="2347"/>
      <c r="F21" s="2347"/>
      <c r="G21" s="2347" t="s">
        <v>1347</v>
      </c>
      <c r="H21" s="2347"/>
      <c r="I21" s="2499">
        <v>95.735104116435735</v>
      </c>
      <c r="J21" s="2382">
        <v>661.30490669171854</v>
      </c>
      <c r="K21" s="2499">
        <v>123.6910165412673</v>
      </c>
      <c r="L21" s="2390">
        <v>881.55426554274368</v>
      </c>
      <c r="M21" s="2514">
        <v>156.09241810015766</v>
      </c>
      <c r="N21" s="2388">
        <v>29.201318244591668</v>
      </c>
      <c r="O21" s="2380">
        <v>26.195436390548377</v>
      </c>
      <c r="P21" s="2493"/>
      <c r="Q21" s="2493"/>
      <c r="R21" s="2493"/>
      <c r="S21" s="2493"/>
      <c r="T21" s="2493"/>
      <c r="U21" s="2493"/>
      <c r="V21" s="2493"/>
      <c r="W21" s="2493"/>
      <c r="X21" s="2493"/>
    </row>
    <row r="22" spans="1:24" ht="15.6">
      <c r="A22" s="2488"/>
      <c r="B22" s="2488"/>
      <c r="C22" s="2488"/>
      <c r="D22" s="2360"/>
      <c r="E22" s="2347"/>
      <c r="F22" s="2347" t="s">
        <v>1788</v>
      </c>
      <c r="G22" s="2347"/>
      <c r="H22" s="2347"/>
      <c r="I22" s="2499">
        <v>-284.10485364172791</v>
      </c>
      <c r="J22" s="2382">
        <v>-1901.3561345332862</v>
      </c>
      <c r="K22" s="2499">
        <v>-339.437897323877</v>
      </c>
      <c r="L22" s="2390">
        <v>-2081.2068847750561</v>
      </c>
      <c r="M22" s="2514">
        <v>-430.34431062124054</v>
      </c>
      <c r="N22" s="2388">
        <v>19.476275386666629</v>
      </c>
      <c r="O22" s="2380">
        <v>26.781456641721</v>
      </c>
      <c r="P22" s="2493"/>
      <c r="Q22" s="2493"/>
      <c r="R22" s="2493"/>
      <c r="S22" s="2493"/>
      <c r="T22" s="2493"/>
      <c r="U22" s="2493"/>
      <c r="V22" s="2493"/>
      <c r="W22" s="2493"/>
      <c r="X22" s="2493"/>
    </row>
    <row r="23" spans="1:24" ht="15.6">
      <c r="A23" s="2488"/>
      <c r="B23" s="2488"/>
      <c r="C23" s="2488"/>
      <c r="D23" s="2360"/>
      <c r="E23" s="2347"/>
      <c r="F23" s="2347"/>
      <c r="G23" s="2347" t="s">
        <v>1301</v>
      </c>
      <c r="H23" s="2347"/>
      <c r="I23" s="2499">
        <v>-135.44424229994365</v>
      </c>
      <c r="J23" s="2382">
        <v>-764.00217731146802</v>
      </c>
      <c r="K23" s="2499">
        <v>-124.43437809661955</v>
      </c>
      <c r="L23" s="2390">
        <v>-626.87292539909538</v>
      </c>
      <c r="M23" s="2514">
        <v>-97.751906964329152</v>
      </c>
      <c r="N23" s="2388">
        <v>-8.1287059651768416</v>
      </c>
      <c r="O23" s="2380">
        <v>-21.443005976670104</v>
      </c>
      <c r="P23" s="2493"/>
      <c r="Q23" s="2493"/>
      <c r="R23" s="2493"/>
      <c r="S23" s="2493"/>
      <c r="T23" s="2493"/>
      <c r="U23" s="2493"/>
      <c r="V23" s="2493"/>
      <c r="W23" s="2493"/>
      <c r="X23" s="2493"/>
    </row>
    <row r="24" spans="1:24" ht="15" customHeight="1">
      <c r="A24" s="2488"/>
      <c r="B24" s="2488"/>
      <c r="C24" s="2488"/>
      <c r="D24" s="2360"/>
      <c r="E24" s="2347"/>
      <c r="F24" s="2347"/>
      <c r="G24" s="2347" t="s">
        <v>1787</v>
      </c>
      <c r="H24" s="2347"/>
      <c r="I24" s="2499">
        <v>-93.139575371889464</v>
      </c>
      <c r="J24" s="2382">
        <v>-801.649177853384</v>
      </c>
      <c r="K24" s="2499">
        <v>-158.23805367167617</v>
      </c>
      <c r="L24" s="2389">
        <v>-1103.6608498453797</v>
      </c>
      <c r="M24" s="2513">
        <v>-269.10266337718821</v>
      </c>
      <c r="N24" s="2388">
        <v>69.893466917645128</v>
      </c>
      <c r="O24" s="2380">
        <v>70.06191439610474</v>
      </c>
      <c r="P24" s="2493"/>
      <c r="Q24" s="2493"/>
      <c r="R24" s="2493"/>
      <c r="S24" s="2493"/>
      <c r="T24" s="2493"/>
      <c r="U24" s="2493"/>
      <c r="V24" s="2493"/>
      <c r="W24" s="2493"/>
      <c r="X24" s="2493"/>
    </row>
    <row r="25" spans="1:24" ht="18" customHeight="1">
      <c r="A25" s="2488"/>
      <c r="B25" s="2488"/>
      <c r="C25" s="2488"/>
      <c r="D25" s="2360"/>
      <c r="E25" s="2347"/>
      <c r="F25" s="2347"/>
      <c r="G25" s="2347" t="s">
        <v>1928</v>
      </c>
      <c r="H25" s="2387"/>
      <c r="I25" s="2499">
        <v>-53.733343753599598</v>
      </c>
      <c r="J25" s="2382">
        <v>-556.48683226910805</v>
      </c>
      <c r="K25" s="2499">
        <v>-100.13681067434345</v>
      </c>
      <c r="L25" s="2389">
        <v>-766.73684100551827</v>
      </c>
      <c r="M25" s="2513">
        <v>-176.32453893403724</v>
      </c>
      <c r="N25" s="2386">
        <v>86.358792658674417</v>
      </c>
      <c r="O25" s="2380">
        <v>76.083637721861493</v>
      </c>
      <c r="P25" s="2493"/>
      <c r="Q25" s="2493"/>
      <c r="R25" s="2493"/>
      <c r="S25" s="2493"/>
      <c r="T25" s="2493"/>
      <c r="U25" s="2493"/>
      <c r="V25" s="2493"/>
      <c r="W25" s="2493"/>
      <c r="X25" s="2493"/>
    </row>
    <row r="26" spans="1:24" ht="15.75" customHeight="1">
      <c r="A26" s="2488"/>
      <c r="B26" s="2488"/>
      <c r="C26" s="2488"/>
      <c r="D26" s="2360"/>
      <c r="E26" s="2347"/>
      <c r="F26" s="2347"/>
      <c r="G26" s="2347" t="s">
        <v>1785</v>
      </c>
      <c r="H26" s="2347"/>
      <c r="I26" s="2499">
        <v>-6.4141269853431977</v>
      </c>
      <c r="J26" s="2382">
        <v>-14.564116392589035</v>
      </c>
      <c r="K26" s="2499">
        <v>-4.1767300360631747</v>
      </c>
      <c r="L26" s="2389">
        <v>-14.378982649281738</v>
      </c>
      <c r="M26" s="2513">
        <v>-5.2619961714454924</v>
      </c>
      <c r="N26" s="2386">
        <v>-34.882330119011627</v>
      </c>
      <c r="O26" s="2380">
        <v>25.983631357827662</v>
      </c>
      <c r="P26" s="2493"/>
      <c r="Q26" s="2493"/>
      <c r="R26" s="2493"/>
      <c r="S26" s="2493"/>
      <c r="T26" s="2493"/>
      <c r="U26" s="2493"/>
      <c r="V26" s="2493"/>
      <c r="W26" s="2493"/>
      <c r="X26" s="2493"/>
    </row>
    <row r="27" spans="1:24" ht="18" customHeight="1">
      <c r="A27" s="2488"/>
      <c r="B27" s="2488"/>
      <c r="C27" s="2488"/>
      <c r="D27" s="2360"/>
      <c r="E27" s="2347"/>
      <c r="F27" s="2347"/>
      <c r="G27" s="2347" t="s">
        <v>1347</v>
      </c>
      <c r="H27" s="2347"/>
      <c r="I27" s="2499">
        <v>-49.106908984551602</v>
      </c>
      <c r="J27" s="2382">
        <v>-321.14066297584526</v>
      </c>
      <c r="K27" s="2499">
        <v>-52.588735519518096</v>
      </c>
      <c r="L27" s="2389">
        <v>-336.29412688129912</v>
      </c>
      <c r="M27" s="2513">
        <v>-58.227744108277719</v>
      </c>
      <c r="N27" s="2381">
        <v>7.0902987114538796</v>
      </c>
      <c r="O27" s="2380">
        <v>10.722844983916247</v>
      </c>
      <c r="P27" s="2493"/>
      <c r="Q27" s="2493"/>
      <c r="R27" s="2493"/>
      <c r="S27" s="2493"/>
      <c r="T27" s="2493"/>
      <c r="U27" s="2493"/>
      <c r="V27" s="2493"/>
      <c r="W27" s="2493"/>
      <c r="X27" s="2493"/>
    </row>
    <row r="28" spans="1:24" ht="18" customHeight="1">
      <c r="A28" s="2488"/>
      <c r="B28" s="2488"/>
      <c r="C28" s="2488"/>
      <c r="D28" s="2374"/>
      <c r="E28" s="2373" t="s">
        <v>1784</v>
      </c>
      <c r="F28" s="2373"/>
      <c r="G28" s="2373"/>
      <c r="H28" s="2373"/>
      <c r="I28" s="2504">
        <v>-2337.955419024097</v>
      </c>
      <c r="J28" s="2379">
        <v>-14652.734823407684</v>
      </c>
      <c r="K28" s="2504">
        <v>-1954.6794135135804</v>
      </c>
      <c r="L28" s="2512">
        <v>-11342.85639529229</v>
      </c>
      <c r="M28" s="2511">
        <v>-1856.2644574664178</v>
      </c>
      <c r="N28" s="2378">
        <v>-16.393640460026504</v>
      </c>
      <c r="O28" s="2377">
        <v>-5.0348387242826416</v>
      </c>
      <c r="P28" s="2493"/>
      <c r="Q28" s="2493"/>
      <c r="R28" s="2493"/>
      <c r="S28" s="2493"/>
      <c r="T28" s="2493"/>
      <c r="U28" s="2493"/>
      <c r="V28" s="2493"/>
      <c r="W28" s="2493"/>
      <c r="X28" s="2493"/>
    </row>
    <row r="29" spans="1:24" ht="18" customHeight="1">
      <c r="A29" s="2488"/>
      <c r="B29" s="2488"/>
      <c r="C29" s="2488"/>
      <c r="D29" s="2374"/>
      <c r="E29" s="2373" t="s">
        <v>1783</v>
      </c>
      <c r="F29" s="2373"/>
      <c r="G29" s="2373"/>
      <c r="H29" s="2373"/>
      <c r="I29" s="2504">
        <v>-15.729213809531796</v>
      </c>
      <c r="J29" s="2379">
        <v>237.33339272991955</v>
      </c>
      <c r="K29" s="2504">
        <v>45.59269716388512</v>
      </c>
      <c r="L29" s="2512">
        <v>475.83090758491176</v>
      </c>
      <c r="M29" s="2511">
        <v>131.46729846363507</v>
      </c>
      <c r="N29" s="2378" t="s">
        <v>73</v>
      </c>
      <c r="O29" s="2377">
        <v>188.3516585804731</v>
      </c>
      <c r="P29" s="2493"/>
      <c r="Q29" s="2493"/>
      <c r="R29" s="2493"/>
      <c r="S29" s="2493"/>
      <c r="T29" s="2493"/>
      <c r="U29" s="2493"/>
      <c r="V29" s="2493"/>
      <c r="W29" s="2493"/>
      <c r="X29" s="2493"/>
    </row>
    <row r="30" spans="1:24" ht="16.5" customHeight="1">
      <c r="A30" s="2488"/>
      <c r="B30" s="2488"/>
      <c r="C30" s="2488"/>
      <c r="D30" s="2360"/>
      <c r="E30" s="2347"/>
      <c r="F30" s="2347" t="s">
        <v>1782</v>
      </c>
      <c r="G30" s="2347"/>
      <c r="H30" s="2347"/>
      <c r="I30" s="2499">
        <v>54.34744357068827</v>
      </c>
      <c r="J30" s="2382">
        <v>474.40229354966459</v>
      </c>
      <c r="K30" s="2499">
        <v>65.728777868629265</v>
      </c>
      <c r="L30" s="2389">
        <v>733.62633147690497</v>
      </c>
      <c r="M30" s="2513">
        <v>163.33880456100039</v>
      </c>
      <c r="N30" s="2381">
        <v>20.941802502886087</v>
      </c>
      <c r="O30" s="2380">
        <v>148.50424708559507</v>
      </c>
      <c r="P30" s="2493"/>
      <c r="Q30" s="2493"/>
      <c r="R30" s="2493"/>
      <c r="S30" s="2493"/>
      <c r="T30" s="2493"/>
      <c r="U30" s="2493"/>
      <c r="V30" s="2493"/>
      <c r="W30" s="2493"/>
      <c r="X30" s="2493"/>
    </row>
    <row r="31" spans="1:24" ht="13.5" customHeight="1">
      <c r="A31" s="2488"/>
      <c r="B31" s="2488"/>
      <c r="C31" s="2488"/>
      <c r="D31" s="2360"/>
      <c r="E31" s="2347"/>
      <c r="F31" s="2347" t="s">
        <v>1781</v>
      </c>
      <c r="G31" s="2347"/>
      <c r="H31" s="2347"/>
      <c r="I31" s="2499">
        <v>-70.07665738022007</v>
      </c>
      <c r="J31" s="2382">
        <v>-237.06890081974512</v>
      </c>
      <c r="K31" s="2499">
        <v>-20.136080704744153</v>
      </c>
      <c r="L31" s="2389">
        <v>-257.79542389199321</v>
      </c>
      <c r="M31" s="2513">
        <v>-31.871506097365305</v>
      </c>
      <c r="N31" s="2381">
        <v>-71.265637578159101</v>
      </c>
      <c r="O31" s="2380">
        <v>58.280583817168718</v>
      </c>
      <c r="P31" s="2493"/>
      <c r="Q31" s="2493"/>
      <c r="R31" s="2493"/>
      <c r="S31" s="2493"/>
      <c r="T31" s="2493"/>
      <c r="U31" s="2493"/>
      <c r="V31" s="2493"/>
      <c r="W31" s="2493"/>
      <c r="X31" s="2493"/>
    </row>
    <row r="32" spans="1:24" ht="18" customHeight="1">
      <c r="A32" s="2488"/>
      <c r="B32" s="2488"/>
      <c r="C32" s="2488"/>
      <c r="D32" s="2374"/>
      <c r="E32" s="2373" t="s">
        <v>1927</v>
      </c>
      <c r="F32" s="2373"/>
      <c r="G32" s="2373"/>
      <c r="H32" s="2373"/>
      <c r="I32" s="2504">
        <v>-2353.6846328336287</v>
      </c>
      <c r="J32" s="2379">
        <v>-14415.401430677764</v>
      </c>
      <c r="K32" s="2504">
        <v>-1909.0867163496953</v>
      </c>
      <c r="L32" s="2512">
        <v>-10867.025487707378</v>
      </c>
      <c r="M32" s="2511">
        <v>-1724.7971590027828</v>
      </c>
      <c r="N32" s="2378">
        <v>-18.889442973023819</v>
      </c>
      <c r="O32" s="2377">
        <v>-9.6532837282157011</v>
      </c>
      <c r="P32" s="2493"/>
      <c r="Q32" s="2493"/>
      <c r="R32" s="2493"/>
      <c r="S32" s="2493"/>
      <c r="T32" s="2493"/>
      <c r="U32" s="2493"/>
      <c r="V32" s="2493"/>
      <c r="W32" s="2493"/>
      <c r="X32" s="2493"/>
    </row>
    <row r="33" spans="1:24" ht="18" customHeight="1">
      <c r="A33" s="2488"/>
      <c r="B33" s="2488"/>
      <c r="C33" s="2488"/>
      <c r="D33" s="2374"/>
      <c r="E33" s="2373" t="s">
        <v>1779</v>
      </c>
      <c r="F33" s="2373"/>
      <c r="G33" s="2373"/>
      <c r="H33" s="2373"/>
      <c r="I33" s="2504">
        <v>1457.831076982683</v>
      </c>
      <c r="J33" s="2379">
        <v>9240.772171000739</v>
      </c>
      <c r="K33" s="2504">
        <v>1620.0494121988545</v>
      </c>
      <c r="L33" s="2379">
        <v>10309.90570927298</v>
      </c>
      <c r="M33" s="2506">
        <v>1902.5107999248432</v>
      </c>
      <c r="N33" s="2378">
        <v>11.127375302762754</v>
      </c>
      <c r="O33" s="2377">
        <v>17.435356329200523</v>
      </c>
      <c r="P33" s="2493"/>
      <c r="Q33" s="2493"/>
      <c r="R33" s="2493"/>
      <c r="S33" s="2493"/>
      <c r="T33" s="2493"/>
      <c r="U33" s="2493"/>
      <c r="V33" s="2493"/>
      <c r="W33" s="2493"/>
      <c r="X33" s="2493"/>
    </row>
    <row r="34" spans="1:24" ht="18" customHeight="1">
      <c r="A34" s="2488"/>
      <c r="B34" s="2488"/>
      <c r="C34" s="2488"/>
      <c r="D34" s="2360"/>
      <c r="E34" s="2347"/>
      <c r="F34" s="2347" t="s">
        <v>1778</v>
      </c>
      <c r="G34" s="2347"/>
      <c r="H34" s="2347"/>
      <c r="I34" s="2499">
        <v>1468.0694280716357</v>
      </c>
      <c r="J34" s="2382">
        <v>9304.5834385062171</v>
      </c>
      <c r="K34" s="2499">
        <v>1628.3552802903778</v>
      </c>
      <c r="L34" s="2382">
        <v>10369.398001992478</v>
      </c>
      <c r="M34" s="2507">
        <v>1917.6363572525229</v>
      </c>
      <c r="N34" s="2381">
        <v>10.918138417287505</v>
      </c>
      <c r="O34" s="2380">
        <v>17.765230994955772</v>
      </c>
      <c r="P34" s="2493"/>
      <c r="Q34" s="2493"/>
      <c r="R34" s="2493"/>
      <c r="S34" s="2493"/>
      <c r="T34" s="2493"/>
      <c r="U34" s="2493"/>
      <c r="V34" s="2493"/>
      <c r="W34" s="2493"/>
      <c r="X34" s="2493"/>
    </row>
    <row r="35" spans="1:24" ht="15.6">
      <c r="A35" s="2488"/>
      <c r="B35" s="2488"/>
      <c r="C35" s="2488"/>
      <c r="D35" s="2360"/>
      <c r="E35" s="2347"/>
      <c r="F35" s="2347"/>
      <c r="G35" s="2347" t="s">
        <v>364</v>
      </c>
      <c r="H35" s="2347"/>
      <c r="I35" s="2509">
        <v>67.257435265569057</v>
      </c>
      <c r="J35" s="2510">
        <v>452.45616036541861</v>
      </c>
      <c r="K35" s="2509">
        <v>74.885013406405719</v>
      </c>
      <c r="L35" s="2382">
        <v>454.50405446124671</v>
      </c>
      <c r="M35" s="2507">
        <v>88.824026419084959</v>
      </c>
      <c r="N35" s="2381">
        <v>11.340869765132755</v>
      </c>
      <c r="O35" s="2380">
        <v>18.6138886522345</v>
      </c>
      <c r="P35" s="2493"/>
      <c r="Q35" s="2493"/>
      <c r="R35" s="2493"/>
      <c r="S35" s="2493"/>
      <c r="T35" s="2493"/>
      <c r="U35" s="2493"/>
      <c r="V35" s="2493"/>
      <c r="W35" s="2493"/>
      <c r="X35" s="2493"/>
    </row>
    <row r="36" spans="1:24" ht="15.6">
      <c r="A36" s="2488"/>
      <c r="B36" s="2488"/>
      <c r="C36" s="2488"/>
      <c r="D36" s="2360"/>
      <c r="E36" s="2347"/>
      <c r="F36" s="2347"/>
      <c r="G36" s="2347" t="s">
        <v>1777</v>
      </c>
      <c r="H36" s="2347"/>
      <c r="I36" s="2499">
        <v>1318.2385231834444</v>
      </c>
      <c r="J36" s="2382">
        <v>8325.807362261683</v>
      </c>
      <c r="K36" s="2499">
        <v>1467.6545463007515</v>
      </c>
      <c r="L36" s="2382">
        <v>9331.982011168544</v>
      </c>
      <c r="M36" s="2507">
        <v>1726.7521377698185</v>
      </c>
      <c r="N36" s="2381">
        <v>11.334521066527392</v>
      </c>
      <c r="O36" s="2380">
        <v>17.653854043659468</v>
      </c>
      <c r="P36" s="2493"/>
      <c r="Q36" s="2493"/>
      <c r="R36" s="2493"/>
      <c r="S36" s="2493"/>
      <c r="T36" s="2493"/>
      <c r="U36" s="2493"/>
      <c r="V36" s="2493"/>
      <c r="W36" s="2493"/>
      <c r="X36" s="2493"/>
    </row>
    <row r="37" spans="1:24" ht="15" customHeight="1">
      <c r="A37" s="2488"/>
      <c r="B37" s="2488"/>
      <c r="C37" s="2488"/>
      <c r="D37" s="2360"/>
      <c r="E37" s="2347"/>
      <c r="F37" s="2347"/>
      <c r="G37" s="2347" t="s">
        <v>1776</v>
      </c>
      <c r="H37" s="2347"/>
      <c r="I37" s="2499">
        <v>82.270929706248495</v>
      </c>
      <c r="J37" s="2382">
        <v>513.00421456439301</v>
      </c>
      <c r="K37" s="2499">
        <v>85.449946279405793</v>
      </c>
      <c r="L37" s="2382">
        <v>575.03633239865394</v>
      </c>
      <c r="M37" s="2507">
        <v>100.137107544719</v>
      </c>
      <c r="N37" s="2381">
        <v>3.8640824705738597</v>
      </c>
      <c r="O37" s="2380">
        <v>17.188028670362023</v>
      </c>
      <c r="P37" s="2493"/>
      <c r="Q37" s="2493"/>
      <c r="R37" s="2493"/>
      <c r="S37" s="2493"/>
      <c r="T37" s="2493"/>
      <c r="U37" s="2493"/>
      <c r="V37" s="2493"/>
      <c r="W37" s="2493"/>
      <c r="X37" s="2493"/>
    </row>
    <row r="38" spans="1:24" ht="18" customHeight="1">
      <c r="A38" s="2488"/>
      <c r="B38" s="2488"/>
      <c r="C38" s="2488"/>
      <c r="D38" s="2360"/>
      <c r="E38" s="2347"/>
      <c r="F38" s="2347"/>
      <c r="G38" s="2347" t="s">
        <v>1775</v>
      </c>
      <c r="H38" s="2347"/>
      <c r="I38" s="2499">
        <v>0.30253991637381533</v>
      </c>
      <c r="J38" s="2382">
        <v>13.315701314721707</v>
      </c>
      <c r="K38" s="2499">
        <v>0.36577430381487192</v>
      </c>
      <c r="L38" s="2382">
        <v>7.8756039640351609</v>
      </c>
      <c r="M38" s="2507">
        <v>1.9230855189004865</v>
      </c>
      <c r="N38" s="2381">
        <v>20.901171719411991</v>
      </c>
      <c r="O38" s="2380" t="s">
        <v>73</v>
      </c>
      <c r="P38" s="2493"/>
      <c r="Q38" s="2493"/>
      <c r="R38" s="2493"/>
      <c r="S38" s="2493"/>
      <c r="T38" s="2493"/>
      <c r="U38" s="2493"/>
      <c r="V38" s="2493"/>
      <c r="W38" s="2493"/>
      <c r="X38" s="2493"/>
    </row>
    <row r="39" spans="1:24" ht="15.6">
      <c r="A39" s="2488"/>
      <c r="B39" s="2488"/>
      <c r="C39" s="2488"/>
      <c r="D39" s="2360"/>
      <c r="E39" s="2347"/>
      <c r="F39" s="2347" t="s">
        <v>1774</v>
      </c>
      <c r="G39" s="2347"/>
      <c r="H39" s="2347"/>
      <c r="I39" s="2499">
        <v>-10.23835108895247</v>
      </c>
      <c r="J39" s="2382">
        <v>-63.811267505477147</v>
      </c>
      <c r="K39" s="2499">
        <v>-8.3058680915234078</v>
      </c>
      <c r="L39" s="2382">
        <v>-59.492292719499972</v>
      </c>
      <c r="M39" s="2507">
        <v>-15.125557327679678</v>
      </c>
      <c r="N39" s="2381">
        <v>-18.874943637303833</v>
      </c>
      <c r="O39" s="2380">
        <v>82.106881075033385</v>
      </c>
      <c r="P39" s="2493"/>
      <c r="Q39" s="2493"/>
      <c r="R39" s="2493"/>
      <c r="S39" s="2493"/>
      <c r="T39" s="2493"/>
      <c r="U39" s="2493"/>
      <c r="V39" s="2493"/>
      <c r="W39" s="2493"/>
      <c r="X39" s="2493"/>
    </row>
    <row r="40" spans="1:24" ht="18" customHeight="1">
      <c r="A40" s="2502"/>
      <c r="B40" s="2502"/>
      <c r="C40" s="2502"/>
      <c r="D40" s="2368" t="s">
        <v>74</v>
      </c>
      <c r="E40" s="2367" t="s">
        <v>1773</v>
      </c>
      <c r="F40" s="2367"/>
      <c r="G40" s="2367"/>
      <c r="H40" s="2367"/>
      <c r="I40" s="2501">
        <v>10.532787839937653</v>
      </c>
      <c r="J40" s="2385">
        <v>82.723090380596588</v>
      </c>
      <c r="K40" s="2501">
        <v>11.450696507673154</v>
      </c>
      <c r="L40" s="2385">
        <v>57.769399786345744</v>
      </c>
      <c r="M40" s="2508">
        <v>6.4257270873541383</v>
      </c>
      <c r="N40" s="2384">
        <v>8.7147741099941722</v>
      </c>
      <c r="O40" s="2383">
        <v>-43.88352635974384</v>
      </c>
      <c r="P40" s="2493"/>
      <c r="Q40" s="2493"/>
      <c r="R40" s="2493"/>
      <c r="S40" s="2493"/>
      <c r="T40" s="2493"/>
      <c r="U40" s="2493"/>
      <c r="V40" s="2493"/>
      <c r="W40" s="2493"/>
      <c r="X40" s="2493"/>
    </row>
    <row r="41" spans="1:24" ht="18" customHeight="1">
      <c r="A41" s="2488"/>
      <c r="B41" s="2488"/>
      <c r="C41" s="2488"/>
      <c r="D41" s="2374" t="s">
        <v>1926</v>
      </c>
      <c r="E41" s="2374"/>
      <c r="F41" s="2373"/>
      <c r="G41" s="2373"/>
      <c r="H41" s="2373"/>
      <c r="I41" s="2504">
        <v>-885.320768011008</v>
      </c>
      <c r="J41" s="2379">
        <v>-5091.9061692964287</v>
      </c>
      <c r="K41" s="2504">
        <v>-277.58660764316761</v>
      </c>
      <c r="L41" s="2379">
        <v>-499.35037864805281</v>
      </c>
      <c r="M41" s="2506">
        <v>184.1393680094146</v>
      </c>
      <c r="N41" s="2378">
        <v>-68.645645999381316</v>
      </c>
      <c r="O41" s="2377" t="s">
        <v>73</v>
      </c>
      <c r="P41" s="2493"/>
      <c r="Q41" s="2493"/>
      <c r="R41" s="2493"/>
      <c r="S41" s="2493"/>
      <c r="T41" s="2493"/>
      <c r="U41" s="2493"/>
      <c r="V41" s="2493"/>
      <c r="W41" s="2493"/>
      <c r="X41" s="2493"/>
    </row>
    <row r="42" spans="1:24" ht="18" customHeight="1">
      <c r="A42" s="2502"/>
      <c r="B42" s="2502"/>
      <c r="C42" s="2502"/>
      <c r="D42" s="2368" t="s">
        <v>75</v>
      </c>
      <c r="E42" s="2367" t="s">
        <v>1771</v>
      </c>
      <c r="F42" s="2367"/>
      <c r="G42" s="2367"/>
      <c r="H42" s="2367"/>
      <c r="I42" s="2501">
        <v>423.64218733843643</v>
      </c>
      <c r="J42" s="2385">
        <v>2728.4102393123776</v>
      </c>
      <c r="K42" s="2501">
        <v>-28.663869718359045</v>
      </c>
      <c r="L42" s="2385">
        <v>1941.5273521293277</v>
      </c>
      <c r="M42" s="2508">
        <v>111.01889006084636</v>
      </c>
      <c r="N42" s="2384" t="s">
        <v>73</v>
      </c>
      <c r="O42" s="2383" t="s">
        <v>73</v>
      </c>
      <c r="P42" s="2493"/>
      <c r="Q42" s="2493"/>
      <c r="R42" s="2493"/>
      <c r="S42" s="2493"/>
      <c r="T42" s="2493"/>
      <c r="U42" s="2493"/>
      <c r="V42" s="2493"/>
      <c r="W42" s="2493"/>
      <c r="X42" s="2493"/>
    </row>
    <row r="43" spans="1:24" ht="18" customHeight="1">
      <c r="A43" s="2488"/>
      <c r="B43" s="2488"/>
      <c r="C43" s="2488"/>
      <c r="D43" s="2360"/>
      <c r="E43" s="2347" t="s">
        <v>1770</v>
      </c>
      <c r="F43" s="2347"/>
      <c r="G43" s="2347"/>
      <c r="H43" s="2347"/>
      <c r="I43" s="2499">
        <v>25.769023180900287</v>
      </c>
      <c r="J43" s="2382">
        <v>154.78910434263116</v>
      </c>
      <c r="K43" s="2499">
        <v>-6.3645349148650752</v>
      </c>
      <c r="L43" s="2382">
        <v>45.213461787980251</v>
      </c>
      <c r="M43" s="2507">
        <v>22.718819740103704</v>
      </c>
      <c r="N43" s="2381" t="s">
        <v>73</v>
      </c>
      <c r="O43" s="2380" t="s">
        <v>73</v>
      </c>
      <c r="P43" s="2493"/>
      <c r="Q43" s="2493"/>
      <c r="R43" s="2493"/>
      <c r="S43" s="2493"/>
      <c r="T43" s="2493"/>
      <c r="U43" s="2493"/>
      <c r="V43" s="2493"/>
      <c r="W43" s="2493"/>
      <c r="X43" s="2493"/>
    </row>
    <row r="44" spans="1:24" ht="18" customHeight="1">
      <c r="A44" s="2488"/>
      <c r="B44" s="2488"/>
      <c r="C44" s="2488"/>
      <c r="D44" s="2360"/>
      <c r="E44" s="2347"/>
      <c r="F44" s="2347" t="s">
        <v>1769</v>
      </c>
      <c r="G44" s="2347"/>
      <c r="H44" s="2347"/>
      <c r="I44" s="2499">
        <v>27.714827776154351</v>
      </c>
      <c r="J44" s="2382">
        <v>160.20590310323462</v>
      </c>
      <c r="K44" s="2499">
        <v>7.8271820536973999</v>
      </c>
      <c r="L44" s="2382">
        <v>59.405178756542739</v>
      </c>
      <c r="M44" s="2507">
        <v>22.718819740103704</v>
      </c>
      <c r="N44" s="2381">
        <v>-71.758142908498044</v>
      </c>
      <c r="O44" s="2380">
        <v>190.25541483824054</v>
      </c>
      <c r="P44" s="2493"/>
      <c r="Q44" s="2493"/>
      <c r="R44" s="2493"/>
      <c r="S44" s="2493"/>
      <c r="T44" s="2493"/>
      <c r="U44" s="2493"/>
      <c r="V44" s="2493"/>
      <c r="W44" s="2493"/>
      <c r="X44" s="2493"/>
    </row>
    <row r="45" spans="1:24" ht="18" customHeight="1">
      <c r="A45" s="2488"/>
      <c r="B45" s="2488"/>
      <c r="C45" s="2488"/>
      <c r="D45" s="2360"/>
      <c r="E45" s="2347"/>
      <c r="F45" s="2347" t="s">
        <v>1768</v>
      </c>
      <c r="G45" s="2347"/>
      <c r="H45" s="2347"/>
      <c r="I45" s="2499">
        <v>-1.9458045952540621</v>
      </c>
      <c r="J45" s="2382">
        <v>-5.4167987606034824</v>
      </c>
      <c r="K45" s="2499">
        <v>-14.191716968562474</v>
      </c>
      <c r="L45" s="2382">
        <v>-14.191716968562474</v>
      </c>
      <c r="M45" s="2507">
        <v>0</v>
      </c>
      <c r="N45" s="2381" t="s">
        <v>73</v>
      </c>
      <c r="O45" s="2380" t="s">
        <v>73</v>
      </c>
      <c r="P45" s="2493"/>
      <c r="Q45" s="2493"/>
      <c r="R45" s="2493"/>
      <c r="S45" s="2493"/>
      <c r="T45" s="2493"/>
      <c r="U45" s="2493"/>
      <c r="V45" s="2493"/>
      <c r="W45" s="2493"/>
      <c r="X45" s="2493"/>
    </row>
    <row r="46" spans="1:24" ht="18" customHeight="1">
      <c r="A46" s="2488"/>
      <c r="B46" s="2488"/>
      <c r="C46" s="2488"/>
      <c r="D46" s="2360"/>
      <c r="E46" s="2347" t="s">
        <v>1767</v>
      </c>
      <c r="F46" s="2347"/>
      <c r="G46" s="2347"/>
      <c r="H46" s="2347"/>
      <c r="I46" s="2499">
        <v>0</v>
      </c>
      <c r="J46" s="2382">
        <v>0</v>
      </c>
      <c r="K46" s="2499">
        <v>0</v>
      </c>
      <c r="L46" s="2382">
        <v>0</v>
      </c>
      <c r="M46" s="2507">
        <v>0</v>
      </c>
      <c r="N46" s="2381" t="s">
        <v>73</v>
      </c>
      <c r="O46" s="2380" t="s">
        <v>73</v>
      </c>
      <c r="P46" s="2493"/>
      <c r="Q46" s="2493"/>
      <c r="R46" s="2493"/>
      <c r="S46" s="2493"/>
      <c r="T46" s="2493"/>
      <c r="U46" s="2493"/>
      <c r="V46" s="2493"/>
      <c r="W46" s="2493"/>
      <c r="X46" s="2493"/>
    </row>
    <row r="47" spans="1:24" ht="18" customHeight="1">
      <c r="A47" s="2488"/>
      <c r="B47" s="2488"/>
      <c r="C47" s="2488"/>
      <c r="D47" s="2360"/>
      <c r="E47" s="2347" t="s">
        <v>1766</v>
      </c>
      <c r="F47" s="2347"/>
      <c r="G47" s="2347"/>
      <c r="H47" s="2347"/>
      <c r="I47" s="2499">
        <v>-246.49935528880249</v>
      </c>
      <c r="J47" s="2382">
        <v>-121.66931676721052</v>
      </c>
      <c r="K47" s="2499">
        <v>-22.636528184185725</v>
      </c>
      <c r="L47" s="2382">
        <v>-56.845007631989574</v>
      </c>
      <c r="M47" s="2507">
        <v>-44.094305800301541</v>
      </c>
      <c r="N47" s="2381">
        <v>-90.816800247747338</v>
      </c>
      <c r="O47" s="2380">
        <v>94.792706025947027</v>
      </c>
      <c r="P47" s="2493"/>
      <c r="Q47" s="2493"/>
      <c r="R47" s="2493"/>
      <c r="S47" s="2493"/>
      <c r="T47" s="2493"/>
      <c r="U47" s="2493"/>
      <c r="V47" s="2493"/>
      <c r="W47" s="2493"/>
      <c r="X47" s="2493"/>
    </row>
    <row r="48" spans="1:24" ht="18" customHeight="1">
      <c r="A48" s="2488"/>
      <c r="B48" s="2488"/>
      <c r="C48" s="2488"/>
      <c r="D48" s="2360"/>
      <c r="E48" s="2347"/>
      <c r="F48" s="2347" t="s">
        <v>1764</v>
      </c>
      <c r="G48" s="2347"/>
      <c r="H48" s="2347"/>
      <c r="I48" s="2499">
        <v>-247.56809887546606</v>
      </c>
      <c r="J48" s="2382">
        <v>-123.28379987864125</v>
      </c>
      <c r="K48" s="2499">
        <v>-22.692742139363652</v>
      </c>
      <c r="L48" s="2382">
        <v>-59.118638392982064</v>
      </c>
      <c r="M48" s="2507">
        <v>-44.088550452368736</v>
      </c>
      <c r="N48" s="2381">
        <v>-90.833737366631084</v>
      </c>
      <c r="O48" s="2380">
        <v>94.28480781038418</v>
      </c>
      <c r="P48" s="2493"/>
      <c r="Q48" s="2493"/>
      <c r="R48" s="2493"/>
      <c r="S48" s="2493"/>
      <c r="T48" s="2493"/>
      <c r="U48" s="2493"/>
      <c r="V48" s="2493"/>
      <c r="W48" s="2493"/>
      <c r="X48" s="2493"/>
    </row>
    <row r="49" spans="1:24" ht="15" customHeight="1">
      <c r="A49" s="2488"/>
      <c r="B49" s="2488"/>
      <c r="C49" s="2488"/>
      <c r="D49" s="2360"/>
      <c r="E49" s="2347"/>
      <c r="F49" s="2347" t="s">
        <v>1347</v>
      </c>
      <c r="G49" s="2347"/>
      <c r="H49" s="2347"/>
      <c r="I49" s="2499">
        <v>1.0687435866635915</v>
      </c>
      <c r="J49" s="2382">
        <v>1.6144831114307612</v>
      </c>
      <c r="K49" s="2499">
        <v>5.6213955177927939E-2</v>
      </c>
      <c r="L49" s="2382">
        <v>2.2736307609924631</v>
      </c>
      <c r="M49" s="2507">
        <v>-5.755347932812317E-3</v>
      </c>
      <c r="N49" s="2381">
        <v>-94.74018315717646</v>
      </c>
      <c r="O49" s="2380" t="s">
        <v>73</v>
      </c>
      <c r="P49" s="2493"/>
      <c r="Q49" s="2493"/>
      <c r="R49" s="2493"/>
      <c r="S49" s="2493"/>
      <c r="T49" s="2493"/>
      <c r="U49" s="2493"/>
      <c r="V49" s="2493"/>
      <c r="W49" s="2493"/>
      <c r="X49" s="2493"/>
    </row>
    <row r="50" spans="1:24" ht="18" customHeight="1">
      <c r="A50" s="2488"/>
      <c r="B50" s="2488"/>
      <c r="C50" s="2488"/>
      <c r="D50" s="2360"/>
      <c r="E50" s="2347" t="s">
        <v>1765</v>
      </c>
      <c r="F50" s="2347"/>
      <c r="G50" s="2347"/>
      <c r="H50" s="2347"/>
      <c r="I50" s="2499">
        <v>644.37251944633863</v>
      </c>
      <c r="J50" s="2382">
        <v>2695.290451736957</v>
      </c>
      <c r="K50" s="2499">
        <v>0.33719338069175553</v>
      </c>
      <c r="L50" s="2382">
        <v>1953.1588979733369</v>
      </c>
      <c r="M50" s="2507">
        <v>132.39437612104419</v>
      </c>
      <c r="N50" s="2381">
        <v>-99.947671048886207</v>
      </c>
      <c r="O50" s="2380" t="s">
        <v>73</v>
      </c>
      <c r="P50" s="2493"/>
      <c r="Q50" s="2493"/>
      <c r="R50" s="2493"/>
      <c r="S50" s="2493"/>
      <c r="T50" s="2493"/>
      <c r="U50" s="2493"/>
      <c r="V50" s="2493"/>
      <c r="W50" s="2493"/>
      <c r="X50" s="2493"/>
    </row>
    <row r="51" spans="1:24" ht="18" customHeight="1">
      <c r="A51" s="2488"/>
      <c r="B51" s="2488"/>
      <c r="C51" s="2488"/>
      <c r="D51" s="2360"/>
      <c r="E51" s="2347"/>
      <c r="F51" s="2347" t="s">
        <v>1764</v>
      </c>
      <c r="G51" s="2347"/>
      <c r="H51" s="2347"/>
      <c r="I51" s="2499">
        <v>313.17295901545845</v>
      </c>
      <c r="J51" s="2382">
        <v>981.36308573258964</v>
      </c>
      <c r="K51" s="2499">
        <v>-94.030150639694369</v>
      </c>
      <c r="L51" s="2382">
        <v>969.70210886731729</v>
      </c>
      <c r="M51" s="2507">
        <v>115.50745062541077</v>
      </c>
      <c r="N51" s="2381" t="s">
        <v>73</v>
      </c>
      <c r="O51" s="2380" t="s">
        <v>73</v>
      </c>
      <c r="P51" s="2493"/>
      <c r="Q51" s="2493"/>
      <c r="R51" s="2493"/>
      <c r="S51" s="2493"/>
      <c r="T51" s="2493"/>
      <c r="U51" s="2493"/>
      <c r="V51" s="2493"/>
      <c r="W51" s="2493"/>
      <c r="X51" s="2493"/>
    </row>
    <row r="52" spans="1:24" ht="15" customHeight="1">
      <c r="A52" s="2488"/>
      <c r="B52" s="2488"/>
      <c r="C52" s="2488"/>
      <c r="D52" s="2360"/>
      <c r="E52" s="2347"/>
      <c r="F52" s="2347" t="s">
        <v>1763</v>
      </c>
      <c r="G52" s="2347"/>
      <c r="H52" s="2347"/>
      <c r="I52" s="2499">
        <v>53.91192734572271</v>
      </c>
      <c r="J52" s="2382">
        <v>1098.9970921854838</v>
      </c>
      <c r="K52" s="2499">
        <v>69.638002113194631</v>
      </c>
      <c r="L52" s="2382">
        <v>839.10200816201871</v>
      </c>
      <c r="M52" s="2507">
        <v>9.9339506925802983</v>
      </c>
      <c r="N52" s="2381">
        <v>29.169936119376374</v>
      </c>
      <c r="O52" s="2380">
        <v>-85.734871203753187</v>
      </c>
      <c r="P52" s="2493"/>
      <c r="Q52" s="2493"/>
      <c r="R52" s="2493"/>
      <c r="S52" s="2493"/>
      <c r="T52" s="2493"/>
      <c r="U52" s="2493"/>
      <c r="V52" s="2493"/>
      <c r="W52" s="2493"/>
      <c r="X52" s="2493"/>
    </row>
    <row r="53" spans="1:24" ht="15" customHeight="1">
      <c r="A53" s="2488"/>
      <c r="B53" s="2488"/>
      <c r="C53" s="2488"/>
      <c r="D53" s="2360"/>
      <c r="E53" s="2347"/>
      <c r="F53" s="2347"/>
      <c r="G53" s="2347" t="s">
        <v>1762</v>
      </c>
      <c r="H53" s="2347"/>
      <c r="I53" s="2499">
        <v>43.039973811235782</v>
      </c>
      <c r="J53" s="2382">
        <v>759.89146417388292</v>
      </c>
      <c r="K53" s="2499">
        <v>35.107486254560222</v>
      </c>
      <c r="L53" s="2382">
        <v>652.65678366037514</v>
      </c>
      <c r="M53" s="2507">
        <v>6.3335399626166673</v>
      </c>
      <c r="N53" s="2381">
        <v>-18.430512043213064</v>
      </c>
      <c r="O53" s="2380">
        <v>-81.959574329267213</v>
      </c>
      <c r="P53" s="2493"/>
      <c r="Q53" s="2493"/>
      <c r="R53" s="2493"/>
      <c r="S53" s="2493"/>
      <c r="T53" s="2493"/>
      <c r="U53" s="2493"/>
      <c r="V53" s="2493"/>
      <c r="W53" s="2493"/>
      <c r="X53" s="2493"/>
    </row>
    <row r="54" spans="1:24" ht="15.6">
      <c r="A54" s="2488"/>
      <c r="B54" s="2488"/>
      <c r="C54" s="2488"/>
      <c r="D54" s="2360"/>
      <c r="E54" s="2347"/>
      <c r="F54" s="2347"/>
      <c r="G54" s="2347"/>
      <c r="H54" s="2347" t="s">
        <v>1758</v>
      </c>
      <c r="I54" s="2499">
        <v>53.411423288505205</v>
      </c>
      <c r="J54" s="2382">
        <v>998.3248417688427</v>
      </c>
      <c r="K54" s="2499">
        <v>62.589832784619666</v>
      </c>
      <c r="L54" s="2382">
        <v>915.35197053432717</v>
      </c>
      <c r="M54" s="2507">
        <v>41.400045921800384</v>
      </c>
      <c r="N54" s="2381">
        <v>17.184356699383763</v>
      </c>
      <c r="O54" s="2380">
        <v>-33.854998360095145</v>
      </c>
      <c r="P54" s="2493"/>
      <c r="Q54" s="2493"/>
      <c r="R54" s="2493"/>
      <c r="S54" s="2493"/>
      <c r="T54" s="2493"/>
      <c r="U54" s="2493"/>
      <c r="V54" s="2493"/>
      <c r="W54" s="2493"/>
      <c r="X54" s="2493"/>
    </row>
    <row r="55" spans="1:24" ht="15.6">
      <c r="A55" s="2488"/>
      <c r="B55" s="2488"/>
      <c r="C55" s="2488"/>
      <c r="D55" s="2360"/>
      <c r="E55" s="2347"/>
      <c r="F55" s="2347"/>
      <c r="G55" s="2347"/>
      <c r="H55" s="2347" t="s">
        <v>1757</v>
      </c>
      <c r="I55" s="2499">
        <v>-10.371449477269426</v>
      </c>
      <c r="J55" s="2382">
        <v>-238.43337759495989</v>
      </c>
      <c r="K55" s="2499">
        <v>-27.482346530059445</v>
      </c>
      <c r="L55" s="2382">
        <v>-262.69518687395203</v>
      </c>
      <c r="M55" s="2507">
        <v>-35.066505959183715</v>
      </c>
      <c r="N55" s="2381">
        <v>164.98076850580139</v>
      </c>
      <c r="O55" s="2380">
        <v>27.596476963235016</v>
      </c>
      <c r="P55" s="2493"/>
      <c r="Q55" s="2493"/>
      <c r="R55" s="2493"/>
      <c r="S55" s="2493"/>
      <c r="T55" s="2493"/>
      <c r="U55" s="2493"/>
      <c r="V55" s="2493"/>
      <c r="W55" s="2493"/>
      <c r="X55" s="2493"/>
    </row>
    <row r="56" spans="1:24" ht="18" customHeight="1">
      <c r="A56" s="2488"/>
      <c r="B56" s="2488"/>
      <c r="C56" s="2488"/>
      <c r="D56" s="2360"/>
      <c r="E56" s="2347"/>
      <c r="F56" s="2347"/>
      <c r="G56" s="2347" t="s">
        <v>1759</v>
      </c>
      <c r="H56" s="2347"/>
      <c r="I56" s="2499">
        <v>10.871953534486925</v>
      </c>
      <c r="J56" s="2382">
        <v>339.1056280116008</v>
      </c>
      <c r="K56" s="2499">
        <v>34.530515858634416</v>
      </c>
      <c r="L56" s="2382">
        <v>186.44522450164357</v>
      </c>
      <c r="M56" s="2507">
        <v>3.600410729963631</v>
      </c>
      <c r="N56" s="2381">
        <v>217.61095877663718</v>
      </c>
      <c r="O56" s="2380">
        <v>-89.573249514419444</v>
      </c>
      <c r="P56" s="2493"/>
      <c r="Q56" s="2493"/>
      <c r="R56" s="2493"/>
      <c r="S56" s="2493"/>
      <c r="T56" s="2493"/>
      <c r="U56" s="2493"/>
      <c r="V56" s="2493"/>
      <c r="W56" s="2493"/>
      <c r="X56" s="2493"/>
    </row>
    <row r="57" spans="1:24" ht="15.6">
      <c r="A57" s="2488"/>
      <c r="B57" s="2488"/>
      <c r="C57" s="2488"/>
      <c r="D57" s="2360"/>
      <c r="E57" s="2347"/>
      <c r="F57" s="2347"/>
      <c r="G57" s="2347"/>
      <c r="H57" s="2347" t="s">
        <v>1758</v>
      </c>
      <c r="I57" s="2499">
        <v>29.035687636009083</v>
      </c>
      <c r="J57" s="2382">
        <v>404.64452302549472</v>
      </c>
      <c r="K57" s="2499">
        <v>69.772587893825104</v>
      </c>
      <c r="L57" s="2382">
        <v>427.30369841198012</v>
      </c>
      <c r="M57" s="2507">
        <v>17.548435667147515</v>
      </c>
      <c r="N57" s="2381">
        <v>140.29941625110845</v>
      </c>
      <c r="O57" s="2380">
        <v>-74.849097336261266</v>
      </c>
      <c r="P57" s="2493"/>
      <c r="Q57" s="2493"/>
      <c r="R57" s="2493"/>
      <c r="S57" s="2493"/>
      <c r="T57" s="2493"/>
      <c r="U57" s="2493"/>
      <c r="V57" s="2493"/>
      <c r="W57" s="2493"/>
      <c r="X57" s="2493"/>
    </row>
    <row r="58" spans="1:24" ht="15.6">
      <c r="A58" s="2488"/>
      <c r="B58" s="2488"/>
      <c r="C58" s="2488"/>
      <c r="D58" s="2360"/>
      <c r="E58" s="2347"/>
      <c r="F58" s="2347"/>
      <c r="G58" s="2347"/>
      <c r="H58" s="2347" t="s">
        <v>1757</v>
      </c>
      <c r="I58" s="2499">
        <v>-18.163734101522156</v>
      </c>
      <c r="J58" s="2382">
        <v>-65.538895013893878</v>
      </c>
      <c r="K58" s="2499">
        <v>-35.242072035190688</v>
      </c>
      <c r="L58" s="2382">
        <v>-240.85847391033656</v>
      </c>
      <c r="M58" s="2507">
        <v>-13.948024937183886</v>
      </c>
      <c r="N58" s="2381">
        <v>94.024377576840521</v>
      </c>
      <c r="O58" s="2380">
        <v>-60.422233621064628</v>
      </c>
      <c r="P58" s="2493"/>
      <c r="Q58" s="2493"/>
      <c r="R58" s="2493"/>
      <c r="S58" s="2493"/>
      <c r="T58" s="2493"/>
      <c r="U58" s="2493"/>
      <c r="V58" s="2493"/>
      <c r="W58" s="2493"/>
      <c r="X58" s="2493"/>
    </row>
    <row r="59" spans="1:24" ht="18" customHeight="1">
      <c r="A59" s="2488"/>
      <c r="B59" s="2488"/>
      <c r="C59" s="2488"/>
      <c r="D59" s="2360"/>
      <c r="E59" s="2347"/>
      <c r="F59" s="2347" t="s">
        <v>1756</v>
      </c>
      <c r="G59" s="2347"/>
      <c r="H59" s="2347"/>
      <c r="I59" s="2499">
        <v>-32.753265485940261</v>
      </c>
      <c r="J59" s="2382">
        <v>304.90510066653309</v>
      </c>
      <c r="K59" s="2499">
        <v>28.686140082341094</v>
      </c>
      <c r="L59" s="2382">
        <v>126.53363451346891</v>
      </c>
      <c r="M59" s="2507">
        <v>11.176575349746201</v>
      </c>
      <c r="N59" s="2381" t="s">
        <v>73</v>
      </c>
      <c r="O59" s="2380">
        <v>-61.038413262764514</v>
      </c>
      <c r="P59" s="2493"/>
      <c r="Q59" s="2493"/>
      <c r="R59" s="2493"/>
      <c r="S59" s="2493"/>
      <c r="T59" s="2493"/>
      <c r="U59" s="2493"/>
      <c r="V59" s="2493"/>
      <c r="W59" s="2493"/>
      <c r="X59" s="2493"/>
    </row>
    <row r="60" spans="1:24" ht="18" customHeight="1">
      <c r="A60" s="2488"/>
      <c r="B60" s="2488"/>
      <c r="C60" s="2488"/>
      <c r="D60" s="2360"/>
      <c r="E60" s="2347"/>
      <c r="F60" s="2347"/>
      <c r="G60" s="2347" t="s">
        <v>398</v>
      </c>
      <c r="H60" s="2347"/>
      <c r="I60" s="2499">
        <v>0.32216160848030667</v>
      </c>
      <c r="J60" s="2382">
        <v>-0.359064070779127</v>
      </c>
      <c r="K60" s="2499">
        <v>-2.0536478446997172E-2</v>
      </c>
      <c r="L60" s="2382">
        <v>0.35106216927535572</v>
      </c>
      <c r="M60" s="2507">
        <v>-5.8672095700706396E-2</v>
      </c>
      <c r="N60" s="2381" t="s">
        <v>73</v>
      </c>
      <c r="O60" s="2380">
        <v>185.69696529097658</v>
      </c>
      <c r="P60" s="2493"/>
      <c r="Q60" s="2493"/>
      <c r="R60" s="2493"/>
      <c r="S60" s="2493"/>
      <c r="T60" s="2493"/>
      <c r="U60" s="2493"/>
      <c r="V60" s="2493"/>
      <c r="W60" s="2493"/>
      <c r="X60" s="2493"/>
    </row>
    <row r="61" spans="1:24" ht="18" customHeight="1">
      <c r="A61" s="2488"/>
      <c r="B61" s="2488"/>
      <c r="C61" s="2488"/>
      <c r="D61" s="2360"/>
      <c r="E61" s="2347"/>
      <c r="F61" s="2347"/>
      <c r="G61" s="2347" t="s">
        <v>1749</v>
      </c>
      <c r="H61" s="2347"/>
      <c r="I61" s="2499">
        <v>-33.075427094420562</v>
      </c>
      <c r="J61" s="2382">
        <v>305.26416473731223</v>
      </c>
      <c r="K61" s="2499">
        <v>28.70667656078809</v>
      </c>
      <c r="L61" s="2382">
        <v>126.18257234419355</v>
      </c>
      <c r="M61" s="2507">
        <v>11.235247445446907</v>
      </c>
      <c r="N61" s="2381" t="s">
        <v>73</v>
      </c>
      <c r="O61" s="2380">
        <v>-60.861901162067291</v>
      </c>
      <c r="P61" s="2493"/>
      <c r="Q61" s="2493"/>
      <c r="R61" s="2493"/>
      <c r="S61" s="2493"/>
      <c r="T61" s="2493"/>
      <c r="U61" s="2493"/>
      <c r="V61" s="2493"/>
      <c r="W61" s="2493"/>
      <c r="X61" s="2493"/>
    </row>
    <row r="62" spans="1:24" ht="18" customHeight="1">
      <c r="A62" s="2488"/>
      <c r="B62" s="2488"/>
      <c r="C62" s="2488"/>
      <c r="D62" s="2360"/>
      <c r="E62" s="2347"/>
      <c r="F62" s="2347" t="s">
        <v>1755</v>
      </c>
      <c r="G62" s="2347"/>
      <c r="H62" s="2347"/>
      <c r="I62" s="2499">
        <v>310.04089857109767</v>
      </c>
      <c r="J62" s="2382">
        <v>310.02517315235013</v>
      </c>
      <c r="K62" s="2499">
        <v>-3.9567981751495998</v>
      </c>
      <c r="L62" s="2382">
        <v>17.821146430532014</v>
      </c>
      <c r="M62" s="2507">
        <v>-4.2236005466930733</v>
      </c>
      <c r="N62" s="2381" t="s">
        <v>73</v>
      </c>
      <c r="O62" s="2380">
        <v>6.7428855284838107</v>
      </c>
      <c r="P62" s="2493"/>
      <c r="Q62" s="2493"/>
      <c r="R62" s="2493"/>
      <c r="S62" s="2493"/>
      <c r="T62" s="2493"/>
      <c r="U62" s="2493"/>
      <c r="V62" s="2493"/>
      <c r="W62" s="2493"/>
      <c r="X62" s="2493"/>
    </row>
    <row r="63" spans="1:24" ht="18" customHeight="1">
      <c r="A63" s="2488"/>
      <c r="B63" s="2488"/>
      <c r="C63" s="2488"/>
      <c r="D63" s="2374" t="s">
        <v>1925</v>
      </c>
      <c r="E63" s="2373"/>
      <c r="F63" s="2373"/>
      <c r="G63" s="2373"/>
      <c r="H63" s="2373"/>
      <c r="I63" s="2504">
        <v>-461.67858067257157</v>
      </c>
      <c r="J63" s="2379">
        <v>-2363.4959299840511</v>
      </c>
      <c r="K63" s="2504">
        <v>-306.25047736152663</v>
      </c>
      <c r="L63" s="2379">
        <v>1442.1769734812749</v>
      </c>
      <c r="M63" s="2506">
        <v>295.15825807026096</v>
      </c>
      <c r="N63" s="2378">
        <v>-33.665868380685517</v>
      </c>
      <c r="O63" s="2377" t="s">
        <v>73</v>
      </c>
      <c r="P63" s="2493"/>
      <c r="Q63" s="2493"/>
      <c r="R63" s="2493"/>
      <c r="S63" s="2493"/>
      <c r="T63" s="2493"/>
      <c r="U63" s="2493"/>
      <c r="V63" s="2493"/>
      <c r="W63" s="2493"/>
      <c r="X63" s="2493"/>
    </row>
    <row r="64" spans="1:24" ht="16.5" customHeight="1">
      <c r="A64" s="2502"/>
      <c r="B64" s="2502"/>
      <c r="C64" s="2502"/>
      <c r="D64" s="2368" t="s">
        <v>1459</v>
      </c>
      <c r="E64" s="2367" t="s">
        <v>1753</v>
      </c>
      <c r="F64" s="2367"/>
      <c r="G64" s="2367"/>
      <c r="H64" s="2367"/>
      <c r="I64" s="2501">
        <v>-61.963522547850317</v>
      </c>
      <c r="J64" s="2376">
        <v>832.25516735399992</v>
      </c>
      <c r="K64" s="2501">
        <v>167.60311067534155</v>
      </c>
      <c r="L64" s="2376">
        <v>908.59164027516385</v>
      </c>
      <c r="M64" s="2505">
        <v>117.37342370971876</v>
      </c>
      <c r="N64" s="2364" t="s">
        <v>73</v>
      </c>
      <c r="O64" s="2375">
        <v>-29.969424053782067</v>
      </c>
      <c r="P64" s="2493"/>
      <c r="Q64" s="2493"/>
      <c r="R64" s="2493"/>
      <c r="S64" s="2493"/>
      <c r="T64" s="2493"/>
      <c r="U64" s="2493"/>
      <c r="V64" s="2493"/>
      <c r="W64" s="2493"/>
      <c r="X64" s="2493"/>
    </row>
    <row r="65" spans="1:24" ht="14.25" customHeight="1">
      <c r="A65" s="2488"/>
      <c r="B65" s="2488"/>
      <c r="C65" s="2488"/>
      <c r="D65" s="2374" t="s">
        <v>1924</v>
      </c>
      <c r="E65" s="2373"/>
      <c r="F65" s="2373"/>
      <c r="G65" s="2373"/>
      <c r="H65" s="2373"/>
      <c r="I65" s="2504">
        <v>-523.64210322042186</v>
      </c>
      <c r="J65" s="2371">
        <v>-1531.2407626300512</v>
      </c>
      <c r="K65" s="2504">
        <v>-138.64736668618508</v>
      </c>
      <c r="L65" s="2371">
        <v>2350.7686137564388</v>
      </c>
      <c r="M65" s="2503">
        <v>412.53168177997975</v>
      </c>
      <c r="N65" s="2370">
        <v>-73.522494498914867</v>
      </c>
      <c r="O65" s="2369" t="s">
        <v>73</v>
      </c>
      <c r="P65" s="2493"/>
      <c r="Q65" s="2493"/>
      <c r="R65" s="2493"/>
      <c r="S65" s="2493"/>
      <c r="T65" s="2493"/>
      <c r="U65" s="2493"/>
      <c r="V65" s="2493"/>
      <c r="W65" s="2493"/>
      <c r="X65" s="2493"/>
    </row>
    <row r="66" spans="1:24" ht="15.75" customHeight="1">
      <c r="A66" s="2502"/>
      <c r="B66" s="2502"/>
      <c r="C66" s="2502"/>
      <c r="D66" s="2368" t="s">
        <v>1751</v>
      </c>
      <c r="E66" s="2367"/>
      <c r="F66" s="2367"/>
      <c r="G66" s="2367"/>
      <c r="H66" s="2367"/>
      <c r="I66" s="2501">
        <v>523.64210322042163</v>
      </c>
      <c r="J66" s="2365">
        <v>1531.2407626300483</v>
      </c>
      <c r="K66" s="2501">
        <v>138.64736668618553</v>
      </c>
      <c r="L66" s="2365">
        <v>-2350.7686137564392</v>
      </c>
      <c r="M66" s="2500">
        <v>-412.53168177998009</v>
      </c>
      <c r="N66" s="2364">
        <v>-73.522494498914767</v>
      </c>
      <c r="O66" s="2363" t="s">
        <v>73</v>
      </c>
      <c r="P66" s="2493"/>
      <c r="Q66" s="2493"/>
      <c r="R66" s="2493"/>
      <c r="S66" s="2493"/>
      <c r="T66" s="2493"/>
      <c r="U66" s="2493"/>
      <c r="V66" s="2493"/>
      <c r="W66" s="2493"/>
      <c r="X66" s="2493"/>
    </row>
    <row r="67" spans="1:24" ht="15" customHeight="1">
      <c r="A67" s="2488"/>
      <c r="B67" s="2488"/>
      <c r="C67" s="2488"/>
      <c r="D67" s="2360"/>
      <c r="E67" s="2347" t="s">
        <v>1750</v>
      </c>
      <c r="F67" s="2347"/>
      <c r="G67" s="2347"/>
      <c r="H67" s="2347"/>
      <c r="I67" s="2499">
        <v>523.64210322042163</v>
      </c>
      <c r="J67" s="2358">
        <v>1531.2407626300483</v>
      </c>
      <c r="K67" s="2499">
        <v>138.64736668618553</v>
      </c>
      <c r="L67" s="2358">
        <v>-2350.7686137564392</v>
      </c>
      <c r="M67" s="2498">
        <v>-412.53168177998009</v>
      </c>
      <c r="N67" s="2362">
        <v>-73.522494498914767</v>
      </c>
      <c r="O67" s="2361" t="s">
        <v>73</v>
      </c>
      <c r="P67" s="2493"/>
      <c r="Q67" s="2493"/>
      <c r="R67" s="2493"/>
      <c r="S67" s="2493"/>
      <c r="T67" s="2493"/>
      <c r="U67" s="2493"/>
      <c r="V67" s="2493"/>
      <c r="W67" s="2493"/>
      <c r="X67" s="2493"/>
    </row>
    <row r="68" spans="1:24" ht="15" customHeight="1">
      <c r="A68" s="2488"/>
      <c r="B68" s="2488"/>
      <c r="C68" s="2488"/>
      <c r="D68" s="2360"/>
      <c r="E68" s="2347"/>
      <c r="F68" s="2347" t="s">
        <v>398</v>
      </c>
      <c r="G68" s="2347"/>
      <c r="H68" s="2347"/>
      <c r="I68" s="2499">
        <v>556.73450537875374</v>
      </c>
      <c r="J68" s="2358">
        <v>1566.0995161253156</v>
      </c>
      <c r="K68" s="2499">
        <v>-33.441039958103488</v>
      </c>
      <c r="L68" s="2358">
        <v>-2097.4665115395655</v>
      </c>
      <c r="M68" s="2498">
        <v>-422.05898451486604</v>
      </c>
      <c r="N68" s="2362" t="s">
        <v>73</v>
      </c>
      <c r="O68" s="2361" t="s">
        <v>73</v>
      </c>
      <c r="P68" s="2493"/>
      <c r="Q68" s="2493"/>
      <c r="R68" s="2493"/>
      <c r="S68" s="2493"/>
      <c r="T68" s="2493"/>
      <c r="U68" s="2493"/>
      <c r="V68" s="2493"/>
      <c r="W68" s="2493"/>
      <c r="X68" s="2493"/>
    </row>
    <row r="69" spans="1:24" ht="12.75" customHeight="1">
      <c r="A69" s="2488"/>
      <c r="B69" s="2488"/>
      <c r="C69" s="2488"/>
      <c r="D69" s="2360"/>
      <c r="E69" s="2347"/>
      <c r="F69" s="2347" t="s">
        <v>1749</v>
      </c>
      <c r="G69" s="2347"/>
      <c r="H69" s="2347"/>
      <c r="I69" s="2499">
        <v>-33.092402158332085</v>
      </c>
      <c r="J69" s="2358">
        <v>-34.85875349526728</v>
      </c>
      <c r="K69" s="2499">
        <v>172.08840664428902</v>
      </c>
      <c r="L69" s="2358">
        <v>-253.30210221687386</v>
      </c>
      <c r="M69" s="2498">
        <v>9.5273027348859713</v>
      </c>
      <c r="N69" s="2362" t="s">
        <v>73</v>
      </c>
      <c r="O69" s="2361">
        <v>-94.463716109255898</v>
      </c>
      <c r="P69" s="2493"/>
      <c r="Q69" s="2493"/>
      <c r="R69" s="2493"/>
      <c r="S69" s="2493"/>
      <c r="T69" s="2493"/>
      <c r="U69" s="2493"/>
      <c r="V69" s="2493"/>
      <c r="W69" s="2493"/>
      <c r="X69" s="2493"/>
    </row>
    <row r="70" spans="1:24" ht="18" customHeight="1">
      <c r="A70" s="2488"/>
      <c r="B70" s="2488"/>
      <c r="C70" s="2488"/>
      <c r="D70" s="2360"/>
      <c r="E70" s="2347" t="s">
        <v>1748</v>
      </c>
      <c r="F70" s="2347"/>
      <c r="G70" s="2347"/>
      <c r="H70" s="2347"/>
      <c r="I70" s="2499">
        <v>0</v>
      </c>
      <c r="J70" s="2358">
        <v>0</v>
      </c>
      <c r="K70" s="2499">
        <v>0</v>
      </c>
      <c r="L70" s="2358">
        <v>0</v>
      </c>
      <c r="M70" s="2498">
        <v>0</v>
      </c>
      <c r="N70" s="2362" t="s">
        <v>73</v>
      </c>
      <c r="O70" s="2380" t="s">
        <v>73</v>
      </c>
      <c r="P70" s="2493"/>
      <c r="Q70" s="2493"/>
      <c r="R70" s="2493"/>
      <c r="S70" s="2493"/>
      <c r="T70" s="2493"/>
      <c r="U70" s="2493"/>
      <c r="V70" s="2493"/>
      <c r="W70" s="2493"/>
      <c r="X70" s="2493"/>
    </row>
    <row r="71" spans="1:24" ht="15" customHeight="1" thickBot="1">
      <c r="A71" s="2488"/>
      <c r="B71" s="2488"/>
      <c r="C71" s="2488"/>
      <c r="D71" s="2355" t="s">
        <v>1923</v>
      </c>
      <c r="E71" s="2353"/>
      <c r="F71" s="2353"/>
      <c r="G71" s="2353"/>
      <c r="H71" s="2353"/>
      <c r="I71" s="2497">
        <v>490.8888377344814</v>
      </c>
      <c r="J71" s="2351">
        <v>2146.1710364489318</v>
      </c>
      <c r="K71" s="2497">
        <v>163.37670859337703</v>
      </c>
      <c r="L71" s="2351">
        <v>-2206.4138328124386</v>
      </c>
      <c r="M71" s="2496">
        <v>-405.57870697692698</v>
      </c>
      <c r="N71" s="2495" t="s">
        <v>73</v>
      </c>
      <c r="O71" s="2494" t="s">
        <v>73</v>
      </c>
      <c r="P71" s="2493"/>
      <c r="Q71" s="2493"/>
      <c r="R71" s="2493"/>
      <c r="S71" s="2493"/>
      <c r="T71" s="2493"/>
      <c r="U71" s="2493"/>
      <c r="V71" s="2493"/>
      <c r="W71" s="2493"/>
      <c r="X71" s="2493"/>
    </row>
    <row r="72" spans="1:24" ht="18" customHeight="1" thickTop="1">
      <c r="A72" s="2488"/>
      <c r="B72" s="2488"/>
      <c r="C72" s="2488"/>
      <c r="D72" s="2492" t="s">
        <v>1922</v>
      </c>
      <c r="E72" s="2488"/>
      <c r="F72" s="2488"/>
      <c r="G72" s="2488"/>
      <c r="H72" s="2488"/>
      <c r="I72" s="2488"/>
      <c r="J72" s="2488"/>
      <c r="K72" s="2488"/>
      <c r="L72" s="2488"/>
      <c r="M72" s="2488"/>
      <c r="N72" s="2488"/>
      <c r="O72" s="2491"/>
      <c r="P72" s="2488"/>
      <c r="Q72" s="2488"/>
    </row>
    <row r="73" spans="1:24" ht="15.75" customHeight="1">
      <c r="A73" s="2488"/>
      <c r="B73" s="2488"/>
      <c r="C73" s="2488"/>
      <c r="D73" s="2488"/>
      <c r="E73" s="2488"/>
      <c r="F73" s="2488"/>
      <c r="G73" s="2488"/>
      <c r="H73" s="2488"/>
      <c r="I73" s="2488"/>
      <c r="J73" s="2488"/>
      <c r="K73" s="2490"/>
      <c r="L73" s="2488"/>
      <c r="M73" s="2488"/>
      <c r="N73" s="2488"/>
      <c r="O73" s="2488"/>
      <c r="P73" s="2488"/>
      <c r="Q73" s="2488"/>
    </row>
    <row r="74" spans="1:24" ht="15.75" customHeight="1">
      <c r="A74" s="2488"/>
      <c r="B74" s="2488"/>
      <c r="C74" s="2488"/>
      <c r="D74" s="2488"/>
      <c r="E74" s="2488"/>
      <c r="F74" s="2488"/>
      <c r="G74" s="2488"/>
      <c r="H74" s="2488"/>
      <c r="I74" s="2489"/>
      <c r="J74" s="2489"/>
      <c r="K74" s="2489"/>
      <c r="L74" s="2489"/>
      <c r="M74" s="2489"/>
      <c r="N74" s="2488"/>
      <c r="O74" s="2488"/>
      <c r="P74" s="2488"/>
      <c r="Q74" s="2488"/>
    </row>
    <row r="75" spans="1:24" ht="15.75" customHeight="1">
      <c r="A75" s="2488"/>
      <c r="B75" s="2488"/>
      <c r="C75" s="2488"/>
      <c r="D75" s="2488"/>
      <c r="E75" s="2488"/>
      <c r="F75" s="2488"/>
      <c r="G75" s="2488"/>
      <c r="H75" s="2488"/>
      <c r="I75" s="2488"/>
      <c r="J75" s="2488"/>
      <c r="K75" s="2488"/>
      <c r="L75" s="2488"/>
      <c r="M75" s="2488"/>
      <c r="N75" s="2488"/>
      <c r="O75" s="2488"/>
      <c r="P75" s="2488"/>
      <c r="Q75" s="2488"/>
    </row>
    <row r="76" spans="1:24" ht="15.75" customHeight="1">
      <c r="A76" s="2488"/>
      <c r="B76" s="2488"/>
      <c r="C76" s="2488"/>
      <c r="D76" s="2488"/>
      <c r="E76" s="2488"/>
      <c r="F76" s="2488"/>
      <c r="G76" s="2488"/>
      <c r="H76" s="2488"/>
      <c r="I76" s="2489"/>
      <c r="J76" s="2488"/>
      <c r="K76" s="2489"/>
      <c r="L76" s="2488"/>
      <c r="M76" s="2488"/>
      <c r="N76" s="2488"/>
      <c r="O76" s="2488"/>
      <c r="P76" s="2488"/>
      <c r="Q76" s="2488"/>
    </row>
    <row r="77" spans="1:24" ht="15.75" customHeight="1">
      <c r="A77" s="2488"/>
      <c r="B77" s="2488"/>
      <c r="C77" s="2488"/>
      <c r="D77" s="2488"/>
      <c r="E77" s="2488"/>
      <c r="F77" s="2488"/>
      <c r="G77" s="2488"/>
      <c r="H77" s="2488"/>
      <c r="I77" s="2488"/>
      <c r="J77" s="2488"/>
      <c r="K77" s="2488"/>
      <c r="L77" s="2488"/>
      <c r="M77" s="2488"/>
      <c r="N77" s="2488"/>
      <c r="O77" s="2488" t="s">
        <v>45</v>
      </c>
      <c r="P77" s="2488"/>
      <c r="Q77" s="2488"/>
    </row>
    <row r="78" spans="1:24" ht="15.75" customHeight="1">
      <c r="A78" s="2488"/>
      <c r="B78" s="2488"/>
      <c r="C78" s="2488"/>
      <c r="D78" s="2488"/>
      <c r="E78" s="2488"/>
      <c r="F78" s="2488"/>
      <c r="G78" s="2488"/>
      <c r="H78" s="2488"/>
      <c r="I78" s="2488"/>
      <c r="J78" s="2488"/>
      <c r="K78" s="2488"/>
      <c r="L78" s="2488"/>
      <c r="M78" s="2488"/>
      <c r="N78" s="2488"/>
      <c r="O78" s="2488"/>
      <c r="P78" s="2488"/>
      <c r="Q78" s="2488"/>
    </row>
    <row r="79" spans="1:24" ht="15.75" customHeight="1">
      <c r="A79" s="2488"/>
      <c r="B79" s="2488"/>
      <c r="C79" s="2488"/>
      <c r="D79" s="2488"/>
      <c r="E79" s="2488"/>
      <c r="F79" s="2488"/>
      <c r="G79" s="2488"/>
      <c r="H79" s="2488"/>
      <c r="I79" s="2488"/>
      <c r="J79" s="2488"/>
      <c r="K79" s="2488"/>
      <c r="L79" s="2488"/>
      <c r="M79" s="2488"/>
      <c r="N79" s="2488"/>
      <c r="O79" s="2488"/>
      <c r="P79" s="2488"/>
      <c r="Q79" s="2488"/>
    </row>
    <row r="80" spans="1:24" ht="15.75" customHeight="1">
      <c r="A80" s="2488"/>
      <c r="B80" s="2488"/>
      <c r="C80" s="2488"/>
      <c r="D80" s="2488"/>
      <c r="E80" s="2488"/>
      <c r="F80" s="2488"/>
      <c r="G80" s="2488"/>
      <c r="H80" s="2488"/>
      <c r="I80" s="2488"/>
      <c r="J80" s="2488"/>
      <c r="K80" s="2488"/>
      <c r="L80" s="2488"/>
      <c r="M80" s="2488"/>
      <c r="N80" s="2488"/>
      <c r="O80" s="2488"/>
      <c r="P80" s="2488"/>
      <c r="Q80" s="2488"/>
    </row>
    <row r="81" spans="1:17" ht="15.75" customHeight="1">
      <c r="A81" s="2488"/>
      <c r="B81" s="2488"/>
      <c r="C81" s="2488"/>
      <c r="D81" s="2488"/>
      <c r="E81" s="2488"/>
      <c r="F81" s="2488"/>
      <c r="G81" s="2488"/>
      <c r="H81" s="2488"/>
      <c r="I81" s="2488"/>
      <c r="J81" s="2488"/>
      <c r="K81" s="2488"/>
      <c r="L81" s="2488"/>
      <c r="M81" s="2488" t="s">
        <v>45</v>
      </c>
      <c r="N81" s="2488"/>
      <c r="O81" s="2488"/>
      <c r="P81" s="2488"/>
      <c r="Q81" s="2488"/>
    </row>
    <row r="82" spans="1:17" ht="15.75" customHeight="1">
      <c r="A82" s="2488"/>
      <c r="B82" s="2488"/>
      <c r="C82" s="2488"/>
      <c r="D82" s="2488"/>
      <c r="E82" s="2488"/>
      <c r="F82" s="2488"/>
      <c r="G82" s="2488"/>
      <c r="H82" s="2488"/>
      <c r="I82" s="2488"/>
      <c r="J82" s="2488"/>
      <c r="K82" s="2488"/>
      <c r="L82" s="2488"/>
      <c r="M82" s="2488"/>
      <c r="N82" s="2488"/>
      <c r="O82" s="2488"/>
      <c r="P82" s="2488"/>
      <c r="Q82" s="2488"/>
    </row>
    <row r="83" spans="1:17" ht="15.75" customHeight="1">
      <c r="A83" s="2488"/>
      <c r="B83" s="2488"/>
      <c r="C83" s="2488"/>
      <c r="D83" s="2488"/>
      <c r="E83" s="2488"/>
      <c r="F83" s="2488"/>
      <c r="G83" s="2488"/>
      <c r="H83" s="2488"/>
      <c r="I83" s="2488"/>
      <c r="J83" s="2488"/>
      <c r="K83" s="2488"/>
      <c r="L83" s="2488"/>
      <c r="M83" s="2488"/>
      <c r="N83" s="2488"/>
      <c r="O83" s="2488"/>
      <c r="P83" s="2488"/>
      <c r="Q83" s="2488"/>
    </row>
    <row r="84" spans="1:17" ht="15.75" customHeight="1">
      <c r="A84" s="2488"/>
      <c r="B84" s="2488"/>
      <c r="C84" s="2488"/>
      <c r="D84" s="2488"/>
      <c r="E84" s="2488"/>
      <c r="F84" s="2488"/>
      <c r="G84" s="2488"/>
      <c r="H84" s="2488"/>
      <c r="I84" s="2488"/>
      <c r="J84" s="2488"/>
      <c r="K84" s="2488"/>
      <c r="L84" s="2488"/>
      <c r="M84" s="2488"/>
      <c r="N84" s="2488"/>
      <c r="O84" s="2488"/>
      <c r="P84" s="2488"/>
      <c r="Q84" s="2488"/>
    </row>
    <row r="85" spans="1:17" ht="15.75" customHeight="1">
      <c r="A85" s="2488"/>
      <c r="B85" s="2488"/>
      <c r="C85" s="2488"/>
      <c r="D85" s="2488"/>
      <c r="E85" s="2488"/>
      <c r="F85" s="2488"/>
      <c r="G85" s="2488"/>
      <c r="H85" s="2488"/>
      <c r="I85" s="2488"/>
      <c r="J85" s="2488"/>
      <c r="K85" s="2488"/>
      <c r="L85" s="2488"/>
      <c r="M85" s="2488"/>
      <c r="N85" s="2488"/>
      <c r="O85" s="2488"/>
      <c r="P85" s="2488"/>
      <c r="Q85" s="2488"/>
    </row>
    <row r="86" spans="1:17" ht="15.75" customHeight="1">
      <c r="A86" s="2488"/>
      <c r="B86" s="2488"/>
      <c r="C86" s="2488"/>
      <c r="D86" s="2488"/>
      <c r="E86" s="2488"/>
      <c r="F86" s="2488"/>
      <c r="G86" s="2488"/>
      <c r="H86" s="2488"/>
      <c r="I86" s="2488"/>
      <c r="J86" s="2488"/>
      <c r="K86" s="2488"/>
      <c r="L86" s="2488"/>
      <c r="M86" s="2488"/>
      <c r="N86" s="2488"/>
      <c r="O86" s="2488"/>
      <c r="P86" s="2488"/>
      <c r="Q86" s="2488"/>
    </row>
    <row r="87" spans="1:17" ht="15.75" customHeight="1">
      <c r="A87" s="2488"/>
      <c r="B87" s="2488"/>
      <c r="C87" s="2488"/>
      <c r="D87" s="2488"/>
      <c r="E87" s="2488"/>
      <c r="F87" s="2488"/>
      <c r="G87" s="2488"/>
      <c r="H87" s="2488"/>
      <c r="I87" s="2488"/>
      <c r="J87" s="2488"/>
      <c r="K87" s="2488"/>
      <c r="L87" s="2488"/>
      <c r="M87" s="2488"/>
      <c r="N87" s="2488"/>
      <c r="O87" s="2488"/>
      <c r="P87" s="2488"/>
      <c r="Q87" s="2488"/>
    </row>
    <row r="88" spans="1:17" ht="15.75" customHeight="1">
      <c r="A88" s="2488"/>
      <c r="B88" s="2488"/>
      <c r="C88" s="2488"/>
      <c r="D88" s="2488"/>
      <c r="E88" s="2488"/>
      <c r="F88" s="2488"/>
      <c r="G88" s="2488"/>
      <c r="H88" s="2488"/>
      <c r="I88" s="2488"/>
      <c r="J88" s="2488"/>
      <c r="K88" s="2488"/>
      <c r="L88" s="2488"/>
      <c r="M88" s="2488"/>
      <c r="N88" s="2488"/>
      <c r="O88" s="2488"/>
      <c r="P88" s="2488"/>
      <c r="Q88" s="2488"/>
    </row>
    <row r="89" spans="1:17" ht="15.75" customHeight="1">
      <c r="A89" s="2488"/>
      <c r="B89" s="2488"/>
      <c r="C89" s="2488"/>
      <c r="D89" s="2488"/>
      <c r="E89" s="2488"/>
      <c r="F89" s="2488"/>
      <c r="G89" s="2488"/>
      <c r="H89" s="2488"/>
      <c r="I89" s="2488"/>
      <c r="J89" s="2488"/>
      <c r="K89" s="2488"/>
      <c r="L89" s="2488"/>
      <c r="M89" s="2488"/>
      <c r="N89" s="2488"/>
      <c r="O89" s="2488"/>
      <c r="P89" s="2488"/>
      <c r="Q89" s="2488"/>
    </row>
    <row r="90" spans="1:17" ht="15.75" customHeight="1">
      <c r="A90" s="2488"/>
      <c r="B90" s="2488"/>
      <c r="C90" s="2488"/>
      <c r="D90" s="2488"/>
      <c r="E90" s="2488"/>
      <c r="F90" s="2488"/>
      <c r="G90" s="2488"/>
      <c r="H90" s="2488"/>
      <c r="I90" s="2488"/>
      <c r="J90" s="2488"/>
      <c r="K90" s="2488"/>
      <c r="L90" s="2488"/>
      <c r="M90" s="2488"/>
      <c r="N90" s="2488"/>
      <c r="O90" s="2488"/>
      <c r="P90" s="2488"/>
      <c r="Q90" s="2488"/>
    </row>
    <row r="91" spans="1:17" ht="15.75" customHeight="1">
      <c r="A91" s="2488"/>
      <c r="B91" s="2488"/>
      <c r="C91" s="2488"/>
      <c r="D91" s="2488"/>
      <c r="E91" s="2488"/>
      <c r="F91" s="2488"/>
      <c r="G91" s="2488"/>
      <c r="H91" s="2488"/>
      <c r="I91" s="2488"/>
      <c r="J91" s="2488"/>
      <c r="K91" s="2488"/>
      <c r="L91" s="2488" t="s">
        <v>45</v>
      </c>
      <c r="M91" s="2488"/>
      <c r="N91" s="2488"/>
      <c r="O91" s="2488"/>
      <c r="P91" s="2488"/>
      <c r="Q91" s="2488"/>
    </row>
    <row r="92" spans="1:17" ht="15.75" customHeight="1">
      <c r="A92" s="2488"/>
      <c r="B92" s="2488"/>
      <c r="C92" s="2488"/>
      <c r="D92" s="2488"/>
      <c r="E92" s="2488"/>
      <c r="F92" s="2488"/>
      <c r="G92" s="2488"/>
      <c r="H92" s="2488"/>
      <c r="I92" s="2488"/>
      <c r="J92" s="2488"/>
      <c r="K92" s="2488"/>
      <c r="L92" s="2488"/>
      <c r="M92" s="2488"/>
      <c r="N92" s="2488"/>
      <c r="O92" s="2488"/>
      <c r="P92" s="2488"/>
      <c r="Q92" s="2488"/>
    </row>
    <row r="93" spans="1:17" ht="15.75" customHeight="1">
      <c r="A93" s="2488"/>
      <c r="B93" s="2488"/>
      <c r="C93" s="2488"/>
      <c r="D93" s="2488"/>
      <c r="E93" s="2488"/>
      <c r="F93" s="2488"/>
      <c r="G93" s="2488"/>
      <c r="H93" s="2488"/>
      <c r="I93" s="2488"/>
      <c r="J93" s="2488"/>
      <c r="K93" s="2488"/>
      <c r="L93" s="2488"/>
      <c r="M93" s="2488"/>
      <c r="N93" s="2488"/>
      <c r="O93" s="2488"/>
      <c r="P93" s="2488"/>
      <c r="Q93" s="2488"/>
    </row>
    <row r="94" spans="1:17" ht="15.75" customHeight="1">
      <c r="A94" s="2488"/>
      <c r="B94" s="2488"/>
      <c r="C94" s="2488"/>
      <c r="D94" s="2488"/>
      <c r="E94" s="2488"/>
      <c r="F94" s="2488"/>
      <c r="G94" s="2488"/>
      <c r="H94" s="2488"/>
      <c r="I94" s="2488"/>
      <c r="J94" s="2488"/>
      <c r="K94" s="2488"/>
      <c r="L94" s="2488"/>
      <c r="M94" s="2488"/>
      <c r="N94" s="2488"/>
      <c r="O94" s="2488"/>
      <c r="P94" s="2488"/>
      <c r="Q94" s="2488"/>
    </row>
    <row r="95" spans="1:17" ht="15.75" customHeight="1">
      <c r="A95" s="2488"/>
      <c r="B95" s="2488"/>
      <c r="C95" s="2488"/>
      <c r="D95" s="2488"/>
      <c r="E95" s="2488"/>
      <c r="F95" s="2488"/>
      <c r="G95" s="2488"/>
      <c r="H95" s="2488"/>
      <c r="I95" s="2488"/>
      <c r="J95" s="2488"/>
      <c r="K95" s="2488"/>
      <c r="L95" s="2488"/>
      <c r="M95" s="2488"/>
      <c r="N95" s="2488"/>
      <c r="O95" s="2488"/>
      <c r="P95" s="2488"/>
      <c r="Q95" s="2488"/>
    </row>
    <row r="96" spans="1:17" ht="15.75" customHeight="1">
      <c r="A96" s="2488"/>
      <c r="B96" s="2488"/>
      <c r="C96" s="2488"/>
      <c r="D96" s="2488"/>
      <c r="E96" s="2488"/>
      <c r="F96" s="2488"/>
      <c r="G96" s="2488"/>
      <c r="H96" s="2488"/>
      <c r="I96" s="2488"/>
      <c r="J96" s="2488"/>
      <c r="K96" s="2488"/>
      <c r="L96" s="2488"/>
      <c r="M96" s="2488"/>
      <c r="N96" s="2488"/>
      <c r="O96" s="2488"/>
      <c r="P96" s="2488"/>
      <c r="Q96" s="2488"/>
    </row>
    <row r="97" spans="1:17" ht="15.75" customHeight="1">
      <c r="A97" s="2488"/>
      <c r="B97" s="2488"/>
      <c r="C97" s="2488"/>
      <c r="D97" s="2488"/>
      <c r="E97" s="2488"/>
      <c r="F97" s="2488"/>
      <c r="G97" s="2488"/>
      <c r="H97" s="2488"/>
      <c r="I97" s="2488"/>
      <c r="J97" s="2488"/>
      <c r="K97" s="2488"/>
      <c r="L97" s="2488"/>
      <c r="M97" s="2488"/>
      <c r="N97" s="2488"/>
      <c r="O97" s="2488"/>
      <c r="P97" s="2488"/>
      <c r="Q97" s="2488"/>
    </row>
    <row r="98" spans="1:17" ht="15.75" customHeight="1">
      <c r="A98" s="2488"/>
      <c r="B98" s="2488"/>
      <c r="C98" s="2488"/>
      <c r="D98" s="2488"/>
      <c r="E98" s="2488"/>
      <c r="F98" s="2488"/>
      <c r="G98" s="2488"/>
      <c r="H98" s="2488"/>
      <c r="I98" s="2488"/>
      <c r="J98" s="2488"/>
      <c r="K98" s="2488"/>
      <c r="L98" s="2488"/>
      <c r="M98" s="2488"/>
      <c r="N98" s="2488"/>
      <c r="O98" s="2488"/>
      <c r="P98" s="2488"/>
      <c r="Q98" s="2488"/>
    </row>
    <row r="99" spans="1:17" ht="15.75" customHeight="1">
      <c r="A99" s="2488"/>
      <c r="B99" s="2488"/>
      <c r="C99" s="2488"/>
      <c r="D99" s="2488"/>
      <c r="E99" s="2488"/>
      <c r="F99" s="2488"/>
      <c r="G99" s="2488"/>
      <c r="H99" s="2488"/>
      <c r="I99" s="2488"/>
      <c r="J99" s="2488"/>
      <c r="K99" s="2488"/>
      <c r="L99" s="2488"/>
      <c r="M99" s="2488"/>
      <c r="N99" s="2488"/>
      <c r="O99" s="2488"/>
      <c r="P99" s="2488"/>
      <c r="Q99" s="2488"/>
    </row>
    <row r="100" spans="1:17" ht="15.75" customHeight="1">
      <c r="A100" s="2488"/>
      <c r="B100" s="2488"/>
      <c r="C100" s="2488"/>
      <c r="D100" s="2488"/>
      <c r="E100" s="2488"/>
      <c r="F100" s="2488"/>
      <c r="G100" s="2488"/>
      <c r="H100" s="2488"/>
      <c r="I100" s="2488"/>
      <c r="J100" s="2488"/>
      <c r="K100" s="2488"/>
      <c r="L100" s="2488"/>
      <c r="M100" s="2488"/>
      <c r="N100" s="2488"/>
      <c r="O100" s="2488"/>
      <c r="P100" s="2488"/>
      <c r="Q100" s="2488"/>
    </row>
    <row r="101" spans="1:17" ht="15.75" customHeight="1">
      <c r="A101" s="2488"/>
      <c r="B101" s="2488"/>
      <c r="C101" s="2488"/>
      <c r="D101" s="2488"/>
      <c r="E101" s="2488"/>
      <c r="F101" s="2488"/>
      <c r="G101" s="2488"/>
      <c r="H101" s="2488"/>
      <c r="I101" s="2488"/>
      <c r="J101" s="2488"/>
      <c r="K101" s="2488"/>
      <c r="L101" s="2488"/>
      <c r="M101" s="2488"/>
      <c r="N101" s="2488"/>
      <c r="O101" s="2488"/>
      <c r="P101" s="2488"/>
      <c r="Q101" s="2488"/>
    </row>
    <row r="102" spans="1:17" ht="15.75" customHeight="1">
      <c r="A102" s="2488"/>
      <c r="B102" s="2488"/>
      <c r="C102" s="2488"/>
      <c r="D102" s="2488"/>
      <c r="E102" s="2488"/>
      <c r="F102" s="2488"/>
      <c r="G102" s="2488"/>
      <c r="H102" s="2488"/>
      <c r="I102" s="2488"/>
      <c r="J102" s="2488"/>
      <c r="K102" s="2488"/>
      <c r="L102" s="2488"/>
      <c r="M102" s="2488"/>
      <c r="N102" s="2488"/>
      <c r="O102" s="2488"/>
      <c r="P102" s="2488"/>
      <c r="Q102" s="2488"/>
    </row>
    <row r="103" spans="1:17" ht="15.75" customHeight="1">
      <c r="A103" s="2488"/>
      <c r="B103" s="2488"/>
      <c r="C103" s="2488"/>
      <c r="D103" s="2488"/>
      <c r="E103" s="2488"/>
      <c r="F103" s="2488"/>
      <c r="G103" s="2488"/>
      <c r="H103" s="2488"/>
      <c r="I103" s="2488"/>
      <c r="J103" s="2488"/>
      <c r="K103" s="2488"/>
      <c r="L103" s="2488"/>
      <c r="M103" s="2488"/>
      <c r="N103" s="2488"/>
      <c r="O103" s="2488"/>
      <c r="P103" s="2488"/>
      <c r="Q103" s="2488"/>
    </row>
    <row r="104" spans="1:17" ht="15.75" customHeight="1">
      <c r="A104" s="2488"/>
      <c r="B104" s="2488"/>
      <c r="C104" s="2488"/>
      <c r="D104" s="2488"/>
      <c r="E104" s="2488"/>
      <c r="F104" s="2488"/>
      <c r="G104" s="2488"/>
      <c r="H104" s="2488"/>
      <c r="I104" s="2488"/>
      <c r="J104" s="2488"/>
      <c r="K104" s="2488"/>
      <c r="L104" s="2488"/>
      <c r="M104" s="2488"/>
      <c r="N104" s="2488"/>
      <c r="O104" s="2488"/>
      <c r="P104" s="2488"/>
      <c r="Q104" s="2488"/>
    </row>
    <row r="105" spans="1:17" ht="15.75" customHeight="1">
      <c r="A105" s="2488"/>
      <c r="B105" s="2488"/>
      <c r="C105" s="2488"/>
      <c r="D105" s="2488"/>
      <c r="E105" s="2488"/>
      <c r="F105" s="2488"/>
      <c r="G105" s="2488"/>
      <c r="H105" s="2488"/>
      <c r="I105" s="2488"/>
      <c r="J105" s="2488"/>
      <c r="K105" s="2488"/>
      <c r="L105" s="2488"/>
      <c r="M105" s="2488"/>
      <c r="N105" s="2488"/>
      <c r="O105" s="2488"/>
      <c r="P105" s="2488"/>
      <c r="Q105" s="2488"/>
    </row>
    <row r="106" spans="1:17" ht="15.75" customHeight="1">
      <c r="A106" s="2488"/>
      <c r="B106" s="2488"/>
      <c r="C106" s="2488"/>
      <c r="D106" s="2488"/>
      <c r="E106" s="2488"/>
      <c r="F106" s="2488"/>
      <c r="G106" s="2488"/>
      <c r="H106" s="2488"/>
      <c r="I106" s="2488"/>
      <c r="J106" s="2488"/>
      <c r="K106" s="2488"/>
      <c r="L106" s="2488"/>
      <c r="M106" s="2488"/>
      <c r="N106" s="2488"/>
      <c r="O106" s="2488"/>
      <c r="P106" s="2488"/>
      <c r="Q106" s="2488"/>
    </row>
    <row r="107" spans="1:17" ht="15.75" customHeight="1">
      <c r="A107" s="2488"/>
      <c r="B107" s="2488"/>
      <c r="C107" s="2488"/>
      <c r="D107" s="2488"/>
      <c r="E107" s="2488"/>
      <c r="F107" s="2488"/>
      <c r="G107" s="2488"/>
      <c r="H107" s="2488"/>
      <c r="I107" s="2488"/>
      <c r="J107" s="2488"/>
      <c r="K107" s="2488"/>
      <c r="L107" s="2488"/>
      <c r="M107" s="2488"/>
      <c r="N107" s="2488"/>
      <c r="O107" s="2488"/>
      <c r="P107" s="2488"/>
      <c r="Q107" s="2488"/>
    </row>
    <row r="108" spans="1:17" ht="15.75" customHeight="1">
      <c r="A108" s="2488"/>
      <c r="B108" s="2488"/>
      <c r="C108" s="2488"/>
      <c r="D108" s="2488"/>
      <c r="E108" s="2488"/>
      <c r="F108" s="2488"/>
      <c r="G108" s="2488"/>
      <c r="H108" s="2488"/>
      <c r="I108" s="2488"/>
      <c r="J108" s="2488"/>
      <c r="K108" s="2488"/>
      <c r="L108" s="2488"/>
      <c r="M108" s="2488"/>
      <c r="N108" s="2488"/>
      <c r="O108" s="2488"/>
      <c r="P108" s="2488"/>
      <c r="Q108" s="2488"/>
    </row>
    <row r="109" spans="1:17" ht="15.75" customHeight="1">
      <c r="A109" s="2488"/>
      <c r="B109" s="2488"/>
      <c r="C109" s="2488"/>
      <c r="D109" s="2488"/>
      <c r="E109" s="2488"/>
      <c r="F109" s="2488"/>
      <c r="G109" s="2488"/>
      <c r="H109" s="2488"/>
      <c r="I109" s="2488"/>
      <c r="J109" s="2488"/>
      <c r="K109" s="2488"/>
      <c r="L109" s="2488"/>
      <c r="M109" s="2488"/>
      <c r="N109" s="2488"/>
      <c r="O109" s="2488"/>
      <c r="P109" s="2488"/>
      <c r="Q109" s="2488"/>
    </row>
    <row r="110" spans="1:17" ht="15.75" customHeight="1">
      <c r="A110" s="2488"/>
      <c r="B110" s="2488"/>
      <c r="C110" s="2488"/>
      <c r="D110" s="2488"/>
      <c r="E110" s="2488"/>
      <c r="F110" s="2488"/>
      <c r="G110" s="2488"/>
      <c r="H110" s="2488"/>
      <c r="I110" s="2488"/>
      <c r="J110" s="2488"/>
      <c r="K110" s="2488"/>
      <c r="L110" s="2488"/>
      <c r="M110" s="2488"/>
      <c r="N110" s="2488"/>
      <c r="O110" s="2488"/>
      <c r="P110" s="2488"/>
      <c r="Q110" s="2488"/>
    </row>
    <row r="111" spans="1:17" ht="15.75" customHeight="1">
      <c r="A111" s="2488"/>
      <c r="B111" s="2488"/>
      <c r="C111" s="2488"/>
      <c r="D111" s="2488"/>
      <c r="E111" s="2488"/>
      <c r="F111" s="2488"/>
      <c r="G111" s="2488"/>
      <c r="H111" s="2488"/>
      <c r="I111" s="2488"/>
      <c r="J111" s="2488"/>
      <c r="K111" s="2488"/>
      <c r="L111" s="2488"/>
      <c r="M111" s="2488"/>
      <c r="N111" s="2488"/>
      <c r="O111" s="2488"/>
      <c r="P111" s="2488"/>
      <c r="Q111" s="2488"/>
    </row>
    <row r="112" spans="1:17" ht="15.75" customHeight="1">
      <c r="A112" s="2488"/>
      <c r="B112" s="2488"/>
      <c r="C112" s="2488"/>
      <c r="D112" s="2488"/>
      <c r="E112" s="2488"/>
      <c r="F112" s="2488"/>
      <c r="G112" s="2488"/>
      <c r="H112" s="2488"/>
      <c r="I112" s="2488"/>
      <c r="J112" s="2488"/>
      <c r="K112" s="2488"/>
      <c r="L112" s="2488"/>
      <c r="M112" s="2488"/>
      <c r="N112" s="2488"/>
      <c r="O112" s="2488"/>
      <c r="P112" s="2488"/>
      <c r="Q112" s="2488"/>
    </row>
    <row r="113" spans="1:17" ht="15.75" customHeight="1">
      <c r="A113" s="2488"/>
      <c r="B113" s="2488"/>
      <c r="C113" s="2488"/>
      <c r="D113" s="2488"/>
      <c r="E113" s="2488"/>
      <c r="F113" s="2488"/>
      <c r="G113" s="2488"/>
      <c r="H113" s="2488"/>
      <c r="I113" s="2488"/>
      <c r="J113" s="2488"/>
      <c r="K113" s="2488"/>
      <c r="L113" s="2488"/>
      <c r="M113" s="2488"/>
      <c r="N113" s="2488"/>
      <c r="O113" s="2488"/>
      <c r="P113" s="2488"/>
      <c r="Q113" s="2488"/>
    </row>
    <row r="114" spans="1:17" ht="15.75" customHeight="1">
      <c r="A114" s="2488"/>
      <c r="B114" s="2488"/>
      <c r="C114" s="2488"/>
      <c r="D114" s="2488"/>
      <c r="E114" s="2488"/>
      <c r="F114" s="2488"/>
      <c r="G114" s="2488"/>
      <c r="H114" s="2488"/>
      <c r="I114" s="2488"/>
      <c r="J114" s="2488"/>
      <c r="K114" s="2488"/>
      <c r="L114" s="2488"/>
      <c r="M114" s="2488"/>
      <c r="N114" s="2488"/>
      <c r="O114" s="2488"/>
      <c r="P114" s="2488"/>
      <c r="Q114" s="2488"/>
    </row>
    <row r="115" spans="1:17" ht="15.75" customHeight="1">
      <c r="A115" s="2488"/>
      <c r="B115" s="2488"/>
      <c r="C115" s="2488"/>
      <c r="D115" s="2488"/>
      <c r="E115" s="2488"/>
      <c r="F115" s="2488"/>
      <c r="G115" s="2488"/>
      <c r="H115" s="2488"/>
      <c r="I115" s="2488"/>
      <c r="J115" s="2488"/>
      <c r="K115" s="2488"/>
      <c r="L115" s="2488"/>
      <c r="M115" s="2488"/>
      <c r="N115" s="2488"/>
      <c r="O115" s="2488"/>
      <c r="P115" s="2488"/>
      <c r="Q115" s="2488"/>
    </row>
    <row r="116" spans="1:17" ht="15.75" customHeight="1">
      <c r="A116" s="2488"/>
      <c r="B116" s="2488"/>
      <c r="C116" s="2488"/>
      <c r="D116" s="2488"/>
      <c r="E116" s="2488"/>
      <c r="F116" s="2488"/>
      <c r="G116" s="2488"/>
      <c r="H116" s="2488"/>
      <c r="I116" s="2488"/>
      <c r="J116" s="2488"/>
      <c r="K116" s="2488"/>
      <c r="L116" s="2488"/>
      <c r="M116" s="2488"/>
      <c r="N116" s="2488"/>
      <c r="O116" s="2488"/>
      <c r="P116" s="2488"/>
      <c r="Q116" s="2488"/>
    </row>
    <row r="117" spans="1:17" ht="15.75" customHeight="1">
      <c r="A117" s="2488"/>
      <c r="B117" s="2488"/>
      <c r="C117" s="2488"/>
      <c r="D117" s="2488"/>
      <c r="E117" s="2488"/>
      <c r="F117" s="2488"/>
      <c r="G117" s="2488"/>
      <c r="H117" s="2488"/>
      <c r="I117" s="2488"/>
      <c r="J117" s="2488"/>
      <c r="K117" s="2488"/>
      <c r="L117" s="2488"/>
      <c r="M117" s="2488"/>
      <c r="N117" s="2488"/>
      <c r="O117" s="2488"/>
      <c r="P117" s="2488"/>
      <c r="Q117" s="2488"/>
    </row>
    <row r="118" spans="1:17" ht="15.75" customHeight="1">
      <c r="A118" s="2488"/>
      <c r="B118" s="2488"/>
      <c r="C118" s="2488"/>
      <c r="D118" s="2488"/>
      <c r="E118" s="2488"/>
      <c r="F118" s="2488"/>
      <c r="G118" s="2488"/>
      <c r="H118" s="2488"/>
      <c r="I118" s="2488"/>
      <c r="J118" s="2488"/>
      <c r="K118" s="2488"/>
      <c r="L118" s="2488"/>
      <c r="M118" s="2488"/>
      <c r="N118" s="2488"/>
      <c r="O118" s="2488"/>
      <c r="P118" s="2488"/>
      <c r="Q118" s="2488"/>
    </row>
    <row r="119" spans="1:17" ht="15.75" customHeight="1">
      <c r="A119" s="2488"/>
      <c r="B119" s="2488"/>
      <c r="C119" s="2488"/>
      <c r="D119" s="2488"/>
      <c r="E119" s="2488"/>
      <c r="F119" s="2488"/>
      <c r="G119" s="2488"/>
      <c r="H119" s="2488"/>
      <c r="I119" s="2488"/>
      <c r="J119" s="2488"/>
      <c r="K119" s="2488"/>
      <c r="L119" s="2488"/>
      <c r="M119" s="2488"/>
      <c r="N119" s="2488"/>
      <c r="O119" s="2488"/>
      <c r="P119" s="2488"/>
      <c r="Q119" s="2488"/>
    </row>
    <row r="120" spans="1:17" ht="15.75" customHeight="1">
      <c r="A120" s="2488"/>
      <c r="B120" s="2488"/>
      <c r="C120" s="2488"/>
      <c r="D120" s="2488"/>
      <c r="E120" s="2488"/>
      <c r="F120" s="2488"/>
      <c r="G120" s="2488"/>
      <c r="H120" s="2488"/>
      <c r="I120" s="2488"/>
      <c r="J120" s="2488"/>
      <c r="K120" s="2488"/>
      <c r="L120" s="2488"/>
      <c r="M120" s="2488"/>
      <c r="N120" s="2488"/>
      <c r="O120" s="2488"/>
      <c r="P120" s="2488"/>
      <c r="Q120" s="2488"/>
    </row>
    <row r="121" spans="1:17" ht="15.75" customHeight="1">
      <c r="A121" s="2488"/>
      <c r="B121" s="2488"/>
      <c r="C121" s="2488"/>
      <c r="D121" s="2488"/>
      <c r="E121" s="2488"/>
      <c r="F121" s="2488"/>
      <c r="G121" s="2488"/>
      <c r="H121" s="2488"/>
      <c r="I121" s="2488"/>
      <c r="J121" s="2488"/>
      <c r="K121" s="2488"/>
      <c r="L121" s="2488"/>
      <c r="M121" s="2488"/>
      <c r="N121" s="2488"/>
      <c r="O121" s="2488"/>
      <c r="P121" s="2488"/>
      <c r="Q121" s="2488"/>
    </row>
    <row r="122" spans="1:17" ht="15.75" customHeight="1">
      <c r="A122" s="2488"/>
      <c r="B122" s="2488"/>
      <c r="C122" s="2488"/>
      <c r="D122" s="2488"/>
      <c r="E122" s="2488"/>
      <c r="F122" s="2488"/>
      <c r="G122" s="2488"/>
      <c r="H122" s="2488"/>
      <c r="I122" s="2488"/>
      <c r="J122" s="2488"/>
      <c r="K122" s="2488"/>
      <c r="L122" s="2488"/>
      <c r="M122" s="2488"/>
      <c r="N122" s="2488"/>
      <c r="O122" s="2488"/>
      <c r="P122" s="2488"/>
      <c r="Q122" s="2488"/>
    </row>
    <row r="123" spans="1:17" ht="15.75" customHeight="1">
      <c r="A123" s="2488"/>
      <c r="B123" s="2488"/>
      <c r="C123" s="2488"/>
      <c r="D123" s="2488"/>
      <c r="E123" s="2488"/>
      <c r="F123" s="2488"/>
      <c r="G123" s="2488"/>
      <c r="H123" s="2488"/>
      <c r="I123" s="2488"/>
      <c r="J123" s="2488"/>
      <c r="K123" s="2488"/>
      <c r="L123" s="2488"/>
      <c r="M123" s="2488"/>
      <c r="N123" s="2488"/>
      <c r="O123" s="2488"/>
      <c r="P123" s="2488"/>
      <c r="Q123" s="2488"/>
    </row>
    <row r="124" spans="1:17" ht="15.75" customHeight="1">
      <c r="A124" s="2488"/>
      <c r="B124" s="2488"/>
      <c r="C124" s="2488"/>
      <c r="D124" s="2488"/>
      <c r="E124" s="2488"/>
      <c r="F124" s="2488"/>
      <c r="G124" s="2488"/>
      <c r="H124" s="2488"/>
      <c r="I124" s="2488"/>
      <c r="J124" s="2488"/>
      <c r="K124" s="2488"/>
      <c r="L124" s="2488"/>
      <c r="M124" s="2488"/>
      <c r="N124" s="2488"/>
      <c r="O124" s="2488"/>
      <c r="P124" s="2488"/>
      <c r="Q124" s="2488"/>
    </row>
    <row r="125" spans="1:17" ht="15.75" customHeight="1">
      <c r="A125" s="2488"/>
      <c r="B125" s="2488"/>
      <c r="C125" s="2488"/>
      <c r="D125" s="2488"/>
      <c r="E125" s="2488"/>
      <c r="F125" s="2488"/>
      <c r="G125" s="2488"/>
      <c r="H125" s="2488"/>
      <c r="I125" s="2488"/>
      <c r="J125" s="2488"/>
      <c r="K125" s="2488"/>
      <c r="L125" s="2488"/>
      <c r="M125" s="2488"/>
      <c r="N125" s="2488"/>
      <c r="O125" s="2488"/>
      <c r="P125" s="2488"/>
      <c r="Q125" s="2488"/>
    </row>
    <row r="126" spans="1:17" ht="15.75" customHeight="1">
      <c r="A126" s="2488"/>
      <c r="B126" s="2488"/>
      <c r="C126" s="2488"/>
      <c r="D126" s="2488"/>
      <c r="E126" s="2488"/>
      <c r="F126" s="2488"/>
      <c r="G126" s="2488"/>
      <c r="H126" s="2488"/>
      <c r="I126" s="2488"/>
      <c r="J126" s="2488"/>
      <c r="K126" s="2488"/>
      <c r="L126" s="2488"/>
      <c r="M126" s="2488"/>
      <c r="N126" s="2488"/>
      <c r="O126" s="2488"/>
      <c r="P126" s="2488"/>
      <c r="Q126" s="2488"/>
    </row>
    <row r="127" spans="1:17" ht="15.75" customHeight="1">
      <c r="A127" s="2488"/>
      <c r="B127" s="2488"/>
      <c r="C127" s="2488"/>
      <c r="D127" s="2488"/>
      <c r="E127" s="2488"/>
      <c r="F127" s="2488"/>
      <c r="G127" s="2488"/>
      <c r="H127" s="2488"/>
      <c r="I127" s="2488"/>
      <c r="J127" s="2488"/>
      <c r="K127" s="2488"/>
      <c r="L127" s="2488"/>
      <c r="M127" s="2488"/>
      <c r="N127" s="2488"/>
      <c r="O127" s="2488"/>
      <c r="P127" s="2488"/>
      <c r="Q127" s="2488"/>
    </row>
    <row r="128" spans="1:17" ht="15.75" customHeight="1">
      <c r="A128" s="2488"/>
      <c r="B128" s="2488"/>
      <c r="C128" s="2488"/>
      <c r="D128" s="2488"/>
      <c r="E128" s="2488"/>
      <c r="F128" s="2488"/>
      <c r="G128" s="2488"/>
      <c r="H128" s="2488"/>
      <c r="I128" s="2488"/>
      <c r="J128" s="2488"/>
      <c r="K128" s="2488"/>
      <c r="L128" s="2488"/>
      <c r="M128" s="2488"/>
      <c r="N128" s="2488"/>
      <c r="O128" s="2488"/>
      <c r="P128" s="2488"/>
      <c r="Q128" s="2488"/>
    </row>
    <row r="129" spans="1:17" ht="15.75" customHeight="1">
      <c r="A129" s="2488"/>
      <c r="B129" s="2488"/>
      <c r="C129" s="2488"/>
      <c r="D129" s="2488"/>
      <c r="E129" s="2488"/>
      <c r="F129" s="2488"/>
      <c r="G129" s="2488"/>
      <c r="H129" s="2488"/>
      <c r="I129" s="2488"/>
      <c r="J129" s="2488"/>
      <c r="K129" s="2488"/>
      <c r="L129" s="2488"/>
      <c r="M129" s="2488"/>
      <c r="N129" s="2488"/>
      <c r="O129" s="2488"/>
      <c r="P129" s="2488"/>
      <c r="Q129" s="2488"/>
    </row>
    <row r="130" spans="1:17" ht="15.75" customHeight="1">
      <c r="A130" s="2488"/>
      <c r="B130" s="2488"/>
      <c r="C130" s="2488"/>
      <c r="D130" s="2488"/>
      <c r="E130" s="2488"/>
      <c r="F130" s="2488"/>
      <c r="G130" s="2488"/>
      <c r="H130" s="2488"/>
      <c r="I130" s="2488"/>
      <c r="J130" s="2488"/>
      <c r="K130" s="2488"/>
      <c r="L130" s="2488"/>
      <c r="M130" s="2488"/>
      <c r="N130" s="2488"/>
      <c r="O130" s="2488"/>
      <c r="P130" s="2488"/>
      <c r="Q130" s="2488"/>
    </row>
    <row r="131" spans="1:17" ht="15.75" customHeight="1">
      <c r="A131" s="2488"/>
      <c r="B131" s="2488"/>
      <c r="C131" s="2488"/>
      <c r="D131" s="2488"/>
      <c r="E131" s="2488"/>
      <c r="F131" s="2488"/>
      <c r="G131" s="2488"/>
      <c r="H131" s="2488"/>
      <c r="I131" s="2488"/>
      <c r="J131" s="2488"/>
      <c r="K131" s="2488"/>
      <c r="L131" s="2488"/>
      <c r="M131" s="2488"/>
      <c r="N131" s="2488"/>
      <c r="O131" s="2488"/>
      <c r="P131" s="2488"/>
      <c r="Q131" s="2488"/>
    </row>
    <row r="132" spans="1:17" ht="15.75" customHeight="1">
      <c r="A132" s="2488"/>
      <c r="B132" s="2488"/>
      <c r="C132" s="2488"/>
      <c r="D132" s="2488"/>
      <c r="E132" s="2488"/>
      <c r="F132" s="2488"/>
      <c r="G132" s="2488"/>
      <c r="H132" s="2488"/>
      <c r="I132" s="2488"/>
      <c r="J132" s="2488"/>
      <c r="K132" s="2488"/>
      <c r="L132" s="2488"/>
      <c r="M132" s="2488"/>
      <c r="N132" s="2488"/>
      <c r="O132" s="2488"/>
      <c r="P132" s="2488"/>
      <c r="Q132" s="2488"/>
    </row>
    <row r="133" spans="1:17" ht="15.75" customHeight="1">
      <c r="A133" s="2488"/>
      <c r="B133" s="2488"/>
      <c r="C133" s="2488"/>
      <c r="D133" s="2488"/>
      <c r="E133" s="2488"/>
      <c r="F133" s="2488"/>
      <c r="G133" s="2488"/>
      <c r="H133" s="2488"/>
      <c r="I133" s="2488"/>
      <c r="J133" s="2488"/>
      <c r="K133" s="2488"/>
      <c r="L133" s="2488"/>
      <c r="M133" s="2488"/>
      <c r="N133" s="2488"/>
      <c r="O133" s="2488"/>
      <c r="P133" s="2488"/>
      <c r="Q133" s="2488"/>
    </row>
    <row r="134" spans="1:17" ht="15.75" customHeight="1">
      <c r="A134" s="2488"/>
      <c r="B134" s="2488"/>
      <c r="C134" s="2488"/>
      <c r="D134" s="2488"/>
      <c r="E134" s="2488"/>
      <c r="F134" s="2488"/>
      <c r="G134" s="2488"/>
      <c r="H134" s="2488"/>
      <c r="I134" s="2488"/>
      <c r="J134" s="2488"/>
      <c r="K134" s="2488"/>
      <c r="L134" s="2488"/>
      <c r="M134" s="2488"/>
      <c r="N134" s="2488"/>
      <c r="O134" s="2488"/>
      <c r="P134" s="2488"/>
      <c r="Q134" s="2488"/>
    </row>
    <row r="135" spans="1:17" ht="15.75" customHeight="1">
      <c r="A135" s="2488"/>
      <c r="B135" s="2488"/>
      <c r="C135" s="2488"/>
      <c r="D135" s="2488"/>
      <c r="E135" s="2488"/>
      <c r="F135" s="2488"/>
      <c r="G135" s="2488"/>
      <c r="H135" s="2488"/>
      <c r="I135" s="2488"/>
      <c r="J135" s="2488"/>
      <c r="K135" s="2488"/>
      <c r="L135" s="2488"/>
      <c r="M135" s="2488"/>
      <c r="N135" s="2488"/>
      <c r="O135" s="2488"/>
      <c r="P135" s="2488"/>
      <c r="Q135" s="2488"/>
    </row>
    <row r="136" spans="1:17" ht="15.75" customHeight="1">
      <c r="A136" s="2488"/>
      <c r="B136" s="2488"/>
      <c r="C136" s="2488"/>
      <c r="D136" s="2488"/>
      <c r="E136" s="2488"/>
      <c r="F136" s="2488"/>
      <c r="G136" s="2488"/>
      <c r="H136" s="2488"/>
      <c r="I136" s="2488"/>
      <c r="J136" s="2488"/>
      <c r="K136" s="2488"/>
      <c r="L136" s="2488"/>
      <c r="M136" s="2488"/>
      <c r="N136" s="2488"/>
      <c r="O136" s="2488"/>
      <c r="P136" s="2488"/>
      <c r="Q136" s="2488"/>
    </row>
    <row r="137" spans="1:17" ht="15.75" customHeight="1">
      <c r="A137" s="2488"/>
      <c r="B137" s="2488"/>
      <c r="C137" s="2488"/>
      <c r="D137" s="2488"/>
      <c r="E137" s="2488"/>
      <c r="F137" s="2488"/>
      <c r="G137" s="2488"/>
      <c r="H137" s="2488"/>
      <c r="I137" s="2488"/>
      <c r="J137" s="2488"/>
      <c r="K137" s="2488"/>
      <c r="L137" s="2488"/>
      <c r="M137" s="2488"/>
      <c r="N137" s="2488"/>
      <c r="O137" s="2488"/>
      <c r="P137" s="2488"/>
      <c r="Q137" s="2488"/>
    </row>
    <row r="138" spans="1:17" ht="15.75" customHeight="1">
      <c r="A138" s="2488"/>
      <c r="B138" s="2488"/>
      <c r="C138" s="2488"/>
      <c r="D138" s="2488"/>
      <c r="E138" s="2488"/>
      <c r="F138" s="2488"/>
      <c r="G138" s="2488"/>
      <c r="H138" s="2488"/>
      <c r="I138" s="2488"/>
      <c r="J138" s="2488"/>
      <c r="K138" s="2488"/>
      <c r="L138" s="2488"/>
      <c r="M138" s="2488"/>
      <c r="N138" s="2488"/>
      <c r="O138" s="2488"/>
      <c r="P138" s="2488"/>
      <c r="Q138" s="2488"/>
    </row>
    <row r="139" spans="1:17" ht="15.75" customHeight="1">
      <c r="A139" s="2488"/>
      <c r="B139" s="2488"/>
      <c r="C139" s="2488"/>
      <c r="D139" s="2488"/>
      <c r="E139" s="2488"/>
      <c r="F139" s="2488"/>
      <c r="G139" s="2488"/>
      <c r="H139" s="2488"/>
      <c r="I139" s="2488"/>
      <c r="J139" s="2488"/>
      <c r="K139" s="2488"/>
      <c r="L139" s="2488"/>
      <c r="M139" s="2488"/>
      <c r="N139" s="2488"/>
      <c r="O139" s="2488"/>
      <c r="P139" s="2488"/>
      <c r="Q139" s="2488"/>
    </row>
    <row r="140" spans="1:17" ht="15.75" customHeight="1">
      <c r="A140" s="2488"/>
      <c r="B140" s="2488"/>
      <c r="C140" s="2488"/>
      <c r="D140" s="2488"/>
      <c r="E140" s="2488"/>
      <c r="F140" s="2488"/>
      <c r="G140" s="2488"/>
      <c r="H140" s="2488"/>
      <c r="I140" s="2488"/>
      <c r="J140" s="2488"/>
      <c r="K140" s="2488"/>
      <c r="L140" s="2488"/>
      <c r="M140" s="2488"/>
      <c r="N140" s="2488"/>
      <c r="O140" s="2488"/>
      <c r="P140" s="2488"/>
      <c r="Q140" s="2488"/>
    </row>
    <row r="141" spans="1:17" ht="15.75" customHeight="1">
      <c r="A141" s="2488"/>
      <c r="B141" s="2488"/>
      <c r="C141" s="2488"/>
      <c r="D141" s="2488"/>
      <c r="E141" s="2488"/>
      <c r="F141" s="2488"/>
      <c r="G141" s="2488"/>
      <c r="H141" s="2488"/>
      <c r="I141" s="2488"/>
      <c r="J141" s="2488"/>
      <c r="K141" s="2488"/>
      <c r="L141" s="2488"/>
      <c r="M141" s="2488"/>
      <c r="N141" s="2488"/>
      <c r="O141" s="2488"/>
      <c r="P141" s="2488"/>
      <c r="Q141" s="2488"/>
    </row>
    <row r="142" spans="1:17" ht="15.75" customHeight="1">
      <c r="A142" s="2488"/>
      <c r="B142" s="2488"/>
      <c r="C142" s="2488"/>
      <c r="D142" s="2488"/>
      <c r="E142" s="2488"/>
      <c r="F142" s="2488"/>
      <c r="G142" s="2488"/>
      <c r="H142" s="2488"/>
      <c r="I142" s="2488"/>
      <c r="J142" s="2488"/>
      <c r="K142" s="2488"/>
      <c r="L142" s="2488"/>
      <c r="M142" s="2488"/>
      <c r="N142" s="2488"/>
      <c r="O142" s="2488"/>
      <c r="P142" s="2488"/>
      <c r="Q142" s="2488"/>
    </row>
    <row r="143" spans="1:17" ht="15.75" customHeight="1">
      <c r="A143" s="2488"/>
      <c r="B143" s="2488"/>
      <c r="C143" s="2488"/>
      <c r="D143" s="2488"/>
      <c r="E143" s="2488"/>
      <c r="F143" s="2488"/>
      <c r="G143" s="2488"/>
      <c r="H143" s="2488"/>
      <c r="I143" s="2488"/>
      <c r="J143" s="2488"/>
      <c r="K143" s="2488"/>
      <c r="L143" s="2488"/>
      <c r="M143" s="2488"/>
      <c r="N143" s="2488"/>
      <c r="O143" s="2488"/>
      <c r="P143" s="2488"/>
      <c r="Q143" s="2488"/>
    </row>
    <row r="144" spans="1:17" ht="15.75" customHeight="1">
      <c r="A144" s="2488"/>
      <c r="B144" s="2488"/>
      <c r="C144" s="2488"/>
      <c r="D144" s="2488"/>
      <c r="E144" s="2488"/>
      <c r="F144" s="2488"/>
      <c r="G144" s="2488"/>
      <c r="H144" s="2488"/>
      <c r="I144" s="2488"/>
      <c r="J144" s="2488"/>
      <c r="K144" s="2488"/>
      <c r="L144" s="2488"/>
      <c r="M144" s="2488"/>
      <c r="N144" s="2488"/>
      <c r="O144" s="2488"/>
      <c r="P144" s="2488"/>
      <c r="Q144" s="2488"/>
    </row>
    <row r="145" spans="1:17" ht="15.75" customHeight="1">
      <c r="A145" s="2488"/>
      <c r="B145" s="2488"/>
      <c r="C145" s="2488"/>
      <c r="D145" s="2488"/>
      <c r="E145" s="2488"/>
      <c r="F145" s="2488"/>
      <c r="G145" s="2488"/>
      <c r="H145" s="2488"/>
      <c r="I145" s="2488"/>
      <c r="J145" s="2488"/>
      <c r="K145" s="2488"/>
      <c r="L145" s="2488"/>
      <c r="M145" s="2488"/>
      <c r="N145" s="2488"/>
      <c r="O145" s="2488"/>
      <c r="P145" s="2488"/>
      <c r="Q145" s="2488"/>
    </row>
    <row r="146" spans="1:17" ht="15.75" customHeight="1">
      <c r="A146" s="2488"/>
      <c r="B146" s="2488"/>
      <c r="C146" s="2488"/>
      <c r="D146" s="2488"/>
      <c r="E146" s="2488"/>
      <c r="F146" s="2488"/>
      <c r="G146" s="2488"/>
      <c r="H146" s="2488"/>
      <c r="I146" s="2488"/>
      <c r="J146" s="2488"/>
      <c r="K146" s="2488"/>
      <c r="L146" s="2488"/>
      <c r="M146" s="2488"/>
      <c r="N146" s="2488"/>
      <c r="O146" s="2488"/>
      <c r="P146" s="2488"/>
      <c r="Q146" s="2488"/>
    </row>
    <row r="147" spans="1:17" ht="15.75" customHeight="1">
      <c r="A147" s="2488"/>
      <c r="B147" s="2488"/>
      <c r="C147" s="2488"/>
      <c r="D147" s="2488"/>
      <c r="E147" s="2488"/>
      <c r="F147" s="2488"/>
      <c r="G147" s="2488"/>
      <c r="H147" s="2488"/>
      <c r="I147" s="2488"/>
      <c r="J147" s="2488"/>
      <c r="K147" s="2488"/>
      <c r="L147" s="2488"/>
      <c r="M147" s="2488"/>
      <c r="N147" s="2488"/>
      <c r="O147" s="2488"/>
      <c r="P147" s="2488"/>
      <c r="Q147" s="2488"/>
    </row>
    <row r="148" spans="1:17" ht="15.75" customHeight="1">
      <c r="A148" s="2488"/>
      <c r="B148" s="2488"/>
      <c r="C148" s="2488"/>
      <c r="D148" s="2488"/>
      <c r="E148" s="2488"/>
      <c r="F148" s="2488"/>
      <c r="G148" s="2488"/>
      <c r="H148" s="2488"/>
      <c r="I148" s="2488"/>
      <c r="J148" s="2488"/>
      <c r="K148" s="2488"/>
      <c r="L148" s="2488"/>
      <c r="M148" s="2488"/>
      <c r="N148" s="2488"/>
      <c r="O148" s="2488"/>
      <c r="P148" s="2488"/>
      <c r="Q148" s="2488"/>
    </row>
    <row r="149" spans="1:17" ht="15.75" customHeight="1">
      <c r="A149" s="2488"/>
      <c r="B149" s="2488"/>
      <c r="C149" s="2488"/>
      <c r="D149" s="2488"/>
      <c r="E149" s="2488"/>
      <c r="F149" s="2488"/>
      <c r="G149" s="2488"/>
      <c r="H149" s="2488"/>
      <c r="I149" s="2488"/>
      <c r="J149" s="2488"/>
      <c r="K149" s="2488"/>
      <c r="L149" s="2488"/>
      <c r="M149" s="2488"/>
      <c r="N149" s="2488"/>
      <c r="O149" s="2488"/>
      <c r="P149" s="2488"/>
      <c r="Q149" s="2488"/>
    </row>
    <row r="150" spans="1:17" ht="15.75" customHeight="1">
      <c r="A150" s="2488"/>
      <c r="B150" s="2488"/>
      <c r="C150" s="2488"/>
      <c r="D150" s="2488"/>
      <c r="E150" s="2488"/>
      <c r="F150" s="2488"/>
      <c r="G150" s="2488"/>
      <c r="H150" s="2488"/>
      <c r="I150" s="2488"/>
      <c r="J150" s="2488"/>
      <c r="K150" s="2488"/>
      <c r="L150" s="2488"/>
      <c r="M150" s="2488"/>
      <c r="N150" s="2488"/>
      <c r="O150" s="2488"/>
      <c r="P150" s="2488"/>
      <c r="Q150" s="2488"/>
    </row>
    <row r="151" spans="1:17" ht="15.75" customHeight="1">
      <c r="A151" s="2488"/>
      <c r="B151" s="2488"/>
      <c r="C151" s="2488"/>
      <c r="D151" s="2488"/>
      <c r="E151" s="2488"/>
      <c r="F151" s="2488"/>
      <c r="G151" s="2488"/>
      <c r="H151" s="2488"/>
      <c r="I151" s="2488"/>
      <c r="J151" s="2488"/>
      <c r="K151" s="2488"/>
      <c r="L151" s="2488"/>
      <c r="M151" s="2488"/>
      <c r="N151" s="2488"/>
      <c r="O151" s="2488"/>
      <c r="P151" s="2488"/>
      <c r="Q151" s="2488"/>
    </row>
    <row r="152" spans="1:17" ht="15.75" customHeight="1">
      <c r="A152" s="2488"/>
      <c r="B152" s="2488"/>
      <c r="C152" s="2488"/>
      <c r="D152" s="2488"/>
      <c r="E152" s="2488"/>
      <c r="F152" s="2488"/>
      <c r="G152" s="2488"/>
      <c r="H152" s="2488"/>
      <c r="I152" s="2488"/>
      <c r="J152" s="2488"/>
      <c r="K152" s="2488"/>
      <c r="L152" s="2488"/>
      <c r="M152" s="2488"/>
      <c r="N152" s="2488"/>
      <c r="O152" s="2488"/>
      <c r="P152" s="2488"/>
      <c r="Q152" s="2488"/>
    </row>
    <row r="153" spans="1:17" ht="15.75" customHeight="1">
      <c r="A153" s="2488"/>
      <c r="B153" s="2488"/>
      <c r="C153" s="2488"/>
      <c r="D153" s="2488"/>
      <c r="E153" s="2488"/>
      <c r="F153" s="2488"/>
      <c r="G153" s="2488"/>
      <c r="H153" s="2488"/>
      <c r="I153" s="2488"/>
      <c r="J153" s="2488"/>
      <c r="K153" s="2488"/>
      <c r="L153" s="2488"/>
      <c r="M153" s="2488"/>
      <c r="N153" s="2488"/>
      <c r="O153" s="2488"/>
      <c r="P153" s="2488"/>
      <c r="Q153" s="2488"/>
    </row>
    <row r="154" spans="1:17" ht="15.75" customHeight="1">
      <c r="A154" s="2488"/>
      <c r="B154" s="2488"/>
      <c r="C154" s="2488"/>
      <c r="D154" s="2488"/>
      <c r="E154" s="2488"/>
      <c r="F154" s="2488"/>
      <c r="G154" s="2488"/>
      <c r="H154" s="2488"/>
      <c r="I154" s="2488"/>
      <c r="J154" s="2488"/>
      <c r="K154" s="2488"/>
      <c r="L154" s="2488"/>
      <c r="M154" s="2488"/>
      <c r="N154" s="2488"/>
      <c r="O154" s="2488"/>
      <c r="P154" s="2488"/>
      <c r="Q154" s="2488"/>
    </row>
    <row r="155" spans="1:17" ht="15.75" customHeight="1">
      <c r="A155" s="2488"/>
      <c r="B155" s="2488"/>
      <c r="C155" s="2488"/>
      <c r="D155" s="2488"/>
      <c r="E155" s="2488"/>
      <c r="F155" s="2488"/>
      <c r="G155" s="2488"/>
      <c r="H155" s="2488"/>
      <c r="I155" s="2488"/>
      <c r="J155" s="2488"/>
      <c r="K155" s="2488"/>
      <c r="L155" s="2488"/>
      <c r="M155" s="2488"/>
      <c r="N155" s="2488"/>
      <c r="O155" s="2488"/>
      <c r="P155" s="2488"/>
      <c r="Q155" s="2488"/>
    </row>
    <row r="156" spans="1:17" ht="15.75" customHeight="1">
      <c r="A156" s="2488"/>
      <c r="B156" s="2488"/>
      <c r="C156" s="2488"/>
      <c r="D156" s="2488"/>
      <c r="E156" s="2488"/>
      <c r="F156" s="2488"/>
      <c r="G156" s="2488"/>
      <c r="H156" s="2488"/>
      <c r="I156" s="2488"/>
      <c r="J156" s="2488"/>
      <c r="K156" s="2488"/>
      <c r="L156" s="2488"/>
      <c r="M156" s="2488"/>
      <c r="N156" s="2488"/>
      <c r="O156" s="2488"/>
      <c r="P156" s="2488"/>
      <c r="Q156" s="2488"/>
    </row>
    <row r="157" spans="1:17" ht="15.75" customHeight="1">
      <c r="A157" s="2488"/>
      <c r="B157" s="2488"/>
      <c r="C157" s="2488"/>
      <c r="D157" s="2488"/>
      <c r="E157" s="2488"/>
      <c r="F157" s="2488"/>
      <c r="G157" s="2488"/>
      <c r="H157" s="2488"/>
      <c r="I157" s="2488"/>
      <c r="J157" s="2488"/>
      <c r="K157" s="2488"/>
      <c r="L157" s="2488"/>
      <c r="M157" s="2488"/>
      <c r="N157" s="2488"/>
      <c r="O157" s="2488"/>
      <c r="P157" s="2488"/>
      <c r="Q157" s="2488"/>
    </row>
    <row r="158" spans="1:17" ht="15.75" customHeight="1">
      <c r="A158" s="2488"/>
      <c r="B158" s="2488"/>
      <c r="C158" s="2488"/>
      <c r="D158" s="2488"/>
      <c r="E158" s="2488"/>
      <c r="F158" s="2488"/>
      <c r="G158" s="2488"/>
      <c r="H158" s="2488"/>
      <c r="I158" s="2488"/>
      <c r="J158" s="2488"/>
      <c r="K158" s="2488"/>
      <c r="L158" s="2488"/>
      <c r="M158" s="2488"/>
      <c r="N158" s="2488"/>
      <c r="O158" s="2488"/>
      <c r="P158" s="2488"/>
      <c r="Q158" s="2488"/>
    </row>
    <row r="159" spans="1:17" ht="15.75" customHeight="1">
      <c r="A159" s="2488"/>
      <c r="B159" s="2488"/>
      <c r="C159" s="2488"/>
      <c r="D159" s="2488"/>
      <c r="E159" s="2488"/>
      <c r="F159" s="2488"/>
      <c r="G159" s="2488"/>
      <c r="H159" s="2488"/>
      <c r="I159" s="2488"/>
      <c r="J159" s="2488"/>
      <c r="K159" s="2488"/>
      <c r="L159" s="2488"/>
      <c r="M159" s="2488"/>
      <c r="N159" s="2488"/>
      <c r="O159" s="2488"/>
      <c r="P159" s="2488"/>
      <c r="Q159" s="2488"/>
    </row>
    <row r="160" spans="1:17" ht="15.75" customHeight="1">
      <c r="A160" s="2488"/>
      <c r="B160" s="2488"/>
      <c r="C160" s="2488"/>
      <c r="D160" s="2488"/>
      <c r="E160" s="2488"/>
      <c r="F160" s="2488"/>
      <c r="G160" s="2488"/>
      <c r="H160" s="2488"/>
      <c r="I160" s="2488"/>
      <c r="J160" s="2488"/>
      <c r="K160" s="2488"/>
      <c r="L160" s="2488"/>
      <c r="M160" s="2488"/>
      <c r="N160" s="2488"/>
      <c r="O160" s="2488"/>
      <c r="P160" s="2488"/>
      <c r="Q160" s="2488"/>
    </row>
    <row r="161" spans="1:17" ht="15.75" customHeight="1">
      <c r="A161" s="2488"/>
      <c r="B161" s="2488"/>
      <c r="C161" s="2488"/>
      <c r="D161" s="2488"/>
      <c r="E161" s="2488"/>
      <c r="F161" s="2488"/>
      <c r="G161" s="2488"/>
      <c r="H161" s="2488"/>
      <c r="I161" s="2488"/>
      <c r="J161" s="2488"/>
      <c r="K161" s="2488"/>
      <c r="L161" s="2488"/>
      <c r="M161" s="2488"/>
      <c r="N161" s="2488"/>
      <c r="O161" s="2488"/>
      <c r="P161" s="2488"/>
      <c r="Q161" s="2488"/>
    </row>
    <row r="162" spans="1:17" ht="15.75" customHeight="1">
      <c r="A162" s="2488"/>
      <c r="B162" s="2488"/>
      <c r="C162" s="2488"/>
      <c r="D162" s="2488"/>
      <c r="E162" s="2488"/>
      <c r="F162" s="2488"/>
      <c r="G162" s="2488"/>
      <c r="H162" s="2488"/>
      <c r="I162" s="2488"/>
      <c r="J162" s="2488"/>
      <c r="K162" s="2488"/>
      <c r="L162" s="2488"/>
      <c r="M162" s="2488"/>
      <c r="N162" s="2488"/>
      <c r="O162" s="2488"/>
      <c r="P162" s="2488"/>
      <c r="Q162" s="2488"/>
    </row>
    <row r="163" spans="1:17" ht="15.75" customHeight="1">
      <c r="A163" s="2488"/>
      <c r="B163" s="2488"/>
      <c r="C163" s="2488"/>
      <c r="D163" s="2488"/>
      <c r="E163" s="2488"/>
      <c r="F163" s="2488"/>
      <c r="G163" s="2488"/>
      <c r="H163" s="2488"/>
      <c r="I163" s="2488"/>
      <c r="J163" s="2488"/>
      <c r="K163" s="2488"/>
      <c r="L163" s="2488"/>
      <c r="M163" s="2488"/>
      <c r="N163" s="2488"/>
      <c r="O163" s="2488"/>
      <c r="P163" s="2488"/>
      <c r="Q163" s="2488"/>
    </row>
    <row r="164" spans="1:17" ht="15.75" customHeight="1">
      <c r="A164" s="2488"/>
      <c r="B164" s="2488"/>
      <c r="C164" s="2488"/>
      <c r="D164" s="2488"/>
      <c r="E164" s="2488"/>
      <c r="F164" s="2488"/>
      <c r="G164" s="2488"/>
      <c r="H164" s="2488"/>
      <c r="I164" s="2488"/>
      <c r="J164" s="2488"/>
      <c r="K164" s="2488"/>
      <c r="L164" s="2488"/>
      <c r="M164" s="2488"/>
      <c r="N164" s="2488"/>
      <c r="O164" s="2488"/>
      <c r="P164" s="2488"/>
      <c r="Q164" s="2488"/>
    </row>
    <row r="165" spans="1:17" ht="15.75" customHeight="1">
      <c r="A165" s="2488"/>
      <c r="B165" s="2488"/>
      <c r="C165" s="2488"/>
      <c r="D165" s="2488"/>
      <c r="E165" s="2488"/>
      <c r="F165" s="2488"/>
      <c r="G165" s="2488"/>
      <c r="H165" s="2488"/>
      <c r="I165" s="2488"/>
      <c r="J165" s="2488"/>
      <c r="K165" s="2488"/>
      <c r="L165" s="2488"/>
      <c r="M165" s="2488"/>
      <c r="N165" s="2488"/>
      <c r="O165" s="2488"/>
      <c r="P165" s="2488"/>
      <c r="Q165" s="2488"/>
    </row>
    <row r="166" spans="1:17" ht="15.75" customHeight="1">
      <c r="A166" s="2488"/>
      <c r="B166" s="2488"/>
      <c r="C166" s="2488"/>
      <c r="D166" s="2488"/>
      <c r="E166" s="2488"/>
      <c r="F166" s="2488"/>
      <c r="G166" s="2488"/>
      <c r="H166" s="2488"/>
      <c r="I166" s="2488"/>
      <c r="J166" s="2488"/>
      <c r="K166" s="2488"/>
      <c r="L166" s="2488"/>
      <c r="M166" s="2488"/>
      <c r="N166" s="2488"/>
      <c r="O166" s="2488"/>
      <c r="P166" s="2488"/>
      <c r="Q166" s="2488"/>
    </row>
    <row r="167" spans="1:17" ht="15.75" customHeight="1">
      <c r="A167" s="2488"/>
      <c r="B167" s="2488"/>
      <c r="C167" s="2488"/>
      <c r="D167" s="2488"/>
      <c r="E167" s="2488"/>
      <c r="F167" s="2488"/>
      <c r="G167" s="2488"/>
      <c r="H167" s="2488"/>
      <c r="I167" s="2488"/>
      <c r="J167" s="2488"/>
      <c r="K167" s="2488"/>
      <c r="L167" s="2488"/>
      <c r="M167" s="2488"/>
      <c r="N167" s="2488"/>
      <c r="O167" s="2488"/>
      <c r="P167" s="2488"/>
      <c r="Q167" s="2488"/>
    </row>
    <row r="168" spans="1:17" ht="15.75" customHeight="1">
      <c r="A168" s="2488"/>
      <c r="B168" s="2488"/>
      <c r="C168" s="2488"/>
      <c r="D168" s="2488"/>
      <c r="E168" s="2488"/>
      <c r="F168" s="2488"/>
      <c r="G168" s="2488"/>
      <c r="H168" s="2488"/>
      <c r="I168" s="2488"/>
      <c r="J168" s="2488"/>
      <c r="K168" s="2488"/>
      <c r="L168" s="2488"/>
      <c r="M168" s="2488"/>
      <c r="N168" s="2488"/>
      <c r="O168" s="2488"/>
      <c r="P168" s="2488"/>
      <c r="Q168" s="2488"/>
    </row>
    <row r="169" spans="1:17" ht="15.75" customHeight="1">
      <c r="A169" s="2488"/>
      <c r="B169" s="2488"/>
      <c r="C169" s="2488"/>
      <c r="D169" s="2488"/>
      <c r="E169" s="2488"/>
      <c r="F169" s="2488"/>
      <c r="G169" s="2488"/>
      <c r="H169" s="2488"/>
      <c r="I169" s="2488"/>
      <c r="J169" s="2488"/>
      <c r="K169" s="2488"/>
      <c r="L169" s="2488"/>
      <c r="M169" s="2488"/>
      <c r="N169" s="2488"/>
      <c r="O169" s="2488"/>
      <c r="P169" s="2488"/>
      <c r="Q169" s="2488"/>
    </row>
    <row r="170" spans="1:17" ht="15.75" customHeight="1">
      <c r="A170" s="2488"/>
      <c r="B170" s="2488"/>
      <c r="C170" s="2488"/>
      <c r="D170" s="2488"/>
      <c r="E170" s="2488"/>
      <c r="F170" s="2488"/>
      <c r="G170" s="2488"/>
      <c r="H170" s="2488"/>
      <c r="I170" s="2488"/>
      <c r="J170" s="2488"/>
      <c r="K170" s="2488"/>
      <c r="L170" s="2488"/>
      <c r="M170" s="2488"/>
      <c r="N170" s="2488"/>
      <c r="O170" s="2488"/>
      <c r="P170" s="2488"/>
      <c r="Q170" s="2488"/>
    </row>
    <row r="171" spans="1:17" ht="15.75" customHeight="1">
      <c r="A171" s="2488"/>
      <c r="B171" s="2488"/>
      <c r="C171" s="2488"/>
      <c r="D171" s="2488"/>
      <c r="E171" s="2488"/>
      <c r="F171" s="2488"/>
      <c r="G171" s="2488"/>
      <c r="H171" s="2488"/>
      <c r="I171" s="2488"/>
      <c r="J171" s="2488"/>
      <c r="K171" s="2488"/>
      <c r="L171" s="2488"/>
      <c r="M171" s="2488"/>
      <c r="N171" s="2488"/>
      <c r="O171" s="2488"/>
      <c r="P171" s="2488"/>
      <c r="Q171" s="2488"/>
    </row>
    <row r="172" spans="1:17" ht="15.75" customHeight="1">
      <c r="A172" s="2488"/>
      <c r="B172" s="2488"/>
      <c r="C172" s="2488"/>
      <c r="D172" s="2488"/>
      <c r="E172" s="2488"/>
      <c r="F172" s="2488"/>
      <c r="G172" s="2488"/>
      <c r="H172" s="2488"/>
      <c r="I172" s="2488"/>
      <c r="J172" s="2488"/>
      <c r="K172" s="2488"/>
      <c r="L172" s="2488"/>
      <c r="M172" s="2488"/>
      <c r="N172" s="2488"/>
      <c r="O172" s="2488"/>
      <c r="P172" s="2488"/>
      <c r="Q172" s="2488"/>
    </row>
    <row r="173" spans="1:17" ht="15.75" customHeight="1">
      <c r="A173" s="2488"/>
      <c r="B173" s="2488"/>
      <c r="C173" s="2488"/>
      <c r="D173" s="2488"/>
      <c r="E173" s="2488"/>
      <c r="F173" s="2488"/>
      <c r="G173" s="2488"/>
      <c r="H173" s="2488"/>
      <c r="I173" s="2488"/>
      <c r="J173" s="2488"/>
      <c r="K173" s="2488"/>
      <c r="L173" s="2488"/>
      <c r="M173" s="2488"/>
      <c r="N173" s="2488"/>
      <c r="O173" s="2488"/>
      <c r="P173" s="2488"/>
      <c r="Q173" s="2488"/>
    </row>
    <row r="174" spans="1:17" ht="15.75" customHeight="1">
      <c r="A174" s="2488"/>
      <c r="B174" s="2488"/>
      <c r="C174" s="2488"/>
      <c r="D174" s="2488"/>
      <c r="E174" s="2488"/>
      <c r="F174" s="2488"/>
      <c r="G174" s="2488"/>
      <c r="H174" s="2488"/>
      <c r="I174" s="2488"/>
      <c r="J174" s="2488"/>
      <c r="K174" s="2488"/>
      <c r="L174" s="2488"/>
      <c r="M174" s="2488"/>
      <c r="N174" s="2488"/>
      <c r="O174" s="2488"/>
      <c r="P174" s="2488"/>
      <c r="Q174" s="2488"/>
    </row>
    <row r="175" spans="1:17" ht="15.75" customHeight="1">
      <c r="A175" s="2488"/>
      <c r="B175" s="2488"/>
      <c r="C175" s="2488"/>
      <c r="D175" s="2488"/>
      <c r="E175" s="2488"/>
      <c r="F175" s="2488"/>
      <c r="G175" s="2488"/>
      <c r="H175" s="2488"/>
      <c r="I175" s="2488"/>
      <c r="J175" s="2488"/>
      <c r="K175" s="2488"/>
      <c r="L175" s="2488"/>
      <c r="M175" s="2488"/>
      <c r="N175" s="2488"/>
      <c r="O175" s="2488"/>
      <c r="P175" s="2488"/>
      <c r="Q175" s="2488"/>
    </row>
    <row r="176" spans="1:17" ht="15.75" customHeight="1">
      <c r="A176" s="2488"/>
      <c r="B176" s="2488"/>
      <c r="C176" s="2488"/>
      <c r="D176" s="2488"/>
      <c r="E176" s="2488"/>
      <c r="F176" s="2488"/>
      <c r="G176" s="2488"/>
      <c r="H176" s="2488"/>
      <c r="I176" s="2488"/>
      <c r="J176" s="2488"/>
      <c r="K176" s="2488"/>
      <c r="L176" s="2488"/>
      <c r="M176" s="2488"/>
      <c r="N176" s="2488"/>
      <c r="O176" s="2488"/>
      <c r="P176" s="2488"/>
      <c r="Q176" s="2488"/>
    </row>
    <row r="177" spans="1:17" ht="15.75" customHeight="1">
      <c r="A177" s="2488"/>
      <c r="B177" s="2488"/>
      <c r="C177" s="2488"/>
      <c r="D177" s="2488"/>
      <c r="E177" s="2488"/>
      <c r="F177" s="2488"/>
      <c r="G177" s="2488"/>
      <c r="H177" s="2488"/>
      <c r="I177" s="2488"/>
      <c r="J177" s="2488"/>
      <c r="K177" s="2488"/>
      <c r="L177" s="2488"/>
      <c r="M177" s="2488"/>
      <c r="N177" s="2488"/>
      <c r="O177" s="2488"/>
      <c r="P177" s="2488"/>
      <c r="Q177" s="2488"/>
    </row>
    <row r="178" spans="1:17" ht="15.75" customHeight="1">
      <c r="A178" s="2488"/>
      <c r="B178" s="2488"/>
      <c r="C178" s="2488"/>
      <c r="D178" s="2488"/>
      <c r="E178" s="2488"/>
      <c r="F178" s="2488"/>
      <c r="G178" s="2488"/>
      <c r="H178" s="2488"/>
      <c r="I178" s="2488"/>
      <c r="J178" s="2488"/>
      <c r="K178" s="2488"/>
      <c r="L178" s="2488"/>
      <c r="M178" s="2488"/>
      <c r="N178" s="2488"/>
      <c r="O178" s="2488"/>
      <c r="P178" s="2488"/>
      <c r="Q178" s="2488"/>
    </row>
    <row r="179" spans="1:17" ht="15.75" customHeight="1">
      <c r="A179" s="2488"/>
      <c r="B179" s="2488"/>
      <c r="C179" s="2488"/>
      <c r="D179" s="2488"/>
      <c r="E179" s="2488"/>
      <c r="F179" s="2488"/>
      <c r="G179" s="2488"/>
      <c r="H179" s="2488"/>
      <c r="I179" s="2488"/>
      <c r="J179" s="2488"/>
      <c r="K179" s="2488"/>
      <c r="L179" s="2488"/>
      <c r="M179" s="2488"/>
      <c r="N179" s="2488"/>
      <c r="O179" s="2488"/>
      <c r="P179" s="2488"/>
      <c r="Q179" s="2488"/>
    </row>
    <row r="180" spans="1:17" ht="15.75" customHeight="1">
      <c r="A180" s="2488"/>
      <c r="B180" s="2488"/>
      <c r="C180" s="2488"/>
      <c r="D180" s="2488"/>
      <c r="E180" s="2488"/>
      <c r="F180" s="2488"/>
      <c r="G180" s="2488"/>
      <c r="H180" s="2488"/>
      <c r="I180" s="2488"/>
      <c r="J180" s="2488"/>
      <c r="K180" s="2488"/>
      <c r="L180" s="2488"/>
      <c r="M180" s="2488"/>
      <c r="N180" s="2488"/>
      <c r="O180" s="2488"/>
      <c r="P180" s="2488"/>
      <c r="Q180" s="2488"/>
    </row>
    <row r="181" spans="1:17" ht="15.75" customHeight="1">
      <c r="A181" s="2488"/>
      <c r="B181" s="2488"/>
      <c r="C181" s="2488"/>
      <c r="D181" s="2488"/>
      <c r="E181" s="2488"/>
      <c r="F181" s="2488"/>
      <c r="G181" s="2488"/>
      <c r="H181" s="2488"/>
      <c r="I181" s="2488"/>
      <c r="J181" s="2488"/>
      <c r="K181" s="2488"/>
      <c r="L181" s="2488"/>
      <c r="M181" s="2488"/>
      <c r="N181" s="2488"/>
      <c r="O181" s="2488"/>
      <c r="P181" s="2488"/>
      <c r="Q181" s="2488"/>
    </row>
    <row r="182" spans="1:17" ht="15.75" customHeight="1">
      <c r="A182" s="2488"/>
      <c r="B182" s="2488"/>
      <c r="C182" s="2488"/>
      <c r="D182" s="2488"/>
      <c r="E182" s="2488"/>
      <c r="F182" s="2488"/>
      <c r="G182" s="2488"/>
      <c r="H182" s="2488"/>
      <c r="I182" s="2488"/>
      <c r="J182" s="2488"/>
      <c r="K182" s="2488"/>
      <c r="L182" s="2488"/>
      <c r="M182" s="2488"/>
      <c r="N182" s="2488"/>
      <c r="O182" s="2488"/>
      <c r="P182" s="2488"/>
      <c r="Q182" s="2488"/>
    </row>
    <row r="183" spans="1:17" ht="15.75" customHeight="1">
      <c r="A183" s="2488"/>
      <c r="B183" s="2488"/>
      <c r="C183" s="2488"/>
      <c r="D183" s="2488"/>
      <c r="E183" s="2488"/>
      <c r="F183" s="2488"/>
      <c r="G183" s="2488"/>
      <c r="H183" s="2488"/>
      <c r="I183" s="2488"/>
      <c r="J183" s="2488"/>
      <c r="K183" s="2488"/>
      <c r="L183" s="2488"/>
      <c r="M183" s="2488"/>
      <c r="N183" s="2488"/>
      <c r="O183" s="2488"/>
      <c r="P183" s="2488"/>
      <c r="Q183" s="2488"/>
    </row>
    <row r="184" spans="1:17" ht="15.75" customHeight="1">
      <c r="A184" s="2488"/>
      <c r="B184" s="2488"/>
      <c r="C184" s="2488"/>
      <c r="D184" s="2488"/>
      <c r="E184" s="2488"/>
      <c r="F184" s="2488"/>
      <c r="G184" s="2488"/>
      <c r="H184" s="2488"/>
      <c r="I184" s="2488"/>
      <c r="J184" s="2488"/>
      <c r="K184" s="2488"/>
      <c r="L184" s="2488"/>
      <c r="M184" s="2488"/>
      <c r="N184" s="2488"/>
      <c r="O184" s="2488"/>
      <c r="P184" s="2488"/>
      <c r="Q184" s="2488"/>
    </row>
    <row r="185" spans="1:17" ht="15.75" customHeight="1">
      <c r="A185" s="2488"/>
      <c r="B185" s="2488"/>
      <c r="C185" s="2488"/>
      <c r="D185" s="2488"/>
      <c r="E185" s="2488"/>
      <c r="F185" s="2488"/>
      <c r="G185" s="2488"/>
      <c r="H185" s="2488"/>
      <c r="I185" s="2488"/>
      <c r="J185" s="2488"/>
      <c r="K185" s="2488"/>
      <c r="L185" s="2488"/>
      <c r="M185" s="2488"/>
      <c r="N185" s="2488"/>
      <c r="O185" s="2488"/>
      <c r="P185" s="2488"/>
      <c r="Q185" s="2488"/>
    </row>
    <row r="186" spans="1:17" ht="15.75" customHeight="1">
      <c r="A186" s="2488"/>
      <c r="B186" s="2488"/>
      <c r="C186" s="2488"/>
      <c r="D186" s="2488"/>
      <c r="E186" s="2488"/>
      <c r="F186" s="2488"/>
      <c r="G186" s="2488"/>
      <c r="H186" s="2488"/>
      <c r="I186" s="2488"/>
      <c r="J186" s="2488"/>
      <c r="K186" s="2488"/>
      <c r="L186" s="2488"/>
      <c r="M186" s="2488"/>
      <c r="N186" s="2488"/>
      <c r="O186" s="2488"/>
      <c r="P186" s="2488"/>
      <c r="Q186" s="2488"/>
    </row>
    <row r="187" spans="1:17" ht="15.75" customHeight="1">
      <c r="A187" s="2488"/>
      <c r="B187" s="2488"/>
      <c r="C187" s="2488"/>
      <c r="D187" s="2488"/>
      <c r="E187" s="2488"/>
      <c r="F187" s="2488"/>
      <c r="G187" s="2488"/>
      <c r="H187" s="2488"/>
      <c r="I187" s="2488"/>
      <c r="J187" s="2488"/>
      <c r="K187" s="2488"/>
      <c r="L187" s="2488"/>
      <c r="M187" s="2488"/>
      <c r="N187" s="2488"/>
      <c r="O187" s="2488"/>
      <c r="P187" s="2488"/>
      <c r="Q187" s="2488"/>
    </row>
    <row r="188" spans="1:17" ht="15.75" customHeight="1">
      <c r="A188" s="2488"/>
      <c r="B188" s="2488"/>
      <c r="C188" s="2488"/>
      <c r="D188" s="2488"/>
      <c r="E188" s="2488"/>
      <c r="F188" s="2488"/>
      <c r="G188" s="2488"/>
      <c r="H188" s="2488"/>
      <c r="I188" s="2488"/>
      <c r="J188" s="2488"/>
      <c r="K188" s="2488"/>
      <c r="L188" s="2488"/>
      <c r="M188" s="2488"/>
      <c r="N188" s="2488"/>
      <c r="O188" s="2488"/>
      <c r="P188" s="2488"/>
      <c r="Q188" s="2488"/>
    </row>
    <row r="189" spans="1:17" ht="15.75" customHeight="1">
      <c r="A189" s="2488"/>
      <c r="B189" s="2488"/>
      <c r="C189" s="2488"/>
      <c r="D189" s="2488"/>
      <c r="E189" s="2488"/>
      <c r="F189" s="2488"/>
      <c r="G189" s="2488"/>
      <c r="H189" s="2488"/>
      <c r="I189" s="2488"/>
      <c r="J189" s="2488"/>
      <c r="K189" s="2488"/>
      <c r="L189" s="2488"/>
      <c r="M189" s="2488"/>
      <c r="N189" s="2488"/>
      <c r="O189" s="2488"/>
      <c r="P189" s="2488"/>
      <c r="Q189" s="2488"/>
    </row>
    <row r="190" spans="1:17" ht="15.75" customHeight="1">
      <c r="A190" s="2488"/>
      <c r="B190" s="2488"/>
      <c r="C190" s="2488"/>
      <c r="D190" s="2488"/>
      <c r="E190" s="2488"/>
      <c r="F190" s="2488"/>
      <c r="G190" s="2488"/>
      <c r="H190" s="2488"/>
      <c r="I190" s="2488"/>
      <c r="J190" s="2488"/>
      <c r="K190" s="2488"/>
      <c r="L190" s="2488"/>
      <c r="M190" s="2488"/>
      <c r="N190" s="2488"/>
      <c r="O190" s="2488"/>
      <c r="P190" s="2488"/>
      <c r="Q190" s="2488"/>
    </row>
    <row r="191" spans="1:17" ht="15.75" customHeight="1">
      <c r="A191" s="2488"/>
      <c r="B191" s="2488"/>
      <c r="C191" s="2488"/>
      <c r="D191" s="2488"/>
      <c r="E191" s="2488"/>
      <c r="F191" s="2488"/>
      <c r="G191" s="2488"/>
      <c r="H191" s="2488"/>
      <c r="I191" s="2488"/>
      <c r="J191" s="2488"/>
      <c r="K191" s="2488"/>
      <c r="L191" s="2488"/>
      <c r="M191" s="2488"/>
      <c r="N191" s="2488"/>
      <c r="O191" s="2488"/>
      <c r="P191" s="2488"/>
      <c r="Q191" s="2488"/>
    </row>
    <row r="192" spans="1:17" ht="15.75" customHeight="1">
      <c r="A192" s="2488"/>
      <c r="B192" s="2488"/>
      <c r="C192" s="2488"/>
      <c r="D192" s="2488"/>
      <c r="E192" s="2488"/>
      <c r="F192" s="2488"/>
      <c r="G192" s="2488"/>
      <c r="H192" s="2488"/>
      <c r="I192" s="2488"/>
      <c r="J192" s="2488"/>
      <c r="K192" s="2488"/>
      <c r="L192" s="2488"/>
      <c r="M192" s="2488"/>
      <c r="N192" s="2488"/>
      <c r="O192" s="2488"/>
      <c r="P192" s="2488"/>
      <c r="Q192" s="2488"/>
    </row>
    <row r="193" spans="1:17" ht="15.75" customHeight="1">
      <c r="A193" s="2488"/>
      <c r="B193" s="2488"/>
      <c r="C193" s="2488"/>
      <c r="D193" s="2488"/>
      <c r="E193" s="2488"/>
      <c r="F193" s="2488"/>
      <c r="G193" s="2488"/>
      <c r="H193" s="2488"/>
      <c r="I193" s="2488"/>
      <c r="J193" s="2488"/>
      <c r="K193" s="2488"/>
      <c r="L193" s="2488"/>
      <c r="M193" s="2488"/>
      <c r="N193" s="2488"/>
      <c r="O193" s="2488"/>
      <c r="P193" s="2488"/>
      <c r="Q193" s="2488"/>
    </row>
    <row r="194" spans="1:17" ht="15.75" customHeight="1">
      <c r="A194" s="2488"/>
      <c r="B194" s="2488"/>
      <c r="C194" s="2488"/>
      <c r="D194" s="2488"/>
      <c r="E194" s="2488"/>
      <c r="F194" s="2488"/>
      <c r="G194" s="2488"/>
      <c r="H194" s="2488"/>
      <c r="I194" s="2488"/>
      <c r="J194" s="2488"/>
      <c r="K194" s="2488"/>
      <c r="L194" s="2488"/>
      <c r="M194" s="2488"/>
      <c r="N194" s="2488"/>
      <c r="O194" s="2488"/>
      <c r="P194" s="2488"/>
      <c r="Q194" s="2488"/>
    </row>
    <row r="195" spans="1:17" ht="15.75" customHeight="1">
      <c r="A195" s="2488"/>
      <c r="B195" s="2488"/>
      <c r="C195" s="2488"/>
      <c r="D195" s="2488"/>
      <c r="E195" s="2488"/>
      <c r="F195" s="2488"/>
      <c r="G195" s="2488"/>
      <c r="H195" s="2488"/>
      <c r="I195" s="2488"/>
      <c r="J195" s="2488"/>
      <c r="K195" s="2488"/>
      <c r="L195" s="2488"/>
      <c r="M195" s="2488"/>
      <c r="N195" s="2488"/>
      <c r="O195" s="2488"/>
      <c r="P195" s="2488"/>
      <c r="Q195" s="2488"/>
    </row>
    <row r="196" spans="1:17" ht="15.75" customHeight="1">
      <c r="A196" s="2488"/>
      <c r="B196" s="2488"/>
      <c r="C196" s="2488"/>
      <c r="D196" s="2488"/>
      <c r="E196" s="2488"/>
      <c r="F196" s="2488"/>
      <c r="G196" s="2488"/>
      <c r="H196" s="2488"/>
      <c r="I196" s="2488"/>
      <c r="J196" s="2488"/>
      <c r="K196" s="2488"/>
      <c r="L196" s="2488"/>
      <c r="M196" s="2488"/>
      <c r="N196" s="2488"/>
      <c r="O196" s="2488"/>
      <c r="P196" s="2488"/>
      <c r="Q196" s="2488"/>
    </row>
    <row r="197" spans="1:17" ht="15.75" customHeight="1">
      <c r="A197" s="2488"/>
      <c r="B197" s="2488"/>
      <c r="C197" s="2488"/>
      <c r="D197" s="2488"/>
      <c r="E197" s="2488"/>
      <c r="F197" s="2488"/>
      <c r="G197" s="2488"/>
      <c r="H197" s="2488"/>
      <c r="I197" s="2488"/>
      <c r="J197" s="2488"/>
      <c r="K197" s="2488"/>
      <c r="L197" s="2488"/>
      <c r="M197" s="2488"/>
      <c r="N197" s="2488"/>
      <c r="O197" s="2488"/>
      <c r="P197" s="2488"/>
      <c r="Q197" s="2488"/>
    </row>
    <row r="198" spans="1:17" ht="15.75" customHeight="1">
      <c r="A198" s="2488"/>
      <c r="B198" s="2488"/>
      <c r="C198" s="2488"/>
      <c r="D198" s="2488"/>
      <c r="E198" s="2488"/>
      <c r="F198" s="2488"/>
      <c r="G198" s="2488"/>
      <c r="H198" s="2488"/>
      <c r="I198" s="2488"/>
      <c r="J198" s="2488"/>
      <c r="K198" s="2488"/>
      <c r="L198" s="2488"/>
      <c r="M198" s="2488"/>
      <c r="N198" s="2488"/>
      <c r="O198" s="2488"/>
      <c r="P198" s="2488"/>
      <c r="Q198" s="2488"/>
    </row>
    <row r="199" spans="1:17" ht="15.75" customHeight="1">
      <c r="A199" s="2488"/>
      <c r="B199" s="2488"/>
      <c r="C199" s="2488"/>
      <c r="D199" s="2488"/>
      <c r="E199" s="2488"/>
      <c r="F199" s="2488"/>
      <c r="G199" s="2488"/>
      <c r="H199" s="2488"/>
      <c r="I199" s="2488"/>
      <c r="J199" s="2488"/>
      <c r="K199" s="2488"/>
      <c r="L199" s="2488"/>
      <c r="M199" s="2488"/>
      <c r="N199" s="2488"/>
      <c r="O199" s="2488"/>
      <c r="P199" s="2488"/>
      <c r="Q199" s="2488"/>
    </row>
    <row r="200" spans="1:17" ht="15.75" customHeight="1">
      <c r="A200" s="2488"/>
      <c r="B200" s="2488"/>
      <c r="C200" s="2488"/>
      <c r="D200" s="2488"/>
      <c r="E200" s="2488"/>
      <c r="F200" s="2488"/>
      <c r="G200" s="2488"/>
      <c r="H200" s="2488"/>
      <c r="I200" s="2488"/>
      <c r="J200" s="2488"/>
      <c r="K200" s="2488"/>
      <c r="L200" s="2488"/>
      <c r="M200" s="2488"/>
      <c r="N200" s="2488"/>
      <c r="O200" s="2488"/>
      <c r="P200" s="2488"/>
      <c r="Q200" s="2488"/>
    </row>
    <row r="201" spans="1:17" ht="15.75" customHeight="1">
      <c r="A201" s="2488"/>
      <c r="B201" s="2488"/>
      <c r="C201" s="2488"/>
      <c r="D201" s="2488"/>
      <c r="E201" s="2488"/>
      <c r="F201" s="2488"/>
      <c r="G201" s="2488"/>
      <c r="H201" s="2488"/>
      <c r="I201" s="2488"/>
      <c r="J201" s="2488"/>
      <c r="K201" s="2488"/>
      <c r="L201" s="2488"/>
      <c r="M201" s="2488"/>
      <c r="N201" s="2488"/>
      <c r="O201" s="2488"/>
      <c r="P201" s="2488"/>
      <c r="Q201" s="2488"/>
    </row>
    <row r="202" spans="1:17" ht="15.75" customHeight="1">
      <c r="A202" s="2488"/>
      <c r="B202" s="2488"/>
      <c r="C202" s="2488"/>
      <c r="D202" s="2488"/>
      <c r="E202" s="2488"/>
      <c r="F202" s="2488"/>
      <c r="G202" s="2488"/>
      <c r="H202" s="2488"/>
      <c r="I202" s="2488"/>
      <c r="J202" s="2488"/>
      <c r="K202" s="2488"/>
      <c r="L202" s="2488"/>
      <c r="M202" s="2488"/>
      <c r="N202" s="2488"/>
      <c r="O202" s="2488"/>
      <c r="P202" s="2488"/>
      <c r="Q202" s="2488"/>
    </row>
    <row r="203" spans="1:17" ht="15.75" customHeight="1">
      <c r="A203" s="2488"/>
      <c r="B203" s="2488"/>
      <c r="C203" s="2488"/>
      <c r="D203" s="2488"/>
      <c r="E203" s="2488"/>
      <c r="F203" s="2488"/>
      <c r="G203" s="2488"/>
      <c r="H203" s="2488"/>
      <c r="I203" s="2488"/>
      <c r="J203" s="2488"/>
      <c r="K203" s="2488"/>
      <c r="L203" s="2488"/>
      <c r="M203" s="2488"/>
      <c r="N203" s="2488"/>
      <c r="O203" s="2488"/>
      <c r="P203" s="2488"/>
      <c r="Q203" s="2488"/>
    </row>
    <row r="204" spans="1:17" ht="15.75" customHeight="1">
      <c r="A204" s="2488"/>
      <c r="B204" s="2488"/>
      <c r="C204" s="2488"/>
      <c r="D204" s="2488"/>
      <c r="E204" s="2488"/>
      <c r="F204" s="2488"/>
      <c r="G204" s="2488"/>
      <c r="H204" s="2488"/>
      <c r="I204" s="2488"/>
      <c r="J204" s="2488"/>
      <c r="K204" s="2488"/>
      <c r="L204" s="2488"/>
      <c r="M204" s="2488"/>
      <c r="N204" s="2488"/>
      <c r="O204" s="2488"/>
      <c r="P204" s="2488"/>
      <c r="Q204" s="2488"/>
    </row>
    <row r="205" spans="1:17" ht="15.75" customHeight="1">
      <c r="A205" s="2488"/>
      <c r="B205" s="2488"/>
      <c r="C205" s="2488"/>
      <c r="D205" s="2488"/>
      <c r="E205" s="2488"/>
      <c r="F205" s="2488"/>
      <c r="G205" s="2488"/>
      <c r="H205" s="2488"/>
      <c r="I205" s="2488"/>
      <c r="J205" s="2488"/>
      <c r="K205" s="2488"/>
      <c r="L205" s="2488"/>
      <c r="M205" s="2488"/>
      <c r="N205" s="2488"/>
      <c r="O205" s="2488"/>
      <c r="P205" s="2488"/>
      <c r="Q205" s="2488"/>
    </row>
    <row r="206" spans="1:17" ht="15.75" customHeight="1">
      <c r="A206" s="2488"/>
      <c r="B206" s="2488"/>
      <c r="C206" s="2488"/>
      <c r="D206" s="2488"/>
      <c r="E206" s="2488"/>
      <c r="F206" s="2488"/>
      <c r="G206" s="2488"/>
      <c r="H206" s="2488"/>
      <c r="I206" s="2488"/>
      <c r="J206" s="2488"/>
      <c r="K206" s="2488"/>
      <c r="L206" s="2488"/>
      <c r="M206" s="2488"/>
      <c r="N206" s="2488"/>
      <c r="O206" s="2488"/>
      <c r="P206" s="2488"/>
      <c r="Q206" s="2488"/>
    </row>
    <row r="207" spans="1:17" ht="15.75" customHeight="1">
      <c r="A207" s="2488"/>
      <c r="B207" s="2488"/>
      <c r="C207" s="2488"/>
      <c r="D207" s="2488"/>
      <c r="E207" s="2488"/>
      <c r="F207" s="2488"/>
      <c r="G207" s="2488"/>
      <c r="H207" s="2488"/>
      <c r="I207" s="2488"/>
      <c r="J207" s="2488"/>
      <c r="K207" s="2488"/>
      <c r="L207" s="2488"/>
      <c r="M207" s="2488"/>
      <c r="N207" s="2488"/>
      <c r="O207" s="2488"/>
      <c r="P207" s="2488"/>
      <c r="Q207" s="2488"/>
    </row>
    <row r="208" spans="1:17" ht="15.75" customHeight="1">
      <c r="A208" s="2488"/>
      <c r="B208" s="2488"/>
      <c r="C208" s="2488"/>
      <c r="D208" s="2488"/>
      <c r="E208" s="2488"/>
      <c r="F208" s="2488"/>
      <c r="G208" s="2488"/>
      <c r="H208" s="2488"/>
      <c r="I208" s="2488"/>
      <c r="J208" s="2488"/>
      <c r="K208" s="2488"/>
      <c r="L208" s="2488"/>
      <c r="M208" s="2488"/>
      <c r="N208" s="2488"/>
      <c r="O208" s="2488"/>
      <c r="P208" s="2488"/>
      <c r="Q208" s="2488"/>
    </row>
    <row r="209" spans="1:17" ht="15.75" customHeight="1">
      <c r="A209" s="2488"/>
      <c r="B209" s="2488"/>
      <c r="C209" s="2488"/>
      <c r="D209" s="2488"/>
      <c r="E209" s="2488"/>
      <c r="F209" s="2488"/>
      <c r="G209" s="2488"/>
      <c r="H209" s="2488"/>
      <c r="I209" s="2488"/>
      <c r="J209" s="2488"/>
      <c r="K209" s="2488"/>
      <c r="L209" s="2488"/>
      <c r="M209" s="2488"/>
      <c r="N209" s="2488"/>
      <c r="O209" s="2488"/>
      <c r="P209" s="2488"/>
      <c r="Q209" s="2488"/>
    </row>
    <row r="210" spans="1:17" ht="15.75" customHeight="1">
      <c r="A210" s="2488"/>
      <c r="B210" s="2488"/>
      <c r="C210" s="2488"/>
      <c r="D210" s="2488"/>
      <c r="E210" s="2488"/>
      <c r="F210" s="2488"/>
      <c r="G210" s="2488"/>
      <c r="H210" s="2488"/>
      <c r="I210" s="2488"/>
      <c r="J210" s="2488"/>
      <c r="K210" s="2488"/>
      <c r="L210" s="2488"/>
      <c r="M210" s="2488"/>
      <c r="N210" s="2488"/>
      <c r="O210" s="2488"/>
      <c r="P210" s="2488"/>
      <c r="Q210" s="2488"/>
    </row>
    <row r="211" spans="1:17" ht="15.75" customHeight="1">
      <c r="A211" s="2488"/>
      <c r="B211" s="2488"/>
      <c r="C211" s="2488"/>
      <c r="D211" s="2488"/>
      <c r="E211" s="2488"/>
      <c r="F211" s="2488"/>
      <c r="G211" s="2488"/>
      <c r="H211" s="2488"/>
      <c r="I211" s="2488"/>
      <c r="J211" s="2488"/>
      <c r="K211" s="2488"/>
      <c r="L211" s="2488"/>
      <c r="M211" s="2488"/>
      <c r="N211" s="2488"/>
      <c r="O211" s="2488"/>
      <c r="P211" s="2488"/>
      <c r="Q211" s="2488"/>
    </row>
    <row r="212" spans="1:17" ht="15.75" customHeight="1">
      <c r="A212" s="2488"/>
      <c r="B212" s="2488"/>
      <c r="C212" s="2488"/>
      <c r="D212" s="2488"/>
      <c r="E212" s="2488"/>
      <c r="F212" s="2488"/>
      <c r="G212" s="2488"/>
      <c r="H212" s="2488"/>
      <c r="I212" s="2488"/>
      <c r="J212" s="2488"/>
      <c r="K212" s="2488"/>
      <c r="L212" s="2488"/>
      <c r="M212" s="2488"/>
      <c r="N212" s="2488"/>
      <c r="O212" s="2488"/>
      <c r="P212" s="2488"/>
      <c r="Q212" s="2488"/>
    </row>
    <row r="213" spans="1:17" ht="15.75" customHeight="1">
      <c r="A213" s="2488"/>
      <c r="B213" s="2488"/>
      <c r="C213" s="2488"/>
      <c r="D213" s="2488"/>
      <c r="E213" s="2488"/>
      <c r="F213" s="2488"/>
      <c r="G213" s="2488"/>
      <c r="H213" s="2488"/>
      <c r="I213" s="2488"/>
      <c r="J213" s="2488"/>
      <c r="K213" s="2488"/>
      <c r="L213" s="2488"/>
      <c r="M213" s="2488"/>
      <c r="N213" s="2488"/>
      <c r="O213" s="2488"/>
      <c r="P213" s="2488"/>
      <c r="Q213" s="2488"/>
    </row>
    <row r="214" spans="1:17" ht="15.75" customHeight="1">
      <c r="A214" s="2488"/>
      <c r="B214" s="2488"/>
      <c r="C214" s="2488"/>
      <c r="D214" s="2488"/>
      <c r="E214" s="2488"/>
      <c r="F214" s="2488"/>
      <c r="G214" s="2488"/>
      <c r="H214" s="2488"/>
      <c r="I214" s="2488"/>
      <c r="J214" s="2488"/>
      <c r="K214" s="2488"/>
      <c r="L214" s="2488"/>
      <c r="M214" s="2488"/>
      <c r="N214" s="2488"/>
      <c r="O214" s="2488"/>
      <c r="P214" s="2488"/>
      <c r="Q214" s="2488"/>
    </row>
    <row r="215" spans="1:17" ht="15.75" customHeight="1">
      <c r="A215" s="2488"/>
      <c r="B215" s="2488"/>
      <c r="C215" s="2488"/>
      <c r="D215" s="2488"/>
      <c r="E215" s="2488"/>
      <c r="F215" s="2488"/>
      <c r="G215" s="2488"/>
      <c r="H215" s="2488"/>
      <c r="I215" s="2488"/>
      <c r="J215" s="2488"/>
      <c r="K215" s="2488"/>
      <c r="L215" s="2488"/>
      <c r="M215" s="2488"/>
      <c r="N215" s="2488"/>
      <c r="O215" s="2488"/>
      <c r="P215" s="2488"/>
      <c r="Q215" s="2488"/>
    </row>
    <row r="216" spans="1:17" ht="15.75" customHeight="1">
      <c r="A216" s="2488"/>
      <c r="B216" s="2488"/>
      <c r="C216" s="2488"/>
      <c r="D216" s="2488"/>
      <c r="E216" s="2488"/>
      <c r="F216" s="2488"/>
      <c r="G216" s="2488"/>
      <c r="H216" s="2488"/>
      <c r="I216" s="2488"/>
      <c r="J216" s="2488"/>
      <c r="K216" s="2488"/>
      <c r="L216" s="2488"/>
      <c r="M216" s="2488"/>
      <c r="N216" s="2488"/>
      <c r="O216" s="2488"/>
      <c r="P216" s="2488"/>
      <c r="Q216" s="2488"/>
    </row>
    <row r="217" spans="1:17" ht="15.75" customHeight="1">
      <c r="A217" s="2488"/>
      <c r="B217" s="2488"/>
      <c r="C217" s="2488"/>
      <c r="D217" s="2488"/>
      <c r="E217" s="2488"/>
      <c r="F217" s="2488"/>
      <c r="G217" s="2488"/>
      <c r="H217" s="2488"/>
      <c r="I217" s="2488"/>
      <c r="J217" s="2488"/>
      <c r="K217" s="2488"/>
      <c r="L217" s="2488"/>
      <c r="M217" s="2488"/>
      <c r="N217" s="2488"/>
      <c r="O217" s="2488"/>
      <c r="P217" s="2488"/>
      <c r="Q217" s="2488"/>
    </row>
    <row r="218" spans="1:17" ht="15.75" customHeight="1">
      <c r="A218" s="2488"/>
      <c r="B218" s="2488"/>
      <c r="C218" s="2488"/>
      <c r="D218" s="2488"/>
      <c r="E218" s="2488"/>
      <c r="F218" s="2488"/>
      <c r="G218" s="2488"/>
      <c r="H218" s="2488"/>
      <c r="I218" s="2488"/>
      <c r="J218" s="2488"/>
      <c r="K218" s="2488"/>
      <c r="L218" s="2488"/>
      <c r="M218" s="2488"/>
      <c r="N218" s="2488"/>
      <c r="O218" s="2488"/>
      <c r="P218" s="2488"/>
      <c r="Q218" s="2488"/>
    </row>
    <row r="219" spans="1:17" ht="15.75" customHeight="1">
      <c r="A219" s="2488"/>
      <c r="B219" s="2488"/>
      <c r="C219" s="2488"/>
      <c r="D219" s="2488"/>
      <c r="E219" s="2488"/>
      <c r="F219" s="2488"/>
      <c r="G219" s="2488"/>
      <c r="H219" s="2488"/>
      <c r="I219" s="2488"/>
      <c r="J219" s="2488"/>
      <c r="K219" s="2488"/>
      <c r="L219" s="2488"/>
      <c r="M219" s="2488"/>
      <c r="N219" s="2488"/>
      <c r="O219" s="2488"/>
      <c r="P219" s="2488"/>
      <c r="Q219" s="2488"/>
    </row>
    <row r="220" spans="1:17" ht="15.75" customHeight="1">
      <c r="A220" s="2488"/>
      <c r="B220" s="2488"/>
      <c r="C220" s="2488"/>
      <c r="D220" s="2488"/>
      <c r="E220" s="2488"/>
      <c r="F220" s="2488"/>
      <c r="G220" s="2488"/>
      <c r="H220" s="2488"/>
      <c r="I220" s="2488"/>
      <c r="J220" s="2488"/>
      <c r="K220" s="2488"/>
      <c r="L220" s="2488"/>
      <c r="M220" s="2488"/>
      <c r="N220" s="2488"/>
      <c r="O220" s="2488"/>
      <c r="P220" s="2488"/>
      <c r="Q220" s="2488"/>
    </row>
    <row r="221" spans="1:17" ht="15.75" customHeight="1">
      <c r="A221" s="2488"/>
      <c r="B221" s="2488"/>
      <c r="C221" s="2488"/>
      <c r="D221" s="2488"/>
      <c r="E221" s="2488"/>
      <c r="F221" s="2488"/>
      <c r="G221" s="2488"/>
      <c r="H221" s="2488"/>
      <c r="I221" s="2488"/>
      <c r="J221" s="2488"/>
      <c r="K221" s="2488"/>
      <c r="L221" s="2488"/>
      <c r="M221" s="2488"/>
      <c r="N221" s="2488"/>
      <c r="O221" s="2488"/>
      <c r="P221" s="2488"/>
      <c r="Q221" s="2488"/>
    </row>
    <row r="222" spans="1:17" ht="15.75" customHeight="1">
      <c r="A222" s="2488"/>
      <c r="B222" s="2488"/>
      <c r="C222" s="2488"/>
      <c r="D222" s="2488"/>
      <c r="E222" s="2488"/>
      <c r="F222" s="2488"/>
      <c r="G222" s="2488"/>
      <c r="H222" s="2488"/>
      <c r="I222" s="2488"/>
      <c r="J222" s="2488"/>
      <c r="K222" s="2488"/>
      <c r="L222" s="2488"/>
      <c r="M222" s="2488"/>
      <c r="N222" s="2488"/>
      <c r="O222" s="2488"/>
      <c r="P222" s="2488"/>
      <c r="Q222" s="2488"/>
    </row>
    <row r="223" spans="1:17" ht="15.75" customHeight="1">
      <c r="A223" s="2488"/>
      <c r="B223" s="2488"/>
      <c r="C223" s="2488"/>
      <c r="D223" s="2488"/>
      <c r="E223" s="2488"/>
      <c r="F223" s="2488"/>
      <c r="G223" s="2488"/>
      <c r="H223" s="2488"/>
      <c r="I223" s="2488"/>
      <c r="J223" s="2488"/>
      <c r="K223" s="2488"/>
      <c r="L223" s="2488"/>
      <c r="M223" s="2488"/>
      <c r="N223" s="2488"/>
      <c r="O223" s="2488"/>
      <c r="P223" s="2488"/>
      <c r="Q223" s="2488"/>
    </row>
    <row r="224" spans="1:17" ht="15.75" customHeight="1">
      <c r="A224" s="2488"/>
      <c r="B224" s="2488"/>
      <c r="C224" s="2488"/>
      <c r="D224" s="2488"/>
      <c r="E224" s="2488"/>
      <c r="F224" s="2488"/>
      <c r="G224" s="2488"/>
      <c r="H224" s="2488"/>
      <c r="I224" s="2488"/>
      <c r="J224" s="2488"/>
      <c r="K224" s="2488"/>
      <c r="L224" s="2488"/>
      <c r="M224" s="2488"/>
      <c r="N224" s="2488"/>
      <c r="O224" s="2488"/>
      <c r="P224" s="2488"/>
      <c r="Q224" s="2488"/>
    </row>
    <row r="225" spans="1:17" ht="15.75" customHeight="1">
      <c r="A225" s="2488"/>
      <c r="B225" s="2488"/>
      <c r="C225" s="2488"/>
      <c r="D225" s="2488"/>
      <c r="E225" s="2488"/>
      <c r="F225" s="2488"/>
      <c r="G225" s="2488"/>
      <c r="H225" s="2488"/>
      <c r="I225" s="2488"/>
      <c r="J225" s="2488"/>
      <c r="K225" s="2488"/>
      <c r="L225" s="2488"/>
      <c r="M225" s="2488"/>
      <c r="N225" s="2488"/>
      <c r="O225" s="2488"/>
      <c r="P225" s="2488"/>
      <c r="Q225" s="2488"/>
    </row>
    <row r="226" spans="1:17" ht="15.75" customHeight="1">
      <c r="A226" s="2488"/>
      <c r="B226" s="2488"/>
      <c r="C226" s="2488"/>
      <c r="D226" s="2488"/>
      <c r="E226" s="2488"/>
      <c r="F226" s="2488"/>
      <c r="G226" s="2488"/>
      <c r="H226" s="2488"/>
      <c r="I226" s="2488"/>
      <c r="J226" s="2488"/>
      <c r="K226" s="2488"/>
      <c r="L226" s="2488"/>
      <c r="M226" s="2488"/>
      <c r="N226" s="2488"/>
      <c r="O226" s="2488"/>
      <c r="P226" s="2488"/>
      <c r="Q226" s="2488"/>
    </row>
    <row r="227" spans="1:17" ht="15.75" customHeight="1">
      <c r="A227" s="2488"/>
      <c r="B227" s="2488"/>
      <c r="C227" s="2488"/>
      <c r="D227" s="2488"/>
      <c r="E227" s="2488"/>
      <c r="F227" s="2488"/>
      <c r="G227" s="2488"/>
      <c r="H227" s="2488"/>
      <c r="I227" s="2488"/>
      <c r="J227" s="2488"/>
      <c r="K227" s="2488"/>
      <c r="L227" s="2488"/>
      <c r="M227" s="2488"/>
      <c r="N227" s="2488"/>
      <c r="O227" s="2488"/>
      <c r="P227" s="2488"/>
      <c r="Q227" s="2488"/>
    </row>
    <row r="228" spans="1:17" ht="15.75" customHeight="1">
      <c r="A228" s="2488"/>
      <c r="B228" s="2488"/>
      <c r="C228" s="2488"/>
      <c r="D228" s="2488"/>
      <c r="E228" s="2488"/>
      <c r="F228" s="2488"/>
      <c r="G228" s="2488"/>
      <c r="H228" s="2488"/>
      <c r="I228" s="2488"/>
      <c r="J228" s="2488"/>
      <c r="K228" s="2488"/>
      <c r="L228" s="2488"/>
      <c r="M228" s="2488"/>
      <c r="N228" s="2488"/>
      <c r="O228" s="2488"/>
      <c r="P228" s="2488"/>
      <c r="Q228" s="2488"/>
    </row>
    <row r="229" spans="1:17" ht="15.75" customHeight="1">
      <c r="A229" s="2488"/>
      <c r="B229" s="2488"/>
      <c r="C229" s="2488"/>
      <c r="D229" s="2488"/>
      <c r="E229" s="2488"/>
      <c r="F229" s="2488"/>
      <c r="G229" s="2488"/>
      <c r="H229" s="2488"/>
      <c r="I229" s="2488"/>
      <c r="J229" s="2488"/>
      <c r="K229" s="2488"/>
      <c r="L229" s="2488"/>
      <c r="M229" s="2488"/>
      <c r="N229" s="2488"/>
      <c r="O229" s="2488"/>
      <c r="P229" s="2488"/>
      <c r="Q229" s="2488"/>
    </row>
    <row r="230" spans="1:17" ht="15.75" customHeight="1">
      <c r="A230" s="2488"/>
      <c r="B230" s="2488"/>
      <c r="C230" s="2488"/>
      <c r="D230" s="2488"/>
      <c r="E230" s="2488"/>
      <c r="F230" s="2488"/>
      <c r="G230" s="2488"/>
      <c r="H230" s="2488"/>
      <c r="I230" s="2488"/>
      <c r="J230" s="2488"/>
      <c r="K230" s="2488"/>
      <c r="L230" s="2488"/>
      <c r="M230" s="2488"/>
      <c r="N230" s="2488"/>
      <c r="O230" s="2488"/>
      <c r="P230" s="2488"/>
      <c r="Q230" s="2488"/>
    </row>
    <row r="231" spans="1:17" ht="15.75" customHeight="1">
      <c r="A231" s="2488"/>
      <c r="B231" s="2488"/>
      <c r="C231" s="2488"/>
      <c r="D231" s="2488"/>
      <c r="E231" s="2488"/>
      <c r="F231" s="2488"/>
      <c r="G231" s="2488"/>
      <c r="H231" s="2488"/>
      <c r="I231" s="2488"/>
      <c r="J231" s="2488"/>
      <c r="K231" s="2488"/>
      <c r="L231" s="2488"/>
      <c r="M231" s="2488"/>
      <c r="N231" s="2488"/>
      <c r="O231" s="2488"/>
      <c r="P231" s="2488"/>
      <c r="Q231" s="2488"/>
    </row>
    <row r="232" spans="1:17" ht="15.75" customHeight="1">
      <c r="A232" s="2488"/>
      <c r="B232" s="2488"/>
      <c r="C232" s="2488"/>
      <c r="D232" s="2488"/>
      <c r="E232" s="2488"/>
      <c r="F232" s="2488"/>
      <c r="G232" s="2488"/>
      <c r="H232" s="2488"/>
      <c r="I232" s="2488"/>
      <c r="J232" s="2488"/>
      <c r="K232" s="2488"/>
      <c r="L232" s="2488"/>
      <c r="M232" s="2488"/>
      <c r="N232" s="2488"/>
      <c r="O232" s="2488"/>
      <c r="P232" s="2488"/>
      <c r="Q232" s="2488"/>
    </row>
    <row r="233" spans="1:17" ht="15.75" customHeight="1">
      <c r="A233" s="2488"/>
      <c r="B233" s="2488"/>
      <c r="C233" s="2488"/>
      <c r="D233" s="2488"/>
      <c r="E233" s="2488"/>
      <c r="F233" s="2488"/>
      <c r="G233" s="2488"/>
      <c r="H233" s="2488"/>
      <c r="I233" s="2488"/>
      <c r="J233" s="2488"/>
      <c r="K233" s="2488"/>
      <c r="L233" s="2488"/>
      <c r="M233" s="2488"/>
      <c r="N233" s="2488"/>
      <c r="O233" s="2488"/>
      <c r="P233" s="2488"/>
      <c r="Q233" s="2488"/>
    </row>
    <row r="234" spans="1:17" ht="15.75" customHeight="1">
      <c r="A234" s="2488"/>
      <c r="B234" s="2488"/>
      <c r="C234" s="2488"/>
      <c r="D234" s="2488"/>
      <c r="E234" s="2488"/>
      <c r="F234" s="2488"/>
      <c r="G234" s="2488"/>
      <c r="H234" s="2488"/>
      <c r="I234" s="2488"/>
      <c r="J234" s="2488"/>
      <c r="K234" s="2488"/>
      <c r="L234" s="2488"/>
      <c r="M234" s="2488"/>
      <c r="N234" s="2488"/>
      <c r="O234" s="2488"/>
      <c r="P234" s="2488"/>
      <c r="Q234" s="2488"/>
    </row>
    <row r="235" spans="1:17" ht="15.75" customHeight="1">
      <c r="A235" s="2488"/>
      <c r="B235" s="2488"/>
      <c r="C235" s="2488"/>
      <c r="D235" s="2488"/>
      <c r="E235" s="2488"/>
      <c r="F235" s="2488"/>
      <c r="G235" s="2488"/>
      <c r="H235" s="2488"/>
      <c r="I235" s="2488"/>
      <c r="J235" s="2488"/>
      <c r="K235" s="2488"/>
      <c r="L235" s="2488"/>
      <c r="M235" s="2488"/>
      <c r="N235" s="2488"/>
      <c r="O235" s="2488"/>
      <c r="P235" s="2488"/>
      <c r="Q235" s="2488"/>
    </row>
    <row r="236" spans="1:17" ht="15.75" customHeight="1">
      <c r="A236" s="2488"/>
      <c r="B236" s="2488"/>
      <c r="C236" s="2488"/>
      <c r="D236" s="2488"/>
      <c r="E236" s="2488"/>
      <c r="F236" s="2488"/>
      <c r="G236" s="2488"/>
      <c r="H236" s="2488"/>
      <c r="I236" s="2488"/>
      <c r="J236" s="2488"/>
      <c r="K236" s="2488"/>
      <c r="L236" s="2488"/>
      <c r="M236" s="2488"/>
      <c r="N236" s="2488"/>
      <c r="O236" s="2488"/>
      <c r="P236" s="2488"/>
      <c r="Q236" s="2488"/>
    </row>
    <row r="237" spans="1:17" ht="15.75" customHeight="1">
      <c r="A237" s="2488"/>
      <c r="B237" s="2488"/>
      <c r="C237" s="2488"/>
      <c r="D237" s="2488"/>
      <c r="E237" s="2488"/>
      <c r="F237" s="2488"/>
      <c r="G237" s="2488"/>
      <c r="H237" s="2488"/>
      <c r="I237" s="2488"/>
      <c r="J237" s="2488"/>
      <c r="K237" s="2488"/>
      <c r="L237" s="2488"/>
      <c r="M237" s="2488"/>
      <c r="N237" s="2488"/>
      <c r="O237" s="2488"/>
      <c r="P237" s="2488"/>
      <c r="Q237" s="2488"/>
    </row>
    <row r="238" spans="1:17" ht="15.75" customHeight="1">
      <c r="A238" s="2488"/>
      <c r="B238" s="2488"/>
      <c r="C238" s="2488"/>
      <c r="D238" s="2488"/>
      <c r="E238" s="2488"/>
      <c r="F238" s="2488"/>
      <c r="G238" s="2488"/>
      <c r="H238" s="2488"/>
      <c r="I238" s="2488"/>
      <c r="J238" s="2488"/>
      <c r="K238" s="2488"/>
      <c r="L238" s="2488"/>
      <c r="M238" s="2488"/>
      <c r="N238" s="2488"/>
      <c r="O238" s="2488"/>
      <c r="P238" s="2488"/>
      <c r="Q238" s="2488"/>
    </row>
    <row r="239" spans="1:17" ht="15.75" customHeight="1">
      <c r="A239" s="2488"/>
      <c r="B239" s="2488"/>
      <c r="C239" s="2488"/>
      <c r="D239" s="2488"/>
      <c r="E239" s="2488"/>
      <c r="F239" s="2488"/>
      <c r="G239" s="2488"/>
      <c r="H239" s="2488"/>
      <c r="I239" s="2488"/>
      <c r="J239" s="2488"/>
      <c r="K239" s="2488"/>
      <c r="L239" s="2488"/>
      <c r="M239" s="2488"/>
      <c r="N239" s="2488"/>
      <c r="O239" s="2488"/>
      <c r="P239" s="2488"/>
      <c r="Q239" s="2488"/>
    </row>
    <row r="240" spans="1:17" ht="15.75" customHeight="1">
      <c r="A240" s="2488"/>
      <c r="B240" s="2488"/>
      <c r="C240" s="2488"/>
      <c r="D240" s="2488"/>
      <c r="E240" s="2488"/>
      <c r="F240" s="2488"/>
      <c r="G240" s="2488"/>
      <c r="H240" s="2488"/>
      <c r="I240" s="2488"/>
      <c r="J240" s="2488"/>
      <c r="K240" s="2488"/>
      <c r="L240" s="2488"/>
      <c r="M240" s="2488"/>
      <c r="N240" s="2488"/>
      <c r="O240" s="2488"/>
      <c r="P240" s="2488"/>
      <c r="Q240" s="2488"/>
    </row>
    <row r="241" spans="1:17" ht="15.75" customHeight="1">
      <c r="A241" s="2488"/>
      <c r="B241" s="2488"/>
      <c r="C241" s="2488"/>
      <c r="D241" s="2488"/>
      <c r="E241" s="2488"/>
      <c r="F241" s="2488"/>
      <c r="G241" s="2488"/>
      <c r="H241" s="2488"/>
      <c r="I241" s="2488"/>
      <c r="J241" s="2488"/>
      <c r="K241" s="2488"/>
      <c r="L241" s="2488"/>
      <c r="M241" s="2488"/>
      <c r="N241" s="2488"/>
      <c r="O241" s="2488"/>
      <c r="P241" s="2488"/>
      <c r="Q241" s="2488"/>
    </row>
    <row r="242" spans="1:17" ht="15.75" customHeight="1">
      <c r="A242" s="2488"/>
      <c r="B242" s="2488"/>
      <c r="C242" s="2488"/>
      <c r="D242" s="2488"/>
      <c r="E242" s="2488"/>
      <c r="F242" s="2488"/>
      <c r="G242" s="2488"/>
      <c r="H242" s="2488"/>
      <c r="I242" s="2488"/>
      <c r="J242" s="2488"/>
      <c r="K242" s="2488"/>
      <c r="L242" s="2488"/>
      <c r="M242" s="2488"/>
      <c r="N242" s="2488"/>
      <c r="O242" s="2488"/>
      <c r="P242" s="2488"/>
      <c r="Q242" s="2488"/>
    </row>
    <row r="243" spans="1:17" ht="15.75" customHeight="1">
      <c r="A243" s="2488"/>
      <c r="B243" s="2488"/>
      <c r="C243" s="2488"/>
      <c r="D243" s="2488"/>
      <c r="E243" s="2488"/>
      <c r="F243" s="2488"/>
      <c r="G243" s="2488"/>
      <c r="H243" s="2488"/>
      <c r="I243" s="2488"/>
      <c r="J243" s="2488"/>
      <c r="K243" s="2488"/>
      <c r="L243" s="2488"/>
      <c r="M243" s="2488"/>
      <c r="N243" s="2488"/>
      <c r="O243" s="2488"/>
      <c r="P243" s="2488"/>
      <c r="Q243" s="2488"/>
    </row>
    <row r="244" spans="1:17" ht="15.75" customHeight="1">
      <c r="A244" s="2488"/>
      <c r="B244" s="2488"/>
      <c r="C244" s="2488"/>
      <c r="D244" s="2488"/>
      <c r="E244" s="2488"/>
      <c r="F244" s="2488"/>
      <c r="G244" s="2488"/>
      <c r="H244" s="2488"/>
      <c r="I244" s="2488"/>
      <c r="J244" s="2488"/>
      <c r="K244" s="2488"/>
      <c r="L244" s="2488"/>
      <c r="M244" s="2488"/>
      <c r="N244" s="2488"/>
      <c r="O244" s="2488"/>
      <c r="P244" s="2488"/>
      <c r="Q244" s="2488"/>
    </row>
    <row r="245" spans="1:17" ht="15.75" customHeight="1">
      <c r="A245" s="2488"/>
      <c r="B245" s="2488"/>
      <c r="C245" s="2488"/>
      <c r="D245" s="2488"/>
      <c r="E245" s="2488"/>
      <c r="F245" s="2488"/>
      <c r="G245" s="2488"/>
      <c r="H245" s="2488"/>
      <c r="I245" s="2488"/>
      <c r="J245" s="2488"/>
      <c r="K245" s="2488"/>
      <c r="L245" s="2488"/>
      <c r="M245" s="2488"/>
      <c r="N245" s="2488"/>
      <c r="O245" s="2488"/>
      <c r="P245" s="2488"/>
      <c r="Q245" s="2488"/>
    </row>
    <row r="246" spans="1:17" ht="15.75" customHeight="1">
      <c r="A246" s="2488"/>
      <c r="B246" s="2488"/>
      <c r="C246" s="2488"/>
      <c r="D246" s="2488"/>
      <c r="E246" s="2488"/>
      <c r="F246" s="2488"/>
      <c r="G246" s="2488"/>
      <c r="H246" s="2488"/>
      <c r="I246" s="2488"/>
      <c r="J246" s="2488"/>
      <c r="K246" s="2488"/>
      <c r="L246" s="2488"/>
      <c r="M246" s="2488"/>
      <c r="N246" s="2488"/>
      <c r="O246" s="2488"/>
      <c r="P246" s="2488"/>
      <c r="Q246" s="2488"/>
    </row>
    <row r="247" spans="1:17" ht="15.75" customHeight="1">
      <c r="A247" s="2488"/>
      <c r="B247" s="2488"/>
      <c r="C247" s="2488"/>
      <c r="D247" s="2488"/>
      <c r="E247" s="2488"/>
      <c r="F247" s="2488"/>
      <c r="G247" s="2488"/>
      <c r="H247" s="2488"/>
      <c r="I247" s="2488"/>
      <c r="J247" s="2488"/>
      <c r="K247" s="2488"/>
      <c r="L247" s="2488"/>
      <c r="M247" s="2488"/>
      <c r="N247" s="2488"/>
      <c r="O247" s="2488"/>
      <c r="P247" s="2488"/>
      <c r="Q247" s="2488"/>
    </row>
    <row r="248" spans="1:17" ht="15.75" customHeight="1">
      <c r="A248" s="2488"/>
      <c r="B248" s="2488"/>
      <c r="C248" s="2488"/>
      <c r="D248" s="2488"/>
      <c r="E248" s="2488"/>
      <c r="F248" s="2488"/>
      <c r="G248" s="2488"/>
      <c r="H248" s="2488"/>
      <c r="I248" s="2488"/>
      <c r="J248" s="2488"/>
      <c r="K248" s="2488"/>
      <c r="L248" s="2488"/>
      <c r="M248" s="2488"/>
      <c r="N248" s="2488"/>
      <c r="O248" s="2488"/>
      <c r="P248" s="2488"/>
      <c r="Q248" s="2488"/>
    </row>
    <row r="249" spans="1:17" ht="15.75" customHeight="1">
      <c r="A249" s="2488"/>
      <c r="B249" s="2488"/>
      <c r="C249" s="2488"/>
      <c r="D249" s="2488"/>
      <c r="E249" s="2488"/>
      <c r="F249" s="2488"/>
      <c r="G249" s="2488"/>
      <c r="H249" s="2488"/>
      <c r="I249" s="2488"/>
      <c r="J249" s="2488"/>
      <c r="K249" s="2488"/>
      <c r="L249" s="2488"/>
      <c r="M249" s="2488"/>
      <c r="N249" s="2488"/>
      <c r="O249" s="2488"/>
      <c r="P249" s="2488"/>
      <c r="Q249" s="2488"/>
    </row>
    <row r="250" spans="1:17" ht="15.75" customHeight="1">
      <c r="A250" s="2488"/>
      <c r="B250" s="2488"/>
      <c r="C250" s="2488"/>
      <c r="D250" s="2488"/>
      <c r="E250" s="2488"/>
      <c r="F250" s="2488"/>
      <c r="G250" s="2488"/>
      <c r="H250" s="2488"/>
      <c r="I250" s="2488"/>
      <c r="J250" s="2488"/>
      <c r="K250" s="2488"/>
      <c r="L250" s="2488"/>
      <c r="M250" s="2488"/>
      <c r="N250" s="2488"/>
      <c r="O250" s="2488"/>
      <c r="P250" s="2488"/>
      <c r="Q250" s="2488"/>
    </row>
    <row r="251" spans="1:17" ht="15.75" customHeight="1">
      <c r="A251" s="2488"/>
      <c r="B251" s="2488"/>
      <c r="C251" s="2488"/>
      <c r="D251" s="2488"/>
      <c r="E251" s="2488"/>
      <c r="F251" s="2488"/>
      <c r="G251" s="2488"/>
      <c r="H251" s="2488"/>
      <c r="I251" s="2488"/>
      <c r="J251" s="2488"/>
      <c r="K251" s="2488"/>
      <c r="L251" s="2488"/>
      <c r="M251" s="2488"/>
      <c r="N251" s="2488"/>
      <c r="O251" s="2488"/>
      <c r="P251" s="2488"/>
      <c r="Q251" s="2488"/>
    </row>
    <row r="252" spans="1:17" ht="15.75" customHeight="1">
      <c r="A252" s="2488"/>
      <c r="B252" s="2488"/>
      <c r="C252" s="2488"/>
      <c r="D252" s="2488"/>
      <c r="E252" s="2488"/>
      <c r="F252" s="2488"/>
      <c r="G252" s="2488"/>
      <c r="H252" s="2488"/>
      <c r="I252" s="2488"/>
      <c r="J252" s="2488"/>
      <c r="K252" s="2488"/>
      <c r="L252" s="2488"/>
      <c r="M252" s="2488"/>
      <c r="N252" s="2488"/>
      <c r="O252" s="2488"/>
      <c r="P252" s="2488"/>
      <c r="Q252" s="2488"/>
    </row>
    <row r="253" spans="1:17" ht="15.75" customHeight="1">
      <c r="A253" s="2488"/>
      <c r="B253" s="2488"/>
      <c r="C253" s="2488"/>
      <c r="D253" s="2488"/>
      <c r="E253" s="2488"/>
      <c r="F253" s="2488"/>
      <c r="G253" s="2488"/>
      <c r="H253" s="2488"/>
      <c r="I253" s="2488"/>
      <c r="J253" s="2488"/>
      <c r="K253" s="2488"/>
      <c r="L253" s="2488"/>
      <c r="M253" s="2488"/>
      <c r="N253" s="2488"/>
      <c r="O253" s="2488"/>
      <c r="P253" s="2488"/>
      <c r="Q253" s="2488"/>
    </row>
    <row r="254" spans="1:17" ht="15.75" customHeight="1">
      <c r="A254" s="2488"/>
      <c r="B254" s="2488"/>
      <c r="C254" s="2488"/>
      <c r="D254" s="2488"/>
      <c r="E254" s="2488"/>
      <c r="F254" s="2488"/>
      <c r="G254" s="2488"/>
      <c r="H254" s="2488"/>
      <c r="I254" s="2488"/>
      <c r="J254" s="2488"/>
      <c r="K254" s="2488"/>
      <c r="L254" s="2488"/>
      <c r="M254" s="2488"/>
      <c r="N254" s="2488"/>
      <c r="O254" s="2488"/>
      <c r="P254" s="2488"/>
      <c r="Q254" s="2488"/>
    </row>
    <row r="255" spans="1:17" ht="15.75" customHeight="1">
      <c r="A255" s="2488"/>
      <c r="B255" s="2488"/>
      <c r="C255" s="2488"/>
      <c r="D255" s="2488"/>
      <c r="E255" s="2488"/>
      <c r="F255" s="2488"/>
      <c r="G255" s="2488"/>
      <c r="H255" s="2488"/>
      <c r="I255" s="2488"/>
      <c r="J255" s="2488"/>
      <c r="K255" s="2488"/>
      <c r="L255" s="2488"/>
      <c r="M255" s="2488"/>
      <c r="N255" s="2488"/>
      <c r="O255" s="2488"/>
      <c r="P255" s="2488"/>
      <c r="Q255" s="2488"/>
    </row>
    <row r="256" spans="1:17" ht="15.75" customHeight="1">
      <c r="A256" s="2488"/>
      <c r="B256" s="2488"/>
      <c r="C256" s="2488"/>
      <c r="D256" s="2488"/>
      <c r="E256" s="2488"/>
      <c r="F256" s="2488"/>
      <c r="G256" s="2488"/>
      <c r="H256" s="2488"/>
      <c r="I256" s="2488"/>
      <c r="J256" s="2488"/>
      <c r="K256" s="2488"/>
      <c r="L256" s="2488"/>
      <c r="M256" s="2488"/>
      <c r="N256" s="2488"/>
      <c r="O256" s="2488"/>
      <c r="P256" s="2488"/>
      <c r="Q256" s="2488"/>
    </row>
    <row r="257" spans="1:17" ht="15.75" customHeight="1">
      <c r="A257" s="2488"/>
      <c r="B257" s="2488"/>
      <c r="C257" s="2488"/>
      <c r="D257" s="2488"/>
      <c r="E257" s="2488"/>
      <c r="F257" s="2488"/>
      <c r="G257" s="2488"/>
      <c r="H257" s="2488"/>
      <c r="I257" s="2488"/>
      <c r="J257" s="2488"/>
      <c r="K257" s="2488"/>
      <c r="L257" s="2488"/>
      <c r="M257" s="2488"/>
      <c r="N257" s="2488"/>
      <c r="O257" s="2488"/>
      <c r="P257" s="2488"/>
      <c r="Q257" s="2488"/>
    </row>
    <row r="258" spans="1:17" ht="15.75" customHeight="1">
      <c r="A258" s="2488"/>
      <c r="B258" s="2488"/>
      <c r="C258" s="2488"/>
      <c r="D258" s="2488"/>
      <c r="E258" s="2488"/>
      <c r="F258" s="2488"/>
      <c r="G258" s="2488"/>
      <c r="H258" s="2488"/>
      <c r="I258" s="2488"/>
      <c r="J258" s="2488"/>
      <c r="K258" s="2488"/>
      <c r="L258" s="2488"/>
      <c r="M258" s="2488"/>
      <c r="N258" s="2488"/>
      <c r="O258" s="2488"/>
      <c r="P258" s="2488"/>
      <c r="Q258" s="2488"/>
    </row>
    <row r="259" spans="1:17" ht="15.75" customHeight="1">
      <c r="A259" s="2488"/>
      <c r="B259" s="2488"/>
      <c r="C259" s="2488"/>
      <c r="D259" s="2488"/>
      <c r="E259" s="2488"/>
      <c r="F259" s="2488"/>
      <c r="G259" s="2488"/>
      <c r="H259" s="2488"/>
      <c r="I259" s="2488"/>
      <c r="J259" s="2488"/>
      <c r="K259" s="2488"/>
      <c r="L259" s="2488"/>
      <c r="M259" s="2488"/>
      <c r="N259" s="2488"/>
      <c r="O259" s="2488"/>
      <c r="P259" s="2488"/>
      <c r="Q259" s="2488"/>
    </row>
    <row r="260" spans="1:17" ht="15.75" customHeight="1">
      <c r="A260" s="2488"/>
      <c r="B260" s="2488"/>
      <c r="C260" s="2488"/>
      <c r="D260" s="2488"/>
      <c r="E260" s="2488"/>
      <c r="F260" s="2488"/>
      <c r="G260" s="2488"/>
      <c r="H260" s="2488"/>
      <c r="I260" s="2488"/>
      <c r="J260" s="2488"/>
      <c r="K260" s="2488"/>
      <c r="L260" s="2488"/>
      <c r="M260" s="2488"/>
      <c r="N260" s="2488"/>
      <c r="O260" s="2488"/>
      <c r="P260" s="2488"/>
      <c r="Q260" s="2488"/>
    </row>
    <row r="261" spans="1:17" ht="15.75" customHeight="1">
      <c r="A261" s="2488"/>
      <c r="B261" s="2488"/>
      <c r="C261" s="2488"/>
      <c r="D261" s="2488"/>
      <c r="E261" s="2488"/>
      <c r="F261" s="2488"/>
      <c r="G261" s="2488"/>
      <c r="H261" s="2488"/>
      <c r="I261" s="2488"/>
      <c r="J261" s="2488"/>
      <c r="K261" s="2488"/>
      <c r="L261" s="2488"/>
      <c r="M261" s="2488"/>
      <c r="N261" s="2488"/>
      <c r="O261" s="2488"/>
      <c r="P261" s="2488"/>
      <c r="Q261" s="2488"/>
    </row>
    <row r="262" spans="1:17" ht="15.75" customHeight="1">
      <c r="A262" s="2488"/>
      <c r="B262" s="2488"/>
      <c r="C262" s="2488"/>
      <c r="D262" s="2488"/>
      <c r="E262" s="2488"/>
      <c r="F262" s="2488"/>
      <c r="G262" s="2488"/>
      <c r="H262" s="2488"/>
      <c r="I262" s="2488"/>
      <c r="J262" s="2488"/>
      <c r="K262" s="2488"/>
      <c r="L262" s="2488"/>
      <c r="M262" s="2488"/>
      <c r="N262" s="2488"/>
      <c r="O262" s="2488"/>
      <c r="P262" s="2488"/>
      <c r="Q262" s="2488"/>
    </row>
    <row r="263" spans="1:17" ht="15.75" customHeight="1">
      <c r="A263" s="2488"/>
      <c r="B263" s="2488"/>
      <c r="C263" s="2488"/>
      <c r="D263" s="2488"/>
      <c r="E263" s="2488"/>
      <c r="F263" s="2488"/>
      <c r="G263" s="2488"/>
      <c r="H263" s="2488"/>
      <c r="I263" s="2488"/>
      <c r="J263" s="2488"/>
      <c r="K263" s="2488"/>
      <c r="L263" s="2488"/>
      <c r="M263" s="2488"/>
      <c r="N263" s="2488"/>
      <c r="O263" s="2488"/>
      <c r="P263" s="2488"/>
      <c r="Q263" s="2488"/>
    </row>
    <row r="264" spans="1:17" ht="15.75" customHeight="1">
      <c r="A264" s="2488"/>
      <c r="B264" s="2488"/>
      <c r="C264" s="2488"/>
      <c r="D264" s="2488"/>
      <c r="E264" s="2488"/>
      <c r="F264" s="2488"/>
      <c r="G264" s="2488"/>
      <c r="H264" s="2488"/>
      <c r="I264" s="2488"/>
      <c r="J264" s="2488"/>
      <c r="K264" s="2488"/>
      <c r="L264" s="2488"/>
      <c r="M264" s="2488"/>
      <c r="N264" s="2488"/>
      <c r="O264" s="2488"/>
      <c r="P264" s="2488"/>
      <c r="Q264" s="2488"/>
    </row>
    <row r="265" spans="1:17" ht="15.75" customHeight="1">
      <c r="A265" s="2488"/>
      <c r="B265" s="2488"/>
      <c r="C265" s="2488"/>
      <c r="D265" s="2488"/>
      <c r="E265" s="2488"/>
      <c r="F265" s="2488"/>
      <c r="G265" s="2488"/>
      <c r="H265" s="2488"/>
      <c r="I265" s="2488"/>
      <c r="J265" s="2488"/>
      <c r="K265" s="2488"/>
      <c r="L265" s="2488"/>
      <c r="M265" s="2488"/>
      <c r="N265" s="2488"/>
      <c r="O265" s="2488"/>
      <c r="P265" s="2488"/>
      <c r="Q265" s="2488"/>
    </row>
    <row r="266" spans="1:17" ht="15.75" customHeight="1">
      <c r="A266" s="2488"/>
      <c r="B266" s="2488"/>
      <c r="C266" s="2488"/>
      <c r="D266" s="2488"/>
      <c r="E266" s="2488"/>
      <c r="F266" s="2488"/>
      <c r="G266" s="2488"/>
      <c r="H266" s="2488"/>
      <c r="I266" s="2488"/>
      <c r="J266" s="2488"/>
      <c r="K266" s="2488"/>
      <c r="L266" s="2488"/>
      <c r="M266" s="2488"/>
      <c r="N266" s="2488"/>
      <c r="O266" s="2488"/>
      <c r="P266" s="2488"/>
      <c r="Q266" s="2488"/>
    </row>
    <row r="267" spans="1:17" ht="15.75" customHeight="1">
      <c r="A267" s="2488"/>
      <c r="B267" s="2488"/>
      <c r="C267" s="2488"/>
      <c r="D267" s="2488"/>
      <c r="E267" s="2488"/>
      <c r="F267" s="2488"/>
      <c r="G267" s="2488"/>
      <c r="H267" s="2488"/>
      <c r="I267" s="2488"/>
      <c r="J267" s="2488"/>
      <c r="K267" s="2488"/>
      <c r="L267" s="2488"/>
      <c r="M267" s="2488"/>
      <c r="N267" s="2488"/>
      <c r="O267" s="2488"/>
      <c r="P267" s="2488"/>
      <c r="Q267" s="2488"/>
    </row>
    <row r="268" spans="1:17" ht="15.75" customHeight="1">
      <c r="A268" s="2488"/>
      <c r="B268" s="2488"/>
      <c r="C268" s="2488"/>
      <c r="D268" s="2488"/>
      <c r="E268" s="2488"/>
      <c r="F268" s="2488"/>
      <c r="G268" s="2488"/>
      <c r="H268" s="2488"/>
      <c r="I268" s="2488"/>
      <c r="J268" s="2488"/>
      <c r="K268" s="2488"/>
      <c r="L268" s="2488"/>
      <c r="M268" s="2488"/>
      <c r="N268" s="2488"/>
      <c r="O268" s="2488"/>
      <c r="P268" s="2488"/>
      <c r="Q268" s="2488"/>
    </row>
    <row r="269" spans="1:17" ht="15.75" customHeight="1">
      <c r="A269" s="2488"/>
      <c r="B269" s="2488"/>
      <c r="C269" s="2488"/>
      <c r="D269" s="2488"/>
      <c r="E269" s="2488"/>
      <c r="F269" s="2488"/>
      <c r="G269" s="2488"/>
      <c r="H269" s="2488"/>
      <c r="I269" s="2488"/>
      <c r="J269" s="2488"/>
      <c r="K269" s="2488"/>
      <c r="L269" s="2488"/>
      <c r="M269" s="2488"/>
      <c r="N269" s="2488"/>
      <c r="O269" s="2488"/>
      <c r="P269" s="2488"/>
      <c r="Q269" s="2488"/>
    </row>
    <row r="270" spans="1:17" ht="15.75" customHeight="1">
      <c r="A270" s="2488"/>
      <c r="B270" s="2488"/>
      <c r="C270" s="2488"/>
      <c r="D270" s="2488"/>
      <c r="E270" s="2488"/>
      <c r="F270" s="2488"/>
      <c r="G270" s="2488"/>
      <c r="H270" s="2488"/>
      <c r="I270" s="2488"/>
      <c r="J270" s="2488"/>
      <c r="K270" s="2488"/>
      <c r="L270" s="2488"/>
      <c r="M270" s="2488"/>
      <c r="N270" s="2488"/>
      <c r="O270" s="2488"/>
      <c r="P270" s="2488"/>
      <c r="Q270" s="2488"/>
    </row>
    <row r="271" spans="1:17" ht="15.75" customHeight="1">
      <c r="A271" s="2488"/>
      <c r="B271" s="2488"/>
      <c r="C271" s="2488"/>
      <c r="D271" s="2488"/>
      <c r="E271" s="2488"/>
      <c r="F271" s="2488"/>
      <c r="G271" s="2488"/>
      <c r="H271" s="2488"/>
      <c r="I271" s="2488"/>
      <c r="J271" s="2488"/>
      <c r="K271" s="2488"/>
      <c r="L271" s="2488"/>
      <c r="M271" s="2488"/>
      <c r="N271" s="2488"/>
      <c r="O271" s="2488"/>
      <c r="P271" s="2488"/>
      <c r="Q271" s="2488"/>
    </row>
    <row r="272" spans="1:17" ht="15.75" customHeight="1">
      <c r="A272" s="2488"/>
      <c r="B272" s="2488"/>
      <c r="C272" s="2488"/>
      <c r="D272" s="2488"/>
      <c r="E272" s="2488"/>
      <c r="F272" s="2488"/>
      <c r="G272" s="2488"/>
      <c r="H272" s="2488"/>
      <c r="I272" s="2488"/>
      <c r="J272" s="2488"/>
      <c r="K272" s="2488"/>
      <c r="L272" s="2488"/>
      <c r="M272" s="2488"/>
      <c r="N272" s="2488"/>
      <c r="O272" s="2488"/>
      <c r="P272" s="2488"/>
      <c r="Q272" s="2488"/>
    </row>
    <row r="273" spans="1:17" ht="15.75" customHeight="1">
      <c r="A273" s="2488"/>
      <c r="B273" s="2488"/>
      <c r="C273" s="2488"/>
      <c r="D273" s="2488"/>
      <c r="E273" s="2488"/>
      <c r="F273" s="2488"/>
      <c r="G273" s="2488"/>
      <c r="H273" s="2488"/>
      <c r="I273" s="2488"/>
      <c r="J273" s="2488"/>
      <c r="K273" s="2488"/>
      <c r="L273" s="2488"/>
      <c r="M273" s="2488"/>
      <c r="N273" s="2488"/>
      <c r="O273" s="2488"/>
      <c r="P273" s="2488"/>
      <c r="Q273" s="2488"/>
    </row>
    <row r="274" spans="1:17" ht="15.75" customHeight="1">
      <c r="A274" s="2488"/>
      <c r="B274" s="2488"/>
      <c r="C274" s="2488"/>
      <c r="D274" s="2488"/>
      <c r="E274" s="2488"/>
      <c r="F274" s="2488"/>
      <c r="G274" s="2488"/>
      <c r="H274" s="2488"/>
      <c r="I274" s="2488"/>
      <c r="J274" s="2488"/>
      <c r="K274" s="2488"/>
      <c r="L274" s="2488"/>
      <c r="M274" s="2488"/>
      <c r="N274" s="2488"/>
      <c r="O274" s="2488"/>
      <c r="P274" s="2488"/>
      <c r="Q274" s="2488"/>
    </row>
    <row r="275" spans="1:17" ht="15.75" customHeight="1">
      <c r="A275" s="2488"/>
      <c r="B275" s="2488"/>
      <c r="C275" s="2488"/>
      <c r="D275" s="2488"/>
      <c r="E275" s="2488"/>
      <c r="F275" s="2488"/>
      <c r="G275" s="2488"/>
      <c r="H275" s="2488"/>
      <c r="I275" s="2488"/>
      <c r="J275" s="2488"/>
      <c r="K275" s="2488"/>
      <c r="L275" s="2488"/>
      <c r="M275" s="2488"/>
      <c r="N275" s="2488"/>
      <c r="O275" s="2488"/>
      <c r="P275" s="2488"/>
      <c r="Q275" s="2488"/>
    </row>
    <row r="276" spans="1:17" ht="15.75" customHeight="1">
      <c r="A276" s="2488"/>
      <c r="B276" s="2488"/>
      <c r="C276" s="2488"/>
      <c r="D276" s="2488"/>
      <c r="E276" s="2488"/>
      <c r="F276" s="2488"/>
      <c r="G276" s="2488"/>
      <c r="H276" s="2488"/>
      <c r="I276" s="2488"/>
      <c r="J276" s="2488"/>
      <c r="K276" s="2488"/>
      <c r="L276" s="2488"/>
      <c r="M276" s="2488"/>
      <c r="N276" s="2488"/>
      <c r="O276" s="2488"/>
      <c r="P276" s="2488"/>
      <c r="Q276" s="2488"/>
    </row>
    <row r="277" spans="1:17" ht="15.75" customHeight="1">
      <c r="A277" s="2488"/>
      <c r="B277" s="2488"/>
      <c r="C277" s="2488"/>
      <c r="D277" s="2488"/>
      <c r="E277" s="2488"/>
      <c r="F277" s="2488"/>
      <c r="G277" s="2488"/>
      <c r="H277" s="2488"/>
      <c r="I277" s="2488"/>
      <c r="J277" s="2488"/>
      <c r="K277" s="2488"/>
      <c r="L277" s="2488"/>
      <c r="M277" s="2488"/>
      <c r="N277" s="2488"/>
      <c r="O277" s="2488"/>
      <c r="P277" s="2488"/>
      <c r="Q277" s="2488"/>
    </row>
    <row r="278" spans="1:17" ht="15.75" customHeight="1">
      <c r="A278" s="2488"/>
      <c r="B278" s="2488"/>
      <c r="C278" s="2488"/>
      <c r="D278" s="2488"/>
      <c r="E278" s="2488"/>
      <c r="F278" s="2488"/>
      <c r="G278" s="2488"/>
      <c r="H278" s="2488"/>
      <c r="I278" s="2488"/>
      <c r="J278" s="2488"/>
      <c r="K278" s="2488"/>
      <c r="L278" s="2488"/>
      <c r="M278" s="2488"/>
      <c r="N278" s="2488"/>
      <c r="O278" s="2488"/>
      <c r="P278" s="2488"/>
      <c r="Q278" s="2488"/>
    </row>
    <row r="279" spans="1:17" ht="15.75" customHeight="1">
      <c r="A279" s="2488"/>
      <c r="B279" s="2488"/>
      <c r="C279" s="2488"/>
      <c r="D279" s="2488"/>
      <c r="E279" s="2488"/>
      <c r="F279" s="2488"/>
      <c r="G279" s="2488"/>
      <c r="H279" s="2488"/>
      <c r="I279" s="2488"/>
      <c r="J279" s="2488"/>
      <c r="K279" s="2488"/>
      <c r="L279" s="2488"/>
      <c r="M279" s="2488"/>
      <c r="N279" s="2488"/>
      <c r="O279" s="2488"/>
      <c r="P279" s="2488"/>
      <c r="Q279" s="2488"/>
    </row>
    <row r="280" spans="1:17" ht="15.75" customHeight="1">
      <c r="A280" s="2488"/>
      <c r="B280" s="2488"/>
      <c r="C280" s="2488"/>
      <c r="D280" s="2488"/>
      <c r="E280" s="2488"/>
      <c r="F280" s="2488"/>
      <c r="G280" s="2488"/>
      <c r="H280" s="2488"/>
      <c r="I280" s="2488"/>
      <c r="J280" s="2488"/>
      <c r="K280" s="2488"/>
      <c r="L280" s="2488"/>
      <c r="M280" s="2488"/>
      <c r="N280" s="2488"/>
      <c r="O280" s="2488"/>
      <c r="P280" s="2488"/>
      <c r="Q280" s="2488"/>
    </row>
    <row r="281" spans="1:17" ht="15.75" customHeight="1">
      <c r="A281" s="2488"/>
      <c r="B281" s="2488"/>
      <c r="C281" s="2488"/>
      <c r="D281" s="2488"/>
      <c r="E281" s="2488"/>
      <c r="F281" s="2488"/>
      <c r="G281" s="2488"/>
      <c r="H281" s="2488"/>
      <c r="I281" s="2488"/>
      <c r="J281" s="2488"/>
      <c r="K281" s="2488"/>
      <c r="L281" s="2488"/>
      <c r="M281" s="2488"/>
      <c r="N281" s="2488"/>
      <c r="O281" s="2488"/>
      <c r="P281" s="2488"/>
      <c r="Q281" s="2488"/>
    </row>
    <row r="282" spans="1:17" ht="15.75" customHeight="1">
      <c r="A282" s="2488"/>
      <c r="B282" s="2488"/>
      <c r="C282" s="2488"/>
      <c r="D282" s="2488"/>
      <c r="E282" s="2488"/>
      <c r="F282" s="2488"/>
      <c r="G282" s="2488"/>
      <c r="H282" s="2488"/>
      <c r="I282" s="2488"/>
      <c r="J282" s="2488"/>
      <c r="K282" s="2488"/>
      <c r="L282" s="2488"/>
      <c r="M282" s="2488"/>
      <c r="N282" s="2488"/>
      <c r="O282" s="2488"/>
      <c r="P282" s="2488"/>
      <c r="Q282" s="2488"/>
    </row>
    <row r="283" spans="1:17" ht="15.75" customHeight="1">
      <c r="A283" s="2488"/>
      <c r="B283" s="2488"/>
      <c r="C283" s="2488"/>
      <c r="D283" s="2488"/>
      <c r="E283" s="2488"/>
      <c r="F283" s="2488"/>
      <c r="G283" s="2488"/>
      <c r="H283" s="2488"/>
      <c r="I283" s="2488"/>
      <c r="J283" s="2488"/>
      <c r="K283" s="2488"/>
      <c r="L283" s="2488"/>
      <c r="M283" s="2488"/>
      <c r="N283" s="2488"/>
      <c r="O283" s="2488"/>
      <c r="P283" s="2488"/>
      <c r="Q283" s="2488"/>
    </row>
    <row r="284" spans="1:17" ht="15.75" customHeight="1">
      <c r="A284" s="2488"/>
      <c r="B284" s="2488"/>
      <c r="C284" s="2488"/>
      <c r="D284" s="2488"/>
      <c r="E284" s="2488"/>
      <c r="F284" s="2488"/>
      <c r="G284" s="2488"/>
      <c r="H284" s="2488"/>
      <c r="I284" s="2488"/>
      <c r="J284" s="2488"/>
      <c r="K284" s="2488"/>
      <c r="L284" s="2488"/>
      <c r="M284" s="2488"/>
      <c r="N284" s="2488"/>
      <c r="O284" s="2488"/>
      <c r="P284" s="2488"/>
      <c r="Q284" s="2488"/>
    </row>
    <row r="285" spans="1:17" ht="15.75" customHeight="1">
      <c r="A285" s="2488"/>
      <c r="B285" s="2488"/>
      <c r="C285" s="2488"/>
      <c r="D285" s="2488"/>
      <c r="E285" s="2488"/>
      <c r="F285" s="2488"/>
      <c r="G285" s="2488"/>
      <c r="H285" s="2488"/>
      <c r="I285" s="2488"/>
      <c r="J285" s="2488"/>
      <c r="K285" s="2488"/>
      <c r="L285" s="2488"/>
      <c r="M285" s="2488"/>
      <c r="N285" s="2488"/>
      <c r="O285" s="2488"/>
      <c r="P285" s="2488"/>
      <c r="Q285" s="2488"/>
    </row>
    <row r="286" spans="1:17" ht="15.75" customHeight="1">
      <c r="A286" s="2488"/>
      <c r="B286" s="2488"/>
      <c r="C286" s="2488"/>
      <c r="D286" s="2488"/>
      <c r="E286" s="2488"/>
      <c r="F286" s="2488"/>
      <c r="G286" s="2488"/>
      <c r="H286" s="2488"/>
      <c r="I286" s="2488"/>
      <c r="J286" s="2488"/>
      <c r="K286" s="2488"/>
      <c r="L286" s="2488"/>
      <c r="M286" s="2488"/>
      <c r="N286" s="2488"/>
      <c r="O286" s="2488"/>
      <c r="P286" s="2488"/>
      <c r="Q286" s="2488"/>
    </row>
    <row r="287" spans="1:17" ht="15.75" customHeight="1">
      <c r="A287" s="2488"/>
      <c r="B287" s="2488"/>
      <c r="C287" s="2488"/>
      <c r="D287" s="2488"/>
      <c r="E287" s="2488"/>
      <c r="F287" s="2488"/>
      <c r="G287" s="2488"/>
      <c r="H287" s="2488"/>
      <c r="I287" s="2488"/>
      <c r="J287" s="2488"/>
      <c r="K287" s="2488"/>
      <c r="L287" s="2488"/>
      <c r="M287" s="2488"/>
      <c r="N287" s="2488"/>
      <c r="O287" s="2488"/>
      <c r="P287" s="2488"/>
      <c r="Q287" s="2488"/>
    </row>
    <row r="288" spans="1:17" ht="15.75" customHeight="1">
      <c r="A288" s="2488"/>
      <c r="B288" s="2488"/>
      <c r="C288" s="2488"/>
      <c r="D288" s="2488"/>
      <c r="E288" s="2488"/>
      <c r="F288" s="2488"/>
      <c r="G288" s="2488"/>
      <c r="H288" s="2488"/>
      <c r="I288" s="2488"/>
      <c r="J288" s="2488"/>
      <c r="K288" s="2488"/>
      <c r="L288" s="2488"/>
      <c r="M288" s="2488"/>
      <c r="N288" s="2488"/>
      <c r="O288" s="2488"/>
      <c r="P288" s="2488"/>
      <c r="Q288" s="2488"/>
    </row>
    <row r="289" spans="1:17" ht="15.75" customHeight="1">
      <c r="A289" s="2488"/>
      <c r="B289" s="2488"/>
      <c r="C289" s="2488"/>
      <c r="D289" s="2488"/>
      <c r="E289" s="2488"/>
      <c r="F289" s="2488"/>
      <c r="G289" s="2488"/>
      <c r="H289" s="2488"/>
      <c r="I289" s="2488"/>
      <c r="J289" s="2488"/>
      <c r="K289" s="2488"/>
      <c r="L289" s="2488"/>
      <c r="M289" s="2488"/>
      <c r="N289" s="2488"/>
      <c r="O289" s="2488"/>
      <c r="P289" s="2488"/>
      <c r="Q289" s="2488"/>
    </row>
    <row r="290" spans="1:17" ht="15.75" customHeight="1">
      <c r="A290" s="2488"/>
      <c r="B290" s="2488"/>
      <c r="C290" s="2488"/>
      <c r="D290" s="2488"/>
      <c r="E290" s="2488"/>
      <c r="F290" s="2488"/>
      <c r="G290" s="2488"/>
      <c r="H290" s="2488"/>
      <c r="I290" s="2488"/>
      <c r="J290" s="2488"/>
      <c r="K290" s="2488"/>
      <c r="L290" s="2488"/>
      <c r="M290" s="2488"/>
      <c r="N290" s="2488"/>
      <c r="O290" s="2488"/>
      <c r="P290" s="2488"/>
      <c r="Q290" s="2488"/>
    </row>
    <row r="291" spans="1:17" ht="15.75" customHeight="1">
      <c r="A291" s="2488"/>
      <c r="B291" s="2488"/>
      <c r="C291" s="2488"/>
      <c r="D291" s="2488"/>
      <c r="E291" s="2488"/>
      <c r="F291" s="2488"/>
      <c r="G291" s="2488"/>
      <c r="H291" s="2488"/>
      <c r="I291" s="2488"/>
      <c r="J291" s="2488"/>
      <c r="K291" s="2488"/>
      <c r="L291" s="2488"/>
      <c r="M291" s="2488"/>
      <c r="N291" s="2488"/>
      <c r="O291" s="2488"/>
      <c r="P291" s="2488"/>
      <c r="Q291" s="2488"/>
    </row>
    <row r="292" spans="1:17" ht="15.75" customHeight="1">
      <c r="A292" s="2488"/>
      <c r="B292" s="2488"/>
      <c r="C292" s="2488"/>
      <c r="D292" s="2488"/>
      <c r="E292" s="2488"/>
      <c r="F292" s="2488"/>
      <c r="G292" s="2488"/>
      <c r="H292" s="2488"/>
      <c r="I292" s="2488"/>
      <c r="J292" s="2488"/>
      <c r="K292" s="2488"/>
      <c r="L292" s="2488"/>
      <c r="M292" s="2488"/>
      <c r="N292" s="2488"/>
      <c r="O292" s="2488"/>
      <c r="P292" s="2488"/>
      <c r="Q292" s="2488"/>
    </row>
    <row r="293" spans="1:17" ht="15.75" customHeight="1">
      <c r="A293" s="2488"/>
      <c r="B293" s="2488"/>
      <c r="C293" s="2488"/>
      <c r="D293" s="2488"/>
      <c r="E293" s="2488"/>
      <c r="F293" s="2488"/>
      <c r="G293" s="2488"/>
      <c r="H293" s="2488"/>
      <c r="I293" s="2488"/>
      <c r="J293" s="2488"/>
      <c r="K293" s="2488"/>
      <c r="L293" s="2488"/>
      <c r="M293" s="2488"/>
      <c r="N293" s="2488"/>
      <c r="O293" s="2488"/>
      <c r="P293" s="2488"/>
      <c r="Q293" s="2488"/>
    </row>
    <row r="294" spans="1:17" ht="15.75" customHeight="1">
      <c r="A294" s="2488"/>
      <c r="B294" s="2488"/>
      <c r="C294" s="2488"/>
      <c r="D294" s="2488"/>
      <c r="E294" s="2488"/>
      <c r="F294" s="2488"/>
      <c r="G294" s="2488"/>
      <c r="H294" s="2488"/>
      <c r="I294" s="2488"/>
      <c r="J294" s="2488"/>
      <c r="K294" s="2488"/>
      <c r="L294" s="2488"/>
      <c r="M294" s="2488"/>
      <c r="N294" s="2488"/>
      <c r="O294" s="2488"/>
      <c r="P294" s="2488"/>
      <c r="Q294" s="2488"/>
    </row>
    <row r="295" spans="1:17" ht="15.75" customHeight="1">
      <c r="A295" s="2488"/>
      <c r="B295" s="2488"/>
      <c r="C295" s="2488"/>
      <c r="D295" s="2488"/>
      <c r="E295" s="2488"/>
      <c r="F295" s="2488"/>
      <c r="G295" s="2488"/>
      <c r="H295" s="2488"/>
      <c r="I295" s="2488"/>
      <c r="J295" s="2488"/>
      <c r="K295" s="2488"/>
      <c r="L295" s="2488"/>
      <c r="M295" s="2488"/>
      <c r="N295" s="2488"/>
      <c r="O295" s="2488"/>
      <c r="P295" s="2488"/>
      <c r="Q295" s="2488"/>
    </row>
    <row r="296" spans="1:17" ht="15.75" customHeight="1">
      <c r="A296" s="2488"/>
      <c r="B296" s="2488"/>
      <c r="C296" s="2488"/>
      <c r="D296" s="2488"/>
      <c r="E296" s="2488"/>
      <c r="F296" s="2488"/>
      <c r="G296" s="2488"/>
      <c r="H296" s="2488"/>
      <c r="I296" s="2488"/>
      <c r="J296" s="2488"/>
      <c r="K296" s="2488"/>
      <c r="L296" s="2488"/>
      <c r="M296" s="2488"/>
      <c r="N296" s="2488"/>
      <c r="O296" s="2488"/>
      <c r="P296" s="2488"/>
      <c r="Q296" s="2488"/>
    </row>
    <row r="297" spans="1:17" ht="15.75" customHeight="1">
      <c r="A297" s="2488"/>
      <c r="B297" s="2488"/>
      <c r="C297" s="2488"/>
      <c r="D297" s="2488"/>
      <c r="E297" s="2488"/>
      <c r="F297" s="2488"/>
      <c r="G297" s="2488"/>
      <c r="H297" s="2488"/>
      <c r="I297" s="2488"/>
      <c r="J297" s="2488"/>
      <c r="K297" s="2488"/>
      <c r="L297" s="2488"/>
      <c r="M297" s="2488"/>
      <c r="N297" s="2488"/>
      <c r="O297" s="2488"/>
      <c r="P297" s="2488"/>
      <c r="Q297" s="2488"/>
    </row>
    <row r="298" spans="1:17" ht="15.75" customHeight="1">
      <c r="A298" s="2488"/>
      <c r="B298" s="2488"/>
      <c r="C298" s="2488"/>
      <c r="D298" s="2488"/>
      <c r="E298" s="2488"/>
      <c r="F298" s="2488"/>
      <c r="G298" s="2488"/>
      <c r="H298" s="2488"/>
      <c r="I298" s="2488"/>
      <c r="J298" s="2488"/>
      <c r="K298" s="2488"/>
      <c r="L298" s="2488"/>
      <c r="M298" s="2488"/>
      <c r="N298" s="2488"/>
      <c r="O298" s="2488"/>
      <c r="P298" s="2488"/>
      <c r="Q298" s="2488"/>
    </row>
    <row r="299" spans="1:17" ht="15.75" customHeight="1">
      <c r="A299" s="2488"/>
      <c r="B299" s="2488"/>
      <c r="C299" s="2488"/>
      <c r="D299" s="2488"/>
      <c r="E299" s="2488"/>
      <c r="F299" s="2488"/>
      <c r="G299" s="2488"/>
      <c r="H299" s="2488"/>
      <c r="I299" s="2488"/>
      <c r="J299" s="2488"/>
      <c r="K299" s="2488"/>
      <c r="L299" s="2488"/>
      <c r="M299" s="2488"/>
      <c r="N299" s="2488"/>
      <c r="O299" s="2488"/>
      <c r="P299" s="2488"/>
      <c r="Q299" s="2488"/>
    </row>
    <row r="300" spans="1:17" ht="15.75" customHeight="1">
      <c r="A300" s="2488"/>
      <c r="B300" s="2488"/>
      <c r="C300" s="2488"/>
      <c r="D300" s="2488"/>
      <c r="E300" s="2488"/>
      <c r="F300" s="2488"/>
      <c r="G300" s="2488"/>
      <c r="H300" s="2488"/>
      <c r="I300" s="2488"/>
      <c r="J300" s="2488"/>
      <c r="K300" s="2488"/>
      <c r="L300" s="2488"/>
      <c r="M300" s="2488"/>
      <c r="N300" s="2488"/>
      <c r="O300" s="2488"/>
      <c r="P300" s="2488"/>
      <c r="Q300" s="2488"/>
    </row>
    <row r="301" spans="1:17" ht="15.75" customHeight="1">
      <c r="A301" s="2488"/>
      <c r="B301" s="2488"/>
      <c r="C301" s="2488"/>
      <c r="D301" s="2488"/>
      <c r="E301" s="2488"/>
      <c r="F301" s="2488"/>
      <c r="G301" s="2488"/>
      <c r="H301" s="2488"/>
      <c r="I301" s="2488"/>
      <c r="J301" s="2488"/>
      <c r="K301" s="2488"/>
      <c r="L301" s="2488"/>
      <c r="M301" s="2488"/>
      <c r="N301" s="2488"/>
      <c r="O301" s="2488"/>
      <c r="P301" s="2488"/>
      <c r="Q301" s="2488"/>
    </row>
    <row r="302" spans="1:17" ht="15.75" customHeight="1">
      <c r="A302" s="2488"/>
      <c r="B302" s="2488"/>
      <c r="C302" s="2488"/>
      <c r="D302" s="2488"/>
      <c r="E302" s="2488"/>
      <c r="F302" s="2488"/>
      <c r="G302" s="2488"/>
      <c r="H302" s="2488"/>
      <c r="I302" s="2488"/>
      <c r="J302" s="2488"/>
      <c r="K302" s="2488"/>
      <c r="L302" s="2488"/>
      <c r="M302" s="2488"/>
      <c r="N302" s="2488"/>
      <c r="O302" s="2488"/>
      <c r="P302" s="2488"/>
      <c r="Q302" s="2488"/>
    </row>
    <row r="303" spans="1:17" ht="15.75" customHeight="1">
      <c r="A303" s="2488"/>
      <c r="B303" s="2488"/>
      <c r="C303" s="2488"/>
      <c r="D303" s="2488"/>
      <c r="E303" s="2488"/>
      <c r="F303" s="2488"/>
      <c r="G303" s="2488"/>
      <c r="H303" s="2488"/>
      <c r="I303" s="2488"/>
      <c r="J303" s="2488"/>
      <c r="K303" s="2488"/>
      <c r="L303" s="2488"/>
      <c r="M303" s="2488"/>
      <c r="N303" s="2488"/>
      <c r="O303" s="2488"/>
      <c r="P303" s="2488"/>
      <c r="Q303" s="2488"/>
    </row>
    <row r="304" spans="1:17" ht="15.75" customHeight="1">
      <c r="A304" s="2488"/>
      <c r="B304" s="2488"/>
      <c r="C304" s="2488"/>
      <c r="D304" s="2488"/>
      <c r="E304" s="2488"/>
      <c r="F304" s="2488"/>
      <c r="G304" s="2488"/>
      <c r="H304" s="2488"/>
      <c r="I304" s="2488"/>
      <c r="J304" s="2488"/>
      <c r="K304" s="2488"/>
      <c r="L304" s="2488"/>
      <c r="M304" s="2488"/>
      <c r="N304" s="2488"/>
      <c r="O304" s="2488"/>
      <c r="P304" s="2488"/>
      <c r="Q304" s="2488"/>
    </row>
    <row r="305" spans="1:17" ht="15.75" customHeight="1">
      <c r="A305" s="2488"/>
      <c r="B305" s="2488"/>
      <c r="C305" s="2488"/>
      <c r="D305" s="2488"/>
      <c r="E305" s="2488"/>
      <c r="F305" s="2488"/>
      <c r="G305" s="2488"/>
      <c r="H305" s="2488"/>
      <c r="I305" s="2488"/>
      <c r="J305" s="2488"/>
      <c r="K305" s="2488"/>
      <c r="L305" s="2488"/>
      <c r="M305" s="2488"/>
      <c r="N305" s="2488"/>
      <c r="O305" s="2488"/>
      <c r="P305" s="2488"/>
      <c r="Q305" s="2488"/>
    </row>
    <row r="306" spans="1:17" ht="15.75" customHeight="1">
      <c r="A306" s="2488"/>
      <c r="B306" s="2488"/>
      <c r="C306" s="2488"/>
      <c r="D306" s="2488"/>
      <c r="E306" s="2488"/>
      <c r="F306" s="2488"/>
      <c r="G306" s="2488"/>
      <c r="H306" s="2488"/>
      <c r="I306" s="2488"/>
      <c r="J306" s="2488"/>
      <c r="K306" s="2488"/>
      <c r="L306" s="2488"/>
      <c r="M306" s="2488"/>
      <c r="N306" s="2488"/>
      <c r="O306" s="2488"/>
      <c r="P306" s="2488"/>
      <c r="Q306" s="2488"/>
    </row>
    <row r="307" spans="1:17" ht="15.75" customHeight="1">
      <c r="A307" s="2488"/>
      <c r="B307" s="2488"/>
      <c r="C307" s="2488"/>
      <c r="D307" s="2488"/>
      <c r="E307" s="2488"/>
      <c r="F307" s="2488"/>
      <c r="G307" s="2488"/>
      <c r="H307" s="2488"/>
      <c r="I307" s="2488"/>
      <c r="J307" s="2488"/>
      <c r="K307" s="2488"/>
      <c r="L307" s="2488"/>
      <c r="M307" s="2488"/>
      <c r="N307" s="2488"/>
      <c r="O307" s="2488"/>
      <c r="P307" s="2488"/>
      <c r="Q307" s="2488"/>
    </row>
    <row r="308" spans="1:17" ht="15.75" customHeight="1">
      <c r="A308" s="2488"/>
      <c r="B308" s="2488"/>
      <c r="C308" s="2488"/>
      <c r="D308" s="2488"/>
      <c r="E308" s="2488"/>
      <c r="F308" s="2488"/>
      <c r="G308" s="2488"/>
      <c r="H308" s="2488"/>
      <c r="I308" s="2488"/>
      <c r="J308" s="2488"/>
      <c r="K308" s="2488"/>
      <c r="L308" s="2488"/>
      <c r="M308" s="2488"/>
      <c r="N308" s="2488"/>
      <c r="O308" s="2488"/>
      <c r="P308" s="2488"/>
      <c r="Q308" s="2488"/>
    </row>
    <row r="309" spans="1:17" ht="15.75" customHeight="1">
      <c r="A309" s="2488"/>
      <c r="B309" s="2488"/>
      <c r="C309" s="2488"/>
      <c r="D309" s="2488"/>
      <c r="E309" s="2488"/>
      <c r="F309" s="2488"/>
      <c r="G309" s="2488"/>
      <c r="H309" s="2488"/>
      <c r="I309" s="2488"/>
      <c r="J309" s="2488"/>
      <c r="K309" s="2488"/>
      <c r="L309" s="2488"/>
      <c r="M309" s="2488"/>
      <c r="N309" s="2488"/>
      <c r="O309" s="2488"/>
      <c r="P309" s="2488"/>
      <c r="Q309" s="2488"/>
    </row>
    <row r="310" spans="1:17" ht="15.75" customHeight="1">
      <c r="A310" s="2488"/>
      <c r="B310" s="2488"/>
      <c r="C310" s="2488"/>
      <c r="D310" s="2488"/>
      <c r="E310" s="2488"/>
      <c r="F310" s="2488"/>
      <c r="G310" s="2488"/>
      <c r="H310" s="2488"/>
      <c r="I310" s="2488"/>
      <c r="J310" s="2488"/>
      <c r="K310" s="2488"/>
      <c r="L310" s="2488"/>
      <c r="M310" s="2488"/>
      <c r="N310" s="2488"/>
      <c r="O310" s="2488"/>
      <c r="P310" s="2488"/>
      <c r="Q310" s="2488"/>
    </row>
    <row r="311" spans="1:17" ht="15.75" customHeight="1">
      <c r="A311" s="2488"/>
      <c r="B311" s="2488"/>
      <c r="C311" s="2488"/>
      <c r="D311" s="2488"/>
      <c r="E311" s="2488"/>
      <c r="F311" s="2488"/>
      <c r="G311" s="2488"/>
      <c r="H311" s="2488"/>
      <c r="I311" s="2488"/>
      <c r="J311" s="2488"/>
      <c r="K311" s="2488"/>
      <c r="L311" s="2488"/>
      <c r="M311" s="2488"/>
      <c r="N311" s="2488"/>
      <c r="O311" s="2488"/>
      <c r="P311" s="2488"/>
      <c r="Q311" s="2488"/>
    </row>
    <row r="312" spans="1:17" ht="15.75" customHeight="1">
      <c r="A312" s="2488"/>
      <c r="B312" s="2488"/>
      <c r="C312" s="2488"/>
      <c r="D312" s="2488"/>
      <c r="E312" s="2488"/>
      <c r="F312" s="2488"/>
      <c r="G312" s="2488"/>
      <c r="H312" s="2488"/>
      <c r="I312" s="2488"/>
      <c r="J312" s="2488"/>
      <c r="K312" s="2488"/>
      <c r="L312" s="2488"/>
      <c r="M312" s="2488"/>
      <c r="N312" s="2488"/>
      <c r="O312" s="2488"/>
      <c r="P312" s="2488"/>
      <c r="Q312" s="2488"/>
    </row>
    <row r="313" spans="1:17" ht="15.75" customHeight="1">
      <c r="A313" s="2488"/>
      <c r="B313" s="2488"/>
      <c r="C313" s="2488"/>
      <c r="D313" s="2488"/>
      <c r="E313" s="2488"/>
      <c r="F313" s="2488"/>
      <c r="G313" s="2488"/>
      <c r="H313" s="2488"/>
      <c r="I313" s="2488"/>
      <c r="J313" s="2488"/>
      <c r="K313" s="2488"/>
      <c r="L313" s="2488"/>
      <c r="M313" s="2488"/>
      <c r="N313" s="2488"/>
      <c r="O313" s="2488"/>
      <c r="P313" s="2488"/>
      <c r="Q313" s="2488"/>
    </row>
    <row r="314" spans="1:17" ht="15.75" customHeight="1">
      <c r="A314" s="2488"/>
      <c r="B314" s="2488"/>
      <c r="C314" s="2488"/>
      <c r="D314" s="2488"/>
      <c r="E314" s="2488"/>
      <c r="F314" s="2488"/>
      <c r="G314" s="2488"/>
      <c r="H314" s="2488"/>
      <c r="I314" s="2488"/>
      <c r="J314" s="2488"/>
      <c r="K314" s="2488"/>
      <c r="L314" s="2488"/>
      <c r="M314" s="2488"/>
      <c r="N314" s="2488"/>
      <c r="O314" s="2488"/>
      <c r="P314" s="2488"/>
      <c r="Q314" s="2488"/>
    </row>
    <row r="315" spans="1:17" ht="15.75" customHeight="1">
      <c r="A315" s="2488"/>
      <c r="B315" s="2488"/>
      <c r="C315" s="2488"/>
      <c r="D315" s="2488"/>
      <c r="E315" s="2488"/>
      <c r="F315" s="2488"/>
      <c r="G315" s="2488"/>
      <c r="H315" s="2488"/>
      <c r="I315" s="2488"/>
      <c r="J315" s="2488"/>
      <c r="K315" s="2488"/>
      <c r="L315" s="2488"/>
      <c r="M315" s="2488"/>
      <c r="N315" s="2488"/>
      <c r="O315" s="2488"/>
      <c r="P315" s="2488"/>
      <c r="Q315" s="2488"/>
    </row>
    <row r="316" spans="1:17" ht="15.75" customHeight="1">
      <c r="A316" s="2488"/>
      <c r="B316" s="2488"/>
      <c r="C316" s="2488"/>
      <c r="D316" s="2488"/>
      <c r="E316" s="2488"/>
      <c r="F316" s="2488"/>
      <c r="G316" s="2488"/>
      <c r="H316" s="2488"/>
      <c r="I316" s="2488"/>
      <c r="J316" s="2488"/>
      <c r="K316" s="2488"/>
      <c r="L316" s="2488"/>
      <c r="M316" s="2488"/>
      <c r="N316" s="2488"/>
      <c r="O316" s="2488"/>
      <c r="P316" s="2488"/>
      <c r="Q316" s="2488"/>
    </row>
    <row r="317" spans="1:17" ht="15.75" customHeight="1">
      <c r="A317" s="2488"/>
      <c r="B317" s="2488"/>
      <c r="C317" s="2488"/>
      <c r="D317" s="2488"/>
      <c r="E317" s="2488"/>
      <c r="F317" s="2488"/>
      <c r="G317" s="2488"/>
      <c r="H317" s="2488"/>
      <c r="I317" s="2488"/>
      <c r="J317" s="2488"/>
      <c r="K317" s="2488"/>
      <c r="L317" s="2488"/>
      <c r="M317" s="2488"/>
      <c r="N317" s="2488"/>
      <c r="O317" s="2488"/>
      <c r="P317" s="2488"/>
      <c r="Q317" s="2488"/>
    </row>
    <row r="318" spans="1:17" ht="15.75" customHeight="1">
      <c r="A318" s="2488"/>
      <c r="B318" s="2488"/>
      <c r="C318" s="2488"/>
      <c r="D318" s="2488"/>
      <c r="E318" s="2488"/>
      <c r="F318" s="2488"/>
      <c r="G318" s="2488"/>
      <c r="H318" s="2488"/>
      <c r="I318" s="2488"/>
      <c r="J318" s="2488"/>
      <c r="K318" s="2488"/>
      <c r="L318" s="2488"/>
      <c r="M318" s="2488"/>
      <c r="N318" s="2488"/>
      <c r="O318" s="2488"/>
      <c r="P318" s="2488"/>
      <c r="Q318" s="2488"/>
    </row>
    <row r="319" spans="1:17" ht="15.75" customHeight="1">
      <c r="A319" s="2488"/>
      <c r="B319" s="2488"/>
      <c r="C319" s="2488"/>
      <c r="D319" s="2488"/>
      <c r="E319" s="2488"/>
      <c r="F319" s="2488"/>
      <c r="G319" s="2488"/>
      <c r="H319" s="2488"/>
      <c r="I319" s="2488"/>
      <c r="J319" s="2488"/>
      <c r="K319" s="2488"/>
      <c r="L319" s="2488"/>
      <c r="M319" s="2488"/>
      <c r="N319" s="2488"/>
      <c r="O319" s="2488"/>
      <c r="P319" s="2488"/>
      <c r="Q319" s="2488"/>
    </row>
    <row r="320" spans="1:17" ht="15.75" customHeight="1">
      <c r="A320" s="2488"/>
      <c r="B320" s="2488"/>
      <c r="C320" s="2488"/>
      <c r="D320" s="2488"/>
      <c r="E320" s="2488"/>
      <c r="F320" s="2488"/>
      <c r="G320" s="2488"/>
      <c r="H320" s="2488"/>
      <c r="I320" s="2488"/>
      <c r="J320" s="2488"/>
      <c r="K320" s="2488"/>
      <c r="L320" s="2488"/>
      <c r="M320" s="2488"/>
      <c r="N320" s="2488"/>
      <c r="O320" s="2488"/>
      <c r="P320" s="2488"/>
      <c r="Q320" s="2488"/>
    </row>
    <row r="321" spans="1:17" ht="15.75" customHeight="1">
      <c r="A321" s="2488"/>
      <c r="B321" s="2488"/>
      <c r="C321" s="2488"/>
      <c r="D321" s="2488"/>
      <c r="E321" s="2488"/>
      <c r="F321" s="2488"/>
      <c r="G321" s="2488"/>
      <c r="H321" s="2488"/>
      <c r="I321" s="2488"/>
      <c r="J321" s="2488"/>
      <c r="K321" s="2488"/>
      <c r="L321" s="2488"/>
      <c r="M321" s="2488"/>
      <c r="N321" s="2488"/>
      <c r="O321" s="2488"/>
      <c r="P321" s="2488"/>
      <c r="Q321" s="2488"/>
    </row>
    <row r="322" spans="1:17" ht="15.75" customHeight="1">
      <c r="A322" s="2488"/>
      <c r="B322" s="2488"/>
      <c r="C322" s="2488"/>
      <c r="D322" s="2488"/>
      <c r="E322" s="2488"/>
      <c r="F322" s="2488"/>
      <c r="G322" s="2488"/>
      <c r="H322" s="2488"/>
      <c r="I322" s="2488"/>
      <c r="J322" s="2488"/>
      <c r="K322" s="2488"/>
      <c r="L322" s="2488"/>
      <c r="M322" s="2488"/>
      <c r="N322" s="2488"/>
      <c r="O322" s="2488"/>
      <c r="P322" s="2488"/>
      <c r="Q322" s="2488"/>
    </row>
    <row r="323" spans="1:17" ht="15.75" customHeight="1">
      <c r="A323" s="2488"/>
      <c r="B323" s="2488"/>
      <c r="C323" s="2488"/>
      <c r="D323" s="2488"/>
      <c r="E323" s="2488"/>
      <c r="F323" s="2488"/>
      <c r="G323" s="2488"/>
      <c r="H323" s="2488"/>
      <c r="I323" s="2488"/>
      <c r="J323" s="2488"/>
      <c r="K323" s="2488"/>
      <c r="L323" s="2488"/>
      <c r="M323" s="2488"/>
      <c r="N323" s="2488"/>
      <c r="O323" s="2488"/>
      <c r="P323" s="2488"/>
      <c r="Q323" s="2488"/>
    </row>
    <row r="324" spans="1:17" ht="15.75" customHeight="1">
      <c r="A324" s="2488"/>
      <c r="B324" s="2488"/>
      <c r="C324" s="2488"/>
      <c r="D324" s="2488"/>
      <c r="E324" s="2488"/>
      <c r="F324" s="2488"/>
      <c r="G324" s="2488"/>
      <c r="H324" s="2488"/>
      <c r="I324" s="2488"/>
      <c r="J324" s="2488"/>
      <c r="K324" s="2488"/>
      <c r="L324" s="2488"/>
      <c r="M324" s="2488"/>
      <c r="N324" s="2488"/>
      <c r="O324" s="2488"/>
      <c r="P324" s="2488"/>
      <c r="Q324" s="2488"/>
    </row>
    <row r="325" spans="1:17" ht="15.75" customHeight="1">
      <c r="A325" s="2488"/>
      <c r="B325" s="2488"/>
      <c r="C325" s="2488"/>
      <c r="D325" s="2488"/>
      <c r="E325" s="2488"/>
      <c r="F325" s="2488"/>
      <c r="G325" s="2488"/>
      <c r="H325" s="2488"/>
      <c r="I325" s="2488"/>
      <c r="J325" s="2488"/>
      <c r="K325" s="2488"/>
      <c r="L325" s="2488"/>
      <c r="M325" s="2488"/>
      <c r="N325" s="2488"/>
      <c r="O325" s="2488"/>
      <c r="P325" s="2488"/>
      <c r="Q325" s="2488"/>
    </row>
    <row r="326" spans="1:17" ht="15.75" customHeight="1">
      <c r="A326" s="2488"/>
      <c r="B326" s="2488"/>
      <c r="C326" s="2488"/>
      <c r="D326" s="2488"/>
      <c r="E326" s="2488"/>
      <c r="F326" s="2488"/>
      <c r="G326" s="2488"/>
      <c r="H326" s="2488"/>
      <c r="I326" s="2488"/>
      <c r="J326" s="2488"/>
      <c r="K326" s="2488"/>
      <c r="L326" s="2488"/>
      <c r="M326" s="2488"/>
      <c r="N326" s="2488"/>
      <c r="O326" s="2488"/>
      <c r="P326" s="2488"/>
      <c r="Q326" s="2488"/>
    </row>
    <row r="327" spans="1:17" ht="15.75" customHeight="1">
      <c r="A327" s="2488"/>
      <c r="B327" s="2488"/>
      <c r="C327" s="2488"/>
      <c r="D327" s="2488"/>
      <c r="E327" s="2488"/>
      <c r="F327" s="2488"/>
      <c r="G327" s="2488"/>
      <c r="H327" s="2488"/>
      <c r="I327" s="2488"/>
      <c r="J327" s="2488"/>
      <c r="K327" s="2488"/>
      <c r="L327" s="2488"/>
      <c r="M327" s="2488"/>
      <c r="N327" s="2488"/>
      <c r="O327" s="2488"/>
      <c r="P327" s="2488"/>
      <c r="Q327" s="2488"/>
    </row>
    <row r="328" spans="1:17" ht="15.75" customHeight="1">
      <c r="A328" s="2488"/>
      <c r="B328" s="2488"/>
      <c r="C328" s="2488"/>
      <c r="D328" s="2488"/>
      <c r="E328" s="2488"/>
      <c r="F328" s="2488"/>
      <c r="G328" s="2488"/>
      <c r="H328" s="2488"/>
      <c r="I328" s="2488"/>
      <c r="J328" s="2488"/>
      <c r="K328" s="2488"/>
      <c r="L328" s="2488"/>
      <c r="M328" s="2488"/>
      <c r="N328" s="2488"/>
      <c r="O328" s="2488"/>
      <c r="P328" s="2488"/>
      <c r="Q328" s="2488"/>
    </row>
    <row r="329" spans="1:17" ht="15.75" customHeight="1">
      <c r="A329" s="2488"/>
      <c r="B329" s="2488"/>
      <c r="C329" s="2488"/>
      <c r="D329" s="2488"/>
      <c r="E329" s="2488"/>
      <c r="F329" s="2488"/>
      <c r="G329" s="2488"/>
      <c r="H329" s="2488"/>
      <c r="I329" s="2488"/>
      <c r="J329" s="2488"/>
      <c r="K329" s="2488"/>
      <c r="L329" s="2488"/>
      <c r="M329" s="2488"/>
      <c r="N329" s="2488"/>
      <c r="O329" s="2488"/>
      <c r="P329" s="2488"/>
      <c r="Q329" s="2488"/>
    </row>
    <row r="330" spans="1:17" ht="15.75" customHeight="1">
      <c r="A330" s="2488"/>
      <c r="B330" s="2488"/>
      <c r="C330" s="2488"/>
      <c r="D330" s="2488"/>
      <c r="E330" s="2488"/>
      <c r="F330" s="2488"/>
      <c r="G330" s="2488"/>
      <c r="H330" s="2488"/>
      <c r="I330" s="2488"/>
      <c r="J330" s="2488"/>
      <c r="K330" s="2488"/>
      <c r="L330" s="2488"/>
      <c r="M330" s="2488"/>
      <c r="N330" s="2488"/>
      <c r="O330" s="2488"/>
      <c r="P330" s="2488"/>
      <c r="Q330" s="2488"/>
    </row>
    <row r="331" spans="1:17" ht="15.75" customHeight="1">
      <c r="A331" s="2488"/>
      <c r="B331" s="2488"/>
      <c r="C331" s="2488"/>
      <c r="D331" s="2488"/>
      <c r="E331" s="2488"/>
      <c r="F331" s="2488"/>
      <c r="G331" s="2488"/>
      <c r="H331" s="2488"/>
      <c r="I331" s="2488"/>
      <c r="J331" s="2488"/>
      <c r="K331" s="2488"/>
      <c r="L331" s="2488"/>
      <c r="M331" s="2488"/>
      <c r="N331" s="2488"/>
      <c r="O331" s="2488"/>
      <c r="P331" s="2488"/>
      <c r="Q331" s="2488"/>
    </row>
    <row r="332" spans="1:17" ht="15.75" customHeight="1">
      <c r="A332" s="2488"/>
      <c r="B332" s="2488"/>
      <c r="C332" s="2488"/>
      <c r="D332" s="2488"/>
      <c r="E332" s="2488"/>
      <c r="F332" s="2488"/>
      <c r="G332" s="2488"/>
      <c r="H332" s="2488"/>
      <c r="I332" s="2488"/>
      <c r="J332" s="2488"/>
      <c r="K332" s="2488"/>
      <c r="L332" s="2488"/>
      <c r="M332" s="2488"/>
      <c r="N332" s="2488"/>
      <c r="O332" s="2488"/>
      <c r="P332" s="2488"/>
      <c r="Q332" s="2488"/>
    </row>
    <row r="333" spans="1:17" ht="15.75" customHeight="1">
      <c r="A333" s="2488"/>
      <c r="B333" s="2488"/>
      <c r="C333" s="2488"/>
      <c r="D333" s="2488"/>
      <c r="E333" s="2488"/>
      <c r="F333" s="2488"/>
      <c r="G333" s="2488"/>
      <c r="H333" s="2488"/>
      <c r="I333" s="2488"/>
      <c r="J333" s="2488"/>
      <c r="K333" s="2488"/>
      <c r="L333" s="2488"/>
      <c r="M333" s="2488"/>
      <c r="N333" s="2488"/>
      <c r="O333" s="2488"/>
      <c r="P333" s="2488"/>
      <c r="Q333" s="2488"/>
    </row>
    <row r="334" spans="1:17" ht="15.75" customHeight="1">
      <c r="A334" s="2488"/>
      <c r="B334" s="2488"/>
      <c r="C334" s="2488"/>
      <c r="D334" s="2488"/>
      <c r="E334" s="2488"/>
      <c r="F334" s="2488"/>
      <c r="G334" s="2488"/>
      <c r="H334" s="2488"/>
      <c r="I334" s="2488"/>
      <c r="J334" s="2488"/>
      <c r="K334" s="2488"/>
      <c r="L334" s="2488"/>
      <c r="M334" s="2488"/>
      <c r="N334" s="2488"/>
      <c r="O334" s="2488"/>
      <c r="P334" s="2488"/>
      <c r="Q334" s="2488"/>
    </row>
    <row r="335" spans="1:17" ht="15.75" customHeight="1">
      <c r="A335" s="2488"/>
      <c r="B335" s="2488"/>
      <c r="C335" s="2488"/>
      <c r="D335" s="2488"/>
      <c r="E335" s="2488"/>
      <c r="F335" s="2488"/>
      <c r="G335" s="2488"/>
      <c r="H335" s="2488"/>
      <c r="I335" s="2488"/>
      <c r="J335" s="2488"/>
      <c r="K335" s="2488"/>
      <c r="L335" s="2488"/>
      <c r="M335" s="2488"/>
      <c r="N335" s="2488"/>
      <c r="O335" s="2488"/>
      <c r="P335" s="2488"/>
      <c r="Q335" s="2488"/>
    </row>
    <row r="336" spans="1:17" ht="15.75" customHeight="1">
      <c r="A336" s="2488"/>
      <c r="B336" s="2488"/>
      <c r="C336" s="2488"/>
      <c r="D336" s="2488"/>
      <c r="E336" s="2488"/>
      <c r="F336" s="2488"/>
      <c r="G336" s="2488"/>
      <c r="H336" s="2488"/>
      <c r="I336" s="2488"/>
      <c r="J336" s="2488"/>
      <c r="K336" s="2488"/>
      <c r="L336" s="2488"/>
      <c r="M336" s="2488"/>
      <c r="N336" s="2488"/>
      <c r="O336" s="2488"/>
      <c r="P336" s="2488"/>
      <c r="Q336" s="2488"/>
    </row>
    <row r="337" spans="1:17" ht="15.75" customHeight="1">
      <c r="A337" s="2488"/>
      <c r="B337" s="2488"/>
      <c r="C337" s="2488"/>
      <c r="D337" s="2488"/>
      <c r="E337" s="2488"/>
      <c r="F337" s="2488"/>
      <c r="G337" s="2488"/>
      <c r="H337" s="2488"/>
      <c r="I337" s="2488"/>
      <c r="J337" s="2488"/>
      <c r="K337" s="2488"/>
      <c r="L337" s="2488"/>
      <c r="M337" s="2488"/>
      <c r="N337" s="2488"/>
      <c r="O337" s="2488"/>
      <c r="P337" s="2488"/>
      <c r="Q337" s="2488"/>
    </row>
    <row r="338" spans="1:17" ht="15.75" customHeight="1">
      <c r="A338" s="2488"/>
      <c r="B338" s="2488"/>
      <c r="C338" s="2488"/>
      <c r="D338" s="2488"/>
      <c r="E338" s="2488"/>
      <c r="F338" s="2488"/>
      <c r="G338" s="2488"/>
      <c r="H338" s="2488"/>
      <c r="I338" s="2488"/>
      <c r="J338" s="2488"/>
      <c r="K338" s="2488"/>
      <c r="L338" s="2488"/>
      <c r="M338" s="2488"/>
      <c r="N338" s="2488"/>
      <c r="O338" s="2488"/>
      <c r="P338" s="2488"/>
      <c r="Q338" s="2488"/>
    </row>
    <row r="339" spans="1:17" ht="15.75" customHeight="1">
      <c r="A339" s="2488"/>
      <c r="B339" s="2488"/>
      <c r="C339" s="2488"/>
      <c r="D339" s="2488"/>
      <c r="E339" s="2488"/>
      <c r="F339" s="2488"/>
      <c r="G339" s="2488"/>
      <c r="H339" s="2488"/>
      <c r="I339" s="2488"/>
      <c r="J339" s="2488"/>
      <c r="K339" s="2488"/>
      <c r="L339" s="2488"/>
      <c r="M339" s="2488"/>
      <c r="N339" s="2488"/>
      <c r="O339" s="2488"/>
      <c r="P339" s="2488"/>
      <c r="Q339" s="2488"/>
    </row>
    <row r="340" spans="1:17" ht="15.75" customHeight="1">
      <c r="A340" s="2488"/>
      <c r="B340" s="2488"/>
      <c r="C340" s="2488"/>
      <c r="D340" s="2488"/>
      <c r="E340" s="2488"/>
      <c r="F340" s="2488"/>
      <c r="G340" s="2488"/>
      <c r="H340" s="2488"/>
      <c r="I340" s="2488"/>
      <c r="J340" s="2488"/>
      <c r="K340" s="2488"/>
      <c r="L340" s="2488"/>
      <c r="M340" s="2488"/>
      <c r="N340" s="2488"/>
      <c r="O340" s="2488"/>
      <c r="P340" s="2488"/>
      <c r="Q340" s="2488"/>
    </row>
    <row r="341" spans="1:17" ht="15.75" customHeight="1">
      <c r="A341" s="2488"/>
      <c r="B341" s="2488"/>
      <c r="C341" s="2488"/>
      <c r="D341" s="2488"/>
      <c r="E341" s="2488"/>
      <c r="F341" s="2488"/>
      <c r="G341" s="2488"/>
      <c r="H341" s="2488"/>
      <c r="I341" s="2488"/>
      <c r="J341" s="2488"/>
      <c r="K341" s="2488"/>
      <c r="L341" s="2488"/>
      <c r="M341" s="2488"/>
      <c r="N341" s="2488"/>
      <c r="O341" s="2488"/>
      <c r="P341" s="2488"/>
      <c r="Q341" s="2488"/>
    </row>
    <row r="342" spans="1:17" ht="15.75" customHeight="1">
      <c r="A342" s="2488"/>
      <c r="B342" s="2488"/>
      <c r="C342" s="2488"/>
      <c r="D342" s="2488"/>
      <c r="E342" s="2488"/>
      <c r="F342" s="2488"/>
      <c r="G342" s="2488"/>
      <c r="H342" s="2488"/>
      <c r="I342" s="2488"/>
      <c r="J342" s="2488"/>
      <c r="K342" s="2488"/>
      <c r="L342" s="2488"/>
      <c r="M342" s="2488"/>
      <c r="N342" s="2488"/>
      <c r="O342" s="2488"/>
      <c r="P342" s="2488"/>
      <c r="Q342" s="2488"/>
    </row>
    <row r="343" spans="1:17" ht="15.75" customHeight="1">
      <c r="A343" s="2488"/>
      <c r="B343" s="2488"/>
      <c r="C343" s="2488"/>
      <c r="D343" s="2488"/>
      <c r="E343" s="2488"/>
      <c r="F343" s="2488"/>
      <c r="G343" s="2488"/>
      <c r="H343" s="2488"/>
      <c r="I343" s="2488"/>
      <c r="J343" s="2488"/>
      <c r="K343" s="2488"/>
      <c r="L343" s="2488"/>
      <c r="M343" s="2488"/>
      <c r="N343" s="2488"/>
      <c r="O343" s="2488"/>
      <c r="P343" s="2488"/>
      <c r="Q343" s="2488"/>
    </row>
    <row r="344" spans="1:17" ht="15.75" customHeight="1">
      <c r="A344" s="2488"/>
      <c r="B344" s="2488"/>
      <c r="C344" s="2488"/>
      <c r="D344" s="2488"/>
      <c r="E344" s="2488"/>
      <c r="F344" s="2488"/>
      <c r="G344" s="2488"/>
      <c r="H344" s="2488"/>
      <c r="I344" s="2488"/>
      <c r="J344" s="2488"/>
      <c r="K344" s="2488"/>
      <c r="L344" s="2488"/>
      <c r="M344" s="2488"/>
      <c r="N344" s="2488"/>
      <c r="O344" s="2488"/>
      <c r="P344" s="2488"/>
      <c r="Q344" s="2488"/>
    </row>
    <row r="345" spans="1:17" ht="15.75" customHeight="1">
      <c r="A345" s="2488"/>
      <c r="B345" s="2488"/>
      <c r="C345" s="2488"/>
      <c r="D345" s="2488"/>
      <c r="E345" s="2488"/>
      <c r="F345" s="2488"/>
      <c r="G345" s="2488"/>
      <c r="H345" s="2488"/>
      <c r="I345" s="2488"/>
      <c r="J345" s="2488"/>
      <c r="K345" s="2488"/>
      <c r="L345" s="2488"/>
      <c r="M345" s="2488"/>
      <c r="N345" s="2488"/>
      <c r="O345" s="2488"/>
      <c r="P345" s="2488"/>
      <c r="Q345" s="2488"/>
    </row>
    <row r="346" spans="1:17" ht="15.75" customHeight="1">
      <c r="A346" s="2488"/>
      <c r="B346" s="2488"/>
      <c r="C346" s="2488"/>
      <c r="D346" s="2488"/>
      <c r="E346" s="2488"/>
      <c r="F346" s="2488"/>
      <c r="G346" s="2488"/>
      <c r="H346" s="2488"/>
      <c r="I346" s="2488"/>
      <c r="J346" s="2488"/>
      <c r="K346" s="2488"/>
      <c r="L346" s="2488"/>
      <c r="M346" s="2488"/>
      <c r="N346" s="2488"/>
      <c r="O346" s="2488"/>
      <c r="P346" s="2488"/>
      <c r="Q346" s="2488"/>
    </row>
    <row r="347" spans="1:17" ht="15.75" customHeight="1">
      <c r="A347" s="2488"/>
      <c r="B347" s="2488"/>
      <c r="C347" s="2488"/>
      <c r="D347" s="2488"/>
      <c r="E347" s="2488"/>
      <c r="F347" s="2488"/>
      <c r="G347" s="2488"/>
      <c r="H347" s="2488"/>
      <c r="I347" s="2488"/>
      <c r="J347" s="2488"/>
      <c r="K347" s="2488"/>
      <c r="L347" s="2488"/>
      <c r="M347" s="2488"/>
      <c r="N347" s="2488"/>
      <c r="O347" s="2488"/>
      <c r="P347" s="2488"/>
      <c r="Q347" s="2488"/>
    </row>
    <row r="348" spans="1:17" ht="15.75" customHeight="1">
      <c r="A348" s="2488"/>
      <c r="B348" s="2488"/>
      <c r="C348" s="2488"/>
      <c r="D348" s="2488"/>
      <c r="E348" s="2488"/>
      <c r="F348" s="2488"/>
      <c r="G348" s="2488"/>
      <c r="H348" s="2488"/>
      <c r="I348" s="2488"/>
      <c r="J348" s="2488"/>
      <c r="K348" s="2488"/>
      <c r="L348" s="2488"/>
      <c r="M348" s="2488"/>
      <c r="N348" s="2488"/>
      <c r="O348" s="2488"/>
      <c r="P348" s="2488"/>
      <c r="Q348" s="2488"/>
    </row>
    <row r="349" spans="1:17" ht="15.75" customHeight="1">
      <c r="A349" s="2488"/>
      <c r="B349" s="2488"/>
      <c r="C349" s="2488"/>
      <c r="D349" s="2488"/>
      <c r="E349" s="2488"/>
      <c r="F349" s="2488"/>
      <c r="G349" s="2488"/>
      <c r="H349" s="2488"/>
      <c r="I349" s="2488"/>
      <c r="J349" s="2488"/>
      <c r="K349" s="2488"/>
      <c r="L349" s="2488"/>
      <c r="M349" s="2488"/>
      <c r="N349" s="2488"/>
      <c r="O349" s="2488"/>
      <c r="P349" s="2488"/>
      <c r="Q349" s="2488"/>
    </row>
    <row r="350" spans="1:17" ht="15.75" customHeight="1">
      <c r="A350" s="2488"/>
      <c r="B350" s="2488"/>
      <c r="C350" s="2488"/>
      <c r="D350" s="2488"/>
      <c r="E350" s="2488"/>
      <c r="F350" s="2488"/>
      <c r="G350" s="2488"/>
      <c r="H350" s="2488"/>
      <c r="I350" s="2488"/>
      <c r="J350" s="2488"/>
      <c r="K350" s="2488"/>
      <c r="L350" s="2488"/>
      <c r="M350" s="2488"/>
      <c r="N350" s="2488"/>
      <c r="O350" s="2488"/>
      <c r="P350" s="2488"/>
      <c r="Q350" s="2488"/>
    </row>
    <row r="351" spans="1:17" ht="15.75" customHeight="1">
      <c r="A351" s="2488"/>
      <c r="B351" s="2488"/>
      <c r="C351" s="2488"/>
      <c r="D351" s="2488"/>
      <c r="E351" s="2488"/>
      <c r="F351" s="2488"/>
      <c r="G351" s="2488"/>
      <c r="H351" s="2488"/>
      <c r="I351" s="2488"/>
      <c r="J351" s="2488"/>
      <c r="K351" s="2488"/>
      <c r="L351" s="2488"/>
      <c r="M351" s="2488"/>
      <c r="N351" s="2488"/>
      <c r="O351" s="2488"/>
      <c r="P351" s="2488"/>
      <c r="Q351" s="2488"/>
    </row>
    <row r="352" spans="1:17" ht="15.75" customHeight="1">
      <c r="A352" s="2488"/>
      <c r="B352" s="2488"/>
      <c r="C352" s="2488"/>
      <c r="D352" s="2488"/>
      <c r="E352" s="2488"/>
      <c r="F352" s="2488"/>
      <c r="G352" s="2488"/>
      <c r="H352" s="2488"/>
      <c r="I352" s="2488"/>
      <c r="J352" s="2488"/>
      <c r="K352" s="2488"/>
      <c r="L352" s="2488"/>
      <c r="M352" s="2488"/>
      <c r="N352" s="2488"/>
      <c r="O352" s="2488"/>
      <c r="P352" s="2488"/>
      <c r="Q352" s="2488"/>
    </row>
    <row r="353" spans="1:17" ht="15.75" customHeight="1">
      <c r="A353" s="2488"/>
      <c r="B353" s="2488"/>
      <c r="C353" s="2488"/>
      <c r="D353" s="2488"/>
      <c r="E353" s="2488"/>
      <c r="F353" s="2488"/>
      <c r="G353" s="2488"/>
      <c r="H353" s="2488"/>
      <c r="I353" s="2488"/>
      <c r="J353" s="2488"/>
      <c r="K353" s="2488"/>
      <c r="L353" s="2488"/>
      <c r="M353" s="2488"/>
      <c r="N353" s="2488"/>
      <c r="O353" s="2488"/>
      <c r="P353" s="2488"/>
      <c r="Q353" s="2488"/>
    </row>
    <row r="354" spans="1:17" ht="15.75" customHeight="1">
      <c r="A354" s="2488"/>
      <c r="B354" s="2488"/>
      <c r="C354" s="2488"/>
      <c r="D354" s="2488"/>
      <c r="E354" s="2488"/>
      <c r="F354" s="2488"/>
      <c r="G354" s="2488"/>
      <c r="H354" s="2488"/>
      <c r="I354" s="2488"/>
      <c r="J354" s="2488"/>
      <c r="K354" s="2488"/>
      <c r="L354" s="2488"/>
      <c r="M354" s="2488"/>
      <c r="N354" s="2488"/>
      <c r="O354" s="2488"/>
      <c r="P354" s="2488"/>
      <c r="Q354" s="2488"/>
    </row>
    <row r="355" spans="1:17" ht="15.75" customHeight="1">
      <c r="A355" s="2488"/>
      <c r="B355" s="2488"/>
      <c r="C355" s="2488"/>
      <c r="D355" s="2488"/>
      <c r="E355" s="2488"/>
      <c r="F355" s="2488"/>
      <c r="G355" s="2488"/>
      <c r="H355" s="2488"/>
      <c r="I355" s="2488"/>
      <c r="J355" s="2488"/>
      <c r="K355" s="2488"/>
      <c r="L355" s="2488"/>
      <c r="M355" s="2488"/>
      <c r="N355" s="2488"/>
      <c r="O355" s="2488"/>
      <c r="P355" s="2488"/>
      <c r="Q355" s="2488"/>
    </row>
    <row r="356" spans="1:17" ht="15.75" customHeight="1">
      <c r="A356" s="2488"/>
      <c r="B356" s="2488"/>
      <c r="C356" s="2488"/>
      <c r="D356" s="2488"/>
      <c r="E356" s="2488"/>
      <c r="F356" s="2488"/>
      <c r="G356" s="2488"/>
      <c r="H356" s="2488"/>
      <c r="I356" s="2488"/>
      <c r="J356" s="2488"/>
      <c r="K356" s="2488"/>
      <c r="L356" s="2488"/>
      <c r="M356" s="2488"/>
      <c r="N356" s="2488"/>
      <c r="O356" s="2488"/>
      <c r="P356" s="2488"/>
      <c r="Q356" s="2488"/>
    </row>
    <row r="357" spans="1:17" ht="15.75" customHeight="1">
      <c r="A357" s="2488"/>
      <c r="B357" s="2488"/>
      <c r="C357" s="2488"/>
      <c r="D357" s="2488"/>
      <c r="E357" s="2488"/>
      <c r="F357" s="2488"/>
      <c r="G357" s="2488"/>
      <c r="H357" s="2488"/>
      <c r="I357" s="2488"/>
      <c r="J357" s="2488"/>
      <c r="K357" s="2488"/>
      <c r="L357" s="2488"/>
      <c r="M357" s="2488"/>
      <c r="N357" s="2488"/>
      <c r="O357" s="2488"/>
      <c r="P357" s="2488"/>
      <c r="Q357" s="2488"/>
    </row>
    <row r="358" spans="1:17" ht="15.75" customHeight="1">
      <c r="A358" s="2488"/>
      <c r="B358" s="2488"/>
      <c r="C358" s="2488"/>
      <c r="D358" s="2488"/>
      <c r="E358" s="2488"/>
      <c r="F358" s="2488"/>
      <c r="G358" s="2488"/>
      <c r="H358" s="2488"/>
      <c r="I358" s="2488"/>
      <c r="J358" s="2488"/>
      <c r="K358" s="2488"/>
      <c r="L358" s="2488"/>
      <c r="M358" s="2488"/>
      <c r="N358" s="2488"/>
      <c r="O358" s="2488"/>
      <c r="P358" s="2488"/>
      <c r="Q358" s="2488"/>
    </row>
    <row r="359" spans="1:17" ht="15.75" customHeight="1">
      <c r="A359" s="2488"/>
      <c r="B359" s="2488"/>
      <c r="C359" s="2488"/>
      <c r="D359" s="2488"/>
      <c r="E359" s="2488"/>
      <c r="F359" s="2488"/>
      <c r="G359" s="2488"/>
      <c r="H359" s="2488"/>
      <c r="I359" s="2488"/>
      <c r="J359" s="2488"/>
      <c r="K359" s="2488"/>
      <c r="L359" s="2488"/>
      <c r="M359" s="2488"/>
      <c r="N359" s="2488"/>
      <c r="O359" s="2488"/>
      <c r="P359" s="2488"/>
      <c r="Q359" s="2488"/>
    </row>
    <row r="360" spans="1:17" ht="15.75" customHeight="1">
      <c r="A360" s="2488"/>
      <c r="B360" s="2488"/>
      <c r="C360" s="2488"/>
      <c r="D360" s="2488"/>
      <c r="E360" s="2488"/>
      <c r="F360" s="2488"/>
      <c r="G360" s="2488"/>
      <c r="H360" s="2488"/>
      <c r="I360" s="2488"/>
      <c r="J360" s="2488"/>
      <c r="K360" s="2488"/>
      <c r="L360" s="2488"/>
      <c r="M360" s="2488"/>
      <c r="N360" s="2488"/>
      <c r="O360" s="2488"/>
      <c r="P360" s="2488"/>
      <c r="Q360" s="2488"/>
    </row>
    <row r="361" spans="1:17" ht="15.75" customHeight="1">
      <c r="A361" s="2488"/>
      <c r="B361" s="2488"/>
      <c r="C361" s="2488"/>
      <c r="D361" s="2488"/>
      <c r="E361" s="2488"/>
      <c r="F361" s="2488"/>
      <c r="G361" s="2488"/>
      <c r="H361" s="2488"/>
      <c r="I361" s="2488"/>
      <c r="J361" s="2488"/>
      <c r="K361" s="2488"/>
      <c r="L361" s="2488"/>
      <c r="M361" s="2488"/>
      <c r="N361" s="2488"/>
      <c r="O361" s="2488"/>
      <c r="P361" s="2488"/>
      <c r="Q361" s="2488"/>
    </row>
    <row r="362" spans="1:17" ht="15.75" customHeight="1">
      <c r="A362" s="2488"/>
      <c r="B362" s="2488"/>
      <c r="C362" s="2488"/>
      <c r="D362" s="2488"/>
      <c r="E362" s="2488"/>
      <c r="F362" s="2488"/>
      <c r="G362" s="2488"/>
      <c r="H362" s="2488"/>
      <c r="I362" s="2488"/>
      <c r="J362" s="2488"/>
      <c r="K362" s="2488"/>
      <c r="L362" s="2488"/>
      <c r="M362" s="2488"/>
      <c r="N362" s="2488"/>
      <c r="O362" s="2488"/>
      <c r="P362" s="2488"/>
      <c r="Q362" s="2488"/>
    </row>
    <row r="363" spans="1:17" ht="15.75" customHeight="1">
      <c r="A363" s="2488"/>
      <c r="B363" s="2488"/>
      <c r="C363" s="2488"/>
      <c r="D363" s="2488"/>
      <c r="E363" s="2488"/>
      <c r="F363" s="2488"/>
      <c r="G363" s="2488"/>
      <c r="H363" s="2488"/>
      <c r="I363" s="2488"/>
      <c r="J363" s="2488"/>
      <c r="K363" s="2488"/>
      <c r="L363" s="2488"/>
      <c r="M363" s="2488"/>
      <c r="N363" s="2488"/>
      <c r="O363" s="2488"/>
      <c r="P363" s="2488"/>
      <c r="Q363" s="2488"/>
    </row>
    <row r="364" spans="1:17" ht="15.75" customHeight="1">
      <c r="A364" s="2488"/>
      <c r="B364" s="2488"/>
      <c r="C364" s="2488"/>
      <c r="D364" s="2488"/>
      <c r="E364" s="2488"/>
      <c r="F364" s="2488"/>
      <c r="G364" s="2488"/>
      <c r="H364" s="2488"/>
      <c r="I364" s="2488"/>
      <c r="J364" s="2488"/>
      <c r="K364" s="2488"/>
      <c r="L364" s="2488"/>
      <c r="M364" s="2488"/>
      <c r="N364" s="2488"/>
      <c r="O364" s="2488"/>
      <c r="P364" s="2488"/>
      <c r="Q364" s="2488"/>
    </row>
    <row r="365" spans="1:17" ht="15.75" customHeight="1">
      <c r="A365" s="2488"/>
      <c r="B365" s="2488"/>
      <c r="C365" s="2488"/>
      <c r="D365" s="2488"/>
      <c r="E365" s="2488"/>
      <c r="F365" s="2488"/>
      <c r="G365" s="2488"/>
      <c r="H365" s="2488"/>
      <c r="I365" s="2488"/>
      <c r="J365" s="2488"/>
      <c r="K365" s="2488"/>
      <c r="L365" s="2488"/>
      <c r="M365" s="2488"/>
      <c r="N365" s="2488"/>
      <c r="O365" s="2488"/>
      <c r="P365" s="2488"/>
      <c r="Q365" s="2488"/>
    </row>
    <row r="366" spans="1:17" ht="15.75" customHeight="1">
      <c r="A366" s="2488"/>
      <c r="B366" s="2488"/>
      <c r="C366" s="2488"/>
      <c r="D366" s="2488"/>
      <c r="E366" s="2488"/>
      <c r="F366" s="2488"/>
      <c r="G366" s="2488"/>
      <c r="H366" s="2488"/>
      <c r="I366" s="2488"/>
      <c r="J366" s="2488"/>
      <c r="K366" s="2488"/>
      <c r="L366" s="2488"/>
      <c r="M366" s="2488"/>
      <c r="N366" s="2488"/>
      <c r="O366" s="2488"/>
      <c r="P366" s="2488"/>
      <c r="Q366" s="2488"/>
    </row>
    <row r="367" spans="1:17" ht="15.75" customHeight="1">
      <c r="A367" s="2488"/>
      <c r="B367" s="2488"/>
      <c r="C367" s="2488"/>
      <c r="D367" s="2488"/>
      <c r="E367" s="2488"/>
      <c r="F367" s="2488"/>
      <c r="G367" s="2488"/>
      <c r="H367" s="2488"/>
      <c r="I367" s="2488"/>
      <c r="J367" s="2488"/>
      <c r="K367" s="2488"/>
      <c r="L367" s="2488"/>
      <c r="M367" s="2488"/>
      <c r="N367" s="2488"/>
      <c r="O367" s="2488"/>
      <c r="P367" s="2488"/>
      <c r="Q367" s="2488"/>
    </row>
    <row r="368" spans="1:17" ht="15.75" customHeight="1">
      <c r="A368" s="2488"/>
      <c r="B368" s="2488"/>
      <c r="C368" s="2488"/>
      <c r="D368" s="2488"/>
      <c r="E368" s="2488"/>
      <c r="F368" s="2488"/>
      <c r="G368" s="2488"/>
      <c r="H368" s="2488"/>
      <c r="I368" s="2488"/>
      <c r="J368" s="2488"/>
      <c r="K368" s="2488"/>
      <c r="L368" s="2488"/>
      <c r="M368" s="2488"/>
      <c r="N368" s="2488"/>
      <c r="O368" s="2488"/>
      <c r="P368" s="2488"/>
      <c r="Q368" s="2488"/>
    </row>
    <row r="369" spans="1:17" ht="15.75" customHeight="1">
      <c r="A369" s="2488"/>
      <c r="B369" s="2488"/>
      <c r="C369" s="2488"/>
      <c r="D369" s="2488"/>
      <c r="E369" s="2488"/>
      <c r="F369" s="2488"/>
      <c r="G369" s="2488"/>
      <c r="H369" s="2488"/>
      <c r="I369" s="2488"/>
      <c r="J369" s="2488"/>
      <c r="K369" s="2488"/>
      <c r="L369" s="2488"/>
      <c r="M369" s="2488"/>
      <c r="N369" s="2488"/>
      <c r="O369" s="2488"/>
      <c r="P369" s="2488"/>
      <c r="Q369" s="2488"/>
    </row>
    <row r="370" spans="1:17" ht="15.75" customHeight="1">
      <c r="A370" s="2488"/>
      <c r="B370" s="2488"/>
      <c r="C370" s="2488"/>
      <c r="D370" s="2488"/>
      <c r="E370" s="2488"/>
      <c r="F370" s="2488"/>
      <c r="G370" s="2488"/>
      <c r="H370" s="2488"/>
      <c r="I370" s="2488"/>
      <c r="J370" s="2488"/>
      <c r="K370" s="2488"/>
      <c r="L370" s="2488"/>
      <c r="M370" s="2488"/>
      <c r="N370" s="2488"/>
      <c r="O370" s="2488"/>
      <c r="P370" s="2488"/>
      <c r="Q370" s="2488"/>
    </row>
    <row r="371" spans="1:17" ht="15.75" customHeight="1">
      <c r="A371" s="2488"/>
      <c r="B371" s="2488"/>
      <c r="C371" s="2488"/>
      <c r="D371" s="2488"/>
      <c r="E371" s="2488"/>
      <c r="F371" s="2488"/>
      <c r="G371" s="2488"/>
      <c r="H371" s="2488"/>
      <c r="I371" s="2488"/>
      <c r="J371" s="2488"/>
      <c r="K371" s="2488"/>
      <c r="L371" s="2488"/>
      <c r="M371" s="2488"/>
      <c r="N371" s="2488"/>
      <c r="O371" s="2488"/>
      <c r="P371" s="2488"/>
      <c r="Q371" s="2488"/>
    </row>
    <row r="372" spans="1:17" ht="15.75" customHeight="1">
      <c r="A372" s="2488"/>
      <c r="B372" s="2488"/>
      <c r="C372" s="2488"/>
      <c r="D372" s="2488"/>
      <c r="E372" s="2488"/>
      <c r="F372" s="2488"/>
      <c r="G372" s="2488"/>
      <c r="H372" s="2488"/>
      <c r="I372" s="2488"/>
      <c r="J372" s="2488"/>
      <c r="K372" s="2488"/>
      <c r="L372" s="2488"/>
      <c r="M372" s="2488"/>
      <c r="N372" s="2488"/>
      <c r="O372" s="2488"/>
      <c r="P372" s="2488"/>
      <c r="Q372" s="2488"/>
    </row>
    <row r="373" spans="1:17" ht="15.75" customHeight="1">
      <c r="A373" s="2488"/>
      <c r="B373" s="2488"/>
      <c r="C373" s="2488"/>
      <c r="D373" s="2488"/>
      <c r="E373" s="2488"/>
      <c r="F373" s="2488"/>
      <c r="G373" s="2488"/>
      <c r="H373" s="2488"/>
      <c r="I373" s="2488"/>
      <c r="J373" s="2488"/>
      <c r="K373" s="2488"/>
      <c r="L373" s="2488"/>
      <c r="M373" s="2488"/>
      <c r="N373" s="2488"/>
      <c r="O373" s="2488"/>
      <c r="P373" s="2488"/>
      <c r="Q373" s="2488"/>
    </row>
    <row r="374" spans="1:17" ht="15.75" customHeight="1">
      <c r="A374" s="2488"/>
      <c r="B374" s="2488"/>
      <c r="C374" s="2488"/>
      <c r="D374" s="2488"/>
      <c r="E374" s="2488"/>
      <c r="F374" s="2488"/>
      <c r="G374" s="2488"/>
      <c r="H374" s="2488"/>
      <c r="I374" s="2488"/>
      <c r="J374" s="2488"/>
      <c r="K374" s="2488"/>
      <c r="L374" s="2488"/>
      <c r="M374" s="2488"/>
      <c r="N374" s="2488"/>
      <c r="O374" s="2488"/>
      <c r="P374" s="2488"/>
      <c r="Q374" s="2488"/>
    </row>
    <row r="375" spans="1:17" ht="15.75" customHeight="1">
      <c r="A375" s="2488"/>
      <c r="B375" s="2488"/>
      <c r="C375" s="2488"/>
      <c r="D375" s="2488"/>
      <c r="E375" s="2488"/>
      <c r="F375" s="2488"/>
      <c r="G375" s="2488"/>
      <c r="H375" s="2488"/>
      <c r="I375" s="2488"/>
      <c r="J375" s="2488"/>
      <c r="K375" s="2488"/>
      <c r="L375" s="2488"/>
      <c r="M375" s="2488"/>
      <c r="N375" s="2488"/>
      <c r="O375" s="2488"/>
      <c r="P375" s="2488"/>
      <c r="Q375" s="2488"/>
    </row>
    <row r="376" spans="1:17" ht="15.75" customHeight="1">
      <c r="A376" s="2488"/>
      <c r="B376" s="2488"/>
      <c r="C376" s="2488"/>
      <c r="D376" s="2488"/>
      <c r="E376" s="2488"/>
      <c r="F376" s="2488"/>
      <c r="G376" s="2488"/>
      <c r="H376" s="2488"/>
      <c r="I376" s="2488"/>
      <c r="J376" s="2488"/>
      <c r="K376" s="2488"/>
      <c r="L376" s="2488"/>
      <c r="M376" s="2488"/>
      <c r="N376" s="2488"/>
      <c r="O376" s="2488"/>
      <c r="P376" s="2488"/>
      <c r="Q376" s="2488"/>
    </row>
    <row r="377" spans="1:17" ht="15.75" customHeight="1">
      <c r="A377" s="2488"/>
      <c r="B377" s="2488"/>
      <c r="C377" s="2488"/>
      <c r="D377" s="2488"/>
      <c r="E377" s="2488"/>
      <c r="F377" s="2488"/>
      <c r="G377" s="2488"/>
      <c r="H377" s="2488"/>
      <c r="I377" s="2488"/>
      <c r="J377" s="2488"/>
      <c r="K377" s="2488"/>
      <c r="L377" s="2488"/>
      <c r="M377" s="2488"/>
      <c r="N377" s="2488"/>
      <c r="O377" s="2488"/>
      <c r="P377" s="2488"/>
      <c r="Q377" s="2488"/>
    </row>
    <row r="378" spans="1:17" ht="15.75" customHeight="1">
      <c r="A378" s="2488"/>
      <c r="B378" s="2488"/>
      <c r="C378" s="2488"/>
      <c r="D378" s="2488"/>
      <c r="E378" s="2488"/>
      <c r="F378" s="2488"/>
      <c r="G378" s="2488"/>
      <c r="H378" s="2488"/>
      <c r="I378" s="2488"/>
      <c r="J378" s="2488"/>
      <c r="K378" s="2488"/>
      <c r="L378" s="2488"/>
      <c r="M378" s="2488"/>
      <c r="N378" s="2488"/>
      <c r="O378" s="2488"/>
      <c r="P378" s="2488"/>
      <c r="Q378" s="2488"/>
    </row>
    <row r="379" spans="1:17" ht="15.75" customHeight="1">
      <c r="A379" s="2488"/>
      <c r="B379" s="2488"/>
      <c r="C379" s="2488"/>
      <c r="D379" s="2488"/>
      <c r="E379" s="2488"/>
      <c r="F379" s="2488"/>
      <c r="G379" s="2488"/>
      <c r="H379" s="2488"/>
      <c r="I379" s="2488"/>
      <c r="J379" s="2488"/>
      <c r="K379" s="2488"/>
      <c r="L379" s="2488"/>
      <c r="M379" s="2488"/>
      <c r="N379" s="2488"/>
      <c r="O379" s="2488"/>
      <c r="P379" s="2488"/>
      <c r="Q379" s="2488"/>
    </row>
    <row r="380" spans="1:17" ht="15.75" customHeight="1">
      <c r="A380" s="2488"/>
      <c r="B380" s="2488"/>
      <c r="C380" s="2488"/>
      <c r="D380" s="2488"/>
      <c r="E380" s="2488"/>
      <c r="F380" s="2488"/>
      <c r="G380" s="2488"/>
      <c r="H380" s="2488"/>
      <c r="I380" s="2488"/>
      <c r="J380" s="2488"/>
      <c r="K380" s="2488"/>
      <c r="L380" s="2488"/>
      <c r="M380" s="2488"/>
      <c r="N380" s="2488"/>
      <c r="O380" s="2488"/>
      <c r="P380" s="2488"/>
      <c r="Q380" s="2488"/>
    </row>
    <row r="381" spans="1:17" ht="15.75" customHeight="1">
      <c r="A381" s="2488"/>
      <c r="B381" s="2488"/>
      <c r="C381" s="2488"/>
      <c r="D381" s="2488"/>
      <c r="E381" s="2488"/>
      <c r="F381" s="2488"/>
      <c r="G381" s="2488"/>
      <c r="H381" s="2488"/>
      <c r="I381" s="2488"/>
      <c r="J381" s="2488"/>
      <c r="K381" s="2488"/>
      <c r="L381" s="2488"/>
      <c r="M381" s="2488"/>
      <c r="N381" s="2488"/>
      <c r="O381" s="2488"/>
      <c r="P381" s="2488"/>
      <c r="Q381" s="2488"/>
    </row>
    <row r="382" spans="1:17" ht="15.75" customHeight="1">
      <c r="A382" s="2488"/>
      <c r="B382" s="2488"/>
      <c r="C382" s="2488"/>
      <c r="D382" s="2488"/>
      <c r="E382" s="2488"/>
      <c r="F382" s="2488"/>
      <c r="G382" s="2488"/>
      <c r="H382" s="2488"/>
      <c r="I382" s="2488"/>
      <c r="J382" s="2488"/>
      <c r="K382" s="2488"/>
      <c r="L382" s="2488"/>
      <c r="M382" s="2488"/>
      <c r="N382" s="2488"/>
      <c r="O382" s="2488"/>
      <c r="P382" s="2488"/>
      <c r="Q382" s="2488"/>
    </row>
    <row r="383" spans="1:17" ht="15.75" customHeight="1">
      <c r="A383" s="2488"/>
      <c r="B383" s="2488"/>
      <c r="C383" s="2488"/>
      <c r="D383" s="2488"/>
      <c r="E383" s="2488"/>
      <c r="F383" s="2488"/>
      <c r="G383" s="2488"/>
      <c r="H383" s="2488"/>
      <c r="I383" s="2488"/>
      <c r="J383" s="2488"/>
      <c r="K383" s="2488"/>
      <c r="L383" s="2488"/>
      <c r="M383" s="2488"/>
      <c r="N383" s="2488"/>
      <c r="O383" s="2488"/>
      <c r="P383" s="2488"/>
      <c r="Q383" s="2488"/>
    </row>
    <row r="384" spans="1:17" ht="15.75" customHeight="1">
      <c r="A384" s="2488"/>
      <c r="B384" s="2488"/>
      <c r="C384" s="2488"/>
      <c r="D384" s="2488"/>
      <c r="E384" s="2488"/>
      <c r="F384" s="2488"/>
      <c r="G384" s="2488"/>
      <c r="H384" s="2488"/>
      <c r="I384" s="2488"/>
      <c r="J384" s="2488"/>
      <c r="K384" s="2488"/>
      <c r="L384" s="2488"/>
      <c r="M384" s="2488"/>
      <c r="N384" s="2488"/>
      <c r="O384" s="2488"/>
      <c r="P384" s="2488"/>
      <c r="Q384" s="2488"/>
    </row>
    <row r="385" spans="1:17" ht="15.75" customHeight="1">
      <c r="A385" s="2488"/>
      <c r="B385" s="2488"/>
      <c r="C385" s="2488"/>
      <c r="D385" s="2488"/>
      <c r="E385" s="2488"/>
      <c r="F385" s="2488"/>
      <c r="G385" s="2488"/>
      <c r="H385" s="2488"/>
      <c r="I385" s="2488"/>
      <c r="J385" s="2488"/>
      <c r="K385" s="2488"/>
      <c r="L385" s="2488"/>
      <c r="M385" s="2488"/>
      <c r="N385" s="2488"/>
      <c r="O385" s="2488"/>
      <c r="P385" s="2488"/>
      <c r="Q385" s="2488"/>
    </row>
    <row r="386" spans="1:17" ht="15.75" customHeight="1">
      <c r="A386" s="2488"/>
      <c r="B386" s="2488"/>
      <c r="C386" s="2488"/>
      <c r="D386" s="2488"/>
      <c r="E386" s="2488"/>
      <c r="F386" s="2488"/>
      <c r="G386" s="2488"/>
      <c r="H386" s="2488"/>
      <c r="I386" s="2488"/>
      <c r="J386" s="2488"/>
      <c r="K386" s="2488"/>
      <c r="L386" s="2488"/>
      <c r="M386" s="2488"/>
      <c r="N386" s="2488"/>
      <c r="O386" s="2488"/>
      <c r="P386" s="2488"/>
      <c r="Q386" s="2488"/>
    </row>
    <row r="387" spans="1:17" ht="15.75" customHeight="1">
      <c r="A387" s="2488"/>
      <c r="B387" s="2488"/>
      <c r="C387" s="2488"/>
      <c r="D387" s="2488"/>
      <c r="E387" s="2488"/>
      <c r="F387" s="2488"/>
      <c r="G387" s="2488"/>
      <c r="H387" s="2488"/>
      <c r="I387" s="2488"/>
      <c r="J387" s="2488"/>
      <c r="K387" s="2488"/>
      <c r="L387" s="2488"/>
      <c r="M387" s="2488"/>
      <c r="N387" s="2488"/>
      <c r="O387" s="2488"/>
      <c r="P387" s="2488"/>
      <c r="Q387" s="2488"/>
    </row>
    <row r="388" spans="1:17" ht="15.75" customHeight="1">
      <c r="A388" s="2488"/>
      <c r="B388" s="2488"/>
      <c r="C388" s="2488"/>
      <c r="D388" s="2488"/>
      <c r="E388" s="2488"/>
      <c r="F388" s="2488"/>
      <c r="G388" s="2488"/>
      <c r="H388" s="2488"/>
      <c r="I388" s="2488"/>
      <c r="J388" s="2488"/>
      <c r="K388" s="2488"/>
      <c r="L388" s="2488"/>
      <c r="M388" s="2488"/>
      <c r="N388" s="2488"/>
      <c r="O388" s="2488"/>
      <c r="P388" s="2488"/>
      <c r="Q388" s="2488"/>
    </row>
    <row r="389" spans="1:17" ht="15.75" customHeight="1">
      <c r="A389" s="2488"/>
      <c r="B389" s="2488"/>
      <c r="C389" s="2488"/>
      <c r="D389" s="2488"/>
      <c r="E389" s="2488"/>
      <c r="F389" s="2488"/>
      <c r="G389" s="2488"/>
      <c r="H389" s="2488"/>
      <c r="I389" s="2488"/>
      <c r="J389" s="2488"/>
      <c r="K389" s="2488"/>
      <c r="L389" s="2488"/>
      <c r="M389" s="2488"/>
      <c r="N389" s="2488"/>
      <c r="O389" s="2488"/>
      <c r="P389" s="2488"/>
      <c r="Q389" s="2488"/>
    </row>
    <row r="390" spans="1:17" ht="15.75" customHeight="1">
      <c r="A390" s="2488"/>
      <c r="B390" s="2488"/>
      <c r="C390" s="2488"/>
      <c r="D390" s="2488"/>
      <c r="E390" s="2488"/>
      <c r="F390" s="2488"/>
      <c r="G390" s="2488"/>
      <c r="H390" s="2488"/>
      <c r="I390" s="2488"/>
      <c r="J390" s="2488"/>
      <c r="K390" s="2488"/>
      <c r="L390" s="2488"/>
      <c r="M390" s="2488"/>
      <c r="N390" s="2488"/>
      <c r="O390" s="2488"/>
      <c r="P390" s="2488"/>
      <c r="Q390" s="2488"/>
    </row>
    <row r="391" spans="1:17" ht="15.75" customHeight="1">
      <c r="A391" s="2488"/>
      <c r="B391" s="2488"/>
      <c r="C391" s="2488"/>
      <c r="D391" s="2488"/>
      <c r="E391" s="2488"/>
      <c r="F391" s="2488"/>
      <c r="G391" s="2488"/>
      <c r="H391" s="2488"/>
      <c r="I391" s="2488"/>
      <c r="J391" s="2488"/>
      <c r="K391" s="2488"/>
      <c r="L391" s="2488"/>
      <c r="M391" s="2488"/>
      <c r="N391" s="2488"/>
      <c r="O391" s="2488"/>
      <c r="P391" s="2488"/>
      <c r="Q391" s="2488"/>
    </row>
    <row r="392" spans="1:17" ht="15.75" customHeight="1">
      <c r="A392" s="2488"/>
      <c r="B392" s="2488"/>
      <c r="C392" s="2488"/>
      <c r="D392" s="2488"/>
      <c r="E392" s="2488"/>
      <c r="F392" s="2488"/>
      <c r="G392" s="2488"/>
      <c r="H392" s="2488"/>
      <c r="I392" s="2488"/>
      <c r="J392" s="2488"/>
      <c r="K392" s="2488"/>
      <c r="L392" s="2488"/>
      <c r="M392" s="2488"/>
      <c r="N392" s="2488"/>
      <c r="O392" s="2488"/>
      <c r="P392" s="2488"/>
      <c r="Q392" s="2488"/>
    </row>
    <row r="393" spans="1:17" ht="15.75" customHeight="1">
      <c r="A393" s="2488"/>
      <c r="B393" s="2488"/>
      <c r="C393" s="2488"/>
      <c r="D393" s="2488"/>
      <c r="E393" s="2488"/>
      <c r="F393" s="2488"/>
      <c r="G393" s="2488"/>
      <c r="H393" s="2488"/>
      <c r="I393" s="2488"/>
      <c r="J393" s="2488"/>
      <c r="K393" s="2488"/>
      <c r="L393" s="2488"/>
      <c r="M393" s="2488"/>
      <c r="N393" s="2488"/>
      <c r="O393" s="2488"/>
      <c r="P393" s="2488"/>
      <c r="Q393" s="2488"/>
    </row>
    <row r="394" spans="1:17" ht="15.75" customHeight="1">
      <c r="A394" s="2488"/>
      <c r="B394" s="2488"/>
      <c r="C394" s="2488"/>
      <c r="D394" s="2488"/>
      <c r="E394" s="2488"/>
      <c r="F394" s="2488"/>
      <c r="G394" s="2488"/>
      <c r="H394" s="2488"/>
      <c r="I394" s="2488"/>
      <c r="J394" s="2488"/>
      <c r="K394" s="2488"/>
      <c r="L394" s="2488"/>
      <c r="M394" s="2488"/>
      <c r="N394" s="2488"/>
      <c r="O394" s="2488"/>
      <c r="P394" s="2488"/>
      <c r="Q394" s="2488"/>
    </row>
    <row r="395" spans="1:17" ht="15.75" customHeight="1">
      <c r="A395" s="2488"/>
      <c r="B395" s="2488"/>
      <c r="C395" s="2488"/>
      <c r="D395" s="2488"/>
      <c r="E395" s="2488"/>
      <c r="F395" s="2488"/>
      <c r="G395" s="2488"/>
      <c r="H395" s="2488"/>
      <c r="I395" s="2488"/>
      <c r="J395" s="2488"/>
      <c r="K395" s="2488"/>
      <c r="L395" s="2488"/>
      <c r="M395" s="2488"/>
      <c r="N395" s="2488"/>
      <c r="O395" s="2488"/>
      <c r="P395" s="2488"/>
      <c r="Q395" s="2488"/>
    </row>
    <row r="396" spans="1:17" ht="15.75" customHeight="1">
      <c r="A396" s="2488"/>
      <c r="B396" s="2488"/>
      <c r="C396" s="2488"/>
      <c r="D396" s="2488"/>
      <c r="E396" s="2488"/>
      <c r="F396" s="2488"/>
      <c r="G396" s="2488"/>
      <c r="H396" s="2488"/>
      <c r="I396" s="2488"/>
      <c r="J396" s="2488"/>
      <c r="K396" s="2488"/>
      <c r="L396" s="2488"/>
      <c r="M396" s="2488"/>
      <c r="N396" s="2488"/>
      <c r="O396" s="2488"/>
      <c r="P396" s="2488"/>
      <c r="Q396" s="2488"/>
    </row>
    <row r="397" spans="1:17" ht="15.75" customHeight="1">
      <c r="A397" s="2488"/>
      <c r="B397" s="2488"/>
      <c r="C397" s="2488"/>
      <c r="D397" s="2488"/>
      <c r="E397" s="2488"/>
      <c r="F397" s="2488"/>
      <c r="G397" s="2488"/>
      <c r="H397" s="2488"/>
      <c r="I397" s="2488"/>
      <c r="J397" s="2488"/>
      <c r="K397" s="2488"/>
      <c r="L397" s="2488"/>
      <c r="M397" s="2488"/>
      <c r="N397" s="2488"/>
      <c r="O397" s="2488"/>
      <c r="P397" s="2488"/>
      <c r="Q397" s="2488"/>
    </row>
    <row r="398" spans="1:17" ht="15.75" customHeight="1">
      <c r="A398" s="2488"/>
      <c r="B398" s="2488"/>
      <c r="C398" s="2488"/>
      <c r="D398" s="2488"/>
      <c r="E398" s="2488"/>
      <c r="F398" s="2488"/>
      <c r="G398" s="2488"/>
      <c r="H398" s="2488"/>
      <c r="I398" s="2488"/>
      <c r="J398" s="2488"/>
      <c r="K398" s="2488"/>
      <c r="L398" s="2488"/>
      <c r="M398" s="2488"/>
      <c r="N398" s="2488"/>
      <c r="O398" s="2488"/>
      <c r="P398" s="2488"/>
      <c r="Q398" s="2488"/>
    </row>
    <row r="399" spans="1:17" ht="15.75" customHeight="1">
      <c r="A399" s="2488"/>
      <c r="B399" s="2488"/>
      <c r="C399" s="2488"/>
      <c r="D399" s="2488"/>
      <c r="E399" s="2488"/>
      <c r="F399" s="2488"/>
      <c r="G399" s="2488"/>
      <c r="H399" s="2488"/>
      <c r="I399" s="2488"/>
      <c r="J399" s="2488"/>
      <c r="K399" s="2488"/>
      <c r="L399" s="2488"/>
      <c r="M399" s="2488"/>
      <c r="N399" s="2488"/>
      <c r="O399" s="2488"/>
      <c r="P399" s="2488"/>
      <c r="Q399" s="2488"/>
    </row>
    <row r="400" spans="1:17" ht="15.75" customHeight="1">
      <c r="A400" s="2488"/>
      <c r="B400" s="2488"/>
      <c r="C400" s="2488"/>
      <c r="D400" s="2488"/>
      <c r="E400" s="2488"/>
      <c r="F400" s="2488"/>
      <c r="G400" s="2488"/>
      <c r="H400" s="2488"/>
      <c r="I400" s="2488"/>
      <c r="J400" s="2488"/>
      <c r="K400" s="2488"/>
      <c r="L400" s="2488"/>
      <c r="M400" s="2488"/>
      <c r="N400" s="2488"/>
      <c r="O400" s="2488"/>
      <c r="P400" s="2488"/>
      <c r="Q400" s="2488"/>
    </row>
    <row r="401" spans="1:17" ht="15.75" customHeight="1">
      <c r="A401" s="2488"/>
      <c r="B401" s="2488"/>
      <c r="C401" s="2488"/>
      <c r="D401" s="2488"/>
      <c r="E401" s="2488"/>
      <c r="F401" s="2488"/>
      <c r="G401" s="2488"/>
      <c r="H401" s="2488"/>
      <c r="I401" s="2488"/>
      <c r="J401" s="2488"/>
      <c r="K401" s="2488"/>
      <c r="L401" s="2488"/>
      <c r="M401" s="2488"/>
      <c r="N401" s="2488"/>
      <c r="O401" s="2488"/>
      <c r="P401" s="2488"/>
      <c r="Q401" s="2488"/>
    </row>
    <row r="402" spans="1:17" ht="15.75" customHeight="1">
      <c r="A402" s="2488"/>
      <c r="B402" s="2488"/>
      <c r="C402" s="2488"/>
      <c r="D402" s="2488"/>
      <c r="E402" s="2488"/>
      <c r="F402" s="2488"/>
      <c r="G402" s="2488"/>
      <c r="H402" s="2488"/>
      <c r="I402" s="2488"/>
      <c r="J402" s="2488"/>
      <c r="K402" s="2488"/>
      <c r="L402" s="2488"/>
      <c r="M402" s="2488"/>
      <c r="N402" s="2488"/>
      <c r="O402" s="2488"/>
      <c r="P402" s="2488"/>
      <c r="Q402" s="2488"/>
    </row>
    <row r="403" spans="1:17" ht="15.75" customHeight="1">
      <c r="A403" s="2488"/>
      <c r="B403" s="2488"/>
      <c r="C403" s="2488"/>
      <c r="D403" s="2488"/>
      <c r="E403" s="2488"/>
      <c r="F403" s="2488"/>
      <c r="G403" s="2488"/>
      <c r="H403" s="2488"/>
      <c r="I403" s="2488"/>
      <c r="J403" s="2488"/>
      <c r="K403" s="2488"/>
      <c r="L403" s="2488"/>
      <c r="M403" s="2488"/>
      <c r="N403" s="2488"/>
      <c r="O403" s="2488"/>
      <c r="P403" s="2488"/>
      <c r="Q403" s="2488"/>
    </row>
    <row r="404" spans="1:17" ht="15.75" customHeight="1">
      <c r="A404" s="2488"/>
      <c r="B404" s="2488"/>
      <c r="C404" s="2488"/>
      <c r="D404" s="2488"/>
      <c r="E404" s="2488"/>
      <c r="F404" s="2488"/>
      <c r="G404" s="2488"/>
      <c r="H404" s="2488"/>
      <c r="I404" s="2488"/>
      <c r="J404" s="2488"/>
      <c r="K404" s="2488"/>
      <c r="L404" s="2488"/>
      <c r="M404" s="2488"/>
      <c r="N404" s="2488"/>
      <c r="O404" s="2488"/>
      <c r="P404" s="2488"/>
      <c r="Q404" s="2488"/>
    </row>
    <row r="405" spans="1:17" ht="15.75" customHeight="1">
      <c r="A405" s="2488"/>
      <c r="B405" s="2488"/>
      <c r="C405" s="2488"/>
      <c r="D405" s="2488"/>
      <c r="E405" s="2488"/>
      <c r="F405" s="2488"/>
      <c r="G405" s="2488"/>
      <c r="H405" s="2488"/>
      <c r="I405" s="2488"/>
      <c r="J405" s="2488"/>
      <c r="K405" s="2488"/>
      <c r="L405" s="2488"/>
      <c r="M405" s="2488"/>
      <c r="N405" s="2488"/>
      <c r="O405" s="2488"/>
      <c r="P405" s="2488"/>
      <c r="Q405" s="2488"/>
    </row>
    <row r="406" spans="1:17" ht="15.75" customHeight="1">
      <c r="A406" s="2488"/>
      <c r="B406" s="2488"/>
      <c r="C406" s="2488"/>
      <c r="D406" s="2488"/>
      <c r="E406" s="2488"/>
      <c r="F406" s="2488"/>
      <c r="G406" s="2488"/>
      <c r="H406" s="2488"/>
      <c r="I406" s="2488"/>
      <c r="J406" s="2488"/>
      <c r="K406" s="2488"/>
      <c r="L406" s="2488"/>
      <c r="M406" s="2488"/>
      <c r="N406" s="2488"/>
      <c r="O406" s="2488"/>
      <c r="P406" s="2488"/>
      <c r="Q406" s="2488"/>
    </row>
    <row r="407" spans="1:17" ht="15.75" customHeight="1">
      <c r="A407" s="2488"/>
      <c r="B407" s="2488"/>
      <c r="C407" s="2488"/>
      <c r="D407" s="2488"/>
      <c r="E407" s="2488"/>
      <c r="F407" s="2488"/>
      <c r="G407" s="2488"/>
      <c r="H407" s="2488"/>
      <c r="I407" s="2488"/>
      <c r="J407" s="2488"/>
      <c r="K407" s="2488"/>
      <c r="L407" s="2488"/>
      <c r="M407" s="2488"/>
      <c r="N407" s="2488"/>
      <c r="O407" s="2488"/>
      <c r="P407" s="2488"/>
      <c r="Q407" s="2488"/>
    </row>
    <row r="408" spans="1:17" ht="15.75" customHeight="1">
      <c r="A408" s="2488"/>
      <c r="B408" s="2488"/>
      <c r="C408" s="2488"/>
      <c r="D408" s="2488"/>
      <c r="E408" s="2488"/>
      <c r="F408" s="2488"/>
      <c r="G408" s="2488"/>
      <c r="H408" s="2488"/>
      <c r="I408" s="2488"/>
      <c r="J408" s="2488"/>
      <c r="K408" s="2488"/>
      <c r="L408" s="2488"/>
      <c r="M408" s="2488"/>
      <c r="N408" s="2488"/>
      <c r="O408" s="2488"/>
      <c r="P408" s="2488"/>
      <c r="Q408" s="2488"/>
    </row>
    <row r="409" spans="1:17" ht="15.75" customHeight="1">
      <c r="A409" s="2488"/>
      <c r="B409" s="2488"/>
      <c r="C409" s="2488"/>
      <c r="D409" s="2488"/>
      <c r="E409" s="2488"/>
      <c r="F409" s="2488"/>
      <c r="G409" s="2488"/>
      <c r="H409" s="2488"/>
      <c r="I409" s="2488"/>
      <c r="J409" s="2488"/>
      <c r="K409" s="2488"/>
      <c r="L409" s="2488"/>
      <c r="M409" s="2488"/>
      <c r="N409" s="2488"/>
      <c r="O409" s="2488"/>
      <c r="P409" s="2488"/>
      <c r="Q409" s="2488"/>
    </row>
    <row r="410" spans="1:17" ht="15.75" customHeight="1">
      <c r="A410" s="2488"/>
      <c r="B410" s="2488"/>
      <c r="C410" s="2488"/>
      <c r="D410" s="2488"/>
      <c r="E410" s="2488"/>
      <c r="F410" s="2488"/>
      <c r="G410" s="2488"/>
      <c r="H410" s="2488"/>
      <c r="I410" s="2488"/>
      <c r="J410" s="2488"/>
      <c r="K410" s="2488"/>
      <c r="L410" s="2488"/>
      <c r="M410" s="2488"/>
      <c r="N410" s="2488"/>
      <c r="O410" s="2488"/>
      <c r="P410" s="2488"/>
      <c r="Q410" s="2488"/>
    </row>
    <row r="411" spans="1:17" ht="15.75" customHeight="1">
      <c r="A411" s="2488"/>
      <c r="B411" s="2488"/>
      <c r="C411" s="2488"/>
      <c r="D411" s="2488"/>
      <c r="E411" s="2488"/>
      <c r="F411" s="2488"/>
      <c r="G411" s="2488"/>
      <c r="H411" s="2488"/>
      <c r="I411" s="2488"/>
      <c r="J411" s="2488"/>
      <c r="K411" s="2488"/>
      <c r="L411" s="2488"/>
      <c r="M411" s="2488"/>
      <c r="N411" s="2488"/>
      <c r="O411" s="2488"/>
      <c r="P411" s="2488"/>
      <c r="Q411" s="2488"/>
    </row>
    <row r="412" spans="1:17" ht="15.75" customHeight="1">
      <c r="A412" s="2488"/>
      <c r="B412" s="2488"/>
      <c r="C412" s="2488"/>
      <c r="D412" s="2488"/>
      <c r="E412" s="2488"/>
      <c r="F412" s="2488"/>
      <c r="G412" s="2488"/>
      <c r="H412" s="2488"/>
      <c r="I412" s="2488"/>
      <c r="J412" s="2488"/>
      <c r="K412" s="2488"/>
      <c r="L412" s="2488"/>
      <c r="M412" s="2488"/>
      <c r="N412" s="2488"/>
      <c r="O412" s="2488"/>
      <c r="P412" s="2488"/>
      <c r="Q412" s="2488"/>
    </row>
    <row r="413" spans="1:17" ht="15.75" customHeight="1">
      <c r="A413" s="2488"/>
      <c r="B413" s="2488"/>
      <c r="C413" s="2488"/>
      <c r="D413" s="2488"/>
      <c r="E413" s="2488"/>
      <c r="F413" s="2488"/>
      <c r="G413" s="2488"/>
      <c r="H413" s="2488"/>
      <c r="I413" s="2488"/>
      <c r="J413" s="2488"/>
      <c r="K413" s="2488"/>
      <c r="L413" s="2488"/>
      <c r="M413" s="2488"/>
      <c r="N413" s="2488"/>
      <c r="O413" s="2488"/>
      <c r="P413" s="2488"/>
      <c r="Q413" s="2488"/>
    </row>
    <row r="414" spans="1:17" ht="15.75" customHeight="1">
      <c r="A414" s="2488"/>
      <c r="B414" s="2488"/>
      <c r="C414" s="2488"/>
      <c r="D414" s="2488"/>
      <c r="E414" s="2488"/>
      <c r="F414" s="2488"/>
      <c r="G414" s="2488"/>
      <c r="H414" s="2488"/>
      <c r="I414" s="2488"/>
      <c r="J414" s="2488"/>
      <c r="K414" s="2488"/>
      <c r="L414" s="2488"/>
      <c r="M414" s="2488"/>
      <c r="N414" s="2488"/>
      <c r="O414" s="2488"/>
      <c r="P414" s="2488"/>
      <c r="Q414" s="2488"/>
    </row>
    <row r="415" spans="1:17" ht="15.75" customHeight="1">
      <c r="A415" s="2488"/>
      <c r="B415" s="2488"/>
      <c r="C415" s="2488"/>
      <c r="D415" s="2488"/>
      <c r="E415" s="2488"/>
      <c r="F415" s="2488"/>
      <c r="G415" s="2488"/>
      <c r="H415" s="2488"/>
      <c r="I415" s="2488"/>
      <c r="J415" s="2488"/>
      <c r="K415" s="2488"/>
      <c r="L415" s="2488"/>
      <c r="M415" s="2488"/>
      <c r="N415" s="2488"/>
      <c r="O415" s="2488"/>
      <c r="P415" s="2488"/>
      <c r="Q415" s="2488"/>
    </row>
    <row r="416" spans="1:17" ht="15.75" customHeight="1">
      <c r="A416" s="2488"/>
      <c r="B416" s="2488"/>
      <c r="C416" s="2488"/>
      <c r="D416" s="2488"/>
      <c r="E416" s="2488"/>
      <c r="F416" s="2488"/>
      <c r="G416" s="2488"/>
      <c r="H416" s="2488"/>
      <c r="I416" s="2488"/>
      <c r="J416" s="2488"/>
      <c r="K416" s="2488"/>
      <c r="L416" s="2488"/>
      <c r="M416" s="2488"/>
      <c r="N416" s="2488"/>
      <c r="O416" s="2488"/>
      <c r="P416" s="2488"/>
      <c r="Q416" s="2488"/>
    </row>
    <row r="417" spans="1:17" ht="15.75" customHeight="1">
      <c r="A417" s="2488"/>
      <c r="B417" s="2488"/>
      <c r="C417" s="2488"/>
      <c r="D417" s="2488"/>
      <c r="E417" s="2488"/>
      <c r="F417" s="2488"/>
      <c r="G417" s="2488"/>
      <c r="H417" s="2488"/>
      <c r="I417" s="2488"/>
      <c r="J417" s="2488"/>
      <c r="K417" s="2488"/>
      <c r="L417" s="2488"/>
      <c r="M417" s="2488"/>
      <c r="N417" s="2488"/>
      <c r="O417" s="2488"/>
      <c r="P417" s="2488"/>
      <c r="Q417" s="2488"/>
    </row>
    <row r="418" spans="1:17" ht="15.75" customHeight="1">
      <c r="A418" s="2488"/>
      <c r="B418" s="2488"/>
      <c r="C418" s="2488"/>
      <c r="D418" s="2488"/>
      <c r="E418" s="2488"/>
      <c r="F418" s="2488"/>
      <c r="G418" s="2488"/>
      <c r="H418" s="2488"/>
      <c r="I418" s="2488"/>
      <c r="J418" s="2488"/>
      <c r="K418" s="2488"/>
      <c r="L418" s="2488"/>
      <c r="M418" s="2488"/>
      <c r="N418" s="2488"/>
      <c r="O418" s="2488"/>
      <c r="P418" s="2488"/>
      <c r="Q418" s="2488"/>
    </row>
    <row r="419" spans="1:17" ht="15.75" customHeight="1">
      <c r="A419" s="2488"/>
      <c r="B419" s="2488"/>
      <c r="C419" s="2488"/>
      <c r="D419" s="2488"/>
      <c r="E419" s="2488"/>
      <c r="F419" s="2488"/>
      <c r="G419" s="2488"/>
      <c r="H419" s="2488"/>
      <c r="I419" s="2488"/>
      <c r="J419" s="2488"/>
      <c r="K419" s="2488"/>
      <c r="L419" s="2488"/>
      <c r="M419" s="2488"/>
      <c r="N419" s="2488"/>
      <c r="O419" s="2488"/>
      <c r="P419" s="2488"/>
      <c r="Q419" s="2488"/>
    </row>
    <row r="420" spans="1:17" ht="15.75" customHeight="1">
      <c r="A420" s="2488"/>
      <c r="B420" s="2488"/>
      <c r="C420" s="2488"/>
      <c r="D420" s="2488"/>
      <c r="E420" s="2488"/>
      <c r="F420" s="2488"/>
      <c r="G420" s="2488"/>
      <c r="H420" s="2488"/>
      <c r="I420" s="2488"/>
      <c r="J420" s="2488"/>
      <c r="K420" s="2488"/>
      <c r="L420" s="2488"/>
      <c r="M420" s="2488"/>
      <c r="N420" s="2488"/>
      <c r="O420" s="2488"/>
      <c r="P420" s="2488"/>
      <c r="Q420" s="2488"/>
    </row>
    <row r="421" spans="1:17" ht="15.75" customHeight="1">
      <c r="A421" s="2488"/>
      <c r="B421" s="2488"/>
      <c r="C421" s="2488"/>
      <c r="D421" s="2488"/>
      <c r="E421" s="2488"/>
      <c r="F421" s="2488"/>
      <c r="G421" s="2488"/>
      <c r="H421" s="2488"/>
      <c r="I421" s="2488"/>
      <c r="J421" s="2488"/>
      <c r="K421" s="2488"/>
      <c r="L421" s="2488"/>
      <c r="M421" s="2488"/>
      <c r="N421" s="2488"/>
      <c r="O421" s="2488"/>
      <c r="P421" s="2488"/>
      <c r="Q421" s="2488"/>
    </row>
    <row r="422" spans="1:17" ht="15.75" customHeight="1">
      <c r="A422" s="2488"/>
      <c r="B422" s="2488"/>
      <c r="C422" s="2488"/>
      <c r="D422" s="2488"/>
      <c r="E422" s="2488"/>
      <c r="F422" s="2488"/>
      <c r="G422" s="2488"/>
      <c r="H422" s="2488"/>
      <c r="I422" s="2488"/>
      <c r="J422" s="2488"/>
      <c r="K422" s="2488"/>
      <c r="L422" s="2488"/>
      <c r="M422" s="2488"/>
      <c r="N422" s="2488"/>
      <c r="O422" s="2488"/>
      <c r="P422" s="2488"/>
      <c r="Q422" s="2488"/>
    </row>
    <row r="423" spans="1:17" ht="15.75" customHeight="1">
      <c r="A423" s="2488"/>
      <c r="B423" s="2488"/>
      <c r="C423" s="2488"/>
      <c r="D423" s="2488"/>
      <c r="E423" s="2488"/>
      <c r="F423" s="2488"/>
      <c r="G423" s="2488"/>
      <c r="H423" s="2488"/>
      <c r="I423" s="2488"/>
      <c r="J423" s="2488"/>
      <c r="K423" s="2488"/>
      <c r="L423" s="2488"/>
      <c r="M423" s="2488"/>
      <c r="N423" s="2488"/>
      <c r="O423" s="2488"/>
      <c r="P423" s="2488"/>
      <c r="Q423" s="2488"/>
    </row>
    <row r="424" spans="1:17" ht="15.75" customHeight="1">
      <c r="A424" s="2488"/>
      <c r="B424" s="2488"/>
      <c r="C424" s="2488"/>
      <c r="D424" s="2488"/>
      <c r="E424" s="2488"/>
      <c r="F424" s="2488"/>
      <c r="G424" s="2488"/>
      <c r="H424" s="2488"/>
      <c r="I424" s="2488"/>
      <c r="J424" s="2488"/>
      <c r="K424" s="2488"/>
      <c r="L424" s="2488"/>
      <c r="M424" s="2488"/>
      <c r="N424" s="2488"/>
      <c r="O424" s="2488"/>
      <c r="P424" s="2488"/>
      <c r="Q424" s="2488"/>
    </row>
    <row r="425" spans="1:17" ht="15.75" customHeight="1">
      <c r="A425" s="2488"/>
      <c r="B425" s="2488"/>
      <c r="C425" s="2488"/>
      <c r="D425" s="2488"/>
      <c r="E425" s="2488"/>
      <c r="F425" s="2488"/>
      <c r="G425" s="2488"/>
      <c r="H425" s="2488"/>
      <c r="I425" s="2488"/>
      <c r="J425" s="2488"/>
      <c r="K425" s="2488"/>
      <c r="L425" s="2488"/>
      <c r="M425" s="2488"/>
      <c r="N425" s="2488"/>
      <c r="O425" s="2488"/>
      <c r="P425" s="2488"/>
      <c r="Q425" s="2488"/>
    </row>
    <row r="426" spans="1:17" ht="15.75" customHeight="1">
      <c r="A426" s="2488"/>
      <c r="B426" s="2488"/>
      <c r="C426" s="2488"/>
      <c r="D426" s="2488"/>
      <c r="E426" s="2488"/>
      <c r="F426" s="2488"/>
      <c r="G426" s="2488"/>
      <c r="H426" s="2488"/>
      <c r="I426" s="2488"/>
      <c r="J426" s="2488"/>
      <c r="K426" s="2488"/>
      <c r="L426" s="2488"/>
      <c r="M426" s="2488"/>
      <c r="N426" s="2488"/>
      <c r="O426" s="2488"/>
      <c r="P426" s="2488"/>
      <c r="Q426" s="2488"/>
    </row>
    <row r="427" spans="1:17" ht="15.75" customHeight="1">
      <c r="A427" s="2488"/>
      <c r="B427" s="2488"/>
      <c r="C427" s="2488"/>
      <c r="D427" s="2488"/>
      <c r="E427" s="2488"/>
      <c r="F427" s="2488"/>
      <c r="G427" s="2488"/>
      <c r="H427" s="2488"/>
      <c r="I427" s="2488"/>
      <c r="J427" s="2488"/>
      <c r="K427" s="2488"/>
      <c r="L427" s="2488"/>
      <c r="M427" s="2488"/>
      <c r="N427" s="2488"/>
      <c r="O427" s="2488"/>
      <c r="P427" s="2488"/>
      <c r="Q427" s="2488"/>
    </row>
    <row r="428" spans="1:17" ht="15.75" customHeight="1">
      <c r="A428" s="2488"/>
      <c r="B428" s="2488"/>
      <c r="C428" s="2488"/>
      <c r="D428" s="2488"/>
      <c r="E428" s="2488"/>
      <c r="F428" s="2488"/>
      <c r="G428" s="2488"/>
      <c r="H428" s="2488"/>
      <c r="I428" s="2488"/>
      <c r="J428" s="2488"/>
      <c r="K428" s="2488"/>
      <c r="L428" s="2488"/>
      <c r="M428" s="2488"/>
      <c r="N428" s="2488"/>
      <c r="O428" s="2488"/>
      <c r="P428" s="2488"/>
      <c r="Q428" s="2488"/>
    </row>
    <row r="429" spans="1:17" ht="15.75" customHeight="1">
      <c r="A429" s="2488"/>
      <c r="B429" s="2488"/>
      <c r="C429" s="2488"/>
      <c r="D429" s="2488"/>
      <c r="E429" s="2488"/>
      <c r="F429" s="2488"/>
      <c r="G429" s="2488"/>
      <c r="H429" s="2488"/>
      <c r="I429" s="2488"/>
      <c r="J429" s="2488"/>
      <c r="K429" s="2488"/>
      <c r="L429" s="2488"/>
      <c r="M429" s="2488"/>
      <c r="N429" s="2488"/>
      <c r="O429" s="2488"/>
      <c r="P429" s="2488"/>
      <c r="Q429" s="2488"/>
    </row>
    <row r="430" spans="1:17" ht="15.75" customHeight="1">
      <c r="A430" s="2488"/>
      <c r="B430" s="2488"/>
      <c r="C430" s="2488"/>
      <c r="D430" s="2488"/>
      <c r="E430" s="2488"/>
      <c r="F430" s="2488"/>
      <c r="G430" s="2488"/>
      <c r="H430" s="2488"/>
      <c r="I430" s="2488"/>
      <c r="J430" s="2488"/>
      <c r="K430" s="2488"/>
      <c r="L430" s="2488"/>
      <c r="M430" s="2488"/>
      <c r="N430" s="2488"/>
      <c r="O430" s="2488"/>
      <c r="P430" s="2488"/>
      <c r="Q430" s="2488"/>
    </row>
    <row r="431" spans="1:17" ht="15.75" customHeight="1">
      <c r="A431" s="2488"/>
      <c r="B431" s="2488"/>
      <c r="C431" s="2488"/>
      <c r="D431" s="2488"/>
      <c r="E431" s="2488"/>
      <c r="F431" s="2488"/>
      <c r="G431" s="2488"/>
      <c r="H431" s="2488"/>
      <c r="I431" s="2488"/>
      <c r="J431" s="2488"/>
      <c r="K431" s="2488"/>
      <c r="L431" s="2488"/>
      <c r="M431" s="2488"/>
      <c r="N431" s="2488"/>
      <c r="O431" s="2488"/>
      <c r="P431" s="2488"/>
      <c r="Q431" s="2488"/>
    </row>
    <row r="432" spans="1:17" ht="15.75" customHeight="1">
      <c r="A432" s="2488"/>
      <c r="B432" s="2488"/>
      <c r="C432" s="2488"/>
      <c r="D432" s="2488"/>
      <c r="E432" s="2488"/>
      <c r="F432" s="2488"/>
      <c r="G432" s="2488"/>
      <c r="H432" s="2488"/>
      <c r="I432" s="2488"/>
      <c r="J432" s="2488"/>
      <c r="K432" s="2488"/>
      <c r="L432" s="2488"/>
      <c r="M432" s="2488"/>
      <c r="N432" s="2488"/>
      <c r="O432" s="2488"/>
      <c r="P432" s="2488"/>
      <c r="Q432" s="2488"/>
    </row>
    <row r="433" spans="1:17" ht="15.75" customHeight="1">
      <c r="A433" s="2488"/>
      <c r="B433" s="2488"/>
      <c r="C433" s="2488"/>
      <c r="D433" s="2488"/>
      <c r="E433" s="2488"/>
      <c r="F433" s="2488"/>
      <c r="G433" s="2488"/>
      <c r="H433" s="2488"/>
      <c r="I433" s="2488"/>
      <c r="J433" s="2488"/>
      <c r="K433" s="2488"/>
      <c r="L433" s="2488"/>
      <c r="M433" s="2488"/>
      <c r="N433" s="2488"/>
      <c r="O433" s="2488"/>
      <c r="P433" s="2488"/>
      <c r="Q433" s="2488"/>
    </row>
    <row r="434" spans="1:17" ht="15.75" customHeight="1">
      <c r="A434" s="2488"/>
      <c r="B434" s="2488"/>
      <c r="C434" s="2488"/>
      <c r="D434" s="2488"/>
      <c r="E434" s="2488"/>
      <c r="F434" s="2488"/>
      <c r="G434" s="2488"/>
      <c r="H434" s="2488"/>
      <c r="I434" s="2488"/>
      <c r="J434" s="2488"/>
      <c r="K434" s="2488"/>
      <c r="L434" s="2488"/>
      <c r="M434" s="2488"/>
      <c r="N434" s="2488"/>
      <c r="O434" s="2488"/>
      <c r="P434" s="2488"/>
      <c r="Q434" s="2488"/>
    </row>
    <row r="435" spans="1:17" ht="15.75" customHeight="1">
      <c r="A435" s="2488"/>
      <c r="B435" s="2488"/>
      <c r="C435" s="2488"/>
      <c r="D435" s="2488"/>
      <c r="E435" s="2488"/>
      <c r="F435" s="2488"/>
      <c r="G435" s="2488"/>
      <c r="H435" s="2488"/>
      <c r="I435" s="2488"/>
      <c r="J435" s="2488"/>
      <c r="K435" s="2488"/>
      <c r="L435" s="2488"/>
      <c r="M435" s="2488"/>
      <c r="N435" s="2488"/>
      <c r="O435" s="2488"/>
      <c r="P435" s="2488"/>
      <c r="Q435" s="2488"/>
    </row>
    <row r="436" spans="1:17" ht="15.75" customHeight="1">
      <c r="A436" s="2488"/>
      <c r="B436" s="2488"/>
      <c r="C436" s="2488"/>
      <c r="D436" s="2488"/>
      <c r="E436" s="2488"/>
      <c r="F436" s="2488"/>
      <c r="G436" s="2488"/>
      <c r="H436" s="2488"/>
      <c r="I436" s="2488"/>
      <c r="J436" s="2488"/>
      <c r="K436" s="2488"/>
      <c r="L436" s="2488"/>
      <c r="M436" s="2488"/>
      <c r="N436" s="2488"/>
      <c r="O436" s="2488"/>
      <c r="P436" s="2488"/>
      <c r="Q436" s="2488"/>
    </row>
    <row r="437" spans="1:17" ht="15.75" customHeight="1">
      <c r="A437" s="2488"/>
      <c r="B437" s="2488"/>
      <c r="C437" s="2488"/>
      <c r="D437" s="2488"/>
      <c r="E437" s="2488"/>
      <c r="F437" s="2488"/>
      <c r="G437" s="2488"/>
      <c r="H437" s="2488"/>
      <c r="I437" s="2488"/>
      <c r="J437" s="2488"/>
      <c r="K437" s="2488"/>
      <c r="L437" s="2488"/>
      <c r="M437" s="2488"/>
      <c r="N437" s="2488"/>
      <c r="O437" s="2488"/>
      <c r="P437" s="2488"/>
      <c r="Q437" s="2488"/>
    </row>
    <row r="438" spans="1:17" ht="15.75" customHeight="1">
      <c r="A438" s="2488"/>
      <c r="B438" s="2488"/>
      <c r="C438" s="2488"/>
      <c r="D438" s="2488"/>
      <c r="E438" s="2488"/>
      <c r="F438" s="2488"/>
      <c r="G438" s="2488"/>
      <c r="H438" s="2488"/>
      <c r="I438" s="2488"/>
      <c r="J438" s="2488"/>
      <c r="K438" s="2488"/>
      <c r="L438" s="2488"/>
      <c r="M438" s="2488"/>
      <c r="N438" s="2488"/>
      <c r="O438" s="2488"/>
      <c r="P438" s="2488"/>
      <c r="Q438" s="2488"/>
    </row>
    <row r="439" spans="1:17" ht="15.75" customHeight="1">
      <c r="A439" s="2488"/>
      <c r="B439" s="2488"/>
      <c r="C439" s="2488"/>
      <c r="D439" s="2488"/>
      <c r="E439" s="2488"/>
      <c r="F439" s="2488"/>
      <c r="G439" s="2488"/>
      <c r="H439" s="2488"/>
      <c r="I439" s="2488"/>
      <c r="J439" s="2488"/>
      <c r="K439" s="2488"/>
      <c r="L439" s="2488"/>
      <c r="M439" s="2488"/>
      <c r="N439" s="2488"/>
      <c r="O439" s="2488"/>
      <c r="P439" s="2488"/>
      <c r="Q439" s="2488"/>
    </row>
    <row r="440" spans="1:17" ht="15.75" customHeight="1">
      <c r="A440" s="2488"/>
      <c r="B440" s="2488"/>
      <c r="C440" s="2488"/>
      <c r="D440" s="2488"/>
      <c r="E440" s="2488"/>
      <c r="F440" s="2488"/>
      <c r="G440" s="2488"/>
      <c r="H440" s="2488"/>
      <c r="I440" s="2488"/>
      <c r="J440" s="2488"/>
      <c r="K440" s="2488"/>
      <c r="L440" s="2488"/>
      <c r="M440" s="2488"/>
      <c r="N440" s="2488"/>
      <c r="O440" s="2488"/>
      <c r="P440" s="2488"/>
      <c r="Q440" s="2488"/>
    </row>
    <row r="441" spans="1:17" ht="15.75" customHeight="1">
      <c r="A441" s="2488"/>
      <c r="B441" s="2488"/>
      <c r="C441" s="2488"/>
      <c r="D441" s="2488"/>
      <c r="E441" s="2488"/>
      <c r="F441" s="2488"/>
      <c r="G441" s="2488"/>
      <c r="H441" s="2488"/>
      <c r="I441" s="2488"/>
      <c r="J441" s="2488"/>
      <c r="K441" s="2488"/>
      <c r="L441" s="2488"/>
      <c r="M441" s="2488"/>
      <c r="N441" s="2488"/>
      <c r="O441" s="2488"/>
      <c r="P441" s="2488"/>
      <c r="Q441" s="2488"/>
    </row>
    <row r="442" spans="1:17" ht="15.75" customHeight="1">
      <c r="A442" s="2488"/>
      <c r="B442" s="2488"/>
      <c r="C442" s="2488"/>
      <c r="D442" s="2488"/>
      <c r="E442" s="2488"/>
      <c r="F442" s="2488"/>
      <c r="G442" s="2488"/>
      <c r="H442" s="2488"/>
      <c r="I442" s="2488"/>
      <c r="J442" s="2488"/>
      <c r="K442" s="2488"/>
      <c r="L442" s="2488"/>
      <c r="M442" s="2488"/>
      <c r="N442" s="2488"/>
      <c r="O442" s="2488"/>
      <c r="P442" s="2488"/>
      <c r="Q442" s="2488"/>
    </row>
    <row r="443" spans="1:17" ht="15.75" customHeight="1">
      <c r="A443" s="2488"/>
      <c r="B443" s="2488"/>
      <c r="C443" s="2488"/>
      <c r="D443" s="2488"/>
      <c r="E443" s="2488"/>
      <c r="F443" s="2488"/>
      <c r="G443" s="2488"/>
      <c r="H443" s="2488"/>
      <c r="I443" s="2488"/>
      <c r="J443" s="2488"/>
      <c r="K443" s="2488"/>
      <c r="L443" s="2488"/>
      <c r="M443" s="2488"/>
      <c r="N443" s="2488"/>
      <c r="O443" s="2488"/>
      <c r="P443" s="2488"/>
      <c r="Q443" s="2488"/>
    </row>
    <row r="444" spans="1:17" ht="15.75" customHeight="1">
      <c r="A444" s="2488"/>
      <c r="B444" s="2488"/>
      <c r="C444" s="2488"/>
      <c r="D444" s="2488"/>
      <c r="E444" s="2488"/>
      <c r="F444" s="2488"/>
      <c r="G444" s="2488"/>
      <c r="H444" s="2488"/>
      <c r="I444" s="2488"/>
      <c r="J444" s="2488"/>
      <c r="K444" s="2488"/>
      <c r="L444" s="2488"/>
      <c r="M444" s="2488"/>
      <c r="N444" s="2488"/>
      <c r="O444" s="2488"/>
      <c r="P444" s="2488"/>
      <c r="Q444" s="2488"/>
    </row>
    <row r="445" spans="1:17" ht="15.75" customHeight="1">
      <c r="A445" s="2488"/>
      <c r="B445" s="2488"/>
      <c r="C445" s="2488"/>
      <c r="D445" s="2488"/>
      <c r="E445" s="2488"/>
      <c r="F445" s="2488"/>
      <c r="G445" s="2488"/>
      <c r="H445" s="2488"/>
      <c r="I445" s="2488"/>
      <c r="J445" s="2488"/>
      <c r="K445" s="2488"/>
      <c r="L445" s="2488"/>
      <c r="M445" s="2488"/>
      <c r="N445" s="2488"/>
      <c r="O445" s="2488"/>
      <c r="P445" s="2488"/>
      <c r="Q445" s="2488"/>
    </row>
    <row r="446" spans="1:17" ht="15.75" customHeight="1">
      <c r="A446" s="2488"/>
      <c r="B446" s="2488"/>
      <c r="C446" s="2488"/>
      <c r="D446" s="2488"/>
      <c r="E446" s="2488"/>
      <c r="F446" s="2488"/>
      <c r="G446" s="2488"/>
      <c r="H446" s="2488"/>
      <c r="I446" s="2488"/>
      <c r="J446" s="2488"/>
      <c r="K446" s="2488"/>
      <c r="L446" s="2488"/>
      <c r="M446" s="2488"/>
      <c r="N446" s="2488"/>
      <c r="O446" s="2488"/>
      <c r="P446" s="2488"/>
      <c r="Q446" s="2488"/>
    </row>
    <row r="447" spans="1:17" ht="15.75" customHeight="1">
      <c r="A447" s="2488"/>
      <c r="B447" s="2488"/>
      <c r="C447" s="2488"/>
      <c r="D447" s="2488"/>
      <c r="E447" s="2488"/>
      <c r="F447" s="2488"/>
      <c r="G447" s="2488"/>
      <c r="H447" s="2488"/>
      <c r="I447" s="2488"/>
      <c r="J447" s="2488"/>
      <c r="K447" s="2488"/>
      <c r="L447" s="2488"/>
      <c r="M447" s="2488"/>
      <c r="N447" s="2488"/>
      <c r="O447" s="2488"/>
      <c r="P447" s="2488"/>
      <c r="Q447" s="2488"/>
    </row>
    <row r="448" spans="1:17" ht="15.75" customHeight="1">
      <c r="A448" s="2488"/>
      <c r="B448" s="2488"/>
      <c r="C448" s="2488"/>
      <c r="D448" s="2488"/>
      <c r="E448" s="2488"/>
      <c r="F448" s="2488"/>
      <c r="G448" s="2488"/>
      <c r="H448" s="2488"/>
      <c r="I448" s="2488"/>
      <c r="J448" s="2488"/>
      <c r="K448" s="2488"/>
      <c r="L448" s="2488"/>
      <c r="M448" s="2488"/>
      <c r="N448" s="2488"/>
      <c r="O448" s="2488"/>
      <c r="P448" s="2488"/>
      <c r="Q448" s="2488"/>
    </row>
    <row r="449" spans="1:17" ht="15.75" customHeight="1">
      <c r="A449" s="2488"/>
      <c r="B449" s="2488"/>
      <c r="C449" s="2488"/>
      <c r="D449" s="2488"/>
      <c r="E449" s="2488"/>
      <c r="F449" s="2488"/>
      <c r="G449" s="2488"/>
      <c r="H449" s="2488"/>
      <c r="I449" s="2488"/>
      <c r="J449" s="2488"/>
      <c r="K449" s="2488"/>
      <c r="L449" s="2488"/>
      <c r="M449" s="2488"/>
      <c r="N449" s="2488"/>
      <c r="O449" s="2488"/>
      <c r="P449" s="2488"/>
      <c r="Q449" s="2488"/>
    </row>
    <row r="450" spans="1:17" ht="15.75" customHeight="1">
      <c r="A450" s="2488"/>
      <c r="B450" s="2488"/>
      <c r="C450" s="2488"/>
      <c r="D450" s="2488"/>
      <c r="E450" s="2488"/>
      <c r="F450" s="2488"/>
      <c r="G450" s="2488"/>
      <c r="H450" s="2488"/>
      <c r="I450" s="2488"/>
      <c r="J450" s="2488"/>
      <c r="K450" s="2488"/>
      <c r="L450" s="2488"/>
      <c r="M450" s="2488"/>
      <c r="N450" s="2488"/>
      <c r="O450" s="2488"/>
      <c r="P450" s="2488"/>
      <c r="Q450" s="2488"/>
    </row>
    <row r="451" spans="1:17" ht="15.75" customHeight="1">
      <c r="A451" s="2488"/>
      <c r="B451" s="2488"/>
      <c r="C451" s="2488"/>
      <c r="D451" s="2488"/>
      <c r="E451" s="2488"/>
      <c r="F451" s="2488"/>
      <c r="G451" s="2488"/>
      <c r="H451" s="2488"/>
      <c r="I451" s="2488"/>
      <c r="J451" s="2488"/>
      <c r="K451" s="2488"/>
      <c r="L451" s="2488"/>
      <c r="M451" s="2488"/>
      <c r="N451" s="2488"/>
      <c r="O451" s="2488"/>
      <c r="P451" s="2488"/>
      <c r="Q451" s="2488"/>
    </row>
    <row r="452" spans="1:17" ht="15.75" customHeight="1">
      <c r="A452" s="2488"/>
      <c r="B452" s="2488"/>
      <c r="C452" s="2488"/>
      <c r="D452" s="2488"/>
      <c r="E452" s="2488"/>
      <c r="F452" s="2488"/>
      <c r="G452" s="2488"/>
      <c r="H452" s="2488"/>
      <c r="I452" s="2488"/>
      <c r="J452" s="2488"/>
      <c r="K452" s="2488"/>
      <c r="L452" s="2488"/>
      <c r="M452" s="2488"/>
      <c r="N452" s="2488"/>
      <c r="O452" s="2488"/>
      <c r="P452" s="2488"/>
      <c r="Q452" s="2488"/>
    </row>
    <row r="453" spans="1:17" ht="15.75" customHeight="1">
      <c r="A453" s="2488"/>
      <c r="B453" s="2488"/>
      <c r="C453" s="2488"/>
      <c r="D453" s="2488"/>
      <c r="E453" s="2488"/>
      <c r="F453" s="2488"/>
      <c r="G453" s="2488"/>
      <c r="H453" s="2488"/>
      <c r="I453" s="2488"/>
      <c r="J453" s="2488"/>
      <c r="K453" s="2488"/>
      <c r="L453" s="2488"/>
      <c r="M453" s="2488"/>
      <c r="N453" s="2488"/>
      <c r="O453" s="2488"/>
      <c r="P453" s="2488"/>
      <c r="Q453" s="2488"/>
    </row>
    <row r="454" spans="1:17" ht="15.75" customHeight="1">
      <c r="A454" s="2488"/>
      <c r="B454" s="2488"/>
      <c r="C454" s="2488"/>
      <c r="D454" s="2488"/>
      <c r="E454" s="2488"/>
      <c r="F454" s="2488"/>
      <c r="G454" s="2488"/>
      <c r="H454" s="2488"/>
      <c r="I454" s="2488"/>
      <c r="J454" s="2488"/>
      <c r="K454" s="2488"/>
      <c r="L454" s="2488"/>
      <c r="M454" s="2488"/>
      <c r="N454" s="2488"/>
      <c r="O454" s="2488"/>
      <c r="P454" s="2488"/>
      <c r="Q454" s="2488"/>
    </row>
    <row r="455" spans="1:17" ht="15.75" customHeight="1">
      <c r="A455" s="2488"/>
      <c r="B455" s="2488"/>
      <c r="C455" s="2488"/>
      <c r="D455" s="2488"/>
      <c r="E455" s="2488"/>
      <c r="F455" s="2488"/>
      <c r="G455" s="2488"/>
      <c r="H455" s="2488"/>
      <c r="I455" s="2488"/>
      <c r="J455" s="2488"/>
      <c r="K455" s="2488"/>
      <c r="L455" s="2488"/>
      <c r="M455" s="2488"/>
      <c r="N455" s="2488"/>
      <c r="O455" s="2488"/>
      <c r="P455" s="2488"/>
      <c r="Q455" s="2488"/>
    </row>
    <row r="456" spans="1:17" ht="15.75" customHeight="1">
      <c r="A456" s="2488"/>
      <c r="B456" s="2488"/>
      <c r="C456" s="2488"/>
      <c r="D456" s="2488"/>
      <c r="E456" s="2488"/>
      <c r="F456" s="2488"/>
      <c r="G456" s="2488"/>
      <c r="H456" s="2488"/>
      <c r="I456" s="2488"/>
      <c r="J456" s="2488"/>
      <c r="K456" s="2488"/>
      <c r="L456" s="2488"/>
      <c r="M456" s="2488"/>
      <c r="N456" s="2488"/>
      <c r="O456" s="2488"/>
      <c r="P456" s="2488"/>
      <c r="Q456" s="2488"/>
    </row>
    <row r="457" spans="1:17" ht="15.75" customHeight="1">
      <c r="A457" s="2488"/>
      <c r="B457" s="2488"/>
      <c r="C457" s="2488"/>
      <c r="D457" s="2488"/>
      <c r="E457" s="2488"/>
      <c r="F457" s="2488"/>
      <c r="G457" s="2488"/>
      <c r="H457" s="2488"/>
      <c r="I457" s="2488"/>
      <c r="J457" s="2488"/>
      <c r="K457" s="2488"/>
      <c r="L457" s="2488"/>
      <c r="M457" s="2488"/>
      <c r="N457" s="2488"/>
      <c r="O457" s="2488"/>
      <c r="P457" s="2488"/>
      <c r="Q457" s="2488"/>
    </row>
    <row r="458" spans="1:17" ht="15.75" customHeight="1">
      <c r="A458" s="2488"/>
      <c r="B458" s="2488"/>
      <c r="C458" s="2488"/>
      <c r="D458" s="2488"/>
      <c r="E458" s="2488"/>
      <c r="F458" s="2488"/>
      <c r="G458" s="2488"/>
      <c r="H458" s="2488"/>
      <c r="I458" s="2488"/>
      <c r="J458" s="2488"/>
      <c r="K458" s="2488"/>
      <c r="L458" s="2488"/>
      <c r="M458" s="2488"/>
      <c r="N458" s="2488"/>
      <c r="O458" s="2488"/>
      <c r="P458" s="2488"/>
      <c r="Q458" s="2488"/>
    </row>
    <row r="459" spans="1:17" ht="15.75" customHeight="1">
      <c r="A459" s="2488"/>
      <c r="B459" s="2488"/>
      <c r="C459" s="2488"/>
      <c r="D459" s="2488"/>
      <c r="E459" s="2488"/>
      <c r="F459" s="2488"/>
      <c r="G459" s="2488"/>
      <c r="H459" s="2488"/>
      <c r="I459" s="2488"/>
      <c r="J459" s="2488"/>
      <c r="K459" s="2488"/>
      <c r="L459" s="2488"/>
      <c r="M459" s="2488"/>
      <c r="N459" s="2488"/>
      <c r="O459" s="2488"/>
      <c r="P459" s="2488"/>
      <c r="Q459" s="2488"/>
    </row>
    <row r="460" spans="1:17" ht="15.75" customHeight="1">
      <c r="A460" s="2488"/>
      <c r="B460" s="2488"/>
      <c r="C460" s="2488"/>
      <c r="D460" s="2488"/>
      <c r="E460" s="2488"/>
      <c r="F460" s="2488"/>
      <c r="G460" s="2488"/>
      <c r="H460" s="2488"/>
      <c r="I460" s="2488"/>
      <c r="J460" s="2488"/>
      <c r="K460" s="2488"/>
      <c r="L460" s="2488"/>
      <c r="M460" s="2488"/>
      <c r="N460" s="2488"/>
      <c r="O460" s="2488"/>
      <c r="P460" s="2488"/>
      <c r="Q460" s="2488"/>
    </row>
    <row r="461" spans="1:17" ht="15.75" customHeight="1">
      <c r="A461" s="2488"/>
      <c r="B461" s="2488"/>
      <c r="C461" s="2488"/>
      <c r="D461" s="2488"/>
      <c r="E461" s="2488"/>
      <c r="F461" s="2488"/>
      <c r="G461" s="2488"/>
      <c r="H461" s="2488"/>
      <c r="I461" s="2488"/>
      <c r="J461" s="2488"/>
      <c r="K461" s="2488"/>
      <c r="L461" s="2488"/>
      <c r="M461" s="2488"/>
      <c r="N461" s="2488"/>
      <c r="O461" s="2488"/>
      <c r="P461" s="2488"/>
      <c r="Q461" s="2488"/>
    </row>
    <row r="462" spans="1:17" ht="15.75" customHeight="1">
      <c r="A462" s="2488"/>
      <c r="B462" s="2488"/>
      <c r="C462" s="2488"/>
      <c r="D462" s="2488"/>
      <c r="E462" s="2488"/>
      <c r="F462" s="2488"/>
      <c r="G462" s="2488"/>
      <c r="H462" s="2488"/>
      <c r="I462" s="2488"/>
      <c r="J462" s="2488"/>
      <c r="K462" s="2488"/>
      <c r="L462" s="2488"/>
      <c r="M462" s="2488"/>
      <c r="N462" s="2488"/>
      <c r="O462" s="2488"/>
      <c r="P462" s="2488"/>
      <c r="Q462" s="2488"/>
    </row>
    <row r="463" spans="1:17" ht="15.75" customHeight="1">
      <c r="A463" s="2488"/>
      <c r="B463" s="2488"/>
      <c r="C463" s="2488"/>
      <c r="D463" s="2488"/>
      <c r="E463" s="2488"/>
      <c r="F463" s="2488"/>
      <c r="G463" s="2488"/>
      <c r="H463" s="2488"/>
      <c r="I463" s="2488"/>
      <c r="J463" s="2488"/>
      <c r="K463" s="2488"/>
      <c r="L463" s="2488"/>
      <c r="M463" s="2488"/>
      <c r="N463" s="2488"/>
      <c r="O463" s="2488"/>
      <c r="P463" s="2488"/>
      <c r="Q463" s="2488"/>
    </row>
    <row r="464" spans="1:17" ht="15.75" customHeight="1">
      <c r="A464" s="2488"/>
      <c r="B464" s="2488"/>
      <c r="C464" s="2488"/>
      <c r="D464" s="2488"/>
      <c r="E464" s="2488"/>
      <c r="F464" s="2488"/>
      <c r="G464" s="2488"/>
      <c r="H464" s="2488"/>
      <c r="I464" s="2488"/>
      <c r="J464" s="2488"/>
      <c r="K464" s="2488"/>
      <c r="L464" s="2488"/>
      <c r="M464" s="2488"/>
      <c r="N464" s="2488"/>
      <c r="O464" s="2488"/>
      <c r="P464" s="2488"/>
      <c r="Q464" s="2488"/>
    </row>
    <row r="465" spans="1:17" ht="15.75" customHeight="1">
      <c r="A465" s="2488"/>
      <c r="B465" s="2488"/>
      <c r="C465" s="2488"/>
      <c r="D465" s="2488"/>
      <c r="E465" s="2488"/>
      <c r="F465" s="2488"/>
      <c r="G465" s="2488"/>
      <c r="H465" s="2488"/>
      <c r="I465" s="2488"/>
      <c r="J465" s="2488"/>
      <c r="K465" s="2488"/>
      <c r="L465" s="2488"/>
      <c r="M465" s="2488"/>
      <c r="N465" s="2488"/>
      <c r="O465" s="2488"/>
      <c r="P465" s="2488"/>
      <c r="Q465" s="2488"/>
    </row>
    <row r="466" spans="1:17" ht="15.75" customHeight="1">
      <c r="A466" s="2488"/>
      <c r="B466" s="2488"/>
      <c r="C466" s="2488"/>
      <c r="D466" s="2488"/>
      <c r="E466" s="2488"/>
      <c r="F466" s="2488"/>
      <c r="G466" s="2488"/>
      <c r="H466" s="2488"/>
      <c r="I466" s="2488"/>
      <c r="J466" s="2488"/>
      <c r="K466" s="2488"/>
      <c r="L466" s="2488"/>
      <c r="M466" s="2488"/>
      <c r="N466" s="2488"/>
      <c r="O466" s="2488"/>
      <c r="P466" s="2488"/>
      <c r="Q466" s="2488"/>
    </row>
    <row r="467" spans="1:17" ht="15.75" customHeight="1">
      <c r="A467" s="2488"/>
      <c r="B467" s="2488"/>
      <c r="C467" s="2488"/>
      <c r="D467" s="2488"/>
      <c r="E467" s="2488"/>
      <c r="F467" s="2488"/>
      <c r="G467" s="2488"/>
      <c r="H467" s="2488"/>
      <c r="I467" s="2488"/>
      <c r="J467" s="2488"/>
      <c r="K467" s="2488"/>
      <c r="L467" s="2488"/>
      <c r="M467" s="2488"/>
      <c r="N467" s="2488"/>
      <c r="O467" s="2488"/>
      <c r="P467" s="2488"/>
      <c r="Q467" s="2488"/>
    </row>
    <row r="468" spans="1:17" ht="15.75" customHeight="1">
      <c r="A468" s="2488"/>
      <c r="B468" s="2488"/>
      <c r="C468" s="2488"/>
      <c r="D468" s="2488"/>
      <c r="E468" s="2488"/>
      <c r="F468" s="2488"/>
      <c r="G468" s="2488"/>
      <c r="H468" s="2488"/>
      <c r="I468" s="2488"/>
      <c r="J468" s="2488"/>
      <c r="K468" s="2488"/>
      <c r="L468" s="2488"/>
      <c r="M468" s="2488"/>
      <c r="N468" s="2488"/>
      <c r="O468" s="2488"/>
      <c r="P468" s="2488"/>
      <c r="Q468" s="2488"/>
    </row>
    <row r="469" spans="1:17" ht="15.75" customHeight="1">
      <c r="A469" s="2488"/>
      <c r="B469" s="2488"/>
      <c r="C469" s="2488"/>
      <c r="D469" s="2488"/>
      <c r="E469" s="2488"/>
      <c r="F469" s="2488"/>
      <c r="G469" s="2488"/>
      <c r="H469" s="2488"/>
      <c r="I469" s="2488"/>
      <c r="J469" s="2488"/>
      <c r="K469" s="2488"/>
      <c r="L469" s="2488"/>
      <c r="M469" s="2488"/>
      <c r="N469" s="2488"/>
      <c r="O469" s="2488"/>
      <c r="P469" s="2488"/>
      <c r="Q469" s="2488"/>
    </row>
    <row r="470" spans="1:17" ht="15.75" customHeight="1">
      <c r="A470" s="2488"/>
      <c r="B470" s="2488"/>
      <c r="C470" s="2488"/>
      <c r="D470" s="2488"/>
      <c r="E470" s="2488"/>
      <c r="F470" s="2488"/>
      <c r="G470" s="2488"/>
      <c r="H470" s="2488"/>
      <c r="I470" s="2488"/>
      <c r="J470" s="2488"/>
      <c r="K470" s="2488"/>
      <c r="L470" s="2488"/>
      <c r="M470" s="2488"/>
      <c r="N470" s="2488"/>
      <c r="O470" s="2488"/>
      <c r="P470" s="2488"/>
      <c r="Q470" s="2488"/>
    </row>
    <row r="471" spans="1:17" ht="15.75" customHeight="1">
      <c r="A471" s="2488"/>
      <c r="B471" s="2488"/>
      <c r="C471" s="2488"/>
      <c r="D471" s="2488"/>
      <c r="E471" s="2488"/>
      <c r="F471" s="2488"/>
      <c r="G471" s="2488"/>
      <c r="H471" s="2488"/>
      <c r="I471" s="2488"/>
      <c r="J471" s="2488"/>
      <c r="K471" s="2488"/>
      <c r="L471" s="2488"/>
      <c r="M471" s="2488"/>
      <c r="N471" s="2488"/>
      <c r="O471" s="2488"/>
      <c r="P471" s="2488"/>
      <c r="Q471" s="2488"/>
    </row>
    <row r="472" spans="1:17" ht="15.75" customHeight="1">
      <c r="A472" s="2488"/>
      <c r="B472" s="2488"/>
      <c r="C472" s="2488"/>
      <c r="D472" s="2488"/>
      <c r="E472" s="2488"/>
      <c r="F472" s="2488"/>
      <c r="G472" s="2488"/>
      <c r="H472" s="2488"/>
      <c r="I472" s="2488"/>
      <c r="J472" s="2488"/>
      <c r="K472" s="2488"/>
      <c r="L472" s="2488"/>
      <c r="M472" s="2488"/>
      <c r="N472" s="2488"/>
      <c r="O472" s="2488"/>
      <c r="P472" s="2488"/>
      <c r="Q472" s="2488"/>
    </row>
    <row r="473" spans="1:17" ht="15.75" customHeight="1">
      <c r="A473" s="2488"/>
      <c r="B473" s="2488"/>
      <c r="C473" s="2488"/>
      <c r="D473" s="2488"/>
      <c r="E473" s="2488"/>
      <c r="F473" s="2488"/>
      <c r="G473" s="2488"/>
      <c r="H473" s="2488"/>
      <c r="I473" s="2488"/>
      <c r="J473" s="2488"/>
      <c r="K473" s="2488"/>
      <c r="L473" s="2488"/>
      <c r="M473" s="2488"/>
      <c r="N473" s="2488"/>
      <c r="O473" s="2488"/>
      <c r="P473" s="2488"/>
      <c r="Q473" s="2488"/>
    </row>
    <row r="474" spans="1:17" ht="15.75" customHeight="1">
      <c r="A474" s="2488"/>
      <c r="B474" s="2488"/>
      <c r="C474" s="2488"/>
      <c r="D474" s="2488"/>
      <c r="E474" s="2488"/>
      <c r="F474" s="2488"/>
      <c r="G474" s="2488"/>
      <c r="H474" s="2488"/>
      <c r="I474" s="2488"/>
      <c r="J474" s="2488"/>
      <c r="K474" s="2488"/>
      <c r="L474" s="2488"/>
      <c r="M474" s="2488"/>
      <c r="N474" s="2488"/>
      <c r="O474" s="2488"/>
      <c r="P474" s="2488"/>
      <c r="Q474" s="2488"/>
    </row>
    <row r="475" spans="1:17" ht="15.75" customHeight="1">
      <c r="A475" s="2488"/>
      <c r="B475" s="2488"/>
      <c r="C475" s="2488"/>
      <c r="D475" s="2488"/>
      <c r="E475" s="2488"/>
      <c r="F475" s="2488"/>
      <c r="G475" s="2488"/>
      <c r="H475" s="2488"/>
      <c r="I475" s="2488"/>
      <c r="J475" s="2488"/>
      <c r="K475" s="2488"/>
      <c r="L475" s="2488"/>
      <c r="M475" s="2488"/>
      <c r="N475" s="2488"/>
      <c r="O475" s="2488"/>
      <c r="P475" s="2488"/>
      <c r="Q475" s="2488"/>
    </row>
    <row r="476" spans="1:17" ht="15.75" customHeight="1">
      <c r="A476" s="2488"/>
      <c r="B476" s="2488"/>
      <c r="C476" s="2488"/>
      <c r="D476" s="2488"/>
      <c r="E476" s="2488"/>
      <c r="F476" s="2488"/>
      <c r="G476" s="2488"/>
      <c r="H476" s="2488"/>
      <c r="I476" s="2488"/>
      <c r="J476" s="2488"/>
      <c r="K476" s="2488"/>
      <c r="L476" s="2488"/>
      <c r="M476" s="2488"/>
      <c r="N476" s="2488"/>
      <c r="O476" s="2488"/>
      <c r="P476" s="2488"/>
      <c r="Q476" s="2488"/>
    </row>
    <row r="477" spans="1:17" ht="15.75" customHeight="1">
      <c r="A477" s="2488"/>
      <c r="B477" s="2488"/>
      <c r="C477" s="2488"/>
      <c r="D477" s="2488"/>
      <c r="E477" s="2488"/>
      <c r="F477" s="2488"/>
      <c r="G477" s="2488"/>
      <c r="H477" s="2488"/>
      <c r="I477" s="2488"/>
      <c r="J477" s="2488"/>
      <c r="K477" s="2488"/>
      <c r="L477" s="2488"/>
      <c r="M477" s="2488"/>
      <c r="N477" s="2488"/>
      <c r="O477" s="2488"/>
      <c r="P477" s="2488"/>
      <c r="Q477" s="2488"/>
    </row>
    <row r="478" spans="1:17" ht="15.75" customHeight="1">
      <c r="A478" s="2488"/>
      <c r="B478" s="2488"/>
      <c r="C478" s="2488"/>
      <c r="D478" s="2488"/>
      <c r="E478" s="2488"/>
      <c r="F478" s="2488"/>
      <c r="G478" s="2488"/>
      <c r="H478" s="2488"/>
      <c r="I478" s="2488"/>
      <c r="J478" s="2488"/>
      <c r="K478" s="2488"/>
      <c r="L478" s="2488"/>
      <c r="M478" s="2488"/>
      <c r="N478" s="2488"/>
      <c r="O478" s="2488"/>
      <c r="P478" s="2488"/>
      <c r="Q478" s="2488"/>
    </row>
    <row r="479" spans="1:17" ht="15.75" customHeight="1">
      <c r="A479" s="2488"/>
      <c r="B479" s="2488"/>
      <c r="C479" s="2488"/>
      <c r="D479" s="2488"/>
      <c r="E479" s="2488"/>
      <c r="F479" s="2488"/>
      <c r="G479" s="2488"/>
      <c r="H479" s="2488"/>
      <c r="I479" s="2488"/>
      <c r="J479" s="2488"/>
      <c r="K479" s="2488"/>
      <c r="L479" s="2488"/>
      <c r="M479" s="2488"/>
      <c r="N479" s="2488"/>
      <c r="O479" s="2488"/>
      <c r="P479" s="2488"/>
      <c r="Q479" s="2488"/>
    </row>
    <row r="480" spans="1:17" ht="15.75" customHeight="1">
      <c r="A480" s="2488"/>
      <c r="B480" s="2488"/>
      <c r="C480" s="2488"/>
      <c r="D480" s="2488"/>
      <c r="E480" s="2488"/>
      <c r="F480" s="2488"/>
      <c r="G480" s="2488"/>
      <c r="H480" s="2488"/>
      <c r="I480" s="2488"/>
      <c r="J480" s="2488"/>
      <c r="K480" s="2488"/>
      <c r="L480" s="2488"/>
      <c r="M480" s="2488"/>
      <c r="N480" s="2488"/>
      <c r="O480" s="2488"/>
      <c r="P480" s="2488"/>
      <c r="Q480" s="2488"/>
    </row>
    <row r="481" spans="1:17" ht="15.75" customHeight="1">
      <c r="A481" s="2488"/>
      <c r="B481" s="2488"/>
      <c r="C481" s="2488"/>
      <c r="D481" s="2488"/>
      <c r="E481" s="2488"/>
      <c r="F481" s="2488"/>
      <c r="G481" s="2488"/>
      <c r="H481" s="2488"/>
      <c r="I481" s="2488"/>
      <c r="J481" s="2488"/>
      <c r="K481" s="2488"/>
      <c r="L481" s="2488"/>
      <c r="M481" s="2488"/>
      <c r="N481" s="2488"/>
      <c r="O481" s="2488"/>
      <c r="P481" s="2488"/>
      <c r="Q481" s="2488"/>
    </row>
    <row r="482" spans="1:17" ht="15.75" customHeight="1">
      <c r="A482" s="2488"/>
      <c r="B482" s="2488"/>
      <c r="C482" s="2488"/>
      <c r="D482" s="2488"/>
      <c r="E482" s="2488"/>
      <c r="F482" s="2488"/>
      <c r="G482" s="2488"/>
      <c r="H482" s="2488"/>
      <c r="I482" s="2488"/>
      <c r="J482" s="2488"/>
      <c r="K482" s="2488"/>
      <c r="L482" s="2488"/>
      <c r="M482" s="2488"/>
      <c r="N482" s="2488"/>
      <c r="O482" s="2488"/>
      <c r="P482" s="2488"/>
      <c r="Q482" s="2488"/>
    </row>
    <row r="483" spans="1:17" ht="15.75" customHeight="1">
      <c r="A483" s="2488"/>
      <c r="B483" s="2488"/>
      <c r="C483" s="2488"/>
      <c r="D483" s="2488"/>
      <c r="E483" s="2488"/>
      <c r="F483" s="2488"/>
      <c r="G483" s="2488"/>
      <c r="H483" s="2488"/>
      <c r="I483" s="2488"/>
      <c r="J483" s="2488"/>
      <c r="K483" s="2488"/>
      <c r="L483" s="2488"/>
      <c r="M483" s="2488"/>
      <c r="N483" s="2488"/>
      <c r="O483" s="2488"/>
      <c r="P483" s="2488"/>
      <c r="Q483" s="2488"/>
    </row>
    <row r="484" spans="1:17" ht="15.75" customHeight="1">
      <c r="A484" s="2488"/>
      <c r="B484" s="2488"/>
      <c r="C484" s="2488"/>
      <c r="D484" s="2488"/>
      <c r="E484" s="2488"/>
      <c r="F484" s="2488"/>
      <c r="G484" s="2488"/>
      <c r="H484" s="2488"/>
      <c r="I484" s="2488"/>
      <c r="J484" s="2488"/>
      <c r="K484" s="2488"/>
      <c r="L484" s="2488"/>
      <c r="M484" s="2488"/>
      <c r="N484" s="2488"/>
      <c r="O484" s="2488"/>
      <c r="P484" s="2488"/>
      <c r="Q484" s="2488"/>
    </row>
    <row r="485" spans="1:17" ht="15.75" customHeight="1">
      <c r="A485" s="2488"/>
      <c r="B485" s="2488"/>
      <c r="C485" s="2488"/>
      <c r="D485" s="2488"/>
      <c r="E485" s="2488"/>
      <c r="F485" s="2488"/>
      <c r="G485" s="2488"/>
      <c r="H485" s="2488"/>
      <c r="I485" s="2488"/>
      <c r="J485" s="2488"/>
      <c r="K485" s="2488"/>
      <c r="L485" s="2488"/>
      <c r="M485" s="2488"/>
      <c r="N485" s="2488"/>
      <c r="O485" s="2488"/>
      <c r="P485" s="2488"/>
      <c r="Q485" s="2488"/>
    </row>
    <row r="486" spans="1:17" ht="15.75" customHeight="1">
      <c r="A486" s="2488"/>
      <c r="B486" s="2488"/>
      <c r="C486" s="2488"/>
      <c r="D486" s="2488"/>
      <c r="E486" s="2488"/>
      <c r="F486" s="2488"/>
      <c r="G486" s="2488"/>
      <c r="H486" s="2488"/>
      <c r="I486" s="2488"/>
      <c r="J486" s="2488"/>
      <c r="K486" s="2488"/>
      <c r="L486" s="2488"/>
      <c r="M486" s="2488"/>
      <c r="N486" s="2488"/>
      <c r="O486" s="2488"/>
      <c r="P486" s="2488"/>
      <c r="Q486" s="2488"/>
    </row>
    <row r="487" spans="1:17" ht="15.75" customHeight="1">
      <c r="A487" s="2488"/>
      <c r="B487" s="2488"/>
      <c r="C487" s="2488"/>
      <c r="D487" s="2488"/>
      <c r="E487" s="2488"/>
      <c r="F487" s="2488"/>
      <c r="G487" s="2488"/>
      <c r="H487" s="2488"/>
      <c r="I487" s="2488"/>
      <c r="J487" s="2488"/>
      <c r="K487" s="2488"/>
      <c r="L487" s="2488"/>
      <c r="M487" s="2488"/>
      <c r="N487" s="2488"/>
      <c r="O487" s="2488"/>
      <c r="P487" s="2488"/>
      <c r="Q487" s="2488"/>
    </row>
    <row r="488" spans="1:17" ht="15.75" customHeight="1">
      <c r="A488" s="2488"/>
      <c r="B488" s="2488"/>
      <c r="C488" s="2488"/>
      <c r="D488" s="2488"/>
      <c r="E488" s="2488"/>
      <c r="F488" s="2488"/>
      <c r="G488" s="2488"/>
      <c r="H488" s="2488"/>
      <c r="I488" s="2488"/>
      <c r="J488" s="2488"/>
      <c r="K488" s="2488"/>
      <c r="L488" s="2488"/>
      <c r="M488" s="2488"/>
      <c r="N488" s="2488"/>
      <c r="O488" s="2488"/>
      <c r="P488" s="2488"/>
      <c r="Q488" s="2488"/>
    </row>
    <row r="489" spans="1:17" ht="15.75" customHeight="1">
      <c r="A489" s="2488"/>
      <c r="B489" s="2488"/>
      <c r="C489" s="2488"/>
      <c r="D489" s="2488"/>
      <c r="E489" s="2488"/>
      <c r="F489" s="2488"/>
      <c r="G489" s="2488"/>
      <c r="H489" s="2488"/>
      <c r="I489" s="2488"/>
      <c r="J489" s="2488"/>
      <c r="K489" s="2488"/>
      <c r="L489" s="2488"/>
      <c r="M489" s="2488"/>
      <c r="N489" s="2488"/>
      <c r="O489" s="2488"/>
      <c r="P489" s="2488"/>
      <c r="Q489" s="2488"/>
    </row>
    <row r="490" spans="1:17" ht="15.75" customHeight="1">
      <c r="A490" s="2488"/>
      <c r="B490" s="2488"/>
      <c r="C490" s="2488"/>
      <c r="D490" s="2488"/>
      <c r="E490" s="2488"/>
      <c r="F490" s="2488"/>
      <c r="G490" s="2488"/>
      <c r="H490" s="2488"/>
      <c r="I490" s="2488"/>
      <c r="J490" s="2488"/>
      <c r="K490" s="2488"/>
      <c r="L490" s="2488"/>
      <c r="M490" s="2488"/>
      <c r="N490" s="2488"/>
      <c r="O490" s="2488"/>
      <c r="P490" s="2488"/>
      <c r="Q490" s="2488"/>
    </row>
    <row r="491" spans="1:17" ht="15.75" customHeight="1">
      <c r="A491" s="2488"/>
      <c r="B491" s="2488"/>
      <c r="C491" s="2488"/>
      <c r="D491" s="2488"/>
      <c r="E491" s="2488"/>
      <c r="F491" s="2488"/>
      <c r="G491" s="2488"/>
      <c r="H491" s="2488"/>
      <c r="I491" s="2488"/>
      <c r="J491" s="2488"/>
      <c r="K491" s="2488"/>
      <c r="L491" s="2488"/>
      <c r="M491" s="2488"/>
      <c r="N491" s="2488"/>
      <c r="O491" s="2488"/>
      <c r="P491" s="2488"/>
      <c r="Q491" s="2488"/>
    </row>
    <row r="492" spans="1:17" ht="15.75" customHeight="1">
      <c r="A492" s="2488"/>
      <c r="B492" s="2488"/>
      <c r="C492" s="2488"/>
      <c r="D492" s="2488"/>
      <c r="E492" s="2488"/>
      <c r="F492" s="2488"/>
      <c r="G492" s="2488"/>
      <c r="H492" s="2488"/>
      <c r="I492" s="2488"/>
      <c r="J492" s="2488"/>
      <c r="K492" s="2488"/>
      <c r="L492" s="2488"/>
      <c r="M492" s="2488"/>
      <c r="N492" s="2488"/>
      <c r="O492" s="2488"/>
      <c r="P492" s="2488"/>
      <c r="Q492" s="2488"/>
    </row>
    <row r="493" spans="1:17" ht="15.75" customHeight="1">
      <c r="A493" s="2488"/>
      <c r="B493" s="2488"/>
      <c r="C493" s="2488"/>
      <c r="D493" s="2488"/>
      <c r="E493" s="2488"/>
      <c r="F493" s="2488"/>
      <c r="G493" s="2488"/>
      <c r="H493" s="2488"/>
      <c r="I493" s="2488"/>
      <c r="J493" s="2488"/>
      <c r="K493" s="2488"/>
      <c r="L493" s="2488"/>
      <c r="M493" s="2488"/>
      <c r="N493" s="2488"/>
      <c r="O493" s="2488"/>
      <c r="P493" s="2488"/>
      <c r="Q493" s="2488"/>
    </row>
    <row r="494" spans="1:17" ht="15.75" customHeight="1">
      <c r="A494" s="2488"/>
      <c r="B494" s="2488"/>
      <c r="C494" s="2488"/>
      <c r="D494" s="2488"/>
      <c r="E494" s="2488"/>
      <c r="F494" s="2488"/>
      <c r="G494" s="2488"/>
      <c r="H494" s="2488"/>
      <c r="I494" s="2488"/>
      <c r="J494" s="2488"/>
      <c r="K494" s="2488"/>
      <c r="L494" s="2488"/>
      <c r="M494" s="2488"/>
      <c r="N494" s="2488"/>
      <c r="O494" s="2488"/>
      <c r="P494" s="2488"/>
      <c r="Q494" s="2488"/>
    </row>
    <row r="495" spans="1:17" ht="15.75" customHeight="1">
      <c r="A495" s="2488"/>
      <c r="B495" s="2488"/>
      <c r="C495" s="2488"/>
      <c r="D495" s="2488"/>
      <c r="E495" s="2488"/>
      <c r="F495" s="2488"/>
      <c r="G495" s="2488"/>
      <c r="H495" s="2488"/>
      <c r="I495" s="2488"/>
      <c r="J495" s="2488"/>
      <c r="K495" s="2488"/>
      <c r="L495" s="2488"/>
      <c r="M495" s="2488"/>
      <c r="N495" s="2488"/>
      <c r="O495" s="2488"/>
      <c r="P495" s="2488"/>
      <c r="Q495" s="2488"/>
    </row>
    <row r="496" spans="1:17" ht="15.75" customHeight="1">
      <c r="A496" s="2488"/>
      <c r="B496" s="2488"/>
      <c r="C496" s="2488"/>
      <c r="D496" s="2488"/>
      <c r="E496" s="2488"/>
      <c r="F496" s="2488"/>
      <c r="G496" s="2488"/>
      <c r="H496" s="2488"/>
      <c r="I496" s="2488"/>
      <c r="J496" s="2488"/>
      <c r="K496" s="2488"/>
      <c r="L496" s="2488"/>
      <c r="M496" s="2488"/>
      <c r="N496" s="2488"/>
      <c r="O496" s="2488"/>
      <c r="P496" s="2488"/>
      <c r="Q496" s="2488"/>
    </row>
    <row r="497" spans="1:17" ht="15.75" customHeight="1">
      <c r="A497" s="2488"/>
      <c r="B497" s="2488"/>
      <c r="C497" s="2488"/>
      <c r="D497" s="2488"/>
      <c r="E497" s="2488"/>
      <c r="F497" s="2488"/>
      <c r="G497" s="2488"/>
      <c r="H497" s="2488"/>
      <c r="I497" s="2488"/>
      <c r="J497" s="2488"/>
      <c r="K497" s="2488"/>
      <c r="L497" s="2488"/>
      <c r="M497" s="2488"/>
      <c r="N497" s="2488"/>
      <c r="O497" s="2488"/>
      <c r="P497" s="2488"/>
      <c r="Q497" s="2488"/>
    </row>
    <row r="498" spans="1:17" ht="15.75" customHeight="1">
      <c r="A498" s="2488"/>
      <c r="B498" s="2488"/>
      <c r="C498" s="2488"/>
      <c r="D498" s="2488"/>
      <c r="E498" s="2488"/>
      <c r="F498" s="2488"/>
      <c r="G498" s="2488"/>
      <c r="H498" s="2488"/>
      <c r="I498" s="2488"/>
      <c r="J498" s="2488"/>
      <c r="K498" s="2488"/>
      <c r="L498" s="2488"/>
      <c r="M498" s="2488"/>
      <c r="N498" s="2488"/>
      <c r="O498" s="2488"/>
      <c r="P498" s="2488"/>
      <c r="Q498" s="2488"/>
    </row>
    <row r="499" spans="1:17" ht="15.75" customHeight="1">
      <c r="A499" s="2488"/>
      <c r="B499" s="2488"/>
      <c r="C499" s="2488"/>
      <c r="D499" s="2488"/>
      <c r="E499" s="2488"/>
      <c r="F499" s="2488"/>
      <c r="G499" s="2488"/>
      <c r="H499" s="2488"/>
      <c r="I499" s="2488"/>
      <c r="J499" s="2488"/>
      <c r="K499" s="2488"/>
      <c r="L499" s="2488"/>
      <c r="M499" s="2488"/>
      <c r="N499" s="2488"/>
      <c r="O499" s="2488"/>
      <c r="P499" s="2488"/>
      <c r="Q499" s="2488"/>
    </row>
    <row r="500" spans="1:17" ht="15.75" customHeight="1">
      <c r="A500" s="2488"/>
      <c r="B500" s="2488"/>
      <c r="C500" s="2488"/>
      <c r="D500" s="2488"/>
      <c r="E500" s="2488"/>
      <c r="F500" s="2488"/>
      <c r="G500" s="2488"/>
      <c r="H500" s="2488"/>
      <c r="I500" s="2488"/>
      <c r="J500" s="2488"/>
      <c r="K500" s="2488"/>
      <c r="L500" s="2488"/>
      <c r="M500" s="2488"/>
      <c r="N500" s="2488"/>
      <c r="O500" s="2488"/>
      <c r="P500" s="2488"/>
      <c r="Q500" s="2488"/>
    </row>
    <row r="501" spans="1:17" ht="15.75" customHeight="1">
      <c r="A501" s="2488"/>
      <c r="B501" s="2488"/>
      <c r="C501" s="2488"/>
      <c r="D501" s="2488"/>
      <c r="E501" s="2488"/>
      <c r="F501" s="2488"/>
      <c r="G501" s="2488"/>
      <c r="H501" s="2488"/>
      <c r="I501" s="2488"/>
      <c r="J501" s="2488"/>
      <c r="K501" s="2488"/>
      <c r="L501" s="2488"/>
      <c r="M501" s="2488"/>
      <c r="N501" s="2488"/>
      <c r="O501" s="2488"/>
      <c r="P501" s="2488"/>
      <c r="Q501" s="2488"/>
    </row>
    <row r="502" spans="1:17" ht="15.75" customHeight="1">
      <c r="A502" s="2488"/>
      <c r="B502" s="2488"/>
      <c r="C502" s="2488"/>
      <c r="D502" s="2488"/>
      <c r="E502" s="2488"/>
      <c r="F502" s="2488"/>
      <c r="G502" s="2488"/>
      <c r="H502" s="2488"/>
      <c r="I502" s="2488"/>
      <c r="J502" s="2488"/>
      <c r="K502" s="2488"/>
      <c r="L502" s="2488"/>
      <c r="M502" s="2488"/>
      <c r="N502" s="2488"/>
      <c r="O502" s="2488"/>
      <c r="P502" s="2488"/>
      <c r="Q502" s="2488"/>
    </row>
    <row r="503" spans="1:17" ht="15.75" customHeight="1">
      <c r="A503" s="2488"/>
      <c r="B503" s="2488"/>
      <c r="C503" s="2488"/>
      <c r="D503" s="2488"/>
      <c r="E503" s="2488"/>
      <c r="F503" s="2488"/>
      <c r="G503" s="2488"/>
      <c r="H503" s="2488"/>
      <c r="I503" s="2488"/>
      <c r="J503" s="2488"/>
      <c r="K503" s="2488"/>
      <c r="L503" s="2488"/>
      <c r="M503" s="2488"/>
      <c r="N503" s="2488"/>
      <c r="O503" s="2488"/>
      <c r="P503" s="2488"/>
      <c r="Q503" s="2488"/>
    </row>
    <row r="504" spans="1:17" ht="15.75" customHeight="1">
      <c r="A504" s="2488"/>
      <c r="B504" s="2488"/>
      <c r="C504" s="2488"/>
      <c r="D504" s="2488"/>
      <c r="E504" s="2488"/>
      <c r="F504" s="2488"/>
      <c r="G504" s="2488"/>
      <c r="H504" s="2488"/>
      <c r="I504" s="2488"/>
      <c r="J504" s="2488"/>
      <c r="K504" s="2488"/>
      <c r="L504" s="2488"/>
      <c r="M504" s="2488"/>
      <c r="N504" s="2488"/>
      <c r="O504" s="2488"/>
      <c r="P504" s="2488"/>
      <c r="Q504" s="2488"/>
    </row>
    <row r="505" spans="1:17" ht="15.75" customHeight="1">
      <c r="A505" s="2488"/>
      <c r="B505" s="2488"/>
      <c r="C505" s="2488"/>
      <c r="D505" s="2488"/>
      <c r="E505" s="2488"/>
      <c r="F505" s="2488"/>
      <c r="G505" s="2488"/>
      <c r="H505" s="2488"/>
      <c r="I505" s="2488"/>
      <c r="J505" s="2488"/>
      <c r="K505" s="2488"/>
      <c r="L505" s="2488"/>
      <c r="M505" s="2488"/>
      <c r="N505" s="2488"/>
      <c r="O505" s="2488"/>
      <c r="P505" s="2488"/>
      <c r="Q505" s="2488"/>
    </row>
    <row r="506" spans="1:17" ht="15.75" customHeight="1">
      <c r="A506" s="2488"/>
      <c r="B506" s="2488"/>
      <c r="C506" s="2488"/>
      <c r="D506" s="2488"/>
      <c r="E506" s="2488"/>
      <c r="F506" s="2488"/>
      <c r="G506" s="2488"/>
      <c r="H506" s="2488"/>
      <c r="I506" s="2488"/>
      <c r="J506" s="2488"/>
      <c r="K506" s="2488"/>
      <c r="L506" s="2488"/>
      <c r="M506" s="2488"/>
      <c r="N506" s="2488"/>
      <c r="O506" s="2488"/>
      <c r="P506" s="2488"/>
      <c r="Q506" s="2488"/>
    </row>
    <row r="507" spans="1:17" ht="15.75" customHeight="1">
      <c r="A507" s="2488"/>
      <c r="B507" s="2488"/>
      <c r="C507" s="2488"/>
      <c r="D507" s="2488"/>
      <c r="E507" s="2488"/>
      <c r="F507" s="2488"/>
      <c r="G507" s="2488"/>
      <c r="H507" s="2488"/>
      <c r="I507" s="2488"/>
      <c r="J507" s="2488"/>
      <c r="K507" s="2488"/>
      <c r="L507" s="2488"/>
      <c r="M507" s="2488"/>
      <c r="N507" s="2488"/>
      <c r="O507" s="2488"/>
      <c r="P507" s="2488"/>
      <c r="Q507" s="2488"/>
    </row>
    <row r="508" spans="1:17" ht="15.75" customHeight="1">
      <c r="A508" s="2488"/>
      <c r="B508" s="2488"/>
      <c r="C508" s="2488"/>
      <c r="D508" s="2488"/>
      <c r="E508" s="2488"/>
      <c r="F508" s="2488"/>
      <c r="G508" s="2488"/>
      <c r="H508" s="2488"/>
      <c r="I508" s="2488"/>
      <c r="J508" s="2488"/>
      <c r="K508" s="2488"/>
      <c r="L508" s="2488"/>
      <c r="M508" s="2488"/>
      <c r="N508" s="2488"/>
      <c r="O508" s="2488"/>
      <c r="P508" s="2488"/>
      <c r="Q508" s="2488"/>
    </row>
    <row r="509" spans="1:17" ht="15.75" customHeight="1">
      <c r="A509" s="2488"/>
      <c r="B509" s="2488"/>
      <c r="C509" s="2488"/>
      <c r="D509" s="2488"/>
      <c r="E509" s="2488"/>
      <c r="F509" s="2488"/>
      <c r="G509" s="2488"/>
      <c r="H509" s="2488"/>
      <c r="I509" s="2488"/>
      <c r="J509" s="2488"/>
      <c r="K509" s="2488"/>
      <c r="L509" s="2488"/>
      <c r="M509" s="2488"/>
      <c r="N509" s="2488"/>
      <c r="O509" s="2488"/>
      <c r="P509" s="2488"/>
      <c r="Q509" s="2488"/>
    </row>
    <row r="510" spans="1:17" ht="15.75" customHeight="1">
      <c r="A510" s="2488"/>
      <c r="B510" s="2488"/>
      <c r="C510" s="2488"/>
      <c r="D510" s="2488"/>
      <c r="E510" s="2488"/>
      <c r="F510" s="2488"/>
      <c r="G510" s="2488"/>
      <c r="H510" s="2488"/>
      <c r="I510" s="2488"/>
      <c r="J510" s="2488"/>
      <c r="K510" s="2488"/>
      <c r="L510" s="2488"/>
      <c r="M510" s="2488"/>
      <c r="N510" s="2488"/>
      <c r="O510" s="2488"/>
      <c r="P510" s="2488"/>
      <c r="Q510" s="2488"/>
    </row>
    <row r="511" spans="1:17" ht="15.75" customHeight="1">
      <c r="A511" s="2488"/>
      <c r="B511" s="2488"/>
      <c r="C511" s="2488"/>
      <c r="D511" s="2488"/>
      <c r="E511" s="2488"/>
      <c r="F511" s="2488"/>
      <c r="G511" s="2488"/>
      <c r="H511" s="2488"/>
      <c r="I511" s="2488"/>
      <c r="J511" s="2488"/>
      <c r="K511" s="2488"/>
      <c r="L511" s="2488"/>
      <c r="M511" s="2488"/>
      <c r="N511" s="2488"/>
      <c r="O511" s="2488"/>
      <c r="P511" s="2488"/>
      <c r="Q511" s="2488"/>
    </row>
    <row r="512" spans="1:17" ht="15.75" customHeight="1">
      <c r="A512" s="2488"/>
      <c r="B512" s="2488"/>
      <c r="C512" s="2488"/>
      <c r="D512" s="2488"/>
      <c r="E512" s="2488"/>
      <c r="F512" s="2488"/>
      <c r="G512" s="2488"/>
      <c r="H512" s="2488"/>
      <c r="I512" s="2488"/>
      <c r="J512" s="2488"/>
      <c r="K512" s="2488"/>
      <c r="L512" s="2488"/>
      <c r="M512" s="2488"/>
      <c r="N512" s="2488"/>
      <c r="O512" s="2488"/>
      <c r="P512" s="2488"/>
      <c r="Q512" s="2488"/>
    </row>
    <row r="513" spans="1:17" ht="15.75" customHeight="1">
      <c r="A513" s="2488"/>
      <c r="B513" s="2488"/>
      <c r="C513" s="2488"/>
      <c r="D513" s="2488"/>
      <c r="E513" s="2488"/>
      <c r="F513" s="2488"/>
      <c r="G513" s="2488"/>
      <c r="H513" s="2488"/>
      <c r="I513" s="2488"/>
      <c r="J513" s="2488"/>
      <c r="K513" s="2488"/>
      <c r="L513" s="2488"/>
      <c r="M513" s="2488"/>
      <c r="N513" s="2488"/>
      <c r="O513" s="2488"/>
      <c r="P513" s="2488"/>
      <c r="Q513" s="2488"/>
    </row>
    <row r="514" spans="1:17" ht="15.75" customHeight="1">
      <c r="A514" s="2488"/>
      <c r="B514" s="2488"/>
      <c r="C514" s="2488"/>
      <c r="D514" s="2488"/>
      <c r="E514" s="2488"/>
      <c r="F514" s="2488"/>
      <c r="G514" s="2488"/>
      <c r="H514" s="2488"/>
      <c r="I514" s="2488"/>
      <c r="J514" s="2488"/>
      <c r="K514" s="2488"/>
      <c r="L514" s="2488"/>
      <c r="M514" s="2488"/>
      <c r="N514" s="2488"/>
      <c r="O514" s="2488"/>
      <c r="P514" s="2488"/>
      <c r="Q514" s="2488"/>
    </row>
    <row r="515" spans="1:17" ht="15.75" customHeight="1">
      <c r="A515" s="2488"/>
      <c r="B515" s="2488"/>
      <c r="C515" s="2488"/>
      <c r="D515" s="2488"/>
      <c r="E515" s="2488"/>
      <c r="F515" s="2488"/>
      <c r="G515" s="2488"/>
      <c r="H515" s="2488"/>
      <c r="I515" s="2488"/>
      <c r="J515" s="2488"/>
      <c r="K515" s="2488"/>
      <c r="L515" s="2488"/>
      <c r="M515" s="2488"/>
      <c r="N515" s="2488"/>
      <c r="O515" s="2488"/>
      <c r="P515" s="2488"/>
      <c r="Q515" s="2488"/>
    </row>
    <row r="516" spans="1:17" ht="15.75" customHeight="1">
      <c r="A516" s="2488"/>
      <c r="B516" s="2488"/>
      <c r="C516" s="2488"/>
      <c r="D516" s="2488"/>
      <c r="E516" s="2488"/>
      <c r="F516" s="2488"/>
      <c r="G516" s="2488"/>
      <c r="H516" s="2488"/>
      <c r="I516" s="2488"/>
      <c r="J516" s="2488"/>
      <c r="K516" s="2488"/>
      <c r="L516" s="2488"/>
      <c r="M516" s="2488"/>
      <c r="N516" s="2488"/>
      <c r="O516" s="2488"/>
      <c r="P516" s="2488"/>
      <c r="Q516" s="2488"/>
    </row>
    <row r="517" spans="1:17" ht="15.75" customHeight="1">
      <c r="A517" s="2488"/>
      <c r="B517" s="2488"/>
      <c r="C517" s="2488"/>
      <c r="D517" s="2488"/>
      <c r="E517" s="2488"/>
      <c r="F517" s="2488"/>
      <c r="G517" s="2488"/>
      <c r="H517" s="2488"/>
      <c r="I517" s="2488"/>
      <c r="J517" s="2488"/>
      <c r="K517" s="2488"/>
      <c r="L517" s="2488"/>
      <c r="M517" s="2488"/>
      <c r="N517" s="2488"/>
      <c r="O517" s="2488"/>
      <c r="P517" s="2488"/>
      <c r="Q517" s="2488"/>
    </row>
    <row r="518" spans="1:17" ht="15.75" customHeight="1">
      <c r="A518" s="2488"/>
      <c r="B518" s="2488"/>
      <c r="C518" s="2488"/>
      <c r="D518" s="2488"/>
      <c r="E518" s="2488"/>
      <c r="F518" s="2488"/>
      <c r="G518" s="2488"/>
      <c r="H518" s="2488"/>
      <c r="I518" s="2488"/>
      <c r="J518" s="2488"/>
      <c r="K518" s="2488"/>
      <c r="L518" s="2488"/>
      <c r="M518" s="2488"/>
      <c r="N518" s="2488"/>
      <c r="O518" s="2488"/>
      <c r="P518" s="2488"/>
      <c r="Q518" s="2488"/>
    </row>
    <row r="519" spans="1:17" ht="15.75" customHeight="1">
      <c r="A519" s="2488"/>
      <c r="B519" s="2488"/>
      <c r="C519" s="2488"/>
      <c r="D519" s="2488"/>
      <c r="E519" s="2488"/>
      <c r="F519" s="2488"/>
      <c r="G519" s="2488"/>
      <c r="H519" s="2488"/>
      <c r="I519" s="2488"/>
      <c r="J519" s="2488"/>
      <c r="K519" s="2488"/>
      <c r="L519" s="2488"/>
      <c r="M519" s="2488"/>
      <c r="N519" s="2488"/>
      <c r="O519" s="2488"/>
      <c r="P519" s="2488"/>
      <c r="Q519" s="2488"/>
    </row>
    <row r="520" spans="1:17" ht="15.75" customHeight="1">
      <c r="A520" s="2488"/>
      <c r="B520" s="2488"/>
      <c r="C520" s="2488"/>
      <c r="D520" s="2488"/>
      <c r="E520" s="2488"/>
      <c r="F520" s="2488"/>
      <c r="G520" s="2488"/>
      <c r="H520" s="2488"/>
      <c r="I520" s="2488"/>
      <c r="J520" s="2488"/>
      <c r="K520" s="2488"/>
      <c r="L520" s="2488"/>
      <c r="M520" s="2488"/>
      <c r="N520" s="2488"/>
      <c r="O520" s="2488"/>
      <c r="P520" s="2488"/>
      <c r="Q520" s="2488"/>
    </row>
    <row r="521" spans="1:17" ht="15.75" customHeight="1">
      <c r="A521" s="2488"/>
      <c r="B521" s="2488"/>
      <c r="C521" s="2488"/>
      <c r="D521" s="2488"/>
      <c r="E521" s="2488"/>
      <c r="F521" s="2488"/>
      <c r="G521" s="2488"/>
      <c r="H521" s="2488"/>
      <c r="I521" s="2488"/>
      <c r="J521" s="2488"/>
      <c r="K521" s="2488"/>
      <c r="L521" s="2488"/>
      <c r="M521" s="2488"/>
      <c r="N521" s="2488"/>
      <c r="O521" s="2488"/>
      <c r="P521" s="2488"/>
      <c r="Q521" s="2488"/>
    </row>
    <row r="522" spans="1:17" ht="15.75" customHeight="1">
      <c r="A522" s="2488"/>
      <c r="B522" s="2488"/>
      <c r="C522" s="2488"/>
      <c r="D522" s="2488"/>
      <c r="E522" s="2488"/>
      <c r="F522" s="2488"/>
      <c r="G522" s="2488"/>
      <c r="H522" s="2488"/>
      <c r="I522" s="2488"/>
      <c r="J522" s="2488"/>
      <c r="K522" s="2488"/>
      <c r="L522" s="2488"/>
      <c r="M522" s="2488"/>
      <c r="N522" s="2488"/>
      <c r="O522" s="2488"/>
      <c r="P522" s="2488"/>
      <c r="Q522" s="2488"/>
    </row>
    <row r="523" spans="1:17" ht="15.75" customHeight="1">
      <c r="A523" s="2488"/>
      <c r="B523" s="2488"/>
      <c r="C523" s="2488"/>
      <c r="D523" s="2488"/>
      <c r="E523" s="2488"/>
      <c r="F523" s="2488"/>
      <c r="G523" s="2488"/>
      <c r="H523" s="2488"/>
      <c r="I523" s="2488"/>
      <c r="J523" s="2488"/>
      <c r="K523" s="2488"/>
      <c r="L523" s="2488"/>
      <c r="M523" s="2488"/>
      <c r="N523" s="2488"/>
      <c r="O523" s="2488"/>
      <c r="P523" s="2488"/>
      <c r="Q523" s="2488"/>
    </row>
    <row r="524" spans="1:17" ht="15.75" customHeight="1">
      <c r="A524" s="2488"/>
      <c r="B524" s="2488"/>
      <c r="C524" s="2488"/>
      <c r="D524" s="2488"/>
      <c r="E524" s="2488"/>
      <c r="F524" s="2488"/>
      <c r="G524" s="2488"/>
      <c r="H524" s="2488"/>
      <c r="I524" s="2488"/>
      <c r="J524" s="2488"/>
      <c r="K524" s="2488"/>
      <c r="L524" s="2488"/>
      <c r="M524" s="2488"/>
      <c r="N524" s="2488"/>
      <c r="O524" s="2488"/>
      <c r="P524" s="2488"/>
      <c r="Q524" s="2488"/>
    </row>
    <row r="525" spans="1:17" ht="15.75" customHeight="1">
      <c r="A525" s="2488"/>
      <c r="B525" s="2488"/>
      <c r="C525" s="2488"/>
      <c r="D525" s="2488"/>
      <c r="E525" s="2488"/>
      <c r="F525" s="2488"/>
      <c r="G525" s="2488"/>
      <c r="H525" s="2488"/>
      <c r="I525" s="2488"/>
      <c r="J525" s="2488"/>
      <c r="K525" s="2488"/>
      <c r="L525" s="2488"/>
      <c r="M525" s="2488"/>
      <c r="N525" s="2488"/>
      <c r="O525" s="2488"/>
      <c r="P525" s="2488"/>
      <c r="Q525" s="2488"/>
    </row>
    <row r="526" spans="1:17" ht="15.75" customHeight="1">
      <c r="A526" s="2488"/>
      <c r="B526" s="2488"/>
      <c r="C526" s="2488"/>
      <c r="D526" s="2488"/>
      <c r="E526" s="2488"/>
      <c r="F526" s="2488"/>
      <c r="G526" s="2488"/>
      <c r="H526" s="2488"/>
      <c r="I526" s="2488"/>
      <c r="J526" s="2488"/>
      <c r="K526" s="2488"/>
      <c r="L526" s="2488"/>
      <c r="M526" s="2488"/>
      <c r="N526" s="2488"/>
      <c r="O526" s="2488"/>
      <c r="P526" s="2488"/>
      <c r="Q526" s="2488"/>
    </row>
    <row r="527" spans="1:17" ht="15.75" customHeight="1">
      <c r="A527" s="2488"/>
      <c r="B527" s="2488"/>
      <c r="C527" s="2488"/>
      <c r="D527" s="2488"/>
      <c r="E527" s="2488"/>
      <c r="F527" s="2488"/>
      <c r="G527" s="2488"/>
      <c r="H527" s="2488"/>
      <c r="I527" s="2488"/>
      <c r="J527" s="2488"/>
      <c r="K527" s="2488"/>
      <c r="L527" s="2488"/>
      <c r="M527" s="2488"/>
      <c r="N527" s="2488"/>
      <c r="O527" s="2488"/>
      <c r="P527" s="2488"/>
      <c r="Q527" s="2488"/>
    </row>
    <row r="528" spans="1:17" ht="15.75" customHeight="1">
      <c r="A528" s="2488"/>
      <c r="B528" s="2488"/>
      <c r="C528" s="2488"/>
      <c r="D528" s="2488"/>
      <c r="E528" s="2488"/>
      <c r="F528" s="2488"/>
      <c r="G528" s="2488"/>
      <c r="H528" s="2488"/>
      <c r="I528" s="2488"/>
      <c r="J528" s="2488"/>
      <c r="K528" s="2488"/>
      <c r="L528" s="2488"/>
      <c r="M528" s="2488"/>
      <c r="N528" s="2488"/>
      <c r="O528" s="2488"/>
      <c r="P528" s="2488"/>
      <c r="Q528" s="2488"/>
    </row>
    <row r="529" spans="1:17" ht="15.75" customHeight="1">
      <c r="A529" s="2488"/>
      <c r="B529" s="2488"/>
      <c r="C529" s="2488"/>
      <c r="D529" s="2488"/>
      <c r="E529" s="2488"/>
      <c r="F529" s="2488"/>
      <c r="G529" s="2488"/>
      <c r="H529" s="2488"/>
      <c r="I529" s="2488"/>
      <c r="J529" s="2488"/>
      <c r="K529" s="2488"/>
      <c r="L529" s="2488"/>
      <c r="M529" s="2488"/>
      <c r="N529" s="2488"/>
      <c r="O529" s="2488"/>
      <c r="P529" s="2488"/>
      <c r="Q529" s="2488"/>
    </row>
    <row r="530" spans="1:17" ht="15.75" customHeight="1">
      <c r="A530" s="2488"/>
      <c r="B530" s="2488"/>
      <c r="C530" s="2488"/>
      <c r="D530" s="2488"/>
      <c r="E530" s="2488"/>
      <c r="F530" s="2488"/>
      <c r="G530" s="2488"/>
      <c r="H530" s="2488"/>
      <c r="I530" s="2488"/>
      <c r="J530" s="2488"/>
      <c r="K530" s="2488"/>
      <c r="L530" s="2488"/>
      <c r="M530" s="2488"/>
      <c r="N530" s="2488"/>
      <c r="O530" s="2488"/>
      <c r="P530" s="2488"/>
      <c r="Q530" s="2488"/>
    </row>
    <row r="531" spans="1:17" ht="15.75" customHeight="1">
      <c r="A531" s="2488"/>
      <c r="B531" s="2488"/>
      <c r="C531" s="2488"/>
      <c r="D531" s="2488"/>
      <c r="E531" s="2488"/>
      <c r="F531" s="2488"/>
      <c r="G531" s="2488"/>
      <c r="H531" s="2488"/>
      <c r="I531" s="2488"/>
      <c r="J531" s="2488"/>
      <c r="K531" s="2488"/>
      <c r="L531" s="2488"/>
      <c r="M531" s="2488"/>
      <c r="N531" s="2488"/>
      <c r="O531" s="2488"/>
      <c r="P531" s="2488"/>
      <c r="Q531" s="2488"/>
    </row>
    <row r="532" spans="1:17" ht="15.75" customHeight="1">
      <c r="A532" s="2488"/>
      <c r="B532" s="2488"/>
      <c r="C532" s="2488"/>
      <c r="D532" s="2488"/>
      <c r="E532" s="2488"/>
      <c r="F532" s="2488"/>
      <c r="G532" s="2488"/>
      <c r="H532" s="2488"/>
      <c r="I532" s="2488"/>
      <c r="J532" s="2488"/>
      <c r="K532" s="2488"/>
      <c r="L532" s="2488"/>
      <c r="M532" s="2488"/>
      <c r="N532" s="2488"/>
      <c r="O532" s="2488"/>
      <c r="P532" s="2488"/>
      <c r="Q532" s="2488"/>
    </row>
    <row r="533" spans="1:17" ht="15.75" customHeight="1">
      <c r="A533" s="2488"/>
      <c r="B533" s="2488"/>
      <c r="C533" s="2488"/>
      <c r="D533" s="2488"/>
      <c r="E533" s="2488"/>
      <c r="F533" s="2488"/>
      <c r="G533" s="2488"/>
      <c r="H533" s="2488"/>
      <c r="I533" s="2488"/>
      <c r="J533" s="2488"/>
      <c r="K533" s="2488"/>
      <c r="L533" s="2488"/>
      <c r="M533" s="2488"/>
      <c r="N533" s="2488"/>
      <c r="O533" s="2488"/>
      <c r="P533" s="2488"/>
      <c r="Q533" s="2488"/>
    </row>
    <row r="534" spans="1:17" ht="15.75" customHeight="1">
      <c r="A534" s="2488"/>
      <c r="B534" s="2488"/>
      <c r="C534" s="2488"/>
      <c r="D534" s="2488"/>
      <c r="E534" s="2488"/>
      <c r="F534" s="2488"/>
      <c r="G534" s="2488"/>
      <c r="H534" s="2488"/>
      <c r="I534" s="2488"/>
      <c r="J534" s="2488"/>
      <c r="K534" s="2488"/>
      <c r="L534" s="2488"/>
      <c r="M534" s="2488"/>
      <c r="N534" s="2488"/>
      <c r="O534" s="2488"/>
      <c r="P534" s="2488"/>
      <c r="Q534" s="2488"/>
    </row>
    <row r="535" spans="1:17" ht="15.75" customHeight="1">
      <c r="A535" s="2488"/>
      <c r="B535" s="2488"/>
      <c r="C535" s="2488"/>
      <c r="D535" s="2488"/>
      <c r="E535" s="2488"/>
      <c r="F535" s="2488"/>
      <c r="G535" s="2488"/>
      <c r="H535" s="2488"/>
      <c r="I535" s="2488"/>
      <c r="J535" s="2488"/>
      <c r="K535" s="2488"/>
      <c r="L535" s="2488"/>
      <c r="M535" s="2488"/>
      <c r="N535" s="2488"/>
      <c r="O535" s="2488"/>
      <c r="P535" s="2488"/>
      <c r="Q535" s="2488"/>
    </row>
    <row r="536" spans="1:17" ht="15.75" customHeight="1">
      <c r="A536" s="2488"/>
      <c r="B536" s="2488"/>
      <c r="C536" s="2488"/>
      <c r="D536" s="2488"/>
      <c r="E536" s="2488"/>
      <c r="F536" s="2488"/>
      <c r="G536" s="2488"/>
      <c r="H536" s="2488"/>
      <c r="I536" s="2488"/>
      <c r="J536" s="2488"/>
      <c r="K536" s="2488"/>
      <c r="L536" s="2488"/>
      <c r="M536" s="2488"/>
      <c r="N536" s="2488"/>
      <c r="O536" s="2488"/>
      <c r="P536" s="2488"/>
      <c r="Q536" s="2488"/>
    </row>
    <row r="537" spans="1:17" ht="15.75" customHeight="1">
      <c r="A537" s="2488"/>
      <c r="B537" s="2488"/>
      <c r="C537" s="2488"/>
      <c r="D537" s="2488"/>
      <c r="E537" s="2488"/>
      <c r="F537" s="2488"/>
      <c r="G537" s="2488"/>
      <c r="H537" s="2488"/>
      <c r="I537" s="2488"/>
      <c r="J537" s="2488"/>
      <c r="K537" s="2488"/>
      <c r="L537" s="2488"/>
      <c r="M537" s="2488"/>
      <c r="N537" s="2488"/>
      <c r="O537" s="2488"/>
      <c r="P537" s="2488"/>
      <c r="Q537" s="2488"/>
    </row>
    <row r="538" spans="1:17" ht="15.75" customHeight="1">
      <c r="A538" s="2488"/>
      <c r="B538" s="2488"/>
      <c r="C538" s="2488"/>
      <c r="D538" s="2488"/>
      <c r="E538" s="2488"/>
      <c r="F538" s="2488"/>
      <c r="G538" s="2488"/>
      <c r="H538" s="2488"/>
      <c r="I538" s="2488"/>
      <c r="J538" s="2488"/>
      <c r="K538" s="2488"/>
      <c r="L538" s="2488"/>
      <c r="M538" s="2488"/>
      <c r="N538" s="2488"/>
      <c r="O538" s="2488"/>
      <c r="P538" s="2488"/>
      <c r="Q538" s="2488"/>
    </row>
    <row r="539" spans="1:17" ht="15.75" customHeight="1">
      <c r="A539" s="2488"/>
      <c r="B539" s="2488"/>
      <c r="C539" s="2488"/>
      <c r="D539" s="2488"/>
      <c r="E539" s="2488"/>
      <c r="F539" s="2488"/>
      <c r="G539" s="2488"/>
      <c r="H539" s="2488"/>
      <c r="I539" s="2488"/>
      <c r="J539" s="2488"/>
      <c r="K539" s="2488"/>
      <c r="L539" s="2488"/>
      <c r="M539" s="2488"/>
      <c r="N539" s="2488"/>
      <c r="O539" s="2488"/>
      <c r="P539" s="2488"/>
      <c r="Q539" s="2488"/>
    </row>
    <row r="540" spans="1:17" ht="15.75" customHeight="1">
      <c r="A540" s="2488"/>
      <c r="B540" s="2488"/>
      <c r="C540" s="2488"/>
      <c r="D540" s="2488"/>
      <c r="E540" s="2488"/>
      <c r="F540" s="2488"/>
      <c r="G540" s="2488"/>
      <c r="H540" s="2488"/>
      <c r="I540" s="2488"/>
      <c r="J540" s="2488"/>
      <c r="K540" s="2488"/>
      <c r="L540" s="2488"/>
      <c r="M540" s="2488"/>
      <c r="N540" s="2488"/>
      <c r="O540" s="2488"/>
      <c r="P540" s="2488"/>
      <c r="Q540" s="2488"/>
    </row>
    <row r="541" spans="1:17" ht="15.75" customHeight="1">
      <c r="A541" s="2488"/>
      <c r="B541" s="2488"/>
      <c r="C541" s="2488"/>
      <c r="D541" s="2488"/>
      <c r="E541" s="2488"/>
      <c r="F541" s="2488"/>
      <c r="G541" s="2488"/>
      <c r="H541" s="2488"/>
      <c r="I541" s="2488"/>
      <c r="J541" s="2488"/>
      <c r="K541" s="2488"/>
      <c r="L541" s="2488"/>
      <c r="M541" s="2488"/>
      <c r="N541" s="2488"/>
      <c r="O541" s="2488"/>
      <c r="P541" s="2488"/>
      <c r="Q541" s="2488"/>
    </row>
    <row r="542" spans="1:17" ht="15.75" customHeight="1">
      <c r="A542" s="2488"/>
      <c r="B542" s="2488"/>
      <c r="C542" s="2488"/>
      <c r="D542" s="2488"/>
      <c r="E542" s="2488"/>
      <c r="F542" s="2488"/>
      <c r="G542" s="2488"/>
      <c r="H542" s="2488"/>
      <c r="I542" s="2488"/>
      <c r="J542" s="2488"/>
      <c r="K542" s="2488"/>
      <c r="L542" s="2488"/>
      <c r="M542" s="2488"/>
      <c r="N542" s="2488"/>
      <c r="O542" s="2488"/>
      <c r="P542" s="2488"/>
      <c r="Q542" s="2488"/>
    </row>
    <row r="543" spans="1:17" ht="15.75" customHeight="1">
      <c r="A543" s="2488"/>
      <c r="B543" s="2488"/>
      <c r="C543" s="2488"/>
      <c r="D543" s="2488"/>
      <c r="E543" s="2488"/>
      <c r="F543" s="2488"/>
      <c r="G543" s="2488"/>
      <c r="H543" s="2488"/>
      <c r="I543" s="2488"/>
      <c r="J543" s="2488"/>
      <c r="K543" s="2488"/>
      <c r="L543" s="2488"/>
      <c r="M543" s="2488"/>
      <c r="N543" s="2488"/>
      <c r="O543" s="2488"/>
      <c r="P543" s="2488"/>
      <c r="Q543" s="2488"/>
    </row>
    <row r="544" spans="1:17" ht="15.75" customHeight="1">
      <c r="A544" s="2488"/>
      <c r="B544" s="2488"/>
      <c r="C544" s="2488"/>
      <c r="D544" s="2488"/>
      <c r="E544" s="2488"/>
      <c r="F544" s="2488"/>
      <c r="G544" s="2488"/>
      <c r="H544" s="2488"/>
      <c r="I544" s="2488"/>
      <c r="J544" s="2488"/>
      <c r="K544" s="2488"/>
      <c r="L544" s="2488"/>
      <c r="M544" s="2488"/>
      <c r="N544" s="2488"/>
      <c r="O544" s="2488"/>
      <c r="P544" s="2488"/>
      <c r="Q544" s="2488"/>
    </row>
    <row r="545" spans="1:17" ht="15.75" customHeight="1">
      <c r="A545" s="2488"/>
      <c r="B545" s="2488"/>
      <c r="C545" s="2488"/>
      <c r="D545" s="2488"/>
      <c r="E545" s="2488"/>
      <c r="F545" s="2488"/>
      <c r="G545" s="2488"/>
      <c r="H545" s="2488"/>
      <c r="I545" s="2488"/>
      <c r="J545" s="2488"/>
      <c r="K545" s="2488"/>
      <c r="L545" s="2488"/>
      <c r="M545" s="2488"/>
      <c r="N545" s="2488"/>
      <c r="O545" s="2488"/>
      <c r="P545" s="2488"/>
      <c r="Q545" s="2488"/>
    </row>
    <row r="546" spans="1:17" ht="15.75" customHeight="1">
      <c r="A546" s="2488"/>
      <c r="B546" s="2488"/>
      <c r="C546" s="2488"/>
      <c r="D546" s="2488"/>
      <c r="E546" s="2488"/>
      <c r="F546" s="2488"/>
      <c r="G546" s="2488"/>
      <c r="H546" s="2488"/>
      <c r="I546" s="2488"/>
      <c r="J546" s="2488"/>
      <c r="K546" s="2488"/>
      <c r="L546" s="2488"/>
      <c r="M546" s="2488"/>
      <c r="N546" s="2488"/>
      <c r="O546" s="2488"/>
      <c r="P546" s="2488"/>
      <c r="Q546" s="2488"/>
    </row>
    <row r="547" spans="1:17" ht="15.75" customHeight="1">
      <c r="A547" s="2488"/>
      <c r="B547" s="2488"/>
      <c r="C547" s="2488"/>
      <c r="D547" s="2488"/>
      <c r="E547" s="2488"/>
      <c r="F547" s="2488"/>
      <c r="G547" s="2488"/>
      <c r="H547" s="2488"/>
      <c r="I547" s="2488"/>
      <c r="J547" s="2488"/>
      <c r="K547" s="2488"/>
      <c r="L547" s="2488"/>
      <c r="M547" s="2488"/>
      <c r="N547" s="2488"/>
      <c r="O547" s="2488"/>
      <c r="P547" s="2488"/>
      <c r="Q547" s="2488"/>
    </row>
    <row r="548" spans="1:17" ht="15.75" customHeight="1">
      <c r="A548" s="2488"/>
      <c r="B548" s="2488"/>
      <c r="C548" s="2488"/>
      <c r="D548" s="2488"/>
      <c r="E548" s="2488"/>
      <c r="F548" s="2488"/>
      <c r="G548" s="2488"/>
      <c r="H548" s="2488"/>
      <c r="I548" s="2488"/>
      <c r="J548" s="2488"/>
      <c r="K548" s="2488"/>
      <c r="L548" s="2488"/>
      <c r="M548" s="2488"/>
      <c r="N548" s="2488"/>
      <c r="O548" s="2488"/>
      <c r="P548" s="2488"/>
      <c r="Q548" s="2488"/>
    </row>
    <row r="549" spans="1:17" ht="15.75" customHeight="1">
      <c r="A549" s="2488"/>
      <c r="B549" s="2488"/>
      <c r="C549" s="2488"/>
      <c r="D549" s="2488"/>
      <c r="E549" s="2488"/>
      <c r="F549" s="2488"/>
      <c r="G549" s="2488"/>
      <c r="H549" s="2488"/>
      <c r="I549" s="2488"/>
      <c r="J549" s="2488"/>
      <c r="K549" s="2488"/>
      <c r="L549" s="2488"/>
      <c r="M549" s="2488"/>
      <c r="N549" s="2488"/>
      <c r="O549" s="2488"/>
      <c r="P549" s="2488"/>
      <c r="Q549" s="2488"/>
    </row>
    <row r="550" spans="1:17" ht="15.75" customHeight="1">
      <c r="A550" s="2488"/>
      <c r="B550" s="2488"/>
      <c r="C550" s="2488"/>
      <c r="D550" s="2488"/>
      <c r="E550" s="2488"/>
      <c r="F550" s="2488"/>
      <c r="G550" s="2488"/>
      <c r="H550" s="2488"/>
      <c r="I550" s="2488"/>
      <c r="J550" s="2488"/>
      <c r="K550" s="2488"/>
      <c r="L550" s="2488"/>
      <c r="M550" s="2488"/>
      <c r="N550" s="2488"/>
      <c r="O550" s="2488"/>
      <c r="P550" s="2488"/>
      <c r="Q550" s="2488"/>
    </row>
    <row r="551" spans="1:17" ht="15.75" customHeight="1">
      <c r="A551" s="2488"/>
      <c r="B551" s="2488"/>
      <c r="C551" s="2488"/>
      <c r="D551" s="2488"/>
      <c r="E551" s="2488"/>
      <c r="F551" s="2488"/>
      <c r="G551" s="2488"/>
      <c r="H551" s="2488"/>
      <c r="I551" s="2488"/>
      <c r="J551" s="2488"/>
      <c r="K551" s="2488"/>
      <c r="L551" s="2488"/>
      <c r="M551" s="2488"/>
      <c r="N551" s="2488"/>
      <c r="O551" s="2488"/>
      <c r="P551" s="2488"/>
      <c r="Q551" s="2488"/>
    </row>
    <row r="552" spans="1:17" ht="15.75" customHeight="1">
      <c r="A552" s="2488"/>
      <c r="B552" s="2488"/>
      <c r="C552" s="2488"/>
      <c r="D552" s="2488"/>
      <c r="E552" s="2488"/>
      <c r="F552" s="2488"/>
      <c r="G552" s="2488"/>
      <c r="H552" s="2488"/>
      <c r="I552" s="2488"/>
      <c r="J552" s="2488"/>
      <c r="K552" s="2488"/>
      <c r="L552" s="2488"/>
      <c r="M552" s="2488"/>
      <c r="N552" s="2488"/>
      <c r="O552" s="2488"/>
      <c r="P552" s="2488"/>
      <c r="Q552" s="2488"/>
    </row>
    <row r="553" spans="1:17" ht="15.75" customHeight="1">
      <c r="A553" s="2488"/>
      <c r="B553" s="2488"/>
      <c r="C553" s="2488"/>
      <c r="D553" s="2488"/>
      <c r="E553" s="2488"/>
      <c r="F553" s="2488"/>
      <c r="G553" s="2488"/>
      <c r="H553" s="2488"/>
      <c r="I553" s="2488"/>
      <c r="J553" s="2488"/>
      <c r="K553" s="2488"/>
      <c r="L553" s="2488"/>
      <c r="M553" s="2488"/>
      <c r="N553" s="2488"/>
      <c r="O553" s="2488"/>
      <c r="P553" s="2488"/>
      <c r="Q553" s="2488"/>
    </row>
    <row r="554" spans="1:17" ht="15.75" customHeight="1">
      <c r="A554" s="2488"/>
      <c r="B554" s="2488"/>
      <c r="C554" s="2488"/>
      <c r="D554" s="2488"/>
      <c r="E554" s="2488"/>
      <c r="F554" s="2488"/>
      <c r="G554" s="2488"/>
      <c r="H554" s="2488"/>
      <c r="I554" s="2488"/>
      <c r="J554" s="2488"/>
      <c r="K554" s="2488"/>
      <c r="L554" s="2488"/>
      <c r="M554" s="2488"/>
      <c r="N554" s="2488"/>
      <c r="O554" s="2488"/>
      <c r="P554" s="2488"/>
      <c r="Q554" s="2488"/>
    </row>
    <row r="555" spans="1:17" ht="15.75" customHeight="1">
      <c r="A555" s="2488"/>
      <c r="B555" s="2488"/>
      <c r="C555" s="2488"/>
      <c r="D555" s="2488"/>
      <c r="E555" s="2488"/>
      <c r="F555" s="2488"/>
      <c r="G555" s="2488"/>
      <c r="H555" s="2488"/>
      <c r="I555" s="2488"/>
      <c r="J555" s="2488"/>
      <c r="K555" s="2488"/>
      <c r="L555" s="2488"/>
      <c r="M555" s="2488"/>
      <c r="N555" s="2488"/>
      <c r="O555" s="2488"/>
      <c r="P555" s="2488"/>
      <c r="Q555" s="2488"/>
    </row>
    <row r="556" spans="1:17" ht="15.75" customHeight="1">
      <c r="A556" s="2488"/>
      <c r="B556" s="2488"/>
      <c r="C556" s="2488"/>
      <c r="D556" s="2488"/>
      <c r="E556" s="2488"/>
      <c r="F556" s="2488"/>
      <c r="G556" s="2488"/>
      <c r="H556" s="2488"/>
      <c r="I556" s="2488"/>
      <c r="J556" s="2488"/>
      <c r="K556" s="2488"/>
      <c r="L556" s="2488"/>
      <c r="M556" s="2488"/>
      <c r="N556" s="2488"/>
      <c r="O556" s="2488"/>
      <c r="P556" s="2488"/>
      <c r="Q556" s="2488"/>
    </row>
    <row r="557" spans="1:17" ht="15.75" customHeight="1">
      <c r="A557" s="2488"/>
      <c r="B557" s="2488"/>
      <c r="C557" s="2488"/>
      <c r="D557" s="2488"/>
      <c r="E557" s="2488"/>
      <c r="F557" s="2488"/>
      <c r="G557" s="2488"/>
      <c r="H557" s="2488"/>
      <c r="I557" s="2488"/>
      <c r="J557" s="2488"/>
      <c r="K557" s="2488"/>
      <c r="L557" s="2488"/>
      <c r="M557" s="2488"/>
      <c r="N557" s="2488"/>
      <c r="O557" s="2488"/>
      <c r="P557" s="2488"/>
      <c r="Q557" s="2488"/>
    </row>
    <row r="558" spans="1:17" ht="15.75" customHeight="1">
      <c r="A558" s="2488"/>
      <c r="B558" s="2488"/>
      <c r="C558" s="2488"/>
      <c r="D558" s="2488"/>
      <c r="E558" s="2488"/>
      <c r="F558" s="2488"/>
      <c r="G558" s="2488"/>
      <c r="H558" s="2488"/>
      <c r="I558" s="2488"/>
      <c r="J558" s="2488"/>
      <c r="K558" s="2488"/>
      <c r="L558" s="2488"/>
      <c r="M558" s="2488"/>
      <c r="N558" s="2488"/>
      <c r="O558" s="2488"/>
      <c r="P558" s="2488"/>
      <c r="Q558" s="2488"/>
    </row>
    <row r="559" spans="1:17" ht="15.75" customHeight="1">
      <c r="A559" s="2488"/>
      <c r="B559" s="2488"/>
      <c r="C559" s="2488"/>
      <c r="D559" s="2488"/>
      <c r="E559" s="2488"/>
      <c r="F559" s="2488"/>
      <c r="G559" s="2488"/>
      <c r="H559" s="2488"/>
      <c r="I559" s="2488"/>
      <c r="J559" s="2488"/>
      <c r="K559" s="2488"/>
      <c r="L559" s="2488"/>
      <c r="M559" s="2488"/>
      <c r="N559" s="2488"/>
      <c r="O559" s="2488"/>
      <c r="P559" s="2488"/>
      <c r="Q559" s="2488"/>
    </row>
    <row r="560" spans="1:17" ht="15.75" customHeight="1">
      <c r="A560" s="2488"/>
      <c r="B560" s="2488"/>
      <c r="C560" s="2488"/>
      <c r="D560" s="2488"/>
      <c r="E560" s="2488"/>
      <c r="F560" s="2488"/>
      <c r="G560" s="2488"/>
      <c r="H560" s="2488"/>
      <c r="I560" s="2488"/>
      <c r="J560" s="2488"/>
      <c r="K560" s="2488"/>
      <c r="L560" s="2488"/>
      <c r="M560" s="2488"/>
      <c r="N560" s="2488"/>
      <c r="O560" s="2488"/>
      <c r="P560" s="2488"/>
      <c r="Q560" s="2488"/>
    </row>
    <row r="561" spans="1:17" ht="15.75" customHeight="1">
      <c r="A561" s="2488"/>
      <c r="B561" s="2488"/>
      <c r="C561" s="2488"/>
      <c r="D561" s="2488"/>
      <c r="E561" s="2488"/>
      <c r="F561" s="2488"/>
      <c r="G561" s="2488"/>
      <c r="H561" s="2488"/>
      <c r="I561" s="2488"/>
      <c r="J561" s="2488"/>
      <c r="K561" s="2488"/>
      <c r="L561" s="2488"/>
      <c r="M561" s="2488"/>
      <c r="N561" s="2488"/>
      <c r="O561" s="2488"/>
      <c r="P561" s="2488"/>
      <c r="Q561" s="2488"/>
    </row>
    <row r="562" spans="1:17" ht="15.75" customHeight="1">
      <c r="A562" s="2488"/>
      <c r="B562" s="2488"/>
      <c r="C562" s="2488"/>
      <c r="D562" s="2488"/>
      <c r="E562" s="2488"/>
      <c r="F562" s="2488"/>
      <c r="G562" s="2488"/>
      <c r="H562" s="2488"/>
      <c r="I562" s="2488"/>
      <c r="J562" s="2488"/>
      <c r="K562" s="2488"/>
      <c r="L562" s="2488"/>
      <c r="M562" s="2488"/>
      <c r="N562" s="2488"/>
      <c r="O562" s="2488"/>
      <c r="P562" s="2488"/>
      <c r="Q562" s="2488"/>
    </row>
    <row r="563" spans="1:17" ht="15.75" customHeight="1">
      <c r="A563" s="2488"/>
      <c r="B563" s="2488"/>
      <c r="C563" s="2488"/>
      <c r="D563" s="2488"/>
      <c r="E563" s="2488"/>
      <c r="F563" s="2488"/>
      <c r="G563" s="2488"/>
      <c r="H563" s="2488"/>
      <c r="I563" s="2488"/>
      <c r="J563" s="2488"/>
      <c r="K563" s="2488"/>
      <c r="L563" s="2488"/>
      <c r="M563" s="2488"/>
      <c r="N563" s="2488"/>
      <c r="O563" s="2488"/>
      <c r="P563" s="2488"/>
      <c r="Q563" s="2488"/>
    </row>
    <row r="564" spans="1:17" ht="15.75" customHeight="1">
      <c r="A564" s="2488"/>
      <c r="B564" s="2488"/>
      <c r="C564" s="2488"/>
      <c r="D564" s="2488"/>
      <c r="E564" s="2488"/>
      <c r="F564" s="2488"/>
      <c r="G564" s="2488"/>
      <c r="H564" s="2488"/>
      <c r="I564" s="2488"/>
      <c r="J564" s="2488"/>
      <c r="K564" s="2488"/>
      <c r="L564" s="2488"/>
      <c r="M564" s="2488"/>
      <c r="N564" s="2488"/>
      <c r="O564" s="2488"/>
      <c r="P564" s="2488"/>
      <c r="Q564" s="2488"/>
    </row>
    <row r="565" spans="1:17" ht="15.75" customHeight="1">
      <c r="A565" s="2488"/>
      <c r="B565" s="2488"/>
      <c r="C565" s="2488"/>
      <c r="D565" s="2488"/>
      <c r="E565" s="2488"/>
      <c r="F565" s="2488"/>
      <c r="G565" s="2488"/>
      <c r="H565" s="2488"/>
      <c r="I565" s="2488"/>
      <c r="J565" s="2488"/>
      <c r="K565" s="2488"/>
      <c r="L565" s="2488"/>
      <c r="M565" s="2488"/>
      <c r="N565" s="2488"/>
      <c r="O565" s="2488"/>
      <c r="P565" s="2488"/>
      <c r="Q565" s="2488"/>
    </row>
    <row r="566" spans="1:17" ht="15.75" customHeight="1">
      <c r="A566" s="2488"/>
      <c r="B566" s="2488"/>
      <c r="C566" s="2488"/>
      <c r="D566" s="2488"/>
      <c r="E566" s="2488"/>
      <c r="F566" s="2488"/>
      <c r="G566" s="2488"/>
      <c r="H566" s="2488"/>
      <c r="I566" s="2488"/>
      <c r="J566" s="2488"/>
      <c r="K566" s="2488"/>
      <c r="L566" s="2488"/>
      <c r="M566" s="2488"/>
      <c r="N566" s="2488"/>
      <c r="O566" s="2488"/>
      <c r="P566" s="2488"/>
      <c r="Q566" s="2488"/>
    </row>
    <row r="567" spans="1:17" ht="15.75" customHeight="1">
      <c r="A567" s="2488"/>
      <c r="B567" s="2488"/>
      <c r="C567" s="2488"/>
      <c r="D567" s="2488"/>
      <c r="E567" s="2488"/>
      <c r="F567" s="2488"/>
      <c r="G567" s="2488"/>
      <c r="H567" s="2488"/>
      <c r="I567" s="2488"/>
      <c r="J567" s="2488"/>
      <c r="K567" s="2488"/>
      <c r="L567" s="2488"/>
      <c r="M567" s="2488"/>
      <c r="N567" s="2488"/>
      <c r="O567" s="2488"/>
      <c r="P567" s="2488"/>
      <c r="Q567" s="2488"/>
    </row>
    <row r="568" spans="1:17" ht="15.75" customHeight="1">
      <c r="A568" s="2488"/>
      <c r="B568" s="2488"/>
      <c r="C568" s="2488"/>
      <c r="D568" s="2488"/>
      <c r="E568" s="2488"/>
      <c r="F568" s="2488"/>
      <c r="G568" s="2488"/>
      <c r="H568" s="2488"/>
      <c r="I568" s="2488"/>
      <c r="J568" s="2488"/>
      <c r="K568" s="2488"/>
      <c r="L568" s="2488"/>
      <c r="M568" s="2488"/>
      <c r="N568" s="2488"/>
      <c r="O568" s="2488"/>
      <c r="P568" s="2488"/>
      <c r="Q568" s="2488"/>
    </row>
    <row r="569" spans="1:17" ht="15.75" customHeight="1">
      <c r="A569" s="2488"/>
      <c r="B569" s="2488"/>
      <c r="C569" s="2488"/>
      <c r="D569" s="2488"/>
      <c r="E569" s="2488"/>
      <c r="F569" s="2488"/>
      <c r="G569" s="2488"/>
      <c r="H569" s="2488"/>
      <c r="I569" s="2488"/>
      <c r="J569" s="2488"/>
      <c r="K569" s="2488"/>
      <c r="L569" s="2488"/>
      <c r="M569" s="2488"/>
      <c r="N569" s="2488"/>
      <c r="O569" s="2488"/>
      <c r="P569" s="2488"/>
      <c r="Q569" s="2488"/>
    </row>
    <row r="570" spans="1:17" ht="15.75" customHeight="1">
      <c r="A570" s="2488"/>
      <c r="B570" s="2488"/>
      <c r="C570" s="2488"/>
      <c r="D570" s="2488"/>
      <c r="E570" s="2488"/>
      <c r="F570" s="2488"/>
      <c r="G570" s="2488"/>
      <c r="H570" s="2488"/>
      <c r="I570" s="2488"/>
      <c r="J570" s="2488"/>
      <c r="K570" s="2488"/>
      <c r="L570" s="2488"/>
      <c r="M570" s="2488"/>
      <c r="N570" s="2488"/>
      <c r="O570" s="2488"/>
      <c r="P570" s="2488"/>
      <c r="Q570" s="2488"/>
    </row>
    <row r="571" spans="1:17" ht="15.75" customHeight="1">
      <c r="A571" s="2488"/>
      <c r="B571" s="2488"/>
      <c r="C571" s="2488"/>
      <c r="D571" s="2488"/>
      <c r="E571" s="2488"/>
      <c r="F571" s="2488"/>
      <c r="G571" s="2488"/>
      <c r="H571" s="2488"/>
      <c r="I571" s="2488"/>
      <c r="J571" s="2488"/>
      <c r="K571" s="2488"/>
      <c r="L571" s="2488"/>
      <c r="M571" s="2488"/>
      <c r="N571" s="2488"/>
      <c r="O571" s="2488"/>
      <c r="P571" s="2488"/>
      <c r="Q571" s="2488"/>
    </row>
    <row r="572" spans="1:17" ht="15.75" customHeight="1">
      <c r="A572" s="2488"/>
      <c r="B572" s="2488"/>
      <c r="C572" s="2488"/>
      <c r="D572" s="2488"/>
      <c r="E572" s="2488"/>
      <c r="F572" s="2488"/>
      <c r="G572" s="2488"/>
      <c r="H572" s="2488"/>
      <c r="I572" s="2488"/>
      <c r="J572" s="2488"/>
      <c r="K572" s="2488"/>
      <c r="L572" s="2488"/>
      <c r="M572" s="2488"/>
      <c r="N572" s="2488"/>
      <c r="O572" s="2488"/>
      <c r="P572" s="2488"/>
      <c r="Q572" s="2488"/>
    </row>
    <row r="573" spans="1:17" ht="15.75" customHeight="1">
      <c r="A573" s="2488"/>
      <c r="B573" s="2488"/>
      <c r="C573" s="2488"/>
      <c r="D573" s="2488"/>
      <c r="E573" s="2488"/>
      <c r="F573" s="2488"/>
      <c r="G573" s="2488"/>
      <c r="H573" s="2488"/>
      <c r="I573" s="2488"/>
      <c r="J573" s="2488"/>
      <c r="K573" s="2488"/>
      <c r="L573" s="2488"/>
      <c r="M573" s="2488"/>
      <c r="N573" s="2488"/>
      <c r="O573" s="2488"/>
      <c r="P573" s="2488"/>
      <c r="Q573" s="2488"/>
    </row>
    <row r="574" spans="1:17" ht="15.75" customHeight="1">
      <c r="A574" s="2488"/>
      <c r="B574" s="2488"/>
      <c r="C574" s="2488"/>
      <c r="D574" s="2488"/>
      <c r="E574" s="2488"/>
      <c r="F574" s="2488"/>
      <c r="G574" s="2488"/>
      <c r="H574" s="2488"/>
      <c r="I574" s="2488"/>
      <c r="J574" s="2488"/>
      <c r="K574" s="2488"/>
      <c r="L574" s="2488"/>
      <c r="M574" s="2488"/>
      <c r="N574" s="2488"/>
      <c r="O574" s="2488"/>
      <c r="P574" s="2488"/>
      <c r="Q574" s="2488"/>
    </row>
    <row r="575" spans="1:17" ht="15.75" customHeight="1">
      <c r="A575" s="2488"/>
      <c r="B575" s="2488"/>
      <c r="C575" s="2488"/>
      <c r="D575" s="2488"/>
      <c r="E575" s="2488"/>
      <c r="F575" s="2488"/>
      <c r="G575" s="2488"/>
      <c r="H575" s="2488"/>
      <c r="I575" s="2488"/>
      <c r="J575" s="2488"/>
      <c r="K575" s="2488"/>
      <c r="L575" s="2488"/>
      <c r="M575" s="2488"/>
      <c r="N575" s="2488"/>
      <c r="O575" s="2488"/>
      <c r="P575" s="2488"/>
      <c r="Q575" s="2488"/>
    </row>
    <row r="576" spans="1:17" ht="15.75" customHeight="1">
      <c r="A576" s="2488"/>
      <c r="B576" s="2488"/>
      <c r="C576" s="2488"/>
      <c r="D576" s="2488"/>
      <c r="E576" s="2488"/>
      <c r="F576" s="2488"/>
      <c r="G576" s="2488"/>
      <c r="H576" s="2488"/>
      <c r="I576" s="2488"/>
      <c r="J576" s="2488"/>
      <c r="K576" s="2488"/>
      <c r="L576" s="2488"/>
      <c r="M576" s="2488"/>
      <c r="N576" s="2488"/>
      <c r="O576" s="2488"/>
      <c r="P576" s="2488"/>
      <c r="Q576" s="2488"/>
    </row>
    <row r="577" spans="1:17" ht="15.75" customHeight="1">
      <c r="A577" s="2488"/>
      <c r="B577" s="2488"/>
      <c r="C577" s="2488"/>
      <c r="D577" s="2488"/>
      <c r="E577" s="2488"/>
      <c r="F577" s="2488"/>
      <c r="G577" s="2488"/>
      <c r="H577" s="2488"/>
      <c r="I577" s="2488"/>
      <c r="J577" s="2488"/>
      <c r="K577" s="2488"/>
      <c r="L577" s="2488"/>
      <c r="M577" s="2488"/>
      <c r="N577" s="2488"/>
      <c r="O577" s="2488"/>
      <c r="P577" s="2488"/>
      <c r="Q577" s="2488"/>
    </row>
    <row r="578" spans="1:17" ht="15.75" customHeight="1">
      <c r="A578" s="2488"/>
      <c r="B578" s="2488"/>
      <c r="C578" s="2488"/>
      <c r="D578" s="2488"/>
      <c r="E578" s="2488"/>
      <c r="F578" s="2488"/>
      <c r="G578" s="2488"/>
      <c r="H578" s="2488"/>
      <c r="I578" s="2488"/>
      <c r="J578" s="2488"/>
      <c r="K578" s="2488"/>
      <c r="L578" s="2488"/>
      <c r="M578" s="2488"/>
      <c r="N578" s="2488"/>
      <c r="O578" s="2488"/>
      <c r="P578" s="2488"/>
      <c r="Q578" s="2488"/>
    </row>
    <row r="579" spans="1:17" ht="15.75" customHeight="1">
      <c r="A579" s="2488"/>
      <c r="B579" s="2488"/>
      <c r="C579" s="2488"/>
      <c r="D579" s="2488"/>
      <c r="E579" s="2488"/>
      <c r="F579" s="2488"/>
      <c r="G579" s="2488"/>
      <c r="H579" s="2488"/>
      <c r="I579" s="2488"/>
      <c r="J579" s="2488"/>
      <c r="K579" s="2488"/>
      <c r="L579" s="2488"/>
      <c r="M579" s="2488"/>
      <c r="N579" s="2488"/>
      <c r="O579" s="2488"/>
      <c r="P579" s="2488"/>
      <c r="Q579" s="2488"/>
    </row>
    <row r="580" spans="1:17" ht="15.75" customHeight="1">
      <c r="A580" s="2488"/>
      <c r="B580" s="2488"/>
      <c r="C580" s="2488"/>
      <c r="D580" s="2488"/>
      <c r="E580" s="2488"/>
      <c r="F580" s="2488"/>
      <c r="G580" s="2488"/>
      <c r="H580" s="2488"/>
      <c r="I580" s="2488"/>
      <c r="J580" s="2488"/>
      <c r="K580" s="2488"/>
      <c r="L580" s="2488"/>
      <c r="M580" s="2488"/>
      <c r="N580" s="2488"/>
      <c r="O580" s="2488"/>
      <c r="P580" s="2488"/>
      <c r="Q580" s="2488"/>
    </row>
    <row r="581" spans="1:17" ht="15.75" customHeight="1">
      <c r="A581" s="2488"/>
      <c r="B581" s="2488"/>
      <c r="C581" s="2488"/>
      <c r="D581" s="2488"/>
      <c r="E581" s="2488"/>
      <c r="F581" s="2488"/>
      <c r="G581" s="2488"/>
      <c r="H581" s="2488"/>
      <c r="I581" s="2488"/>
      <c r="J581" s="2488"/>
      <c r="K581" s="2488"/>
      <c r="L581" s="2488"/>
      <c r="M581" s="2488"/>
      <c r="N581" s="2488"/>
      <c r="O581" s="2488"/>
      <c r="P581" s="2488"/>
      <c r="Q581" s="2488"/>
    </row>
    <row r="582" spans="1:17" ht="15.75" customHeight="1">
      <c r="A582" s="2488"/>
      <c r="B582" s="2488"/>
      <c r="C582" s="2488"/>
      <c r="D582" s="2488"/>
      <c r="E582" s="2488"/>
      <c r="F582" s="2488"/>
      <c r="G582" s="2488"/>
      <c r="H582" s="2488"/>
      <c r="I582" s="2488"/>
      <c r="J582" s="2488"/>
      <c r="K582" s="2488"/>
      <c r="L582" s="2488"/>
      <c r="M582" s="2488"/>
      <c r="N582" s="2488"/>
      <c r="O582" s="2488"/>
      <c r="P582" s="2488"/>
      <c r="Q582" s="2488"/>
    </row>
    <row r="583" spans="1:17" ht="15.75" customHeight="1">
      <c r="A583" s="2488"/>
      <c r="B583" s="2488"/>
      <c r="C583" s="2488"/>
      <c r="D583" s="2488"/>
      <c r="E583" s="2488"/>
      <c r="F583" s="2488"/>
      <c r="G583" s="2488"/>
      <c r="H583" s="2488"/>
      <c r="I583" s="2488"/>
      <c r="J583" s="2488"/>
      <c r="K583" s="2488"/>
      <c r="L583" s="2488"/>
      <c r="M583" s="2488"/>
      <c r="N583" s="2488"/>
      <c r="O583" s="2488"/>
      <c r="P583" s="2488"/>
      <c r="Q583" s="2488"/>
    </row>
    <row r="584" spans="1:17" ht="15.75" customHeight="1">
      <c r="A584" s="2488"/>
      <c r="B584" s="2488"/>
      <c r="C584" s="2488"/>
      <c r="D584" s="2488"/>
      <c r="E584" s="2488"/>
      <c r="F584" s="2488"/>
      <c r="G584" s="2488"/>
      <c r="H584" s="2488"/>
      <c r="I584" s="2488"/>
      <c r="J584" s="2488"/>
      <c r="K584" s="2488"/>
      <c r="L584" s="2488"/>
      <c r="M584" s="2488"/>
      <c r="N584" s="2488"/>
      <c r="O584" s="2488"/>
      <c r="P584" s="2488"/>
      <c r="Q584" s="2488"/>
    </row>
    <row r="585" spans="1:17" ht="15.75" customHeight="1">
      <c r="A585" s="2488"/>
      <c r="B585" s="2488"/>
      <c r="C585" s="2488"/>
      <c r="D585" s="2488"/>
      <c r="E585" s="2488"/>
      <c r="F585" s="2488"/>
      <c r="G585" s="2488"/>
      <c r="H585" s="2488"/>
      <c r="I585" s="2488"/>
      <c r="J585" s="2488"/>
      <c r="K585" s="2488"/>
      <c r="L585" s="2488"/>
      <c r="M585" s="2488"/>
      <c r="N585" s="2488"/>
      <c r="O585" s="2488"/>
      <c r="P585" s="2488"/>
      <c r="Q585" s="2488"/>
    </row>
    <row r="586" spans="1:17" ht="15.75" customHeight="1">
      <c r="A586" s="2488"/>
      <c r="B586" s="2488"/>
      <c r="C586" s="2488"/>
      <c r="D586" s="2488"/>
      <c r="E586" s="2488"/>
      <c r="F586" s="2488"/>
      <c r="G586" s="2488"/>
      <c r="H586" s="2488"/>
      <c r="I586" s="2488"/>
      <c r="J586" s="2488"/>
      <c r="K586" s="2488"/>
      <c r="L586" s="2488"/>
      <c r="M586" s="2488"/>
      <c r="N586" s="2488"/>
      <c r="O586" s="2488"/>
      <c r="P586" s="2488"/>
      <c r="Q586" s="2488"/>
    </row>
    <row r="587" spans="1:17" ht="15.75" customHeight="1">
      <c r="A587" s="2488"/>
      <c r="B587" s="2488"/>
      <c r="C587" s="2488"/>
      <c r="D587" s="2488"/>
      <c r="E587" s="2488"/>
      <c r="F587" s="2488"/>
      <c r="G587" s="2488"/>
      <c r="H587" s="2488"/>
      <c r="I587" s="2488"/>
      <c r="J587" s="2488"/>
      <c r="K587" s="2488"/>
      <c r="L587" s="2488"/>
      <c r="M587" s="2488"/>
      <c r="N587" s="2488"/>
      <c r="O587" s="2488"/>
      <c r="P587" s="2488"/>
      <c r="Q587" s="2488"/>
    </row>
    <row r="588" spans="1:17" ht="15.75" customHeight="1">
      <c r="A588" s="2488"/>
      <c r="B588" s="2488"/>
      <c r="C588" s="2488"/>
      <c r="D588" s="2488"/>
      <c r="E588" s="2488"/>
      <c r="F588" s="2488"/>
      <c r="G588" s="2488"/>
      <c r="H588" s="2488"/>
      <c r="I588" s="2488"/>
      <c r="J588" s="2488"/>
      <c r="K588" s="2488"/>
      <c r="L588" s="2488"/>
      <c r="M588" s="2488"/>
      <c r="N588" s="2488"/>
      <c r="O588" s="2488"/>
      <c r="P588" s="2488"/>
      <c r="Q588" s="2488"/>
    </row>
    <row r="589" spans="1:17" ht="15.75" customHeight="1">
      <c r="A589" s="2488"/>
      <c r="B589" s="2488"/>
      <c r="C589" s="2488"/>
      <c r="D589" s="2488"/>
      <c r="E589" s="2488"/>
      <c r="F589" s="2488"/>
      <c r="G589" s="2488"/>
      <c r="H589" s="2488"/>
      <c r="I589" s="2488"/>
      <c r="J589" s="2488"/>
      <c r="K589" s="2488"/>
      <c r="L589" s="2488"/>
      <c r="M589" s="2488"/>
      <c r="N589" s="2488"/>
      <c r="O589" s="2488"/>
      <c r="P589" s="2488"/>
      <c r="Q589" s="2488"/>
    </row>
    <row r="590" spans="1:17" ht="15.75" customHeight="1">
      <c r="A590" s="2488"/>
      <c r="B590" s="2488"/>
      <c r="C590" s="2488"/>
      <c r="D590" s="2488"/>
      <c r="E590" s="2488"/>
      <c r="F590" s="2488"/>
      <c r="G590" s="2488"/>
      <c r="H590" s="2488"/>
      <c r="I590" s="2488"/>
      <c r="J590" s="2488"/>
      <c r="K590" s="2488"/>
      <c r="L590" s="2488"/>
      <c r="M590" s="2488"/>
      <c r="N590" s="2488"/>
      <c r="O590" s="2488"/>
      <c r="P590" s="2488"/>
      <c r="Q590" s="2488"/>
    </row>
    <row r="591" spans="1:17" ht="15.75" customHeight="1">
      <c r="A591" s="2488"/>
      <c r="B591" s="2488"/>
      <c r="C591" s="2488"/>
      <c r="D591" s="2488"/>
      <c r="E591" s="2488"/>
      <c r="F591" s="2488"/>
      <c r="G591" s="2488"/>
      <c r="H591" s="2488"/>
      <c r="I591" s="2488"/>
      <c r="J591" s="2488"/>
      <c r="K591" s="2488"/>
      <c r="L591" s="2488"/>
      <c r="M591" s="2488"/>
      <c r="N591" s="2488"/>
      <c r="O591" s="2488"/>
      <c r="P591" s="2488"/>
      <c r="Q591" s="2488"/>
    </row>
    <row r="592" spans="1:17" ht="15.75" customHeight="1">
      <c r="A592" s="2488"/>
      <c r="B592" s="2488"/>
      <c r="C592" s="2488"/>
      <c r="D592" s="2488"/>
      <c r="E592" s="2488"/>
      <c r="F592" s="2488"/>
      <c r="G592" s="2488"/>
      <c r="H592" s="2488"/>
      <c r="I592" s="2488"/>
      <c r="J592" s="2488"/>
      <c r="K592" s="2488"/>
      <c r="L592" s="2488"/>
      <c r="M592" s="2488"/>
      <c r="N592" s="2488"/>
      <c r="O592" s="2488"/>
      <c r="P592" s="2488"/>
      <c r="Q592" s="2488"/>
    </row>
    <row r="593" spans="1:17" ht="15.75" customHeight="1">
      <c r="A593" s="2488"/>
      <c r="B593" s="2488"/>
      <c r="C593" s="2488"/>
      <c r="D593" s="2488"/>
      <c r="E593" s="2488"/>
      <c r="F593" s="2488"/>
      <c r="G593" s="2488"/>
      <c r="H593" s="2488"/>
      <c r="I593" s="2488"/>
      <c r="J593" s="2488"/>
      <c r="K593" s="2488"/>
      <c r="L593" s="2488"/>
      <c r="M593" s="2488"/>
      <c r="N593" s="2488"/>
      <c r="O593" s="2488"/>
      <c r="P593" s="2488"/>
      <c r="Q593" s="2488"/>
    </row>
    <row r="594" spans="1:17" ht="15.75" customHeight="1">
      <c r="A594" s="2488"/>
      <c r="B594" s="2488"/>
      <c r="C594" s="2488"/>
      <c r="D594" s="2488"/>
      <c r="E594" s="2488"/>
      <c r="F594" s="2488"/>
      <c r="G594" s="2488"/>
      <c r="H594" s="2488"/>
      <c r="I594" s="2488"/>
      <c r="J594" s="2488"/>
      <c r="K594" s="2488"/>
      <c r="L594" s="2488"/>
      <c r="M594" s="2488"/>
      <c r="N594" s="2488"/>
      <c r="O594" s="2488"/>
      <c r="P594" s="2488"/>
      <c r="Q594" s="2488"/>
    </row>
    <row r="595" spans="1:17" ht="15.75" customHeight="1">
      <c r="A595" s="2488"/>
      <c r="B595" s="2488"/>
      <c r="C595" s="2488"/>
      <c r="D595" s="2488"/>
      <c r="E595" s="2488"/>
      <c r="F595" s="2488"/>
      <c r="G595" s="2488"/>
      <c r="H595" s="2488"/>
      <c r="I595" s="2488"/>
      <c r="J595" s="2488"/>
      <c r="K595" s="2488"/>
      <c r="L595" s="2488"/>
      <c r="M595" s="2488"/>
      <c r="N595" s="2488"/>
      <c r="O595" s="2488"/>
      <c r="P595" s="2488"/>
      <c r="Q595" s="2488"/>
    </row>
    <row r="596" spans="1:17" ht="15.75" customHeight="1">
      <c r="A596" s="2488"/>
      <c r="B596" s="2488"/>
      <c r="C596" s="2488"/>
      <c r="D596" s="2488"/>
      <c r="E596" s="2488"/>
      <c r="F596" s="2488"/>
      <c r="G596" s="2488"/>
      <c r="H596" s="2488"/>
      <c r="I596" s="2488"/>
      <c r="J596" s="2488"/>
      <c r="K596" s="2488"/>
      <c r="L596" s="2488"/>
      <c r="M596" s="2488"/>
      <c r="N596" s="2488"/>
      <c r="O596" s="2488"/>
      <c r="P596" s="2488"/>
      <c r="Q596" s="2488"/>
    </row>
    <row r="597" spans="1:17" ht="15.75" customHeight="1">
      <c r="A597" s="2488"/>
      <c r="B597" s="2488"/>
      <c r="C597" s="2488"/>
      <c r="D597" s="2488"/>
      <c r="E597" s="2488"/>
      <c r="F597" s="2488"/>
      <c r="G597" s="2488"/>
      <c r="H597" s="2488"/>
      <c r="I597" s="2488"/>
      <c r="J597" s="2488"/>
      <c r="K597" s="2488"/>
      <c r="L597" s="2488"/>
      <c r="M597" s="2488"/>
      <c r="N597" s="2488"/>
      <c r="O597" s="2488"/>
      <c r="P597" s="2488"/>
      <c r="Q597" s="2488"/>
    </row>
    <row r="598" spans="1:17" ht="15.75" customHeight="1">
      <c r="A598" s="2488"/>
      <c r="B598" s="2488"/>
      <c r="C598" s="2488"/>
      <c r="D598" s="2488"/>
      <c r="E598" s="2488"/>
      <c r="F598" s="2488"/>
      <c r="G598" s="2488"/>
      <c r="H598" s="2488"/>
      <c r="I598" s="2488"/>
      <c r="J598" s="2488"/>
      <c r="K598" s="2488"/>
      <c r="L598" s="2488"/>
      <c r="M598" s="2488"/>
      <c r="N598" s="2488"/>
      <c r="O598" s="2488"/>
      <c r="P598" s="2488"/>
      <c r="Q598" s="2488"/>
    </row>
    <row r="599" spans="1:17" ht="15.75" customHeight="1">
      <c r="A599" s="2488"/>
      <c r="B599" s="2488"/>
      <c r="C599" s="2488"/>
      <c r="D599" s="2488"/>
      <c r="E599" s="2488"/>
      <c r="F599" s="2488"/>
      <c r="G599" s="2488"/>
      <c r="H599" s="2488"/>
      <c r="I599" s="2488"/>
      <c r="J599" s="2488"/>
      <c r="K599" s="2488"/>
      <c r="L599" s="2488"/>
      <c r="M599" s="2488"/>
      <c r="N599" s="2488"/>
      <c r="O599" s="2488"/>
      <c r="P599" s="2488"/>
      <c r="Q599" s="2488"/>
    </row>
    <row r="600" spans="1:17" ht="15.75" customHeight="1">
      <c r="A600" s="2488"/>
      <c r="B600" s="2488"/>
      <c r="C600" s="2488"/>
      <c r="D600" s="2488"/>
      <c r="E600" s="2488"/>
      <c r="F600" s="2488"/>
      <c r="G600" s="2488"/>
      <c r="H600" s="2488"/>
      <c r="I600" s="2488"/>
      <c r="J600" s="2488"/>
      <c r="K600" s="2488"/>
      <c r="L600" s="2488"/>
      <c r="M600" s="2488"/>
      <c r="N600" s="2488"/>
      <c r="O600" s="2488"/>
      <c r="P600" s="2488"/>
      <c r="Q600" s="2488"/>
    </row>
    <row r="601" spans="1:17" ht="15.75" customHeight="1">
      <c r="A601" s="2488"/>
      <c r="B601" s="2488"/>
      <c r="C601" s="2488"/>
      <c r="D601" s="2488"/>
      <c r="E601" s="2488"/>
      <c r="F601" s="2488"/>
      <c r="G601" s="2488"/>
      <c r="H601" s="2488"/>
      <c r="I601" s="2488"/>
      <c r="J601" s="2488"/>
      <c r="K601" s="2488"/>
      <c r="L601" s="2488"/>
      <c r="M601" s="2488"/>
      <c r="N601" s="2488"/>
      <c r="O601" s="2488"/>
      <c r="P601" s="2488"/>
      <c r="Q601" s="2488"/>
    </row>
    <row r="602" spans="1:17" ht="15.75" customHeight="1">
      <c r="A602" s="2488"/>
      <c r="B602" s="2488"/>
      <c r="C602" s="2488"/>
      <c r="D602" s="2488"/>
      <c r="E602" s="2488"/>
      <c r="F602" s="2488"/>
      <c r="G602" s="2488"/>
      <c r="H602" s="2488"/>
      <c r="I602" s="2488"/>
      <c r="J602" s="2488"/>
      <c r="K602" s="2488"/>
      <c r="L602" s="2488"/>
      <c r="M602" s="2488"/>
      <c r="N602" s="2488"/>
      <c r="O602" s="2488"/>
      <c r="P602" s="2488"/>
      <c r="Q602" s="2488"/>
    </row>
    <row r="603" spans="1:17" ht="15.75" customHeight="1">
      <c r="A603" s="2488"/>
      <c r="B603" s="2488"/>
      <c r="C603" s="2488"/>
      <c r="D603" s="2488"/>
      <c r="E603" s="2488"/>
      <c r="F603" s="2488"/>
      <c r="G603" s="2488"/>
      <c r="H603" s="2488"/>
      <c r="I603" s="2488"/>
      <c r="J603" s="2488"/>
      <c r="K603" s="2488"/>
      <c r="L603" s="2488"/>
      <c r="M603" s="2488"/>
      <c r="N603" s="2488"/>
      <c r="O603" s="2488"/>
      <c r="P603" s="2488"/>
      <c r="Q603" s="2488"/>
    </row>
    <row r="604" spans="1:17" ht="15.75" customHeight="1">
      <c r="A604" s="2488"/>
      <c r="B604" s="2488"/>
      <c r="C604" s="2488"/>
      <c r="D604" s="2488"/>
      <c r="E604" s="2488"/>
      <c r="F604" s="2488"/>
      <c r="G604" s="2488"/>
      <c r="H604" s="2488"/>
      <c r="I604" s="2488"/>
      <c r="J604" s="2488"/>
      <c r="K604" s="2488"/>
      <c r="L604" s="2488"/>
      <c r="M604" s="2488"/>
      <c r="N604" s="2488"/>
      <c r="O604" s="2488"/>
      <c r="P604" s="2488"/>
      <c r="Q604" s="2488"/>
    </row>
    <row r="605" spans="1:17" ht="15.75" customHeight="1">
      <c r="A605" s="2488"/>
      <c r="B605" s="2488"/>
      <c r="C605" s="2488"/>
      <c r="D605" s="2488"/>
      <c r="E605" s="2488"/>
      <c r="F605" s="2488"/>
      <c r="G605" s="2488"/>
      <c r="H605" s="2488"/>
      <c r="I605" s="2488"/>
      <c r="J605" s="2488"/>
      <c r="K605" s="2488"/>
      <c r="L605" s="2488"/>
      <c r="M605" s="2488"/>
      <c r="N605" s="2488"/>
      <c r="O605" s="2488"/>
      <c r="P605" s="2488"/>
      <c r="Q605" s="2488"/>
    </row>
    <row r="606" spans="1:17" ht="15.75" customHeight="1">
      <c r="A606" s="2488"/>
      <c r="B606" s="2488"/>
      <c r="C606" s="2488"/>
      <c r="D606" s="2488"/>
      <c r="E606" s="2488"/>
      <c r="F606" s="2488"/>
      <c r="G606" s="2488"/>
      <c r="H606" s="2488"/>
      <c r="I606" s="2488"/>
      <c r="J606" s="2488"/>
      <c r="K606" s="2488"/>
      <c r="L606" s="2488"/>
      <c r="M606" s="2488"/>
      <c r="N606" s="2488"/>
      <c r="O606" s="2488"/>
      <c r="P606" s="2488"/>
      <c r="Q606" s="2488"/>
    </row>
    <row r="607" spans="1:17" ht="15.75" customHeight="1">
      <c r="A607" s="2488"/>
      <c r="B607" s="2488"/>
      <c r="C607" s="2488"/>
      <c r="D607" s="2488"/>
      <c r="E607" s="2488"/>
      <c r="F607" s="2488"/>
      <c r="G607" s="2488"/>
      <c r="H607" s="2488"/>
      <c r="I607" s="2488"/>
      <c r="J607" s="2488"/>
      <c r="K607" s="2488"/>
      <c r="L607" s="2488"/>
      <c r="M607" s="2488"/>
      <c r="N607" s="2488"/>
      <c r="O607" s="2488"/>
      <c r="P607" s="2488"/>
      <c r="Q607" s="2488"/>
    </row>
    <row r="608" spans="1:17" ht="15.75" customHeight="1">
      <c r="A608" s="2488"/>
      <c r="B608" s="2488"/>
      <c r="C608" s="2488"/>
      <c r="D608" s="2488"/>
      <c r="E608" s="2488"/>
      <c r="F608" s="2488"/>
      <c r="G608" s="2488"/>
      <c r="H608" s="2488"/>
      <c r="I608" s="2488"/>
      <c r="J608" s="2488"/>
      <c r="K608" s="2488"/>
      <c r="L608" s="2488"/>
      <c r="M608" s="2488"/>
      <c r="N608" s="2488"/>
      <c r="O608" s="2488"/>
      <c r="P608" s="2488"/>
      <c r="Q608" s="2488"/>
    </row>
    <row r="609" spans="1:17" ht="15.75" customHeight="1">
      <c r="A609" s="2488"/>
      <c r="B609" s="2488"/>
      <c r="C609" s="2488"/>
      <c r="D609" s="2488"/>
      <c r="E609" s="2488"/>
      <c r="F609" s="2488"/>
      <c r="G609" s="2488"/>
      <c r="H609" s="2488"/>
      <c r="I609" s="2488"/>
      <c r="J609" s="2488"/>
      <c r="K609" s="2488"/>
      <c r="L609" s="2488"/>
      <c r="M609" s="2488"/>
      <c r="N609" s="2488"/>
      <c r="O609" s="2488"/>
      <c r="P609" s="2488"/>
      <c r="Q609" s="2488"/>
    </row>
    <row r="610" spans="1:17" ht="15.75" customHeight="1">
      <c r="A610" s="2488"/>
      <c r="B610" s="2488"/>
      <c r="C610" s="2488"/>
      <c r="D610" s="2488"/>
      <c r="E610" s="2488"/>
      <c r="F610" s="2488"/>
      <c r="G610" s="2488"/>
      <c r="H610" s="2488"/>
      <c r="I610" s="2488"/>
      <c r="J610" s="2488"/>
      <c r="K610" s="2488"/>
      <c r="L610" s="2488"/>
      <c r="M610" s="2488"/>
      <c r="N610" s="2488"/>
      <c r="O610" s="2488"/>
      <c r="P610" s="2488"/>
      <c r="Q610" s="2488"/>
    </row>
    <row r="611" spans="1:17" ht="15.75" customHeight="1">
      <c r="A611" s="2488"/>
      <c r="B611" s="2488"/>
      <c r="C611" s="2488"/>
      <c r="D611" s="2488"/>
      <c r="E611" s="2488"/>
      <c r="F611" s="2488"/>
      <c r="G611" s="2488"/>
      <c r="H611" s="2488"/>
      <c r="I611" s="2488"/>
      <c r="J611" s="2488"/>
      <c r="K611" s="2488"/>
      <c r="L611" s="2488"/>
      <c r="M611" s="2488"/>
      <c r="N611" s="2488"/>
      <c r="O611" s="2488"/>
      <c r="P611" s="2488"/>
      <c r="Q611" s="2488"/>
    </row>
    <row r="612" spans="1:17" ht="15.75" customHeight="1">
      <c r="A612" s="2488"/>
      <c r="B612" s="2488"/>
      <c r="C612" s="2488"/>
      <c r="D612" s="2488"/>
      <c r="E612" s="2488"/>
      <c r="F612" s="2488"/>
      <c r="G612" s="2488"/>
      <c r="H612" s="2488"/>
      <c r="I612" s="2488"/>
      <c r="J612" s="2488"/>
      <c r="K612" s="2488"/>
      <c r="L612" s="2488"/>
      <c r="M612" s="2488"/>
      <c r="N612" s="2488"/>
      <c r="O612" s="2488"/>
      <c r="P612" s="2488"/>
      <c r="Q612" s="2488"/>
    </row>
    <row r="613" spans="1:17" ht="15.75" customHeight="1">
      <c r="A613" s="2488"/>
      <c r="B613" s="2488"/>
      <c r="C613" s="2488"/>
      <c r="D613" s="2488"/>
      <c r="E613" s="2488"/>
      <c r="F613" s="2488"/>
      <c r="G613" s="2488"/>
      <c r="H613" s="2488"/>
      <c r="I613" s="2488"/>
      <c r="J613" s="2488"/>
      <c r="K613" s="2488"/>
      <c r="L613" s="2488"/>
      <c r="M613" s="2488"/>
      <c r="N613" s="2488"/>
      <c r="O613" s="2488"/>
      <c r="P613" s="2488"/>
      <c r="Q613" s="2488"/>
    </row>
    <row r="614" spans="1:17" ht="15.75" customHeight="1">
      <c r="A614" s="2488"/>
      <c r="B614" s="2488"/>
      <c r="C614" s="2488"/>
      <c r="D614" s="2488"/>
      <c r="E614" s="2488"/>
      <c r="F614" s="2488"/>
      <c r="G614" s="2488"/>
      <c r="H614" s="2488"/>
      <c r="I614" s="2488"/>
      <c r="J614" s="2488"/>
      <c r="K614" s="2488"/>
      <c r="L614" s="2488"/>
      <c r="M614" s="2488"/>
      <c r="N614" s="2488"/>
      <c r="O614" s="2488"/>
      <c r="P614" s="2488"/>
      <c r="Q614" s="2488"/>
    </row>
    <row r="615" spans="1:17" ht="15.75" customHeight="1">
      <c r="A615" s="2488"/>
      <c r="B615" s="2488"/>
      <c r="C615" s="2488"/>
      <c r="D615" s="2488"/>
      <c r="E615" s="2488"/>
      <c r="F615" s="2488"/>
      <c r="G615" s="2488"/>
      <c r="H615" s="2488"/>
      <c r="I615" s="2488"/>
      <c r="J615" s="2488"/>
      <c r="K615" s="2488"/>
      <c r="L615" s="2488"/>
      <c r="M615" s="2488"/>
      <c r="N615" s="2488"/>
      <c r="O615" s="2488"/>
      <c r="P615" s="2488"/>
      <c r="Q615" s="2488"/>
    </row>
    <row r="616" spans="1:17" ht="15.75" customHeight="1">
      <c r="A616" s="2488"/>
      <c r="B616" s="2488"/>
      <c r="C616" s="2488"/>
      <c r="D616" s="2488"/>
      <c r="E616" s="2488"/>
      <c r="F616" s="2488"/>
      <c r="G616" s="2488"/>
      <c r="H616" s="2488"/>
      <c r="I616" s="2488"/>
      <c r="J616" s="2488"/>
      <c r="K616" s="2488"/>
      <c r="L616" s="2488"/>
      <c r="M616" s="2488"/>
      <c r="N616" s="2488"/>
      <c r="O616" s="2488"/>
      <c r="P616" s="2488"/>
      <c r="Q616" s="2488"/>
    </row>
    <row r="617" spans="1:17" ht="15.75" customHeight="1">
      <c r="A617" s="2488"/>
      <c r="B617" s="2488"/>
      <c r="C617" s="2488"/>
      <c r="D617" s="2488"/>
      <c r="E617" s="2488"/>
      <c r="F617" s="2488"/>
      <c r="G617" s="2488"/>
      <c r="H617" s="2488"/>
      <c r="I617" s="2488"/>
      <c r="J617" s="2488"/>
      <c r="K617" s="2488"/>
      <c r="L617" s="2488"/>
      <c r="M617" s="2488"/>
      <c r="N617" s="2488"/>
      <c r="O617" s="2488"/>
      <c r="P617" s="2488"/>
      <c r="Q617" s="2488"/>
    </row>
    <row r="618" spans="1:17" ht="15.75" customHeight="1">
      <c r="A618" s="2488"/>
      <c r="B618" s="2488"/>
      <c r="C618" s="2488"/>
      <c r="D618" s="2488"/>
      <c r="E618" s="2488"/>
      <c r="F618" s="2488"/>
      <c r="G618" s="2488"/>
      <c r="H618" s="2488"/>
      <c r="I618" s="2488"/>
      <c r="J618" s="2488"/>
      <c r="K618" s="2488"/>
      <c r="L618" s="2488"/>
      <c r="M618" s="2488"/>
      <c r="N618" s="2488"/>
      <c r="O618" s="2488"/>
      <c r="P618" s="2488"/>
      <c r="Q618" s="2488"/>
    </row>
    <row r="619" spans="1:17" ht="15.75" customHeight="1">
      <c r="A619" s="2488"/>
      <c r="B619" s="2488"/>
      <c r="C619" s="2488"/>
      <c r="D619" s="2488"/>
      <c r="E619" s="2488"/>
      <c r="F619" s="2488"/>
      <c r="G619" s="2488"/>
      <c r="H619" s="2488"/>
      <c r="I619" s="2488"/>
      <c r="J619" s="2488"/>
      <c r="K619" s="2488"/>
      <c r="L619" s="2488"/>
      <c r="M619" s="2488"/>
      <c r="N619" s="2488"/>
      <c r="O619" s="2488"/>
      <c r="P619" s="2488"/>
      <c r="Q619" s="2488"/>
    </row>
    <row r="620" spans="1:17" ht="15.75" customHeight="1">
      <c r="A620" s="2488"/>
      <c r="B620" s="2488"/>
      <c r="C620" s="2488"/>
      <c r="D620" s="2488"/>
      <c r="E620" s="2488"/>
      <c r="F620" s="2488"/>
      <c r="G620" s="2488"/>
      <c r="H620" s="2488"/>
      <c r="I620" s="2488"/>
      <c r="J620" s="2488"/>
      <c r="K620" s="2488"/>
      <c r="L620" s="2488"/>
      <c r="M620" s="2488"/>
      <c r="N620" s="2488"/>
      <c r="O620" s="2488"/>
      <c r="P620" s="2488"/>
      <c r="Q620" s="2488"/>
    </row>
    <row r="621" spans="1:17" ht="15.75" customHeight="1">
      <c r="A621" s="2488"/>
      <c r="B621" s="2488"/>
      <c r="C621" s="2488"/>
      <c r="D621" s="2488"/>
      <c r="E621" s="2488"/>
      <c r="F621" s="2488"/>
      <c r="G621" s="2488"/>
      <c r="H621" s="2488"/>
      <c r="I621" s="2488"/>
      <c r="J621" s="2488"/>
      <c r="K621" s="2488"/>
      <c r="L621" s="2488"/>
      <c r="M621" s="2488"/>
      <c r="N621" s="2488"/>
      <c r="O621" s="2488"/>
      <c r="P621" s="2488"/>
      <c r="Q621" s="2488"/>
    </row>
    <row r="622" spans="1:17" ht="15.75" customHeight="1">
      <c r="A622" s="2488"/>
      <c r="B622" s="2488"/>
      <c r="C622" s="2488"/>
      <c r="D622" s="2488"/>
      <c r="E622" s="2488"/>
      <c r="F622" s="2488"/>
      <c r="G622" s="2488"/>
      <c r="H622" s="2488"/>
      <c r="I622" s="2488"/>
      <c r="J622" s="2488"/>
      <c r="K622" s="2488"/>
      <c r="L622" s="2488"/>
      <c r="M622" s="2488"/>
      <c r="N622" s="2488"/>
      <c r="O622" s="2488"/>
      <c r="P622" s="2488"/>
      <c r="Q622" s="2488"/>
    </row>
    <row r="623" spans="1:17" ht="15.75" customHeight="1">
      <c r="A623" s="2488"/>
      <c r="B623" s="2488"/>
      <c r="C623" s="2488"/>
      <c r="D623" s="2488"/>
      <c r="E623" s="2488"/>
      <c r="F623" s="2488"/>
      <c r="G623" s="2488"/>
      <c r="H623" s="2488"/>
      <c r="I623" s="2488"/>
      <c r="J623" s="2488"/>
      <c r="K623" s="2488"/>
      <c r="L623" s="2488"/>
      <c r="M623" s="2488"/>
      <c r="N623" s="2488"/>
      <c r="O623" s="2488"/>
      <c r="P623" s="2488"/>
      <c r="Q623" s="2488"/>
    </row>
    <row r="624" spans="1:17" ht="15.75" customHeight="1">
      <c r="A624" s="2488"/>
      <c r="B624" s="2488"/>
      <c r="C624" s="2488"/>
      <c r="D624" s="2488"/>
      <c r="E624" s="2488"/>
      <c r="F624" s="2488"/>
      <c r="G624" s="2488"/>
      <c r="H624" s="2488"/>
      <c r="I624" s="2488"/>
      <c r="J624" s="2488"/>
      <c r="K624" s="2488"/>
      <c r="L624" s="2488"/>
      <c r="M624" s="2488"/>
      <c r="N624" s="2488"/>
      <c r="O624" s="2488"/>
      <c r="P624" s="2488"/>
      <c r="Q624" s="2488"/>
    </row>
    <row r="625" spans="1:17" ht="15.75" customHeight="1">
      <c r="A625" s="2488"/>
      <c r="B625" s="2488"/>
      <c r="C625" s="2488"/>
      <c r="D625" s="2488"/>
      <c r="E625" s="2488"/>
      <c r="F625" s="2488"/>
      <c r="G625" s="2488"/>
      <c r="H625" s="2488"/>
      <c r="I625" s="2488"/>
      <c r="J625" s="2488"/>
      <c r="K625" s="2488"/>
      <c r="L625" s="2488"/>
      <c r="M625" s="2488"/>
      <c r="N625" s="2488"/>
      <c r="O625" s="2488"/>
      <c r="P625" s="2488"/>
      <c r="Q625" s="2488"/>
    </row>
    <row r="626" spans="1:17" ht="15.75" customHeight="1">
      <c r="A626" s="2488"/>
      <c r="B626" s="2488"/>
      <c r="C626" s="2488"/>
      <c r="D626" s="2488"/>
      <c r="E626" s="2488"/>
      <c r="F626" s="2488"/>
      <c r="G626" s="2488"/>
      <c r="H626" s="2488"/>
      <c r="I626" s="2488"/>
      <c r="J626" s="2488"/>
      <c r="K626" s="2488"/>
      <c r="L626" s="2488"/>
      <c r="M626" s="2488"/>
      <c r="N626" s="2488"/>
      <c r="O626" s="2488"/>
      <c r="P626" s="2488"/>
      <c r="Q626" s="2488"/>
    </row>
    <row r="627" spans="1:17" ht="15.75" customHeight="1">
      <c r="A627" s="2488"/>
      <c r="B627" s="2488"/>
      <c r="C627" s="2488"/>
      <c r="D627" s="2488"/>
      <c r="E627" s="2488"/>
      <c r="F627" s="2488"/>
      <c r="G627" s="2488"/>
      <c r="H627" s="2488"/>
      <c r="I627" s="2488"/>
      <c r="J627" s="2488"/>
      <c r="K627" s="2488"/>
      <c r="L627" s="2488"/>
      <c r="M627" s="2488"/>
      <c r="N627" s="2488"/>
      <c r="O627" s="2488"/>
      <c r="P627" s="2488"/>
      <c r="Q627" s="2488"/>
    </row>
    <row r="628" spans="1:17" ht="15.75" customHeight="1">
      <c r="A628" s="2488"/>
      <c r="B628" s="2488"/>
      <c r="C628" s="2488"/>
      <c r="D628" s="2488"/>
      <c r="E628" s="2488"/>
      <c r="F628" s="2488"/>
      <c r="G628" s="2488"/>
      <c r="H628" s="2488"/>
      <c r="I628" s="2488"/>
      <c r="J628" s="2488"/>
      <c r="K628" s="2488"/>
      <c r="L628" s="2488"/>
      <c r="M628" s="2488"/>
      <c r="N628" s="2488"/>
      <c r="O628" s="2488"/>
      <c r="P628" s="2488"/>
      <c r="Q628" s="2488"/>
    </row>
    <row r="629" spans="1:17" ht="15.75" customHeight="1">
      <c r="A629" s="2488"/>
      <c r="B629" s="2488"/>
      <c r="C629" s="2488"/>
      <c r="D629" s="2488"/>
      <c r="E629" s="2488"/>
      <c r="F629" s="2488"/>
      <c r="G629" s="2488"/>
      <c r="H629" s="2488"/>
      <c r="I629" s="2488"/>
      <c r="J629" s="2488"/>
      <c r="K629" s="2488"/>
      <c r="L629" s="2488"/>
      <c r="M629" s="2488"/>
      <c r="N629" s="2488"/>
      <c r="O629" s="2488"/>
      <c r="P629" s="2488"/>
      <c r="Q629" s="2488"/>
    </row>
    <row r="630" spans="1:17" ht="15.75" customHeight="1">
      <c r="A630" s="2488"/>
      <c r="B630" s="2488"/>
      <c r="C630" s="2488"/>
      <c r="D630" s="2488"/>
      <c r="E630" s="2488"/>
      <c r="F630" s="2488"/>
      <c r="G630" s="2488"/>
      <c r="H630" s="2488"/>
      <c r="I630" s="2488"/>
      <c r="J630" s="2488"/>
      <c r="K630" s="2488"/>
      <c r="L630" s="2488"/>
      <c r="M630" s="2488"/>
      <c r="N630" s="2488"/>
      <c r="O630" s="2488"/>
      <c r="P630" s="2488"/>
      <c r="Q630" s="2488"/>
    </row>
    <row r="631" spans="1:17" ht="15.75" customHeight="1">
      <c r="A631" s="2488"/>
      <c r="B631" s="2488"/>
      <c r="C631" s="2488"/>
      <c r="D631" s="2488"/>
      <c r="E631" s="2488"/>
      <c r="F631" s="2488"/>
      <c r="G631" s="2488"/>
      <c r="H631" s="2488"/>
      <c r="I631" s="2488"/>
      <c r="J631" s="2488"/>
      <c r="K631" s="2488"/>
      <c r="L631" s="2488"/>
      <c r="M631" s="2488"/>
      <c r="N631" s="2488"/>
      <c r="O631" s="2488"/>
      <c r="P631" s="2488"/>
      <c r="Q631" s="2488"/>
    </row>
    <row r="632" spans="1:17" ht="15.75" customHeight="1">
      <c r="A632" s="2488"/>
      <c r="B632" s="2488"/>
      <c r="C632" s="2488"/>
      <c r="D632" s="2488"/>
      <c r="E632" s="2488"/>
      <c r="F632" s="2488"/>
      <c r="G632" s="2488"/>
      <c r="H632" s="2488"/>
      <c r="I632" s="2488"/>
      <c r="J632" s="2488"/>
      <c r="K632" s="2488"/>
      <c r="L632" s="2488"/>
      <c r="M632" s="2488"/>
      <c r="N632" s="2488"/>
      <c r="O632" s="2488"/>
      <c r="P632" s="2488"/>
      <c r="Q632" s="2488"/>
    </row>
    <row r="633" spans="1:17" ht="15.75" customHeight="1">
      <c r="A633" s="2488"/>
      <c r="B633" s="2488"/>
      <c r="C633" s="2488"/>
      <c r="D633" s="2488"/>
      <c r="E633" s="2488"/>
      <c r="F633" s="2488"/>
      <c r="G633" s="2488"/>
      <c r="H633" s="2488"/>
      <c r="I633" s="2488"/>
      <c r="J633" s="2488"/>
      <c r="K633" s="2488"/>
      <c r="L633" s="2488"/>
      <c r="M633" s="2488"/>
      <c r="N633" s="2488"/>
      <c r="O633" s="2488"/>
      <c r="P633" s="2488"/>
      <c r="Q633" s="2488"/>
    </row>
    <row r="634" spans="1:17" ht="15.75" customHeight="1">
      <c r="A634" s="2488"/>
      <c r="B634" s="2488"/>
      <c r="C634" s="2488"/>
      <c r="D634" s="2488"/>
      <c r="E634" s="2488"/>
      <c r="F634" s="2488"/>
      <c r="G634" s="2488"/>
      <c r="H634" s="2488"/>
      <c r="I634" s="2488"/>
      <c r="J634" s="2488"/>
      <c r="K634" s="2488"/>
      <c r="L634" s="2488"/>
      <c r="M634" s="2488"/>
      <c r="N634" s="2488"/>
      <c r="O634" s="2488"/>
      <c r="P634" s="2488"/>
      <c r="Q634" s="2488"/>
    </row>
    <row r="635" spans="1:17" ht="15.75" customHeight="1">
      <c r="A635" s="2488"/>
      <c r="B635" s="2488"/>
      <c r="C635" s="2488"/>
      <c r="D635" s="2488"/>
      <c r="E635" s="2488"/>
      <c r="F635" s="2488"/>
      <c r="G635" s="2488"/>
      <c r="H635" s="2488"/>
      <c r="I635" s="2488"/>
      <c r="J635" s="2488"/>
      <c r="K635" s="2488"/>
      <c r="L635" s="2488"/>
      <c r="M635" s="2488"/>
      <c r="N635" s="2488"/>
      <c r="O635" s="2488"/>
      <c r="P635" s="2488"/>
      <c r="Q635" s="2488"/>
    </row>
    <row r="636" spans="1:17" ht="15.75" customHeight="1">
      <c r="A636" s="2488"/>
      <c r="B636" s="2488"/>
      <c r="C636" s="2488"/>
      <c r="D636" s="2488"/>
      <c r="E636" s="2488"/>
      <c r="F636" s="2488"/>
      <c r="G636" s="2488"/>
      <c r="H636" s="2488"/>
      <c r="I636" s="2488"/>
      <c r="J636" s="2488"/>
      <c r="K636" s="2488"/>
      <c r="L636" s="2488"/>
      <c r="M636" s="2488"/>
      <c r="N636" s="2488"/>
      <c r="O636" s="2488"/>
      <c r="P636" s="2488"/>
      <c r="Q636" s="2488"/>
    </row>
    <row r="637" spans="1:17" ht="15.75" customHeight="1">
      <c r="A637" s="2488"/>
      <c r="B637" s="2488"/>
      <c r="C637" s="2488"/>
      <c r="D637" s="2488"/>
      <c r="E637" s="2488"/>
      <c r="F637" s="2488"/>
      <c r="G637" s="2488"/>
      <c r="H637" s="2488"/>
      <c r="I637" s="2488"/>
      <c r="J637" s="2488"/>
      <c r="K637" s="2488"/>
      <c r="L637" s="2488"/>
      <c r="M637" s="2488"/>
      <c r="N637" s="2488"/>
      <c r="O637" s="2488"/>
      <c r="P637" s="2488"/>
      <c r="Q637" s="2488"/>
    </row>
    <row r="638" spans="1:17" ht="15.75" customHeight="1">
      <c r="A638" s="2488"/>
      <c r="B638" s="2488"/>
      <c r="C638" s="2488"/>
      <c r="D638" s="2488"/>
      <c r="E638" s="2488"/>
      <c r="F638" s="2488"/>
      <c r="G638" s="2488"/>
      <c r="H638" s="2488"/>
      <c r="I638" s="2488"/>
      <c r="J638" s="2488"/>
      <c r="K638" s="2488"/>
      <c r="L638" s="2488"/>
      <c r="M638" s="2488"/>
      <c r="N638" s="2488"/>
      <c r="O638" s="2488"/>
      <c r="P638" s="2488"/>
      <c r="Q638" s="2488"/>
    </row>
    <row r="639" spans="1:17" ht="15.75" customHeight="1">
      <c r="A639" s="2488"/>
      <c r="B639" s="2488"/>
      <c r="C639" s="2488"/>
      <c r="D639" s="2488"/>
      <c r="E639" s="2488"/>
      <c r="F639" s="2488"/>
      <c r="G639" s="2488"/>
      <c r="H639" s="2488"/>
      <c r="I639" s="2488"/>
      <c r="J639" s="2488"/>
      <c r="K639" s="2488"/>
      <c r="L639" s="2488"/>
      <c r="M639" s="2488"/>
      <c r="N639" s="2488"/>
      <c r="O639" s="2488"/>
      <c r="P639" s="2488"/>
      <c r="Q639" s="2488"/>
    </row>
    <row r="640" spans="1:17" ht="15.75" customHeight="1">
      <c r="A640" s="2488"/>
      <c r="B640" s="2488"/>
      <c r="C640" s="2488"/>
      <c r="D640" s="2488"/>
      <c r="E640" s="2488"/>
      <c r="F640" s="2488"/>
      <c r="G640" s="2488"/>
      <c r="H640" s="2488"/>
      <c r="I640" s="2488"/>
      <c r="J640" s="2488"/>
      <c r="K640" s="2488"/>
      <c r="L640" s="2488"/>
      <c r="M640" s="2488"/>
      <c r="N640" s="2488"/>
      <c r="O640" s="2488"/>
      <c r="P640" s="2488"/>
      <c r="Q640" s="2488"/>
    </row>
    <row r="641" spans="1:17" ht="15.75" customHeight="1">
      <c r="A641" s="2488"/>
      <c r="B641" s="2488"/>
      <c r="C641" s="2488"/>
      <c r="D641" s="2488"/>
      <c r="E641" s="2488"/>
      <c r="F641" s="2488"/>
      <c r="G641" s="2488"/>
      <c r="H641" s="2488"/>
      <c r="I641" s="2488"/>
      <c r="J641" s="2488"/>
      <c r="K641" s="2488"/>
      <c r="L641" s="2488"/>
      <c r="M641" s="2488"/>
      <c r="N641" s="2488"/>
      <c r="O641" s="2488"/>
      <c r="P641" s="2488"/>
      <c r="Q641" s="2488"/>
    </row>
    <row r="642" spans="1:17" ht="15.75" customHeight="1">
      <c r="A642" s="2488"/>
      <c r="B642" s="2488"/>
      <c r="C642" s="2488"/>
      <c r="D642" s="2488"/>
      <c r="E642" s="2488"/>
      <c r="F642" s="2488"/>
      <c r="G642" s="2488"/>
      <c r="H642" s="2488"/>
      <c r="I642" s="2488"/>
      <c r="J642" s="2488"/>
      <c r="K642" s="2488"/>
      <c r="L642" s="2488"/>
      <c r="M642" s="2488"/>
      <c r="N642" s="2488"/>
      <c r="O642" s="2488"/>
      <c r="P642" s="2488"/>
      <c r="Q642" s="2488"/>
    </row>
    <row r="643" spans="1:17" ht="15.75" customHeight="1">
      <c r="A643" s="2488"/>
      <c r="B643" s="2488"/>
      <c r="C643" s="2488"/>
      <c r="D643" s="2488"/>
      <c r="E643" s="2488"/>
      <c r="F643" s="2488"/>
      <c r="G643" s="2488"/>
      <c r="H643" s="2488"/>
      <c r="I643" s="2488"/>
      <c r="J643" s="2488"/>
      <c r="K643" s="2488"/>
      <c r="L643" s="2488"/>
      <c r="M643" s="2488"/>
      <c r="N643" s="2488"/>
      <c r="O643" s="2488"/>
      <c r="P643" s="2488"/>
      <c r="Q643" s="2488"/>
    </row>
    <row r="644" spans="1:17" ht="15.75" customHeight="1">
      <c r="A644" s="2488"/>
      <c r="B644" s="2488"/>
      <c r="C644" s="2488"/>
      <c r="D644" s="2488"/>
      <c r="E644" s="2488"/>
      <c r="F644" s="2488"/>
      <c r="G644" s="2488"/>
      <c r="H644" s="2488"/>
      <c r="I644" s="2488"/>
      <c r="J644" s="2488"/>
      <c r="K644" s="2488"/>
      <c r="L644" s="2488"/>
      <c r="M644" s="2488"/>
      <c r="N644" s="2488"/>
      <c r="O644" s="2488"/>
      <c r="P644" s="2488"/>
      <c r="Q644" s="2488"/>
    </row>
    <row r="645" spans="1:17" ht="15.75" customHeight="1">
      <c r="A645" s="2488"/>
      <c r="B645" s="2488"/>
      <c r="C645" s="2488"/>
      <c r="D645" s="2488"/>
      <c r="E645" s="2488"/>
      <c r="F645" s="2488"/>
      <c r="G645" s="2488"/>
      <c r="H645" s="2488"/>
      <c r="I645" s="2488"/>
      <c r="J645" s="2488"/>
      <c r="K645" s="2488"/>
      <c r="L645" s="2488"/>
      <c r="M645" s="2488"/>
      <c r="N645" s="2488"/>
      <c r="O645" s="2488"/>
      <c r="P645" s="2488"/>
      <c r="Q645" s="2488"/>
    </row>
    <row r="646" spans="1:17" ht="15.75" customHeight="1">
      <c r="A646" s="2488"/>
      <c r="B646" s="2488"/>
      <c r="C646" s="2488"/>
      <c r="D646" s="2488"/>
      <c r="E646" s="2488"/>
      <c r="F646" s="2488"/>
      <c r="G646" s="2488"/>
      <c r="H646" s="2488"/>
      <c r="I646" s="2488"/>
      <c r="J646" s="2488"/>
      <c r="K646" s="2488"/>
      <c r="L646" s="2488"/>
      <c r="M646" s="2488"/>
      <c r="N646" s="2488"/>
      <c r="O646" s="2488"/>
      <c r="P646" s="2488"/>
      <c r="Q646" s="2488"/>
    </row>
    <row r="647" spans="1:17" ht="15.75" customHeight="1">
      <c r="A647" s="2488"/>
      <c r="B647" s="2488"/>
      <c r="C647" s="2488"/>
      <c r="D647" s="2488"/>
      <c r="E647" s="2488"/>
      <c r="F647" s="2488"/>
      <c r="G647" s="2488"/>
      <c r="H647" s="2488"/>
      <c r="I647" s="2488"/>
      <c r="J647" s="2488"/>
      <c r="K647" s="2488"/>
      <c r="L647" s="2488"/>
      <c r="M647" s="2488"/>
      <c r="N647" s="2488"/>
      <c r="O647" s="2488"/>
      <c r="P647" s="2488"/>
      <c r="Q647" s="2488"/>
    </row>
    <row r="648" spans="1:17" ht="15.75" customHeight="1">
      <c r="A648" s="2488"/>
      <c r="B648" s="2488"/>
      <c r="C648" s="2488"/>
      <c r="D648" s="2488"/>
      <c r="E648" s="2488"/>
      <c r="F648" s="2488"/>
      <c r="G648" s="2488"/>
      <c r="H648" s="2488"/>
      <c r="I648" s="2488"/>
      <c r="J648" s="2488"/>
      <c r="K648" s="2488"/>
      <c r="L648" s="2488"/>
      <c r="M648" s="2488"/>
      <c r="N648" s="2488"/>
      <c r="O648" s="2488"/>
      <c r="P648" s="2488"/>
      <c r="Q648" s="2488"/>
    </row>
    <row r="649" spans="1:17" ht="15.75" customHeight="1">
      <c r="A649" s="2488"/>
      <c r="B649" s="2488"/>
      <c r="C649" s="2488"/>
      <c r="D649" s="2488"/>
      <c r="E649" s="2488"/>
      <c r="F649" s="2488"/>
      <c r="G649" s="2488"/>
      <c r="H649" s="2488"/>
      <c r="I649" s="2488"/>
      <c r="J649" s="2488"/>
      <c r="K649" s="2488"/>
      <c r="L649" s="2488"/>
      <c r="M649" s="2488"/>
      <c r="N649" s="2488"/>
      <c r="O649" s="2488"/>
      <c r="P649" s="2488"/>
      <c r="Q649" s="2488"/>
    </row>
    <row r="650" spans="1:17" ht="15.75" customHeight="1">
      <c r="A650" s="2488"/>
      <c r="B650" s="2488"/>
      <c r="C650" s="2488"/>
      <c r="D650" s="2488"/>
      <c r="E650" s="2488"/>
      <c r="F650" s="2488"/>
      <c r="G650" s="2488"/>
      <c r="H650" s="2488"/>
      <c r="I650" s="2488"/>
      <c r="J650" s="2488"/>
      <c r="K650" s="2488"/>
      <c r="L650" s="2488"/>
      <c r="M650" s="2488"/>
      <c r="N650" s="2488"/>
      <c r="O650" s="2488"/>
      <c r="P650" s="2488"/>
      <c r="Q650" s="2488"/>
    </row>
    <row r="651" spans="1:17" ht="15.75" customHeight="1">
      <c r="A651" s="2488"/>
      <c r="B651" s="2488"/>
      <c r="C651" s="2488"/>
      <c r="D651" s="2488"/>
      <c r="E651" s="2488"/>
      <c r="F651" s="2488"/>
      <c r="G651" s="2488"/>
      <c r="H651" s="2488"/>
      <c r="I651" s="2488"/>
      <c r="J651" s="2488"/>
      <c r="K651" s="2488"/>
      <c r="L651" s="2488"/>
      <c r="M651" s="2488"/>
      <c r="N651" s="2488"/>
      <c r="O651" s="2488"/>
      <c r="P651" s="2488"/>
      <c r="Q651" s="2488"/>
    </row>
    <row r="652" spans="1:17" ht="15.75" customHeight="1">
      <c r="A652" s="2488"/>
      <c r="B652" s="2488"/>
      <c r="C652" s="2488"/>
      <c r="D652" s="2488"/>
      <c r="E652" s="2488"/>
      <c r="F652" s="2488"/>
      <c r="G652" s="2488"/>
      <c r="H652" s="2488"/>
      <c r="I652" s="2488"/>
      <c r="J652" s="2488"/>
      <c r="K652" s="2488"/>
      <c r="L652" s="2488"/>
      <c r="M652" s="2488"/>
      <c r="N652" s="2488"/>
      <c r="O652" s="2488"/>
      <c r="P652" s="2488"/>
      <c r="Q652" s="2488"/>
    </row>
    <row r="653" spans="1:17" ht="15.75" customHeight="1">
      <c r="A653" s="2488"/>
      <c r="B653" s="2488"/>
      <c r="C653" s="2488"/>
      <c r="D653" s="2488"/>
      <c r="E653" s="2488"/>
      <c r="F653" s="2488"/>
      <c r="G653" s="2488"/>
      <c r="H653" s="2488"/>
      <c r="I653" s="2488"/>
      <c r="J653" s="2488"/>
      <c r="K653" s="2488"/>
      <c r="L653" s="2488"/>
      <c r="M653" s="2488"/>
      <c r="N653" s="2488"/>
      <c r="O653" s="2488"/>
      <c r="P653" s="2488"/>
      <c r="Q653" s="2488"/>
    </row>
    <row r="654" spans="1:17" ht="15.75" customHeight="1">
      <c r="A654" s="2488"/>
      <c r="B654" s="2488"/>
      <c r="C654" s="2488"/>
      <c r="D654" s="2488"/>
      <c r="E654" s="2488"/>
      <c r="F654" s="2488"/>
      <c r="G654" s="2488"/>
      <c r="H654" s="2488"/>
      <c r="I654" s="2488"/>
      <c r="J654" s="2488"/>
      <c r="K654" s="2488"/>
      <c r="L654" s="2488"/>
      <c r="M654" s="2488"/>
      <c r="N654" s="2488"/>
      <c r="O654" s="2488"/>
      <c r="P654" s="2488"/>
      <c r="Q654" s="2488"/>
    </row>
    <row r="655" spans="1:17" ht="15.75" customHeight="1">
      <c r="A655" s="2488"/>
      <c r="B655" s="2488"/>
      <c r="C655" s="2488"/>
      <c r="D655" s="2488"/>
      <c r="E655" s="2488"/>
      <c r="F655" s="2488"/>
      <c r="G655" s="2488"/>
      <c r="H655" s="2488"/>
      <c r="I655" s="2488"/>
      <c r="J655" s="2488"/>
      <c r="K655" s="2488"/>
      <c r="L655" s="2488"/>
      <c r="M655" s="2488"/>
      <c r="N655" s="2488"/>
      <c r="O655" s="2488"/>
      <c r="P655" s="2488"/>
      <c r="Q655" s="2488"/>
    </row>
    <row r="656" spans="1:17" ht="15.75" customHeight="1">
      <c r="A656" s="2488"/>
      <c r="B656" s="2488"/>
      <c r="C656" s="2488"/>
      <c r="D656" s="2488"/>
      <c r="E656" s="2488"/>
      <c r="F656" s="2488"/>
      <c r="G656" s="2488"/>
      <c r="H656" s="2488"/>
      <c r="I656" s="2488"/>
      <c r="J656" s="2488"/>
      <c r="K656" s="2488"/>
      <c r="L656" s="2488"/>
      <c r="M656" s="2488"/>
      <c r="N656" s="2488"/>
      <c r="O656" s="2488"/>
      <c r="P656" s="2488"/>
      <c r="Q656" s="2488"/>
    </row>
    <row r="657" spans="1:17" ht="15.75" customHeight="1">
      <c r="A657" s="2488"/>
      <c r="B657" s="2488"/>
      <c r="C657" s="2488"/>
      <c r="D657" s="2488"/>
      <c r="E657" s="2488"/>
      <c r="F657" s="2488"/>
      <c r="G657" s="2488"/>
      <c r="H657" s="2488"/>
      <c r="I657" s="2488"/>
      <c r="J657" s="2488"/>
      <c r="K657" s="2488"/>
      <c r="L657" s="2488"/>
      <c r="M657" s="2488"/>
      <c r="N657" s="2488"/>
      <c r="O657" s="2488"/>
      <c r="P657" s="2488"/>
      <c r="Q657" s="2488"/>
    </row>
    <row r="658" spans="1:17" ht="15.75" customHeight="1">
      <c r="A658" s="2488"/>
      <c r="B658" s="2488"/>
      <c r="C658" s="2488"/>
      <c r="D658" s="2488"/>
      <c r="E658" s="2488"/>
      <c r="F658" s="2488"/>
      <c r="G658" s="2488"/>
      <c r="H658" s="2488"/>
      <c r="I658" s="2488"/>
      <c r="J658" s="2488"/>
      <c r="K658" s="2488"/>
      <c r="L658" s="2488"/>
      <c r="M658" s="2488"/>
      <c r="N658" s="2488"/>
      <c r="O658" s="2488"/>
      <c r="P658" s="2488"/>
      <c r="Q658" s="2488"/>
    </row>
    <row r="659" spans="1:17" ht="15.75" customHeight="1">
      <c r="A659" s="2488"/>
      <c r="B659" s="2488"/>
      <c r="C659" s="2488"/>
      <c r="D659" s="2488"/>
      <c r="E659" s="2488"/>
      <c r="F659" s="2488"/>
      <c r="G659" s="2488"/>
      <c r="H659" s="2488"/>
      <c r="I659" s="2488"/>
      <c r="J659" s="2488"/>
      <c r="K659" s="2488"/>
      <c r="L659" s="2488"/>
      <c r="M659" s="2488"/>
      <c r="N659" s="2488"/>
      <c r="O659" s="2488"/>
      <c r="P659" s="2488"/>
      <c r="Q659" s="2488"/>
    </row>
    <row r="660" spans="1:17" ht="15.75" customHeight="1">
      <c r="A660" s="2488"/>
      <c r="B660" s="2488"/>
      <c r="C660" s="2488"/>
      <c r="D660" s="2488"/>
      <c r="E660" s="2488"/>
      <c r="F660" s="2488"/>
      <c r="G660" s="2488"/>
      <c r="H660" s="2488"/>
      <c r="I660" s="2488"/>
      <c r="J660" s="2488"/>
      <c r="K660" s="2488"/>
      <c r="L660" s="2488"/>
      <c r="M660" s="2488"/>
      <c r="N660" s="2488"/>
      <c r="O660" s="2488"/>
      <c r="P660" s="2488"/>
      <c r="Q660" s="2488"/>
    </row>
    <row r="661" spans="1:17" ht="15.75" customHeight="1">
      <c r="A661" s="2488"/>
      <c r="B661" s="2488"/>
      <c r="C661" s="2488"/>
      <c r="D661" s="2488"/>
      <c r="E661" s="2488"/>
      <c r="F661" s="2488"/>
      <c r="G661" s="2488"/>
      <c r="H661" s="2488"/>
      <c r="I661" s="2488"/>
      <c r="J661" s="2488"/>
      <c r="K661" s="2488"/>
      <c r="L661" s="2488"/>
      <c r="M661" s="2488"/>
      <c r="N661" s="2488"/>
      <c r="O661" s="2488"/>
      <c r="P661" s="2488"/>
      <c r="Q661" s="2488"/>
    </row>
    <row r="662" spans="1:17" ht="15.75" customHeight="1">
      <c r="A662" s="2488"/>
      <c r="B662" s="2488"/>
      <c r="C662" s="2488"/>
      <c r="D662" s="2488"/>
      <c r="E662" s="2488"/>
      <c r="F662" s="2488"/>
      <c r="G662" s="2488"/>
      <c r="H662" s="2488"/>
      <c r="I662" s="2488"/>
      <c r="J662" s="2488"/>
      <c r="K662" s="2488"/>
      <c r="L662" s="2488"/>
      <c r="M662" s="2488"/>
      <c r="N662" s="2488"/>
      <c r="O662" s="2488"/>
      <c r="P662" s="2488"/>
      <c r="Q662" s="2488"/>
    </row>
    <row r="663" spans="1:17" ht="15.75" customHeight="1">
      <c r="A663" s="2488"/>
      <c r="B663" s="2488"/>
      <c r="C663" s="2488"/>
      <c r="D663" s="2488"/>
      <c r="E663" s="2488"/>
      <c r="F663" s="2488"/>
      <c r="G663" s="2488"/>
      <c r="H663" s="2488"/>
      <c r="I663" s="2488"/>
      <c r="J663" s="2488"/>
      <c r="K663" s="2488"/>
      <c r="L663" s="2488"/>
      <c r="M663" s="2488"/>
      <c r="N663" s="2488"/>
      <c r="O663" s="2488"/>
      <c r="P663" s="2488"/>
      <c r="Q663" s="2488"/>
    </row>
    <row r="664" spans="1:17" ht="15.75" customHeight="1">
      <c r="A664" s="2488"/>
      <c r="B664" s="2488"/>
      <c r="C664" s="2488"/>
      <c r="D664" s="2488"/>
      <c r="E664" s="2488"/>
      <c r="F664" s="2488"/>
      <c r="G664" s="2488"/>
      <c r="H664" s="2488"/>
      <c r="I664" s="2488"/>
      <c r="J664" s="2488"/>
      <c r="K664" s="2488"/>
      <c r="L664" s="2488"/>
      <c r="M664" s="2488"/>
      <c r="N664" s="2488"/>
      <c r="O664" s="2488"/>
      <c r="P664" s="2488"/>
      <c r="Q664" s="2488"/>
    </row>
    <row r="665" spans="1:17" ht="15.75" customHeight="1">
      <c r="A665" s="2488"/>
      <c r="B665" s="2488"/>
      <c r="C665" s="2488"/>
      <c r="D665" s="2488"/>
      <c r="E665" s="2488"/>
      <c r="F665" s="2488"/>
      <c r="G665" s="2488"/>
      <c r="H665" s="2488"/>
      <c r="I665" s="2488"/>
      <c r="J665" s="2488"/>
      <c r="K665" s="2488"/>
      <c r="L665" s="2488"/>
      <c r="M665" s="2488"/>
      <c r="N665" s="2488"/>
      <c r="O665" s="2488"/>
      <c r="P665" s="2488"/>
      <c r="Q665" s="2488"/>
    </row>
    <row r="666" spans="1:17" ht="15.75" customHeight="1">
      <c r="A666" s="2488"/>
      <c r="B666" s="2488"/>
      <c r="C666" s="2488"/>
      <c r="D666" s="2488"/>
      <c r="E666" s="2488"/>
      <c r="F666" s="2488"/>
      <c r="G666" s="2488"/>
      <c r="H666" s="2488"/>
      <c r="I666" s="2488"/>
      <c r="J666" s="2488"/>
      <c r="K666" s="2488"/>
      <c r="L666" s="2488"/>
      <c r="M666" s="2488"/>
      <c r="N666" s="2488"/>
      <c r="O666" s="2488"/>
      <c r="P666" s="2488"/>
      <c r="Q666" s="2488"/>
    </row>
    <row r="667" spans="1:17" ht="15.75" customHeight="1">
      <c r="A667" s="2488"/>
      <c r="B667" s="2488"/>
      <c r="C667" s="2488"/>
      <c r="D667" s="2488"/>
      <c r="E667" s="2488"/>
      <c r="F667" s="2488"/>
      <c r="G667" s="2488"/>
      <c r="H667" s="2488"/>
      <c r="I667" s="2488"/>
      <c r="J667" s="2488"/>
      <c r="K667" s="2488"/>
      <c r="L667" s="2488"/>
      <c r="M667" s="2488"/>
      <c r="N667" s="2488"/>
      <c r="O667" s="2488"/>
      <c r="P667" s="2488"/>
      <c r="Q667" s="2488"/>
    </row>
    <row r="668" spans="1:17" ht="15.75" customHeight="1">
      <c r="A668" s="2488"/>
      <c r="B668" s="2488"/>
      <c r="C668" s="2488"/>
      <c r="D668" s="2488"/>
      <c r="E668" s="2488"/>
      <c r="F668" s="2488"/>
      <c r="G668" s="2488"/>
      <c r="H668" s="2488"/>
      <c r="I668" s="2488"/>
      <c r="J668" s="2488"/>
      <c r="K668" s="2488"/>
      <c r="L668" s="2488"/>
      <c r="M668" s="2488"/>
      <c r="N668" s="2488"/>
      <c r="O668" s="2488"/>
      <c r="P668" s="2488"/>
      <c r="Q668" s="2488"/>
    </row>
    <row r="669" spans="1:17" ht="15.75" customHeight="1">
      <c r="A669" s="2488"/>
      <c r="B669" s="2488"/>
      <c r="C669" s="2488"/>
      <c r="D669" s="2488"/>
      <c r="E669" s="2488"/>
      <c r="F669" s="2488"/>
      <c r="G669" s="2488"/>
      <c r="H669" s="2488"/>
      <c r="I669" s="2488"/>
      <c r="J669" s="2488"/>
      <c r="K669" s="2488"/>
      <c r="L669" s="2488"/>
      <c r="M669" s="2488"/>
      <c r="N669" s="2488"/>
      <c r="O669" s="2488"/>
      <c r="P669" s="2488"/>
      <c r="Q669" s="2488"/>
    </row>
    <row r="670" spans="1:17" ht="15.75" customHeight="1">
      <c r="A670" s="2488"/>
      <c r="B670" s="2488"/>
      <c r="C670" s="2488"/>
      <c r="D670" s="2488"/>
      <c r="E670" s="2488"/>
      <c r="F670" s="2488"/>
      <c r="G670" s="2488"/>
      <c r="H670" s="2488"/>
      <c r="I670" s="2488"/>
      <c r="J670" s="2488"/>
      <c r="K670" s="2488"/>
      <c r="L670" s="2488"/>
      <c r="M670" s="2488"/>
      <c r="N670" s="2488"/>
      <c r="O670" s="2488"/>
      <c r="P670" s="2488"/>
      <c r="Q670" s="2488"/>
    </row>
    <row r="671" spans="1:17" ht="15.75" customHeight="1">
      <c r="A671" s="2488"/>
      <c r="B671" s="2488"/>
      <c r="C671" s="2488"/>
      <c r="D671" s="2488"/>
      <c r="E671" s="2488"/>
      <c r="F671" s="2488"/>
      <c r="G671" s="2488"/>
      <c r="H671" s="2488"/>
      <c r="I671" s="2488"/>
      <c r="J671" s="2488"/>
      <c r="K671" s="2488"/>
      <c r="L671" s="2488"/>
      <c r="M671" s="2488"/>
      <c r="N671" s="2488"/>
      <c r="O671" s="2488"/>
      <c r="P671" s="2488"/>
      <c r="Q671" s="2488"/>
    </row>
    <row r="672" spans="1:17" ht="15.75" customHeight="1">
      <c r="A672" s="2488"/>
      <c r="B672" s="2488"/>
      <c r="C672" s="2488"/>
      <c r="D672" s="2488"/>
      <c r="E672" s="2488"/>
      <c r="F672" s="2488"/>
      <c r="G672" s="2488"/>
      <c r="H672" s="2488"/>
      <c r="I672" s="2488"/>
      <c r="J672" s="2488"/>
      <c r="K672" s="2488"/>
      <c r="L672" s="2488"/>
      <c r="M672" s="2488"/>
      <c r="N672" s="2488"/>
      <c r="O672" s="2488"/>
      <c r="P672" s="2488"/>
      <c r="Q672" s="2488"/>
    </row>
    <row r="673" spans="1:17" ht="15.75" customHeight="1">
      <c r="A673" s="2488"/>
      <c r="B673" s="2488"/>
      <c r="C673" s="2488"/>
      <c r="D673" s="2488"/>
      <c r="E673" s="2488"/>
      <c r="F673" s="2488"/>
      <c r="G673" s="2488"/>
      <c r="H673" s="2488"/>
      <c r="I673" s="2488"/>
      <c r="J673" s="2488"/>
      <c r="K673" s="2488"/>
      <c r="L673" s="2488"/>
      <c r="M673" s="2488"/>
      <c r="N673" s="2488"/>
      <c r="O673" s="2488"/>
      <c r="P673" s="2488"/>
      <c r="Q673" s="2488"/>
    </row>
    <row r="674" spans="1:17" ht="15.75" customHeight="1">
      <c r="A674" s="2488"/>
      <c r="B674" s="2488"/>
      <c r="C674" s="2488"/>
      <c r="D674" s="2488"/>
      <c r="E674" s="2488"/>
      <c r="F674" s="2488"/>
      <c r="G674" s="2488"/>
      <c r="H674" s="2488"/>
      <c r="I674" s="2488"/>
      <c r="J674" s="2488"/>
      <c r="K674" s="2488"/>
      <c r="L674" s="2488"/>
      <c r="M674" s="2488"/>
      <c r="N674" s="2488"/>
      <c r="O674" s="2488"/>
      <c r="P674" s="2488"/>
      <c r="Q674" s="2488"/>
    </row>
    <row r="675" spans="1:17" ht="15.75" customHeight="1">
      <c r="A675" s="2488"/>
      <c r="B675" s="2488"/>
      <c r="C675" s="2488"/>
      <c r="D675" s="2488"/>
      <c r="E675" s="2488"/>
      <c r="F675" s="2488"/>
      <c r="G675" s="2488"/>
      <c r="H675" s="2488"/>
      <c r="I675" s="2488"/>
      <c r="J675" s="2488"/>
      <c r="K675" s="2488"/>
      <c r="L675" s="2488"/>
      <c r="M675" s="2488"/>
      <c r="N675" s="2488"/>
      <c r="O675" s="2488"/>
      <c r="P675" s="2488"/>
      <c r="Q675" s="2488"/>
    </row>
    <row r="676" spans="1:17" ht="15.75" customHeight="1">
      <c r="A676" s="2488"/>
      <c r="B676" s="2488"/>
      <c r="C676" s="2488"/>
      <c r="D676" s="2488"/>
      <c r="E676" s="2488"/>
      <c r="F676" s="2488"/>
      <c r="G676" s="2488"/>
      <c r="H676" s="2488"/>
      <c r="I676" s="2488"/>
      <c r="J676" s="2488"/>
      <c r="K676" s="2488"/>
      <c r="L676" s="2488"/>
      <c r="M676" s="2488"/>
      <c r="N676" s="2488"/>
      <c r="O676" s="2488"/>
      <c r="P676" s="2488"/>
      <c r="Q676" s="2488"/>
    </row>
    <row r="677" spans="1:17" ht="15.75" customHeight="1">
      <c r="A677" s="2488"/>
      <c r="B677" s="2488"/>
      <c r="C677" s="2488"/>
      <c r="D677" s="2488"/>
      <c r="E677" s="2488"/>
      <c r="F677" s="2488"/>
      <c r="G677" s="2488"/>
      <c r="H677" s="2488"/>
      <c r="I677" s="2488"/>
      <c r="J677" s="2488"/>
      <c r="K677" s="2488"/>
      <c r="L677" s="2488"/>
      <c r="M677" s="2488"/>
      <c r="N677" s="2488"/>
      <c r="O677" s="2488"/>
      <c r="P677" s="2488"/>
      <c r="Q677" s="2488"/>
    </row>
    <row r="678" spans="1:17" ht="15.75" customHeight="1">
      <c r="A678" s="2488"/>
      <c r="B678" s="2488"/>
      <c r="C678" s="2488"/>
      <c r="D678" s="2488"/>
      <c r="E678" s="2488"/>
      <c r="F678" s="2488"/>
      <c r="G678" s="2488"/>
      <c r="H678" s="2488"/>
      <c r="I678" s="2488"/>
      <c r="J678" s="2488"/>
      <c r="K678" s="2488"/>
      <c r="L678" s="2488"/>
      <c r="M678" s="2488"/>
      <c r="N678" s="2488"/>
      <c r="O678" s="2488"/>
      <c r="P678" s="2488"/>
      <c r="Q678" s="2488"/>
    </row>
    <row r="679" spans="1:17" ht="15.75" customHeight="1">
      <c r="A679" s="2488"/>
      <c r="B679" s="2488"/>
      <c r="C679" s="2488"/>
      <c r="D679" s="2488"/>
      <c r="E679" s="2488"/>
      <c r="F679" s="2488"/>
      <c r="G679" s="2488"/>
      <c r="H679" s="2488"/>
      <c r="I679" s="2488"/>
      <c r="J679" s="2488"/>
      <c r="K679" s="2488"/>
      <c r="L679" s="2488"/>
      <c r="M679" s="2488"/>
      <c r="N679" s="2488"/>
      <c r="O679" s="2488"/>
      <c r="P679" s="2488"/>
      <c r="Q679" s="2488"/>
    </row>
    <row r="680" spans="1:17" ht="15.75" customHeight="1">
      <c r="A680" s="2488"/>
      <c r="B680" s="2488"/>
      <c r="C680" s="2488"/>
      <c r="D680" s="2488"/>
      <c r="E680" s="2488"/>
      <c r="F680" s="2488"/>
      <c r="G680" s="2488"/>
      <c r="H680" s="2488"/>
      <c r="I680" s="2488"/>
      <c r="J680" s="2488"/>
      <c r="K680" s="2488"/>
      <c r="L680" s="2488"/>
      <c r="M680" s="2488"/>
      <c r="N680" s="2488"/>
      <c r="O680" s="2488"/>
      <c r="P680" s="2488"/>
      <c r="Q680" s="2488"/>
    </row>
    <row r="681" spans="1:17" ht="15.75" customHeight="1">
      <c r="A681" s="2488"/>
      <c r="B681" s="2488"/>
      <c r="C681" s="2488"/>
      <c r="D681" s="2488"/>
      <c r="E681" s="2488"/>
      <c r="F681" s="2488"/>
      <c r="G681" s="2488"/>
      <c r="H681" s="2488"/>
      <c r="I681" s="2488"/>
      <c r="J681" s="2488"/>
      <c r="K681" s="2488"/>
      <c r="L681" s="2488"/>
      <c r="M681" s="2488"/>
      <c r="N681" s="2488"/>
      <c r="O681" s="2488"/>
      <c r="P681" s="2488"/>
      <c r="Q681" s="2488"/>
    </row>
    <row r="682" spans="1:17" ht="15.75" customHeight="1">
      <c r="A682" s="2488"/>
      <c r="B682" s="2488"/>
      <c r="C682" s="2488"/>
      <c r="D682" s="2488"/>
      <c r="E682" s="2488"/>
      <c r="F682" s="2488"/>
      <c r="G682" s="2488"/>
      <c r="H682" s="2488"/>
      <c r="I682" s="2488"/>
      <c r="J682" s="2488"/>
      <c r="K682" s="2488"/>
      <c r="L682" s="2488"/>
      <c r="M682" s="2488"/>
      <c r="N682" s="2488"/>
      <c r="O682" s="2488"/>
      <c r="P682" s="2488"/>
      <c r="Q682" s="2488"/>
    </row>
    <row r="683" spans="1:17" ht="15.75" customHeight="1">
      <c r="A683" s="2488"/>
      <c r="B683" s="2488"/>
      <c r="C683" s="2488"/>
      <c r="D683" s="2488"/>
      <c r="E683" s="2488"/>
      <c r="F683" s="2488"/>
      <c r="G683" s="2488"/>
      <c r="H683" s="2488"/>
      <c r="I683" s="2488"/>
      <c r="J683" s="2488"/>
      <c r="K683" s="2488"/>
      <c r="L683" s="2488"/>
      <c r="M683" s="2488"/>
      <c r="N683" s="2488"/>
      <c r="O683" s="2488"/>
      <c r="P683" s="2488"/>
      <c r="Q683" s="2488"/>
    </row>
    <row r="684" spans="1:17" ht="15.75" customHeight="1">
      <c r="A684" s="2488"/>
      <c r="B684" s="2488"/>
      <c r="C684" s="2488"/>
      <c r="D684" s="2488"/>
      <c r="E684" s="2488"/>
      <c r="F684" s="2488"/>
      <c r="G684" s="2488"/>
      <c r="H684" s="2488"/>
      <c r="I684" s="2488"/>
      <c r="J684" s="2488"/>
      <c r="K684" s="2488"/>
      <c r="L684" s="2488"/>
      <c r="M684" s="2488"/>
      <c r="N684" s="2488"/>
      <c r="O684" s="2488"/>
      <c r="P684" s="2488"/>
      <c r="Q684" s="2488"/>
    </row>
    <row r="685" spans="1:17" ht="15.75" customHeight="1">
      <c r="A685" s="2488"/>
      <c r="B685" s="2488"/>
      <c r="C685" s="2488"/>
      <c r="D685" s="2488"/>
      <c r="E685" s="2488"/>
      <c r="F685" s="2488"/>
      <c r="G685" s="2488"/>
      <c r="H685" s="2488"/>
      <c r="I685" s="2488"/>
      <c r="J685" s="2488"/>
      <c r="K685" s="2488"/>
      <c r="L685" s="2488"/>
      <c r="M685" s="2488"/>
      <c r="N685" s="2488"/>
      <c r="O685" s="2488"/>
      <c r="P685" s="2488"/>
      <c r="Q685" s="2488"/>
    </row>
    <row r="686" spans="1:17" ht="15.75" customHeight="1">
      <c r="A686" s="2488"/>
      <c r="B686" s="2488"/>
      <c r="C686" s="2488"/>
      <c r="D686" s="2488"/>
      <c r="E686" s="2488"/>
      <c r="F686" s="2488"/>
      <c r="G686" s="2488"/>
      <c r="H686" s="2488"/>
      <c r="I686" s="2488"/>
      <c r="J686" s="2488"/>
      <c r="K686" s="2488"/>
      <c r="L686" s="2488"/>
      <c r="M686" s="2488"/>
      <c r="N686" s="2488"/>
      <c r="O686" s="2488"/>
      <c r="P686" s="2488"/>
      <c r="Q686" s="2488"/>
    </row>
    <row r="687" spans="1:17" ht="15.75" customHeight="1">
      <c r="A687" s="2488"/>
      <c r="B687" s="2488"/>
      <c r="C687" s="2488"/>
      <c r="D687" s="2488"/>
      <c r="E687" s="2488"/>
      <c r="F687" s="2488"/>
      <c r="G687" s="2488"/>
      <c r="H687" s="2488"/>
      <c r="I687" s="2488"/>
      <c r="J687" s="2488"/>
      <c r="K687" s="2488"/>
      <c r="L687" s="2488"/>
      <c r="M687" s="2488"/>
      <c r="N687" s="2488"/>
      <c r="O687" s="2488"/>
      <c r="P687" s="2488"/>
      <c r="Q687" s="2488"/>
    </row>
    <row r="688" spans="1:17" ht="15.75" customHeight="1">
      <c r="A688" s="2488"/>
      <c r="B688" s="2488"/>
      <c r="C688" s="2488"/>
      <c r="D688" s="2488"/>
      <c r="E688" s="2488"/>
      <c r="F688" s="2488"/>
      <c r="G688" s="2488"/>
      <c r="H688" s="2488"/>
      <c r="I688" s="2488"/>
      <c r="J688" s="2488"/>
      <c r="K688" s="2488"/>
      <c r="L688" s="2488"/>
      <c r="M688" s="2488"/>
      <c r="N688" s="2488"/>
      <c r="O688" s="2488"/>
      <c r="P688" s="2488"/>
      <c r="Q688" s="2488"/>
    </row>
    <row r="689" spans="1:17" ht="15.75" customHeight="1">
      <c r="A689" s="2488"/>
      <c r="B689" s="2488"/>
      <c r="C689" s="2488"/>
      <c r="D689" s="2488"/>
      <c r="E689" s="2488"/>
      <c r="F689" s="2488"/>
      <c r="G689" s="2488"/>
      <c r="H689" s="2488"/>
      <c r="I689" s="2488"/>
      <c r="J689" s="2488"/>
      <c r="K689" s="2488"/>
      <c r="L689" s="2488"/>
      <c r="M689" s="2488"/>
      <c r="N689" s="2488"/>
      <c r="O689" s="2488"/>
      <c r="P689" s="2488"/>
      <c r="Q689" s="2488"/>
    </row>
    <row r="690" spans="1:17" ht="15.75" customHeight="1">
      <c r="A690" s="2488"/>
      <c r="B690" s="2488"/>
      <c r="C690" s="2488"/>
      <c r="D690" s="2488"/>
      <c r="E690" s="2488"/>
      <c r="F690" s="2488"/>
      <c r="G690" s="2488"/>
      <c r="H690" s="2488"/>
      <c r="I690" s="2488"/>
      <c r="J690" s="2488"/>
      <c r="K690" s="2488"/>
      <c r="L690" s="2488"/>
      <c r="M690" s="2488"/>
      <c r="N690" s="2488"/>
      <c r="O690" s="2488"/>
      <c r="P690" s="2488"/>
      <c r="Q690" s="2488"/>
    </row>
    <row r="691" spans="1:17" ht="15.75" customHeight="1">
      <c r="A691" s="2488"/>
      <c r="B691" s="2488"/>
      <c r="C691" s="2488"/>
      <c r="D691" s="2488"/>
      <c r="E691" s="2488"/>
      <c r="F691" s="2488"/>
      <c r="G691" s="2488"/>
      <c r="H691" s="2488"/>
      <c r="I691" s="2488"/>
      <c r="J691" s="2488"/>
      <c r="K691" s="2488"/>
      <c r="L691" s="2488"/>
      <c r="M691" s="2488"/>
      <c r="N691" s="2488"/>
      <c r="O691" s="2488"/>
      <c r="P691" s="2488"/>
      <c r="Q691" s="2488"/>
    </row>
    <row r="692" spans="1:17" ht="15.75" customHeight="1">
      <c r="A692" s="2488"/>
      <c r="B692" s="2488"/>
      <c r="C692" s="2488"/>
      <c r="D692" s="2488"/>
      <c r="E692" s="2488"/>
      <c r="F692" s="2488"/>
      <c r="G692" s="2488"/>
      <c r="H692" s="2488"/>
      <c r="I692" s="2488"/>
      <c r="J692" s="2488"/>
      <c r="K692" s="2488"/>
      <c r="L692" s="2488"/>
      <c r="M692" s="2488"/>
      <c r="N692" s="2488"/>
      <c r="O692" s="2488"/>
      <c r="P692" s="2488"/>
      <c r="Q692" s="2488"/>
    </row>
    <row r="693" spans="1:17" ht="15.75" customHeight="1">
      <c r="A693" s="2488"/>
      <c r="B693" s="2488"/>
      <c r="C693" s="2488"/>
      <c r="D693" s="2488"/>
      <c r="E693" s="2488"/>
      <c r="F693" s="2488"/>
      <c r="G693" s="2488"/>
      <c r="H693" s="2488"/>
      <c r="I693" s="2488"/>
      <c r="J693" s="2488"/>
      <c r="K693" s="2488"/>
      <c r="L693" s="2488"/>
      <c r="M693" s="2488"/>
      <c r="N693" s="2488"/>
      <c r="O693" s="2488"/>
      <c r="P693" s="2488"/>
      <c r="Q693" s="2488"/>
    </row>
    <row r="694" spans="1:17" ht="15.75" customHeight="1">
      <c r="A694" s="2488"/>
      <c r="B694" s="2488"/>
      <c r="C694" s="2488"/>
      <c r="D694" s="2488"/>
      <c r="E694" s="2488"/>
      <c r="F694" s="2488"/>
      <c r="G694" s="2488"/>
      <c r="H694" s="2488"/>
      <c r="I694" s="2488"/>
      <c r="J694" s="2488"/>
      <c r="K694" s="2488"/>
      <c r="L694" s="2488"/>
      <c r="M694" s="2488"/>
      <c r="N694" s="2488"/>
      <c r="O694" s="2488"/>
      <c r="P694" s="2488"/>
      <c r="Q694" s="2488"/>
    </row>
    <row r="695" spans="1:17" ht="15.75" customHeight="1">
      <c r="A695" s="2488"/>
      <c r="B695" s="2488"/>
      <c r="C695" s="2488"/>
      <c r="D695" s="2488"/>
      <c r="E695" s="2488"/>
      <c r="F695" s="2488"/>
      <c r="G695" s="2488"/>
      <c r="H695" s="2488"/>
      <c r="I695" s="2488"/>
      <c r="J695" s="2488"/>
      <c r="K695" s="2488"/>
      <c r="L695" s="2488"/>
      <c r="M695" s="2488"/>
      <c r="N695" s="2488"/>
      <c r="O695" s="2488"/>
      <c r="P695" s="2488"/>
      <c r="Q695" s="2488"/>
    </row>
    <row r="696" spans="1:17" ht="15.75" customHeight="1">
      <c r="A696" s="2488"/>
      <c r="B696" s="2488"/>
      <c r="C696" s="2488"/>
      <c r="D696" s="2488"/>
      <c r="E696" s="2488"/>
      <c r="F696" s="2488"/>
      <c r="G696" s="2488"/>
      <c r="H696" s="2488"/>
      <c r="I696" s="2488"/>
      <c r="J696" s="2488"/>
      <c r="K696" s="2488"/>
      <c r="L696" s="2488"/>
      <c r="M696" s="2488"/>
      <c r="N696" s="2488"/>
      <c r="O696" s="2488"/>
      <c r="P696" s="2488"/>
      <c r="Q696" s="2488"/>
    </row>
    <row r="697" spans="1:17" ht="15.75" customHeight="1">
      <c r="A697" s="2488"/>
      <c r="B697" s="2488"/>
      <c r="C697" s="2488"/>
      <c r="D697" s="2488"/>
      <c r="E697" s="2488"/>
      <c r="F697" s="2488"/>
      <c r="G697" s="2488"/>
      <c r="H697" s="2488"/>
      <c r="I697" s="2488"/>
      <c r="J697" s="2488"/>
      <c r="K697" s="2488"/>
      <c r="L697" s="2488"/>
      <c r="M697" s="2488"/>
      <c r="N697" s="2488"/>
      <c r="O697" s="2488"/>
      <c r="P697" s="2488"/>
      <c r="Q697" s="2488"/>
    </row>
    <row r="698" spans="1:17" ht="15.75" customHeight="1">
      <c r="A698" s="2488"/>
      <c r="B698" s="2488"/>
      <c r="C698" s="2488"/>
      <c r="D698" s="2488"/>
      <c r="E698" s="2488"/>
      <c r="F698" s="2488"/>
      <c r="G698" s="2488"/>
      <c r="H698" s="2488"/>
      <c r="I698" s="2488"/>
      <c r="J698" s="2488"/>
      <c r="K698" s="2488"/>
      <c r="L698" s="2488"/>
      <c r="M698" s="2488"/>
      <c r="N698" s="2488"/>
      <c r="O698" s="2488"/>
      <c r="P698" s="2488"/>
      <c r="Q698" s="2488"/>
    </row>
    <row r="699" spans="1:17" ht="15.75" customHeight="1">
      <c r="A699" s="2488"/>
      <c r="B699" s="2488"/>
      <c r="C699" s="2488"/>
      <c r="D699" s="2488"/>
      <c r="E699" s="2488"/>
      <c r="F699" s="2488"/>
      <c r="G699" s="2488"/>
      <c r="H699" s="2488"/>
      <c r="I699" s="2488"/>
      <c r="J699" s="2488"/>
      <c r="K699" s="2488"/>
      <c r="L699" s="2488"/>
      <c r="M699" s="2488"/>
      <c r="N699" s="2488"/>
      <c r="O699" s="2488"/>
      <c r="P699" s="2488"/>
      <c r="Q699" s="2488"/>
    </row>
    <row r="700" spans="1:17" ht="15.75" customHeight="1">
      <c r="A700" s="2488"/>
      <c r="B700" s="2488"/>
      <c r="C700" s="2488"/>
      <c r="D700" s="2488"/>
      <c r="E700" s="2488"/>
      <c r="F700" s="2488"/>
      <c r="G700" s="2488"/>
      <c r="H700" s="2488"/>
      <c r="I700" s="2488"/>
      <c r="J700" s="2488"/>
      <c r="K700" s="2488"/>
      <c r="L700" s="2488"/>
      <c r="M700" s="2488"/>
      <c r="N700" s="2488"/>
      <c r="O700" s="2488"/>
      <c r="P700" s="2488"/>
      <c r="Q700" s="2488"/>
    </row>
    <row r="701" spans="1:17" ht="15.75" customHeight="1">
      <c r="A701" s="2488"/>
      <c r="B701" s="2488"/>
      <c r="C701" s="2488"/>
      <c r="D701" s="2488"/>
      <c r="E701" s="2488"/>
      <c r="F701" s="2488"/>
      <c r="G701" s="2488"/>
      <c r="H701" s="2488"/>
      <c r="I701" s="2488"/>
      <c r="J701" s="2488"/>
      <c r="K701" s="2488"/>
      <c r="L701" s="2488"/>
      <c r="M701" s="2488"/>
      <c r="N701" s="2488"/>
      <c r="O701" s="2488"/>
      <c r="P701" s="2488"/>
      <c r="Q701" s="2488"/>
    </row>
    <row r="702" spans="1:17" ht="15.75" customHeight="1">
      <c r="A702" s="2488"/>
      <c r="B702" s="2488"/>
      <c r="C702" s="2488"/>
      <c r="D702" s="2488"/>
      <c r="E702" s="2488"/>
      <c r="F702" s="2488"/>
      <c r="G702" s="2488"/>
      <c r="H702" s="2488"/>
      <c r="I702" s="2488"/>
      <c r="J702" s="2488"/>
      <c r="K702" s="2488"/>
      <c r="L702" s="2488"/>
      <c r="M702" s="2488"/>
      <c r="N702" s="2488"/>
      <c r="O702" s="2488"/>
      <c r="P702" s="2488"/>
      <c r="Q702" s="2488"/>
    </row>
    <row r="703" spans="1:17" ht="15.75" customHeight="1">
      <c r="A703" s="2488"/>
      <c r="B703" s="2488"/>
      <c r="C703" s="2488"/>
      <c r="D703" s="2488"/>
      <c r="E703" s="2488"/>
      <c r="F703" s="2488"/>
      <c r="G703" s="2488"/>
      <c r="H703" s="2488"/>
      <c r="I703" s="2488"/>
      <c r="J703" s="2488"/>
      <c r="K703" s="2488"/>
      <c r="L703" s="2488"/>
      <c r="M703" s="2488"/>
      <c r="N703" s="2488"/>
      <c r="O703" s="2488"/>
      <c r="P703" s="2488"/>
      <c r="Q703" s="2488"/>
    </row>
    <row r="704" spans="1:17" ht="15.75" customHeight="1">
      <c r="A704" s="2488"/>
      <c r="B704" s="2488"/>
      <c r="C704" s="2488"/>
      <c r="D704" s="2488"/>
      <c r="E704" s="2488"/>
      <c r="F704" s="2488"/>
      <c r="G704" s="2488"/>
      <c r="H704" s="2488"/>
      <c r="I704" s="2488"/>
      <c r="J704" s="2488"/>
      <c r="K704" s="2488"/>
      <c r="L704" s="2488"/>
      <c r="M704" s="2488"/>
      <c r="N704" s="2488"/>
      <c r="O704" s="2488"/>
      <c r="P704" s="2488"/>
      <c r="Q704" s="2488"/>
    </row>
    <row r="705" spans="1:17" ht="15.75" customHeight="1">
      <c r="A705" s="2488"/>
      <c r="B705" s="2488"/>
      <c r="C705" s="2488"/>
      <c r="D705" s="2488"/>
      <c r="E705" s="2488"/>
      <c r="F705" s="2488"/>
      <c r="G705" s="2488"/>
      <c r="H705" s="2488"/>
      <c r="I705" s="2488"/>
      <c r="J705" s="2488"/>
      <c r="K705" s="2488"/>
      <c r="L705" s="2488"/>
      <c r="M705" s="2488"/>
      <c r="N705" s="2488"/>
      <c r="O705" s="2488"/>
      <c r="P705" s="2488"/>
      <c r="Q705" s="2488"/>
    </row>
    <row r="706" spans="1:17" ht="15.75" customHeight="1">
      <c r="A706" s="2488"/>
      <c r="B706" s="2488"/>
      <c r="C706" s="2488"/>
      <c r="D706" s="2488"/>
      <c r="E706" s="2488"/>
      <c r="F706" s="2488"/>
      <c r="G706" s="2488"/>
      <c r="H706" s="2488"/>
      <c r="I706" s="2488"/>
      <c r="J706" s="2488"/>
      <c r="K706" s="2488"/>
      <c r="L706" s="2488"/>
      <c r="M706" s="2488"/>
      <c r="N706" s="2488"/>
      <c r="O706" s="2488"/>
      <c r="P706" s="2488"/>
      <c r="Q706" s="2488"/>
    </row>
    <row r="707" spans="1:17" ht="15.75" customHeight="1">
      <c r="A707" s="2488"/>
      <c r="B707" s="2488"/>
      <c r="C707" s="2488"/>
      <c r="D707" s="2488"/>
      <c r="E707" s="2488"/>
      <c r="F707" s="2488"/>
      <c r="G707" s="2488"/>
      <c r="H707" s="2488"/>
      <c r="I707" s="2488"/>
      <c r="J707" s="2488"/>
      <c r="K707" s="2488"/>
      <c r="L707" s="2488"/>
      <c r="M707" s="2488"/>
      <c r="N707" s="2488"/>
      <c r="O707" s="2488"/>
      <c r="P707" s="2488"/>
      <c r="Q707" s="2488"/>
    </row>
    <row r="708" spans="1:17" ht="15.75" customHeight="1">
      <c r="A708" s="2488"/>
      <c r="B708" s="2488"/>
      <c r="C708" s="2488"/>
      <c r="D708" s="2488"/>
      <c r="E708" s="2488"/>
      <c r="F708" s="2488"/>
      <c r="G708" s="2488"/>
      <c r="H708" s="2488"/>
      <c r="I708" s="2488"/>
      <c r="J708" s="2488"/>
      <c r="K708" s="2488"/>
      <c r="L708" s="2488"/>
      <c r="M708" s="2488"/>
      <c r="N708" s="2488"/>
      <c r="O708" s="2488"/>
      <c r="P708" s="2488"/>
      <c r="Q708" s="2488"/>
    </row>
    <row r="709" spans="1:17" ht="15.75" customHeight="1">
      <c r="A709" s="2488"/>
      <c r="B709" s="2488"/>
      <c r="C709" s="2488"/>
      <c r="D709" s="2488"/>
      <c r="E709" s="2488"/>
      <c r="F709" s="2488"/>
      <c r="G709" s="2488"/>
      <c r="H709" s="2488"/>
      <c r="I709" s="2488"/>
      <c r="J709" s="2488"/>
      <c r="K709" s="2488"/>
      <c r="L709" s="2488"/>
      <c r="M709" s="2488"/>
      <c r="N709" s="2488"/>
      <c r="O709" s="2488"/>
      <c r="P709" s="2488"/>
      <c r="Q709" s="2488"/>
    </row>
    <row r="710" spans="1:17" ht="15.75" customHeight="1">
      <c r="A710" s="2488"/>
      <c r="B710" s="2488"/>
      <c r="C710" s="2488"/>
      <c r="D710" s="2488"/>
      <c r="E710" s="2488"/>
      <c r="F710" s="2488"/>
      <c r="G710" s="2488"/>
      <c r="H710" s="2488"/>
      <c r="I710" s="2488"/>
      <c r="J710" s="2488"/>
      <c r="K710" s="2488"/>
      <c r="L710" s="2488"/>
      <c r="M710" s="2488"/>
      <c r="N710" s="2488"/>
      <c r="O710" s="2488"/>
      <c r="P710" s="2488"/>
      <c r="Q710" s="2488"/>
    </row>
    <row r="711" spans="1:17" ht="15.75" customHeight="1">
      <c r="A711" s="2488"/>
      <c r="B711" s="2488"/>
      <c r="C711" s="2488"/>
      <c r="D711" s="2488"/>
      <c r="E711" s="2488"/>
      <c r="F711" s="2488"/>
      <c r="G711" s="2488"/>
      <c r="H711" s="2488"/>
      <c r="I711" s="2488"/>
      <c r="J711" s="2488"/>
      <c r="K711" s="2488"/>
      <c r="L711" s="2488"/>
      <c r="M711" s="2488"/>
      <c r="N711" s="2488"/>
      <c r="O711" s="2488"/>
      <c r="P711" s="2488"/>
      <c r="Q711" s="2488"/>
    </row>
    <row r="712" spans="1:17" ht="15.75" customHeight="1">
      <c r="A712" s="2488"/>
      <c r="B712" s="2488"/>
      <c r="C712" s="2488"/>
      <c r="D712" s="2488"/>
      <c r="E712" s="2488"/>
      <c r="F712" s="2488"/>
      <c r="G712" s="2488"/>
      <c r="H712" s="2488"/>
      <c r="I712" s="2488"/>
      <c r="J712" s="2488"/>
      <c r="K712" s="2488"/>
      <c r="L712" s="2488"/>
      <c r="M712" s="2488"/>
      <c r="N712" s="2488"/>
      <c r="O712" s="2488"/>
      <c r="P712" s="2488"/>
      <c r="Q712" s="2488"/>
    </row>
    <row r="713" spans="1:17" ht="15.75" customHeight="1">
      <c r="A713" s="2488"/>
      <c r="B713" s="2488"/>
      <c r="C713" s="2488"/>
      <c r="D713" s="2488"/>
      <c r="E713" s="2488"/>
      <c r="F713" s="2488"/>
      <c r="G713" s="2488"/>
      <c r="H713" s="2488"/>
      <c r="I713" s="2488"/>
      <c r="J713" s="2488"/>
      <c r="K713" s="2488"/>
      <c r="L713" s="2488"/>
      <c r="M713" s="2488"/>
      <c r="N713" s="2488"/>
      <c r="O713" s="2488"/>
      <c r="P713" s="2488"/>
      <c r="Q713" s="2488"/>
    </row>
    <row r="714" spans="1:17" ht="15.75" customHeight="1">
      <c r="A714" s="2488"/>
      <c r="B714" s="2488"/>
      <c r="C714" s="2488"/>
      <c r="D714" s="2488"/>
      <c r="E714" s="2488"/>
      <c r="F714" s="2488"/>
      <c r="G714" s="2488"/>
      <c r="H714" s="2488"/>
      <c r="I714" s="2488"/>
      <c r="J714" s="2488"/>
      <c r="K714" s="2488"/>
      <c r="L714" s="2488"/>
      <c r="M714" s="2488"/>
      <c r="N714" s="2488"/>
      <c r="O714" s="2488"/>
      <c r="P714" s="2488"/>
      <c r="Q714" s="2488"/>
    </row>
    <row r="715" spans="1:17" ht="15.75" customHeight="1">
      <c r="A715" s="2488"/>
      <c r="B715" s="2488"/>
      <c r="C715" s="2488"/>
      <c r="D715" s="2488"/>
      <c r="E715" s="2488"/>
      <c r="F715" s="2488"/>
      <c r="G715" s="2488"/>
      <c r="H715" s="2488"/>
      <c r="I715" s="2488"/>
      <c r="J715" s="2488"/>
      <c r="K715" s="2488"/>
      <c r="L715" s="2488"/>
      <c r="M715" s="2488"/>
      <c r="N715" s="2488"/>
      <c r="O715" s="2488"/>
      <c r="P715" s="2488"/>
      <c r="Q715" s="2488"/>
    </row>
    <row r="716" spans="1:17" ht="15.75" customHeight="1">
      <c r="A716" s="2488"/>
      <c r="B716" s="2488"/>
      <c r="C716" s="2488"/>
      <c r="D716" s="2488"/>
      <c r="E716" s="2488"/>
      <c r="F716" s="2488"/>
      <c r="G716" s="2488"/>
      <c r="H716" s="2488"/>
      <c r="I716" s="2488"/>
      <c r="J716" s="2488"/>
      <c r="K716" s="2488"/>
      <c r="L716" s="2488"/>
      <c r="M716" s="2488"/>
      <c r="N716" s="2488"/>
      <c r="O716" s="2488"/>
      <c r="P716" s="2488"/>
      <c r="Q716" s="2488"/>
    </row>
    <row r="717" spans="1:17" ht="15.75" customHeight="1">
      <c r="A717" s="2488"/>
      <c r="B717" s="2488"/>
      <c r="C717" s="2488"/>
      <c r="D717" s="2488"/>
      <c r="E717" s="2488"/>
      <c r="F717" s="2488"/>
      <c r="G717" s="2488"/>
      <c r="H717" s="2488"/>
      <c r="I717" s="2488"/>
      <c r="J717" s="2488"/>
      <c r="K717" s="2488"/>
      <c r="L717" s="2488"/>
      <c r="M717" s="2488"/>
      <c r="N717" s="2488"/>
      <c r="O717" s="2488"/>
      <c r="P717" s="2488"/>
      <c r="Q717" s="2488"/>
    </row>
    <row r="718" spans="1:17" ht="15.75" customHeight="1">
      <c r="A718" s="2488"/>
      <c r="B718" s="2488"/>
      <c r="C718" s="2488"/>
      <c r="D718" s="2488"/>
      <c r="E718" s="2488"/>
      <c r="F718" s="2488"/>
      <c r="G718" s="2488"/>
      <c r="H718" s="2488"/>
      <c r="I718" s="2488"/>
      <c r="J718" s="2488"/>
      <c r="K718" s="2488"/>
      <c r="L718" s="2488"/>
      <c r="M718" s="2488"/>
      <c r="N718" s="2488"/>
      <c r="O718" s="2488"/>
      <c r="P718" s="2488"/>
      <c r="Q718" s="2488"/>
    </row>
    <row r="719" spans="1:17" ht="15.75" customHeight="1">
      <c r="A719" s="2488"/>
      <c r="B719" s="2488"/>
      <c r="C719" s="2488"/>
      <c r="D719" s="2488"/>
      <c r="E719" s="2488"/>
      <c r="F719" s="2488"/>
      <c r="G719" s="2488"/>
      <c r="H719" s="2488"/>
      <c r="I719" s="2488"/>
      <c r="J719" s="2488"/>
      <c r="K719" s="2488"/>
      <c r="L719" s="2488"/>
      <c r="M719" s="2488"/>
      <c r="N719" s="2488"/>
      <c r="O719" s="2488"/>
      <c r="P719" s="2488"/>
      <c r="Q719" s="2488"/>
    </row>
    <row r="720" spans="1:17" ht="15.75" customHeight="1">
      <c r="A720" s="2488"/>
      <c r="B720" s="2488"/>
      <c r="C720" s="2488"/>
      <c r="D720" s="2488"/>
      <c r="E720" s="2488"/>
      <c r="F720" s="2488"/>
      <c r="G720" s="2488"/>
      <c r="H720" s="2488"/>
      <c r="I720" s="2488"/>
      <c r="J720" s="2488"/>
      <c r="K720" s="2488"/>
      <c r="L720" s="2488"/>
      <c r="M720" s="2488"/>
      <c r="N720" s="2488"/>
      <c r="O720" s="2488"/>
      <c r="P720" s="2488"/>
      <c r="Q720" s="2488"/>
    </row>
    <row r="721" spans="1:17" ht="15.75" customHeight="1">
      <c r="A721" s="2488"/>
      <c r="B721" s="2488"/>
      <c r="C721" s="2488"/>
      <c r="D721" s="2488"/>
      <c r="E721" s="2488"/>
      <c r="F721" s="2488"/>
      <c r="G721" s="2488"/>
      <c r="H721" s="2488"/>
      <c r="I721" s="2488"/>
      <c r="J721" s="2488"/>
      <c r="K721" s="2488"/>
      <c r="L721" s="2488"/>
      <c r="M721" s="2488"/>
      <c r="N721" s="2488"/>
      <c r="O721" s="2488"/>
      <c r="P721" s="2488"/>
      <c r="Q721" s="2488"/>
    </row>
    <row r="722" spans="1:17" ht="15.75" customHeight="1">
      <c r="A722" s="2488"/>
      <c r="B722" s="2488"/>
      <c r="C722" s="2488"/>
      <c r="D722" s="2488"/>
      <c r="E722" s="2488"/>
      <c r="F722" s="2488"/>
      <c r="G722" s="2488"/>
      <c r="H722" s="2488"/>
      <c r="I722" s="2488"/>
      <c r="J722" s="2488"/>
      <c r="K722" s="2488"/>
      <c r="L722" s="2488"/>
      <c r="M722" s="2488"/>
      <c r="N722" s="2488"/>
      <c r="O722" s="2488"/>
      <c r="P722" s="2488"/>
      <c r="Q722" s="2488"/>
    </row>
    <row r="723" spans="1:17" ht="15.75" customHeight="1">
      <c r="A723" s="2488"/>
      <c r="B723" s="2488"/>
      <c r="C723" s="2488"/>
      <c r="D723" s="2488"/>
      <c r="E723" s="2488"/>
      <c r="F723" s="2488"/>
      <c r="G723" s="2488"/>
      <c r="H723" s="2488"/>
      <c r="I723" s="2488"/>
      <c r="J723" s="2488"/>
      <c r="K723" s="2488"/>
      <c r="L723" s="2488"/>
      <c r="M723" s="2488"/>
      <c r="N723" s="2488"/>
      <c r="O723" s="2488"/>
      <c r="P723" s="2488"/>
      <c r="Q723" s="2488"/>
    </row>
    <row r="724" spans="1:17" ht="15.75" customHeight="1">
      <c r="A724" s="2488"/>
      <c r="B724" s="2488"/>
      <c r="C724" s="2488"/>
      <c r="D724" s="2488"/>
      <c r="E724" s="2488"/>
      <c r="F724" s="2488"/>
      <c r="G724" s="2488"/>
      <c r="H724" s="2488"/>
      <c r="I724" s="2488"/>
      <c r="J724" s="2488"/>
      <c r="K724" s="2488"/>
      <c r="L724" s="2488"/>
      <c r="M724" s="2488"/>
      <c r="N724" s="2488"/>
      <c r="O724" s="2488"/>
      <c r="P724" s="2488"/>
      <c r="Q724" s="2488"/>
    </row>
    <row r="725" spans="1:17" ht="15.75" customHeight="1">
      <c r="A725" s="2488"/>
      <c r="B725" s="2488"/>
      <c r="C725" s="2488"/>
      <c r="D725" s="2488"/>
      <c r="E725" s="2488"/>
      <c r="F725" s="2488"/>
      <c r="G725" s="2488"/>
      <c r="H725" s="2488"/>
      <c r="I725" s="2488"/>
      <c r="J725" s="2488"/>
      <c r="K725" s="2488"/>
      <c r="L725" s="2488"/>
      <c r="M725" s="2488"/>
      <c r="N725" s="2488"/>
      <c r="O725" s="2488"/>
      <c r="P725" s="2488"/>
      <c r="Q725" s="2488"/>
    </row>
    <row r="726" spans="1:17" ht="15.75" customHeight="1">
      <c r="A726" s="2488"/>
      <c r="B726" s="2488"/>
      <c r="C726" s="2488"/>
      <c r="D726" s="2488"/>
      <c r="E726" s="2488"/>
      <c r="F726" s="2488"/>
      <c r="G726" s="2488"/>
      <c r="H726" s="2488"/>
      <c r="I726" s="2488"/>
      <c r="J726" s="2488"/>
      <c r="K726" s="2488"/>
      <c r="L726" s="2488"/>
      <c r="M726" s="2488"/>
      <c r="N726" s="2488"/>
      <c r="O726" s="2488"/>
      <c r="P726" s="2488"/>
      <c r="Q726" s="2488"/>
    </row>
    <row r="727" spans="1:17" ht="15.75" customHeight="1">
      <c r="A727" s="2488"/>
      <c r="B727" s="2488"/>
      <c r="C727" s="2488"/>
      <c r="D727" s="2488"/>
      <c r="E727" s="2488"/>
      <c r="F727" s="2488"/>
      <c r="G727" s="2488"/>
      <c r="H727" s="2488"/>
      <c r="I727" s="2488"/>
      <c r="J727" s="2488"/>
      <c r="K727" s="2488"/>
      <c r="L727" s="2488"/>
      <c r="M727" s="2488"/>
      <c r="N727" s="2488"/>
      <c r="O727" s="2488"/>
      <c r="P727" s="2488"/>
      <c r="Q727" s="2488"/>
    </row>
    <row r="728" spans="1:17" ht="15.75" customHeight="1">
      <c r="A728" s="2488"/>
      <c r="B728" s="2488"/>
      <c r="C728" s="2488"/>
      <c r="D728" s="2488"/>
      <c r="E728" s="2488"/>
      <c r="F728" s="2488"/>
      <c r="G728" s="2488"/>
      <c r="H728" s="2488"/>
      <c r="I728" s="2488"/>
      <c r="J728" s="2488"/>
      <c r="K728" s="2488"/>
      <c r="L728" s="2488"/>
      <c r="M728" s="2488"/>
      <c r="N728" s="2488"/>
      <c r="O728" s="2488"/>
      <c r="P728" s="2488"/>
      <c r="Q728" s="2488"/>
    </row>
    <row r="729" spans="1:17" ht="15.75" customHeight="1">
      <c r="A729" s="2488"/>
      <c r="B729" s="2488"/>
      <c r="C729" s="2488"/>
      <c r="D729" s="2488"/>
      <c r="E729" s="2488"/>
      <c r="F729" s="2488"/>
      <c r="G729" s="2488"/>
      <c r="H729" s="2488"/>
      <c r="I729" s="2488"/>
      <c r="J729" s="2488"/>
      <c r="K729" s="2488"/>
      <c r="L729" s="2488"/>
      <c r="M729" s="2488"/>
      <c r="N729" s="2488"/>
      <c r="O729" s="2488"/>
      <c r="P729" s="2488"/>
      <c r="Q729" s="2488"/>
    </row>
    <row r="730" spans="1:17" ht="15.75" customHeight="1">
      <c r="A730" s="2488"/>
      <c r="B730" s="2488"/>
      <c r="C730" s="2488"/>
      <c r="D730" s="2488"/>
      <c r="E730" s="2488"/>
      <c r="F730" s="2488"/>
      <c r="G730" s="2488"/>
      <c r="H730" s="2488"/>
      <c r="I730" s="2488"/>
      <c r="J730" s="2488"/>
      <c r="K730" s="2488"/>
      <c r="L730" s="2488"/>
      <c r="M730" s="2488"/>
      <c r="N730" s="2488"/>
      <c r="O730" s="2488"/>
      <c r="P730" s="2488"/>
      <c r="Q730" s="2488"/>
    </row>
    <row r="731" spans="1:17" ht="15.75" customHeight="1">
      <c r="A731" s="2488"/>
      <c r="B731" s="2488"/>
      <c r="C731" s="2488"/>
      <c r="D731" s="2488"/>
      <c r="E731" s="2488"/>
      <c r="F731" s="2488"/>
      <c r="G731" s="2488"/>
      <c r="H731" s="2488"/>
      <c r="I731" s="2488"/>
      <c r="J731" s="2488"/>
      <c r="K731" s="2488"/>
      <c r="L731" s="2488"/>
      <c r="M731" s="2488"/>
      <c r="N731" s="2488"/>
      <c r="O731" s="2488"/>
      <c r="P731" s="2488"/>
      <c r="Q731" s="2488"/>
    </row>
    <row r="732" spans="1:17" ht="15.75" customHeight="1">
      <c r="A732" s="2488"/>
      <c r="B732" s="2488"/>
      <c r="C732" s="2488"/>
      <c r="D732" s="2488"/>
      <c r="E732" s="2488"/>
      <c r="F732" s="2488"/>
      <c r="G732" s="2488"/>
      <c r="H732" s="2488"/>
      <c r="I732" s="2488"/>
      <c r="J732" s="2488"/>
      <c r="K732" s="2488"/>
      <c r="L732" s="2488"/>
      <c r="M732" s="2488"/>
      <c r="N732" s="2488"/>
      <c r="O732" s="2488"/>
      <c r="P732" s="2488"/>
      <c r="Q732" s="2488"/>
    </row>
    <row r="733" spans="1:17" ht="15.75" customHeight="1">
      <c r="A733" s="2488"/>
      <c r="B733" s="2488"/>
      <c r="C733" s="2488"/>
      <c r="D733" s="2488"/>
      <c r="E733" s="2488"/>
      <c r="F733" s="2488"/>
      <c r="G733" s="2488"/>
      <c r="H733" s="2488"/>
      <c r="I733" s="2488"/>
      <c r="J733" s="2488"/>
      <c r="K733" s="2488"/>
      <c r="L733" s="2488"/>
      <c r="M733" s="2488"/>
      <c r="N733" s="2488"/>
      <c r="O733" s="2488"/>
      <c r="P733" s="2488"/>
      <c r="Q733" s="2488"/>
    </row>
    <row r="734" spans="1:17" ht="15.75" customHeight="1">
      <c r="A734" s="2488"/>
      <c r="B734" s="2488"/>
      <c r="C734" s="2488"/>
      <c r="D734" s="2488"/>
      <c r="E734" s="2488"/>
      <c r="F734" s="2488"/>
      <c r="G734" s="2488"/>
      <c r="H734" s="2488"/>
      <c r="I734" s="2488"/>
      <c r="J734" s="2488"/>
      <c r="K734" s="2488"/>
      <c r="L734" s="2488"/>
      <c r="M734" s="2488"/>
      <c r="N734" s="2488"/>
      <c r="O734" s="2488"/>
      <c r="P734" s="2488"/>
      <c r="Q734" s="2488"/>
    </row>
    <row r="735" spans="1:17" ht="15.75" customHeight="1">
      <c r="A735" s="2488"/>
      <c r="B735" s="2488"/>
      <c r="C735" s="2488"/>
      <c r="D735" s="2488"/>
      <c r="E735" s="2488"/>
      <c r="F735" s="2488"/>
      <c r="G735" s="2488"/>
      <c r="H735" s="2488"/>
      <c r="I735" s="2488"/>
      <c r="J735" s="2488"/>
      <c r="K735" s="2488"/>
      <c r="L735" s="2488"/>
      <c r="M735" s="2488"/>
      <c r="N735" s="2488"/>
      <c r="O735" s="2488"/>
      <c r="P735" s="2488"/>
      <c r="Q735" s="2488"/>
    </row>
    <row r="736" spans="1:17" ht="15.75" customHeight="1">
      <c r="A736" s="2488"/>
      <c r="B736" s="2488"/>
      <c r="C736" s="2488"/>
      <c r="D736" s="2488"/>
      <c r="E736" s="2488"/>
      <c r="F736" s="2488"/>
      <c r="G736" s="2488"/>
      <c r="H736" s="2488"/>
      <c r="I736" s="2488"/>
      <c r="J736" s="2488"/>
      <c r="K736" s="2488"/>
      <c r="L736" s="2488"/>
      <c r="M736" s="2488"/>
      <c r="N736" s="2488"/>
      <c r="O736" s="2488"/>
      <c r="P736" s="2488"/>
      <c r="Q736" s="2488"/>
    </row>
    <row r="737" spans="1:17" ht="15.75" customHeight="1">
      <c r="A737" s="2488"/>
      <c r="B737" s="2488"/>
      <c r="C737" s="2488"/>
      <c r="D737" s="2488"/>
      <c r="E737" s="2488"/>
      <c r="F737" s="2488"/>
      <c r="G737" s="2488"/>
      <c r="H737" s="2488"/>
      <c r="I737" s="2488"/>
      <c r="J737" s="2488"/>
      <c r="K737" s="2488"/>
      <c r="L737" s="2488"/>
      <c r="M737" s="2488"/>
      <c r="N737" s="2488"/>
      <c r="O737" s="2488"/>
      <c r="P737" s="2488"/>
      <c r="Q737" s="2488"/>
    </row>
    <row r="738" spans="1:17" ht="15.75" customHeight="1">
      <c r="A738" s="2488"/>
      <c r="B738" s="2488"/>
      <c r="C738" s="2488"/>
      <c r="D738" s="2488"/>
      <c r="E738" s="2488"/>
      <c r="F738" s="2488"/>
      <c r="G738" s="2488"/>
      <c r="H738" s="2488"/>
      <c r="I738" s="2488"/>
      <c r="J738" s="2488"/>
      <c r="K738" s="2488"/>
      <c r="L738" s="2488"/>
      <c r="M738" s="2488"/>
      <c r="N738" s="2488"/>
      <c r="O738" s="2488"/>
      <c r="P738" s="2488"/>
      <c r="Q738" s="2488"/>
    </row>
    <row r="739" spans="1:17" ht="15.75" customHeight="1">
      <c r="A739" s="2488"/>
      <c r="B739" s="2488"/>
      <c r="C739" s="2488"/>
      <c r="D739" s="2488"/>
      <c r="E739" s="2488"/>
      <c r="F739" s="2488"/>
      <c r="G739" s="2488"/>
      <c r="H739" s="2488"/>
      <c r="I739" s="2488"/>
      <c r="J739" s="2488"/>
      <c r="K739" s="2488"/>
      <c r="L739" s="2488"/>
      <c r="M739" s="2488"/>
      <c r="N739" s="2488"/>
      <c r="O739" s="2488"/>
      <c r="P739" s="2488"/>
      <c r="Q739" s="2488"/>
    </row>
    <row r="740" spans="1:17" ht="15.75" customHeight="1">
      <c r="A740" s="2488"/>
      <c r="B740" s="2488"/>
      <c r="C740" s="2488"/>
      <c r="D740" s="2488"/>
      <c r="E740" s="2488"/>
      <c r="F740" s="2488"/>
      <c r="G740" s="2488"/>
      <c r="H740" s="2488"/>
      <c r="I740" s="2488"/>
      <c r="J740" s="2488"/>
      <c r="K740" s="2488"/>
      <c r="L740" s="2488"/>
      <c r="M740" s="2488"/>
      <c r="N740" s="2488"/>
      <c r="O740" s="2488"/>
      <c r="P740" s="2488"/>
      <c r="Q740" s="2488"/>
    </row>
    <row r="741" spans="1:17" ht="15.75" customHeight="1">
      <c r="A741" s="2488"/>
      <c r="B741" s="2488"/>
      <c r="C741" s="2488"/>
      <c r="D741" s="2488"/>
      <c r="E741" s="2488"/>
      <c r="F741" s="2488"/>
      <c r="G741" s="2488"/>
      <c r="H741" s="2488"/>
      <c r="I741" s="2488"/>
      <c r="J741" s="2488"/>
      <c r="K741" s="2488"/>
      <c r="L741" s="2488"/>
      <c r="M741" s="2488"/>
      <c r="N741" s="2488"/>
      <c r="O741" s="2488"/>
      <c r="P741" s="2488"/>
      <c r="Q741" s="2488"/>
    </row>
    <row r="742" spans="1:17" ht="15.75" customHeight="1">
      <c r="A742" s="2488"/>
      <c r="B742" s="2488"/>
      <c r="C742" s="2488"/>
      <c r="D742" s="2488"/>
      <c r="E742" s="2488"/>
      <c r="F742" s="2488"/>
      <c r="G742" s="2488"/>
      <c r="H742" s="2488"/>
      <c r="I742" s="2488"/>
      <c r="J742" s="2488"/>
      <c r="K742" s="2488"/>
      <c r="L742" s="2488"/>
      <c r="M742" s="2488"/>
      <c r="N742" s="2488"/>
      <c r="O742" s="2488"/>
      <c r="P742" s="2488"/>
      <c r="Q742" s="2488"/>
    </row>
    <row r="743" spans="1:17" ht="15.75" customHeight="1">
      <c r="A743" s="2488"/>
      <c r="B743" s="2488"/>
      <c r="C743" s="2488"/>
      <c r="D743" s="2488"/>
      <c r="E743" s="2488"/>
      <c r="F743" s="2488"/>
      <c r="G743" s="2488"/>
      <c r="H743" s="2488"/>
      <c r="I743" s="2488"/>
      <c r="J743" s="2488"/>
      <c r="K743" s="2488"/>
      <c r="L743" s="2488"/>
      <c r="M743" s="2488"/>
      <c r="N743" s="2488"/>
      <c r="O743" s="2488"/>
      <c r="P743" s="2488"/>
      <c r="Q743" s="2488"/>
    </row>
    <row r="744" spans="1:17" ht="15.75" customHeight="1">
      <c r="A744" s="2488"/>
      <c r="B744" s="2488"/>
      <c r="C744" s="2488"/>
      <c r="D744" s="2488"/>
      <c r="E744" s="2488"/>
      <c r="F744" s="2488"/>
      <c r="G744" s="2488"/>
      <c r="H744" s="2488"/>
      <c r="I744" s="2488"/>
      <c r="J744" s="2488"/>
      <c r="K744" s="2488"/>
      <c r="L744" s="2488"/>
      <c r="M744" s="2488"/>
      <c r="N744" s="2488"/>
      <c r="O744" s="2488"/>
      <c r="P744" s="2488"/>
      <c r="Q744" s="2488"/>
    </row>
    <row r="745" spans="1:17" ht="15.75" customHeight="1">
      <c r="A745" s="2488"/>
      <c r="B745" s="2488"/>
      <c r="C745" s="2488"/>
      <c r="D745" s="2488"/>
      <c r="E745" s="2488"/>
      <c r="F745" s="2488"/>
      <c r="G745" s="2488"/>
      <c r="H745" s="2488"/>
      <c r="I745" s="2488"/>
      <c r="J745" s="2488"/>
      <c r="K745" s="2488"/>
      <c r="L745" s="2488"/>
      <c r="M745" s="2488"/>
      <c r="N745" s="2488"/>
      <c r="O745" s="2488"/>
      <c r="P745" s="2488"/>
      <c r="Q745" s="2488"/>
    </row>
    <row r="746" spans="1:17" ht="15.75" customHeight="1">
      <c r="A746" s="2488"/>
      <c r="B746" s="2488"/>
      <c r="C746" s="2488"/>
      <c r="D746" s="2488"/>
      <c r="E746" s="2488"/>
      <c r="F746" s="2488"/>
      <c r="G746" s="2488"/>
      <c r="H746" s="2488"/>
      <c r="I746" s="2488"/>
      <c r="J746" s="2488"/>
      <c r="K746" s="2488"/>
      <c r="L746" s="2488"/>
      <c r="M746" s="2488"/>
      <c r="N746" s="2488"/>
      <c r="O746" s="2488"/>
      <c r="P746" s="2488"/>
      <c r="Q746" s="2488"/>
    </row>
    <row r="747" spans="1:17" ht="15.75" customHeight="1">
      <c r="A747" s="2488"/>
      <c r="B747" s="2488"/>
      <c r="C747" s="2488"/>
      <c r="D747" s="2488"/>
      <c r="E747" s="2488"/>
      <c r="F747" s="2488"/>
      <c r="G747" s="2488"/>
      <c r="H747" s="2488"/>
      <c r="I747" s="2488"/>
      <c r="J747" s="2488"/>
      <c r="K747" s="2488"/>
      <c r="L747" s="2488"/>
      <c r="M747" s="2488"/>
      <c r="N747" s="2488"/>
      <c r="O747" s="2488"/>
      <c r="P747" s="2488"/>
      <c r="Q747" s="2488"/>
    </row>
    <row r="748" spans="1:17" ht="15.75" customHeight="1">
      <c r="A748" s="2488"/>
      <c r="B748" s="2488"/>
      <c r="C748" s="2488"/>
      <c r="D748" s="2488"/>
      <c r="E748" s="2488"/>
      <c r="F748" s="2488"/>
      <c r="G748" s="2488"/>
      <c r="H748" s="2488"/>
      <c r="I748" s="2488"/>
      <c r="J748" s="2488"/>
      <c r="K748" s="2488"/>
      <c r="L748" s="2488"/>
      <c r="M748" s="2488"/>
      <c r="N748" s="2488"/>
      <c r="O748" s="2488"/>
      <c r="P748" s="2488"/>
      <c r="Q748" s="2488"/>
    </row>
    <row r="749" spans="1:17" ht="15.75" customHeight="1">
      <c r="A749" s="2488"/>
      <c r="B749" s="2488"/>
      <c r="C749" s="2488"/>
      <c r="D749" s="2488"/>
      <c r="E749" s="2488"/>
      <c r="F749" s="2488"/>
      <c r="G749" s="2488"/>
      <c r="H749" s="2488"/>
      <c r="I749" s="2488"/>
      <c r="J749" s="2488"/>
      <c r="K749" s="2488"/>
      <c r="L749" s="2488"/>
      <c r="M749" s="2488"/>
      <c r="N749" s="2488"/>
      <c r="O749" s="2488"/>
      <c r="P749" s="2488"/>
      <c r="Q749" s="2488"/>
    </row>
    <row r="750" spans="1:17" ht="15.75" customHeight="1">
      <c r="A750" s="2488"/>
      <c r="B750" s="2488"/>
      <c r="C750" s="2488"/>
      <c r="D750" s="2488"/>
      <c r="E750" s="2488"/>
      <c r="F750" s="2488"/>
      <c r="G750" s="2488"/>
      <c r="H750" s="2488"/>
      <c r="I750" s="2488"/>
      <c r="J750" s="2488"/>
      <c r="K750" s="2488"/>
      <c r="L750" s="2488"/>
      <c r="M750" s="2488"/>
      <c r="N750" s="2488"/>
      <c r="O750" s="2488"/>
      <c r="P750" s="2488"/>
      <c r="Q750" s="2488"/>
    </row>
    <row r="751" spans="1:17" ht="15.75" customHeight="1">
      <c r="A751" s="2488"/>
      <c r="B751" s="2488"/>
      <c r="C751" s="2488"/>
      <c r="D751" s="2488"/>
      <c r="E751" s="2488"/>
      <c r="F751" s="2488"/>
      <c r="G751" s="2488"/>
      <c r="H751" s="2488"/>
      <c r="I751" s="2488"/>
      <c r="J751" s="2488"/>
      <c r="K751" s="2488"/>
      <c r="L751" s="2488"/>
      <c r="M751" s="2488"/>
      <c r="N751" s="2488"/>
      <c r="O751" s="2488"/>
      <c r="P751" s="2488"/>
      <c r="Q751" s="2488"/>
    </row>
    <row r="752" spans="1:17" ht="15.75" customHeight="1">
      <c r="A752" s="2488"/>
      <c r="B752" s="2488"/>
      <c r="C752" s="2488"/>
      <c r="D752" s="2488"/>
      <c r="E752" s="2488"/>
      <c r="F752" s="2488"/>
      <c r="G752" s="2488"/>
      <c r="H752" s="2488"/>
      <c r="I752" s="2488"/>
      <c r="J752" s="2488"/>
      <c r="K752" s="2488"/>
      <c r="L752" s="2488"/>
      <c r="M752" s="2488"/>
      <c r="N752" s="2488"/>
      <c r="O752" s="2488"/>
      <c r="P752" s="2488"/>
      <c r="Q752" s="2488"/>
    </row>
    <row r="753" spans="1:17" ht="15.75" customHeight="1">
      <c r="A753" s="2488"/>
      <c r="B753" s="2488"/>
      <c r="C753" s="2488"/>
      <c r="D753" s="2488"/>
      <c r="E753" s="2488"/>
      <c r="F753" s="2488"/>
      <c r="G753" s="2488"/>
      <c r="H753" s="2488"/>
      <c r="I753" s="2488"/>
      <c r="J753" s="2488"/>
      <c r="K753" s="2488"/>
      <c r="L753" s="2488"/>
      <c r="M753" s="2488"/>
      <c r="N753" s="2488"/>
      <c r="O753" s="2488"/>
      <c r="P753" s="2488"/>
      <c r="Q753" s="2488"/>
    </row>
    <row r="754" spans="1:17" ht="15.75" customHeight="1">
      <c r="A754" s="2488"/>
      <c r="B754" s="2488"/>
      <c r="C754" s="2488"/>
      <c r="D754" s="2488"/>
      <c r="E754" s="2488"/>
      <c r="F754" s="2488"/>
      <c r="G754" s="2488"/>
      <c r="H754" s="2488"/>
      <c r="I754" s="2488"/>
      <c r="J754" s="2488"/>
      <c r="K754" s="2488"/>
      <c r="L754" s="2488"/>
      <c r="M754" s="2488"/>
      <c r="N754" s="2488"/>
      <c r="O754" s="2488"/>
      <c r="P754" s="2488"/>
      <c r="Q754" s="2488"/>
    </row>
    <row r="755" spans="1:17" ht="15.75" customHeight="1">
      <c r="A755" s="2488"/>
      <c r="B755" s="2488"/>
      <c r="C755" s="2488"/>
      <c r="D755" s="2488"/>
      <c r="E755" s="2488"/>
      <c r="F755" s="2488"/>
      <c r="G755" s="2488"/>
      <c r="H755" s="2488"/>
      <c r="I755" s="2488"/>
      <c r="J755" s="2488"/>
      <c r="K755" s="2488"/>
      <c r="L755" s="2488"/>
      <c r="M755" s="2488"/>
      <c r="N755" s="2488"/>
      <c r="O755" s="2488"/>
      <c r="P755" s="2488"/>
      <c r="Q755" s="2488"/>
    </row>
    <row r="756" spans="1:17" ht="15.75" customHeight="1">
      <c r="A756" s="2488"/>
      <c r="B756" s="2488"/>
      <c r="C756" s="2488"/>
      <c r="D756" s="2488"/>
      <c r="E756" s="2488"/>
      <c r="F756" s="2488"/>
      <c r="G756" s="2488"/>
      <c r="H756" s="2488"/>
      <c r="I756" s="2488"/>
      <c r="J756" s="2488"/>
      <c r="K756" s="2488"/>
      <c r="L756" s="2488"/>
      <c r="M756" s="2488"/>
      <c r="N756" s="2488"/>
      <c r="O756" s="2488"/>
      <c r="P756" s="2488"/>
      <c r="Q756" s="2488"/>
    </row>
    <row r="757" spans="1:17" ht="15.75" customHeight="1">
      <c r="A757" s="2488"/>
      <c r="B757" s="2488"/>
      <c r="C757" s="2488"/>
      <c r="D757" s="2488"/>
      <c r="E757" s="2488"/>
      <c r="F757" s="2488"/>
      <c r="G757" s="2488"/>
      <c r="H757" s="2488"/>
      <c r="I757" s="2488"/>
      <c r="J757" s="2488"/>
      <c r="K757" s="2488"/>
      <c r="L757" s="2488"/>
      <c r="M757" s="2488"/>
      <c r="N757" s="2488"/>
      <c r="O757" s="2488"/>
      <c r="P757" s="2488"/>
      <c r="Q757" s="2488"/>
    </row>
    <row r="758" spans="1:17" ht="15.75" customHeight="1">
      <c r="A758" s="2488"/>
      <c r="B758" s="2488"/>
      <c r="C758" s="2488"/>
      <c r="D758" s="2488"/>
      <c r="E758" s="2488"/>
      <c r="F758" s="2488"/>
      <c r="G758" s="2488"/>
      <c r="H758" s="2488"/>
      <c r="I758" s="2488"/>
      <c r="J758" s="2488"/>
      <c r="K758" s="2488"/>
      <c r="L758" s="2488"/>
      <c r="M758" s="2488"/>
      <c r="N758" s="2488"/>
      <c r="O758" s="2488"/>
      <c r="P758" s="2488"/>
      <c r="Q758" s="2488"/>
    </row>
    <row r="759" spans="1:17" ht="15.75" customHeight="1">
      <c r="A759" s="2488"/>
      <c r="B759" s="2488"/>
      <c r="C759" s="2488"/>
      <c r="D759" s="2488"/>
      <c r="E759" s="2488"/>
      <c r="F759" s="2488"/>
      <c r="G759" s="2488"/>
      <c r="H759" s="2488"/>
      <c r="I759" s="2488"/>
      <c r="J759" s="2488"/>
      <c r="K759" s="2488"/>
      <c r="L759" s="2488"/>
      <c r="M759" s="2488"/>
      <c r="N759" s="2488"/>
      <c r="O759" s="2488"/>
      <c r="P759" s="2488"/>
      <c r="Q759" s="2488"/>
    </row>
    <row r="760" spans="1:17" ht="15.75" customHeight="1">
      <c r="A760" s="2488"/>
      <c r="B760" s="2488"/>
      <c r="C760" s="2488"/>
      <c r="D760" s="2488"/>
      <c r="E760" s="2488"/>
      <c r="F760" s="2488"/>
      <c r="G760" s="2488"/>
      <c r="H760" s="2488"/>
      <c r="I760" s="2488"/>
      <c r="J760" s="2488"/>
      <c r="K760" s="2488"/>
      <c r="L760" s="2488"/>
      <c r="M760" s="2488"/>
      <c r="N760" s="2488"/>
      <c r="O760" s="2488"/>
      <c r="P760" s="2488"/>
      <c r="Q760" s="2488"/>
    </row>
    <row r="761" spans="1:17" ht="15.75" customHeight="1">
      <c r="A761" s="2488"/>
      <c r="B761" s="2488"/>
      <c r="C761" s="2488"/>
      <c r="D761" s="2488"/>
      <c r="E761" s="2488"/>
      <c r="F761" s="2488"/>
      <c r="G761" s="2488"/>
      <c r="H761" s="2488"/>
      <c r="I761" s="2488"/>
      <c r="J761" s="2488"/>
      <c r="K761" s="2488"/>
      <c r="L761" s="2488"/>
      <c r="M761" s="2488"/>
      <c r="N761" s="2488"/>
      <c r="O761" s="2488"/>
      <c r="P761" s="2488"/>
      <c r="Q761" s="2488"/>
    </row>
    <row r="762" spans="1:17" ht="15.75" customHeight="1">
      <c r="A762" s="2488"/>
      <c r="B762" s="2488"/>
      <c r="C762" s="2488"/>
      <c r="D762" s="2488"/>
      <c r="E762" s="2488"/>
      <c r="F762" s="2488"/>
      <c r="G762" s="2488"/>
      <c r="H762" s="2488"/>
      <c r="I762" s="2488"/>
      <c r="J762" s="2488"/>
      <c r="K762" s="2488"/>
      <c r="L762" s="2488"/>
      <c r="M762" s="2488"/>
      <c r="N762" s="2488"/>
      <c r="O762" s="2488"/>
      <c r="P762" s="2488"/>
      <c r="Q762" s="2488"/>
    </row>
    <row r="763" spans="1:17" ht="15.75" customHeight="1">
      <c r="A763" s="2488"/>
      <c r="B763" s="2488"/>
      <c r="C763" s="2488"/>
      <c r="D763" s="2488"/>
      <c r="E763" s="2488"/>
      <c r="F763" s="2488"/>
      <c r="G763" s="2488"/>
      <c r="H763" s="2488"/>
      <c r="I763" s="2488"/>
      <c r="J763" s="2488"/>
      <c r="K763" s="2488"/>
      <c r="L763" s="2488"/>
      <c r="M763" s="2488"/>
      <c r="N763" s="2488"/>
      <c r="O763" s="2488"/>
      <c r="P763" s="2488"/>
      <c r="Q763" s="2488"/>
    </row>
    <row r="764" spans="1:17" ht="15.75" customHeight="1">
      <c r="A764" s="2488"/>
      <c r="B764" s="2488"/>
      <c r="C764" s="2488"/>
      <c r="D764" s="2488"/>
      <c r="E764" s="2488"/>
      <c r="F764" s="2488"/>
      <c r="G764" s="2488"/>
      <c r="H764" s="2488"/>
      <c r="I764" s="2488"/>
      <c r="J764" s="2488"/>
      <c r="K764" s="2488"/>
      <c r="L764" s="2488"/>
      <c r="M764" s="2488"/>
      <c r="N764" s="2488"/>
      <c r="O764" s="2488"/>
      <c r="P764" s="2488"/>
      <c r="Q764" s="2488"/>
    </row>
    <row r="765" spans="1:17" ht="15.75" customHeight="1">
      <c r="A765" s="2488"/>
      <c r="B765" s="2488"/>
      <c r="C765" s="2488"/>
      <c r="D765" s="2488"/>
      <c r="E765" s="2488"/>
      <c r="F765" s="2488"/>
      <c r="G765" s="2488"/>
      <c r="H765" s="2488"/>
      <c r="I765" s="2488"/>
      <c r="J765" s="2488"/>
      <c r="K765" s="2488"/>
      <c r="L765" s="2488"/>
      <c r="M765" s="2488"/>
      <c r="N765" s="2488"/>
      <c r="O765" s="2488"/>
      <c r="P765" s="2488"/>
      <c r="Q765" s="2488"/>
    </row>
    <row r="766" spans="1:17" ht="15.75" customHeight="1">
      <c r="A766" s="2488"/>
      <c r="B766" s="2488"/>
      <c r="C766" s="2488"/>
      <c r="D766" s="2488"/>
      <c r="E766" s="2488"/>
      <c r="F766" s="2488"/>
      <c r="G766" s="2488"/>
      <c r="H766" s="2488"/>
      <c r="I766" s="2488"/>
      <c r="J766" s="2488"/>
      <c r="K766" s="2488"/>
      <c r="L766" s="2488"/>
      <c r="M766" s="2488"/>
      <c r="N766" s="2488"/>
      <c r="O766" s="2488"/>
      <c r="P766" s="2488"/>
      <c r="Q766" s="2488"/>
    </row>
    <row r="767" spans="1:17" ht="15.75" customHeight="1">
      <c r="A767" s="2488"/>
      <c r="B767" s="2488"/>
      <c r="C767" s="2488"/>
      <c r="D767" s="2488"/>
      <c r="E767" s="2488"/>
      <c r="F767" s="2488"/>
      <c r="G767" s="2488"/>
      <c r="H767" s="2488"/>
      <c r="I767" s="2488"/>
      <c r="J767" s="2488"/>
      <c r="K767" s="2488"/>
      <c r="L767" s="2488"/>
      <c r="M767" s="2488"/>
      <c r="N767" s="2488"/>
      <c r="O767" s="2488"/>
      <c r="P767" s="2488"/>
      <c r="Q767" s="2488"/>
    </row>
    <row r="768" spans="1:17" ht="15.75" customHeight="1">
      <c r="A768" s="2488"/>
      <c r="B768" s="2488"/>
      <c r="C768" s="2488"/>
      <c r="D768" s="2488"/>
      <c r="E768" s="2488"/>
      <c r="F768" s="2488"/>
      <c r="G768" s="2488"/>
      <c r="H768" s="2488"/>
      <c r="I768" s="2488"/>
      <c r="J768" s="2488"/>
      <c r="K768" s="2488"/>
      <c r="L768" s="2488"/>
      <c r="M768" s="2488"/>
      <c r="N768" s="2488"/>
      <c r="O768" s="2488"/>
      <c r="P768" s="2488"/>
      <c r="Q768" s="2488"/>
    </row>
    <row r="769" spans="1:17" ht="15.75" customHeight="1">
      <c r="A769" s="2488"/>
      <c r="B769" s="2488"/>
      <c r="C769" s="2488"/>
      <c r="D769" s="2488"/>
      <c r="E769" s="2488"/>
      <c r="F769" s="2488"/>
      <c r="G769" s="2488"/>
      <c r="H769" s="2488"/>
      <c r="I769" s="2488"/>
      <c r="J769" s="2488"/>
      <c r="K769" s="2488"/>
      <c r="L769" s="2488"/>
      <c r="M769" s="2488"/>
      <c r="N769" s="2488"/>
      <c r="O769" s="2488"/>
      <c r="P769" s="2488"/>
      <c r="Q769" s="2488"/>
    </row>
    <row r="770" spans="1:17" ht="15.75" customHeight="1">
      <c r="A770" s="2488"/>
      <c r="B770" s="2488"/>
      <c r="C770" s="2488"/>
      <c r="D770" s="2488"/>
      <c r="E770" s="2488"/>
      <c r="F770" s="2488"/>
      <c r="G770" s="2488"/>
      <c r="H770" s="2488"/>
      <c r="I770" s="2488"/>
      <c r="J770" s="2488"/>
      <c r="K770" s="2488"/>
      <c r="L770" s="2488"/>
      <c r="M770" s="2488"/>
      <c r="N770" s="2488"/>
      <c r="O770" s="2488"/>
      <c r="P770" s="2488"/>
      <c r="Q770" s="2488"/>
    </row>
    <row r="771" spans="1:17" ht="15.75" customHeight="1">
      <c r="A771" s="2488"/>
      <c r="B771" s="2488"/>
      <c r="C771" s="2488"/>
      <c r="D771" s="2488"/>
      <c r="E771" s="2488"/>
      <c r="F771" s="2488"/>
      <c r="G771" s="2488"/>
      <c r="H771" s="2488"/>
      <c r="I771" s="2488"/>
      <c r="J771" s="2488"/>
      <c r="K771" s="2488"/>
      <c r="L771" s="2488"/>
      <c r="M771" s="2488"/>
      <c r="N771" s="2488"/>
      <c r="O771" s="2488"/>
      <c r="P771" s="2488"/>
      <c r="Q771" s="2488"/>
    </row>
    <row r="772" spans="1:17" ht="15.75" customHeight="1">
      <c r="A772" s="2488"/>
      <c r="B772" s="2488"/>
      <c r="C772" s="2488"/>
      <c r="D772" s="2488"/>
      <c r="E772" s="2488"/>
      <c r="F772" s="2488"/>
      <c r="G772" s="2488"/>
      <c r="H772" s="2488"/>
      <c r="I772" s="2488"/>
      <c r="J772" s="2488"/>
      <c r="K772" s="2488"/>
      <c r="L772" s="2488"/>
      <c r="M772" s="2488"/>
      <c r="N772" s="2488"/>
      <c r="O772" s="2488"/>
      <c r="P772" s="2488"/>
      <c r="Q772" s="2488"/>
    </row>
    <row r="773" spans="1:17" ht="15.75" customHeight="1">
      <c r="A773" s="2488"/>
      <c r="B773" s="2488"/>
      <c r="C773" s="2488"/>
      <c r="D773" s="2488"/>
      <c r="E773" s="2488"/>
      <c r="F773" s="2488"/>
      <c r="G773" s="2488"/>
      <c r="H773" s="2488"/>
      <c r="I773" s="2488"/>
      <c r="J773" s="2488"/>
      <c r="K773" s="2488"/>
      <c r="L773" s="2488"/>
      <c r="M773" s="2488"/>
      <c r="N773" s="2488"/>
      <c r="O773" s="2488"/>
      <c r="P773" s="2488"/>
      <c r="Q773" s="2488"/>
    </row>
    <row r="774" spans="1:17" ht="15.75" customHeight="1">
      <c r="A774" s="2488"/>
      <c r="B774" s="2488"/>
      <c r="C774" s="2488"/>
      <c r="D774" s="2488"/>
      <c r="E774" s="2488"/>
      <c r="F774" s="2488"/>
      <c r="G774" s="2488"/>
      <c r="H774" s="2488"/>
      <c r="I774" s="2488"/>
      <c r="J774" s="2488"/>
      <c r="K774" s="2488"/>
      <c r="L774" s="2488"/>
      <c r="M774" s="2488"/>
      <c r="N774" s="2488"/>
      <c r="O774" s="2488"/>
      <c r="P774" s="2488"/>
      <c r="Q774" s="2488"/>
    </row>
    <row r="775" spans="1:17" ht="15.75" customHeight="1">
      <c r="A775" s="2488"/>
      <c r="B775" s="2488"/>
      <c r="C775" s="2488"/>
      <c r="D775" s="2488"/>
      <c r="E775" s="2488"/>
      <c r="F775" s="2488"/>
      <c r="G775" s="2488"/>
      <c r="H775" s="2488"/>
      <c r="I775" s="2488"/>
      <c r="J775" s="2488"/>
      <c r="K775" s="2488"/>
      <c r="L775" s="2488"/>
      <c r="M775" s="2488"/>
      <c r="N775" s="2488"/>
      <c r="O775" s="2488"/>
      <c r="P775" s="2488"/>
      <c r="Q775" s="2488"/>
    </row>
    <row r="776" spans="1:17" ht="15.75" customHeight="1">
      <c r="A776" s="2488"/>
      <c r="B776" s="2488"/>
      <c r="C776" s="2488"/>
      <c r="D776" s="2488"/>
      <c r="E776" s="2488"/>
      <c r="F776" s="2488"/>
      <c r="G776" s="2488"/>
      <c r="H776" s="2488"/>
      <c r="I776" s="2488"/>
      <c r="J776" s="2488"/>
      <c r="K776" s="2488"/>
      <c r="L776" s="2488"/>
      <c r="M776" s="2488"/>
      <c r="N776" s="2488"/>
      <c r="O776" s="2488"/>
      <c r="P776" s="2488"/>
      <c r="Q776" s="2488"/>
    </row>
    <row r="777" spans="1:17" ht="15.75" customHeight="1">
      <c r="A777" s="2488"/>
      <c r="B777" s="2488"/>
      <c r="C777" s="2488"/>
      <c r="D777" s="2488"/>
      <c r="E777" s="2488"/>
      <c r="F777" s="2488"/>
      <c r="G777" s="2488"/>
      <c r="H777" s="2488"/>
      <c r="I777" s="2488"/>
      <c r="J777" s="2488"/>
      <c r="K777" s="2488"/>
      <c r="L777" s="2488"/>
      <c r="M777" s="2488"/>
      <c r="N777" s="2488"/>
      <c r="O777" s="2488"/>
      <c r="P777" s="2488"/>
      <c r="Q777" s="2488"/>
    </row>
    <row r="778" spans="1:17" ht="15.75" customHeight="1">
      <c r="A778" s="2488"/>
      <c r="B778" s="2488"/>
      <c r="C778" s="2488"/>
      <c r="D778" s="2488"/>
      <c r="E778" s="2488"/>
      <c r="F778" s="2488"/>
      <c r="G778" s="2488"/>
      <c r="H778" s="2488"/>
      <c r="I778" s="2488"/>
      <c r="J778" s="2488"/>
      <c r="K778" s="2488"/>
      <c r="L778" s="2488"/>
      <c r="M778" s="2488"/>
      <c r="N778" s="2488"/>
      <c r="O778" s="2488"/>
      <c r="P778" s="2488"/>
      <c r="Q778" s="2488"/>
    </row>
    <row r="779" spans="1:17" ht="15.75" customHeight="1">
      <c r="A779" s="2488"/>
      <c r="B779" s="2488"/>
      <c r="C779" s="2488"/>
      <c r="D779" s="2488"/>
      <c r="E779" s="2488"/>
      <c r="F779" s="2488"/>
      <c r="G779" s="2488"/>
      <c r="H779" s="2488"/>
      <c r="I779" s="2488"/>
      <c r="J779" s="2488"/>
      <c r="K779" s="2488"/>
      <c r="L779" s="2488"/>
      <c r="M779" s="2488"/>
      <c r="N779" s="2488"/>
      <c r="O779" s="2488"/>
      <c r="P779" s="2488"/>
      <c r="Q779" s="2488"/>
    </row>
    <row r="780" spans="1:17" ht="15.75" customHeight="1">
      <c r="A780" s="2488"/>
      <c r="B780" s="2488"/>
      <c r="C780" s="2488"/>
      <c r="D780" s="2488"/>
      <c r="E780" s="2488"/>
      <c r="F780" s="2488"/>
      <c r="G780" s="2488"/>
      <c r="H780" s="2488"/>
      <c r="I780" s="2488"/>
      <c r="J780" s="2488"/>
      <c r="K780" s="2488"/>
      <c r="L780" s="2488"/>
      <c r="M780" s="2488"/>
      <c r="N780" s="2488"/>
      <c r="O780" s="2488"/>
      <c r="P780" s="2488"/>
      <c r="Q780" s="2488"/>
    </row>
    <row r="781" spans="1:17" ht="15.75" customHeight="1">
      <c r="A781" s="2488"/>
      <c r="B781" s="2488"/>
      <c r="C781" s="2488"/>
      <c r="D781" s="2488"/>
      <c r="E781" s="2488"/>
      <c r="F781" s="2488"/>
      <c r="G781" s="2488"/>
      <c r="H781" s="2488"/>
      <c r="I781" s="2488"/>
      <c r="J781" s="2488"/>
      <c r="K781" s="2488"/>
      <c r="L781" s="2488"/>
      <c r="M781" s="2488"/>
      <c r="N781" s="2488"/>
      <c r="O781" s="2488"/>
      <c r="P781" s="2488"/>
      <c r="Q781" s="2488"/>
    </row>
    <row r="782" spans="1:17" ht="15.75" customHeight="1">
      <c r="A782" s="2488"/>
      <c r="B782" s="2488"/>
      <c r="C782" s="2488"/>
      <c r="D782" s="2488"/>
      <c r="E782" s="2488"/>
      <c r="F782" s="2488"/>
      <c r="G782" s="2488"/>
      <c r="H782" s="2488"/>
      <c r="I782" s="2488"/>
      <c r="J782" s="2488"/>
      <c r="K782" s="2488"/>
      <c r="L782" s="2488"/>
      <c r="M782" s="2488"/>
      <c r="N782" s="2488"/>
      <c r="O782" s="2488"/>
      <c r="P782" s="2488"/>
      <c r="Q782" s="2488"/>
    </row>
    <row r="783" spans="1:17" ht="15.75" customHeight="1">
      <c r="A783" s="2488"/>
      <c r="B783" s="2488"/>
      <c r="C783" s="2488"/>
      <c r="D783" s="2488"/>
      <c r="E783" s="2488"/>
      <c r="F783" s="2488"/>
      <c r="G783" s="2488"/>
      <c r="H783" s="2488"/>
      <c r="I783" s="2488"/>
      <c r="J783" s="2488"/>
      <c r="K783" s="2488"/>
      <c r="L783" s="2488"/>
      <c r="M783" s="2488"/>
      <c r="N783" s="2488"/>
      <c r="O783" s="2488"/>
      <c r="P783" s="2488"/>
      <c r="Q783" s="2488"/>
    </row>
    <row r="784" spans="1:17" ht="15.75" customHeight="1">
      <c r="A784" s="2488"/>
      <c r="B784" s="2488"/>
      <c r="C784" s="2488"/>
      <c r="D784" s="2488"/>
      <c r="E784" s="2488"/>
      <c r="F784" s="2488"/>
      <c r="G784" s="2488"/>
      <c r="H784" s="2488"/>
      <c r="I784" s="2488"/>
      <c r="J784" s="2488"/>
      <c r="K784" s="2488"/>
      <c r="L784" s="2488"/>
      <c r="M784" s="2488"/>
      <c r="N784" s="2488"/>
      <c r="O784" s="2488"/>
      <c r="P784" s="2488"/>
      <c r="Q784" s="2488"/>
    </row>
    <row r="785" spans="1:17" ht="15.75" customHeight="1">
      <c r="A785" s="2488"/>
      <c r="B785" s="2488"/>
      <c r="C785" s="2488"/>
      <c r="D785" s="2488"/>
      <c r="E785" s="2488"/>
      <c r="F785" s="2488"/>
      <c r="G785" s="2488"/>
      <c r="H785" s="2488"/>
      <c r="I785" s="2488"/>
      <c r="J785" s="2488"/>
      <c r="K785" s="2488"/>
      <c r="L785" s="2488"/>
      <c r="M785" s="2488"/>
      <c r="N785" s="2488"/>
      <c r="O785" s="2488"/>
      <c r="P785" s="2488"/>
      <c r="Q785" s="2488"/>
    </row>
    <row r="786" spans="1:17" ht="15.75" customHeight="1">
      <c r="A786" s="2488"/>
      <c r="B786" s="2488"/>
      <c r="C786" s="2488"/>
      <c r="D786" s="2488"/>
      <c r="E786" s="2488"/>
      <c r="F786" s="2488"/>
      <c r="G786" s="2488"/>
      <c r="H786" s="2488"/>
      <c r="I786" s="2488"/>
      <c r="J786" s="2488"/>
      <c r="K786" s="2488"/>
      <c r="L786" s="2488"/>
      <c r="M786" s="2488"/>
      <c r="N786" s="2488"/>
      <c r="O786" s="2488"/>
      <c r="P786" s="2488"/>
      <c r="Q786" s="2488"/>
    </row>
    <row r="787" spans="1:17" ht="15.75" customHeight="1">
      <c r="A787" s="2488"/>
      <c r="B787" s="2488"/>
      <c r="C787" s="2488"/>
      <c r="D787" s="2488"/>
      <c r="E787" s="2488"/>
      <c r="F787" s="2488"/>
      <c r="G787" s="2488"/>
      <c r="H787" s="2488"/>
      <c r="I787" s="2488"/>
      <c r="J787" s="2488"/>
      <c r="K787" s="2488"/>
      <c r="L787" s="2488"/>
      <c r="M787" s="2488"/>
      <c r="N787" s="2488"/>
      <c r="O787" s="2488"/>
      <c r="P787" s="2488"/>
      <c r="Q787" s="2488"/>
    </row>
    <row r="788" spans="1:17" ht="15.75" customHeight="1">
      <c r="A788" s="2488"/>
      <c r="B788" s="2488"/>
      <c r="C788" s="2488"/>
      <c r="D788" s="2488"/>
      <c r="E788" s="2488"/>
      <c r="F788" s="2488"/>
      <c r="G788" s="2488"/>
      <c r="H788" s="2488"/>
      <c r="I788" s="2488"/>
      <c r="J788" s="2488"/>
      <c r="K788" s="2488"/>
      <c r="L788" s="2488"/>
      <c r="M788" s="2488"/>
      <c r="N788" s="2488"/>
      <c r="O788" s="2488"/>
      <c r="P788" s="2488"/>
      <c r="Q788" s="2488"/>
    </row>
    <row r="789" spans="1:17" ht="15.75" customHeight="1">
      <c r="A789" s="2488"/>
      <c r="B789" s="2488"/>
      <c r="C789" s="2488"/>
      <c r="D789" s="2488"/>
      <c r="E789" s="2488"/>
      <c r="F789" s="2488"/>
      <c r="G789" s="2488"/>
      <c r="H789" s="2488"/>
      <c r="I789" s="2488"/>
      <c r="J789" s="2488"/>
      <c r="K789" s="2488"/>
      <c r="L789" s="2488"/>
      <c r="M789" s="2488"/>
      <c r="N789" s="2488"/>
      <c r="O789" s="2488"/>
      <c r="P789" s="2488"/>
      <c r="Q789" s="2488"/>
    </row>
    <row r="790" spans="1:17" ht="15.75" customHeight="1">
      <c r="A790" s="2488"/>
      <c r="B790" s="2488"/>
      <c r="C790" s="2488"/>
      <c r="D790" s="2488"/>
      <c r="E790" s="2488"/>
      <c r="F790" s="2488"/>
      <c r="G790" s="2488"/>
      <c r="H790" s="2488"/>
      <c r="I790" s="2488"/>
      <c r="J790" s="2488"/>
      <c r="K790" s="2488"/>
      <c r="L790" s="2488"/>
      <c r="M790" s="2488"/>
      <c r="N790" s="2488"/>
      <c r="O790" s="2488"/>
      <c r="P790" s="2488"/>
      <c r="Q790" s="2488"/>
    </row>
    <row r="791" spans="1:17" ht="15.75" customHeight="1">
      <c r="A791" s="2488"/>
      <c r="B791" s="2488"/>
      <c r="C791" s="2488"/>
      <c r="D791" s="2488"/>
      <c r="E791" s="2488"/>
      <c r="F791" s="2488"/>
      <c r="G791" s="2488"/>
      <c r="H791" s="2488"/>
      <c r="I791" s="2488"/>
      <c r="J791" s="2488"/>
      <c r="K791" s="2488"/>
      <c r="L791" s="2488"/>
      <c r="M791" s="2488"/>
      <c r="N791" s="2488"/>
      <c r="O791" s="2488"/>
      <c r="P791" s="2488"/>
      <c r="Q791" s="2488"/>
    </row>
    <row r="792" spans="1:17" ht="15.75" customHeight="1">
      <c r="A792" s="2488"/>
      <c r="B792" s="2488"/>
      <c r="C792" s="2488"/>
      <c r="D792" s="2488"/>
      <c r="E792" s="2488"/>
      <c r="F792" s="2488"/>
      <c r="G792" s="2488"/>
      <c r="H792" s="2488"/>
      <c r="I792" s="2488"/>
      <c r="J792" s="2488"/>
      <c r="K792" s="2488"/>
      <c r="L792" s="2488"/>
      <c r="M792" s="2488"/>
      <c r="N792" s="2488"/>
      <c r="O792" s="2488"/>
      <c r="P792" s="2488"/>
      <c r="Q792" s="2488"/>
    </row>
    <row r="793" spans="1:17" ht="15.75" customHeight="1">
      <c r="A793" s="2488"/>
      <c r="B793" s="2488"/>
      <c r="C793" s="2488"/>
      <c r="D793" s="2488"/>
      <c r="E793" s="2488"/>
      <c r="F793" s="2488"/>
      <c r="G793" s="2488"/>
      <c r="H793" s="2488"/>
      <c r="I793" s="2488"/>
      <c r="J793" s="2488"/>
      <c r="K793" s="2488"/>
      <c r="L793" s="2488"/>
      <c r="M793" s="2488"/>
      <c r="N793" s="2488"/>
      <c r="O793" s="2488"/>
      <c r="P793" s="2488"/>
      <c r="Q793" s="2488"/>
    </row>
    <row r="794" spans="1:17" ht="15.75" customHeight="1">
      <c r="A794" s="2488"/>
      <c r="B794" s="2488"/>
      <c r="C794" s="2488"/>
      <c r="D794" s="2488"/>
      <c r="E794" s="2488"/>
      <c r="F794" s="2488"/>
      <c r="G794" s="2488"/>
      <c r="H794" s="2488"/>
      <c r="I794" s="2488"/>
      <c r="J794" s="2488"/>
      <c r="K794" s="2488"/>
      <c r="L794" s="2488"/>
      <c r="M794" s="2488"/>
      <c r="N794" s="2488"/>
      <c r="O794" s="2488"/>
      <c r="P794" s="2488"/>
      <c r="Q794" s="2488"/>
    </row>
    <row r="795" spans="1:17" ht="15.75" customHeight="1">
      <c r="A795" s="2488"/>
      <c r="B795" s="2488"/>
      <c r="C795" s="2488"/>
      <c r="D795" s="2488"/>
      <c r="E795" s="2488"/>
      <c r="F795" s="2488"/>
      <c r="G795" s="2488"/>
      <c r="H795" s="2488"/>
      <c r="I795" s="2488"/>
      <c r="J795" s="2488"/>
      <c r="K795" s="2488"/>
      <c r="L795" s="2488"/>
      <c r="M795" s="2488"/>
      <c r="N795" s="2488"/>
      <c r="O795" s="2488"/>
      <c r="P795" s="2488"/>
      <c r="Q795" s="2488"/>
    </row>
    <row r="796" spans="1:17" ht="15.75" customHeight="1">
      <c r="A796" s="2488"/>
      <c r="B796" s="2488"/>
      <c r="C796" s="2488"/>
      <c r="D796" s="2488"/>
      <c r="E796" s="2488"/>
      <c r="F796" s="2488"/>
      <c r="G796" s="2488"/>
      <c r="H796" s="2488"/>
      <c r="I796" s="2488"/>
      <c r="J796" s="2488"/>
      <c r="K796" s="2488"/>
      <c r="L796" s="2488"/>
      <c r="M796" s="2488"/>
      <c r="N796" s="2488"/>
      <c r="O796" s="2488"/>
      <c r="P796" s="2488"/>
      <c r="Q796" s="2488"/>
    </row>
    <row r="797" spans="1:17" ht="15.75" customHeight="1">
      <c r="A797" s="2488"/>
      <c r="B797" s="2488"/>
      <c r="C797" s="2488"/>
      <c r="D797" s="2488"/>
      <c r="E797" s="2488"/>
      <c r="F797" s="2488"/>
      <c r="G797" s="2488"/>
      <c r="H797" s="2488"/>
      <c r="I797" s="2488"/>
      <c r="J797" s="2488"/>
      <c r="K797" s="2488"/>
      <c r="L797" s="2488"/>
      <c r="M797" s="2488"/>
      <c r="N797" s="2488"/>
      <c r="O797" s="2488"/>
      <c r="P797" s="2488"/>
      <c r="Q797" s="2488"/>
    </row>
    <row r="798" spans="1:17" ht="15.75" customHeight="1">
      <c r="A798" s="2488"/>
      <c r="B798" s="2488"/>
      <c r="C798" s="2488"/>
      <c r="D798" s="2488"/>
      <c r="E798" s="2488"/>
      <c r="F798" s="2488"/>
      <c r="G798" s="2488"/>
      <c r="H798" s="2488"/>
      <c r="I798" s="2488"/>
      <c r="J798" s="2488"/>
      <c r="K798" s="2488"/>
      <c r="L798" s="2488"/>
      <c r="M798" s="2488"/>
      <c r="N798" s="2488"/>
      <c r="O798" s="2488"/>
      <c r="P798" s="2488"/>
      <c r="Q798" s="2488"/>
    </row>
    <row r="799" spans="1:17" ht="15.75" customHeight="1">
      <c r="A799" s="2488"/>
      <c r="B799" s="2488"/>
      <c r="C799" s="2488"/>
      <c r="D799" s="2488"/>
      <c r="E799" s="2488"/>
      <c r="F799" s="2488"/>
      <c r="G799" s="2488"/>
      <c r="H799" s="2488"/>
      <c r="I799" s="2488"/>
      <c r="J799" s="2488"/>
      <c r="K799" s="2488"/>
      <c r="L799" s="2488"/>
      <c r="M799" s="2488"/>
      <c r="N799" s="2488"/>
      <c r="O799" s="2488"/>
      <c r="P799" s="2488"/>
      <c r="Q799" s="2488"/>
    </row>
    <row r="800" spans="1:17" ht="15.75" customHeight="1">
      <c r="A800" s="2488"/>
      <c r="B800" s="2488"/>
      <c r="C800" s="2488"/>
      <c r="D800" s="2488"/>
      <c r="E800" s="2488"/>
      <c r="F800" s="2488"/>
      <c r="G800" s="2488"/>
      <c r="H800" s="2488"/>
      <c r="I800" s="2488"/>
      <c r="J800" s="2488"/>
      <c r="K800" s="2488"/>
      <c r="L800" s="2488"/>
      <c r="M800" s="2488"/>
      <c r="N800" s="2488"/>
      <c r="O800" s="2488"/>
      <c r="P800" s="2488"/>
      <c r="Q800" s="2488"/>
    </row>
    <row r="801" spans="1:17" ht="15.75" customHeight="1">
      <c r="A801" s="2488"/>
      <c r="B801" s="2488"/>
      <c r="C801" s="2488"/>
      <c r="D801" s="2488"/>
      <c r="E801" s="2488"/>
      <c r="F801" s="2488"/>
      <c r="G801" s="2488"/>
      <c r="H801" s="2488"/>
      <c r="I801" s="2488"/>
      <c r="J801" s="2488"/>
      <c r="K801" s="2488"/>
      <c r="L801" s="2488"/>
      <c r="M801" s="2488"/>
      <c r="N801" s="2488"/>
      <c r="O801" s="2488"/>
      <c r="P801" s="2488"/>
      <c r="Q801" s="2488"/>
    </row>
    <row r="802" spans="1:17" ht="15.75" customHeight="1">
      <c r="A802" s="2488"/>
      <c r="B802" s="2488"/>
      <c r="C802" s="2488"/>
      <c r="D802" s="2488"/>
      <c r="E802" s="2488"/>
      <c r="F802" s="2488"/>
      <c r="G802" s="2488"/>
      <c r="H802" s="2488"/>
      <c r="I802" s="2488"/>
      <c r="J802" s="2488"/>
      <c r="K802" s="2488"/>
      <c r="L802" s="2488"/>
      <c r="M802" s="2488"/>
      <c r="N802" s="2488"/>
      <c r="O802" s="2488"/>
      <c r="P802" s="2488"/>
      <c r="Q802" s="2488"/>
    </row>
    <row r="803" spans="1:17" ht="15.75" customHeight="1">
      <c r="A803" s="2488"/>
      <c r="B803" s="2488"/>
      <c r="C803" s="2488"/>
      <c r="D803" s="2488"/>
      <c r="E803" s="2488"/>
      <c r="F803" s="2488"/>
      <c r="G803" s="2488"/>
      <c r="H803" s="2488"/>
      <c r="I803" s="2488"/>
      <c r="J803" s="2488"/>
      <c r="K803" s="2488"/>
      <c r="L803" s="2488"/>
      <c r="M803" s="2488"/>
      <c r="N803" s="2488"/>
      <c r="O803" s="2488"/>
      <c r="P803" s="2488"/>
      <c r="Q803" s="2488"/>
    </row>
    <row r="804" spans="1:17" ht="15.75" customHeight="1">
      <c r="A804" s="2488"/>
      <c r="B804" s="2488"/>
      <c r="C804" s="2488"/>
      <c r="D804" s="2488"/>
      <c r="E804" s="2488"/>
      <c r="F804" s="2488"/>
      <c r="G804" s="2488"/>
      <c r="H804" s="2488"/>
      <c r="I804" s="2488"/>
      <c r="J804" s="2488"/>
      <c r="K804" s="2488"/>
      <c r="L804" s="2488"/>
      <c r="M804" s="2488"/>
      <c r="N804" s="2488"/>
      <c r="O804" s="2488"/>
      <c r="P804" s="2488"/>
      <c r="Q804" s="2488"/>
    </row>
    <row r="805" spans="1:17" ht="15.75" customHeight="1">
      <c r="A805" s="2488"/>
      <c r="B805" s="2488"/>
      <c r="C805" s="2488"/>
      <c r="D805" s="2488"/>
      <c r="E805" s="2488"/>
      <c r="F805" s="2488"/>
      <c r="G805" s="2488"/>
      <c r="H805" s="2488"/>
      <c r="I805" s="2488"/>
      <c r="J805" s="2488"/>
      <c r="K805" s="2488"/>
      <c r="L805" s="2488"/>
      <c r="M805" s="2488"/>
      <c r="N805" s="2488"/>
      <c r="O805" s="2488"/>
      <c r="P805" s="2488"/>
      <c r="Q805" s="2488"/>
    </row>
    <row r="806" spans="1:17" ht="15.75" customHeight="1">
      <c r="A806" s="2488"/>
      <c r="B806" s="2488"/>
      <c r="C806" s="2488"/>
      <c r="D806" s="2488"/>
      <c r="E806" s="2488"/>
      <c r="F806" s="2488"/>
      <c r="G806" s="2488"/>
      <c r="H806" s="2488"/>
      <c r="I806" s="2488"/>
      <c r="J806" s="2488"/>
      <c r="K806" s="2488"/>
      <c r="L806" s="2488"/>
      <c r="M806" s="2488"/>
      <c r="N806" s="2488"/>
      <c r="O806" s="2488"/>
      <c r="P806" s="2488"/>
      <c r="Q806" s="2488"/>
    </row>
    <row r="807" spans="1:17" ht="15.75" customHeight="1">
      <c r="A807" s="2488"/>
      <c r="B807" s="2488"/>
      <c r="C807" s="2488"/>
      <c r="D807" s="2488"/>
      <c r="E807" s="2488"/>
      <c r="F807" s="2488"/>
      <c r="G807" s="2488"/>
      <c r="H807" s="2488"/>
      <c r="I807" s="2488"/>
      <c r="J807" s="2488"/>
      <c r="K807" s="2488"/>
      <c r="L807" s="2488"/>
      <c r="M807" s="2488"/>
      <c r="N807" s="2488"/>
      <c r="O807" s="2488"/>
      <c r="P807" s="2488"/>
      <c r="Q807" s="2488"/>
    </row>
    <row r="808" spans="1:17" ht="15.75" customHeight="1">
      <c r="A808" s="2488"/>
      <c r="B808" s="2488"/>
      <c r="C808" s="2488"/>
      <c r="D808" s="2488"/>
      <c r="E808" s="2488"/>
      <c r="F808" s="2488"/>
      <c r="G808" s="2488"/>
      <c r="H808" s="2488"/>
      <c r="I808" s="2488"/>
      <c r="J808" s="2488"/>
      <c r="K808" s="2488"/>
      <c r="L808" s="2488"/>
      <c r="M808" s="2488"/>
      <c r="N808" s="2488"/>
      <c r="O808" s="2488"/>
      <c r="P808" s="2488"/>
      <c r="Q808" s="2488"/>
    </row>
    <row r="809" spans="1:17" ht="15.75" customHeight="1">
      <c r="A809" s="2488"/>
      <c r="B809" s="2488"/>
      <c r="C809" s="2488"/>
      <c r="D809" s="2488"/>
      <c r="E809" s="2488"/>
      <c r="F809" s="2488"/>
      <c r="G809" s="2488"/>
      <c r="H809" s="2488"/>
      <c r="I809" s="2488"/>
      <c r="J809" s="2488"/>
      <c r="K809" s="2488"/>
      <c r="L809" s="2488"/>
      <c r="M809" s="2488"/>
      <c r="N809" s="2488"/>
      <c r="O809" s="2488"/>
      <c r="P809" s="2488"/>
      <c r="Q809" s="2488"/>
    </row>
    <row r="810" spans="1:17" ht="15.75" customHeight="1">
      <c r="A810" s="2488"/>
      <c r="B810" s="2488"/>
      <c r="C810" s="2488"/>
      <c r="D810" s="2488"/>
      <c r="E810" s="2488"/>
      <c r="F810" s="2488"/>
      <c r="G810" s="2488"/>
      <c r="H810" s="2488"/>
      <c r="I810" s="2488"/>
      <c r="J810" s="2488"/>
      <c r="K810" s="2488"/>
      <c r="L810" s="2488"/>
      <c r="M810" s="2488"/>
      <c r="N810" s="2488"/>
      <c r="O810" s="2488"/>
      <c r="P810" s="2488"/>
      <c r="Q810" s="2488"/>
    </row>
    <row r="811" spans="1:17" ht="15.75" customHeight="1">
      <c r="A811" s="2488"/>
      <c r="B811" s="2488"/>
      <c r="C811" s="2488"/>
      <c r="D811" s="2488"/>
      <c r="E811" s="2488"/>
      <c r="F811" s="2488"/>
      <c r="G811" s="2488"/>
      <c r="H811" s="2488"/>
      <c r="I811" s="2488"/>
      <c r="J811" s="2488"/>
      <c r="K811" s="2488"/>
      <c r="L811" s="2488"/>
      <c r="M811" s="2488"/>
      <c r="N811" s="2488"/>
      <c r="O811" s="2488"/>
      <c r="P811" s="2488"/>
      <c r="Q811" s="2488"/>
    </row>
    <row r="812" spans="1:17" ht="15.75" customHeight="1">
      <c r="A812" s="2488"/>
      <c r="B812" s="2488"/>
      <c r="C812" s="2488"/>
      <c r="D812" s="2488"/>
      <c r="E812" s="2488"/>
      <c r="F812" s="2488"/>
      <c r="G812" s="2488"/>
      <c r="H812" s="2488"/>
      <c r="I812" s="2488"/>
      <c r="J812" s="2488"/>
      <c r="K812" s="2488"/>
      <c r="L812" s="2488"/>
      <c r="M812" s="2488"/>
      <c r="N812" s="2488"/>
      <c r="O812" s="2488"/>
      <c r="P812" s="2488"/>
      <c r="Q812" s="2488"/>
    </row>
    <row r="813" spans="1:17" ht="15.75" customHeight="1">
      <c r="A813" s="2488"/>
      <c r="B813" s="2488"/>
      <c r="C813" s="2488"/>
      <c r="D813" s="2488"/>
      <c r="E813" s="2488"/>
      <c r="F813" s="2488"/>
      <c r="G813" s="2488"/>
      <c r="H813" s="2488"/>
      <c r="I813" s="2488"/>
      <c r="J813" s="2488"/>
      <c r="K813" s="2488"/>
      <c r="L813" s="2488"/>
      <c r="M813" s="2488"/>
      <c r="N813" s="2488"/>
      <c r="O813" s="2488"/>
      <c r="P813" s="2488"/>
      <c r="Q813" s="2488"/>
    </row>
    <row r="814" spans="1:17" ht="15.75" customHeight="1">
      <c r="A814" s="2488"/>
      <c r="B814" s="2488"/>
      <c r="C814" s="2488"/>
      <c r="D814" s="2488"/>
      <c r="E814" s="2488"/>
      <c r="F814" s="2488"/>
      <c r="G814" s="2488"/>
      <c r="H814" s="2488"/>
      <c r="I814" s="2488"/>
      <c r="J814" s="2488"/>
      <c r="K814" s="2488"/>
      <c r="L814" s="2488"/>
      <c r="M814" s="2488"/>
      <c r="N814" s="2488"/>
      <c r="O814" s="2488"/>
      <c r="P814" s="2488"/>
      <c r="Q814" s="2488"/>
    </row>
    <row r="815" spans="1:17" ht="15.75" customHeight="1">
      <c r="A815" s="2488"/>
      <c r="B815" s="2488"/>
      <c r="C815" s="2488"/>
      <c r="D815" s="2488"/>
      <c r="E815" s="2488"/>
      <c r="F815" s="2488"/>
      <c r="G815" s="2488"/>
      <c r="H815" s="2488"/>
      <c r="I815" s="2488"/>
      <c r="J815" s="2488"/>
      <c r="K815" s="2488"/>
      <c r="L815" s="2488"/>
      <c r="M815" s="2488"/>
      <c r="N815" s="2488"/>
      <c r="O815" s="2488"/>
      <c r="P815" s="2488"/>
      <c r="Q815" s="2488"/>
    </row>
    <row r="816" spans="1:17" ht="15.75" customHeight="1">
      <c r="A816" s="2488"/>
      <c r="B816" s="2488"/>
      <c r="C816" s="2488"/>
      <c r="D816" s="2488"/>
      <c r="E816" s="2488"/>
      <c r="F816" s="2488"/>
      <c r="G816" s="2488"/>
      <c r="H816" s="2488"/>
      <c r="I816" s="2488"/>
      <c r="J816" s="2488"/>
      <c r="K816" s="2488"/>
      <c r="L816" s="2488"/>
      <c r="M816" s="2488"/>
      <c r="N816" s="2488"/>
      <c r="O816" s="2488"/>
      <c r="P816" s="2488"/>
      <c r="Q816" s="2488"/>
    </row>
    <row r="817" spans="1:17" ht="15.75" customHeight="1">
      <c r="A817" s="2488"/>
      <c r="B817" s="2488"/>
      <c r="C817" s="2488"/>
      <c r="D817" s="2488"/>
      <c r="E817" s="2488"/>
      <c r="F817" s="2488"/>
      <c r="G817" s="2488"/>
      <c r="H817" s="2488"/>
      <c r="I817" s="2488"/>
      <c r="J817" s="2488"/>
      <c r="K817" s="2488"/>
      <c r="L817" s="2488"/>
      <c r="M817" s="2488"/>
      <c r="N817" s="2488"/>
      <c r="O817" s="2488"/>
      <c r="P817" s="2488"/>
      <c r="Q817" s="2488"/>
    </row>
    <row r="818" spans="1:17" ht="15.75" customHeight="1">
      <c r="A818" s="2488"/>
      <c r="B818" s="2488"/>
      <c r="C818" s="2488"/>
      <c r="D818" s="2488"/>
      <c r="E818" s="2488"/>
      <c r="F818" s="2488"/>
      <c r="G818" s="2488"/>
      <c r="H818" s="2488"/>
      <c r="I818" s="2488"/>
      <c r="J818" s="2488"/>
      <c r="K818" s="2488"/>
      <c r="L818" s="2488"/>
      <c r="M818" s="2488"/>
      <c r="N818" s="2488"/>
      <c r="O818" s="2488"/>
      <c r="P818" s="2488"/>
      <c r="Q818" s="2488"/>
    </row>
    <row r="819" spans="1:17" ht="15.75" customHeight="1">
      <c r="A819" s="2488"/>
      <c r="B819" s="2488"/>
      <c r="C819" s="2488"/>
      <c r="D819" s="2488"/>
      <c r="E819" s="2488"/>
      <c r="F819" s="2488"/>
      <c r="G819" s="2488"/>
      <c r="H819" s="2488"/>
      <c r="I819" s="2488"/>
      <c r="J819" s="2488"/>
      <c r="K819" s="2488"/>
      <c r="L819" s="2488"/>
      <c r="M819" s="2488"/>
      <c r="N819" s="2488"/>
      <c r="O819" s="2488"/>
      <c r="P819" s="2488"/>
      <c r="Q819" s="2488"/>
    </row>
    <row r="820" spans="1:17" ht="15.75" customHeight="1">
      <c r="A820" s="2488"/>
      <c r="B820" s="2488"/>
      <c r="C820" s="2488"/>
      <c r="D820" s="2488"/>
      <c r="E820" s="2488"/>
      <c r="F820" s="2488"/>
      <c r="G820" s="2488"/>
      <c r="H820" s="2488"/>
      <c r="I820" s="2488"/>
      <c r="J820" s="2488"/>
      <c r="K820" s="2488"/>
      <c r="L820" s="2488"/>
      <c r="M820" s="2488"/>
      <c r="N820" s="2488"/>
      <c r="O820" s="2488"/>
      <c r="P820" s="2488"/>
      <c r="Q820" s="2488"/>
    </row>
    <row r="821" spans="1:17" ht="15.75" customHeight="1">
      <c r="A821" s="2488"/>
      <c r="B821" s="2488"/>
      <c r="C821" s="2488"/>
      <c r="D821" s="2488"/>
      <c r="E821" s="2488"/>
      <c r="F821" s="2488"/>
      <c r="G821" s="2488"/>
      <c r="H821" s="2488"/>
      <c r="I821" s="2488"/>
      <c r="J821" s="2488"/>
      <c r="K821" s="2488"/>
      <c r="L821" s="2488"/>
      <c r="M821" s="2488"/>
      <c r="N821" s="2488"/>
      <c r="O821" s="2488"/>
      <c r="P821" s="2488"/>
      <c r="Q821" s="2488"/>
    </row>
    <row r="822" spans="1:17" ht="15.75" customHeight="1">
      <c r="A822" s="2488"/>
      <c r="B822" s="2488"/>
      <c r="C822" s="2488"/>
      <c r="D822" s="2488"/>
      <c r="E822" s="2488"/>
      <c r="F822" s="2488"/>
      <c r="G822" s="2488"/>
      <c r="H822" s="2488"/>
      <c r="I822" s="2488"/>
      <c r="J822" s="2488"/>
      <c r="K822" s="2488"/>
      <c r="L822" s="2488"/>
      <c r="M822" s="2488"/>
      <c r="N822" s="2488"/>
      <c r="O822" s="2488"/>
      <c r="P822" s="2488"/>
      <c r="Q822" s="2488"/>
    </row>
    <row r="823" spans="1:17" ht="15.75" customHeight="1">
      <c r="A823" s="2488"/>
      <c r="B823" s="2488"/>
      <c r="C823" s="2488"/>
      <c r="D823" s="2488"/>
      <c r="E823" s="2488"/>
      <c r="F823" s="2488"/>
      <c r="G823" s="2488"/>
      <c r="H823" s="2488"/>
      <c r="I823" s="2488"/>
      <c r="J823" s="2488"/>
      <c r="K823" s="2488"/>
      <c r="L823" s="2488"/>
      <c r="M823" s="2488"/>
      <c r="N823" s="2488"/>
      <c r="O823" s="2488"/>
      <c r="P823" s="2488"/>
      <c r="Q823" s="2488"/>
    </row>
    <row r="824" spans="1:17" ht="15.75" customHeight="1">
      <c r="A824" s="2488"/>
      <c r="B824" s="2488"/>
      <c r="C824" s="2488"/>
      <c r="D824" s="2488"/>
      <c r="E824" s="2488"/>
      <c r="F824" s="2488"/>
      <c r="G824" s="2488"/>
      <c r="H824" s="2488"/>
      <c r="I824" s="2488"/>
      <c r="J824" s="2488"/>
      <c r="K824" s="2488"/>
      <c r="L824" s="2488"/>
      <c r="M824" s="2488"/>
      <c r="N824" s="2488"/>
      <c r="O824" s="2488"/>
      <c r="P824" s="2488"/>
      <c r="Q824" s="2488"/>
    </row>
    <row r="825" spans="1:17" ht="15.75" customHeight="1">
      <c r="A825" s="2488"/>
      <c r="B825" s="2488"/>
      <c r="C825" s="2488"/>
      <c r="D825" s="2488"/>
      <c r="E825" s="2488"/>
      <c r="F825" s="2488"/>
      <c r="G825" s="2488"/>
      <c r="H825" s="2488"/>
      <c r="I825" s="2488"/>
      <c r="J825" s="2488"/>
      <c r="K825" s="2488"/>
      <c r="L825" s="2488"/>
      <c r="M825" s="2488"/>
      <c r="N825" s="2488"/>
      <c r="O825" s="2488"/>
      <c r="P825" s="2488"/>
      <c r="Q825" s="2488"/>
    </row>
    <row r="826" spans="1:17" ht="15.75" customHeight="1">
      <c r="A826" s="2488"/>
      <c r="B826" s="2488"/>
      <c r="C826" s="2488"/>
      <c r="D826" s="2488"/>
      <c r="E826" s="2488"/>
      <c r="F826" s="2488"/>
      <c r="G826" s="2488"/>
      <c r="H826" s="2488"/>
      <c r="I826" s="2488"/>
      <c r="J826" s="2488"/>
      <c r="K826" s="2488"/>
      <c r="L826" s="2488"/>
      <c r="M826" s="2488"/>
      <c r="N826" s="2488"/>
      <c r="O826" s="2488"/>
      <c r="P826" s="2488"/>
      <c r="Q826" s="2488"/>
    </row>
    <row r="827" spans="1:17" ht="15.75" customHeight="1">
      <c r="A827" s="2488"/>
      <c r="B827" s="2488"/>
      <c r="C827" s="2488"/>
      <c r="D827" s="2488"/>
      <c r="E827" s="2488"/>
      <c r="F827" s="2488"/>
      <c r="G827" s="2488"/>
      <c r="H827" s="2488"/>
      <c r="I827" s="2488"/>
      <c r="J827" s="2488"/>
      <c r="K827" s="2488"/>
      <c r="L827" s="2488"/>
      <c r="M827" s="2488"/>
      <c r="N827" s="2488"/>
      <c r="O827" s="2488"/>
      <c r="P827" s="2488"/>
      <c r="Q827" s="2488"/>
    </row>
    <row r="828" spans="1:17" ht="15.75" customHeight="1">
      <c r="A828" s="2488"/>
      <c r="B828" s="2488"/>
      <c r="C828" s="2488"/>
      <c r="D828" s="2488"/>
      <c r="E828" s="2488"/>
      <c r="F828" s="2488"/>
      <c r="G828" s="2488"/>
      <c r="H828" s="2488"/>
      <c r="I828" s="2488"/>
      <c r="J828" s="2488"/>
      <c r="K828" s="2488"/>
      <c r="L828" s="2488"/>
      <c r="M828" s="2488"/>
      <c r="N828" s="2488"/>
      <c r="O828" s="2488"/>
      <c r="P828" s="2488"/>
      <c r="Q828" s="2488"/>
    </row>
    <row r="829" spans="1:17" ht="15.75" customHeight="1">
      <c r="A829" s="2488"/>
      <c r="B829" s="2488"/>
      <c r="C829" s="2488"/>
      <c r="D829" s="2488"/>
      <c r="E829" s="2488"/>
      <c r="F829" s="2488"/>
      <c r="G829" s="2488"/>
      <c r="H829" s="2488"/>
      <c r="I829" s="2488"/>
      <c r="J829" s="2488"/>
      <c r="K829" s="2488"/>
      <c r="L829" s="2488"/>
      <c r="M829" s="2488"/>
      <c r="N829" s="2488"/>
      <c r="O829" s="2488"/>
      <c r="P829" s="2488"/>
      <c r="Q829" s="2488"/>
    </row>
    <row r="830" spans="1:17" ht="15.75" customHeight="1">
      <c r="A830" s="2488"/>
      <c r="B830" s="2488"/>
      <c r="C830" s="2488"/>
      <c r="D830" s="2488"/>
      <c r="E830" s="2488"/>
      <c r="F830" s="2488"/>
      <c r="G830" s="2488"/>
      <c r="H830" s="2488"/>
      <c r="I830" s="2488"/>
      <c r="J830" s="2488"/>
      <c r="K830" s="2488"/>
      <c r="L830" s="2488"/>
      <c r="M830" s="2488"/>
      <c r="N830" s="2488"/>
      <c r="O830" s="2488"/>
      <c r="P830" s="2488"/>
      <c r="Q830" s="2488"/>
    </row>
    <row r="831" spans="1:17" ht="15.75" customHeight="1">
      <c r="A831" s="2488"/>
      <c r="B831" s="2488"/>
      <c r="C831" s="2488"/>
      <c r="D831" s="2488"/>
      <c r="E831" s="2488"/>
      <c r="F831" s="2488"/>
      <c r="G831" s="2488"/>
      <c r="H831" s="2488"/>
      <c r="I831" s="2488"/>
      <c r="J831" s="2488"/>
      <c r="K831" s="2488"/>
      <c r="L831" s="2488"/>
      <c r="M831" s="2488"/>
      <c r="N831" s="2488"/>
      <c r="O831" s="2488"/>
      <c r="P831" s="2488"/>
      <c r="Q831" s="2488"/>
    </row>
    <row r="832" spans="1:17" ht="15.75" customHeight="1">
      <c r="A832" s="2488"/>
      <c r="B832" s="2488"/>
      <c r="C832" s="2488"/>
      <c r="D832" s="2488"/>
      <c r="E832" s="2488"/>
      <c r="F832" s="2488"/>
      <c r="G832" s="2488"/>
      <c r="H832" s="2488"/>
      <c r="I832" s="2488"/>
      <c r="J832" s="2488"/>
      <c r="K832" s="2488"/>
      <c r="L832" s="2488"/>
      <c r="M832" s="2488"/>
      <c r="N832" s="2488"/>
      <c r="O832" s="2488"/>
      <c r="P832" s="2488"/>
      <c r="Q832" s="2488"/>
    </row>
    <row r="833" spans="1:17" ht="15.75" customHeight="1">
      <c r="A833" s="2488"/>
      <c r="B833" s="2488"/>
      <c r="C833" s="2488"/>
      <c r="D833" s="2488"/>
      <c r="E833" s="2488"/>
      <c r="F833" s="2488"/>
      <c r="G833" s="2488"/>
      <c r="H833" s="2488"/>
      <c r="I833" s="2488"/>
      <c r="J833" s="2488"/>
      <c r="K833" s="2488"/>
      <c r="L833" s="2488"/>
      <c r="M833" s="2488"/>
      <c r="N833" s="2488"/>
      <c r="O833" s="2488"/>
      <c r="P833" s="2488"/>
      <c r="Q833" s="2488"/>
    </row>
    <row r="834" spans="1:17" ht="15.75" customHeight="1">
      <c r="A834" s="2488"/>
      <c r="B834" s="2488"/>
      <c r="C834" s="2488"/>
      <c r="D834" s="2488"/>
      <c r="E834" s="2488"/>
      <c r="F834" s="2488"/>
      <c r="G834" s="2488"/>
      <c r="H834" s="2488"/>
      <c r="I834" s="2488"/>
      <c r="J834" s="2488"/>
      <c r="K834" s="2488"/>
      <c r="L834" s="2488"/>
      <c r="M834" s="2488"/>
      <c r="N834" s="2488"/>
      <c r="O834" s="2488"/>
      <c r="P834" s="2488"/>
      <c r="Q834" s="2488"/>
    </row>
    <row r="835" spans="1:17" ht="15.75" customHeight="1">
      <c r="A835" s="2488"/>
      <c r="B835" s="2488"/>
      <c r="C835" s="2488"/>
      <c r="D835" s="2488"/>
      <c r="E835" s="2488"/>
      <c r="F835" s="2488"/>
      <c r="G835" s="2488"/>
      <c r="H835" s="2488"/>
      <c r="I835" s="2488"/>
      <c r="J835" s="2488"/>
      <c r="K835" s="2488"/>
      <c r="L835" s="2488"/>
      <c r="M835" s="2488"/>
      <c r="N835" s="2488"/>
      <c r="O835" s="2488"/>
      <c r="P835" s="2488"/>
      <c r="Q835" s="2488"/>
    </row>
    <row r="836" spans="1:17" ht="15.75" customHeight="1">
      <c r="A836" s="2488"/>
      <c r="B836" s="2488"/>
      <c r="C836" s="2488"/>
      <c r="D836" s="2488"/>
      <c r="E836" s="2488"/>
      <c r="F836" s="2488"/>
      <c r="G836" s="2488"/>
      <c r="H836" s="2488"/>
      <c r="I836" s="2488"/>
      <c r="J836" s="2488"/>
      <c r="K836" s="2488"/>
      <c r="L836" s="2488"/>
      <c r="M836" s="2488"/>
      <c r="N836" s="2488"/>
      <c r="O836" s="2488"/>
      <c r="P836" s="2488"/>
      <c r="Q836" s="2488"/>
    </row>
    <row r="837" spans="1:17" ht="15.75" customHeight="1">
      <c r="A837" s="2488"/>
      <c r="B837" s="2488"/>
      <c r="C837" s="2488"/>
      <c r="D837" s="2488"/>
      <c r="E837" s="2488"/>
      <c r="F837" s="2488"/>
      <c r="G837" s="2488"/>
      <c r="H837" s="2488"/>
      <c r="I837" s="2488"/>
      <c r="J837" s="2488"/>
      <c r="K837" s="2488"/>
      <c r="L837" s="2488"/>
      <c r="M837" s="2488"/>
      <c r="N837" s="2488"/>
      <c r="O837" s="2488"/>
      <c r="P837" s="2488"/>
      <c r="Q837" s="2488"/>
    </row>
    <row r="838" spans="1:17" ht="15.75" customHeight="1">
      <c r="A838" s="2488"/>
      <c r="B838" s="2488"/>
      <c r="C838" s="2488"/>
      <c r="D838" s="2488"/>
      <c r="E838" s="2488"/>
      <c r="F838" s="2488"/>
      <c r="G838" s="2488"/>
      <c r="H838" s="2488"/>
      <c r="I838" s="2488"/>
      <c r="J838" s="2488"/>
      <c r="K838" s="2488"/>
      <c r="L838" s="2488"/>
      <c r="M838" s="2488"/>
      <c r="N838" s="2488"/>
      <c r="O838" s="2488"/>
      <c r="P838" s="2488"/>
      <c r="Q838" s="2488"/>
    </row>
    <row r="839" spans="1:17" ht="15.75" customHeight="1">
      <c r="A839" s="2488"/>
      <c r="B839" s="2488"/>
      <c r="C839" s="2488"/>
      <c r="D839" s="2488"/>
      <c r="E839" s="2488"/>
      <c r="F839" s="2488"/>
      <c r="G839" s="2488"/>
      <c r="H839" s="2488"/>
      <c r="I839" s="2488"/>
      <c r="J839" s="2488"/>
      <c r="K839" s="2488"/>
      <c r="L839" s="2488"/>
      <c r="M839" s="2488"/>
      <c r="N839" s="2488"/>
      <c r="O839" s="2488"/>
      <c r="P839" s="2488"/>
      <c r="Q839" s="2488"/>
    </row>
    <row r="840" spans="1:17" ht="15.75" customHeight="1">
      <c r="A840" s="2488"/>
      <c r="B840" s="2488"/>
      <c r="C840" s="2488"/>
      <c r="D840" s="2488"/>
      <c r="E840" s="2488"/>
      <c r="F840" s="2488"/>
      <c r="G840" s="2488"/>
      <c r="H840" s="2488"/>
      <c r="I840" s="2488"/>
      <c r="J840" s="2488"/>
      <c r="K840" s="2488"/>
      <c r="L840" s="2488"/>
      <c r="M840" s="2488"/>
      <c r="N840" s="2488"/>
      <c r="O840" s="2488"/>
      <c r="P840" s="2488"/>
      <c r="Q840" s="2488"/>
    </row>
    <row r="841" spans="1:17" ht="15.75" customHeight="1">
      <c r="A841" s="2488"/>
      <c r="B841" s="2488"/>
      <c r="C841" s="2488"/>
      <c r="D841" s="2488"/>
      <c r="E841" s="2488"/>
      <c r="F841" s="2488"/>
      <c r="G841" s="2488"/>
      <c r="H841" s="2488"/>
      <c r="I841" s="2488"/>
      <c r="J841" s="2488"/>
      <c r="K841" s="2488"/>
      <c r="L841" s="2488"/>
      <c r="M841" s="2488"/>
      <c r="N841" s="2488"/>
      <c r="O841" s="2488"/>
      <c r="P841" s="2488"/>
      <c r="Q841" s="2488"/>
    </row>
    <row r="842" spans="1:17" ht="15.75" customHeight="1">
      <c r="A842" s="2488"/>
      <c r="B842" s="2488"/>
      <c r="C842" s="2488"/>
      <c r="D842" s="2488"/>
      <c r="E842" s="2488"/>
      <c r="F842" s="2488"/>
      <c r="G842" s="2488"/>
      <c r="H842" s="2488"/>
      <c r="I842" s="2488"/>
      <c r="J842" s="2488"/>
      <c r="K842" s="2488"/>
      <c r="L842" s="2488"/>
      <c r="M842" s="2488"/>
      <c r="N842" s="2488"/>
      <c r="O842" s="2488"/>
      <c r="P842" s="2488"/>
      <c r="Q842" s="2488"/>
    </row>
    <row r="843" spans="1:17" ht="15.75" customHeight="1">
      <c r="A843" s="2488"/>
      <c r="B843" s="2488"/>
      <c r="C843" s="2488"/>
      <c r="D843" s="2488"/>
      <c r="E843" s="2488"/>
      <c r="F843" s="2488"/>
      <c r="G843" s="2488"/>
      <c r="H843" s="2488"/>
      <c r="I843" s="2488"/>
      <c r="J843" s="2488"/>
      <c r="K843" s="2488"/>
      <c r="L843" s="2488"/>
      <c r="M843" s="2488"/>
      <c r="N843" s="2488"/>
      <c r="O843" s="2488"/>
      <c r="P843" s="2488"/>
      <c r="Q843" s="2488"/>
    </row>
    <row r="844" spans="1:17" ht="15.75" customHeight="1">
      <c r="A844" s="2488"/>
      <c r="B844" s="2488"/>
      <c r="C844" s="2488"/>
      <c r="D844" s="2488"/>
      <c r="E844" s="2488"/>
      <c r="F844" s="2488"/>
      <c r="G844" s="2488"/>
      <c r="H844" s="2488"/>
      <c r="I844" s="2488"/>
      <c r="J844" s="2488"/>
      <c r="K844" s="2488"/>
      <c r="L844" s="2488"/>
      <c r="M844" s="2488"/>
      <c r="N844" s="2488"/>
      <c r="O844" s="2488"/>
      <c r="P844" s="2488"/>
      <c r="Q844" s="2488"/>
    </row>
    <row r="845" spans="1:17" ht="15.75" customHeight="1">
      <c r="A845" s="2488"/>
      <c r="B845" s="2488"/>
      <c r="C845" s="2488"/>
      <c r="D845" s="2488"/>
      <c r="E845" s="2488"/>
      <c r="F845" s="2488"/>
      <c r="G845" s="2488"/>
      <c r="H845" s="2488"/>
      <c r="I845" s="2488"/>
      <c r="J845" s="2488"/>
      <c r="K845" s="2488"/>
      <c r="L845" s="2488"/>
      <c r="M845" s="2488"/>
      <c r="N845" s="2488"/>
      <c r="O845" s="2488"/>
      <c r="P845" s="2488"/>
      <c r="Q845" s="2488"/>
    </row>
    <row r="846" spans="1:17" ht="15.75" customHeight="1">
      <c r="A846" s="2488"/>
      <c r="B846" s="2488"/>
      <c r="C846" s="2488"/>
      <c r="D846" s="2488"/>
      <c r="E846" s="2488"/>
      <c r="F846" s="2488"/>
      <c r="G846" s="2488"/>
      <c r="H846" s="2488"/>
      <c r="I846" s="2488"/>
      <c r="J846" s="2488"/>
      <c r="K846" s="2488"/>
      <c r="L846" s="2488"/>
      <c r="M846" s="2488"/>
      <c r="N846" s="2488"/>
      <c r="O846" s="2488"/>
      <c r="P846" s="2488"/>
      <c r="Q846" s="2488"/>
    </row>
    <row r="847" spans="1:17" ht="15.75" customHeight="1">
      <c r="A847" s="2488"/>
      <c r="B847" s="2488"/>
      <c r="C847" s="2488"/>
      <c r="D847" s="2488"/>
      <c r="E847" s="2488"/>
      <c r="F847" s="2488"/>
      <c r="G847" s="2488"/>
      <c r="H847" s="2488"/>
      <c r="I847" s="2488"/>
      <c r="J847" s="2488"/>
      <c r="K847" s="2488"/>
      <c r="L847" s="2488"/>
      <c r="M847" s="2488"/>
      <c r="N847" s="2488"/>
      <c r="O847" s="2488"/>
      <c r="P847" s="2488"/>
      <c r="Q847" s="2488"/>
    </row>
    <row r="848" spans="1:17" ht="15.75" customHeight="1">
      <c r="A848" s="2488"/>
      <c r="B848" s="2488"/>
      <c r="C848" s="2488"/>
      <c r="D848" s="2488"/>
      <c r="E848" s="2488"/>
      <c r="F848" s="2488"/>
      <c r="G848" s="2488"/>
      <c r="H848" s="2488"/>
      <c r="I848" s="2488"/>
      <c r="J848" s="2488"/>
      <c r="K848" s="2488"/>
      <c r="L848" s="2488"/>
      <c r="M848" s="2488"/>
      <c r="N848" s="2488"/>
      <c r="O848" s="2488"/>
      <c r="P848" s="2488"/>
      <c r="Q848" s="2488"/>
    </row>
    <row r="849" spans="1:17" ht="15.75" customHeight="1">
      <c r="A849" s="2488"/>
      <c r="B849" s="2488"/>
      <c r="C849" s="2488"/>
      <c r="D849" s="2488"/>
      <c r="E849" s="2488"/>
      <c r="F849" s="2488"/>
      <c r="G849" s="2488"/>
      <c r="H849" s="2488"/>
      <c r="I849" s="2488"/>
      <c r="J849" s="2488"/>
      <c r="K849" s="2488"/>
      <c r="L849" s="2488"/>
      <c r="M849" s="2488"/>
      <c r="N849" s="2488"/>
      <c r="O849" s="2488"/>
      <c r="P849" s="2488"/>
      <c r="Q849" s="2488"/>
    </row>
    <row r="850" spans="1:17" ht="15.75" customHeight="1">
      <c r="A850" s="2488"/>
      <c r="B850" s="2488"/>
      <c r="C850" s="2488"/>
      <c r="D850" s="2488"/>
      <c r="E850" s="2488"/>
      <c r="F850" s="2488"/>
      <c r="G850" s="2488"/>
      <c r="H850" s="2488"/>
      <c r="I850" s="2488"/>
      <c r="J850" s="2488"/>
      <c r="K850" s="2488"/>
      <c r="L850" s="2488"/>
      <c r="M850" s="2488"/>
      <c r="N850" s="2488"/>
      <c r="O850" s="2488"/>
      <c r="P850" s="2488"/>
      <c r="Q850" s="2488"/>
    </row>
    <row r="851" spans="1:17" ht="15.75" customHeight="1">
      <c r="A851" s="2488"/>
      <c r="B851" s="2488"/>
      <c r="C851" s="2488"/>
      <c r="D851" s="2488"/>
      <c r="E851" s="2488"/>
      <c r="F851" s="2488"/>
      <c r="G851" s="2488"/>
      <c r="H851" s="2488"/>
      <c r="I851" s="2488"/>
      <c r="J851" s="2488"/>
      <c r="K851" s="2488"/>
      <c r="L851" s="2488"/>
      <c r="M851" s="2488"/>
      <c r="N851" s="2488"/>
      <c r="O851" s="2488"/>
      <c r="P851" s="2488"/>
      <c r="Q851" s="2488"/>
    </row>
    <row r="852" spans="1:17" ht="15.75" customHeight="1">
      <c r="A852" s="2488"/>
      <c r="B852" s="2488"/>
      <c r="C852" s="2488"/>
      <c r="D852" s="2488"/>
      <c r="E852" s="2488"/>
      <c r="F852" s="2488"/>
      <c r="G852" s="2488"/>
      <c r="H852" s="2488"/>
      <c r="I852" s="2488"/>
      <c r="J852" s="2488"/>
      <c r="K852" s="2488"/>
      <c r="L852" s="2488"/>
      <c r="M852" s="2488"/>
      <c r="N852" s="2488"/>
      <c r="O852" s="2488"/>
      <c r="P852" s="2488"/>
      <c r="Q852" s="2488"/>
    </row>
    <row r="853" spans="1:17" ht="15.75" customHeight="1">
      <c r="A853" s="2488"/>
      <c r="B853" s="2488"/>
      <c r="C853" s="2488"/>
      <c r="D853" s="2488"/>
      <c r="E853" s="2488"/>
      <c r="F853" s="2488"/>
      <c r="G853" s="2488"/>
      <c r="H853" s="2488"/>
      <c r="I853" s="2488"/>
      <c r="J853" s="2488"/>
      <c r="K853" s="2488"/>
      <c r="L853" s="2488"/>
      <c r="M853" s="2488"/>
      <c r="N853" s="2488"/>
      <c r="O853" s="2488"/>
      <c r="P853" s="2488"/>
      <c r="Q853" s="2488"/>
    </row>
    <row r="854" spans="1:17" ht="15.75" customHeight="1">
      <c r="A854" s="2488"/>
      <c r="B854" s="2488"/>
      <c r="C854" s="2488"/>
      <c r="D854" s="2488"/>
      <c r="E854" s="2488"/>
      <c r="F854" s="2488"/>
      <c r="G854" s="2488"/>
      <c r="H854" s="2488"/>
      <c r="I854" s="2488"/>
      <c r="J854" s="2488"/>
      <c r="K854" s="2488"/>
      <c r="L854" s="2488"/>
      <c r="M854" s="2488"/>
      <c r="N854" s="2488"/>
      <c r="O854" s="2488"/>
      <c r="P854" s="2488"/>
      <c r="Q854" s="2488"/>
    </row>
    <row r="855" spans="1:17" ht="15.75" customHeight="1">
      <c r="A855" s="2488"/>
      <c r="B855" s="2488"/>
      <c r="C855" s="2488"/>
      <c r="D855" s="2488"/>
      <c r="E855" s="2488"/>
      <c r="F855" s="2488"/>
      <c r="G855" s="2488"/>
      <c r="H855" s="2488"/>
      <c r="I855" s="2488"/>
      <c r="J855" s="2488"/>
      <c r="K855" s="2488"/>
      <c r="L855" s="2488"/>
      <c r="M855" s="2488"/>
      <c r="N855" s="2488"/>
      <c r="O855" s="2488"/>
      <c r="P855" s="2488"/>
      <c r="Q855" s="2488"/>
    </row>
    <row r="856" spans="1:17" ht="15.75" customHeight="1">
      <c r="A856" s="2488"/>
      <c r="B856" s="2488"/>
      <c r="C856" s="2488"/>
      <c r="D856" s="2488"/>
      <c r="E856" s="2488"/>
      <c r="F856" s="2488"/>
      <c r="G856" s="2488"/>
      <c r="H856" s="2488"/>
      <c r="I856" s="2488"/>
      <c r="J856" s="2488"/>
      <c r="K856" s="2488"/>
      <c r="L856" s="2488"/>
      <c r="M856" s="2488"/>
      <c r="N856" s="2488"/>
      <c r="O856" s="2488"/>
      <c r="P856" s="2488"/>
      <c r="Q856" s="2488"/>
    </row>
    <row r="857" spans="1:17" ht="15.75" customHeight="1">
      <c r="A857" s="2488"/>
      <c r="B857" s="2488"/>
      <c r="C857" s="2488"/>
      <c r="D857" s="2488"/>
      <c r="E857" s="2488"/>
      <c r="F857" s="2488"/>
      <c r="G857" s="2488"/>
      <c r="H857" s="2488"/>
      <c r="I857" s="2488"/>
      <c r="J857" s="2488"/>
      <c r="K857" s="2488"/>
      <c r="L857" s="2488"/>
      <c r="M857" s="2488"/>
      <c r="N857" s="2488"/>
      <c r="O857" s="2488"/>
      <c r="P857" s="2488"/>
      <c r="Q857" s="2488"/>
    </row>
    <row r="858" spans="1:17" ht="15.75" customHeight="1">
      <c r="A858" s="2488"/>
      <c r="B858" s="2488"/>
      <c r="C858" s="2488"/>
      <c r="D858" s="2488"/>
      <c r="E858" s="2488"/>
      <c r="F858" s="2488"/>
      <c r="G858" s="2488"/>
      <c r="H858" s="2488"/>
      <c r="I858" s="2488"/>
      <c r="J858" s="2488"/>
      <c r="K858" s="2488"/>
      <c r="L858" s="2488"/>
      <c r="M858" s="2488"/>
      <c r="N858" s="2488"/>
      <c r="O858" s="2488"/>
      <c r="P858" s="2488"/>
      <c r="Q858" s="2488"/>
    </row>
    <row r="859" spans="1:17" ht="15.75" customHeight="1">
      <c r="A859" s="2488"/>
      <c r="B859" s="2488"/>
      <c r="C859" s="2488"/>
      <c r="D859" s="2488"/>
      <c r="E859" s="2488"/>
      <c r="F859" s="2488"/>
      <c r="G859" s="2488"/>
      <c r="H859" s="2488"/>
      <c r="I859" s="2488"/>
      <c r="J859" s="2488"/>
      <c r="K859" s="2488"/>
      <c r="L859" s="2488"/>
      <c r="M859" s="2488"/>
      <c r="N859" s="2488"/>
      <c r="O859" s="2488"/>
      <c r="P859" s="2488"/>
      <c r="Q859" s="2488"/>
    </row>
    <row r="860" spans="1:17" ht="15.75" customHeight="1">
      <c r="A860" s="2488"/>
      <c r="B860" s="2488"/>
      <c r="C860" s="2488"/>
      <c r="D860" s="2488"/>
      <c r="E860" s="2488"/>
      <c r="F860" s="2488"/>
      <c r="G860" s="2488"/>
      <c r="H860" s="2488"/>
      <c r="I860" s="2488"/>
      <c r="J860" s="2488"/>
      <c r="K860" s="2488"/>
      <c r="L860" s="2488"/>
      <c r="M860" s="2488"/>
      <c r="N860" s="2488"/>
      <c r="O860" s="2488"/>
      <c r="P860" s="2488"/>
      <c r="Q860" s="2488"/>
    </row>
    <row r="861" spans="1:17" ht="15.75" customHeight="1">
      <c r="A861" s="2488"/>
      <c r="B861" s="2488"/>
      <c r="C861" s="2488"/>
      <c r="D861" s="2488"/>
      <c r="E861" s="2488"/>
      <c r="F861" s="2488"/>
      <c r="G861" s="2488"/>
      <c r="H861" s="2488"/>
      <c r="I861" s="2488"/>
      <c r="J861" s="2488"/>
      <c r="K861" s="2488"/>
      <c r="L861" s="2488"/>
      <c r="M861" s="2488"/>
      <c r="N861" s="2488"/>
      <c r="O861" s="2488"/>
      <c r="P861" s="2488"/>
      <c r="Q861" s="2488"/>
    </row>
    <row r="862" spans="1:17" ht="15.75" customHeight="1">
      <c r="A862" s="2488"/>
      <c r="B862" s="2488"/>
      <c r="C862" s="2488"/>
      <c r="D862" s="2488"/>
      <c r="E862" s="2488"/>
      <c r="F862" s="2488"/>
      <c r="G862" s="2488"/>
      <c r="H862" s="2488"/>
      <c r="I862" s="2488"/>
      <c r="J862" s="2488"/>
      <c r="K862" s="2488"/>
      <c r="L862" s="2488"/>
      <c r="M862" s="2488"/>
      <c r="N862" s="2488"/>
      <c r="O862" s="2488"/>
      <c r="P862" s="2488"/>
      <c r="Q862" s="2488"/>
    </row>
    <row r="863" spans="1:17" ht="15.75" customHeight="1">
      <c r="A863" s="2488"/>
      <c r="B863" s="2488"/>
      <c r="C863" s="2488"/>
      <c r="D863" s="2488"/>
      <c r="E863" s="2488"/>
      <c r="F863" s="2488"/>
      <c r="G863" s="2488"/>
      <c r="H863" s="2488"/>
      <c r="I863" s="2488"/>
      <c r="J863" s="2488"/>
      <c r="K863" s="2488"/>
      <c r="L863" s="2488"/>
      <c r="M863" s="2488"/>
      <c r="N863" s="2488"/>
      <c r="O863" s="2488"/>
      <c r="P863" s="2488"/>
      <c r="Q863" s="2488"/>
    </row>
    <row r="864" spans="1:17" ht="15.75" customHeight="1">
      <c r="A864" s="2488"/>
      <c r="B864" s="2488"/>
      <c r="C864" s="2488"/>
      <c r="D864" s="2488"/>
      <c r="E864" s="2488"/>
      <c r="F864" s="2488"/>
      <c r="G864" s="2488"/>
      <c r="H864" s="2488"/>
      <c r="I864" s="2488"/>
      <c r="J864" s="2488"/>
      <c r="K864" s="2488"/>
      <c r="L864" s="2488"/>
      <c r="M864" s="2488"/>
      <c r="N864" s="2488"/>
      <c r="O864" s="2488"/>
      <c r="P864" s="2488"/>
      <c r="Q864" s="2488"/>
    </row>
    <row r="865" spans="1:17" ht="15.75" customHeight="1">
      <c r="A865" s="2488"/>
      <c r="B865" s="2488"/>
      <c r="C865" s="2488"/>
      <c r="D865" s="2488"/>
      <c r="E865" s="2488"/>
      <c r="F865" s="2488"/>
      <c r="G865" s="2488"/>
      <c r="H865" s="2488"/>
      <c r="I865" s="2488"/>
      <c r="J865" s="2488"/>
      <c r="K865" s="2488"/>
      <c r="L865" s="2488"/>
      <c r="M865" s="2488"/>
      <c r="N865" s="2488"/>
      <c r="O865" s="2488"/>
      <c r="P865" s="2488"/>
      <c r="Q865" s="2488"/>
    </row>
    <row r="866" spans="1:17" ht="15.75" customHeight="1">
      <c r="A866" s="2488"/>
      <c r="B866" s="2488"/>
      <c r="C866" s="2488"/>
      <c r="D866" s="2488"/>
      <c r="E866" s="2488"/>
      <c r="F866" s="2488"/>
      <c r="G866" s="2488"/>
      <c r="H866" s="2488"/>
      <c r="I866" s="2488"/>
      <c r="J866" s="2488"/>
      <c r="K866" s="2488"/>
      <c r="L866" s="2488"/>
      <c r="M866" s="2488"/>
      <c r="N866" s="2488"/>
      <c r="O866" s="2488"/>
      <c r="P866" s="2488"/>
      <c r="Q866" s="2488"/>
    </row>
    <row r="867" spans="1:17" ht="15.75" customHeight="1">
      <c r="A867" s="2488"/>
      <c r="B867" s="2488"/>
      <c r="C867" s="2488"/>
      <c r="D867" s="2488"/>
      <c r="E867" s="2488"/>
      <c r="F867" s="2488"/>
      <c r="G867" s="2488"/>
      <c r="H867" s="2488"/>
      <c r="I867" s="2488"/>
      <c r="J867" s="2488"/>
      <c r="K867" s="2488"/>
      <c r="L867" s="2488"/>
      <c r="M867" s="2488"/>
      <c r="N867" s="2488"/>
      <c r="O867" s="2488"/>
      <c r="P867" s="2488"/>
      <c r="Q867" s="2488"/>
    </row>
    <row r="868" spans="1:17" ht="15.75" customHeight="1">
      <c r="A868" s="2488"/>
      <c r="B868" s="2488"/>
      <c r="C868" s="2488"/>
      <c r="D868" s="2488"/>
      <c r="E868" s="2488"/>
      <c r="F868" s="2488"/>
      <c r="G868" s="2488"/>
      <c r="H868" s="2488"/>
      <c r="I868" s="2488"/>
      <c r="J868" s="2488"/>
      <c r="K868" s="2488"/>
      <c r="L868" s="2488"/>
      <c r="M868" s="2488"/>
      <c r="N868" s="2488"/>
      <c r="O868" s="2488"/>
      <c r="P868" s="2488"/>
      <c r="Q868" s="2488"/>
    </row>
    <row r="869" spans="1:17" ht="15.75" customHeight="1">
      <c r="A869" s="2488"/>
      <c r="B869" s="2488"/>
      <c r="C869" s="2488"/>
      <c r="D869" s="2488"/>
      <c r="E869" s="2488"/>
      <c r="F869" s="2488"/>
      <c r="G869" s="2488"/>
      <c r="H869" s="2488"/>
      <c r="I869" s="2488"/>
      <c r="J869" s="2488"/>
      <c r="K869" s="2488"/>
      <c r="L869" s="2488"/>
      <c r="M869" s="2488"/>
      <c r="N869" s="2488"/>
      <c r="O869" s="2488"/>
      <c r="P869" s="2488"/>
      <c r="Q869" s="2488"/>
    </row>
    <row r="870" spans="1:17" ht="15.75" customHeight="1">
      <c r="A870" s="2488"/>
      <c r="B870" s="2488"/>
      <c r="C870" s="2488"/>
      <c r="D870" s="2488"/>
      <c r="E870" s="2488"/>
      <c r="F870" s="2488"/>
      <c r="G870" s="2488"/>
      <c r="H870" s="2488"/>
      <c r="I870" s="2488"/>
      <c r="J870" s="2488"/>
      <c r="K870" s="2488"/>
      <c r="L870" s="2488"/>
      <c r="M870" s="2488"/>
      <c r="N870" s="2488"/>
      <c r="O870" s="2488"/>
      <c r="P870" s="2488"/>
      <c r="Q870" s="2488"/>
    </row>
    <row r="871" spans="1:17" ht="15.75" customHeight="1">
      <c r="A871" s="2488"/>
      <c r="B871" s="2488"/>
      <c r="C871" s="2488"/>
      <c r="D871" s="2488"/>
      <c r="E871" s="2488"/>
      <c r="F871" s="2488"/>
      <c r="G871" s="2488"/>
      <c r="H871" s="2488"/>
      <c r="I871" s="2488"/>
      <c r="J871" s="2488"/>
      <c r="K871" s="2488"/>
      <c r="L871" s="2488"/>
      <c r="M871" s="2488"/>
      <c r="N871" s="2488"/>
      <c r="O871" s="2488"/>
      <c r="P871" s="2488"/>
      <c r="Q871" s="2488"/>
    </row>
    <row r="872" spans="1:17" ht="15.75" customHeight="1">
      <c r="A872" s="2488"/>
      <c r="B872" s="2488"/>
      <c r="C872" s="2488"/>
      <c r="D872" s="2488"/>
      <c r="E872" s="2488"/>
      <c r="F872" s="2488"/>
      <c r="G872" s="2488"/>
      <c r="H872" s="2488"/>
      <c r="I872" s="2488"/>
      <c r="J872" s="2488"/>
      <c r="K872" s="2488"/>
      <c r="L872" s="2488"/>
      <c r="M872" s="2488"/>
      <c r="N872" s="2488"/>
      <c r="O872" s="2488"/>
      <c r="P872" s="2488"/>
      <c r="Q872" s="2488"/>
    </row>
    <row r="873" spans="1:17" ht="15.75" customHeight="1">
      <c r="A873" s="2488"/>
      <c r="B873" s="2488"/>
      <c r="C873" s="2488"/>
      <c r="D873" s="2488"/>
      <c r="E873" s="2488"/>
      <c r="F873" s="2488"/>
      <c r="G873" s="2488"/>
      <c r="H873" s="2488"/>
      <c r="I873" s="2488"/>
      <c r="J873" s="2488"/>
      <c r="K873" s="2488"/>
      <c r="L873" s="2488"/>
      <c r="M873" s="2488"/>
      <c r="N873" s="2488"/>
      <c r="O873" s="2488"/>
      <c r="P873" s="2488"/>
      <c r="Q873" s="2488"/>
    </row>
    <row r="874" spans="1:17" ht="15.75" customHeight="1">
      <c r="A874" s="2488"/>
      <c r="B874" s="2488"/>
      <c r="C874" s="2488"/>
      <c r="D874" s="2488"/>
      <c r="E874" s="2488"/>
      <c r="F874" s="2488"/>
      <c r="G874" s="2488"/>
      <c r="H874" s="2488"/>
      <c r="I874" s="2488"/>
      <c r="J874" s="2488"/>
      <c r="K874" s="2488"/>
      <c r="L874" s="2488"/>
      <c r="M874" s="2488"/>
      <c r="N874" s="2488"/>
      <c r="O874" s="2488"/>
      <c r="P874" s="2488"/>
      <c r="Q874" s="2488"/>
    </row>
    <row r="875" spans="1:17" ht="15.75" customHeight="1">
      <c r="A875" s="2488"/>
      <c r="B875" s="2488"/>
      <c r="C875" s="2488"/>
      <c r="D875" s="2488"/>
      <c r="E875" s="2488"/>
      <c r="F875" s="2488"/>
      <c r="G875" s="2488"/>
      <c r="H875" s="2488"/>
      <c r="I875" s="2488"/>
      <c r="J875" s="2488"/>
      <c r="K875" s="2488"/>
      <c r="L875" s="2488"/>
      <c r="M875" s="2488"/>
      <c r="N875" s="2488"/>
      <c r="O875" s="2488"/>
      <c r="P875" s="2488"/>
      <c r="Q875" s="2488"/>
    </row>
    <row r="876" spans="1:17" ht="15.75" customHeight="1">
      <c r="A876" s="2488"/>
      <c r="B876" s="2488"/>
      <c r="C876" s="2488"/>
      <c r="D876" s="2488"/>
      <c r="E876" s="2488"/>
      <c r="F876" s="2488"/>
      <c r="G876" s="2488"/>
      <c r="H876" s="2488"/>
      <c r="I876" s="2488"/>
      <c r="J876" s="2488"/>
      <c r="K876" s="2488"/>
      <c r="L876" s="2488"/>
      <c r="M876" s="2488"/>
      <c r="N876" s="2488"/>
      <c r="O876" s="2488"/>
      <c r="P876" s="2488"/>
      <c r="Q876" s="2488"/>
    </row>
    <row r="877" spans="1:17" ht="15.75" customHeight="1">
      <c r="A877" s="2488"/>
      <c r="B877" s="2488"/>
      <c r="C877" s="2488"/>
      <c r="D877" s="2488"/>
      <c r="E877" s="2488"/>
      <c r="F877" s="2488"/>
      <c r="G877" s="2488"/>
      <c r="H877" s="2488"/>
      <c r="I877" s="2488"/>
      <c r="J877" s="2488"/>
      <c r="K877" s="2488"/>
      <c r="L877" s="2488"/>
      <c r="M877" s="2488"/>
      <c r="N877" s="2488"/>
      <c r="O877" s="2488"/>
      <c r="P877" s="2488"/>
      <c r="Q877" s="2488"/>
    </row>
    <row r="878" spans="1:17" ht="15.75" customHeight="1">
      <c r="A878" s="2488"/>
      <c r="B878" s="2488"/>
      <c r="C878" s="2488"/>
      <c r="D878" s="2488"/>
      <c r="E878" s="2488"/>
      <c r="F878" s="2488"/>
      <c r="G878" s="2488"/>
      <c r="H878" s="2488"/>
      <c r="I878" s="2488"/>
      <c r="J878" s="2488"/>
      <c r="K878" s="2488"/>
      <c r="L878" s="2488"/>
      <c r="M878" s="2488"/>
      <c r="N878" s="2488"/>
      <c r="O878" s="2488"/>
      <c r="P878" s="2488"/>
      <c r="Q878" s="2488"/>
    </row>
    <row r="879" spans="1:17" ht="15.75" customHeight="1">
      <c r="A879" s="2488"/>
      <c r="B879" s="2488"/>
      <c r="C879" s="2488"/>
      <c r="D879" s="2488"/>
      <c r="E879" s="2488"/>
      <c r="F879" s="2488"/>
      <c r="G879" s="2488"/>
      <c r="H879" s="2488"/>
      <c r="I879" s="2488"/>
      <c r="J879" s="2488"/>
      <c r="K879" s="2488"/>
      <c r="L879" s="2488"/>
      <c r="M879" s="2488"/>
      <c r="N879" s="2488"/>
      <c r="O879" s="2488"/>
      <c r="P879" s="2488"/>
      <c r="Q879" s="2488"/>
    </row>
    <row r="880" spans="1:17" ht="15.75" customHeight="1">
      <c r="A880" s="2488"/>
      <c r="B880" s="2488"/>
      <c r="C880" s="2488"/>
      <c r="D880" s="2488"/>
      <c r="E880" s="2488"/>
      <c r="F880" s="2488"/>
      <c r="G880" s="2488"/>
      <c r="H880" s="2488"/>
      <c r="I880" s="2488"/>
      <c r="J880" s="2488"/>
      <c r="K880" s="2488"/>
      <c r="L880" s="2488"/>
      <c r="M880" s="2488"/>
      <c r="N880" s="2488"/>
      <c r="O880" s="2488"/>
      <c r="P880" s="2488"/>
      <c r="Q880" s="2488"/>
    </row>
    <row r="881" spans="1:17" ht="15.75" customHeight="1">
      <c r="A881" s="2488"/>
      <c r="B881" s="2488"/>
      <c r="C881" s="2488"/>
      <c r="D881" s="2488"/>
      <c r="E881" s="2488"/>
      <c r="F881" s="2488"/>
      <c r="G881" s="2488"/>
      <c r="H881" s="2488"/>
      <c r="I881" s="2488"/>
      <c r="J881" s="2488"/>
      <c r="K881" s="2488"/>
      <c r="L881" s="2488"/>
      <c r="M881" s="2488"/>
      <c r="N881" s="2488"/>
      <c r="O881" s="2488"/>
      <c r="P881" s="2488"/>
      <c r="Q881" s="2488"/>
    </row>
    <row r="882" spans="1:17" ht="15.75" customHeight="1">
      <c r="A882" s="2488"/>
      <c r="B882" s="2488"/>
      <c r="C882" s="2488"/>
      <c r="D882" s="2488"/>
      <c r="E882" s="2488"/>
      <c r="F882" s="2488"/>
      <c r="G882" s="2488"/>
      <c r="H882" s="2488"/>
      <c r="I882" s="2488"/>
      <c r="J882" s="2488"/>
      <c r="K882" s="2488"/>
      <c r="L882" s="2488"/>
      <c r="M882" s="2488"/>
      <c r="N882" s="2488"/>
      <c r="O882" s="2488"/>
      <c r="P882" s="2488"/>
      <c r="Q882" s="2488"/>
    </row>
    <row r="883" spans="1:17" ht="15.75" customHeight="1">
      <c r="A883" s="2488"/>
      <c r="B883" s="2488"/>
      <c r="C883" s="2488"/>
      <c r="D883" s="2488"/>
      <c r="E883" s="2488"/>
      <c r="F883" s="2488"/>
      <c r="G883" s="2488"/>
      <c r="H883" s="2488"/>
      <c r="I883" s="2488"/>
      <c r="J883" s="2488"/>
      <c r="K883" s="2488"/>
      <c r="L883" s="2488"/>
      <c r="M883" s="2488"/>
      <c r="N883" s="2488"/>
      <c r="O883" s="2488"/>
      <c r="P883" s="2488"/>
      <c r="Q883" s="2488"/>
    </row>
    <row r="884" spans="1:17" ht="15.75" customHeight="1">
      <c r="A884" s="2488"/>
      <c r="B884" s="2488"/>
      <c r="C884" s="2488"/>
      <c r="D884" s="2488"/>
      <c r="E884" s="2488"/>
      <c r="F884" s="2488"/>
      <c r="G884" s="2488"/>
      <c r="H884" s="2488"/>
      <c r="I884" s="2488"/>
      <c r="J884" s="2488"/>
      <c r="K884" s="2488"/>
      <c r="L884" s="2488"/>
      <c r="M884" s="2488"/>
      <c r="N884" s="2488"/>
      <c r="O884" s="2488"/>
      <c r="P884" s="2488"/>
      <c r="Q884" s="2488"/>
    </row>
    <row r="885" spans="1:17" ht="15.75" customHeight="1">
      <c r="A885" s="2488"/>
      <c r="B885" s="2488"/>
      <c r="C885" s="2488"/>
      <c r="D885" s="2488"/>
      <c r="E885" s="2488"/>
      <c r="F885" s="2488"/>
      <c r="G885" s="2488"/>
      <c r="H885" s="2488"/>
      <c r="I885" s="2488"/>
      <c r="J885" s="2488"/>
      <c r="K885" s="2488"/>
      <c r="L885" s="2488"/>
      <c r="M885" s="2488"/>
      <c r="N885" s="2488"/>
      <c r="O885" s="2488"/>
      <c r="P885" s="2488"/>
      <c r="Q885" s="2488"/>
    </row>
    <row r="886" spans="1:17" ht="15.75" customHeight="1">
      <c r="A886" s="2488"/>
      <c r="B886" s="2488"/>
      <c r="C886" s="2488"/>
      <c r="D886" s="2488"/>
      <c r="E886" s="2488"/>
      <c r="F886" s="2488"/>
      <c r="G886" s="2488"/>
      <c r="H886" s="2488"/>
      <c r="I886" s="2488"/>
      <c r="J886" s="2488"/>
      <c r="K886" s="2488"/>
      <c r="L886" s="2488"/>
      <c r="M886" s="2488"/>
      <c r="N886" s="2488"/>
      <c r="O886" s="2488"/>
      <c r="P886" s="2488"/>
      <c r="Q886" s="2488"/>
    </row>
    <row r="887" spans="1:17" ht="15.75" customHeight="1">
      <c r="A887" s="2488"/>
      <c r="B887" s="2488"/>
      <c r="C887" s="2488"/>
      <c r="D887" s="2488"/>
      <c r="E887" s="2488"/>
      <c r="F887" s="2488"/>
      <c r="G887" s="2488"/>
      <c r="H887" s="2488"/>
      <c r="I887" s="2488"/>
      <c r="J887" s="2488"/>
      <c r="K887" s="2488"/>
      <c r="L887" s="2488"/>
      <c r="M887" s="2488"/>
      <c r="N887" s="2488"/>
      <c r="O887" s="2488"/>
      <c r="P887" s="2488"/>
      <c r="Q887" s="2488"/>
    </row>
    <row r="888" spans="1:17" ht="15.75" customHeight="1">
      <c r="A888" s="2488"/>
      <c r="B888" s="2488"/>
      <c r="C888" s="2488"/>
      <c r="D888" s="2488"/>
      <c r="E888" s="2488"/>
      <c r="F888" s="2488"/>
      <c r="G888" s="2488"/>
      <c r="H888" s="2488"/>
      <c r="I888" s="2488"/>
      <c r="J888" s="2488"/>
      <c r="K888" s="2488"/>
      <c r="L888" s="2488"/>
      <c r="M888" s="2488"/>
      <c r="N888" s="2488"/>
      <c r="O888" s="2488"/>
      <c r="P888" s="2488"/>
      <c r="Q888" s="2488"/>
    </row>
    <row r="889" spans="1:17" ht="15.75" customHeight="1">
      <c r="A889" s="2488"/>
      <c r="B889" s="2488"/>
      <c r="C889" s="2488"/>
      <c r="D889" s="2488"/>
      <c r="E889" s="2488"/>
      <c r="F889" s="2488"/>
      <c r="G889" s="2488"/>
      <c r="H889" s="2488"/>
      <c r="I889" s="2488"/>
      <c r="J889" s="2488"/>
      <c r="K889" s="2488"/>
      <c r="L889" s="2488"/>
      <c r="M889" s="2488"/>
      <c r="N889" s="2488"/>
      <c r="O889" s="2488"/>
      <c r="P889" s="2488"/>
      <c r="Q889" s="2488"/>
    </row>
    <row r="890" spans="1:17" ht="15.75" customHeight="1">
      <c r="A890" s="2488"/>
      <c r="B890" s="2488"/>
      <c r="C890" s="2488"/>
      <c r="D890" s="2488"/>
      <c r="E890" s="2488"/>
      <c r="F890" s="2488"/>
      <c r="G890" s="2488"/>
      <c r="H890" s="2488"/>
      <c r="I890" s="2488"/>
      <c r="J890" s="2488"/>
      <c r="K890" s="2488"/>
      <c r="L890" s="2488"/>
      <c r="M890" s="2488"/>
      <c r="N890" s="2488"/>
      <c r="O890" s="2488"/>
      <c r="P890" s="2488"/>
      <c r="Q890" s="2488"/>
    </row>
    <row r="891" spans="1:17" ht="15.75" customHeight="1">
      <c r="A891" s="2488"/>
      <c r="B891" s="2488"/>
      <c r="C891" s="2488"/>
      <c r="D891" s="2488"/>
      <c r="E891" s="2488"/>
      <c r="F891" s="2488"/>
      <c r="G891" s="2488"/>
      <c r="H891" s="2488"/>
      <c r="I891" s="2488"/>
      <c r="J891" s="2488"/>
      <c r="K891" s="2488"/>
      <c r="L891" s="2488"/>
      <c r="M891" s="2488"/>
      <c r="N891" s="2488"/>
      <c r="O891" s="2488"/>
      <c r="P891" s="2488"/>
      <c r="Q891" s="2488"/>
    </row>
    <row r="892" spans="1:17" ht="15.75" customHeight="1">
      <c r="A892" s="2488"/>
      <c r="B892" s="2488"/>
      <c r="C892" s="2488"/>
      <c r="D892" s="2488"/>
      <c r="E892" s="2488"/>
      <c r="F892" s="2488"/>
      <c r="G892" s="2488"/>
      <c r="H892" s="2488"/>
      <c r="I892" s="2488"/>
      <c r="J892" s="2488"/>
      <c r="K892" s="2488"/>
      <c r="L892" s="2488"/>
      <c r="M892" s="2488"/>
      <c r="N892" s="2488"/>
      <c r="O892" s="2488"/>
      <c r="P892" s="2488"/>
      <c r="Q892" s="2488"/>
    </row>
    <row r="893" spans="1:17" ht="15.75" customHeight="1">
      <c r="A893" s="2488"/>
      <c r="B893" s="2488"/>
      <c r="C893" s="2488"/>
      <c r="D893" s="2488"/>
      <c r="E893" s="2488"/>
      <c r="F893" s="2488"/>
      <c r="G893" s="2488"/>
      <c r="H893" s="2488"/>
      <c r="I893" s="2488"/>
      <c r="J893" s="2488"/>
      <c r="K893" s="2488"/>
      <c r="L893" s="2488"/>
      <c r="M893" s="2488"/>
      <c r="N893" s="2488"/>
      <c r="O893" s="2488"/>
      <c r="P893" s="2488"/>
      <c r="Q893" s="2488"/>
    </row>
    <row r="894" spans="1:17" ht="15.75" customHeight="1">
      <c r="A894" s="2488"/>
      <c r="B894" s="2488"/>
      <c r="C894" s="2488"/>
      <c r="D894" s="2488"/>
      <c r="E894" s="2488"/>
      <c r="F894" s="2488"/>
      <c r="G894" s="2488"/>
      <c r="H894" s="2488"/>
      <c r="I894" s="2488"/>
      <c r="J894" s="2488"/>
      <c r="K894" s="2488"/>
      <c r="L894" s="2488"/>
      <c r="M894" s="2488"/>
      <c r="N894" s="2488"/>
      <c r="O894" s="2488"/>
      <c r="P894" s="2488"/>
      <c r="Q894" s="2488"/>
    </row>
    <row r="895" spans="1:17" ht="15.75" customHeight="1">
      <c r="A895" s="2488"/>
      <c r="B895" s="2488"/>
      <c r="C895" s="2488"/>
      <c r="D895" s="2488"/>
      <c r="E895" s="2488"/>
      <c r="F895" s="2488"/>
      <c r="G895" s="2488"/>
      <c r="H895" s="2488"/>
      <c r="I895" s="2488"/>
      <c r="J895" s="2488"/>
      <c r="K895" s="2488"/>
      <c r="L895" s="2488"/>
      <c r="M895" s="2488"/>
      <c r="N895" s="2488"/>
      <c r="O895" s="2488"/>
      <c r="P895" s="2488"/>
      <c r="Q895" s="2488"/>
    </row>
    <row r="896" spans="1:17" ht="15.75" customHeight="1">
      <c r="A896" s="2488"/>
      <c r="B896" s="2488"/>
      <c r="C896" s="2488"/>
      <c r="D896" s="2488"/>
      <c r="E896" s="2488"/>
      <c r="F896" s="2488"/>
      <c r="G896" s="2488"/>
      <c r="H896" s="2488"/>
      <c r="I896" s="2488"/>
      <c r="J896" s="2488"/>
      <c r="K896" s="2488"/>
      <c r="L896" s="2488"/>
      <c r="M896" s="2488"/>
      <c r="N896" s="2488"/>
      <c r="O896" s="2488"/>
      <c r="P896" s="2488"/>
      <c r="Q896" s="2488"/>
    </row>
    <row r="897" spans="1:17" ht="15.75" customHeight="1">
      <c r="A897" s="2488"/>
      <c r="B897" s="2488"/>
      <c r="C897" s="2488"/>
      <c r="D897" s="2488"/>
      <c r="E897" s="2488"/>
      <c r="F897" s="2488"/>
      <c r="G897" s="2488"/>
      <c r="H897" s="2488"/>
      <c r="I897" s="2488"/>
      <c r="J897" s="2488"/>
      <c r="K897" s="2488"/>
      <c r="L897" s="2488"/>
      <c r="M897" s="2488"/>
      <c r="N897" s="2488"/>
      <c r="O897" s="2488"/>
      <c r="P897" s="2488"/>
      <c r="Q897" s="2488"/>
    </row>
    <row r="898" spans="1:17" ht="15.75" customHeight="1">
      <c r="A898" s="2488"/>
      <c r="B898" s="2488"/>
      <c r="C898" s="2488"/>
      <c r="D898" s="2488"/>
      <c r="E898" s="2488"/>
      <c r="F898" s="2488"/>
      <c r="G898" s="2488"/>
      <c r="H898" s="2488"/>
      <c r="I898" s="2488"/>
      <c r="J898" s="2488"/>
      <c r="K898" s="2488"/>
      <c r="L898" s="2488"/>
      <c r="M898" s="2488"/>
      <c r="N898" s="2488"/>
      <c r="O898" s="2488"/>
      <c r="P898" s="2488"/>
      <c r="Q898" s="2488"/>
    </row>
    <row r="899" spans="1:17" ht="15.75" customHeight="1">
      <c r="A899" s="2488"/>
      <c r="B899" s="2488"/>
      <c r="C899" s="2488"/>
      <c r="D899" s="2488"/>
      <c r="E899" s="2488"/>
      <c r="F899" s="2488"/>
      <c r="G899" s="2488"/>
      <c r="H899" s="2488"/>
      <c r="I899" s="2488"/>
      <c r="J899" s="2488"/>
      <c r="K899" s="2488"/>
      <c r="L899" s="2488"/>
      <c r="M899" s="2488"/>
      <c r="N899" s="2488"/>
      <c r="O899" s="2488"/>
      <c r="P899" s="2488"/>
      <c r="Q899" s="2488"/>
    </row>
    <row r="900" spans="1:17" ht="15.75" customHeight="1">
      <c r="A900" s="2488"/>
      <c r="B900" s="2488"/>
      <c r="C900" s="2488"/>
      <c r="D900" s="2488"/>
      <c r="E900" s="2488"/>
      <c r="F900" s="2488"/>
      <c r="G900" s="2488"/>
      <c r="H900" s="2488"/>
      <c r="I900" s="2488"/>
      <c r="J900" s="2488"/>
      <c r="K900" s="2488"/>
      <c r="L900" s="2488"/>
      <c r="M900" s="2488"/>
      <c r="N900" s="2488"/>
      <c r="O900" s="2488"/>
      <c r="P900" s="2488"/>
      <c r="Q900" s="2488"/>
    </row>
    <row r="901" spans="1:17" ht="15.75" customHeight="1">
      <c r="A901" s="2488"/>
      <c r="B901" s="2488"/>
      <c r="C901" s="2488"/>
      <c r="D901" s="2488"/>
      <c r="E901" s="2488"/>
      <c r="F901" s="2488"/>
      <c r="G901" s="2488"/>
      <c r="H901" s="2488"/>
      <c r="I901" s="2488"/>
      <c r="J901" s="2488"/>
      <c r="K901" s="2488"/>
      <c r="L901" s="2488"/>
      <c r="M901" s="2488"/>
      <c r="N901" s="2488"/>
      <c r="O901" s="2488"/>
      <c r="P901" s="2488"/>
      <c r="Q901" s="2488"/>
    </row>
    <row r="902" spans="1:17" ht="15.75" customHeight="1">
      <c r="A902" s="2488"/>
      <c r="B902" s="2488"/>
      <c r="C902" s="2488"/>
      <c r="D902" s="2488"/>
      <c r="E902" s="2488"/>
      <c r="F902" s="2488"/>
      <c r="G902" s="2488"/>
      <c r="H902" s="2488"/>
      <c r="I902" s="2488"/>
      <c r="J902" s="2488"/>
      <c r="K902" s="2488"/>
      <c r="L902" s="2488"/>
      <c r="M902" s="2488"/>
      <c r="N902" s="2488"/>
      <c r="O902" s="2488"/>
      <c r="P902" s="2488"/>
      <c r="Q902" s="2488"/>
    </row>
    <row r="903" spans="1:17" ht="15.75" customHeight="1">
      <c r="A903" s="2488"/>
      <c r="B903" s="2488"/>
      <c r="C903" s="2488"/>
      <c r="D903" s="2488"/>
      <c r="E903" s="2488"/>
      <c r="F903" s="2488"/>
      <c r="G903" s="2488"/>
      <c r="H903" s="2488"/>
      <c r="I903" s="2488"/>
      <c r="J903" s="2488"/>
      <c r="K903" s="2488"/>
      <c r="L903" s="2488"/>
      <c r="M903" s="2488"/>
      <c r="N903" s="2488"/>
      <c r="O903" s="2488"/>
      <c r="P903" s="2488"/>
      <c r="Q903" s="2488"/>
    </row>
    <row r="904" spans="1:17" ht="15.75" customHeight="1">
      <c r="A904" s="2488"/>
      <c r="B904" s="2488"/>
      <c r="C904" s="2488"/>
      <c r="D904" s="2488"/>
      <c r="E904" s="2488"/>
      <c r="F904" s="2488"/>
      <c r="G904" s="2488"/>
      <c r="H904" s="2488"/>
      <c r="I904" s="2488"/>
      <c r="J904" s="2488"/>
      <c r="K904" s="2488"/>
      <c r="L904" s="2488"/>
      <c r="M904" s="2488"/>
      <c r="N904" s="2488"/>
      <c r="O904" s="2488"/>
      <c r="P904" s="2488"/>
      <c r="Q904" s="2488"/>
    </row>
    <row r="905" spans="1:17" ht="15.75" customHeight="1">
      <c r="A905" s="2488"/>
      <c r="B905" s="2488"/>
      <c r="C905" s="2488"/>
      <c r="D905" s="2488"/>
      <c r="E905" s="2488"/>
      <c r="F905" s="2488"/>
      <c r="G905" s="2488"/>
      <c r="H905" s="2488"/>
      <c r="I905" s="2488"/>
      <c r="J905" s="2488"/>
      <c r="K905" s="2488"/>
      <c r="L905" s="2488"/>
      <c r="M905" s="2488"/>
      <c r="N905" s="2488"/>
      <c r="O905" s="2488"/>
      <c r="P905" s="2488"/>
      <c r="Q905" s="2488"/>
    </row>
    <row r="906" spans="1:17" ht="15.75" customHeight="1">
      <c r="A906" s="2488"/>
      <c r="B906" s="2488"/>
      <c r="C906" s="2488"/>
      <c r="D906" s="2488"/>
      <c r="E906" s="2488"/>
      <c r="F906" s="2488"/>
      <c r="G906" s="2488"/>
      <c r="H906" s="2488"/>
      <c r="I906" s="2488"/>
      <c r="J906" s="2488"/>
      <c r="K906" s="2488"/>
      <c r="L906" s="2488"/>
      <c r="M906" s="2488"/>
      <c r="N906" s="2488"/>
      <c r="O906" s="2488"/>
      <c r="P906" s="2488"/>
      <c r="Q906" s="2488"/>
    </row>
    <row r="907" spans="1:17" ht="15.75" customHeight="1">
      <c r="A907" s="2488"/>
      <c r="B907" s="2488"/>
      <c r="C907" s="2488"/>
      <c r="D907" s="2488"/>
      <c r="E907" s="2488"/>
      <c r="F907" s="2488"/>
      <c r="G907" s="2488"/>
      <c r="H907" s="2488"/>
      <c r="I907" s="2488"/>
      <c r="J907" s="2488"/>
      <c r="K907" s="2488"/>
      <c r="L907" s="2488"/>
      <c r="M907" s="2488"/>
      <c r="N907" s="2488"/>
      <c r="O907" s="2488"/>
      <c r="P907" s="2488"/>
      <c r="Q907" s="2488"/>
    </row>
    <row r="908" spans="1:17" ht="15.75" customHeight="1">
      <c r="A908" s="2488"/>
      <c r="B908" s="2488"/>
      <c r="C908" s="2488"/>
      <c r="D908" s="2488"/>
      <c r="E908" s="2488"/>
      <c r="F908" s="2488"/>
      <c r="G908" s="2488"/>
      <c r="H908" s="2488"/>
      <c r="I908" s="2488"/>
      <c r="J908" s="2488"/>
      <c r="K908" s="2488"/>
      <c r="L908" s="2488"/>
      <c r="M908" s="2488"/>
      <c r="N908" s="2488"/>
      <c r="O908" s="2488"/>
      <c r="P908" s="2488"/>
      <c r="Q908" s="2488"/>
    </row>
    <row r="909" spans="1:17" ht="15.75" customHeight="1">
      <c r="A909" s="2488"/>
      <c r="B909" s="2488"/>
      <c r="C909" s="2488"/>
      <c r="D909" s="2488"/>
      <c r="E909" s="2488"/>
      <c r="F909" s="2488"/>
      <c r="G909" s="2488"/>
      <c r="H909" s="2488"/>
      <c r="I909" s="2488"/>
      <c r="J909" s="2488"/>
      <c r="K909" s="2488"/>
      <c r="L909" s="2488"/>
      <c r="M909" s="2488"/>
      <c r="N909" s="2488"/>
      <c r="O909" s="2488"/>
      <c r="P909" s="2488"/>
      <c r="Q909" s="2488"/>
    </row>
    <row r="910" spans="1:17" ht="15.75" customHeight="1">
      <c r="A910" s="2488"/>
      <c r="B910" s="2488"/>
      <c r="C910" s="2488"/>
      <c r="D910" s="2488"/>
      <c r="E910" s="2488"/>
      <c r="F910" s="2488"/>
      <c r="G910" s="2488"/>
      <c r="H910" s="2488"/>
      <c r="I910" s="2488"/>
      <c r="J910" s="2488"/>
      <c r="K910" s="2488"/>
      <c r="L910" s="2488"/>
      <c r="M910" s="2488"/>
      <c r="N910" s="2488"/>
      <c r="O910" s="2488"/>
      <c r="P910" s="2488"/>
      <c r="Q910" s="2488"/>
    </row>
    <row r="911" spans="1:17" ht="15.75" customHeight="1">
      <c r="A911" s="2488"/>
      <c r="B911" s="2488"/>
      <c r="C911" s="2488"/>
      <c r="D911" s="2488"/>
      <c r="E911" s="2488"/>
      <c r="F911" s="2488"/>
      <c r="G911" s="2488"/>
      <c r="H911" s="2488"/>
      <c r="I911" s="2488"/>
      <c r="J911" s="2488"/>
      <c r="K911" s="2488"/>
      <c r="L911" s="2488"/>
      <c r="M911" s="2488"/>
      <c r="N911" s="2488"/>
      <c r="O911" s="2488"/>
      <c r="P911" s="2488"/>
      <c r="Q911" s="2488"/>
    </row>
    <row r="912" spans="1:17" ht="15.75" customHeight="1">
      <c r="A912" s="2488"/>
      <c r="B912" s="2488"/>
      <c r="C912" s="2488"/>
      <c r="D912" s="2488"/>
      <c r="E912" s="2488"/>
      <c r="F912" s="2488"/>
      <c r="G912" s="2488"/>
      <c r="H912" s="2488"/>
      <c r="I912" s="2488"/>
      <c r="J912" s="2488"/>
      <c r="K912" s="2488"/>
      <c r="L912" s="2488"/>
      <c r="M912" s="2488"/>
      <c r="N912" s="2488"/>
      <c r="O912" s="2488"/>
      <c r="P912" s="2488"/>
      <c r="Q912" s="2488"/>
    </row>
    <row r="913" spans="1:17" ht="15.75" customHeight="1">
      <c r="A913" s="2488"/>
      <c r="B913" s="2488"/>
      <c r="C913" s="2488"/>
      <c r="D913" s="2488"/>
      <c r="E913" s="2488"/>
      <c r="F913" s="2488"/>
      <c r="G913" s="2488"/>
      <c r="H913" s="2488"/>
      <c r="I913" s="2488"/>
      <c r="J913" s="2488"/>
      <c r="K913" s="2488"/>
      <c r="L913" s="2488"/>
      <c r="M913" s="2488"/>
      <c r="N913" s="2488"/>
      <c r="O913" s="2488"/>
      <c r="P913" s="2488"/>
      <c r="Q913" s="2488"/>
    </row>
    <row r="914" spans="1:17" ht="15.75" customHeight="1">
      <c r="A914" s="2488"/>
      <c r="B914" s="2488"/>
      <c r="C914" s="2488"/>
      <c r="D914" s="2488"/>
      <c r="E914" s="2488"/>
      <c r="F914" s="2488"/>
      <c r="G914" s="2488"/>
      <c r="H914" s="2488"/>
      <c r="I914" s="2488"/>
      <c r="J914" s="2488"/>
      <c r="K914" s="2488"/>
      <c r="L914" s="2488"/>
      <c r="M914" s="2488"/>
      <c r="N914" s="2488"/>
      <c r="O914" s="2488"/>
      <c r="P914" s="2488"/>
      <c r="Q914" s="2488"/>
    </row>
    <row r="915" spans="1:17" ht="15.75" customHeight="1">
      <c r="A915" s="2488"/>
      <c r="B915" s="2488"/>
      <c r="C915" s="2488"/>
      <c r="D915" s="2488"/>
      <c r="E915" s="2488"/>
      <c r="F915" s="2488"/>
      <c r="G915" s="2488"/>
      <c r="H915" s="2488"/>
      <c r="I915" s="2488"/>
      <c r="J915" s="2488"/>
      <c r="K915" s="2488"/>
      <c r="L915" s="2488"/>
      <c r="M915" s="2488"/>
      <c r="N915" s="2488"/>
      <c r="O915" s="2488"/>
      <c r="P915" s="2488"/>
      <c r="Q915" s="2488"/>
    </row>
    <row r="916" spans="1:17" ht="15.75" customHeight="1">
      <c r="A916" s="2488"/>
      <c r="B916" s="2488"/>
      <c r="C916" s="2488"/>
      <c r="D916" s="2488"/>
      <c r="E916" s="2488"/>
      <c r="F916" s="2488"/>
      <c r="G916" s="2488"/>
      <c r="H916" s="2488"/>
      <c r="I916" s="2488"/>
      <c r="J916" s="2488"/>
      <c r="K916" s="2488"/>
      <c r="L916" s="2488"/>
      <c r="M916" s="2488"/>
      <c r="N916" s="2488"/>
      <c r="O916" s="2488"/>
      <c r="P916" s="2488"/>
      <c r="Q916" s="2488"/>
    </row>
    <row r="917" spans="1:17" ht="15.75" customHeight="1">
      <c r="A917" s="2488"/>
      <c r="B917" s="2488"/>
      <c r="C917" s="2488"/>
      <c r="D917" s="2488"/>
      <c r="E917" s="2488"/>
      <c r="F917" s="2488"/>
      <c r="G917" s="2488"/>
      <c r="H917" s="2488"/>
      <c r="I917" s="2488"/>
      <c r="J917" s="2488"/>
      <c r="K917" s="2488"/>
      <c r="L917" s="2488"/>
      <c r="M917" s="2488"/>
      <c r="N917" s="2488"/>
      <c r="O917" s="2488"/>
      <c r="P917" s="2488"/>
      <c r="Q917" s="2488"/>
    </row>
    <row r="918" spans="1:17" ht="15.75" customHeight="1">
      <c r="A918" s="2488"/>
      <c r="B918" s="2488"/>
      <c r="C918" s="2488"/>
      <c r="D918" s="2488"/>
      <c r="E918" s="2488"/>
      <c r="F918" s="2488"/>
      <c r="G918" s="2488"/>
      <c r="H918" s="2488"/>
      <c r="I918" s="2488"/>
      <c r="J918" s="2488"/>
      <c r="K918" s="2488"/>
      <c r="L918" s="2488"/>
      <c r="M918" s="2488"/>
      <c r="N918" s="2488"/>
      <c r="O918" s="2488"/>
      <c r="P918" s="2488"/>
      <c r="Q918" s="2488"/>
    </row>
    <row r="919" spans="1:17" ht="15.75" customHeight="1">
      <c r="A919" s="2488"/>
      <c r="B919" s="2488"/>
      <c r="C919" s="2488"/>
      <c r="D919" s="2488"/>
      <c r="E919" s="2488"/>
      <c r="F919" s="2488"/>
      <c r="G919" s="2488"/>
      <c r="H919" s="2488"/>
      <c r="I919" s="2488"/>
      <c r="J919" s="2488"/>
      <c r="K919" s="2488"/>
      <c r="L919" s="2488"/>
      <c r="M919" s="2488"/>
      <c r="N919" s="2488"/>
      <c r="O919" s="2488"/>
      <c r="P919" s="2488"/>
      <c r="Q919" s="2488"/>
    </row>
    <row r="920" spans="1:17" ht="15.75" customHeight="1">
      <c r="A920" s="2488"/>
      <c r="B920" s="2488"/>
      <c r="C920" s="2488"/>
      <c r="D920" s="2488"/>
      <c r="E920" s="2488"/>
      <c r="F920" s="2488"/>
      <c r="G920" s="2488"/>
      <c r="H920" s="2488"/>
      <c r="I920" s="2488"/>
      <c r="J920" s="2488"/>
      <c r="K920" s="2488"/>
      <c r="L920" s="2488"/>
      <c r="M920" s="2488"/>
      <c r="N920" s="2488"/>
      <c r="O920" s="2488"/>
      <c r="P920" s="2488"/>
      <c r="Q920" s="2488"/>
    </row>
    <row r="921" spans="1:17" ht="15.75" customHeight="1">
      <c r="A921" s="2488"/>
      <c r="B921" s="2488"/>
      <c r="C921" s="2488"/>
      <c r="D921" s="2488"/>
      <c r="E921" s="2488"/>
      <c r="F921" s="2488"/>
      <c r="G921" s="2488"/>
      <c r="H921" s="2488"/>
      <c r="I921" s="2488"/>
      <c r="J921" s="2488"/>
      <c r="K921" s="2488"/>
      <c r="L921" s="2488"/>
      <c r="M921" s="2488"/>
      <c r="N921" s="2488"/>
      <c r="O921" s="2488"/>
      <c r="P921" s="2488"/>
      <c r="Q921" s="2488"/>
    </row>
    <row r="922" spans="1:17" ht="15.75" customHeight="1">
      <c r="A922" s="2488"/>
      <c r="B922" s="2488"/>
      <c r="C922" s="2488"/>
      <c r="D922" s="2488"/>
      <c r="E922" s="2488"/>
      <c r="F922" s="2488"/>
      <c r="G922" s="2488"/>
      <c r="H922" s="2488"/>
      <c r="I922" s="2488"/>
      <c r="J922" s="2488"/>
      <c r="K922" s="2488"/>
      <c r="L922" s="2488"/>
      <c r="M922" s="2488"/>
      <c r="N922" s="2488"/>
      <c r="O922" s="2488"/>
      <c r="P922" s="2488"/>
      <c r="Q922" s="2488"/>
    </row>
    <row r="923" spans="1:17" ht="15.75" customHeight="1">
      <c r="A923" s="2488"/>
      <c r="B923" s="2488"/>
      <c r="C923" s="2488"/>
      <c r="D923" s="2488"/>
      <c r="E923" s="2488"/>
      <c r="F923" s="2488"/>
      <c r="G923" s="2488"/>
      <c r="H923" s="2488"/>
      <c r="I923" s="2488"/>
      <c r="J923" s="2488"/>
      <c r="K923" s="2488"/>
      <c r="L923" s="2488"/>
      <c r="M923" s="2488"/>
      <c r="N923" s="2488"/>
      <c r="O923" s="2488"/>
      <c r="P923" s="2488"/>
      <c r="Q923" s="2488"/>
    </row>
    <row r="924" spans="1:17" ht="15.75" customHeight="1">
      <c r="A924" s="2488"/>
      <c r="B924" s="2488"/>
      <c r="C924" s="2488"/>
      <c r="D924" s="2488"/>
      <c r="E924" s="2488"/>
      <c r="F924" s="2488"/>
      <c r="G924" s="2488"/>
      <c r="H924" s="2488"/>
      <c r="I924" s="2488"/>
      <c r="J924" s="2488"/>
      <c r="K924" s="2488"/>
      <c r="L924" s="2488"/>
      <c r="M924" s="2488"/>
      <c r="N924" s="2488"/>
      <c r="O924" s="2488"/>
      <c r="P924" s="2488"/>
      <c r="Q924" s="2488"/>
    </row>
    <row r="925" spans="1:17" ht="15.75" customHeight="1">
      <c r="A925" s="2488"/>
      <c r="B925" s="2488"/>
      <c r="C925" s="2488"/>
      <c r="D925" s="2488"/>
      <c r="E925" s="2488"/>
      <c r="F925" s="2488"/>
      <c r="G925" s="2488"/>
      <c r="H925" s="2488"/>
      <c r="I925" s="2488"/>
      <c r="J925" s="2488"/>
      <c r="K925" s="2488"/>
      <c r="L925" s="2488"/>
      <c r="M925" s="2488"/>
      <c r="N925" s="2488"/>
      <c r="O925" s="2488"/>
      <c r="P925" s="2488"/>
      <c r="Q925" s="2488"/>
    </row>
    <row r="926" spans="1:17" ht="15.75" customHeight="1">
      <c r="A926" s="2488"/>
      <c r="B926" s="2488"/>
      <c r="C926" s="2488"/>
      <c r="D926" s="2488"/>
      <c r="E926" s="2488"/>
      <c r="F926" s="2488"/>
      <c r="G926" s="2488"/>
      <c r="H926" s="2488"/>
      <c r="I926" s="2488"/>
      <c r="J926" s="2488"/>
      <c r="K926" s="2488"/>
      <c r="L926" s="2488"/>
      <c r="M926" s="2488"/>
      <c r="N926" s="2488"/>
      <c r="O926" s="2488"/>
      <c r="P926" s="2488"/>
      <c r="Q926" s="2488"/>
    </row>
    <row r="927" spans="1:17" ht="15.75" customHeight="1">
      <c r="A927" s="2488"/>
      <c r="B927" s="2488"/>
      <c r="C927" s="2488"/>
      <c r="D927" s="2488"/>
      <c r="E927" s="2488"/>
      <c r="F927" s="2488"/>
      <c r="G927" s="2488"/>
      <c r="H927" s="2488"/>
      <c r="I927" s="2488"/>
      <c r="J927" s="2488"/>
      <c r="K927" s="2488"/>
      <c r="L927" s="2488"/>
      <c r="M927" s="2488"/>
      <c r="N927" s="2488"/>
      <c r="O927" s="2488"/>
      <c r="P927" s="2488"/>
      <c r="Q927" s="2488"/>
    </row>
    <row r="928" spans="1:17" ht="15.75" customHeight="1">
      <c r="A928" s="2488"/>
      <c r="B928" s="2488"/>
      <c r="C928" s="2488"/>
      <c r="D928" s="2488"/>
      <c r="E928" s="2488"/>
      <c r="F928" s="2488"/>
      <c r="G928" s="2488"/>
      <c r="H928" s="2488"/>
      <c r="I928" s="2488"/>
      <c r="J928" s="2488"/>
      <c r="K928" s="2488"/>
      <c r="L928" s="2488"/>
      <c r="M928" s="2488"/>
      <c r="N928" s="2488"/>
      <c r="O928" s="2488"/>
      <c r="P928" s="2488"/>
      <c r="Q928" s="2488"/>
    </row>
    <row r="929" spans="1:17" ht="15.75" customHeight="1">
      <c r="A929" s="2488"/>
      <c r="B929" s="2488"/>
      <c r="C929" s="2488"/>
      <c r="D929" s="2488"/>
      <c r="E929" s="2488"/>
      <c r="F929" s="2488"/>
      <c r="G929" s="2488"/>
      <c r="H929" s="2488"/>
      <c r="I929" s="2488"/>
      <c r="J929" s="2488"/>
      <c r="K929" s="2488"/>
      <c r="L929" s="2488"/>
      <c r="M929" s="2488"/>
      <c r="N929" s="2488"/>
      <c r="O929" s="2488"/>
      <c r="P929" s="2488"/>
      <c r="Q929" s="2488"/>
    </row>
    <row r="930" spans="1:17" ht="15.75" customHeight="1">
      <c r="A930" s="2488"/>
      <c r="B930" s="2488"/>
      <c r="C930" s="2488"/>
      <c r="D930" s="2488"/>
      <c r="E930" s="2488"/>
      <c r="F930" s="2488"/>
      <c r="G930" s="2488"/>
      <c r="H930" s="2488"/>
      <c r="I930" s="2488"/>
      <c r="J930" s="2488"/>
      <c r="K930" s="2488"/>
      <c r="L930" s="2488"/>
      <c r="M930" s="2488"/>
      <c r="N930" s="2488"/>
      <c r="O930" s="2488"/>
      <c r="P930" s="2488"/>
      <c r="Q930" s="2488"/>
    </row>
    <row r="931" spans="1:17" ht="15.75" customHeight="1">
      <c r="A931" s="2488"/>
      <c r="B931" s="2488"/>
      <c r="C931" s="2488"/>
      <c r="D931" s="2488"/>
      <c r="E931" s="2488"/>
      <c r="F931" s="2488"/>
      <c r="G931" s="2488"/>
      <c r="H931" s="2488"/>
      <c r="I931" s="2488"/>
      <c r="J931" s="2488"/>
      <c r="K931" s="2488"/>
      <c r="L931" s="2488"/>
      <c r="M931" s="2488"/>
      <c r="N931" s="2488"/>
      <c r="O931" s="2488"/>
      <c r="P931" s="2488"/>
      <c r="Q931" s="2488"/>
    </row>
    <row r="932" spans="1:17" ht="15.75" customHeight="1">
      <c r="A932" s="2488"/>
      <c r="B932" s="2488"/>
      <c r="C932" s="2488"/>
      <c r="D932" s="2488"/>
      <c r="E932" s="2488"/>
      <c r="F932" s="2488"/>
      <c r="G932" s="2488"/>
      <c r="H932" s="2488"/>
      <c r="I932" s="2488"/>
      <c r="J932" s="2488"/>
      <c r="K932" s="2488"/>
      <c r="L932" s="2488"/>
      <c r="M932" s="2488"/>
      <c r="N932" s="2488"/>
      <c r="O932" s="2488"/>
      <c r="P932" s="2488"/>
      <c r="Q932" s="2488"/>
    </row>
    <row r="933" spans="1:17" ht="15.75" customHeight="1">
      <c r="A933" s="2488"/>
      <c r="B933" s="2488"/>
      <c r="C933" s="2488"/>
      <c r="D933" s="2488"/>
      <c r="E933" s="2488"/>
      <c r="F933" s="2488"/>
      <c r="G933" s="2488"/>
      <c r="H933" s="2488"/>
      <c r="I933" s="2488"/>
      <c r="J933" s="2488"/>
      <c r="K933" s="2488"/>
      <c r="L933" s="2488"/>
      <c r="M933" s="2488"/>
      <c r="N933" s="2488"/>
      <c r="O933" s="2488"/>
      <c r="P933" s="2488"/>
      <c r="Q933" s="2488"/>
    </row>
    <row r="934" spans="1:17" ht="15.75" customHeight="1">
      <c r="A934" s="2488"/>
      <c r="B934" s="2488"/>
      <c r="C934" s="2488"/>
      <c r="D934" s="2488"/>
      <c r="E934" s="2488"/>
      <c r="F934" s="2488"/>
      <c r="G934" s="2488"/>
      <c r="H934" s="2488"/>
      <c r="I934" s="2488"/>
      <c r="J934" s="2488"/>
      <c r="K934" s="2488"/>
      <c r="L934" s="2488"/>
      <c r="M934" s="2488"/>
      <c r="N934" s="2488"/>
      <c r="O934" s="2488"/>
      <c r="P934" s="2488"/>
      <c r="Q934" s="2488"/>
    </row>
    <row r="935" spans="1:17" ht="15.75" customHeight="1">
      <c r="A935" s="2488"/>
      <c r="B935" s="2488"/>
      <c r="C935" s="2488"/>
      <c r="D935" s="2488"/>
      <c r="E935" s="2488"/>
      <c r="F935" s="2488"/>
      <c r="G935" s="2488"/>
      <c r="H935" s="2488"/>
      <c r="I935" s="2488"/>
      <c r="J935" s="2488"/>
      <c r="K935" s="2488"/>
      <c r="L935" s="2488"/>
      <c r="M935" s="2488"/>
      <c r="N935" s="2488"/>
      <c r="O935" s="2488"/>
      <c r="P935" s="2488"/>
      <c r="Q935" s="2488"/>
    </row>
    <row r="936" spans="1:17" ht="15.75" customHeight="1">
      <c r="A936" s="2488"/>
      <c r="B936" s="2488"/>
      <c r="C936" s="2488"/>
      <c r="D936" s="2488"/>
      <c r="E936" s="2488"/>
      <c r="F936" s="2488"/>
      <c r="G936" s="2488"/>
      <c r="H936" s="2488"/>
      <c r="I936" s="2488"/>
      <c r="J936" s="2488"/>
      <c r="K936" s="2488"/>
      <c r="L936" s="2488"/>
      <c r="M936" s="2488"/>
      <c r="N936" s="2488"/>
      <c r="O936" s="2488"/>
      <c r="P936" s="2488"/>
      <c r="Q936" s="2488"/>
    </row>
    <row r="937" spans="1:17" ht="15.75" customHeight="1">
      <c r="A937" s="2488"/>
      <c r="B937" s="2488"/>
      <c r="C937" s="2488"/>
      <c r="D937" s="2488"/>
      <c r="E937" s="2488"/>
      <c r="F937" s="2488"/>
      <c r="G937" s="2488"/>
      <c r="H937" s="2488"/>
      <c r="I937" s="2488"/>
      <c r="J937" s="2488"/>
      <c r="K937" s="2488"/>
      <c r="L937" s="2488"/>
      <c r="M937" s="2488"/>
      <c r="N937" s="2488"/>
      <c r="O937" s="2488"/>
      <c r="P937" s="2488"/>
      <c r="Q937" s="2488"/>
    </row>
    <row r="938" spans="1:17" ht="15.75" customHeight="1">
      <c r="A938" s="2488"/>
      <c r="B938" s="2488"/>
      <c r="C938" s="2488"/>
      <c r="D938" s="2488"/>
      <c r="E938" s="2488"/>
      <c r="F938" s="2488"/>
      <c r="G938" s="2488"/>
      <c r="H938" s="2488"/>
      <c r="I938" s="2488"/>
      <c r="J938" s="2488"/>
      <c r="K938" s="2488"/>
      <c r="L938" s="2488"/>
      <c r="M938" s="2488"/>
      <c r="N938" s="2488"/>
      <c r="O938" s="2488"/>
      <c r="P938" s="2488"/>
      <c r="Q938" s="2488"/>
    </row>
    <row r="939" spans="1:17" ht="15.75" customHeight="1">
      <c r="A939" s="2488"/>
      <c r="B939" s="2488"/>
      <c r="C939" s="2488"/>
      <c r="D939" s="2488"/>
      <c r="E939" s="2488"/>
      <c r="F939" s="2488"/>
      <c r="G939" s="2488"/>
      <c r="H939" s="2488"/>
      <c r="I939" s="2488"/>
      <c r="J939" s="2488"/>
      <c r="K939" s="2488"/>
      <c r="L939" s="2488"/>
      <c r="M939" s="2488"/>
      <c r="N939" s="2488"/>
      <c r="O939" s="2488"/>
      <c r="P939" s="2488"/>
      <c r="Q939" s="2488"/>
    </row>
    <row r="940" spans="1:17" ht="15.75" customHeight="1">
      <c r="A940" s="2488"/>
      <c r="B940" s="2488"/>
      <c r="C940" s="2488"/>
      <c r="D940" s="2488"/>
      <c r="E940" s="2488"/>
      <c r="F940" s="2488"/>
      <c r="G940" s="2488"/>
      <c r="H940" s="2488"/>
      <c r="I940" s="2488"/>
      <c r="J940" s="2488"/>
      <c r="K940" s="2488"/>
      <c r="L940" s="2488"/>
      <c r="M940" s="2488"/>
      <c r="N940" s="2488"/>
      <c r="O940" s="2488"/>
      <c r="P940" s="2488"/>
      <c r="Q940" s="2488"/>
    </row>
    <row r="941" spans="1:17" ht="15.75" customHeight="1">
      <c r="A941" s="2488"/>
      <c r="B941" s="2488"/>
      <c r="C941" s="2488"/>
      <c r="D941" s="2488"/>
      <c r="E941" s="2488"/>
      <c r="F941" s="2488"/>
      <c r="G941" s="2488"/>
      <c r="H941" s="2488"/>
      <c r="I941" s="2488"/>
      <c r="J941" s="2488"/>
      <c r="K941" s="2488"/>
      <c r="L941" s="2488"/>
      <c r="M941" s="2488"/>
      <c r="N941" s="2488"/>
      <c r="O941" s="2488"/>
      <c r="P941" s="2488"/>
      <c r="Q941" s="2488"/>
    </row>
    <row r="942" spans="1:17" ht="15.75" customHeight="1">
      <c r="A942" s="2488"/>
      <c r="B942" s="2488"/>
      <c r="C942" s="2488"/>
      <c r="D942" s="2488"/>
      <c r="E942" s="2488"/>
      <c r="F942" s="2488"/>
      <c r="G942" s="2488"/>
      <c r="H942" s="2488"/>
      <c r="I942" s="2488"/>
      <c r="J942" s="2488"/>
      <c r="K942" s="2488"/>
      <c r="L942" s="2488"/>
      <c r="M942" s="2488"/>
      <c r="N942" s="2488"/>
      <c r="O942" s="2488"/>
      <c r="P942" s="2488"/>
      <c r="Q942" s="2488"/>
    </row>
    <row r="943" spans="1:17" ht="15.75" customHeight="1">
      <c r="A943" s="2488"/>
      <c r="B943" s="2488"/>
      <c r="C943" s="2488"/>
      <c r="D943" s="2488"/>
      <c r="E943" s="2488"/>
      <c r="F943" s="2488"/>
      <c r="G943" s="2488"/>
      <c r="H943" s="2488"/>
      <c r="I943" s="2488"/>
      <c r="J943" s="2488"/>
      <c r="K943" s="2488"/>
      <c r="L943" s="2488"/>
      <c r="M943" s="2488"/>
      <c r="N943" s="2488"/>
      <c r="O943" s="2488"/>
      <c r="P943" s="2488"/>
      <c r="Q943" s="2488"/>
    </row>
    <row r="944" spans="1:17" ht="15.75" customHeight="1">
      <c r="A944" s="2488"/>
      <c r="B944" s="2488"/>
      <c r="C944" s="2488"/>
      <c r="D944" s="2488"/>
      <c r="E944" s="2488"/>
      <c r="F944" s="2488"/>
      <c r="G944" s="2488"/>
      <c r="H944" s="2488"/>
      <c r="I944" s="2488"/>
      <c r="J944" s="2488"/>
      <c r="K944" s="2488"/>
      <c r="L944" s="2488"/>
      <c r="M944" s="2488"/>
      <c r="N944" s="2488"/>
      <c r="O944" s="2488"/>
      <c r="P944" s="2488"/>
      <c r="Q944" s="2488"/>
    </row>
    <row r="945" spans="1:17" ht="15.75" customHeight="1">
      <c r="A945" s="2488"/>
      <c r="B945" s="2488"/>
      <c r="C945" s="2488"/>
      <c r="D945" s="2488"/>
      <c r="E945" s="2488"/>
      <c r="F945" s="2488"/>
      <c r="G945" s="2488"/>
      <c r="H945" s="2488"/>
      <c r="I945" s="2488"/>
      <c r="J945" s="2488"/>
      <c r="K945" s="2488"/>
      <c r="L945" s="2488"/>
      <c r="M945" s="2488"/>
      <c r="N945" s="2488"/>
      <c r="O945" s="2488"/>
      <c r="P945" s="2488"/>
      <c r="Q945" s="2488"/>
    </row>
    <row r="946" spans="1:17" ht="15.75" customHeight="1">
      <c r="A946" s="2488"/>
      <c r="B946" s="2488"/>
      <c r="C946" s="2488"/>
      <c r="D946" s="2488"/>
      <c r="E946" s="2488"/>
      <c r="F946" s="2488"/>
      <c r="G946" s="2488"/>
      <c r="H946" s="2488"/>
      <c r="I946" s="2488"/>
      <c r="J946" s="2488"/>
      <c r="K946" s="2488"/>
      <c r="L946" s="2488"/>
      <c r="M946" s="2488"/>
      <c r="N946" s="2488"/>
      <c r="O946" s="2488"/>
      <c r="P946" s="2488"/>
      <c r="Q946" s="2488"/>
    </row>
    <row r="947" spans="1:17" ht="15.75" customHeight="1">
      <c r="A947" s="2488"/>
      <c r="B947" s="2488"/>
      <c r="C947" s="2488"/>
      <c r="D947" s="2488"/>
      <c r="E947" s="2488"/>
      <c r="F947" s="2488"/>
      <c r="G947" s="2488"/>
      <c r="H947" s="2488"/>
      <c r="I947" s="2488"/>
      <c r="J947" s="2488"/>
      <c r="K947" s="2488"/>
      <c r="L947" s="2488"/>
      <c r="M947" s="2488"/>
      <c r="N947" s="2488"/>
      <c r="O947" s="2488"/>
      <c r="P947" s="2488"/>
      <c r="Q947" s="2488"/>
    </row>
    <row r="948" spans="1:17" ht="15.75" customHeight="1">
      <c r="A948" s="2488"/>
      <c r="B948" s="2488"/>
      <c r="C948" s="2488"/>
      <c r="D948" s="2488"/>
      <c r="E948" s="2488"/>
      <c r="F948" s="2488"/>
      <c r="G948" s="2488"/>
      <c r="H948" s="2488"/>
      <c r="I948" s="2488"/>
      <c r="J948" s="2488"/>
      <c r="K948" s="2488"/>
      <c r="L948" s="2488"/>
      <c r="M948" s="2488"/>
      <c r="N948" s="2488"/>
      <c r="O948" s="2488"/>
      <c r="P948" s="2488"/>
      <c r="Q948" s="2488"/>
    </row>
    <row r="949" spans="1:17" ht="15.75" customHeight="1">
      <c r="A949" s="2488"/>
      <c r="B949" s="2488"/>
      <c r="C949" s="2488"/>
      <c r="D949" s="2488"/>
      <c r="E949" s="2488"/>
      <c r="F949" s="2488"/>
      <c r="G949" s="2488"/>
      <c r="H949" s="2488"/>
      <c r="I949" s="2488"/>
      <c r="J949" s="2488"/>
      <c r="K949" s="2488"/>
      <c r="L949" s="2488"/>
      <c r="M949" s="2488"/>
      <c r="N949" s="2488"/>
      <c r="O949" s="2488"/>
      <c r="P949" s="2488"/>
      <c r="Q949" s="2488"/>
    </row>
    <row r="950" spans="1:17" ht="15.75" customHeight="1">
      <c r="A950" s="2488"/>
      <c r="B950" s="2488"/>
      <c r="C950" s="2488"/>
      <c r="D950" s="2488"/>
      <c r="E950" s="2488"/>
      <c r="F950" s="2488"/>
      <c r="G950" s="2488"/>
      <c r="H950" s="2488"/>
      <c r="I950" s="2488"/>
      <c r="J950" s="2488"/>
      <c r="K950" s="2488"/>
      <c r="L950" s="2488"/>
      <c r="M950" s="2488"/>
      <c r="N950" s="2488"/>
      <c r="O950" s="2488"/>
      <c r="P950" s="2488"/>
      <c r="Q950" s="2488"/>
    </row>
    <row r="951" spans="1:17" ht="15.75" customHeight="1">
      <c r="A951" s="2488"/>
      <c r="B951" s="2488"/>
      <c r="C951" s="2488"/>
      <c r="D951" s="2488"/>
      <c r="E951" s="2488"/>
      <c r="F951" s="2488"/>
      <c r="G951" s="2488"/>
      <c r="H951" s="2488"/>
      <c r="I951" s="2488"/>
      <c r="J951" s="2488"/>
      <c r="K951" s="2488"/>
      <c r="L951" s="2488"/>
      <c r="M951" s="2488"/>
      <c r="N951" s="2488"/>
      <c r="O951" s="2488"/>
      <c r="P951" s="2488"/>
      <c r="Q951" s="2488"/>
    </row>
    <row r="952" spans="1:17" ht="15.75" customHeight="1">
      <c r="A952" s="2488"/>
      <c r="B952" s="2488"/>
      <c r="C952" s="2488"/>
      <c r="D952" s="2488"/>
      <c r="E952" s="2488"/>
      <c r="F952" s="2488"/>
      <c r="G952" s="2488"/>
      <c r="H952" s="2488"/>
      <c r="I952" s="2488"/>
      <c r="J952" s="2488"/>
      <c r="K952" s="2488"/>
      <c r="L952" s="2488"/>
      <c r="M952" s="2488"/>
      <c r="N952" s="2488"/>
      <c r="O952" s="2488"/>
      <c r="P952" s="2488"/>
      <c r="Q952" s="2488"/>
    </row>
    <row r="953" spans="1:17" ht="15.75" customHeight="1">
      <c r="A953" s="2488"/>
      <c r="B953" s="2488"/>
      <c r="C953" s="2488"/>
      <c r="D953" s="2488"/>
      <c r="E953" s="2488"/>
      <c r="F953" s="2488"/>
      <c r="G953" s="2488"/>
      <c r="H953" s="2488"/>
      <c r="I953" s="2488"/>
      <c r="J953" s="2488"/>
      <c r="K953" s="2488"/>
      <c r="L953" s="2488"/>
      <c r="M953" s="2488"/>
      <c r="N953" s="2488"/>
      <c r="O953" s="2488"/>
      <c r="P953" s="2488"/>
      <c r="Q953" s="2488"/>
    </row>
    <row r="954" spans="1:17" ht="15.75" customHeight="1">
      <c r="A954" s="2488"/>
      <c r="B954" s="2488"/>
      <c r="C954" s="2488"/>
      <c r="D954" s="2488"/>
      <c r="E954" s="2488"/>
      <c r="F954" s="2488"/>
      <c r="G954" s="2488"/>
      <c r="H954" s="2488"/>
      <c r="I954" s="2488"/>
      <c r="J954" s="2488"/>
      <c r="K954" s="2488"/>
      <c r="L954" s="2488"/>
      <c r="M954" s="2488"/>
      <c r="N954" s="2488"/>
      <c r="O954" s="2488"/>
      <c r="P954" s="2488"/>
      <c r="Q954" s="2488"/>
    </row>
    <row r="955" spans="1:17" ht="15.75" customHeight="1">
      <c r="A955" s="2488"/>
      <c r="B955" s="2488"/>
      <c r="C955" s="2488"/>
      <c r="D955" s="2488"/>
      <c r="E955" s="2488"/>
      <c r="F955" s="2488"/>
      <c r="G955" s="2488"/>
      <c r="H955" s="2488"/>
      <c r="I955" s="2488"/>
      <c r="J955" s="2488"/>
      <c r="K955" s="2488"/>
      <c r="L955" s="2488"/>
      <c r="M955" s="2488"/>
      <c r="N955" s="2488"/>
      <c r="O955" s="2488"/>
      <c r="P955" s="2488"/>
      <c r="Q955" s="2488"/>
    </row>
    <row r="956" spans="1:17" ht="15.75" customHeight="1">
      <c r="A956" s="2488"/>
      <c r="B956" s="2488"/>
      <c r="C956" s="2488"/>
      <c r="D956" s="2488"/>
      <c r="E956" s="2488"/>
      <c r="F956" s="2488"/>
      <c r="G956" s="2488"/>
      <c r="H956" s="2488"/>
      <c r="I956" s="2488"/>
      <c r="J956" s="2488"/>
      <c r="K956" s="2488"/>
      <c r="L956" s="2488"/>
      <c r="M956" s="2488"/>
      <c r="N956" s="2488"/>
      <c r="O956" s="2488"/>
      <c r="P956" s="2488"/>
      <c r="Q956" s="2488"/>
    </row>
    <row r="957" spans="1:17" ht="15.75" customHeight="1">
      <c r="A957" s="2488"/>
      <c r="B957" s="2488"/>
      <c r="C957" s="2488"/>
      <c r="D957" s="2488"/>
      <c r="E957" s="2488"/>
      <c r="F957" s="2488"/>
      <c r="G957" s="2488"/>
      <c r="H957" s="2488"/>
      <c r="I957" s="2488"/>
      <c r="J957" s="2488"/>
      <c r="K957" s="2488"/>
      <c r="L957" s="2488"/>
      <c r="M957" s="2488"/>
      <c r="N957" s="2488"/>
      <c r="O957" s="2488"/>
      <c r="P957" s="2488"/>
      <c r="Q957" s="2488"/>
    </row>
    <row r="958" spans="1:17" ht="15.75" customHeight="1">
      <c r="A958" s="2488"/>
      <c r="B958" s="2488"/>
      <c r="C958" s="2488"/>
      <c r="D958" s="2488"/>
      <c r="E958" s="2488"/>
      <c r="F958" s="2488"/>
      <c r="G958" s="2488"/>
      <c r="H958" s="2488"/>
      <c r="I958" s="2488"/>
      <c r="J958" s="2488"/>
      <c r="K958" s="2488"/>
      <c r="L958" s="2488"/>
      <c r="M958" s="2488"/>
      <c r="N958" s="2488"/>
      <c r="O958" s="2488"/>
      <c r="P958" s="2488"/>
      <c r="Q958" s="2488"/>
    </row>
    <row r="959" spans="1:17" ht="15.75" customHeight="1">
      <c r="A959" s="2488"/>
      <c r="B959" s="2488"/>
      <c r="C959" s="2488"/>
      <c r="D959" s="2488"/>
      <c r="E959" s="2488"/>
      <c r="F959" s="2488"/>
      <c r="G959" s="2488"/>
      <c r="H959" s="2488"/>
      <c r="I959" s="2488"/>
      <c r="J959" s="2488"/>
      <c r="K959" s="2488"/>
      <c r="L959" s="2488"/>
      <c r="M959" s="2488"/>
      <c r="N959" s="2488"/>
      <c r="O959" s="2488"/>
      <c r="P959" s="2488"/>
      <c r="Q959" s="2488"/>
    </row>
    <row r="960" spans="1:17" ht="15.75" customHeight="1">
      <c r="A960" s="2488"/>
      <c r="B960" s="2488"/>
      <c r="C960" s="2488"/>
      <c r="D960" s="2488"/>
      <c r="E960" s="2488"/>
      <c r="F960" s="2488"/>
      <c r="G960" s="2488"/>
      <c r="H960" s="2488"/>
      <c r="I960" s="2488"/>
      <c r="J960" s="2488"/>
      <c r="K960" s="2488"/>
      <c r="L960" s="2488"/>
      <c r="M960" s="2488"/>
      <c r="N960" s="2488"/>
      <c r="O960" s="2488"/>
      <c r="P960" s="2488"/>
      <c r="Q960" s="2488"/>
    </row>
    <row r="961" spans="1:17" ht="15.75" customHeight="1">
      <c r="A961" s="2488"/>
      <c r="B961" s="2488"/>
      <c r="C961" s="2488"/>
      <c r="D961" s="2488"/>
      <c r="E961" s="2488"/>
      <c r="F961" s="2488"/>
      <c r="G961" s="2488"/>
      <c r="H961" s="2488"/>
      <c r="I961" s="2488"/>
      <c r="J961" s="2488"/>
      <c r="K961" s="2488"/>
      <c r="L961" s="2488"/>
      <c r="M961" s="2488"/>
      <c r="N961" s="2488"/>
      <c r="O961" s="2488"/>
      <c r="P961" s="2488"/>
      <c r="Q961" s="2488"/>
    </row>
    <row r="962" spans="1:17" ht="15.75" customHeight="1">
      <c r="A962" s="2488"/>
      <c r="B962" s="2488"/>
      <c r="C962" s="2488"/>
      <c r="D962" s="2488"/>
      <c r="E962" s="2488"/>
      <c r="F962" s="2488"/>
      <c r="G962" s="2488"/>
      <c r="H962" s="2488"/>
      <c r="I962" s="2488"/>
      <c r="J962" s="2488"/>
      <c r="K962" s="2488"/>
      <c r="L962" s="2488"/>
      <c r="M962" s="2488"/>
      <c r="N962" s="2488"/>
      <c r="O962" s="2488"/>
      <c r="P962" s="2488"/>
      <c r="Q962" s="2488"/>
    </row>
    <row r="963" spans="1:17" ht="15.75" customHeight="1">
      <c r="A963" s="2488"/>
      <c r="B963" s="2488"/>
      <c r="C963" s="2488"/>
      <c r="D963" s="2488"/>
      <c r="E963" s="2488"/>
      <c r="F963" s="2488"/>
      <c r="G963" s="2488"/>
      <c r="H963" s="2488"/>
      <c r="I963" s="2488"/>
      <c r="J963" s="2488"/>
      <c r="K963" s="2488"/>
      <c r="L963" s="2488"/>
      <c r="M963" s="2488"/>
      <c r="N963" s="2488"/>
      <c r="O963" s="2488"/>
      <c r="P963" s="2488"/>
      <c r="Q963" s="2488"/>
    </row>
    <row r="964" spans="1:17" ht="15.75" customHeight="1">
      <c r="A964" s="2488"/>
      <c r="B964" s="2488"/>
      <c r="C964" s="2488"/>
      <c r="D964" s="2488"/>
      <c r="E964" s="2488"/>
      <c r="F964" s="2488"/>
      <c r="G964" s="2488"/>
      <c r="H964" s="2488"/>
      <c r="I964" s="2488"/>
      <c r="J964" s="2488"/>
      <c r="K964" s="2488"/>
      <c r="L964" s="2488"/>
      <c r="M964" s="2488"/>
      <c r="N964" s="2488"/>
      <c r="O964" s="2488"/>
      <c r="P964" s="2488"/>
      <c r="Q964" s="2488"/>
    </row>
    <row r="965" spans="1:17" ht="15.75" customHeight="1">
      <c r="A965" s="2488"/>
      <c r="B965" s="2488"/>
      <c r="C965" s="2488"/>
      <c r="D965" s="2488"/>
      <c r="E965" s="2488"/>
      <c r="F965" s="2488"/>
      <c r="G965" s="2488"/>
      <c r="H965" s="2488"/>
      <c r="I965" s="2488"/>
      <c r="J965" s="2488"/>
      <c r="K965" s="2488"/>
      <c r="L965" s="2488"/>
      <c r="M965" s="2488"/>
      <c r="N965" s="2488"/>
      <c r="O965" s="2488"/>
      <c r="P965" s="2488"/>
      <c r="Q965" s="2488"/>
    </row>
    <row r="966" spans="1:17" ht="15.75" customHeight="1">
      <c r="A966" s="2488"/>
      <c r="B966" s="2488"/>
      <c r="C966" s="2488"/>
      <c r="D966" s="2488"/>
      <c r="E966" s="2488"/>
      <c r="F966" s="2488"/>
      <c r="G966" s="2488"/>
      <c r="H966" s="2488"/>
      <c r="I966" s="2488"/>
      <c r="J966" s="2488"/>
      <c r="K966" s="2488"/>
      <c r="L966" s="2488"/>
      <c r="M966" s="2488"/>
      <c r="N966" s="2488"/>
      <c r="O966" s="2488"/>
      <c r="P966" s="2488"/>
      <c r="Q966" s="2488"/>
    </row>
    <row r="967" spans="1:17" ht="15.75" customHeight="1">
      <c r="A967" s="2488"/>
      <c r="B967" s="2488"/>
      <c r="C967" s="2488"/>
      <c r="D967" s="2488"/>
      <c r="E967" s="2488"/>
      <c r="F967" s="2488"/>
      <c r="G967" s="2488"/>
      <c r="H967" s="2488"/>
      <c r="I967" s="2488"/>
      <c r="J967" s="2488"/>
      <c r="K967" s="2488"/>
      <c r="L967" s="2488"/>
      <c r="M967" s="2488"/>
      <c r="N967" s="2488"/>
      <c r="O967" s="2488"/>
      <c r="P967" s="2488"/>
      <c r="Q967" s="2488"/>
    </row>
    <row r="968" spans="1:17" ht="15.75" customHeight="1">
      <c r="A968" s="2488"/>
      <c r="B968" s="2488"/>
      <c r="C968" s="2488"/>
      <c r="D968" s="2488"/>
      <c r="E968" s="2488"/>
      <c r="F968" s="2488"/>
      <c r="G968" s="2488"/>
      <c r="H968" s="2488"/>
      <c r="I968" s="2488"/>
      <c r="J968" s="2488"/>
      <c r="K968" s="2488"/>
      <c r="L968" s="2488"/>
      <c r="M968" s="2488"/>
      <c r="N968" s="2488"/>
      <c r="O968" s="2488"/>
      <c r="P968" s="2488"/>
      <c r="Q968" s="2488"/>
    </row>
    <row r="969" spans="1:17" ht="15.75" customHeight="1">
      <c r="A969" s="2488"/>
      <c r="B969" s="2488"/>
      <c r="C969" s="2488"/>
      <c r="D969" s="2488"/>
      <c r="E969" s="2488"/>
      <c r="F969" s="2488"/>
      <c r="G969" s="2488"/>
      <c r="H969" s="2488"/>
      <c r="I969" s="2488"/>
      <c r="J969" s="2488"/>
      <c r="K969" s="2488"/>
      <c r="L969" s="2488"/>
      <c r="M969" s="2488"/>
      <c r="N969" s="2488"/>
      <c r="O969" s="2488"/>
      <c r="P969" s="2488"/>
      <c r="Q969" s="2488"/>
    </row>
    <row r="970" spans="1:17" ht="15.75" customHeight="1">
      <c r="A970" s="2488"/>
      <c r="B970" s="2488"/>
      <c r="C970" s="2488"/>
      <c r="D970" s="2488"/>
      <c r="E970" s="2488"/>
      <c r="F970" s="2488"/>
      <c r="G970" s="2488"/>
      <c r="H970" s="2488"/>
      <c r="I970" s="2488"/>
      <c r="J970" s="2488"/>
      <c r="K970" s="2488"/>
      <c r="L970" s="2488"/>
      <c r="M970" s="2488"/>
      <c r="N970" s="2488"/>
      <c r="O970" s="2488"/>
      <c r="P970" s="2488"/>
      <c r="Q970" s="2488"/>
    </row>
    <row r="971" spans="1:17" ht="15.75" customHeight="1">
      <c r="A971" s="2488"/>
      <c r="B971" s="2488"/>
      <c r="C971" s="2488"/>
      <c r="D971" s="2488"/>
      <c r="E971" s="2488"/>
      <c r="F971" s="2488"/>
      <c r="G971" s="2488"/>
      <c r="H971" s="2488"/>
      <c r="I971" s="2488"/>
      <c r="J971" s="2488"/>
      <c r="K971" s="2488"/>
      <c r="L971" s="2488"/>
      <c r="M971" s="2488"/>
      <c r="N971" s="2488"/>
      <c r="O971" s="2488"/>
      <c r="P971" s="2488"/>
      <c r="Q971" s="2488"/>
    </row>
    <row r="972" spans="1:17" ht="15.75" customHeight="1">
      <c r="A972" s="2488"/>
      <c r="B972" s="2488"/>
      <c r="C972" s="2488"/>
      <c r="D972" s="2488"/>
      <c r="E972" s="2488"/>
      <c r="F972" s="2488"/>
      <c r="G972" s="2488"/>
      <c r="H972" s="2488"/>
      <c r="I972" s="2488"/>
      <c r="J972" s="2488"/>
      <c r="K972" s="2488"/>
      <c r="L972" s="2488"/>
      <c r="M972" s="2488"/>
      <c r="N972" s="2488"/>
      <c r="O972" s="2488"/>
      <c r="P972" s="2488"/>
      <c r="Q972" s="2488"/>
    </row>
    <row r="973" spans="1:17" ht="15.75" customHeight="1">
      <c r="A973" s="2488"/>
      <c r="B973" s="2488"/>
      <c r="C973" s="2488"/>
      <c r="D973" s="2488"/>
      <c r="E973" s="2488"/>
      <c r="F973" s="2488"/>
      <c r="G973" s="2488"/>
      <c r="H973" s="2488"/>
      <c r="I973" s="2488"/>
      <c r="J973" s="2488"/>
      <c r="K973" s="2488"/>
      <c r="L973" s="2488"/>
      <c r="M973" s="2488"/>
      <c r="N973" s="2488"/>
      <c r="O973" s="2488"/>
      <c r="P973" s="2488"/>
      <c r="Q973" s="2488"/>
    </row>
    <row r="974" spans="1:17" ht="15.75" customHeight="1">
      <c r="A974" s="2488"/>
      <c r="B974" s="2488"/>
      <c r="C974" s="2488"/>
      <c r="D974" s="2488"/>
      <c r="E974" s="2488"/>
      <c r="F974" s="2488"/>
      <c r="G974" s="2488"/>
      <c r="H974" s="2488"/>
      <c r="I974" s="2488"/>
      <c r="J974" s="2488"/>
      <c r="K974" s="2488"/>
      <c r="L974" s="2488"/>
      <c r="M974" s="2488"/>
      <c r="N974" s="2488"/>
      <c r="O974" s="2488"/>
      <c r="P974" s="2488"/>
      <c r="Q974" s="2488"/>
    </row>
    <row r="975" spans="1:17" ht="15.75" customHeight="1">
      <c r="A975" s="2488"/>
      <c r="B975" s="2488"/>
      <c r="C975" s="2488"/>
      <c r="D975" s="2488"/>
      <c r="E975" s="2488"/>
      <c r="F975" s="2488"/>
      <c r="G975" s="2488"/>
      <c r="H975" s="2488"/>
      <c r="I975" s="2488"/>
      <c r="J975" s="2488"/>
      <c r="K975" s="2488"/>
      <c r="L975" s="2488"/>
      <c r="M975" s="2488"/>
      <c r="N975" s="2488"/>
      <c r="O975" s="2488"/>
      <c r="P975" s="2488"/>
      <c r="Q975" s="2488"/>
    </row>
    <row r="976" spans="1:17" ht="15.75" customHeight="1">
      <c r="A976" s="2488"/>
      <c r="B976" s="2488"/>
      <c r="C976" s="2488"/>
      <c r="D976" s="2488"/>
      <c r="E976" s="2488"/>
      <c r="F976" s="2488"/>
      <c r="G976" s="2488"/>
      <c r="H976" s="2488"/>
      <c r="I976" s="2488"/>
      <c r="J976" s="2488"/>
      <c r="K976" s="2488"/>
      <c r="L976" s="2488"/>
      <c r="M976" s="2488"/>
      <c r="N976" s="2488"/>
      <c r="O976" s="2488"/>
      <c r="P976" s="2488"/>
      <c r="Q976" s="2488"/>
    </row>
    <row r="977" spans="1:17" ht="15.75" customHeight="1">
      <c r="A977" s="2488"/>
      <c r="B977" s="2488"/>
      <c r="C977" s="2488"/>
      <c r="D977" s="2488"/>
      <c r="E977" s="2488"/>
      <c r="F977" s="2488"/>
      <c r="G977" s="2488"/>
      <c r="H977" s="2488"/>
      <c r="I977" s="2488"/>
      <c r="J977" s="2488"/>
      <c r="K977" s="2488"/>
      <c r="L977" s="2488"/>
      <c r="M977" s="2488"/>
      <c r="N977" s="2488"/>
      <c r="O977" s="2488"/>
      <c r="P977" s="2488"/>
      <c r="Q977" s="2488"/>
    </row>
    <row r="978" spans="1:17" ht="15.75" customHeight="1">
      <c r="A978" s="2488"/>
      <c r="B978" s="2488"/>
      <c r="C978" s="2488"/>
      <c r="D978" s="2488"/>
      <c r="E978" s="2488"/>
      <c r="F978" s="2488"/>
      <c r="G978" s="2488"/>
      <c r="H978" s="2488"/>
      <c r="I978" s="2488"/>
      <c r="J978" s="2488"/>
      <c r="K978" s="2488"/>
      <c r="L978" s="2488"/>
      <c r="M978" s="2488"/>
      <c r="N978" s="2488"/>
      <c r="O978" s="2488"/>
      <c r="P978" s="2488"/>
      <c r="Q978" s="2488"/>
    </row>
    <row r="979" spans="1:17" ht="15.75" customHeight="1">
      <c r="A979" s="2488"/>
      <c r="B979" s="2488"/>
      <c r="C979" s="2488"/>
      <c r="D979" s="2488"/>
      <c r="E979" s="2488"/>
      <c r="F979" s="2488"/>
      <c r="G979" s="2488"/>
      <c r="H979" s="2488"/>
      <c r="I979" s="2488"/>
      <c r="J979" s="2488"/>
      <c r="K979" s="2488"/>
      <c r="L979" s="2488"/>
      <c r="M979" s="2488"/>
      <c r="N979" s="2488"/>
      <c r="O979" s="2488"/>
      <c r="P979" s="2488"/>
      <c r="Q979" s="2488"/>
    </row>
    <row r="980" spans="1:17" ht="15.75" customHeight="1">
      <c r="A980" s="2488"/>
      <c r="B980" s="2488"/>
      <c r="C980" s="2488"/>
      <c r="D980" s="2488"/>
      <c r="E980" s="2488"/>
      <c r="F980" s="2488"/>
      <c r="G980" s="2488"/>
      <c r="H980" s="2488"/>
      <c r="I980" s="2488"/>
      <c r="J980" s="2488"/>
      <c r="K980" s="2488"/>
      <c r="L980" s="2488"/>
      <c r="M980" s="2488"/>
      <c r="N980" s="2488"/>
      <c r="O980" s="2488"/>
      <c r="P980" s="2488"/>
      <c r="Q980" s="2488"/>
    </row>
    <row r="981" spans="1:17" ht="15.75" customHeight="1">
      <c r="A981" s="2488"/>
      <c r="B981" s="2488"/>
      <c r="C981" s="2488"/>
      <c r="D981" s="2488"/>
      <c r="E981" s="2488"/>
      <c r="F981" s="2488"/>
      <c r="G981" s="2488"/>
      <c r="H981" s="2488"/>
      <c r="I981" s="2488"/>
      <c r="J981" s="2488"/>
      <c r="K981" s="2488"/>
      <c r="L981" s="2488"/>
      <c r="M981" s="2488"/>
      <c r="N981" s="2488"/>
      <c r="O981" s="2488"/>
      <c r="P981" s="2488"/>
      <c r="Q981" s="2488"/>
    </row>
    <row r="982" spans="1:17" ht="15.75" customHeight="1">
      <c r="A982" s="2488"/>
      <c r="B982" s="2488"/>
      <c r="C982" s="2488"/>
      <c r="D982" s="2488"/>
      <c r="E982" s="2488"/>
      <c r="F982" s="2488"/>
      <c r="G982" s="2488"/>
      <c r="H982" s="2488"/>
      <c r="I982" s="2488"/>
      <c r="J982" s="2488"/>
      <c r="K982" s="2488"/>
      <c r="L982" s="2488"/>
      <c r="M982" s="2488"/>
      <c r="N982" s="2488"/>
      <c r="O982" s="2488"/>
      <c r="P982" s="2488"/>
      <c r="Q982" s="2488"/>
    </row>
    <row r="983" spans="1:17" ht="15.75" customHeight="1">
      <c r="A983" s="2488"/>
      <c r="B983" s="2488"/>
      <c r="C983" s="2488"/>
      <c r="D983" s="2488"/>
      <c r="E983" s="2488"/>
      <c r="F983" s="2488"/>
      <c r="G983" s="2488"/>
      <c r="H983" s="2488"/>
      <c r="I983" s="2488"/>
      <c r="J983" s="2488"/>
      <c r="K983" s="2488"/>
      <c r="L983" s="2488"/>
      <c r="M983" s="2488"/>
      <c r="N983" s="2488"/>
      <c r="O983" s="2488"/>
      <c r="P983" s="2488"/>
      <c r="Q983" s="2488"/>
    </row>
    <row r="984" spans="1:17" ht="15.75" customHeight="1">
      <c r="A984" s="2488"/>
      <c r="B984" s="2488"/>
      <c r="C984" s="2488"/>
      <c r="D984" s="2488"/>
      <c r="E984" s="2488"/>
      <c r="F984" s="2488"/>
      <c r="G984" s="2488"/>
      <c r="H984" s="2488"/>
      <c r="I984" s="2488"/>
      <c r="J984" s="2488"/>
      <c r="K984" s="2488"/>
      <c r="L984" s="2488"/>
      <c r="M984" s="2488"/>
      <c r="N984" s="2488"/>
      <c r="O984" s="2488"/>
      <c r="P984" s="2488"/>
      <c r="Q984" s="2488"/>
    </row>
    <row r="985" spans="1:17" ht="15.75" customHeight="1">
      <c r="A985" s="2488"/>
      <c r="B985" s="2488"/>
      <c r="C985" s="2488"/>
      <c r="D985" s="2488"/>
      <c r="E985" s="2488"/>
      <c r="F985" s="2488"/>
      <c r="G985" s="2488"/>
      <c r="H985" s="2488"/>
      <c r="I985" s="2488"/>
      <c r="J985" s="2488"/>
      <c r="K985" s="2488"/>
      <c r="L985" s="2488"/>
      <c r="M985" s="2488"/>
      <c r="N985" s="2488"/>
      <c r="O985" s="2488"/>
      <c r="P985" s="2488"/>
      <c r="Q985" s="2488"/>
    </row>
    <row r="986" spans="1:17" ht="15.75" customHeight="1">
      <c r="A986" s="2488"/>
      <c r="B986" s="2488"/>
      <c r="C986" s="2488"/>
      <c r="D986" s="2488"/>
      <c r="E986" s="2488"/>
      <c r="F986" s="2488"/>
      <c r="G986" s="2488"/>
      <c r="H986" s="2488"/>
      <c r="I986" s="2488"/>
      <c r="J986" s="2488"/>
      <c r="K986" s="2488"/>
      <c r="L986" s="2488"/>
      <c r="M986" s="2488"/>
      <c r="N986" s="2488"/>
      <c r="O986" s="2488"/>
      <c r="P986" s="2488"/>
      <c r="Q986" s="2488"/>
    </row>
    <row r="987" spans="1:17" ht="15.75" customHeight="1">
      <c r="A987" s="2488"/>
      <c r="B987" s="2488"/>
      <c r="C987" s="2488"/>
      <c r="D987" s="2488"/>
      <c r="E987" s="2488"/>
      <c r="F987" s="2488"/>
      <c r="G987" s="2488"/>
      <c r="H987" s="2488"/>
      <c r="I987" s="2488"/>
      <c r="J987" s="2488"/>
      <c r="K987" s="2488"/>
      <c r="L987" s="2488"/>
      <c r="M987" s="2488"/>
      <c r="N987" s="2488"/>
      <c r="O987" s="2488"/>
      <c r="P987" s="2488"/>
      <c r="Q987" s="2488"/>
    </row>
    <row r="988" spans="1:17" ht="15.75" customHeight="1">
      <c r="A988" s="2488"/>
      <c r="B988" s="2488"/>
      <c r="C988" s="2488"/>
      <c r="D988" s="2488"/>
      <c r="E988" s="2488"/>
      <c r="F988" s="2488"/>
      <c r="G988" s="2488"/>
      <c r="H988" s="2488"/>
      <c r="I988" s="2488"/>
      <c r="J988" s="2488"/>
      <c r="K988" s="2488"/>
      <c r="L988" s="2488"/>
      <c r="M988" s="2488"/>
      <c r="N988" s="2488"/>
      <c r="O988" s="2488"/>
      <c r="P988" s="2488"/>
      <c r="Q988" s="2488"/>
    </row>
    <row r="989" spans="1:17" ht="15.75" customHeight="1">
      <c r="A989" s="2488"/>
      <c r="B989" s="2488"/>
      <c r="C989" s="2488"/>
      <c r="D989" s="2488"/>
      <c r="E989" s="2488"/>
      <c r="F989" s="2488"/>
      <c r="G989" s="2488"/>
      <c r="H989" s="2488"/>
      <c r="I989" s="2488"/>
      <c r="J989" s="2488"/>
      <c r="K989" s="2488"/>
      <c r="L989" s="2488"/>
      <c r="M989" s="2488"/>
      <c r="N989" s="2488"/>
      <c r="O989" s="2488"/>
      <c r="P989" s="2488"/>
      <c r="Q989" s="2488"/>
    </row>
    <row r="990" spans="1:17" ht="15.75" customHeight="1">
      <c r="A990" s="2488"/>
      <c r="B990" s="2488"/>
      <c r="C990" s="2488"/>
      <c r="D990" s="2488"/>
      <c r="E990" s="2488"/>
      <c r="F990" s="2488"/>
      <c r="G990" s="2488"/>
      <c r="H990" s="2488"/>
      <c r="I990" s="2488"/>
      <c r="J990" s="2488"/>
      <c r="K990" s="2488"/>
      <c r="L990" s="2488"/>
      <c r="M990" s="2488"/>
      <c r="N990" s="2488"/>
      <c r="O990" s="2488"/>
      <c r="P990" s="2488"/>
      <c r="Q990" s="2488"/>
    </row>
    <row r="991" spans="1:17" ht="15.75" customHeight="1">
      <c r="A991" s="2488"/>
      <c r="B991" s="2488"/>
      <c r="C991" s="2488"/>
      <c r="D991" s="2488"/>
      <c r="E991" s="2488"/>
      <c r="F991" s="2488"/>
      <c r="G991" s="2488"/>
      <c r="H991" s="2488"/>
      <c r="I991" s="2488"/>
      <c r="J991" s="2488"/>
      <c r="K991" s="2488"/>
      <c r="L991" s="2488"/>
      <c r="M991" s="2488"/>
      <c r="N991" s="2488"/>
      <c r="O991" s="2488"/>
      <c r="P991" s="2488"/>
      <c r="Q991" s="2488"/>
    </row>
    <row r="992" spans="1:17" ht="15.75" customHeight="1">
      <c r="A992" s="2488"/>
      <c r="B992" s="2488"/>
      <c r="C992" s="2488"/>
      <c r="D992" s="2488"/>
      <c r="E992" s="2488"/>
      <c r="F992" s="2488"/>
      <c r="G992" s="2488"/>
      <c r="H992" s="2488"/>
      <c r="I992" s="2488"/>
      <c r="J992" s="2488"/>
      <c r="K992" s="2488"/>
      <c r="L992" s="2488"/>
      <c r="M992" s="2488"/>
      <c r="N992" s="2488"/>
      <c r="O992" s="2488"/>
      <c r="P992" s="2488"/>
      <c r="Q992" s="2488"/>
    </row>
    <row r="993" spans="1:17" ht="15.75" customHeight="1">
      <c r="A993" s="2488"/>
      <c r="B993" s="2488"/>
      <c r="C993" s="2488"/>
      <c r="D993" s="2488"/>
      <c r="E993" s="2488"/>
      <c r="F993" s="2488"/>
      <c r="G993" s="2488"/>
      <c r="H993" s="2488"/>
      <c r="I993" s="2488"/>
      <c r="J993" s="2488"/>
      <c r="K993" s="2488"/>
      <c r="L993" s="2488"/>
      <c r="M993" s="2488"/>
      <c r="N993" s="2488"/>
      <c r="O993" s="2488"/>
      <c r="P993" s="2488"/>
      <c r="Q993" s="2488"/>
    </row>
    <row r="994" spans="1:17" ht="15.75" customHeight="1">
      <c r="A994" s="2488"/>
      <c r="B994" s="2488"/>
      <c r="C994" s="2488"/>
      <c r="D994" s="2488"/>
      <c r="E994" s="2488"/>
      <c r="F994" s="2488"/>
      <c r="G994" s="2488"/>
      <c r="H994" s="2488"/>
      <c r="I994" s="2488"/>
      <c r="J994" s="2488"/>
      <c r="K994" s="2488"/>
      <c r="L994" s="2488"/>
      <c r="M994" s="2488"/>
      <c r="N994" s="2488"/>
      <c r="O994" s="2488"/>
      <c r="P994" s="2488"/>
      <c r="Q994" s="2488"/>
    </row>
    <row r="995" spans="1:17" ht="15.75" customHeight="1">
      <c r="A995" s="2488"/>
      <c r="B995" s="2488"/>
      <c r="C995" s="2488"/>
      <c r="D995" s="2488"/>
      <c r="E995" s="2488"/>
      <c r="F995" s="2488"/>
      <c r="G995" s="2488"/>
      <c r="H995" s="2488"/>
      <c r="I995" s="2488"/>
      <c r="J995" s="2488"/>
      <c r="K995" s="2488"/>
      <c r="L995" s="2488"/>
      <c r="M995" s="2488"/>
      <c r="N995" s="2488"/>
      <c r="O995" s="2488"/>
      <c r="P995" s="2488"/>
      <c r="Q995" s="2488"/>
    </row>
    <row r="996" spans="1:17" ht="15.75" customHeight="1">
      <c r="A996" s="2488"/>
      <c r="B996" s="2488"/>
      <c r="C996" s="2488"/>
      <c r="D996" s="2488"/>
      <c r="E996" s="2488"/>
      <c r="F996" s="2488"/>
      <c r="G996" s="2488"/>
      <c r="H996" s="2488"/>
      <c r="I996" s="2488"/>
      <c r="J996" s="2488"/>
      <c r="K996" s="2488"/>
      <c r="L996" s="2488"/>
      <c r="M996" s="2488"/>
      <c r="N996" s="2488"/>
      <c r="O996" s="2488"/>
      <c r="P996" s="2488"/>
      <c r="Q996" s="2488"/>
    </row>
    <row r="997" spans="1:17" ht="15.75" customHeight="1">
      <c r="A997" s="2488"/>
      <c r="B997" s="2488"/>
      <c r="C997" s="2488"/>
      <c r="D997" s="2488"/>
      <c r="E997" s="2488"/>
      <c r="F997" s="2488"/>
      <c r="G997" s="2488"/>
      <c r="H997" s="2488"/>
      <c r="I997" s="2488"/>
      <c r="J997" s="2488"/>
      <c r="K997" s="2488"/>
      <c r="L997" s="2488"/>
      <c r="M997" s="2488"/>
      <c r="N997" s="2488"/>
      <c r="O997" s="2488"/>
      <c r="P997" s="2488"/>
      <c r="Q997" s="2488"/>
    </row>
    <row r="998" spans="1:17" ht="15.75" customHeight="1">
      <c r="A998" s="2488"/>
      <c r="B998" s="2488"/>
      <c r="C998" s="2488"/>
      <c r="D998" s="2488"/>
      <c r="E998" s="2488"/>
      <c r="F998" s="2488"/>
      <c r="G998" s="2488"/>
      <c r="H998" s="2488"/>
      <c r="I998" s="2488"/>
      <c r="J998" s="2488"/>
      <c r="K998" s="2488"/>
      <c r="L998" s="2488"/>
      <c r="M998" s="2488"/>
      <c r="N998" s="2488"/>
      <c r="O998" s="2488"/>
      <c r="P998" s="2488"/>
      <c r="Q998" s="2488"/>
    </row>
    <row r="999" spans="1:17" ht="15.75" customHeight="1">
      <c r="A999" s="2488"/>
      <c r="B999" s="2488"/>
      <c r="C999" s="2488"/>
      <c r="D999" s="2488"/>
      <c r="E999" s="2488"/>
      <c r="F999" s="2488"/>
      <c r="G999" s="2488"/>
      <c r="H999" s="2488"/>
      <c r="I999" s="2488"/>
      <c r="J999" s="2488"/>
      <c r="K999" s="2488"/>
      <c r="L999" s="2488"/>
      <c r="M999" s="2488"/>
      <c r="N999" s="2488"/>
      <c r="O999" s="2488"/>
      <c r="P999" s="2488"/>
      <c r="Q999" s="2488"/>
    </row>
    <row r="1000" spans="1:17" ht="15.75" customHeight="1">
      <c r="A1000" s="2488"/>
      <c r="B1000" s="2488"/>
      <c r="C1000" s="2488"/>
      <c r="D1000" s="2488"/>
      <c r="E1000" s="2488"/>
      <c r="F1000" s="2488"/>
      <c r="G1000" s="2488"/>
      <c r="H1000" s="2488"/>
      <c r="I1000" s="2488"/>
      <c r="J1000" s="2488"/>
      <c r="K1000" s="2488"/>
      <c r="L1000" s="2488"/>
      <c r="M1000" s="2488"/>
      <c r="N1000" s="2488"/>
      <c r="O1000" s="2488"/>
      <c r="P1000" s="2488"/>
      <c r="Q1000" s="2488"/>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C2" zoomScale="60" zoomScaleNormal="60" workbookViewId="0">
      <selection activeCell="C2" sqref="C2:O78"/>
    </sheetView>
  </sheetViews>
  <sheetFormatPr defaultColWidth="10.33203125" defaultRowHeight="13.2"/>
  <cols>
    <col min="1" max="1" width="10.33203125" style="2400"/>
    <col min="2" max="2" width="8.6640625" style="2400" customWidth="1"/>
    <col min="3" max="3" width="17.33203125" style="2405" bestFit="1" customWidth="1"/>
    <col min="4" max="4" width="63.33203125" style="2400" customWidth="1"/>
    <col min="5" max="5" width="19.88671875" style="2404" customWidth="1"/>
    <col min="6" max="6" width="19.109375" style="2404" customWidth="1"/>
    <col min="7" max="7" width="19.44140625" style="2402" customWidth="1"/>
    <col min="8" max="8" width="20" style="2404" customWidth="1"/>
    <col min="9" max="9" width="19" style="2404" customWidth="1"/>
    <col min="10" max="10" width="17.88671875" style="2401" customWidth="1"/>
    <col min="11" max="11" width="20.109375" style="2404" customWidth="1"/>
    <col min="12" max="12" width="18.44140625" style="2404" customWidth="1"/>
    <col min="13" max="13" width="16.44140625" style="2401" customWidth="1"/>
    <col min="14" max="14" width="17.44140625" style="2400" bestFit="1" customWidth="1"/>
    <col min="15" max="15" width="16.33203125" style="2400" customWidth="1"/>
    <col min="16" max="16" width="10.33203125" style="2400"/>
    <col min="17" max="17" width="15.109375" style="2521" bestFit="1" customWidth="1"/>
    <col min="18" max="18" width="12.6640625" style="2521" bestFit="1" customWidth="1"/>
    <col min="19" max="19" width="13.6640625" style="2521" bestFit="1" customWidth="1"/>
    <col min="20" max="20" width="13.44140625" style="2521" bestFit="1" customWidth="1"/>
    <col min="21" max="21" width="12.5546875" style="2521" bestFit="1" customWidth="1"/>
    <col min="22" max="22" width="13.6640625" style="2521" bestFit="1" customWidth="1"/>
    <col min="23" max="24" width="10.33203125" style="2521"/>
    <col min="25" max="16384" width="10.33203125" style="2400"/>
  </cols>
  <sheetData>
    <row r="1" spans="1:155" s="2480" customFormat="1">
      <c r="A1" s="2413"/>
      <c r="B1" s="2413"/>
      <c r="C1" s="2487"/>
      <c r="D1" s="2401"/>
      <c r="E1" s="2402"/>
      <c r="F1" s="2402"/>
      <c r="G1" s="2402"/>
      <c r="H1" s="2402"/>
      <c r="I1" s="2402"/>
      <c r="J1" s="2402"/>
      <c r="K1" s="2402"/>
      <c r="L1" s="2402"/>
      <c r="M1" s="2402"/>
      <c r="N1" s="2402"/>
      <c r="O1" s="2402"/>
      <c r="P1" s="2413"/>
      <c r="Q1" s="2535"/>
      <c r="R1" s="2535"/>
      <c r="S1" s="2535"/>
      <c r="T1" s="2535"/>
      <c r="U1" s="2535"/>
      <c r="V1" s="2535"/>
      <c r="W1" s="2535"/>
      <c r="X1" s="2535"/>
      <c r="Y1" s="2413"/>
      <c r="Z1" s="2413"/>
      <c r="AA1" s="2413"/>
      <c r="AB1" s="2413"/>
      <c r="AC1" s="2413"/>
      <c r="AD1" s="2413"/>
      <c r="AE1" s="2413"/>
      <c r="AF1" s="2413"/>
      <c r="AG1" s="2413"/>
      <c r="AH1" s="2413"/>
      <c r="AI1" s="2413"/>
      <c r="AJ1" s="2413"/>
      <c r="AK1" s="2413"/>
      <c r="AL1" s="2413"/>
      <c r="AM1" s="2413"/>
      <c r="AN1" s="2413"/>
      <c r="AO1" s="2413"/>
      <c r="AP1" s="2413"/>
      <c r="AQ1" s="2413"/>
      <c r="AR1" s="2413"/>
      <c r="AS1" s="2413"/>
      <c r="AT1" s="2413"/>
      <c r="AU1" s="2413"/>
      <c r="AV1" s="2413"/>
      <c r="AW1" s="2413"/>
      <c r="AX1" s="2413"/>
      <c r="AY1" s="2413"/>
      <c r="AZ1" s="2413"/>
      <c r="BA1" s="2413"/>
      <c r="BB1" s="2413"/>
      <c r="BC1" s="2413"/>
      <c r="BD1" s="2413"/>
      <c r="BE1" s="2413"/>
      <c r="BF1" s="2413"/>
      <c r="BG1" s="2413"/>
      <c r="BH1" s="2413"/>
      <c r="BI1" s="2413"/>
      <c r="BJ1" s="2413"/>
      <c r="BK1" s="2413"/>
      <c r="BL1" s="2413"/>
      <c r="BM1" s="2413"/>
      <c r="BN1" s="2413"/>
      <c r="BO1" s="2413"/>
      <c r="BP1" s="2413"/>
      <c r="BQ1" s="2413"/>
      <c r="BR1" s="2413"/>
      <c r="BS1" s="2413"/>
      <c r="BT1" s="2413"/>
      <c r="BU1" s="2413"/>
      <c r="BV1" s="2413"/>
      <c r="BW1" s="2413"/>
      <c r="BX1" s="2413"/>
      <c r="BY1" s="2413"/>
      <c r="BZ1" s="2413"/>
      <c r="CA1" s="2413"/>
      <c r="CB1" s="2413"/>
      <c r="CC1" s="2413"/>
      <c r="CD1" s="2413"/>
      <c r="CE1" s="2413"/>
      <c r="CF1" s="2413"/>
      <c r="CG1" s="2413"/>
      <c r="CH1" s="2413"/>
      <c r="CI1" s="2413"/>
      <c r="CJ1" s="2413"/>
      <c r="CK1" s="2413"/>
      <c r="CL1" s="2413"/>
      <c r="CM1" s="2413"/>
      <c r="CN1" s="2413"/>
      <c r="CO1" s="2413"/>
      <c r="CP1" s="2413"/>
      <c r="CQ1" s="2413"/>
      <c r="CR1" s="2413"/>
      <c r="CS1" s="2413"/>
      <c r="CT1" s="2413"/>
      <c r="CU1" s="2413"/>
      <c r="CV1" s="2413"/>
      <c r="CW1" s="2413"/>
      <c r="CX1" s="2413"/>
      <c r="CY1" s="2413"/>
      <c r="CZ1" s="2413"/>
      <c r="DA1" s="2413"/>
      <c r="DB1" s="2413"/>
      <c r="DC1" s="2413"/>
      <c r="DD1" s="2413"/>
      <c r="DE1" s="2413"/>
      <c r="DF1" s="2413"/>
      <c r="DG1" s="2413"/>
      <c r="DH1" s="2413"/>
      <c r="DI1" s="2413"/>
      <c r="DJ1" s="2413"/>
      <c r="DK1" s="2413"/>
      <c r="DL1" s="2413"/>
      <c r="DM1" s="2413"/>
      <c r="DN1" s="2413"/>
      <c r="DO1" s="2413"/>
      <c r="DP1" s="2413"/>
      <c r="DQ1" s="2413"/>
      <c r="DR1" s="2413"/>
      <c r="DS1" s="2413"/>
      <c r="DT1" s="2413"/>
      <c r="DU1" s="2413"/>
      <c r="DV1" s="2413"/>
      <c r="DW1" s="2413"/>
      <c r="DX1" s="2413"/>
      <c r="DY1" s="2413"/>
      <c r="DZ1" s="2413"/>
      <c r="EA1" s="2413"/>
      <c r="EB1" s="2413"/>
      <c r="EC1" s="2413"/>
      <c r="ED1" s="2413"/>
      <c r="EE1" s="2413"/>
      <c r="EF1" s="2413"/>
      <c r="EG1" s="2413"/>
      <c r="EH1" s="2413"/>
      <c r="EI1" s="2413"/>
      <c r="EJ1" s="2413"/>
      <c r="EK1" s="2413"/>
      <c r="EL1" s="2413"/>
      <c r="EM1" s="2413"/>
      <c r="EN1" s="2413"/>
      <c r="EO1" s="2413"/>
      <c r="EP1" s="2413"/>
      <c r="EQ1" s="2413"/>
      <c r="ER1" s="2413"/>
      <c r="ES1" s="2413"/>
      <c r="ET1" s="2413"/>
      <c r="EU1" s="2413"/>
      <c r="EV1" s="2413"/>
      <c r="EW1" s="2413"/>
      <c r="EX1" s="2413"/>
      <c r="EY1" s="2413"/>
    </row>
    <row r="2" spans="1:155" s="2480" customFormat="1" ht="26.25" customHeight="1">
      <c r="A2" s="2413"/>
      <c r="B2" s="2413"/>
      <c r="C2" s="3244" t="s">
        <v>1932</v>
      </c>
      <c r="D2" s="3244"/>
      <c r="E2" s="3244"/>
      <c r="F2" s="3244"/>
      <c r="G2" s="3244"/>
      <c r="H2" s="3244"/>
      <c r="I2" s="3244"/>
      <c r="J2" s="3244"/>
      <c r="K2" s="3244"/>
      <c r="L2" s="3244"/>
      <c r="M2" s="3244"/>
      <c r="N2" s="3244"/>
      <c r="O2" s="3244"/>
      <c r="P2" s="2413"/>
      <c r="Q2" s="2535"/>
      <c r="R2" s="2535"/>
      <c r="S2" s="2535"/>
      <c r="T2" s="2535"/>
      <c r="U2" s="2535"/>
      <c r="V2" s="2535"/>
      <c r="W2" s="2535"/>
      <c r="X2" s="2535"/>
      <c r="Y2" s="2413"/>
      <c r="Z2" s="2413"/>
      <c r="AA2" s="2413"/>
      <c r="AB2" s="2413"/>
      <c r="AC2" s="2413"/>
      <c r="AD2" s="2413"/>
      <c r="AE2" s="2413"/>
      <c r="AF2" s="2413"/>
      <c r="AG2" s="2413"/>
      <c r="AH2" s="2413"/>
      <c r="AI2" s="2413"/>
      <c r="AJ2" s="2413"/>
      <c r="AK2" s="2413"/>
      <c r="AL2" s="2413"/>
      <c r="AM2" s="2413"/>
      <c r="AN2" s="2413"/>
      <c r="AO2" s="2413"/>
      <c r="AP2" s="2413"/>
      <c r="AQ2" s="2413"/>
      <c r="AR2" s="2413"/>
      <c r="AS2" s="2413"/>
      <c r="AT2" s="2413"/>
      <c r="AU2" s="2413"/>
      <c r="AV2" s="2413"/>
      <c r="AW2" s="2413"/>
      <c r="AX2" s="2413"/>
      <c r="AY2" s="2413"/>
      <c r="AZ2" s="2413"/>
      <c r="BA2" s="2413"/>
      <c r="BB2" s="2413"/>
      <c r="BC2" s="2413"/>
      <c r="BD2" s="2413"/>
      <c r="BE2" s="2413"/>
      <c r="BF2" s="2413"/>
      <c r="BG2" s="2413"/>
      <c r="BH2" s="2413"/>
      <c r="BI2" s="2413"/>
      <c r="BJ2" s="2413"/>
      <c r="BK2" s="2413"/>
      <c r="BL2" s="2413"/>
      <c r="BM2" s="2413"/>
      <c r="BN2" s="2413"/>
      <c r="BO2" s="2413"/>
      <c r="BP2" s="2413"/>
      <c r="BQ2" s="2413"/>
      <c r="BR2" s="2413"/>
      <c r="BS2" s="2413"/>
      <c r="BT2" s="2413"/>
      <c r="BU2" s="2413"/>
      <c r="BV2" s="2413"/>
      <c r="BW2" s="2413"/>
      <c r="BX2" s="2413"/>
      <c r="BY2" s="2413"/>
      <c r="BZ2" s="2413"/>
      <c r="CA2" s="2413"/>
      <c r="CB2" s="2413"/>
      <c r="CC2" s="2413"/>
      <c r="CD2" s="2413"/>
      <c r="CE2" s="2413"/>
      <c r="CF2" s="2413"/>
      <c r="CG2" s="2413"/>
      <c r="CH2" s="2413"/>
      <c r="CI2" s="2413"/>
      <c r="CJ2" s="2413"/>
      <c r="CK2" s="2413"/>
      <c r="CL2" s="2413"/>
      <c r="CM2" s="2413"/>
      <c r="CN2" s="2413"/>
      <c r="CO2" s="2413"/>
      <c r="CP2" s="2413"/>
      <c r="CQ2" s="2413"/>
      <c r="CR2" s="2413"/>
      <c r="CS2" s="2413"/>
      <c r="CT2" s="2413"/>
      <c r="CU2" s="2413"/>
      <c r="CV2" s="2413"/>
      <c r="CW2" s="2413"/>
      <c r="CX2" s="2413"/>
      <c r="CY2" s="2413"/>
      <c r="CZ2" s="2413"/>
      <c r="DA2" s="2413"/>
      <c r="DB2" s="2413"/>
      <c r="DC2" s="2413"/>
      <c r="DD2" s="2413"/>
      <c r="DE2" s="2413"/>
      <c r="DF2" s="2413"/>
      <c r="DG2" s="2413"/>
      <c r="DH2" s="2413"/>
      <c r="DI2" s="2413"/>
      <c r="DJ2" s="2413"/>
      <c r="DK2" s="2413"/>
      <c r="DL2" s="2413"/>
      <c r="DM2" s="2413"/>
      <c r="DN2" s="2413"/>
      <c r="DO2" s="2413"/>
      <c r="DP2" s="2413"/>
      <c r="DQ2" s="2413"/>
      <c r="DR2" s="2413"/>
      <c r="DS2" s="2413"/>
      <c r="DT2" s="2413"/>
      <c r="DU2" s="2413"/>
      <c r="DV2" s="2413"/>
      <c r="DW2" s="2413"/>
      <c r="DX2" s="2413"/>
      <c r="DY2" s="2413"/>
      <c r="DZ2" s="2413"/>
      <c r="EA2" s="2413"/>
      <c r="EB2" s="2413"/>
      <c r="EC2" s="2413"/>
      <c r="ED2" s="2413"/>
      <c r="EE2" s="2413"/>
      <c r="EF2" s="2413"/>
      <c r="EG2" s="2413"/>
      <c r="EH2" s="2413"/>
      <c r="EI2" s="2413"/>
      <c r="EJ2" s="2413"/>
      <c r="EK2" s="2413"/>
      <c r="EL2" s="2413"/>
      <c r="EM2" s="2413"/>
      <c r="EN2" s="2413"/>
      <c r="EO2" s="2413"/>
      <c r="EP2" s="2413"/>
      <c r="EQ2" s="2413"/>
      <c r="ER2" s="2413"/>
      <c r="ES2" s="2413"/>
      <c r="ET2" s="2413"/>
      <c r="EU2" s="2413"/>
      <c r="EV2" s="2413"/>
      <c r="EW2" s="2413"/>
      <c r="EX2" s="2413"/>
      <c r="EY2" s="2413"/>
    </row>
    <row r="3" spans="1:155" s="2480" customFormat="1" ht="26.25" customHeight="1">
      <c r="A3" s="2413"/>
      <c r="B3" s="2413"/>
      <c r="C3" s="3244" t="s">
        <v>1920</v>
      </c>
      <c r="D3" s="3244"/>
      <c r="E3" s="3244"/>
      <c r="F3" s="3244"/>
      <c r="G3" s="3244"/>
      <c r="H3" s="3244"/>
      <c r="I3" s="3244"/>
      <c r="J3" s="3244"/>
      <c r="K3" s="3244"/>
      <c r="L3" s="3244"/>
      <c r="M3" s="3244"/>
      <c r="N3" s="3244"/>
      <c r="O3" s="3244"/>
      <c r="P3" s="2413"/>
      <c r="Q3" s="2535"/>
      <c r="R3" s="2535"/>
      <c r="S3" s="2535"/>
      <c r="T3" s="2535"/>
      <c r="U3" s="2535"/>
      <c r="V3" s="2535"/>
      <c r="W3" s="2535"/>
      <c r="X3" s="2535"/>
      <c r="Y3" s="2413"/>
      <c r="Z3" s="2413"/>
      <c r="AA3" s="2413"/>
      <c r="AB3" s="2413"/>
      <c r="AC3" s="2413"/>
      <c r="AD3" s="2413"/>
      <c r="AE3" s="2413"/>
      <c r="AF3" s="2413"/>
      <c r="AG3" s="2413"/>
      <c r="AH3" s="2413"/>
      <c r="AI3" s="2413"/>
      <c r="AJ3" s="2413"/>
      <c r="AK3" s="2413"/>
      <c r="AL3" s="2413"/>
      <c r="AM3" s="2413"/>
      <c r="AN3" s="2413"/>
      <c r="AO3" s="2413"/>
      <c r="AP3" s="2413"/>
      <c r="AQ3" s="2413"/>
      <c r="AR3" s="2413"/>
      <c r="AS3" s="2413"/>
      <c r="AT3" s="2413"/>
      <c r="AU3" s="2413"/>
      <c r="AV3" s="2413"/>
      <c r="AW3" s="2413"/>
      <c r="AX3" s="2413"/>
      <c r="AY3" s="2413"/>
      <c r="AZ3" s="2413"/>
      <c r="BA3" s="2413"/>
      <c r="BB3" s="2413"/>
      <c r="BC3" s="2413"/>
      <c r="BD3" s="2413"/>
      <c r="BE3" s="2413"/>
      <c r="BF3" s="2413"/>
      <c r="BG3" s="2413"/>
      <c r="BH3" s="2413"/>
      <c r="BI3" s="2413"/>
      <c r="BJ3" s="2413"/>
      <c r="BK3" s="2413"/>
      <c r="BL3" s="2413"/>
      <c r="BM3" s="2413"/>
      <c r="BN3" s="2413"/>
      <c r="BO3" s="2413"/>
      <c r="BP3" s="2413"/>
      <c r="BQ3" s="2413"/>
      <c r="BR3" s="2413"/>
      <c r="BS3" s="2413"/>
      <c r="BT3" s="2413"/>
      <c r="BU3" s="2413"/>
      <c r="BV3" s="2413"/>
      <c r="BW3" s="2413"/>
      <c r="BX3" s="2413"/>
      <c r="BY3" s="2413"/>
      <c r="BZ3" s="2413"/>
      <c r="CA3" s="2413"/>
      <c r="CB3" s="2413"/>
      <c r="CC3" s="2413"/>
      <c r="CD3" s="2413"/>
      <c r="CE3" s="2413"/>
      <c r="CF3" s="2413"/>
      <c r="CG3" s="2413"/>
      <c r="CH3" s="2413"/>
      <c r="CI3" s="2413"/>
      <c r="CJ3" s="2413"/>
      <c r="CK3" s="2413"/>
      <c r="CL3" s="2413"/>
      <c r="CM3" s="2413"/>
      <c r="CN3" s="2413"/>
      <c r="CO3" s="2413"/>
      <c r="CP3" s="2413"/>
      <c r="CQ3" s="2413"/>
      <c r="CR3" s="2413"/>
      <c r="CS3" s="2413"/>
      <c r="CT3" s="2413"/>
      <c r="CU3" s="2413"/>
      <c r="CV3" s="2413"/>
      <c r="CW3" s="2413"/>
      <c r="CX3" s="2413"/>
      <c r="CY3" s="2413"/>
      <c r="CZ3" s="2413"/>
      <c r="DA3" s="2413"/>
      <c r="DB3" s="2413"/>
      <c r="DC3" s="2413"/>
      <c r="DD3" s="2413"/>
      <c r="DE3" s="2413"/>
      <c r="DF3" s="2413"/>
      <c r="DG3" s="2413"/>
      <c r="DH3" s="2413"/>
      <c r="DI3" s="2413"/>
      <c r="DJ3" s="2413"/>
      <c r="DK3" s="2413"/>
      <c r="DL3" s="2413"/>
      <c r="DM3" s="2413"/>
      <c r="DN3" s="2413"/>
      <c r="DO3" s="2413"/>
      <c r="DP3" s="2413"/>
      <c r="DQ3" s="2413"/>
      <c r="DR3" s="2413"/>
      <c r="DS3" s="2413"/>
      <c r="DT3" s="2413"/>
      <c r="DU3" s="2413"/>
      <c r="DV3" s="2413"/>
      <c r="DW3" s="2413"/>
      <c r="DX3" s="2413"/>
      <c r="DY3" s="2413"/>
      <c r="DZ3" s="2413"/>
      <c r="EA3" s="2413"/>
      <c r="EB3" s="2413"/>
      <c r="EC3" s="2413"/>
      <c r="ED3" s="2413"/>
      <c r="EE3" s="2413"/>
      <c r="EF3" s="2413"/>
      <c r="EG3" s="2413"/>
      <c r="EH3" s="2413"/>
      <c r="EI3" s="2413"/>
      <c r="EJ3" s="2413"/>
      <c r="EK3" s="2413"/>
      <c r="EL3" s="2413"/>
      <c r="EM3" s="2413"/>
      <c r="EN3" s="2413"/>
      <c r="EO3" s="2413"/>
      <c r="EP3" s="2413"/>
      <c r="EQ3" s="2413"/>
      <c r="ER3" s="2413"/>
      <c r="ES3" s="2413"/>
      <c r="ET3" s="2413"/>
      <c r="EU3" s="2413"/>
      <c r="EV3" s="2413"/>
      <c r="EW3" s="2413"/>
      <c r="EX3" s="2413"/>
      <c r="EY3" s="2413"/>
    </row>
    <row r="4" spans="1:155" s="2480" customFormat="1" ht="26.25" customHeight="1" thickBot="1">
      <c r="A4" s="2413"/>
      <c r="B4" s="2413"/>
      <c r="C4" s="2486"/>
      <c r="D4" s="2485"/>
      <c r="E4" s="2483"/>
      <c r="F4" s="2483"/>
      <c r="G4" s="3245" t="s">
        <v>501</v>
      </c>
      <c r="H4" s="3245"/>
      <c r="I4" s="2483"/>
      <c r="J4" s="2483"/>
      <c r="K4" s="2483"/>
      <c r="L4" s="2483"/>
      <c r="M4" s="2483"/>
      <c r="N4" s="2482"/>
      <c r="O4" s="2481" t="s">
        <v>1931</v>
      </c>
      <c r="P4" s="2413"/>
      <c r="Q4" s="2535"/>
      <c r="R4" s="2535"/>
      <c r="S4" s="2535"/>
      <c r="T4" s="2535"/>
      <c r="U4" s="2535"/>
      <c r="V4" s="2535"/>
      <c r="W4" s="2535"/>
      <c r="X4" s="2535"/>
      <c r="Y4" s="2413"/>
      <c r="Z4" s="2413"/>
      <c r="AA4" s="2413"/>
      <c r="AB4" s="2413"/>
      <c r="AC4" s="2413"/>
      <c r="AD4" s="2413"/>
      <c r="AE4" s="2413"/>
      <c r="AF4" s="2413"/>
      <c r="AG4" s="2413"/>
      <c r="AH4" s="2413"/>
      <c r="AI4" s="2413"/>
      <c r="AJ4" s="2413"/>
      <c r="AK4" s="2413"/>
      <c r="AL4" s="2413"/>
      <c r="AM4" s="2413"/>
      <c r="AN4" s="2413"/>
      <c r="AO4" s="2413"/>
      <c r="AP4" s="2413"/>
      <c r="AQ4" s="2413"/>
      <c r="AR4" s="2413"/>
      <c r="AS4" s="2413"/>
      <c r="AT4" s="2413"/>
      <c r="AU4" s="2413"/>
      <c r="AV4" s="2413"/>
      <c r="AW4" s="2413"/>
      <c r="AX4" s="2413"/>
      <c r="AY4" s="2413"/>
      <c r="AZ4" s="2413"/>
      <c r="BA4" s="2413"/>
      <c r="BB4" s="2413"/>
      <c r="BC4" s="2413"/>
      <c r="BD4" s="2413"/>
      <c r="BE4" s="2413"/>
      <c r="BF4" s="2413"/>
      <c r="BG4" s="2413"/>
      <c r="BH4" s="2413"/>
      <c r="BI4" s="2413"/>
      <c r="BJ4" s="2413"/>
      <c r="BK4" s="2413"/>
      <c r="BL4" s="2413"/>
      <c r="BM4" s="2413"/>
      <c r="BN4" s="2413"/>
      <c r="BO4" s="2413"/>
      <c r="BP4" s="2413"/>
      <c r="BQ4" s="2413"/>
      <c r="BR4" s="2413"/>
      <c r="BS4" s="2413"/>
      <c r="BT4" s="2413"/>
      <c r="BU4" s="2413"/>
      <c r="BV4" s="2413"/>
      <c r="BW4" s="2413"/>
      <c r="BX4" s="2413"/>
      <c r="BY4" s="2413"/>
      <c r="BZ4" s="2413"/>
      <c r="CA4" s="2413"/>
      <c r="CB4" s="2413"/>
      <c r="CC4" s="2413"/>
      <c r="CD4" s="2413"/>
      <c r="CE4" s="2413"/>
      <c r="CF4" s="2413"/>
      <c r="CG4" s="2413"/>
      <c r="CH4" s="2413"/>
      <c r="CI4" s="2413"/>
      <c r="CJ4" s="2413"/>
      <c r="CK4" s="2413"/>
      <c r="CL4" s="2413"/>
      <c r="CM4" s="2413"/>
      <c r="CN4" s="2413"/>
      <c r="CO4" s="2413"/>
      <c r="CP4" s="2413"/>
      <c r="CQ4" s="2413"/>
      <c r="CR4" s="2413"/>
      <c r="CS4" s="2413"/>
      <c r="CT4" s="2413"/>
      <c r="CU4" s="2413"/>
      <c r="CV4" s="2413"/>
      <c r="CW4" s="2413"/>
      <c r="CX4" s="2413"/>
      <c r="CY4" s="2413"/>
      <c r="CZ4" s="2413"/>
      <c r="DA4" s="2413"/>
      <c r="DB4" s="2413"/>
      <c r="DC4" s="2413"/>
      <c r="DD4" s="2413"/>
      <c r="DE4" s="2413"/>
      <c r="DF4" s="2413"/>
      <c r="DG4" s="2413"/>
      <c r="DH4" s="2413"/>
      <c r="DI4" s="2413"/>
      <c r="DJ4" s="2413"/>
      <c r="DK4" s="2413"/>
      <c r="DL4" s="2413"/>
      <c r="DM4" s="2413"/>
      <c r="DN4" s="2413"/>
      <c r="DO4" s="2413"/>
      <c r="DP4" s="2413"/>
      <c r="DQ4" s="2413"/>
      <c r="DR4" s="2413"/>
      <c r="DS4" s="2413"/>
      <c r="DT4" s="2413"/>
      <c r="DU4" s="2413"/>
      <c r="DV4" s="2413"/>
      <c r="DW4" s="2413"/>
      <c r="DX4" s="2413"/>
      <c r="DY4" s="2413"/>
      <c r="DZ4" s="2413"/>
      <c r="EA4" s="2413"/>
      <c r="EB4" s="2413"/>
      <c r="EC4" s="2413"/>
      <c r="ED4" s="2413"/>
      <c r="EE4" s="2413"/>
      <c r="EF4" s="2413"/>
      <c r="EG4" s="2413"/>
      <c r="EH4" s="2413"/>
      <c r="EI4" s="2413"/>
      <c r="EJ4" s="2413"/>
      <c r="EK4" s="2413"/>
      <c r="EL4" s="2413"/>
      <c r="EM4" s="2413"/>
      <c r="EN4" s="2413"/>
      <c r="EO4" s="2413"/>
      <c r="EP4" s="2413"/>
      <c r="EQ4" s="2413"/>
      <c r="ER4" s="2413"/>
      <c r="ES4" s="2413"/>
      <c r="ET4" s="2413"/>
      <c r="EU4" s="2413"/>
      <c r="EV4" s="2413"/>
      <c r="EW4" s="2413"/>
      <c r="EX4" s="2413"/>
      <c r="EY4" s="2413"/>
    </row>
    <row r="5" spans="1:155" s="2475" customFormat="1" ht="29.25" customHeight="1">
      <c r="A5" s="2413"/>
      <c r="B5" s="2413"/>
      <c r="C5" s="2479" t="s">
        <v>124</v>
      </c>
      <c r="D5" s="2537" t="s">
        <v>141</v>
      </c>
      <c r="E5" s="3246" t="s">
        <v>1919</v>
      </c>
      <c r="F5" s="3246"/>
      <c r="G5" s="3246"/>
      <c r="H5" s="3246" t="s">
        <v>1918</v>
      </c>
      <c r="I5" s="3246"/>
      <c r="J5" s="3246"/>
      <c r="K5" s="3246" t="s">
        <v>1917</v>
      </c>
      <c r="L5" s="3246"/>
      <c r="M5" s="3246"/>
      <c r="N5" s="2477" t="s">
        <v>418</v>
      </c>
      <c r="O5" s="2476" t="s">
        <v>458</v>
      </c>
      <c r="P5" s="2536"/>
      <c r="Q5" s="2535"/>
      <c r="R5" s="2535"/>
      <c r="S5" s="2535"/>
      <c r="T5" s="2535"/>
      <c r="U5" s="2535"/>
      <c r="V5" s="2535"/>
      <c r="W5" s="2535"/>
      <c r="X5" s="2535"/>
      <c r="Y5" s="2413"/>
      <c r="Z5" s="2413"/>
      <c r="AA5" s="2413"/>
      <c r="AB5" s="2413"/>
      <c r="AC5" s="2413"/>
      <c r="AD5" s="2413"/>
      <c r="AE5" s="2413"/>
      <c r="AF5" s="2413"/>
      <c r="AG5" s="2413"/>
      <c r="AH5" s="2413"/>
      <c r="AI5" s="2413"/>
      <c r="AJ5" s="2413"/>
      <c r="AK5" s="2413"/>
      <c r="AL5" s="2413"/>
      <c r="AM5" s="2413"/>
      <c r="AN5" s="2413"/>
      <c r="AO5" s="2413"/>
      <c r="AP5" s="2413"/>
      <c r="AQ5" s="2413"/>
      <c r="AR5" s="2413"/>
      <c r="AS5" s="2413"/>
      <c r="AT5" s="2413"/>
      <c r="AU5" s="2413"/>
      <c r="AV5" s="2413"/>
      <c r="AW5" s="2413"/>
      <c r="AX5" s="2413"/>
      <c r="AY5" s="2413"/>
      <c r="AZ5" s="2413"/>
      <c r="BA5" s="2413"/>
      <c r="BB5" s="2413"/>
      <c r="BC5" s="2413"/>
      <c r="BD5" s="2413"/>
      <c r="BE5" s="2413"/>
      <c r="BF5" s="2413"/>
      <c r="BG5" s="2413"/>
      <c r="BH5" s="2413"/>
      <c r="BI5" s="2413"/>
      <c r="BJ5" s="2413"/>
      <c r="BK5" s="2413"/>
      <c r="BL5" s="2413"/>
      <c r="BM5" s="2413"/>
      <c r="BN5" s="2413"/>
      <c r="BO5" s="2413"/>
      <c r="BP5" s="2413"/>
      <c r="BQ5" s="2413"/>
      <c r="BR5" s="2413"/>
      <c r="BS5" s="2413"/>
      <c r="BT5" s="2413"/>
      <c r="BU5" s="2413"/>
      <c r="BV5" s="2413"/>
      <c r="BW5" s="2413"/>
      <c r="BX5" s="2413"/>
      <c r="BY5" s="2413"/>
      <c r="BZ5" s="2413"/>
      <c r="CA5" s="2413"/>
      <c r="CB5" s="2413"/>
      <c r="CC5" s="2413"/>
      <c r="CD5" s="2413"/>
      <c r="CE5" s="2413"/>
      <c r="CF5" s="2413"/>
      <c r="CG5" s="2413"/>
      <c r="CH5" s="2413"/>
      <c r="CI5" s="2413"/>
      <c r="CJ5" s="2413"/>
      <c r="CK5" s="2413"/>
      <c r="CL5" s="2413"/>
      <c r="CM5" s="2413"/>
      <c r="CN5" s="2413"/>
      <c r="CO5" s="2413"/>
      <c r="CP5" s="2413"/>
      <c r="CQ5" s="2413"/>
      <c r="CR5" s="2413"/>
      <c r="CS5" s="2413"/>
      <c r="CT5" s="2413"/>
      <c r="CU5" s="2413"/>
      <c r="CV5" s="2413"/>
      <c r="CW5" s="2413"/>
      <c r="CX5" s="2413"/>
      <c r="CY5" s="2413"/>
      <c r="CZ5" s="2413"/>
      <c r="DA5" s="2413"/>
      <c r="DB5" s="2413"/>
      <c r="DC5" s="2413"/>
      <c r="DD5" s="2413"/>
      <c r="DE5" s="2413"/>
      <c r="DF5" s="2413"/>
      <c r="DG5" s="2413"/>
      <c r="DH5" s="2413"/>
      <c r="DI5" s="2413"/>
      <c r="DJ5" s="2413"/>
      <c r="DK5" s="2413"/>
      <c r="DL5" s="2413"/>
      <c r="DM5" s="2413"/>
      <c r="DN5" s="2413"/>
      <c r="DO5" s="2413"/>
      <c r="DP5" s="2413"/>
      <c r="DQ5" s="2413"/>
      <c r="DR5" s="2413"/>
      <c r="DS5" s="2413"/>
      <c r="DT5" s="2413"/>
      <c r="DU5" s="2413"/>
      <c r="DV5" s="2413"/>
      <c r="DW5" s="2413"/>
      <c r="DX5" s="2413"/>
      <c r="DY5" s="2413"/>
      <c r="DZ5" s="2413"/>
      <c r="EA5" s="2413"/>
      <c r="EB5" s="2413"/>
      <c r="EC5" s="2413"/>
      <c r="ED5" s="2413"/>
      <c r="EE5" s="2413"/>
      <c r="EF5" s="2413"/>
      <c r="EG5" s="2413"/>
      <c r="EH5" s="2413"/>
      <c r="EI5" s="2413"/>
      <c r="EJ5" s="2413"/>
      <c r="EK5" s="2413"/>
      <c r="EL5" s="2413"/>
      <c r="EM5" s="2413"/>
      <c r="EN5" s="2413"/>
      <c r="EO5" s="2413"/>
      <c r="EP5" s="2413"/>
      <c r="EQ5" s="2413"/>
      <c r="ER5" s="2413"/>
      <c r="ES5" s="2413"/>
      <c r="ET5" s="2413"/>
      <c r="EU5" s="2413"/>
      <c r="EV5" s="2413"/>
      <c r="EW5" s="2413"/>
      <c r="EX5" s="2413"/>
      <c r="EY5" s="2413"/>
    </row>
    <row r="6" spans="1:155" s="2470" customFormat="1" ht="25.5" customHeight="1">
      <c r="A6" s="2413"/>
      <c r="B6" s="2413"/>
      <c r="C6" s="2474"/>
      <c r="D6" s="2473" t="s">
        <v>501</v>
      </c>
      <c r="E6" s="2472" t="s">
        <v>1916</v>
      </c>
      <c r="F6" s="2472" t="s">
        <v>1915</v>
      </c>
      <c r="G6" s="2471" t="s">
        <v>1848</v>
      </c>
      <c r="H6" s="2472" t="s">
        <v>1916</v>
      </c>
      <c r="I6" s="2472" t="s">
        <v>1915</v>
      </c>
      <c r="J6" s="2471" t="s">
        <v>1848</v>
      </c>
      <c r="K6" s="2472" t="s">
        <v>1916</v>
      </c>
      <c r="L6" s="2472" t="s">
        <v>1915</v>
      </c>
      <c r="M6" s="2471" t="s">
        <v>1848</v>
      </c>
      <c r="N6" s="3250" t="s">
        <v>1450</v>
      </c>
      <c r="O6" s="3241"/>
      <c r="P6" s="2413"/>
      <c r="Q6" s="2535"/>
      <c r="R6" s="2535"/>
      <c r="S6" s="2535"/>
      <c r="T6" s="2535"/>
      <c r="U6" s="2535"/>
      <c r="V6" s="2535"/>
      <c r="W6" s="2535"/>
      <c r="X6" s="2535"/>
      <c r="Y6" s="2413"/>
      <c r="Z6" s="2413"/>
      <c r="AA6" s="2413"/>
      <c r="AB6" s="2413"/>
      <c r="AC6" s="2413"/>
      <c r="AD6" s="2413"/>
      <c r="AE6" s="2413"/>
      <c r="AF6" s="2413"/>
      <c r="AG6" s="2413"/>
      <c r="AH6" s="2413"/>
      <c r="AI6" s="2413"/>
      <c r="AJ6" s="2413"/>
      <c r="AK6" s="2413"/>
      <c r="AL6" s="2413"/>
      <c r="AM6" s="2413"/>
      <c r="AN6" s="2413"/>
      <c r="AO6" s="2413"/>
      <c r="AP6" s="2413"/>
      <c r="AQ6" s="2413"/>
      <c r="AR6" s="2413"/>
      <c r="AS6" s="2413"/>
      <c r="AT6" s="2413"/>
      <c r="AU6" s="2413"/>
      <c r="AV6" s="2413"/>
      <c r="AW6" s="2413"/>
      <c r="AX6" s="2413"/>
      <c r="AY6" s="2413"/>
      <c r="AZ6" s="2413"/>
      <c r="BA6" s="2413"/>
      <c r="BB6" s="2413"/>
      <c r="BC6" s="2413"/>
      <c r="BD6" s="2413"/>
      <c r="BE6" s="2413"/>
      <c r="BF6" s="2413"/>
      <c r="BG6" s="2413"/>
      <c r="BH6" s="2413"/>
      <c r="BI6" s="2413"/>
      <c r="BJ6" s="2413"/>
      <c r="BK6" s="2413"/>
      <c r="BL6" s="2413"/>
      <c r="BM6" s="2413"/>
      <c r="BN6" s="2413"/>
      <c r="BO6" s="2413"/>
      <c r="BP6" s="2413"/>
      <c r="BQ6" s="2413"/>
      <c r="BR6" s="2413"/>
      <c r="BS6" s="2413"/>
      <c r="BT6" s="2413"/>
      <c r="BU6" s="2413"/>
      <c r="BV6" s="2413"/>
      <c r="BW6" s="2413"/>
      <c r="BX6" s="2413"/>
      <c r="BY6" s="2413"/>
      <c r="BZ6" s="2413"/>
      <c r="CA6" s="2413"/>
      <c r="CB6" s="2413"/>
      <c r="CC6" s="2413"/>
      <c r="CD6" s="2413"/>
      <c r="CE6" s="2413"/>
      <c r="CF6" s="2413"/>
      <c r="CG6" s="2413"/>
      <c r="CH6" s="2413"/>
      <c r="CI6" s="2413"/>
      <c r="CJ6" s="2413"/>
      <c r="CK6" s="2413"/>
      <c r="CL6" s="2413"/>
      <c r="CM6" s="2413"/>
      <c r="CN6" s="2413"/>
      <c r="CO6" s="2413"/>
      <c r="CP6" s="2413"/>
      <c r="CQ6" s="2413"/>
      <c r="CR6" s="2413"/>
      <c r="CS6" s="2413"/>
      <c r="CT6" s="2413"/>
      <c r="CU6" s="2413"/>
      <c r="CV6" s="2413"/>
      <c r="CW6" s="2413"/>
      <c r="CX6" s="2413"/>
      <c r="CY6" s="2413"/>
      <c r="CZ6" s="2413"/>
      <c r="DA6" s="2413"/>
      <c r="DB6" s="2413"/>
      <c r="DC6" s="2413"/>
      <c r="DD6" s="2413"/>
      <c r="DE6" s="2413"/>
      <c r="DF6" s="2413"/>
      <c r="DG6" s="2413"/>
      <c r="DH6" s="2413"/>
      <c r="DI6" s="2413"/>
      <c r="DJ6" s="2413"/>
      <c r="DK6" s="2413"/>
      <c r="DL6" s="2413"/>
      <c r="DM6" s="2413"/>
      <c r="DN6" s="2413"/>
      <c r="DO6" s="2413"/>
      <c r="DP6" s="2413"/>
      <c r="DQ6" s="2413"/>
      <c r="DR6" s="2413"/>
      <c r="DS6" s="2413"/>
      <c r="DT6" s="2413"/>
      <c r="DU6" s="2413"/>
      <c r="DV6" s="2413"/>
      <c r="DW6" s="2413"/>
      <c r="DX6" s="2413"/>
      <c r="DY6" s="2413"/>
      <c r="DZ6" s="2413"/>
      <c r="EA6" s="2413"/>
      <c r="EB6" s="2413"/>
      <c r="EC6" s="2413"/>
      <c r="ED6" s="2413"/>
      <c r="EE6" s="2413"/>
      <c r="EF6" s="2413"/>
      <c r="EG6" s="2413"/>
      <c r="EH6" s="2413"/>
      <c r="EI6" s="2413"/>
      <c r="EJ6" s="2413"/>
      <c r="EK6" s="2413"/>
      <c r="EL6" s="2413"/>
      <c r="EM6" s="2413"/>
      <c r="EN6" s="2413"/>
      <c r="EO6" s="2413"/>
      <c r="EP6" s="2413"/>
      <c r="EQ6" s="2413"/>
      <c r="ER6" s="2413"/>
      <c r="ES6" s="2413"/>
      <c r="ET6" s="2413"/>
      <c r="EU6" s="2413"/>
      <c r="EV6" s="2413"/>
      <c r="EW6" s="2413"/>
      <c r="EX6" s="2413"/>
      <c r="EY6" s="2413"/>
    </row>
    <row r="7" spans="1:155" s="2413" customFormat="1" ht="27.75" customHeight="1">
      <c r="C7" s="2436">
        <v>1</v>
      </c>
      <c r="D7" s="2446" t="s">
        <v>1914</v>
      </c>
      <c r="E7" s="2469">
        <v>2034.8791830737746</v>
      </c>
      <c r="F7" s="2439">
        <v>2930.7327389247207</v>
      </c>
      <c r="G7" s="2439">
        <v>-895.85355585094635</v>
      </c>
      <c r="H7" s="2439">
        <v>2156.9413926418615</v>
      </c>
      <c r="I7" s="2439">
        <v>2445.9786967927021</v>
      </c>
      <c r="J7" s="2439">
        <v>-289.03730415084095</v>
      </c>
      <c r="K7" s="2439">
        <v>2566.8881893220923</v>
      </c>
      <c r="L7" s="2439">
        <v>2389.1745484000312</v>
      </c>
      <c r="M7" s="2439">
        <v>177.7136409220607</v>
      </c>
      <c r="N7" s="2438">
        <v>-67.73609902387534</v>
      </c>
      <c r="O7" s="2437" t="s">
        <v>73</v>
      </c>
      <c r="P7" s="2532"/>
      <c r="Q7" s="2531"/>
      <c r="R7" s="2531"/>
      <c r="S7" s="2531"/>
      <c r="T7" s="2531"/>
      <c r="U7" s="2531"/>
      <c r="V7" s="2531"/>
      <c r="W7" s="2525"/>
      <c r="X7" s="2525"/>
      <c r="Y7" s="2525"/>
      <c r="Z7" s="2525"/>
      <c r="AA7" s="2525"/>
      <c r="AB7" s="2525"/>
      <c r="AC7" s="2525"/>
    </row>
    <row r="8" spans="1:155" s="2413" customFormat="1" ht="26.25" customHeight="1">
      <c r="C8" s="2436" t="s">
        <v>1913</v>
      </c>
      <c r="D8" s="2446" t="s">
        <v>1912</v>
      </c>
      <c r="E8" s="2439">
        <v>512.46231143145053</v>
      </c>
      <c r="F8" s="2439">
        <v>2850.4177304555478</v>
      </c>
      <c r="G8" s="2439">
        <v>-2337.9554190240974</v>
      </c>
      <c r="H8" s="2439">
        <v>462.85733448285424</v>
      </c>
      <c r="I8" s="2439">
        <v>2417.5367479964343</v>
      </c>
      <c r="J8" s="2439">
        <v>-1954.6794135135806</v>
      </c>
      <c r="K8" s="2439">
        <v>485.9130275085688</v>
      </c>
      <c r="L8" s="2439">
        <v>2342.1774849749863</v>
      </c>
      <c r="M8" s="2439">
        <v>-1856.2644574664178</v>
      </c>
      <c r="N8" s="2438">
        <v>-16.393640460026514</v>
      </c>
      <c r="O8" s="2437">
        <v>-5.0348387242826531</v>
      </c>
      <c r="P8" s="2532"/>
      <c r="Q8" s="2531"/>
      <c r="R8" s="2531"/>
      <c r="S8" s="2531"/>
      <c r="T8" s="2531"/>
      <c r="U8" s="2531"/>
      <c r="V8" s="2531"/>
      <c r="W8" s="2525"/>
      <c r="X8" s="2525"/>
      <c r="Y8" s="2525"/>
      <c r="Z8" s="2525"/>
      <c r="AA8" s="2525"/>
      <c r="AB8" s="2525"/>
    </row>
    <row r="9" spans="1:155" s="2401" customFormat="1" ht="22.5" customHeight="1">
      <c r="C9" s="2433" t="s">
        <v>1911</v>
      </c>
      <c r="D9" s="2468" t="s">
        <v>1910</v>
      </c>
      <c r="E9" s="2439">
        <v>376.13783475919132</v>
      </c>
      <c r="F9" s="2439">
        <v>2566.3128768138199</v>
      </c>
      <c r="G9" s="2439">
        <v>-2190.1750420546286</v>
      </c>
      <c r="H9" s="2439">
        <v>274.57732272271994</v>
      </c>
      <c r="I9" s="2439">
        <v>2078.0988506725575</v>
      </c>
      <c r="J9" s="2439">
        <v>-1803.5215279498375</v>
      </c>
      <c r="K9" s="2439">
        <v>247.09860387439079</v>
      </c>
      <c r="L9" s="2439">
        <v>1911.833174353746</v>
      </c>
      <c r="M9" s="2439">
        <v>-1664.7345704793552</v>
      </c>
      <c r="N9" s="2438">
        <v>-17.654000556141259</v>
      </c>
      <c r="O9" s="2437">
        <v>-7.6953313459057533</v>
      </c>
      <c r="P9" s="2532"/>
      <c r="Q9" s="2531"/>
      <c r="R9" s="2531"/>
      <c r="S9" s="2531"/>
      <c r="T9" s="2531"/>
      <c r="U9" s="2531"/>
      <c r="V9" s="2531"/>
      <c r="W9" s="2525"/>
      <c r="X9" s="2525"/>
      <c r="Y9" s="2525"/>
      <c r="Z9" s="2525"/>
      <c r="AA9" s="2525"/>
      <c r="AB9" s="2525"/>
    </row>
    <row r="10" spans="1:155" s="2401" customFormat="1" ht="24" customHeight="1">
      <c r="C10" s="2433" t="s">
        <v>1909</v>
      </c>
      <c r="D10" s="2434" t="s">
        <v>1908</v>
      </c>
      <c r="E10" s="2443">
        <v>376.13783475919132</v>
      </c>
      <c r="F10" s="2443">
        <v>2495.493702018623</v>
      </c>
      <c r="G10" s="2443">
        <v>-2119.3558672594318</v>
      </c>
      <c r="H10" s="2443">
        <v>274.57732272271994</v>
      </c>
      <c r="I10" s="2443">
        <v>2035.4349730701051</v>
      </c>
      <c r="J10" s="2443">
        <v>-1760.8576503473851</v>
      </c>
      <c r="K10" s="2443">
        <v>247.09860387439079</v>
      </c>
      <c r="L10" s="2443">
        <v>1877.3710712443337</v>
      </c>
      <c r="M10" s="2443">
        <v>-1630.2724673699431</v>
      </c>
      <c r="N10" s="2442">
        <v>-16.915432771355466</v>
      </c>
      <c r="O10" s="2441">
        <v>-7.4159988430456014</v>
      </c>
      <c r="P10" s="2532"/>
      <c r="Q10" s="2533"/>
      <c r="R10" s="2533"/>
      <c r="S10" s="2533"/>
      <c r="T10" s="2533"/>
      <c r="U10" s="2533"/>
      <c r="V10" s="2533"/>
      <c r="W10" s="2525"/>
      <c r="X10" s="2525"/>
      <c r="Y10" s="2525"/>
      <c r="Z10" s="2525"/>
      <c r="AA10" s="2525"/>
      <c r="AB10" s="2525"/>
    </row>
    <row r="11" spans="1:155" s="2401" customFormat="1" ht="24" customHeight="1">
      <c r="C11" s="2433" t="s">
        <v>1907</v>
      </c>
      <c r="D11" s="2466" t="s">
        <v>1906</v>
      </c>
      <c r="E11" s="2443">
        <v>2.8933910960006193</v>
      </c>
      <c r="F11" s="2443">
        <v>274.6614282349484</v>
      </c>
      <c r="G11" s="2443">
        <v>-271.76803713894776</v>
      </c>
      <c r="H11" s="2443">
        <v>16.941594723483028</v>
      </c>
      <c r="I11" s="2443">
        <v>352.29658101486086</v>
      </c>
      <c r="J11" s="2443">
        <v>-335.35498629137783</v>
      </c>
      <c r="K11" s="2443">
        <v>12.789575129274178</v>
      </c>
      <c r="L11" s="2443">
        <v>289.92356028861235</v>
      </c>
      <c r="M11" s="2443">
        <v>-277.13398515933818</v>
      </c>
      <c r="N11" s="2442">
        <v>23.397508339039796</v>
      </c>
      <c r="O11" s="2441">
        <v>-17.361006548879377</v>
      </c>
      <c r="P11" s="2532"/>
      <c r="Q11" s="2533"/>
      <c r="R11" s="2533"/>
      <c r="S11" s="2533"/>
      <c r="T11" s="2533"/>
      <c r="U11" s="2533"/>
      <c r="V11" s="2533"/>
      <c r="W11" s="2525"/>
      <c r="X11" s="2525"/>
      <c r="Y11" s="2525"/>
      <c r="Z11" s="2525"/>
      <c r="AA11" s="2525"/>
      <c r="AB11" s="2525"/>
    </row>
    <row r="12" spans="1:155" s="2401" customFormat="1" ht="24" customHeight="1">
      <c r="C12" s="2433" t="s">
        <v>1905</v>
      </c>
      <c r="D12" s="2434" t="s">
        <v>1904</v>
      </c>
      <c r="E12" s="2443">
        <v>0</v>
      </c>
      <c r="F12" s="2443">
        <v>70.819174795196631</v>
      </c>
      <c r="G12" s="2443">
        <v>-70.819174795196631</v>
      </c>
      <c r="H12" s="2443">
        <v>0</v>
      </c>
      <c r="I12" s="2443">
        <v>42.663877602452651</v>
      </c>
      <c r="J12" s="2443">
        <v>-42.663877602452651</v>
      </c>
      <c r="K12" s="2443">
        <v>0</v>
      </c>
      <c r="L12" s="2443">
        <v>34.462103109412205</v>
      </c>
      <c r="M12" s="2443">
        <v>-34.462103109412205</v>
      </c>
      <c r="N12" s="2442">
        <v>-39.756601618370787</v>
      </c>
      <c r="O12" s="2441">
        <v>-19.224165626635269</v>
      </c>
      <c r="P12" s="2532"/>
      <c r="Q12" s="2533"/>
      <c r="R12" s="2533"/>
      <c r="S12" s="2533"/>
      <c r="T12" s="2533"/>
      <c r="U12" s="2533"/>
      <c r="V12" s="2533"/>
      <c r="W12" s="2525"/>
      <c r="X12" s="2525"/>
      <c r="Y12" s="2525"/>
      <c r="Z12" s="2525"/>
      <c r="AA12" s="2525"/>
      <c r="AB12" s="2525"/>
    </row>
    <row r="13" spans="1:155" s="2413" customFormat="1" ht="24" customHeight="1">
      <c r="C13" s="2436" t="s">
        <v>1903</v>
      </c>
      <c r="D13" s="2468" t="s">
        <v>1902</v>
      </c>
      <c r="E13" s="2439">
        <v>136.32447667225918</v>
      </c>
      <c r="F13" s="2439">
        <v>284.10485364172791</v>
      </c>
      <c r="G13" s="2439">
        <v>-147.7803769694687</v>
      </c>
      <c r="H13" s="2439">
        <v>188.28001176013424</v>
      </c>
      <c r="I13" s="2439">
        <v>339.437897323877</v>
      </c>
      <c r="J13" s="2439">
        <v>-151.15788556374275</v>
      </c>
      <c r="K13" s="2439">
        <v>238.81442363417796</v>
      </c>
      <c r="L13" s="2439">
        <v>430.34431062124048</v>
      </c>
      <c r="M13" s="2439">
        <v>-191.52988698706258</v>
      </c>
      <c r="N13" s="2438">
        <v>2.2854919330540291</v>
      </c>
      <c r="O13" s="2437">
        <v>26.70849838415814</v>
      </c>
      <c r="P13" s="2532"/>
      <c r="Q13" s="2531"/>
      <c r="R13" s="2531"/>
      <c r="S13" s="2531"/>
      <c r="T13" s="2531"/>
      <c r="U13" s="2531"/>
      <c r="V13" s="2531"/>
      <c r="W13" s="2525"/>
      <c r="X13" s="2525"/>
      <c r="Y13" s="2525"/>
      <c r="Z13" s="2525"/>
      <c r="AA13" s="2525"/>
      <c r="AB13" s="2525"/>
      <c r="AC13" s="2401"/>
      <c r="AD13" s="2401"/>
      <c r="AE13" s="2401"/>
      <c r="AF13" s="2401"/>
      <c r="AG13" s="2401"/>
      <c r="AH13" s="2401"/>
      <c r="AI13" s="2401"/>
      <c r="AJ13" s="2401"/>
      <c r="AK13" s="2401"/>
      <c r="AL13" s="2401"/>
      <c r="AM13" s="2401"/>
      <c r="AN13" s="2401"/>
      <c r="AO13" s="2401"/>
      <c r="AP13" s="2401"/>
      <c r="AQ13" s="2401"/>
      <c r="AR13" s="2401"/>
      <c r="AS13" s="2401"/>
      <c r="AT13" s="2401"/>
      <c r="AU13" s="2401"/>
      <c r="AV13" s="2401"/>
      <c r="AW13" s="2401"/>
      <c r="AX13" s="2401"/>
      <c r="AY13" s="2401"/>
      <c r="AZ13" s="2401"/>
      <c r="BA13" s="2401"/>
      <c r="BB13" s="2401"/>
      <c r="BC13" s="2401"/>
      <c r="BD13" s="2401"/>
      <c r="BE13" s="2401"/>
      <c r="BF13" s="2401"/>
      <c r="BG13" s="2401"/>
      <c r="BH13" s="2401"/>
      <c r="BI13" s="2401"/>
      <c r="BJ13" s="2401"/>
      <c r="BK13" s="2401"/>
      <c r="BL13" s="2401"/>
      <c r="BM13" s="2401"/>
      <c r="BN13" s="2401"/>
      <c r="BO13" s="2401"/>
      <c r="BP13" s="2401"/>
      <c r="BQ13" s="2401"/>
      <c r="BR13" s="2401"/>
      <c r="BS13" s="2401"/>
      <c r="BT13" s="2401"/>
      <c r="BU13" s="2401"/>
      <c r="BV13" s="2401"/>
      <c r="BW13" s="2401"/>
      <c r="BX13" s="2401"/>
      <c r="BY13" s="2401"/>
      <c r="BZ13" s="2401"/>
      <c r="CA13" s="2401"/>
      <c r="CB13" s="2401"/>
      <c r="CC13" s="2401"/>
      <c r="CD13" s="2401"/>
      <c r="CE13" s="2401"/>
      <c r="CF13" s="2401"/>
      <c r="CG13" s="2401"/>
      <c r="CH13" s="2401"/>
      <c r="CI13" s="2401"/>
      <c r="CJ13" s="2401"/>
      <c r="CK13" s="2401"/>
      <c r="CL13" s="2401"/>
      <c r="CM13" s="2401"/>
      <c r="CN13" s="2401"/>
      <c r="CO13" s="2401"/>
      <c r="CP13" s="2401"/>
      <c r="CQ13" s="2401"/>
      <c r="CR13" s="2401"/>
      <c r="CS13" s="2401"/>
      <c r="CT13" s="2401"/>
      <c r="CU13" s="2401"/>
      <c r="CV13" s="2401"/>
      <c r="CW13" s="2401"/>
      <c r="CX13" s="2401"/>
      <c r="CY13" s="2401"/>
      <c r="CZ13" s="2401"/>
      <c r="DA13" s="2401"/>
      <c r="DB13" s="2401"/>
      <c r="DC13" s="2401"/>
      <c r="DD13" s="2401"/>
      <c r="DE13" s="2401"/>
      <c r="DF13" s="2401"/>
      <c r="DG13" s="2401"/>
      <c r="DH13" s="2401"/>
      <c r="DI13" s="2401"/>
      <c r="DJ13" s="2401"/>
      <c r="DK13" s="2401"/>
      <c r="DL13" s="2401"/>
      <c r="DM13" s="2401"/>
      <c r="DN13" s="2401"/>
      <c r="DO13" s="2401"/>
      <c r="DP13" s="2401"/>
      <c r="DQ13" s="2401"/>
      <c r="DR13" s="2401"/>
      <c r="DS13" s="2401"/>
      <c r="DT13" s="2401"/>
      <c r="DU13" s="2401"/>
      <c r="DV13" s="2401"/>
      <c r="DW13" s="2401"/>
      <c r="DX13" s="2401"/>
      <c r="DY13" s="2401"/>
      <c r="DZ13" s="2401"/>
      <c r="EA13" s="2401"/>
      <c r="EB13" s="2401"/>
      <c r="EC13" s="2401"/>
      <c r="ED13" s="2401"/>
      <c r="EE13" s="2401"/>
      <c r="EF13" s="2401"/>
      <c r="EG13" s="2401"/>
      <c r="EH13" s="2401"/>
      <c r="EI13" s="2401"/>
      <c r="EJ13" s="2401"/>
      <c r="EK13" s="2401"/>
      <c r="EL13" s="2401"/>
      <c r="EM13" s="2401"/>
      <c r="EN13" s="2401"/>
      <c r="EO13" s="2401"/>
      <c r="EP13" s="2401"/>
      <c r="EQ13" s="2401"/>
      <c r="ER13" s="2401"/>
      <c r="ES13" s="2401"/>
      <c r="ET13" s="2401"/>
      <c r="EU13" s="2401"/>
      <c r="EV13" s="2401"/>
      <c r="EW13" s="2401"/>
      <c r="EX13" s="2401"/>
      <c r="EY13" s="2401"/>
    </row>
    <row r="14" spans="1:155" s="2401" customFormat="1" ht="33" customHeight="1">
      <c r="C14" s="2433" t="s">
        <v>1901</v>
      </c>
      <c r="D14" s="2434" t="s">
        <v>1900</v>
      </c>
      <c r="E14" s="2443">
        <v>1.9091228655684254</v>
      </c>
      <c r="F14" s="2443">
        <v>0.20900054614994246</v>
      </c>
      <c r="G14" s="2443">
        <v>1.7001223194184831</v>
      </c>
      <c r="H14" s="2443">
        <v>1.2799436652540762E-3</v>
      </c>
      <c r="I14" s="2443">
        <v>1.4838096488283288</v>
      </c>
      <c r="J14" s="2443">
        <v>-1.4825297051630748</v>
      </c>
      <c r="K14" s="2443">
        <v>3.1406638117454366E-2</v>
      </c>
      <c r="L14" s="2443">
        <v>0.16243605917970069</v>
      </c>
      <c r="M14" s="2443">
        <v>-0.13102942106224633</v>
      </c>
      <c r="N14" s="2442" t="s">
        <v>73</v>
      </c>
      <c r="O14" s="2441">
        <v>-91.161767578354642</v>
      </c>
      <c r="P14" s="2532"/>
      <c r="Q14" s="2533"/>
      <c r="R14" s="2533"/>
      <c r="S14" s="2533"/>
      <c r="T14" s="2533"/>
      <c r="U14" s="2533"/>
      <c r="V14" s="2533"/>
      <c r="W14" s="2525"/>
      <c r="X14" s="2525"/>
      <c r="Y14" s="2525"/>
      <c r="Z14" s="2525"/>
      <c r="AA14" s="2525"/>
      <c r="AB14" s="2525"/>
    </row>
    <row r="15" spans="1:155" s="2401" customFormat="1" ht="24" customHeight="1">
      <c r="C15" s="2433" t="s">
        <v>1899</v>
      </c>
      <c r="D15" s="2434" t="s">
        <v>1898</v>
      </c>
      <c r="E15" s="2443">
        <v>17.688961928407693</v>
      </c>
      <c r="F15" s="2443">
        <v>135.44424229994365</v>
      </c>
      <c r="G15" s="2443">
        <v>-117.75528037153597</v>
      </c>
      <c r="H15" s="2443">
        <v>25.25676688186147</v>
      </c>
      <c r="I15" s="2443">
        <v>124.43437809661955</v>
      </c>
      <c r="J15" s="2443">
        <v>-99.177611214758087</v>
      </c>
      <c r="K15" s="2443">
        <v>31.972278895686525</v>
      </c>
      <c r="L15" s="2443">
        <v>97.751906964329152</v>
      </c>
      <c r="M15" s="2443">
        <v>-65.779628068642637</v>
      </c>
      <c r="N15" s="2442">
        <v>-15.776506240877264</v>
      </c>
      <c r="O15" s="2441">
        <v>-33.674921927486068</v>
      </c>
      <c r="P15" s="2532"/>
      <c r="Q15" s="2533"/>
      <c r="R15" s="2533"/>
      <c r="S15" s="2533"/>
      <c r="T15" s="2533"/>
      <c r="U15" s="2533"/>
      <c r="V15" s="2533"/>
      <c r="W15" s="2525"/>
      <c r="X15" s="2525"/>
      <c r="Y15" s="2525"/>
      <c r="Z15" s="2525"/>
      <c r="AA15" s="2525"/>
      <c r="AB15" s="2525"/>
    </row>
    <row r="16" spans="1:155" s="2401" customFormat="1" ht="23.25" customHeight="1">
      <c r="C16" s="2433" t="s">
        <v>1897</v>
      </c>
      <c r="D16" s="2434" t="s">
        <v>1787</v>
      </c>
      <c r="E16" s="2443">
        <v>29.171714826844905</v>
      </c>
      <c r="F16" s="2443">
        <v>93.139575371889464</v>
      </c>
      <c r="G16" s="2443">
        <v>-63.967860545044559</v>
      </c>
      <c r="H16" s="2443">
        <v>47.597696860679328</v>
      </c>
      <c r="I16" s="2443">
        <v>158.23805367167617</v>
      </c>
      <c r="J16" s="2443">
        <v>-110.64035681099685</v>
      </c>
      <c r="K16" s="2443">
        <v>70.575860006922341</v>
      </c>
      <c r="L16" s="2443">
        <v>269.10266337718821</v>
      </c>
      <c r="M16" s="2443">
        <v>-198.52680337026584</v>
      </c>
      <c r="N16" s="2442">
        <v>72.962415607266863</v>
      </c>
      <c r="O16" s="2441">
        <v>79.434348453342764</v>
      </c>
      <c r="P16" s="2532"/>
      <c r="Q16" s="2533"/>
      <c r="R16" s="2533"/>
      <c r="S16" s="2533"/>
      <c r="T16" s="2533"/>
      <c r="U16" s="2533"/>
      <c r="V16" s="2533"/>
      <c r="W16" s="2525"/>
      <c r="X16" s="2525"/>
      <c r="Y16" s="2525"/>
      <c r="Z16" s="2525"/>
      <c r="AA16" s="2525"/>
      <c r="AB16" s="2525"/>
    </row>
    <row r="17" spans="3:155" s="2401" customFormat="1" ht="25.5" customHeight="1">
      <c r="C17" s="2433" t="s">
        <v>1896</v>
      </c>
      <c r="D17" s="2467" t="s">
        <v>1786</v>
      </c>
      <c r="E17" s="2465">
        <v>1.8892876728988159</v>
      </c>
      <c r="F17" s="2465">
        <v>53.733343753599598</v>
      </c>
      <c r="G17" s="2465">
        <v>-51.844056080700788</v>
      </c>
      <c r="H17" s="2465">
        <v>3.3776171593667423</v>
      </c>
      <c r="I17" s="2465">
        <v>100.13681067434345</v>
      </c>
      <c r="J17" s="2465">
        <v>-96.759193514976715</v>
      </c>
      <c r="K17" s="2465">
        <v>9.6786973233256379</v>
      </c>
      <c r="L17" s="2465">
        <v>176.32453893403724</v>
      </c>
      <c r="M17" s="2465">
        <v>-166.64584161071161</v>
      </c>
      <c r="N17" s="2464">
        <v>86.635076091193056</v>
      </c>
      <c r="O17" s="2463">
        <v>72.227398303932347</v>
      </c>
      <c r="P17" s="2532"/>
      <c r="Q17" s="2534"/>
      <c r="R17" s="2534"/>
      <c r="S17" s="2534"/>
      <c r="T17" s="2534"/>
      <c r="U17" s="2534"/>
      <c r="V17" s="2534"/>
      <c r="W17" s="2525"/>
      <c r="X17" s="2525"/>
      <c r="Y17" s="2525"/>
      <c r="Z17" s="2525"/>
      <c r="AA17" s="2525"/>
      <c r="AB17" s="2525"/>
    </row>
    <row r="18" spans="3:155" s="2401" customFormat="1" ht="23.25" customHeight="1">
      <c r="C18" s="2433" t="s">
        <v>1895</v>
      </c>
      <c r="D18" s="2434" t="s">
        <v>1894</v>
      </c>
      <c r="E18" s="2443">
        <v>8.8231864527878194</v>
      </c>
      <c r="F18" s="2443">
        <v>0.55224469198028459</v>
      </c>
      <c r="G18" s="2443">
        <v>8.2709417608075348</v>
      </c>
      <c r="H18" s="2443">
        <v>9.9825893974582893</v>
      </c>
      <c r="I18" s="2443">
        <v>0.37858828562712077</v>
      </c>
      <c r="J18" s="2443">
        <v>9.6040011118311686</v>
      </c>
      <c r="K18" s="2443">
        <v>10.047167802878047</v>
      </c>
      <c r="L18" s="2443">
        <v>1.9602047053323584</v>
      </c>
      <c r="M18" s="2443">
        <v>8.0869630975456861</v>
      </c>
      <c r="N18" s="2442">
        <v>16.117382875798182</v>
      </c>
      <c r="O18" s="2441">
        <v>-15.795895862784137</v>
      </c>
      <c r="P18" s="2532"/>
      <c r="Q18" s="2533"/>
      <c r="R18" s="2533"/>
      <c r="S18" s="2533"/>
      <c r="T18" s="2533"/>
      <c r="U18" s="2533"/>
      <c r="V18" s="2533"/>
      <c r="W18" s="2525"/>
      <c r="X18" s="2525"/>
      <c r="Y18" s="2525"/>
      <c r="Z18" s="2525"/>
      <c r="AA18" s="2525"/>
      <c r="AB18" s="2525"/>
    </row>
    <row r="19" spans="3:155" s="2401" customFormat="1" ht="24" customHeight="1">
      <c r="C19" s="2433" t="s">
        <v>1893</v>
      </c>
      <c r="D19" s="2434" t="s">
        <v>1892</v>
      </c>
      <c r="E19" s="2443">
        <v>2.3861711250737057</v>
      </c>
      <c r="F19" s="2443">
        <v>17.54742137153022</v>
      </c>
      <c r="G19" s="2443">
        <v>-15.161250246456513</v>
      </c>
      <c r="H19" s="2443">
        <v>1.5489825569954596</v>
      </c>
      <c r="I19" s="2443">
        <v>18.351835127578845</v>
      </c>
      <c r="J19" s="2443">
        <v>-16.802852570583386</v>
      </c>
      <c r="K19" s="2443">
        <v>1.0758578843801472</v>
      </c>
      <c r="L19" s="2443">
        <v>15.372378719991849</v>
      </c>
      <c r="M19" s="2443">
        <v>-14.2965208356117</v>
      </c>
      <c r="N19" s="2442">
        <v>10.827618418280171</v>
      </c>
      <c r="O19" s="2441">
        <v>-14.916108585987953</v>
      </c>
      <c r="P19" s="2532"/>
      <c r="Q19" s="2533"/>
      <c r="R19" s="2533"/>
      <c r="S19" s="2533"/>
      <c r="T19" s="2533"/>
      <c r="U19" s="2533"/>
      <c r="V19" s="2533"/>
      <c r="W19" s="2525"/>
      <c r="X19" s="2525"/>
      <c r="Y19" s="2525"/>
      <c r="Z19" s="2525"/>
      <c r="AA19" s="2525"/>
      <c r="AB19" s="2525"/>
    </row>
    <row r="20" spans="3:155" s="2401" customFormat="1" ht="49.5" customHeight="1">
      <c r="C20" s="2433" t="s">
        <v>1891</v>
      </c>
      <c r="D20" s="2434" t="s">
        <v>1890</v>
      </c>
      <c r="E20" s="2443">
        <v>7.4859277218550777E-2</v>
      </c>
      <c r="F20" s="2443">
        <v>7.558169040103131</v>
      </c>
      <c r="G20" s="2443">
        <v>-7.4833097628845806</v>
      </c>
      <c r="H20" s="2443">
        <v>0.15260639354917446</v>
      </c>
      <c r="I20" s="2443">
        <v>0.21290374098712822</v>
      </c>
      <c r="J20" s="2443">
        <v>-6.0297347437953758E-2</v>
      </c>
      <c r="K20" s="2443">
        <v>0.15286978401920412</v>
      </c>
      <c r="L20" s="2443">
        <v>4.7492615489078904E-2</v>
      </c>
      <c r="M20" s="2443">
        <v>0.10537716853012521</v>
      </c>
      <c r="N20" s="2442">
        <v>-99.194242262467682</v>
      </c>
      <c r="O20" s="2441" t="s">
        <v>73</v>
      </c>
      <c r="P20" s="2532"/>
      <c r="Q20" s="2533"/>
      <c r="R20" s="2533"/>
      <c r="S20" s="2533"/>
      <c r="T20" s="2533"/>
      <c r="U20" s="2533"/>
      <c r="V20" s="2533"/>
      <c r="W20" s="2525"/>
      <c r="X20" s="2525"/>
      <c r="Y20" s="2525"/>
      <c r="Z20" s="2525"/>
      <c r="AA20" s="2525"/>
      <c r="AB20" s="2525"/>
    </row>
    <row r="21" spans="3:155" s="2401" customFormat="1" ht="46.5" customHeight="1">
      <c r="C21" s="2433" t="s">
        <v>1889</v>
      </c>
      <c r="D21" s="2434" t="s">
        <v>1888</v>
      </c>
      <c r="E21" s="2443">
        <v>18.337063334233282</v>
      </c>
      <c r="F21" s="2443">
        <v>1.8505139091145029</v>
      </c>
      <c r="G21" s="2443">
        <v>16.486549425118778</v>
      </c>
      <c r="H21" s="2443">
        <v>17.659108268249049</v>
      </c>
      <c r="I21" s="2443">
        <v>0.89682017298534045</v>
      </c>
      <c r="J21" s="2443">
        <v>16.76228809526371</v>
      </c>
      <c r="K21" s="2443">
        <v>18.93414522384942</v>
      </c>
      <c r="L21" s="2443">
        <v>1.0010829750755241</v>
      </c>
      <c r="M21" s="2443">
        <v>17.933062248773894</v>
      </c>
      <c r="N21" s="2442">
        <v>1.6725068601973092</v>
      </c>
      <c r="O21" s="2441">
        <v>6.9845724334077763</v>
      </c>
      <c r="P21" s="2532"/>
      <c r="Q21" s="2533"/>
      <c r="R21" s="2533"/>
      <c r="S21" s="2533"/>
      <c r="T21" s="2533"/>
      <c r="U21" s="2533"/>
      <c r="V21" s="2533"/>
      <c r="W21" s="2525"/>
      <c r="X21" s="2525"/>
      <c r="Y21" s="2525"/>
      <c r="Z21" s="2525"/>
      <c r="AA21" s="2525"/>
      <c r="AB21" s="2525"/>
    </row>
    <row r="22" spans="3:155" s="2401" customFormat="1" ht="27" customHeight="1">
      <c r="C22" s="2433" t="s">
        <v>1887</v>
      </c>
      <c r="D22" s="2434" t="s">
        <v>1886</v>
      </c>
      <c r="E22" s="2443">
        <v>46.515739133146283</v>
      </c>
      <c r="F22" s="2443">
        <v>21.389559425673518</v>
      </c>
      <c r="G22" s="2443">
        <v>25.126179707472762</v>
      </c>
      <c r="H22" s="2443">
        <v>69.089683099488639</v>
      </c>
      <c r="I22" s="2443">
        <v>31.264778543511312</v>
      </c>
      <c r="J22" s="2443">
        <v>37.824904555977334</v>
      </c>
      <c r="K22" s="2443">
        <v>93.878691871226849</v>
      </c>
      <c r="L22" s="2443">
        <v>39.684149033209174</v>
      </c>
      <c r="M22" s="2443">
        <v>54.194542838017682</v>
      </c>
      <c r="N22" s="2442">
        <v>50.53981542895616</v>
      </c>
      <c r="O22" s="2441">
        <v>43.277408031036302</v>
      </c>
      <c r="P22" s="2532"/>
      <c r="Q22" s="2533"/>
      <c r="R22" s="2533"/>
      <c r="S22" s="2533"/>
      <c r="T22" s="2533"/>
      <c r="U22" s="2533"/>
      <c r="V22" s="2533"/>
      <c r="W22" s="2525"/>
      <c r="X22" s="2525"/>
      <c r="Y22" s="2525"/>
      <c r="Z22" s="2525"/>
      <c r="AA22" s="2525"/>
      <c r="AB22" s="2525"/>
    </row>
    <row r="23" spans="3:155" s="2401" customFormat="1" ht="31.5" customHeight="1">
      <c r="C23" s="2433" t="s">
        <v>1885</v>
      </c>
      <c r="D23" s="2434" t="s">
        <v>1884</v>
      </c>
      <c r="E23" s="2443">
        <v>11.417657728978535</v>
      </c>
      <c r="F23" s="2443">
        <v>6.4141269853431977</v>
      </c>
      <c r="G23" s="2443">
        <v>5.003530743635336</v>
      </c>
      <c r="H23" s="2443">
        <v>16.991298358187588</v>
      </c>
      <c r="I23" s="2443">
        <v>4.1767300360631747</v>
      </c>
      <c r="J23" s="2443">
        <v>12.814568322124414</v>
      </c>
      <c r="K23" s="2443">
        <v>12.146145527097929</v>
      </c>
      <c r="L23" s="2443">
        <v>5.2619961714454924</v>
      </c>
      <c r="M23" s="2443">
        <v>6.8841493556524371</v>
      </c>
      <c r="N23" s="2442">
        <v>156.11051432880646</v>
      </c>
      <c r="O23" s="2441">
        <v>-46.278726035843754</v>
      </c>
      <c r="P23" s="2532"/>
      <c r="Q23" s="2533"/>
      <c r="R23" s="2533"/>
      <c r="S23" s="2533"/>
      <c r="T23" s="2533"/>
      <c r="U23" s="2533"/>
      <c r="V23" s="2533"/>
      <c r="W23" s="2525"/>
      <c r="X23" s="2525"/>
      <c r="Y23" s="2525"/>
      <c r="Z23" s="2525"/>
      <c r="AA23" s="2525"/>
      <c r="AB23" s="2525"/>
    </row>
    <row r="24" spans="3:155" s="2413" customFormat="1" ht="30" customHeight="1">
      <c r="C24" s="2436" t="s">
        <v>1883</v>
      </c>
      <c r="D24" s="2446" t="s">
        <v>1882</v>
      </c>
      <c r="E24" s="2439">
        <v>54.34744357068827</v>
      </c>
      <c r="F24" s="2439">
        <v>70.07665738022007</v>
      </c>
      <c r="G24" s="2439">
        <v>-15.729213809531796</v>
      </c>
      <c r="H24" s="2439">
        <v>65.728777868629265</v>
      </c>
      <c r="I24" s="2439">
        <v>20.136080704744153</v>
      </c>
      <c r="J24" s="2439">
        <v>45.59269716388512</v>
      </c>
      <c r="K24" s="2439">
        <v>163.33880456100039</v>
      </c>
      <c r="L24" s="2439">
        <v>31.871506097365305</v>
      </c>
      <c r="M24" s="2439">
        <v>131.46729846363507</v>
      </c>
      <c r="N24" s="2438" t="s">
        <v>73</v>
      </c>
      <c r="O24" s="2437">
        <v>188.3516585804731</v>
      </c>
      <c r="P24" s="2532"/>
      <c r="Q24" s="2531"/>
      <c r="R24" s="2531"/>
      <c r="S24" s="2531"/>
      <c r="T24" s="2531"/>
      <c r="U24" s="2531"/>
      <c r="V24" s="2531"/>
      <c r="W24" s="2525"/>
      <c r="X24" s="2525"/>
      <c r="Y24" s="2525"/>
      <c r="Z24" s="2525"/>
      <c r="AA24" s="2525"/>
      <c r="AB24" s="2525"/>
      <c r="AC24" s="2401"/>
      <c r="AD24" s="2401"/>
      <c r="AE24" s="2401"/>
      <c r="AF24" s="2401"/>
      <c r="AG24" s="2401"/>
      <c r="AH24" s="2401"/>
      <c r="AI24" s="2401"/>
      <c r="AJ24" s="2401"/>
      <c r="AK24" s="2401"/>
      <c r="AL24" s="2401"/>
      <c r="AM24" s="2401"/>
      <c r="AN24" s="2401"/>
      <c r="AO24" s="2401"/>
      <c r="AP24" s="2401"/>
      <c r="AQ24" s="2401"/>
      <c r="AR24" s="2401"/>
      <c r="AS24" s="2401"/>
      <c r="AT24" s="2401"/>
      <c r="AU24" s="2401"/>
      <c r="AV24" s="2401"/>
      <c r="AW24" s="2401"/>
      <c r="AX24" s="2401"/>
      <c r="AY24" s="2401"/>
      <c r="AZ24" s="2401"/>
      <c r="BA24" s="2401"/>
      <c r="BB24" s="2401"/>
      <c r="BC24" s="2401"/>
      <c r="BD24" s="2401"/>
      <c r="BE24" s="2401"/>
      <c r="BF24" s="2401"/>
      <c r="BG24" s="2401"/>
      <c r="BH24" s="2401"/>
      <c r="BI24" s="2401"/>
      <c r="BJ24" s="2401"/>
      <c r="BK24" s="2401"/>
      <c r="BL24" s="2401"/>
      <c r="BM24" s="2401"/>
      <c r="BN24" s="2401"/>
      <c r="BO24" s="2401"/>
      <c r="BP24" s="2401"/>
      <c r="BQ24" s="2401"/>
      <c r="BR24" s="2401"/>
      <c r="BS24" s="2401"/>
      <c r="BT24" s="2401"/>
      <c r="BU24" s="2401"/>
      <c r="BV24" s="2401"/>
      <c r="BW24" s="2401"/>
      <c r="BX24" s="2401"/>
      <c r="BY24" s="2401"/>
      <c r="BZ24" s="2401"/>
      <c r="CA24" s="2401"/>
      <c r="CB24" s="2401"/>
      <c r="CC24" s="2401"/>
      <c r="CD24" s="2401"/>
      <c r="CE24" s="2401"/>
      <c r="CF24" s="2401"/>
      <c r="CG24" s="2401"/>
      <c r="CH24" s="2401"/>
      <c r="CI24" s="2401"/>
      <c r="CJ24" s="2401"/>
      <c r="CK24" s="2401"/>
      <c r="CL24" s="2401"/>
      <c r="CM24" s="2401"/>
      <c r="CN24" s="2401"/>
      <c r="CO24" s="2401"/>
      <c r="CP24" s="2401"/>
      <c r="CQ24" s="2401"/>
      <c r="CR24" s="2401"/>
      <c r="CS24" s="2401"/>
      <c r="CT24" s="2401"/>
      <c r="CU24" s="2401"/>
      <c r="CV24" s="2401"/>
      <c r="CW24" s="2401"/>
      <c r="CX24" s="2401"/>
      <c r="CY24" s="2401"/>
      <c r="CZ24" s="2401"/>
      <c r="DA24" s="2401"/>
      <c r="DB24" s="2401"/>
      <c r="DC24" s="2401"/>
      <c r="DD24" s="2401"/>
      <c r="DE24" s="2401"/>
      <c r="DF24" s="2401"/>
      <c r="DG24" s="2401"/>
      <c r="DH24" s="2401"/>
      <c r="DI24" s="2401"/>
      <c r="DJ24" s="2401"/>
      <c r="DK24" s="2401"/>
      <c r="DL24" s="2401"/>
      <c r="DM24" s="2401"/>
      <c r="DN24" s="2401"/>
      <c r="DO24" s="2401"/>
      <c r="DP24" s="2401"/>
      <c r="DQ24" s="2401"/>
      <c r="DR24" s="2401"/>
      <c r="DS24" s="2401"/>
      <c r="DT24" s="2401"/>
      <c r="DU24" s="2401"/>
      <c r="DV24" s="2401"/>
      <c r="DW24" s="2401"/>
      <c r="DX24" s="2401"/>
      <c r="DY24" s="2401"/>
      <c r="DZ24" s="2401"/>
      <c r="EA24" s="2401"/>
      <c r="EB24" s="2401"/>
      <c r="EC24" s="2401"/>
      <c r="ED24" s="2401"/>
      <c r="EE24" s="2401"/>
      <c r="EF24" s="2401"/>
      <c r="EG24" s="2401"/>
      <c r="EH24" s="2401"/>
      <c r="EI24" s="2401"/>
      <c r="EJ24" s="2401"/>
      <c r="EK24" s="2401"/>
      <c r="EL24" s="2401"/>
      <c r="EM24" s="2401"/>
      <c r="EN24" s="2401"/>
      <c r="EO24" s="2401"/>
      <c r="EP24" s="2401"/>
      <c r="EQ24" s="2401"/>
      <c r="ER24" s="2401"/>
      <c r="ES24" s="2401"/>
      <c r="ET24" s="2401"/>
      <c r="EU24" s="2401"/>
      <c r="EV24" s="2401"/>
      <c r="EW24" s="2401"/>
      <c r="EX24" s="2401"/>
      <c r="EY24" s="2401"/>
    </row>
    <row r="25" spans="3:155" s="2401" customFormat="1" ht="25.5" customHeight="1">
      <c r="C25" s="2433" t="s">
        <v>1881</v>
      </c>
      <c r="D25" s="2435" t="s">
        <v>1880</v>
      </c>
      <c r="E25" s="2443">
        <v>24.125363798794996</v>
      </c>
      <c r="F25" s="2443">
        <v>5.6094382862862222</v>
      </c>
      <c r="G25" s="2443">
        <v>18.515925512508776</v>
      </c>
      <c r="H25" s="2443">
        <v>24.992533820081395</v>
      </c>
      <c r="I25" s="2443">
        <v>6.5387212983349832</v>
      </c>
      <c r="J25" s="2443">
        <v>18.453812521746414</v>
      </c>
      <c r="K25" s="2443">
        <v>26.722168640000305</v>
      </c>
      <c r="L25" s="2443">
        <v>10.899311225436911</v>
      </c>
      <c r="M25" s="2443">
        <v>15.822857414563391</v>
      </c>
      <c r="N25" s="2442">
        <v>-0.33545712160270025</v>
      </c>
      <c r="O25" s="2441">
        <v>-14.256973208558632</v>
      </c>
      <c r="P25" s="2532"/>
      <c r="Q25" s="2533"/>
      <c r="R25" s="2533"/>
      <c r="S25" s="2533"/>
      <c r="T25" s="2533"/>
      <c r="U25" s="2533"/>
      <c r="V25" s="2533"/>
      <c r="W25" s="2525"/>
      <c r="X25" s="2525"/>
      <c r="Y25" s="2525"/>
      <c r="Z25" s="2525"/>
      <c r="AA25" s="2525"/>
      <c r="AB25" s="2525"/>
    </row>
    <row r="26" spans="3:155" s="2401" customFormat="1" ht="25.5" customHeight="1">
      <c r="C26" s="2433" t="s">
        <v>1879</v>
      </c>
      <c r="D26" s="2435" t="s">
        <v>1878</v>
      </c>
      <c r="E26" s="2443">
        <v>30.222079771893277</v>
      </c>
      <c r="F26" s="2443">
        <v>64.467219093933849</v>
      </c>
      <c r="G26" s="2443">
        <v>-34.245139322040572</v>
      </c>
      <c r="H26" s="2443">
        <v>40.736244048547874</v>
      </c>
      <c r="I26" s="2443">
        <v>13.597359406409167</v>
      </c>
      <c r="J26" s="2443">
        <v>27.138884642138706</v>
      </c>
      <c r="K26" s="2443">
        <v>136.61663592100007</v>
      </c>
      <c r="L26" s="2443">
        <v>20.972194871928387</v>
      </c>
      <c r="M26" s="2443">
        <v>115.6444410490717</v>
      </c>
      <c r="N26" s="2442" t="s">
        <v>73</v>
      </c>
      <c r="O26" s="2441">
        <v>326.12083206068797</v>
      </c>
      <c r="P26" s="2532"/>
      <c r="Q26" s="2533"/>
      <c r="R26" s="2533"/>
      <c r="S26" s="2533"/>
      <c r="T26" s="2533"/>
      <c r="U26" s="2533"/>
      <c r="V26" s="2533"/>
      <c r="W26" s="2525"/>
      <c r="X26" s="2525"/>
      <c r="Y26" s="2525"/>
      <c r="Z26" s="2525"/>
      <c r="AA26" s="2525"/>
      <c r="AB26" s="2525"/>
    </row>
    <row r="27" spans="3:155" s="2401" customFormat="1" ht="30" customHeight="1">
      <c r="C27" s="2433" t="s">
        <v>1877</v>
      </c>
      <c r="D27" s="2434" t="s">
        <v>1876</v>
      </c>
      <c r="E27" s="2443">
        <v>0</v>
      </c>
      <c r="F27" s="2443">
        <v>60.014646703317403</v>
      </c>
      <c r="G27" s="2443">
        <v>-60.014646703317403</v>
      </c>
      <c r="H27" s="2443">
        <v>0</v>
      </c>
      <c r="I27" s="2443">
        <v>2.7576441939473719</v>
      </c>
      <c r="J27" s="2443">
        <v>-2.7576441939473719</v>
      </c>
      <c r="K27" s="2443">
        <v>0</v>
      </c>
      <c r="L27" s="2443">
        <v>8.2567883818884251</v>
      </c>
      <c r="M27" s="2443">
        <v>-8.2567883818884251</v>
      </c>
      <c r="N27" s="2442">
        <v>-95.405048025059955</v>
      </c>
      <c r="O27" s="2441">
        <v>199.41456551976052</v>
      </c>
      <c r="P27" s="2532"/>
      <c r="Q27" s="2533"/>
      <c r="R27" s="2533"/>
      <c r="S27" s="2533"/>
      <c r="T27" s="2533"/>
      <c r="U27" s="2533"/>
      <c r="V27" s="2533"/>
      <c r="W27" s="2525"/>
      <c r="X27" s="2525"/>
      <c r="Y27" s="2525"/>
      <c r="Z27" s="2525"/>
      <c r="AA27" s="2525"/>
      <c r="AB27" s="2525"/>
    </row>
    <row r="28" spans="3:155" s="2401" customFormat="1" ht="30" customHeight="1">
      <c r="C28" s="2433" t="s">
        <v>1875</v>
      </c>
      <c r="D28" s="2434" t="s">
        <v>1874</v>
      </c>
      <c r="E28" s="2443">
        <v>1.4388524719164897</v>
      </c>
      <c r="F28" s="2443">
        <v>4.4525723906164405</v>
      </c>
      <c r="G28" s="2443">
        <v>-3.0137199186999508</v>
      </c>
      <c r="H28" s="2443">
        <v>1.090034520259523</v>
      </c>
      <c r="I28" s="2443">
        <v>10.839715212461794</v>
      </c>
      <c r="J28" s="2443">
        <v>-9.7496806922022721</v>
      </c>
      <c r="K28" s="2443">
        <v>4.5726133823563195</v>
      </c>
      <c r="L28" s="2443">
        <v>12.71540649003996</v>
      </c>
      <c r="M28" s="2443">
        <v>-8.1427931076836426</v>
      </c>
      <c r="N28" s="2442">
        <v>223.50984680779692</v>
      </c>
      <c r="O28" s="2441">
        <v>-16.481438061902963</v>
      </c>
      <c r="P28" s="2532"/>
      <c r="Q28" s="2533"/>
      <c r="R28" s="2533"/>
      <c r="S28" s="2533"/>
      <c r="T28" s="2533"/>
      <c r="U28" s="2533"/>
      <c r="V28" s="2533"/>
      <c r="W28" s="2525"/>
      <c r="X28" s="2525"/>
      <c r="Y28" s="2525"/>
      <c r="Z28" s="2525"/>
      <c r="AA28" s="2525"/>
      <c r="AB28" s="2525"/>
    </row>
    <row r="29" spans="3:155" s="2401" customFormat="1" ht="32.25" customHeight="1">
      <c r="C29" s="2433" t="s">
        <v>1873</v>
      </c>
      <c r="D29" s="2434" t="s">
        <v>1750</v>
      </c>
      <c r="E29" s="2443">
        <v>28.783227299976787</v>
      </c>
      <c r="F29" s="2443">
        <v>0</v>
      </c>
      <c r="G29" s="2443">
        <v>28.783227299976787</v>
      </c>
      <c r="H29" s="2443">
        <v>39.646209528288352</v>
      </c>
      <c r="I29" s="2443">
        <v>0</v>
      </c>
      <c r="J29" s="2443">
        <v>39.646209528288352</v>
      </c>
      <c r="K29" s="2443">
        <v>132.04402253864376</v>
      </c>
      <c r="L29" s="2443">
        <v>0</v>
      </c>
      <c r="M29" s="2443">
        <v>132.04402253864376</v>
      </c>
      <c r="N29" s="2442">
        <v>37.74066790738344</v>
      </c>
      <c r="O29" s="2441">
        <v>233.05585605712884</v>
      </c>
      <c r="P29" s="2532"/>
      <c r="Q29" s="2533"/>
      <c r="R29" s="2533"/>
      <c r="S29" s="2533"/>
      <c r="T29" s="2533"/>
      <c r="U29" s="2533"/>
      <c r="V29" s="2533"/>
      <c r="W29" s="2525"/>
      <c r="X29" s="2525"/>
      <c r="Y29" s="2525"/>
      <c r="Z29" s="2525"/>
      <c r="AA29" s="2525"/>
      <c r="AB29" s="2525"/>
    </row>
    <row r="30" spans="3:155" s="2413" customFormat="1" ht="30.75" customHeight="1">
      <c r="C30" s="2436" t="s">
        <v>1872</v>
      </c>
      <c r="D30" s="2446" t="s">
        <v>1871</v>
      </c>
      <c r="E30" s="2439">
        <v>1468.0694280716357</v>
      </c>
      <c r="F30" s="2439">
        <v>10.23835108895247</v>
      </c>
      <c r="G30" s="2439">
        <v>1457.8310769826833</v>
      </c>
      <c r="H30" s="2439">
        <v>1628.3552802903778</v>
      </c>
      <c r="I30" s="2439">
        <v>8.3058680915234042</v>
      </c>
      <c r="J30" s="2439">
        <v>1620.0494121988543</v>
      </c>
      <c r="K30" s="2439">
        <v>1917.6363572525229</v>
      </c>
      <c r="L30" s="2439">
        <v>15.125557327679678</v>
      </c>
      <c r="M30" s="2439">
        <v>1902.5107999248432</v>
      </c>
      <c r="N30" s="2438">
        <v>11.127375302762733</v>
      </c>
      <c r="O30" s="2437">
        <v>17.435356329200523</v>
      </c>
      <c r="P30" s="2532"/>
      <c r="Q30" s="2531"/>
      <c r="R30" s="2531"/>
      <c r="S30" s="2531"/>
      <c r="T30" s="2531"/>
      <c r="U30" s="2531"/>
      <c r="V30" s="2531"/>
      <c r="W30" s="2525"/>
      <c r="X30" s="2525"/>
      <c r="Y30" s="2525"/>
      <c r="Z30" s="2525"/>
      <c r="AA30" s="2525"/>
      <c r="AB30" s="2525"/>
      <c r="AC30" s="2401"/>
      <c r="AD30" s="2401"/>
      <c r="AE30" s="2401"/>
      <c r="AF30" s="2401"/>
      <c r="AG30" s="2401"/>
      <c r="AH30" s="2401"/>
      <c r="AI30" s="2401"/>
      <c r="AJ30" s="2401"/>
      <c r="AK30" s="2401"/>
      <c r="AL30" s="2401"/>
      <c r="AM30" s="2401"/>
      <c r="AN30" s="2401"/>
      <c r="AO30" s="2401"/>
      <c r="AP30" s="2401"/>
      <c r="AQ30" s="2401"/>
      <c r="AR30" s="2401"/>
      <c r="AS30" s="2401"/>
      <c r="AT30" s="2401"/>
      <c r="AU30" s="2401"/>
      <c r="AV30" s="2401"/>
      <c r="AW30" s="2401"/>
      <c r="AX30" s="2401"/>
      <c r="AY30" s="2401"/>
      <c r="AZ30" s="2401"/>
      <c r="BA30" s="2401"/>
      <c r="BB30" s="2401"/>
      <c r="BC30" s="2401"/>
      <c r="BD30" s="2401"/>
      <c r="BE30" s="2401"/>
      <c r="BF30" s="2401"/>
      <c r="BG30" s="2401"/>
      <c r="BH30" s="2401"/>
      <c r="BI30" s="2401"/>
      <c r="BJ30" s="2401"/>
      <c r="BK30" s="2401"/>
      <c r="BL30" s="2401"/>
      <c r="BM30" s="2401"/>
      <c r="BN30" s="2401"/>
      <c r="BO30" s="2401"/>
      <c r="BP30" s="2401"/>
      <c r="BQ30" s="2401"/>
      <c r="BR30" s="2401"/>
      <c r="BS30" s="2401"/>
      <c r="BT30" s="2401"/>
      <c r="BU30" s="2401"/>
      <c r="BV30" s="2401"/>
      <c r="BW30" s="2401"/>
      <c r="BX30" s="2401"/>
      <c r="BY30" s="2401"/>
      <c r="BZ30" s="2401"/>
      <c r="CA30" s="2401"/>
      <c r="CB30" s="2401"/>
      <c r="CC30" s="2401"/>
      <c r="CD30" s="2401"/>
      <c r="CE30" s="2401"/>
      <c r="CF30" s="2401"/>
      <c r="CG30" s="2401"/>
      <c r="CH30" s="2401"/>
      <c r="CI30" s="2401"/>
      <c r="CJ30" s="2401"/>
      <c r="CK30" s="2401"/>
      <c r="CL30" s="2401"/>
      <c r="CM30" s="2401"/>
      <c r="CN30" s="2401"/>
      <c r="CO30" s="2401"/>
      <c r="CP30" s="2401"/>
      <c r="CQ30" s="2401"/>
      <c r="CR30" s="2401"/>
      <c r="CS30" s="2401"/>
      <c r="CT30" s="2401"/>
      <c r="CU30" s="2401"/>
      <c r="CV30" s="2401"/>
      <c r="CW30" s="2401"/>
      <c r="CX30" s="2401"/>
      <c r="CY30" s="2401"/>
      <c r="CZ30" s="2401"/>
      <c r="DA30" s="2401"/>
      <c r="DB30" s="2401"/>
      <c r="DC30" s="2401"/>
      <c r="DD30" s="2401"/>
      <c r="DE30" s="2401"/>
      <c r="DF30" s="2401"/>
      <c r="DG30" s="2401"/>
      <c r="DH30" s="2401"/>
      <c r="DI30" s="2401"/>
      <c r="DJ30" s="2401"/>
      <c r="DK30" s="2401"/>
      <c r="DL30" s="2401"/>
      <c r="DM30" s="2401"/>
      <c r="DN30" s="2401"/>
      <c r="DO30" s="2401"/>
      <c r="DP30" s="2401"/>
      <c r="DQ30" s="2401"/>
      <c r="DR30" s="2401"/>
      <c r="DS30" s="2401"/>
      <c r="DT30" s="2401"/>
      <c r="DU30" s="2401"/>
      <c r="DV30" s="2401"/>
      <c r="DW30" s="2401"/>
      <c r="DX30" s="2401"/>
      <c r="DY30" s="2401"/>
      <c r="DZ30" s="2401"/>
      <c r="EA30" s="2401"/>
      <c r="EB30" s="2401"/>
      <c r="EC30" s="2401"/>
      <c r="ED30" s="2401"/>
      <c r="EE30" s="2401"/>
      <c r="EF30" s="2401"/>
      <c r="EG30" s="2401"/>
      <c r="EH30" s="2401"/>
      <c r="EI30" s="2401"/>
      <c r="EJ30" s="2401"/>
      <c r="EK30" s="2401"/>
      <c r="EL30" s="2401"/>
      <c r="EM30" s="2401"/>
      <c r="EN30" s="2401"/>
      <c r="EO30" s="2401"/>
      <c r="EP30" s="2401"/>
      <c r="EQ30" s="2401"/>
      <c r="ER30" s="2401"/>
      <c r="ES30" s="2401"/>
      <c r="ET30" s="2401"/>
      <c r="EU30" s="2401"/>
      <c r="EV30" s="2401"/>
      <c r="EW30" s="2401"/>
      <c r="EX30" s="2401"/>
      <c r="EY30" s="2401"/>
    </row>
    <row r="31" spans="3:155" s="2401" customFormat="1" ht="27.75" customHeight="1">
      <c r="C31" s="2433" t="s">
        <v>1870</v>
      </c>
      <c r="D31" s="2435" t="s">
        <v>1869</v>
      </c>
      <c r="E31" s="2443">
        <v>19.137117764101028</v>
      </c>
      <c r="F31" s="2443">
        <v>0</v>
      </c>
      <c r="G31" s="2443">
        <v>19.137117764101028</v>
      </c>
      <c r="H31" s="2443">
        <v>19.923783288770505</v>
      </c>
      <c r="I31" s="2443">
        <v>0</v>
      </c>
      <c r="J31" s="2443">
        <v>19.923783288770505</v>
      </c>
      <c r="K31" s="2443">
        <v>13.586288607413483</v>
      </c>
      <c r="L31" s="2443">
        <v>0</v>
      </c>
      <c r="M31" s="2443">
        <v>13.586288607413483</v>
      </c>
      <c r="N31" s="2442">
        <v>4.1106792274914428</v>
      </c>
      <c r="O31" s="2441">
        <v>-31.808691097985275</v>
      </c>
      <c r="P31" s="2532"/>
      <c r="Q31" s="2533"/>
      <c r="R31" s="2533"/>
      <c r="S31" s="2533"/>
      <c r="T31" s="2533"/>
      <c r="U31" s="2533"/>
      <c r="V31" s="2533"/>
      <c r="W31" s="2525"/>
      <c r="X31" s="2525"/>
      <c r="Y31" s="2525"/>
      <c r="Z31" s="2525"/>
      <c r="AA31" s="2525"/>
      <c r="AB31" s="2525"/>
    </row>
    <row r="32" spans="3:155" s="2401" customFormat="1" ht="55.5" customHeight="1">
      <c r="C32" s="2433" t="s">
        <v>1868</v>
      </c>
      <c r="D32" s="2435" t="s">
        <v>1867</v>
      </c>
      <c r="E32" s="2443">
        <v>1448.9323103075349</v>
      </c>
      <c r="F32" s="2443">
        <v>10.23835108895247</v>
      </c>
      <c r="G32" s="2443">
        <v>1438.6939592185822</v>
      </c>
      <c r="H32" s="2443">
        <v>1608.4314970016071</v>
      </c>
      <c r="I32" s="2443">
        <v>8.3058680915234042</v>
      </c>
      <c r="J32" s="2443">
        <v>1600.1256289100838</v>
      </c>
      <c r="K32" s="2443">
        <v>1904.0500686451096</v>
      </c>
      <c r="L32" s="2443">
        <v>15.125557327679678</v>
      </c>
      <c r="M32" s="2443">
        <v>1888.9245113174297</v>
      </c>
      <c r="N32" s="2442">
        <v>11.220709495380255</v>
      </c>
      <c r="O32" s="2441">
        <v>18.048513016072331</v>
      </c>
      <c r="P32" s="2532"/>
      <c r="Q32" s="2533"/>
      <c r="R32" s="2533"/>
      <c r="S32" s="2533"/>
      <c r="T32" s="2533"/>
      <c r="U32" s="2533"/>
      <c r="V32" s="2533"/>
      <c r="W32" s="2525"/>
      <c r="X32" s="2525"/>
      <c r="Y32" s="2525"/>
      <c r="Z32" s="2525"/>
      <c r="AA32" s="2525"/>
      <c r="AB32" s="2525"/>
    </row>
    <row r="33" spans="3:155" s="2401" customFormat="1" ht="64.5" customHeight="1">
      <c r="C33" s="2433" t="s">
        <v>1866</v>
      </c>
      <c r="D33" s="2434" t="s">
        <v>1865</v>
      </c>
      <c r="E33" s="2443">
        <v>1318.2385231834444</v>
      </c>
      <c r="F33" s="2443">
        <v>10.147459280899465</v>
      </c>
      <c r="G33" s="2443">
        <v>1308.0910639025451</v>
      </c>
      <c r="H33" s="2443">
        <v>1467.6545463007515</v>
      </c>
      <c r="I33" s="2443">
        <v>8.2200673690515167</v>
      </c>
      <c r="J33" s="2443">
        <v>1459.4344789316997</v>
      </c>
      <c r="K33" s="2443">
        <v>1726.7521377698185</v>
      </c>
      <c r="L33" s="2443">
        <v>13.742420629578518</v>
      </c>
      <c r="M33" s="2443">
        <v>1713.0097171402399</v>
      </c>
      <c r="N33" s="2442">
        <v>11.569791982038179</v>
      </c>
      <c r="O33" s="2441">
        <v>17.374897048763451</v>
      </c>
      <c r="P33" s="2532"/>
      <c r="Q33" s="2533"/>
      <c r="R33" s="2533"/>
      <c r="S33" s="2533"/>
      <c r="T33" s="2533"/>
      <c r="U33" s="2533"/>
      <c r="V33" s="2533"/>
      <c r="W33" s="2525"/>
      <c r="X33" s="2525"/>
      <c r="Y33" s="2525"/>
      <c r="Z33" s="2525"/>
      <c r="AA33" s="2525"/>
      <c r="AB33" s="2525"/>
    </row>
    <row r="34" spans="3:155" s="2401" customFormat="1" ht="25.5" customHeight="1">
      <c r="C34" s="2433" t="s">
        <v>1864</v>
      </c>
      <c r="D34" s="2466" t="s">
        <v>1863</v>
      </c>
      <c r="E34" s="2465">
        <v>1318.2385231834444</v>
      </c>
      <c r="F34" s="2465">
        <v>10.147459280899465</v>
      </c>
      <c r="G34" s="2465">
        <v>1308.0910639025451</v>
      </c>
      <c r="H34" s="2465">
        <v>1467.6545463007515</v>
      </c>
      <c r="I34" s="2465">
        <v>8.2200673690515167</v>
      </c>
      <c r="J34" s="2465">
        <v>1459.4344789316997</v>
      </c>
      <c r="K34" s="2465">
        <v>1726.7521377698185</v>
      </c>
      <c r="L34" s="2465">
        <v>13.742420629578518</v>
      </c>
      <c r="M34" s="2465">
        <v>1713.0097171402399</v>
      </c>
      <c r="N34" s="2464">
        <v>11.569791982038179</v>
      </c>
      <c r="O34" s="2463">
        <v>17.374897048763451</v>
      </c>
      <c r="P34" s="2532"/>
      <c r="Q34" s="2534"/>
      <c r="R34" s="2534"/>
      <c r="S34" s="2534"/>
      <c r="T34" s="2534"/>
      <c r="U34" s="2534"/>
      <c r="V34" s="2534"/>
      <c r="W34" s="2525"/>
      <c r="X34" s="2525"/>
      <c r="Y34" s="2525"/>
      <c r="Z34" s="2525"/>
      <c r="AA34" s="2525"/>
      <c r="AB34" s="2525"/>
    </row>
    <row r="35" spans="3:155" s="2401" customFormat="1" ht="25.5" customHeight="1">
      <c r="C35" s="2433" t="s">
        <v>1862</v>
      </c>
      <c r="D35" s="2434" t="s">
        <v>1861</v>
      </c>
      <c r="E35" s="2443">
        <v>130.69378712409036</v>
      </c>
      <c r="F35" s="2443">
        <v>9.0891808053005105E-2</v>
      </c>
      <c r="G35" s="2443">
        <v>130.60289531603735</v>
      </c>
      <c r="H35" s="2443">
        <v>140.77695070085588</v>
      </c>
      <c r="I35" s="2443">
        <v>8.5800722471887775E-2</v>
      </c>
      <c r="J35" s="2443">
        <v>140.69114997838398</v>
      </c>
      <c r="K35" s="2443">
        <v>177.29793087529097</v>
      </c>
      <c r="L35" s="2443">
        <v>1.3831366981011599</v>
      </c>
      <c r="M35" s="2443">
        <v>175.91479417718983</v>
      </c>
      <c r="N35" s="2442">
        <v>7.7243729076102996</v>
      </c>
      <c r="O35" s="2441">
        <v>25.036147763535709</v>
      </c>
      <c r="P35" s="2532"/>
      <c r="Q35" s="2533"/>
      <c r="R35" s="2533"/>
      <c r="S35" s="2533"/>
      <c r="T35" s="2533"/>
      <c r="U35" s="2533"/>
      <c r="V35" s="2533"/>
      <c r="W35" s="2525"/>
      <c r="X35" s="2525"/>
      <c r="Y35" s="2525"/>
      <c r="Z35" s="2525"/>
      <c r="AA35" s="2525"/>
      <c r="AB35" s="2525"/>
    </row>
    <row r="36" spans="3:155" s="2401" customFormat="1" ht="25.5" customHeight="1">
      <c r="C36" s="2433" t="s">
        <v>1860</v>
      </c>
      <c r="D36" s="2432" t="s">
        <v>1859</v>
      </c>
      <c r="E36" s="2443">
        <v>82.270929706248495</v>
      </c>
      <c r="F36" s="2443">
        <v>0</v>
      </c>
      <c r="G36" s="2443">
        <v>82.270929706248495</v>
      </c>
      <c r="H36" s="2443">
        <v>85.449946279405793</v>
      </c>
      <c r="I36" s="2443">
        <v>0</v>
      </c>
      <c r="J36" s="2443">
        <v>85.449946279405793</v>
      </c>
      <c r="K36" s="2443">
        <v>100.137107544719</v>
      </c>
      <c r="L36" s="2443">
        <v>0</v>
      </c>
      <c r="M36" s="2443">
        <v>100.137107544719</v>
      </c>
      <c r="N36" s="2442">
        <v>3.8640824705738597</v>
      </c>
      <c r="O36" s="2441">
        <v>17.188028670362023</v>
      </c>
      <c r="P36" s="2532"/>
      <c r="Q36" s="2533"/>
      <c r="R36" s="2533"/>
      <c r="S36" s="2533"/>
      <c r="T36" s="2533"/>
      <c r="U36" s="2533"/>
      <c r="V36" s="2533"/>
      <c r="W36" s="2525"/>
      <c r="X36" s="2525"/>
      <c r="Y36" s="2525"/>
      <c r="Z36" s="2525"/>
      <c r="AA36" s="2525"/>
      <c r="AB36" s="2525"/>
    </row>
    <row r="37" spans="3:155" s="2401" customFormat="1" ht="31.5" customHeight="1">
      <c r="C37" s="2433" t="s">
        <v>1858</v>
      </c>
      <c r="D37" s="2432" t="s">
        <v>1857</v>
      </c>
      <c r="E37" s="2443">
        <v>0.30253991637381533</v>
      </c>
      <c r="F37" s="2443">
        <v>0</v>
      </c>
      <c r="G37" s="2443">
        <v>0.30253991637381533</v>
      </c>
      <c r="H37" s="2443">
        <v>0.36577430381487192</v>
      </c>
      <c r="I37" s="2443">
        <v>1.4153425101050724E-2</v>
      </c>
      <c r="J37" s="2443">
        <v>0.35162087871382119</v>
      </c>
      <c r="K37" s="2443">
        <v>1.9230855189004865</v>
      </c>
      <c r="L37" s="2443">
        <v>0.18403161117566141</v>
      </c>
      <c r="M37" s="2443">
        <v>1.7390539077248253</v>
      </c>
      <c r="N37" s="2442">
        <v>16.222970815977188</v>
      </c>
      <c r="O37" s="2441">
        <v>394.58209480791788</v>
      </c>
      <c r="P37" s="2532"/>
      <c r="Q37" s="2533"/>
      <c r="R37" s="2533"/>
      <c r="S37" s="2533"/>
      <c r="T37" s="2533"/>
      <c r="U37" s="2533"/>
      <c r="V37" s="2533"/>
      <c r="W37" s="2525"/>
      <c r="X37" s="2525"/>
      <c r="Y37" s="2525"/>
      <c r="Z37" s="2525"/>
      <c r="AA37" s="2525"/>
      <c r="AB37" s="2525"/>
    </row>
    <row r="38" spans="3:155" s="2401" customFormat="1" ht="44.25" customHeight="1">
      <c r="C38" s="2433" t="s">
        <v>1856</v>
      </c>
      <c r="D38" s="2432" t="s">
        <v>1855</v>
      </c>
      <c r="E38" s="2443">
        <v>48.120317501468037</v>
      </c>
      <c r="F38" s="2443">
        <v>0</v>
      </c>
      <c r="G38" s="2443">
        <v>48.120317501468037</v>
      </c>
      <c r="H38" s="2443">
        <v>54.961230117635218</v>
      </c>
      <c r="I38" s="2443">
        <v>0</v>
      </c>
      <c r="J38" s="2443">
        <v>54.961230117635218</v>
      </c>
      <c r="K38" s="2443">
        <v>75.237737811671479</v>
      </c>
      <c r="L38" s="2443">
        <v>0</v>
      </c>
      <c r="M38" s="2443">
        <v>75.237737811671479</v>
      </c>
      <c r="N38" s="2442">
        <v>14.216266582111569</v>
      </c>
      <c r="O38" s="2441">
        <v>36.892383323003905</v>
      </c>
      <c r="P38" s="2532"/>
      <c r="Q38" s="2533"/>
      <c r="R38" s="2533"/>
      <c r="S38" s="2533"/>
      <c r="T38" s="2533"/>
      <c r="U38" s="2533"/>
      <c r="V38" s="2533"/>
      <c r="W38" s="2525"/>
      <c r="X38" s="2525"/>
      <c r="Y38" s="2525"/>
      <c r="Z38" s="2525"/>
      <c r="AA38" s="2525"/>
      <c r="AB38" s="2525"/>
    </row>
    <row r="39" spans="3:155" s="2401" customFormat="1" ht="31.5" customHeight="1">
      <c r="C39" s="2433" t="s">
        <v>1854</v>
      </c>
      <c r="D39" s="2432" t="s">
        <v>1853</v>
      </c>
      <c r="E39" s="2443">
        <v>0</v>
      </c>
      <c r="F39" s="2443">
        <v>9.0891808053005105E-2</v>
      </c>
      <c r="G39" s="2443">
        <v>-9.0891808053005105E-2</v>
      </c>
      <c r="H39" s="2443">
        <v>0</v>
      </c>
      <c r="I39" s="2443">
        <v>7.1647297370837054E-2</v>
      </c>
      <c r="J39" s="2443">
        <v>-7.1647297370837054E-2</v>
      </c>
      <c r="K39" s="2443">
        <v>0</v>
      </c>
      <c r="L39" s="2443">
        <v>1.1991050869254984</v>
      </c>
      <c r="M39" s="2443">
        <v>-1.1991050869254984</v>
      </c>
      <c r="N39" s="2442">
        <v>-21.172986976939978</v>
      </c>
      <c r="O39" s="2441" t="s">
        <v>73</v>
      </c>
      <c r="P39" s="2532"/>
      <c r="Q39" s="2533"/>
      <c r="R39" s="2533"/>
      <c r="S39" s="2533"/>
      <c r="T39" s="2533"/>
      <c r="U39" s="2533"/>
      <c r="V39" s="2533"/>
      <c r="W39" s="2525"/>
      <c r="X39" s="2525"/>
      <c r="Y39" s="2525"/>
      <c r="Z39" s="2525"/>
      <c r="AA39" s="2525"/>
      <c r="AB39" s="2525"/>
    </row>
    <row r="40" spans="3:155" s="2413" customFormat="1" ht="42" customHeight="1">
      <c r="C40" s="2436">
        <v>2</v>
      </c>
      <c r="D40" s="2440" t="s">
        <v>1852</v>
      </c>
      <c r="E40" s="2439">
        <v>10.576978854372578</v>
      </c>
      <c r="F40" s="2439">
        <v>4.4191014434926484E-2</v>
      </c>
      <c r="G40" s="2439">
        <v>10.532787839937653</v>
      </c>
      <c r="H40" s="2439">
        <v>11.450696507673154</v>
      </c>
      <c r="I40" s="2439">
        <v>0</v>
      </c>
      <c r="J40" s="2439">
        <v>11.450696507673154</v>
      </c>
      <c r="K40" s="2439">
        <v>6.4806825887721811</v>
      </c>
      <c r="L40" s="2439">
        <v>5.4955501418041605E-2</v>
      </c>
      <c r="M40" s="2439">
        <v>6.4257270873541383</v>
      </c>
      <c r="N40" s="2438">
        <v>8.7147741099941722</v>
      </c>
      <c r="O40" s="2437">
        <v>-43.88352635974384</v>
      </c>
      <c r="P40" s="2532"/>
      <c r="Q40" s="2531"/>
      <c r="R40" s="2531"/>
      <c r="S40" s="2531"/>
      <c r="T40" s="2531"/>
      <c r="U40" s="2531"/>
      <c r="V40" s="2531"/>
      <c r="W40" s="2525"/>
      <c r="X40" s="2525"/>
      <c r="Y40" s="2525"/>
      <c r="Z40" s="2525"/>
      <c r="AA40" s="2525"/>
      <c r="AB40" s="2525"/>
      <c r="AC40" s="2401"/>
      <c r="AD40" s="2401"/>
      <c r="AE40" s="2401"/>
      <c r="AF40" s="2401"/>
      <c r="AG40" s="2401"/>
      <c r="AH40" s="2401"/>
      <c r="AI40" s="2401"/>
      <c r="AJ40" s="2401"/>
      <c r="AK40" s="2401"/>
      <c r="AL40" s="2401"/>
      <c r="AM40" s="2401"/>
      <c r="AN40" s="2401"/>
      <c r="AO40" s="2401"/>
      <c r="AP40" s="2401"/>
      <c r="AQ40" s="2401"/>
      <c r="AR40" s="2401"/>
      <c r="AS40" s="2401"/>
      <c r="AT40" s="2401"/>
      <c r="AU40" s="2401"/>
      <c r="AV40" s="2401"/>
      <c r="AW40" s="2401"/>
      <c r="AX40" s="2401"/>
      <c r="AY40" s="2401"/>
      <c r="AZ40" s="2401"/>
      <c r="BA40" s="2401"/>
      <c r="BB40" s="2401"/>
      <c r="BC40" s="2401"/>
      <c r="BD40" s="2401"/>
      <c r="BE40" s="2401"/>
      <c r="BF40" s="2401"/>
      <c r="BG40" s="2401"/>
      <c r="BH40" s="2401"/>
      <c r="BI40" s="2401"/>
      <c r="BJ40" s="2401"/>
      <c r="BK40" s="2401"/>
      <c r="BL40" s="2401"/>
      <c r="BM40" s="2401"/>
      <c r="BN40" s="2401"/>
      <c r="BO40" s="2401"/>
      <c r="BP40" s="2401"/>
      <c r="BQ40" s="2401"/>
      <c r="BR40" s="2401"/>
      <c r="BS40" s="2401"/>
      <c r="BT40" s="2401"/>
      <c r="BU40" s="2401"/>
      <c r="BV40" s="2401"/>
      <c r="BW40" s="2401"/>
      <c r="BX40" s="2401"/>
      <c r="BY40" s="2401"/>
      <c r="BZ40" s="2401"/>
      <c r="CA40" s="2401"/>
      <c r="CB40" s="2401"/>
      <c r="CC40" s="2401"/>
      <c r="CD40" s="2401"/>
      <c r="CE40" s="2401"/>
      <c r="CF40" s="2401"/>
      <c r="CG40" s="2401"/>
      <c r="CH40" s="2401"/>
      <c r="CI40" s="2401"/>
      <c r="CJ40" s="2401"/>
      <c r="CK40" s="2401"/>
      <c r="CL40" s="2401"/>
      <c r="CM40" s="2401"/>
      <c r="CN40" s="2401"/>
      <c r="CO40" s="2401"/>
      <c r="CP40" s="2401"/>
      <c r="CQ40" s="2401"/>
      <c r="CR40" s="2401"/>
      <c r="CS40" s="2401"/>
      <c r="CT40" s="2401"/>
      <c r="CU40" s="2401"/>
      <c r="CV40" s="2401"/>
      <c r="CW40" s="2401"/>
      <c r="CX40" s="2401"/>
      <c r="CY40" s="2401"/>
      <c r="CZ40" s="2401"/>
      <c r="DA40" s="2401"/>
      <c r="DB40" s="2401"/>
      <c r="DC40" s="2401"/>
      <c r="DD40" s="2401"/>
      <c r="DE40" s="2401"/>
      <c r="DF40" s="2401"/>
      <c r="DG40" s="2401"/>
      <c r="DH40" s="2401"/>
      <c r="DI40" s="2401"/>
      <c r="DJ40" s="2401"/>
      <c r="DK40" s="2401"/>
      <c r="DL40" s="2401"/>
      <c r="DM40" s="2401"/>
      <c r="DN40" s="2401"/>
      <c r="DO40" s="2401"/>
      <c r="DP40" s="2401"/>
      <c r="DQ40" s="2401"/>
      <c r="DR40" s="2401"/>
      <c r="DS40" s="2401"/>
      <c r="DT40" s="2401"/>
      <c r="DU40" s="2401"/>
      <c r="DV40" s="2401"/>
      <c r="DW40" s="2401"/>
      <c r="DX40" s="2401"/>
      <c r="DY40" s="2401"/>
      <c r="DZ40" s="2401"/>
      <c r="EA40" s="2401"/>
      <c r="EB40" s="2401"/>
      <c r="EC40" s="2401"/>
      <c r="ED40" s="2401"/>
      <c r="EE40" s="2401"/>
      <c r="EF40" s="2401"/>
      <c r="EG40" s="2401"/>
      <c r="EH40" s="2401"/>
      <c r="EI40" s="2401"/>
      <c r="EJ40" s="2401"/>
      <c r="EK40" s="2401"/>
      <c r="EL40" s="2401"/>
      <c r="EM40" s="2401"/>
      <c r="EN40" s="2401"/>
      <c r="EO40" s="2401"/>
      <c r="EP40" s="2401"/>
      <c r="EQ40" s="2401"/>
      <c r="ER40" s="2401"/>
      <c r="ES40" s="2401"/>
      <c r="ET40" s="2401"/>
      <c r="EU40" s="2401"/>
      <c r="EV40" s="2401"/>
      <c r="EW40" s="2401"/>
      <c r="EX40" s="2401"/>
      <c r="EY40" s="2401"/>
    </row>
    <row r="41" spans="3:155" s="2413" customFormat="1" ht="69" customHeight="1">
      <c r="C41" s="2462"/>
      <c r="D41" s="2461" t="s">
        <v>1851</v>
      </c>
      <c r="E41" s="2460">
        <v>2045.4561619281471</v>
      </c>
      <c r="F41" s="2460">
        <v>2930.7769299391557</v>
      </c>
      <c r="G41" s="2460">
        <v>-885.32076801100891</v>
      </c>
      <c r="H41" s="2460">
        <v>2168.3920891495345</v>
      </c>
      <c r="I41" s="2460">
        <v>2445.9786967927021</v>
      </c>
      <c r="J41" s="2460">
        <v>-277.58660764316784</v>
      </c>
      <c r="K41" s="2460">
        <v>2573.3688719108641</v>
      </c>
      <c r="L41" s="2460">
        <v>2389.2295039014498</v>
      </c>
      <c r="M41" s="2460">
        <v>184.13936800941451</v>
      </c>
      <c r="N41" s="2459">
        <v>-68.645645999381316</v>
      </c>
      <c r="O41" s="2458" t="s">
        <v>73</v>
      </c>
      <c r="P41" s="2532"/>
      <c r="Q41" s="2531"/>
      <c r="R41" s="2531"/>
      <c r="S41" s="2531"/>
      <c r="T41" s="2531"/>
      <c r="U41" s="2531"/>
      <c r="V41" s="2531"/>
      <c r="W41" s="2525"/>
      <c r="X41" s="2525"/>
      <c r="Y41" s="2525"/>
      <c r="Z41" s="2525"/>
      <c r="AA41" s="2525"/>
      <c r="AB41" s="2525"/>
      <c r="AC41" s="2401"/>
      <c r="AD41" s="2401"/>
      <c r="AE41" s="2401"/>
      <c r="AF41" s="2401"/>
      <c r="AG41" s="2401"/>
      <c r="AH41" s="2401"/>
      <c r="AI41" s="2401"/>
      <c r="AJ41" s="2401"/>
      <c r="AK41" s="2401"/>
      <c r="AL41" s="2401"/>
      <c r="AM41" s="2401"/>
      <c r="AN41" s="2401"/>
      <c r="AO41" s="2401"/>
      <c r="AP41" s="2401"/>
      <c r="AQ41" s="2401"/>
      <c r="AR41" s="2401"/>
      <c r="AS41" s="2401"/>
      <c r="AT41" s="2401"/>
      <c r="AU41" s="2401"/>
      <c r="AV41" s="2401"/>
      <c r="AW41" s="2401"/>
      <c r="AX41" s="2401"/>
      <c r="AY41" s="2401"/>
      <c r="AZ41" s="2401"/>
      <c r="BA41" s="2401"/>
      <c r="BB41" s="2401"/>
      <c r="BC41" s="2401"/>
      <c r="BD41" s="2401"/>
      <c r="BE41" s="2401"/>
      <c r="BF41" s="2401"/>
      <c r="BG41" s="2401"/>
      <c r="BH41" s="2401"/>
      <c r="BI41" s="2401"/>
      <c r="BJ41" s="2401"/>
      <c r="BK41" s="2401"/>
      <c r="BL41" s="2401"/>
      <c r="BM41" s="2401"/>
      <c r="BN41" s="2401"/>
      <c r="BO41" s="2401"/>
      <c r="BP41" s="2401"/>
      <c r="BQ41" s="2401"/>
      <c r="BR41" s="2401"/>
      <c r="BS41" s="2401"/>
      <c r="BT41" s="2401"/>
      <c r="BU41" s="2401"/>
      <c r="BV41" s="2401"/>
      <c r="BW41" s="2401"/>
      <c r="BX41" s="2401"/>
      <c r="BY41" s="2401"/>
      <c r="BZ41" s="2401"/>
      <c r="CA41" s="2401"/>
      <c r="CB41" s="2401"/>
      <c r="CC41" s="2401"/>
      <c r="CD41" s="2401"/>
      <c r="CE41" s="2401"/>
      <c r="CF41" s="2401"/>
      <c r="CG41" s="2401"/>
      <c r="CH41" s="2401"/>
      <c r="CI41" s="2401"/>
      <c r="CJ41" s="2401"/>
      <c r="CK41" s="2401"/>
      <c r="CL41" s="2401"/>
      <c r="CM41" s="2401"/>
      <c r="CN41" s="2401"/>
      <c r="CO41" s="2401"/>
      <c r="CP41" s="2401"/>
      <c r="CQ41" s="2401"/>
      <c r="CR41" s="2401"/>
      <c r="CS41" s="2401"/>
      <c r="CT41" s="2401"/>
      <c r="CU41" s="2401"/>
      <c r="CV41" s="2401"/>
      <c r="CW41" s="2401"/>
      <c r="CX41" s="2401"/>
      <c r="CY41" s="2401"/>
      <c r="CZ41" s="2401"/>
      <c r="DA41" s="2401"/>
      <c r="DB41" s="2401"/>
      <c r="DC41" s="2401"/>
      <c r="DD41" s="2401"/>
      <c r="DE41" s="2401"/>
      <c r="DF41" s="2401"/>
      <c r="DG41" s="2401"/>
      <c r="DH41" s="2401"/>
      <c r="DI41" s="2401"/>
      <c r="DJ41" s="2401"/>
      <c r="DK41" s="2401"/>
      <c r="DL41" s="2401"/>
      <c r="DM41" s="2401"/>
      <c r="DN41" s="2401"/>
      <c r="DO41" s="2401"/>
      <c r="DP41" s="2401"/>
      <c r="DQ41" s="2401"/>
      <c r="DR41" s="2401"/>
      <c r="DS41" s="2401"/>
      <c r="DT41" s="2401"/>
      <c r="DU41" s="2401"/>
      <c r="DV41" s="2401"/>
      <c r="DW41" s="2401"/>
      <c r="DX41" s="2401"/>
      <c r="DY41" s="2401"/>
      <c r="DZ41" s="2401"/>
      <c r="EA41" s="2401"/>
      <c r="EB41" s="2401"/>
      <c r="EC41" s="2401"/>
      <c r="ED41" s="2401"/>
      <c r="EE41" s="2401"/>
      <c r="EF41" s="2401"/>
      <c r="EG41" s="2401"/>
      <c r="EH41" s="2401"/>
      <c r="EI41" s="2401"/>
      <c r="EJ41" s="2401"/>
      <c r="EK41" s="2401"/>
      <c r="EL41" s="2401"/>
      <c r="EM41" s="2401"/>
      <c r="EN41" s="2401"/>
      <c r="EO41" s="2401"/>
      <c r="EP41" s="2401"/>
      <c r="EQ41" s="2401"/>
      <c r="ER41" s="2401"/>
      <c r="ES41" s="2401"/>
      <c r="ET41" s="2401"/>
      <c r="EU41" s="2401"/>
      <c r="EV41" s="2401"/>
      <c r="EW41" s="2401"/>
      <c r="EX41" s="2401"/>
      <c r="EY41" s="2401"/>
    </row>
    <row r="42" spans="3:155" s="2413" customFormat="1" ht="28.35" customHeight="1">
      <c r="C42" s="2457"/>
      <c r="D42" s="2456"/>
      <c r="E42" s="2455"/>
      <c r="F42" s="2455"/>
      <c r="G42" s="2455"/>
      <c r="H42" s="2455"/>
      <c r="I42" s="2455"/>
      <c r="J42" s="2455"/>
      <c r="K42" s="2455"/>
      <c r="L42" s="2455"/>
      <c r="M42" s="2455"/>
      <c r="N42" s="2454"/>
      <c r="O42" s="2453"/>
      <c r="P42" s="2401"/>
      <c r="Q42" s="2529"/>
      <c r="R42" s="2529"/>
      <c r="S42" s="2529"/>
      <c r="T42" s="2529"/>
      <c r="U42" s="2529"/>
      <c r="V42" s="2529"/>
      <c r="W42" s="2525"/>
      <c r="X42" s="2525"/>
      <c r="Y42" s="2525"/>
      <c r="Z42" s="2525"/>
      <c r="AA42" s="2525"/>
      <c r="AB42" s="2525"/>
      <c r="AC42" s="2401"/>
      <c r="AD42" s="2401"/>
      <c r="AE42" s="2401"/>
      <c r="AF42" s="2401"/>
      <c r="AG42" s="2401"/>
      <c r="AH42" s="2401"/>
      <c r="AI42" s="2401"/>
      <c r="AJ42" s="2401"/>
      <c r="AK42" s="2401"/>
      <c r="AL42" s="2401"/>
      <c r="AM42" s="2401"/>
      <c r="AN42" s="2401"/>
      <c r="AO42" s="2401"/>
      <c r="AP42" s="2401"/>
      <c r="AQ42" s="2401"/>
      <c r="AR42" s="2401"/>
      <c r="AS42" s="2401"/>
      <c r="AT42" s="2401"/>
      <c r="AU42" s="2401"/>
      <c r="AV42" s="2401"/>
      <c r="AW42" s="2401"/>
      <c r="AX42" s="2401"/>
      <c r="AY42" s="2401"/>
      <c r="AZ42" s="2401"/>
      <c r="BA42" s="2401"/>
      <c r="BB42" s="2401"/>
      <c r="BC42" s="2401"/>
      <c r="BD42" s="2401"/>
      <c r="BE42" s="2401"/>
      <c r="BF42" s="2401"/>
      <c r="BG42" s="2401"/>
      <c r="BH42" s="2401"/>
      <c r="BI42" s="2401"/>
      <c r="BJ42" s="2401"/>
      <c r="BK42" s="2401"/>
      <c r="BL42" s="2401"/>
      <c r="BM42" s="2401"/>
      <c r="BN42" s="2401"/>
      <c r="BO42" s="2401"/>
      <c r="BP42" s="2401"/>
      <c r="BQ42" s="2401"/>
      <c r="BR42" s="2401"/>
      <c r="BS42" s="2401"/>
      <c r="BT42" s="2401"/>
      <c r="BU42" s="2401"/>
      <c r="BV42" s="2401"/>
      <c r="BW42" s="2401"/>
      <c r="BX42" s="2401"/>
      <c r="BY42" s="2401"/>
      <c r="BZ42" s="2401"/>
      <c r="CA42" s="2401"/>
      <c r="CB42" s="2401"/>
      <c r="CC42" s="2401"/>
      <c r="CD42" s="2401"/>
      <c r="CE42" s="2401"/>
      <c r="CF42" s="2401"/>
      <c r="CG42" s="2401"/>
      <c r="CH42" s="2401"/>
      <c r="CI42" s="2401"/>
      <c r="CJ42" s="2401"/>
      <c r="CK42" s="2401"/>
      <c r="CL42" s="2401"/>
      <c r="CM42" s="2401"/>
      <c r="CN42" s="2401"/>
      <c r="CO42" s="2401"/>
      <c r="CP42" s="2401"/>
      <c r="CQ42" s="2401"/>
      <c r="CR42" s="2401"/>
      <c r="CS42" s="2401"/>
      <c r="CT42" s="2401"/>
      <c r="CU42" s="2401"/>
      <c r="CV42" s="2401"/>
      <c r="CW42" s="2401"/>
      <c r="CX42" s="2401"/>
      <c r="CY42" s="2401"/>
      <c r="CZ42" s="2401"/>
      <c r="DA42" s="2401"/>
      <c r="DB42" s="2401"/>
      <c r="DC42" s="2401"/>
      <c r="DD42" s="2401"/>
      <c r="DE42" s="2401"/>
      <c r="DF42" s="2401"/>
      <c r="DG42" s="2401"/>
      <c r="DH42" s="2401"/>
      <c r="DI42" s="2401"/>
      <c r="DJ42" s="2401"/>
      <c r="DK42" s="2401"/>
      <c r="DL42" s="2401"/>
      <c r="DM42" s="2401"/>
      <c r="DN42" s="2401"/>
      <c r="DO42" s="2401"/>
      <c r="DP42" s="2401"/>
      <c r="DQ42" s="2401"/>
      <c r="DR42" s="2401"/>
      <c r="DS42" s="2401"/>
      <c r="DT42" s="2401"/>
      <c r="DU42" s="2401"/>
      <c r="DV42" s="2401"/>
      <c r="DW42" s="2401"/>
      <c r="DX42" s="2401"/>
      <c r="DY42" s="2401"/>
      <c r="DZ42" s="2401"/>
      <c r="EA42" s="2401"/>
      <c r="EB42" s="2401"/>
      <c r="EC42" s="2401"/>
      <c r="ED42" s="2401"/>
      <c r="EE42" s="2401"/>
      <c r="EF42" s="2401"/>
      <c r="EG42" s="2401"/>
      <c r="EH42" s="2401"/>
      <c r="EI42" s="2401"/>
      <c r="EJ42" s="2401"/>
      <c r="EK42" s="2401"/>
      <c r="EL42" s="2401"/>
      <c r="EM42" s="2401"/>
      <c r="EN42" s="2401"/>
      <c r="EO42" s="2401"/>
      <c r="EP42" s="2401"/>
      <c r="EQ42" s="2401"/>
      <c r="ER42" s="2401"/>
      <c r="ES42" s="2401"/>
      <c r="ET42" s="2401"/>
      <c r="EU42" s="2401"/>
      <c r="EV42" s="2401"/>
      <c r="EW42" s="2401"/>
      <c r="EX42" s="2401"/>
      <c r="EY42" s="2401"/>
    </row>
    <row r="43" spans="3:155" s="2413" customFormat="1" ht="95.25" customHeight="1">
      <c r="C43" s="2452"/>
      <c r="D43" s="2530"/>
      <c r="E43" s="2450" t="s">
        <v>1850</v>
      </c>
      <c r="F43" s="2450" t="s">
        <v>1849</v>
      </c>
      <c r="G43" s="2449" t="s">
        <v>1848</v>
      </c>
      <c r="H43" s="2450" t="s">
        <v>1850</v>
      </c>
      <c r="I43" s="2450" t="s">
        <v>1849</v>
      </c>
      <c r="J43" s="2449" t="s">
        <v>1848</v>
      </c>
      <c r="K43" s="2450" t="s">
        <v>1850</v>
      </c>
      <c r="L43" s="2450" t="s">
        <v>1849</v>
      </c>
      <c r="M43" s="2449" t="s">
        <v>1848</v>
      </c>
      <c r="N43" s="3242" t="s">
        <v>1450</v>
      </c>
      <c r="O43" s="3243"/>
      <c r="P43" s="2401"/>
      <c r="Q43" s="2529"/>
      <c r="R43" s="2529"/>
      <c r="S43" s="2529"/>
      <c r="T43" s="2529"/>
      <c r="U43" s="2529"/>
      <c r="V43" s="2529"/>
      <c r="W43" s="2525"/>
      <c r="X43" s="2525"/>
      <c r="Y43" s="2525"/>
      <c r="Z43" s="2525"/>
      <c r="AA43" s="2525"/>
      <c r="AB43" s="2525"/>
      <c r="AC43" s="2401"/>
      <c r="AD43" s="2401"/>
      <c r="AE43" s="2401"/>
      <c r="AF43" s="2401"/>
      <c r="AG43" s="2401"/>
      <c r="AH43" s="2401"/>
      <c r="AI43" s="2401"/>
      <c r="AJ43" s="2401"/>
      <c r="AK43" s="2401"/>
      <c r="AL43" s="2401"/>
      <c r="AM43" s="2401"/>
      <c r="AN43" s="2401"/>
      <c r="AO43" s="2401"/>
      <c r="AP43" s="2401"/>
      <c r="AQ43" s="2401"/>
      <c r="AR43" s="2401"/>
      <c r="AS43" s="2401"/>
      <c r="AT43" s="2401"/>
      <c r="AU43" s="2401"/>
      <c r="AV43" s="2401"/>
      <c r="AW43" s="2401"/>
      <c r="AX43" s="2401"/>
      <c r="AY43" s="2401"/>
      <c r="AZ43" s="2401"/>
      <c r="BA43" s="2401"/>
      <c r="BB43" s="2401"/>
      <c r="BC43" s="2401"/>
      <c r="BD43" s="2401"/>
      <c r="BE43" s="2401"/>
      <c r="BF43" s="2401"/>
      <c r="BG43" s="2401"/>
      <c r="BH43" s="2401"/>
      <c r="BI43" s="2401"/>
      <c r="BJ43" s="2401"/>
      <c r="BK43" s="2401"/>
      <c r="BL43" s="2401"/>
      <c r="BM43" s="2401"/>
      <c r="BN43" s="2401"/>
      <c r="BO43" s="2401"/>
      <c r="BP43" s="2401"/>
      <c r="BQ43" s="2401"/>
      <c r="BR43" s="2401"/>
      <c r="BS43" s="2401"/>
      <c r="BT43" s="2401"/>
      <c r="BU43" s="2401"/>
      <c r="BV43" s="2401"/>
      <c r="BW43" s="2401"/>
      <c r="BX43" s="2401"/>
      <c r="BY43" s="2401"/>
      <c r="BZ43" s="2401"/>
      <c r="CA43" s="2401"/>
      <c r="CB43" s="2401"/>
      <c r="CC43" s="2401"/>
      <c r="CD43" s="2401"/>
      <c r="CE43" s="2401"/>
      <c r="CF43" s="2401"/>
      <c r="CG43" s="2401"/>
      <c r="CH43" s="2401"/>
      <c r="CI43" s="2401"/>
      <c r="CJ43" s="2401"/>
      <c r="CK43" s="2401"/>
      <c r="CL43" s="2401"/>
      <c r="CM43" s="2401"/>
      <c r="CN43" s="2401"/>
      <c r="CO43" s="2401"/>
      <c r="CP43" s="2401"/>
      <c r="CQ43" s="2401"/>
      <c r="CR43" s="2401"/>
      <c r="CS43" s="2401"/>
      <c r="CT43" s="2401"/>
      <c r="CU43" s="2401"/>
      <c r="CV43" s="2401"/>
      <c r="CW43" s="2401"/>
      <c r="CX43" s="2401"/>
      <c r="CY43" s="2401"/>
      <c r="CZ43" s="2401"/>
      <c r="DA43" s="2401"/>
      <c r="DB43" s="2401"/>
      <c r="DC43" s="2401"/>
      <c r="DD43" s="2401"/>
      <c r="DE43" s="2401"/>
      <c r="DF43" s="2401"/>
      <c r="DG43" s="2401"/>
      <c r="DH43" s="2401"/>
      <c r="DI43" s="2401"/>
      <c r="DJ43" s="2401"/>
      <c r="DK43" s="2401"/>
      <c r="DL43" s="2401"/>
      <c r="DM43" s="2401"/>
      <c r="DN43" s="2401"/>
      <c r="DO43" s="2401"/>
      <c r="DP43" s="2401"/>
      <c r="DQ43" s="2401"/>
      <c r="DR43" s="2401"/>
      <c r="DS43" s="2401"/>
      <c r="DT43" s="2401"/>
      <c r="DU43" s="2401"/>
      <c r="DV43" s="2401"/>
      <c r="DW43" s="2401"/>
      <c r="DX43" s="2401"/>
      <c r="DY43" s="2401"/>
      <c r="DZ43" s="2401"/>
      <c r="EA43" s="2401"/>
      <c r="EB43" s="2401"/>
      <c r="EC43" s="2401"/>
      <c r="ED43" s="2401"/>
      <c r="EE43" s="2401"/>
      <c r="EF43" s="2401"/>
      <c r="EG43" s="2401"/>
      <c r="EH43" s="2401"/>
      <c r="EI43" s="2401"/>
      <c r="EJ43" s="2401"/>
      <c r="EK43" s="2401"/>
      <c r="EL43" s="2401"/>
      <c r="EM43" s="2401"/>
      <c r="EN43" s="2401"/>
      <c r="EO43" s="2401"/>
      <c r="EP43" s="2401"/>
      <c r="EQ43" s="2401"/>
      <c r="ER43" s="2401"/>
      <c r="ES43" s="2401"/>
      <c r="ET43" s="2401"/>
      <c r="EU43" s="2401"/>
      <c r="EV43" s="2401"/>
      <c r="EW43" s="2401"/>
      <c r="EX43" s="2401"/>
      <c r="EY43" s="2401"/>
    </row>
    <row r="44" spans="3:155" s="2413" customFormat="1" ht="26.25" customHeight="1">
      <c r="C44" s="2436">
        <v>3</v>
      </c>
      <c r="D44" s="2440" t="s">
        <v>1847</v>
      </c>
      <c r="E44" s="2439">
        <v>-277.14274793161923</v>
      </c>
      <c r="F44" s="2439">
        <v>670.14154262723901</v>
      </c>
      <c r="G44" s="2439">
        <v>-947.28429055885817</v>
      </c>
      <c r="H44" s="2439">
        <v>-116.01083850199979</v>
      </c>
      <c r="I44" s="2439">
        <v>-6.0273415341733028</v>
      </c>
      <c r="J44" s="2439">
        <v>-109.98349696782648</v>
      </c>
      <c r="K44" s="2439">
        <v>456.62598758028162</v>
      </c>
      <c r="L44" s="2439">
        <v>155.11319586114791</v>
      </c>
      <c r="M44" s="2439">
        <v>301.51279171913382</v>
      </c>
      <c r="N44" s="2438">
        <v>-88.389599820879454</v>
      </c>
      <c r="O44" s="2437" t="s">
        <v>73</v>
      </c>
      <c r="P44" s="2527"/>
      <c r="Q44" s="2526"/>
      <c r="R44" s="2526"/>
      <c r="S44" s="2526"/>
      <c r="T44" s="2526"/>
      <c r="U44" s="2526"/>
      <c r="V44" s="2526"/>
      <c r="W44" s="2525"/>
      <c r="X44" s="2525"/>
      <c r="Y44" s="2525"/>
      <c r="Z44" s="2525"/>
      <c r="AA44" s="2525"/>
      <c r="AB44" s="2525"/>
      <c r="AC44" s="2401"/>
      <c r="AD44" s="2401"/>
      <c r="AE44" s="2401"/>
      <c r="AF44" s="2401"/>
      <c r="AG44" s="2401"/>
      <c r="AH44" s="2401"/>
      <c r="AI44" s="2401"/>
      <c r="AJ44" s="2401"/>
      <c r="AK44" s="2401"/>
      <c r="AL44" s="2401"/>
      <c r="AM44" s="2401"/>
      <c r="AN44" s="2401"/>
      <c r="AO44" s="2401"/>
      <c r="AP44" s="2401"/>
      <c r="AQ44" s="2401"/>
      <c r="AR44" s="2401"/>
      <c r="AS44" s="2401"/>
      <c r="AT44" s="2401"/>
      <c r="AU44" s="2401"/>
      <c r="AV44" s="2401"/>
      <c r="AW44" s="2401"/>
      <c r="AX44" s="2401"/>
      <c r="AY44" s="2401"/>
      <c r="AZ44" s="2401"/>
      <c r="BA44" s="2401"/>
      <c r="BB44" s="2401"/>
      <c r="BC44" s="2401"/>
      <c r="BD44" s="2401"/>
      <c r="BE44" s="2401"/>
      <c r="BF44" s="2401"/>
      <c r="BG44" s="2401"/>
      <c r="BH44" s="2401"/>
      <c r="BI44" s="2401"/>
      <c r="BJ44" s="2401"/>
      <c r="BK44" s="2401"/>
      <c r="BL44" s="2401"/>
      <c r="BM44" s="2401"/>
      <c r="BN44" s="2401"/>
      <c r="BO44" s="2401"/>
      <c r="BP44" s="2401"/>
      <c r="BQ44" s="2401"/>
      <c r="BR44" s="2401"/>
      <c r="BS44" s="2401"/>
      <c r="BT44" s="2401"/>
      <c r="BU44" s="2401"/>
      <c r="BV44" s="2401"/>
      <c r="BW44" s="2401"/>
      <c r="BX44" s="2401"/>
      <c r="BY44" s="2401"/>
      <c r="BZ44" s="2401"/>
      <c r="CA44" s="2401"/>
      <c r="CB44" s="2401"/>
      <c r="CC44" s="2401"/>
      <c r="CD44" s="2401"/>
      <c r="CE44" s="2401"/>
      <c r="CF44" s="2401"/>
      <c r="CG44" s="2401"/>
      <c r="CH44" s="2401"/>
      <c r="CI44" s="2401"/>
      <c r="CJ44" s="2401"/>
      <c r="CK44" s="2401"/>
      <c r="CL44" s="2401"/>
      <c r="CM44" s="2401"/>
      <c r="CN44" s="2401"/>
      <c r="CO44" s="2401"/>
      <c r="CP44" s="2401"/>
      <c r="CQ44" s="2401"/>
      <c r="CR44" s="2401"/>
      <c r="CS44" s="2401"/>
      <c r="CT44" s="2401"/>
      <c r="CU44" s="2401"/>
      <c r="CV44" s="2401"/>
      <c r="CW44" s="2401"/>
      <c r="CX44" s="2401"/>
      <c r="CY44" s="2401"/>
      <c r="CZ44" s="2401"/>
      <c r="DA44" s="2401"/>
      <c r="DB44" s="2401"/>
      <c r="DC44" s="2401"/>
      <c r="DD44" s="2401"/>
      <c r="DE44" s="2401"/>
      <c r="DF44" s="2401"/>
      <c r="DG44" s="2401"/>
      <c r="DH44" s="2401"/>
      <c r="DI44" s="2401"/>
      <c r="DJ44" s="2401"/>
      <c r="DK44" s="2401"/>
      <c r="DL44" s="2401"/>
      <c r="DM44" s="2401"/>
      <c r="DN44" s="2401"/>
      <c r="DO44" s="2401"/>
      <c r="DP44" s="2401"/>
      <c r="DQ44" s="2401"/>
      <c r="DR44" s="2401"/>
      <c r="DS44" s="2401"/>
      <c r="DT44" s="2401"/>
      <c r="DU44" s="2401"/>
      <c r="DV44" s="2401"/>
      <c r="DW44" s="2401"/>
      <c r="DX44" s="2401"/>
      <c r="DY44" s="2401"/>
      <c r="DZ44" s="2401"/>
      <c r="EA44" s="2401"/>
      <c r="EB44" s="2401"/>
      <c r="EC44" s="2401"/>
      <c r="ED44" s="2401"/>
      <c r="EE44" s="2401"/>
      <c r="EF44" s="2401"/>
      <c r="EG44" s="2401"/>
      <c r="EH44" s="2401"/>
      <c r="EI44" s="2401"/>
      <c r="EJ44" s="2401"/>
      <c r="EK44" s="2401"/>
      <c r="EL44" s="2401"/>
      <c r="EM44" s="2401"/>
      <c r="EN44" s="2401"/>
      <c r="EO44" s="2401"/>
      <c r="EP44" s="2401"/>
      <c r="EQ44" s="2401"/>
      <c r="ER44" s="2401"/>
      <c r="ES44" s="2401"/>
      <c r="ET44" s="2401"/>
      <c r="EU44" s="2401"/>
      <c r="EV44" s="2401"/>
      <c r="EW44" s="2401"/>
      <c r="EX44" s="2401"/>
      <c r="EY44" s="2401"/>
    </row>
    <row r="45" spans="3:155" s="2413" customFormat="1" ht="52.5" customHeight="1">
      <c r="C45" s="2436"/>
      <c r="D45" s="2440" t="s">
        <v>1846</v>
      </c>
      <c r="E45" s="2439">
        <v>-277.14274793161923</v>
      </c>
      <c r="F45" s="2439">
        <v>670.14154262723901</v>
      </c>
      <c r="G45" s="2439">
        <v>-947.28429055885817</v>
      </c>
      <c r="H45" s="2439">
        <v>-116.01083850199979</v>
      </c>
      <c r="I45" s="2439">
        <v>-6.0273415341733028</v>
      </c>
      <c r="J45" s="2439">
        <v>-109.98349696782648</v>
      </c>
      <c r="K45" s="2439">
        <v>456.62598758028162</v>
      </c>
      <c r="L45" s="2439">
        <v>155.11319586114791</v>
      </c>
      <c r="M45" s="2439">
        <v>301.51279171913376</v>
      </c>
      <c r="N45" s="2438">
        <v>-88.389599820879454</v>
      </c>
      <c r="O45" s="2437" t="s">
        <v>73</v>
      </c>
      <c r="P45" s="2527"/>
      <c r="Q45" s="2526"/>
      <c r="R45" s="2526"/>
      <c r="S45" s="2526"/>
      <c r="T45" s="2526"/>
      <c r="U45" s="2526"/>
      <c r="V45" s="2526"/>
      <c r="W45" s="2525"/>
      <c r="X45" s="2525"/>
      <c r="Y45" s="2525"/>
      <c r="Z45" s="2525"/>
      <c r="AA45" s="2525"/>
      <c r="AB45" s="2525"/>
      <c r="AC45" s="2401"/>
      <c r="AD45" s="2401"/>
      <c r="AE45" s="2401"/>
      <c r="AF45" s="2401"/>
      <c r="AG45" s="2401"/>
      <c r="AH45" s="2401"/>
      <c r="AI45" s="2401"/>
      <c r="AJ45" s="2401"/>
      <c r="AK45" s="2401"/>
      <c r="AL45" s="2401"/>
      <c r="AM45" s="2401"/>
      <c r="AN45" s="2401"/>
      <c r="AO45" s="2401"/>
      <c r="AP45" s="2401"/>
      <c r="AQ45" s="2401"/>
      <c r="AR45" s="2401"/>
      <c r="AS45" s="2401"/>
      <c r="AT45" s="2401"/>
      <c r="AU45" s="2401"/>
      <c r="AV45" s="2401"/>
      <c r="AW45" s="2401"/>
      <c r="AX45" s="2401"/>
      <c r="AY45" s="2401"/>
      <c r="AZ45" s="2401"/>
      <c r="BA45" s="2401"/>
      <c r="BB45" s="2401"/>
      <c r="BC45" s="2401"/>
      <c r="BD45" s="2401"/>
      <c r="BE45" s="2401"/>
      <c r="BF45" s="2401"/>
      <c r="BG45" s="2401"/>
      <c r="BH45" s="2401"/>
      <c r="BI45" s="2401"/>
      <c r="BJ45" s="2401"/>
      <c r="BK45" s="2401"/>
      <c r="BL45" s="2401"/>
      <c r="BM45" s="2401"/>
      <c r="BN45" s="2401"/>
      <c r="BO45" s="2401"/>
      <c r="BP45" s="2401"/>
      <c r="BQ45" s="2401"/>
      <c r="BR45" s="2401"/>
      <c r="BS45" s="2401"/>
      <c r="BT45" s="2401"/>
      <c r="BU45" s="2401"/>
      <c r="BV45" s="2401"/>
      <c r="BW45" s="2401"/>
      <c r="BX45" s="2401"/>
      <c r="BY45" s="2401"/>
      <c r="BZ45" s="2401"/>
      <c r="CA45" s="2401"/>
      <c r="CB45" s="2401"/>
      <c r="CC45" s="2401"/>
      <c r="CD45" s="2401"/>
      <c r="CE45" s="2401"/>
      <c r="CF45" s="2401"/>
      <c r="CG45" s="2401"/>
      <c r="CH45" s="2401"/>
      <c r="CI45" s="2401"/>
      <c r="CJ45" s="2401"/>
      <c r="CK45" s="2401"/>
      <c r="CL45" s="2401"/>
      <c r="CM45" s="2401"/>
      <c r="CN45" s="2401"/>
      <c r="CO45" s="2401"/>
      <c r="CP45" s="2401"/>
      <c r="CQ45" s="2401"/>
      <c r="CR45" s="2401"/>
      <c r="CS45" s="2401"/>
      <c r="CT45" s="2401"/>
      <c r="CU45" s="2401"/>
      <c r="CV45" s="2401"/>
      <c r="CW45" s="2401"/>
      <c r="CX45" s="2401"/>
      <c r="CY45" s="2401"/>
      <c r="CZ45" s="2401"/>
      <c r="DA45" s="2401"/>
      <c r="DB45" s="2401"/>
      <c r="DC45" s="2401"/>
      <c r="DD45" s="2401"/>
      <c r="DE45" s="2401"/>
      <c r="DF45" s="2401"/>
      <c r="DG45" s="2401"/>
      <c r="DH45" s="2401"/>
      <c r="DI45" s="2401"/>
      <c r="DJ45" s="2401"/>
      <c r="DK45" s="2401"/>
      <c r="DL45" s="2401"/>
      <c r="DM45" s="2401"/>
      <c r="DN45" s="2401"/>
      <c r="DO45" s="2401"/>
      <c r="DP45" s="2401"/>
      <c r="DQ45" s="2401"/>
      <c r="DR45" s="2401"/>
      <c r="DS45" s="2401"/>
      <c r="DT45" s="2401"/>
      <c r="DU45" s="2401"/>
      <c r="DV45" s="2401"/>
      <c r="DW45" s="2401"/>
      <c r="DX45" s="2401"/>
      <c r="DY45" s="2401"/>
      <c r="DZ45" s="2401"/>
      <c r="EA45" s="2401"/>
      <c r="EB45" s="2401"/>
      <c r="EC45" s="2401"/>
      <c r="ED45" s="2401"/>
      <c r="EE45" s="2401"/>
      <c r="EF45" s="2401"/>
      <c r="EG45" s="2401"/>
      <c r="EH45" s="2401"/>
      <c r="EI45" s="2401"/>
      <c r="EJ45" s="2401"/>
      <c r="EK45" s="2401"/>
      <c r="EL45" s="2401"/>
      <c r="EM45" s="2401"/>
      <c r="EN45" s="2401"/>
      <c r="EO45" s="2401"/>
      <c r="EP45" s="2401"/>
      <c r="EQ45" s="2401"/>
      <c r="ER45" s="2401"/>
      <c r="ES45" s="2401"/>
      <c r="ET45" s="2401"/>
      <c r="EU45" s="2401"/>
      <c r="EV45" s="2401"/>
      <c r="EW45" s="2401"/>
      <c r="EX45" s="2401"/>
      <c r="EY45" s="2401"/>
    </row>
    <row r="46" spans="3:155" s="2413" customFormat="1" ht="26.25" customHeight="1">
      <c r="C46" s="2436">
        <v>3.1</v>
      </c>
      <c r="D46" s="2446" t="s">
        <v>1845</v>
      </c>
      <c r="E46" s="2439">
        <v>0</v>
      </c>
      <c r="F46" s="2439">
        <v>25.769023180900284</v>
      </c>
      <c r="G46" s="2439">
        <v>-25.769023180900284</v>
      </c>
      <c r="H46" s="2439">
        <v>0</v>
      </c>
      <c r="I46" s="2439">
        <v>-6.3645349148650743</v>
      </c>
      <c r="J46" s="2439">
        <v>6.3645349148650743</v>
      </c>
      <c r="K46" s="2439">
        <v>0</v>
      </c>
      <c r="L46" s="2439">
        <v>22.718819740103704</v>
      </c>
      <c r="M46" s="2439">
        <v>-22.718819740103704</v>
      </c>
      <c r="N46" s="2438" t="s">
        <v>73</v>
      </c>
      <c r="O46" s="2437" t="s">
        <v>73</v>
      </c>
      <c r="P46" s="2527"/>
      <c r="Q46" s="2526"/>
      <c r="R46" s="2526"/>
      <c r="S46" s="2526"/>
      <c r="T46" s="2526"/>
      <c r="U46" s="2526"/>
      <c r="V46" s="2526"/>
      <c r="W46" s="2525"/>
      <c r="X46" s="2525"/>
      <c r="Y46" s="2525"/>
      <c r="Z46" s="2525"/>
      <c r="AA46" s="2525"/>
      <c r="AB46" s="2525"/>
      <c r="AC46" s="2401"/>
      <c r="AD46" s="2401"/>
      <c r="AE46" s="2401"/>
      <c r="AF46" s="2401"/>
      <c r="AG46" s="2401"/>
      <c r="AH46" s="2401"/>
      <c r="AI46" s="2401"/>
      <c r="AJ46" s="2401"/>
      <c r="AK46" s="2401"/>
      <c r="AL46" s="2401"/>
      <c r="AM46" s="2401"/>
      <c r="AN46" s="2401"/>
      <c r="AO46" s="2401"/>
      <c r="AP46" s="2401"/>
      <c r="AQ46" s="2401"/>
      <c r="AR46" s="2401"/>
      <c r="AS46" s="2401"/>
      <c r="AT46" s="2401"/>
      <c r="AU46" s="2401"/>
      <c r="AV46" s="2401"/>
      <c r="AW46" s="2401"/>
      <c r="AX46" s="2401"/>
      <c r="AY46" s="2401"/>
      <c r="AZ46" s="2401"/>
      <c r="BA46" s="2401"/>
      <c r="BB46" s="2401"/>
      <c r="BC46" s="2401"/>
      <c r="BD46" s="2401"/>
      <c r="BE46" s="2401"/>
      <c r="BF46" s="2401"/>
      <c r="BG46" s="2401"/>
      <c r="BH46" s="2401"/>
      <c r="BI46" s="2401"/>
      <c r="BJ46" s="2401"/>
      <c r="BK46" s="2401"/>
      <c r="BL46" s="2401"/>
      <c r="BM46" s="2401"/>
      <c r="BN46" s="2401"/>
      <c r="BO46" s="2401"/>
      <c r="BP46" s="2401"/>
      <c r="BQ46" s="2401"/>
      <c r="BR46" s="2401"/>
      <c r="BS46" s="2401"/>
      <c r="BT46" s="2401"/>
      <c r="BU46" s="2401"/>
      <c r="BV46" s="2401"/>
      <c r="BW46" s="2401"/>
      <c r="BX46" s="2401"/>
      <c r="BY46" s="2401"/>
      <c r="BZ46" s="2401"/>
      <c r="CA46" s="2401"/>
      <c r="CB46" s="2401"/>
      <c r="CC46" s="2401"/>
      <c r="CD46" s="2401"/>
      <c r="CE46" s="2401"/>
      <c r="CF46" s="2401"/>
      <c r="CG46" s="2401"/>
      <c r="CH46" s="2401"/>
      <c r="CI46" s="2401"/>
      <c r="CJ46" s="2401"/>
      <c r="CK46" s="2401"/>
      <c r="CL46" s="2401"/>
      <c r="CM46" s="2401"/>
      <c r="CN46" s="2401"/>
      <c r="CO46" s="2401"/>
      <c r="CP46" s="2401"/>
      <c r="CQ46" s="2401"/>
      <c r="CR46" s="2401"/>
      <c r="CS46" s="2401"/>
      <c r="CT46" s="2401"/>
      <c r="CU46" s="2401"/>
      <c r="CV46" s="2401"/>
      <c r="CW46" s="2401"/>
      <c r="CX46" s="2401"/>
      <c r="CY46" s="2401"/>
      <c r="CZ46" s="2401"/>
      <c r="DA46" s="2401"/>
      <c r="DB46" s="2401"/>
      <c r="DC46" s="2401"/>
      <c r="DD46" s="2401"/>
      <c r="DE46" s="2401"/>
      <c r="DF46" s="2401"/>
      <c r="DG46" s="2401"/>
      <c r="DH46" s="2401"/>
      <c r="DI46" s="2401"/>
      <c r="DJ46" s="2401"/>
      <c r="DK46" s="2401"/>
      <c r="DL46" s="2401"/>
      <c r="DM46" s="2401"/>
      <c r="DN46" s="2401"/>
      <c r="DO46" s="2401"/>
      <c r="DP46" s="2401"/>
      <c r="DQ46" s="2401"/>
      <c r="DR46" s="2401"/>
      <c r="DS46" s="2401"/>
      <c r="DT46" s="2401"/>
      <c r="DU46" s="2401"/>
      <c r="DV46" s="2401"/>
      <c r="DW46" s="2401"/>
      <c r="DX46" s="2401"/>
      <c r="DY46" s="2401"/>
      <c r="DZ46" s="2401"/>
      <c r="EA46" s="2401"/>
      <c r="EB46" s="2401"/>
      <c r="EC46" s="2401"/>
      <c r="ED46" s="2401"/>
      <c r="EE46" s="2401"/>
      <c r="EF46" s="2401"/>
      <c r="EG46" s="2401"/>
      <c r="EH46" s="2401"/>
      <c r="EI46" s="2401"/>
      <c r="EJ46" s="2401"/>
      <c r="EK46" s="2401"/>
      <c r="EL46" s="2401"/>
      <c r="EM46" s="2401"/>
      <c r="EN46" s="2401"/>
      <c r="EO46" s="2401"/>
      <c r="EP46" s="2401"/>
      <c r="EQ46" s="2401"/>
      <c r="ER46" s="2401"/>
      <c r="ES46" s="2401"/>
      <c r="ET46" s="2401"/>
      <c r="EU46" s="2401"/>
      <c r="EV46" s="2401"/>
      <c r="EW46" s="2401"/>
      <c r="EX46" s="2401"/>
      <c r="EY46" s="2401"/>
    </row>
    <row r="47" spans="3:155" s="2413" customFormat="1" ht="26.25" customHeight="1">
      <c r="C47" s="2436" t="s">
        <v>1844</v>
      </c>
      <c r="D47" s="2434" t="s">
        <v>1843</v>
      </c>
      <c r="E47" s="2443">
        <v>0</v>
      </c>
      <c r="F47" s="2443">
        <v>27.714827776154351</v>
      </c>
      <c r="G47" s="2443">
        <v>-27.714827776154351</v>
      </c>
      <c r="H47" s="2443">
        <v>0</v>
      </c>
      <c r="I47" s="2443">
        <v>7.8271820536973991</v>
      </c>
      <c r="J47" s="2443">
        <v>-7.8271820536973991</v>
      </c>
      <c r="K47" s="2443">
        <v>0</v>
      </c>
      <c r="L47" s="2443">
        <v>22.718819740103704</v>
      </c>
      <c r="M47" s="2443">
        <v>-22.718819740103704</v>
      </c>
      <c r="N47" s="2442">
        <v>-71.758142908498044</v>
      </c>
      <c r="O47" s="2441">
        <v>190.25541483824057</v>
      </c>
      <c r="P47" s="2527"/>
      <c r="Q47" s="2526"/>
      <c r="R47" s="2526"/>
      <c r="S47" s="2526"/>
      <c r="T47" s="2526"/>
      <c r="U47" s="2526"/>
      <c r="V47" s="2526"/>
      <c r="W47" s="2525"/>
      <c r="X47" s="2525"/>
      <c r="Y47" s="2525"/>
      <c r="Z47" s="2525"/>
      <c r="AA47" s="2525"/>
      <c r="AB47" s="2525"/>
      <c r="AC47" s="2401"/>
      <c r="AD47" s="2401"/>
      <c r="AE47" s="2401"/>
      <c r="AF47" s="2401"/>
      <c r="AG47" s="2401"/>
      <c r="AH47" s="2401"/>
      <c r="AI47" s="2401"/>
      <c r="AJ47" s="2401"/>
      <c r="AK47" s="2401"/>
      <c r="AL47" s="2401"/>
      <c r="AM47" s="2401"/>
      <c r="AN47" s="2401"/>
      <c r="AO47" s="2401"/>
      <c r="AP47" s="2401"/>
      <c r="AQ47" s="2401"/>
      <c r="AR47" s="2401"/>
      <c r="AS47" s="2401"/>
      <c r="AT47" s="2401"/>
      <c r="AU47" s="2401"/>
      <c r="AV47" s="2401"/>
      <c r="AW47" s="2401"/>
      <c r="AX47" s="2401"/>
      <c r="AY47" s="2401"/>
      <c r="AZ47" s="2401"/>
      <c r="BA47" s="2401"/>
      <c r="BB47" s="2401"/>
      <c r="BC47" s="2401"/>
      <c r="BD47" s="2401"/>
      <c r="BE47" s="2401"/>
      <c r="BF47" s="2401"/>
      <c r="BG47" s="2401"/>
      <c r="BH47" s="2401"/>
      <c r="BI47" s="2401"/>
      <c r="BJ47" s="2401"/>
      <c r="BK47" s="2401"/>
      <c r="BL47" s="2401"/>
      <c r="BM47" s="2401"/>
      <c r="BN47" s="2401"/>
      <c r="BO47" s="2401"/>
      <c r="BP47" s="2401"/>
      <c r="BQ47" s="2401"/>
      <c r="BR47" s="2401"/>
      <c r="BS47" s="2401"/>
      <c r="BT47" s="2401"/>
      <c r="BU47" s="2401"/>
      <c r="BV47" s="2401"/>
      <c r="BW47" s="2401"/>
      <c r="BX47" s="2401"/>
      <c r="BY47" s="2401"/>
      <c r="BZ47" s="2401"/>
      <c r="CA47" s="2401"/>
      <c r="CB47" s="2401"/>
      <c r="CC47" s="2401"/>
      <c r="CD47" s="2401"/>
      <c r="CE47" s="2401"/>
      <c r="CF47" s="2401"/>
      <c r="CG47" s="2401"/>
      <c r="CH47" s="2401"/>
      <c r="CI47" s="2401"/>
      <c r="CJ47" s="2401"/>
      <c r="CK47" s="2401"/>
      <c r="CL47" s="2401"/>
      <c r="CM47" s="2401"/>
      <c r="CN47" s="2401"/>
      <c r="CO47" s="2401"/>
      <c r="CP47" s="2401"/>
      <c r="CQ47" s="2401"/>
      <c r="CR47" s="2401"/>
      <c r="CS47" s="2401"/>
      <c r="CT47" s="2401"/>
      <c r="CU47" s="2401"/>
      <c r="CV47" s="2401"/>
      <c r="CW47" s="2401"/>
      <c r="CX47" s="2401"/>
      <c r="CY47" s="2401"/>
      <c r="CZ47" s="2401"/>
      <c r="DA47" s="2401"/>
      <c r="DB47" s="2401"/>
      <c r="DC47" s="2401"/>
      <c r="DD47" s="2401"/>
      <c r="DE47" s="2401"/>
      <c r="DF47" s="2401"/>
      <c r="DG47" s="2401"/>
      <c r="DH47" s="2401"/>
      <c r="DI47" s="2401"/>
      <c r="DJ47" s="2401"/>
      <c r="DK47" s="2401"/>
      <c r="DL47" s="2401"/>
      <c r="DM47" s="2401"/>
      <c r="DN47" s="2401"/>
      <c r="DO47" s="2401"/>
      <c r="DP47" s="2401"/>
      <c r="DQ47" s="2401"/>
      <c r="DR47" s="2401"/>
      <c r="DS47" s="2401"/>
      <c r="DT47" s="2401"/>
      <c r="DU47" s="2401"/>
      <c r="DV47" s="2401"/>
      <c r="DW47" s="2401"/>
      <c r="DX47" s="2401"/>
      <c r="DY47" s="2401"/>
      <c r="DZ47" s="2401"/>
      <c r="EA47" s="2401"/>
      <c r="EB47" s="2401"/>
      <c r="EC47" s="2401"/>
      <c r="ED47" s="2401"/>
      <c r="EE47" s="2401"/>
      <c r="EF47" s="2401"/>
      <c r="EG47" s="2401"/>
      <c r="EH47" s="2401"/>
      <c r="EI47" s="2401"/>
      <c r="EJ47" s="2401"/>
      <c r="EK47" s="2401"/>
      <c r="EL47" s="2401"/>
      <c r="EM47" s="2401"/>
      <c r="EN47" s="2401"/>
      <c r="EO47" s="2401"/>
      <c r="EP47" s="2401"/>
      <c r="EQ47" s="2401"/>
      <c r="ER47" s="2401"/>
      <c r="ES47" s="2401"/>
      <c r="ET47" s="2401"/>
      <c r="EU47" s="2401"/>
      <c r="EV47" s="2401"/>
      <c r="EW47" s="2401"/>
      <c r="EX47" s="2401"/>
      <c r="EY47" s="2401"/>
    </row>
    <row r="48" spans="3:155" s="2413" customFormat="1" ht="26.25" customHeight="1">
      <c r="C48" s="2436" t="s">
        <v>1842</v>
      </c>
      <c r="D48" s="2434" t="s">
        <v>1841</v>
      </c>
      <c r="E48" s="2443">
        <v>0</v>
      </c>
      <c r="F48" s="2443">
        <v>-1.9458045952540621</v>
      </c>
      <c r="G48" s="2443">
        <v>1.9458045952540621</v>
      </c>
      <c r="H48" s="2443">
        <v>0</v>
      </c>
      <c r="I48" s="2443">
        <v>-14.191716968562474</v>
      </c>
      <c r="J48" s="2443">
        <v>14.191716968562474</v>
      </c>
      <c r="K48" s="2443">
        <v>0</v>
      </c>
      <c r="L48" s="2443">
        <v>0</v>
      </c>
      <c r="M48" s="2443">
        <v>0</v>
      </c>
      <c r="N48" s="2442" t="s">
        <v>73</v>
      </c>
      <c r="O48" s="2441" t="s">
        <v>73</v>
      </c>
      <c r="P48" s="2527"/>
      <c r="Q48" s="2526"/>
      <c r="R48" s="2526"/>
      <c r="S48" s="2526"/>
      <c r="T48" s="2526"/>
      <c r="U48" s="2526"/>
      <c r="V48" s="2526"/>
      <c r="W48" s="2525"/>
      <c r="X48" s="2525"/>
      <c r="Y48" s="2525"/>
      <c r="Z48" s="2525"/>
      <c r="AA48" s="2525"/>
      <c r="AB48" s="2525"/>
      <c r="AC48" s="2401"/>
      <c r="AD48" s="2401"/>
      <c r="AE48" s="2401"/>
      <c r="AF48" s="2401"/>
      <c r="AG48" s="2401"/>
      <c r="AH48" s="2401"/>
      <c r="AI48" s="2401"/>
      <c r="AJ48" s="2401"/>
      <c r="AK48" s="2401"/>
      <c r="AL48" s="2401"/>
      <c r="AM48" s="2401"/>
      <c r="AN48" s="2401"/>
      <c r="AO48" s="2401"/>
      <c r="AP48" s="2401"/>
      <c r="AQ48" s="2401"/>
      <c r="AR48" s="2401"/>
      <c r="AS48" s="2401"/>
      <c r="AT48" s="2401"/>
      <c r="AU48" s="2401"/>
      <c r="AV48" s="2401"/>
      <c r="AW48" s="2401"/>
      <c r="AX48" s="2401"/>
      <c r="AY48" s="2401"/>
      <c r="AZ48" s="2401"/>
      <c r="BA48" s="2401"/>
      <c r="BB48" s="2401"/>
      <c r="BC48" s="2401"/>
      <c r="BD48" s="2401"/>
      <c r="BE48" s="2401"/>
      <c r="BF48" s="2401"/>
      <c r="BG48" s="2401"/>
      <c r="BH48" s="2401"/>
      <c r="BI48" s="2401"/>
      <c r="BJ48" s="2401"/>
      <c r="BK48" s="2401"/>
      <c r="BL48" s="2401"/>
      <c r="BM48" s="2401"/>
      <c r="BN48" s="2401"/>
      <c r="BO48" s="2401"/>
      <c r="BP48" s="2401"/>
      <c r="BQ48" s="2401"/>
      <c r="BR48" s="2401"/>
      <c r="BS48" s="2401"/>
      <c r="BT48" s="2401"/>
      <c r="BU48" s="2401"/>
      <c r="BV48" s="2401"/>
      <c r="BW48" s="2401"/>
      <c r="BX48" s="2401"/>
      <c r="BY48" s="2401"/>
      <c r="BZ48" s="2401"/>
      <c r="CA48" s="2401"/>
      <c r="CB48" s="2401"/>
      <c r="CC48" s="2401"/>
      <c r="CD48" s="2401"/>
      <c r="CE48" s="2401"/>
      <c r="CF48" s="2401"/>
      <c r="CG48" s="2401"/>
      <c r="CH48" s="2401"/>
      <c r="CI48" s="2401"/>
      <c r="CJ48" s="2401"/>
      <c r="CK48" s="2401"/>
      <c r="CL48" s="2401"/>
      <c r="CM48" s="2401"/>
      <c r="CN48" s="2401"/>
      <c r="CO48" s="2401"/>
      <c r="CP48" s="2401"/>
      <c r="CQ48" s="2401"/>
      <c r="CR48" s="2401"/>
      <c r="CS48" s="2401"/>
      <c r="CT48" s="2401"/>
      <c r="CU48" s="2401"/>
      <c r="CV48" s="2401"/>
      <c r="CW48" s="2401"/>
      <c r="CX48" s="2401"/>
      <c r="CY48" s="2401"/>
      <c r="CZ48" s="2401"/>
      <c r="DA48" s="2401"/>
      <c r="DB48" s="2401"/>
      <c r="DC48" s="2401"/>
      <c r="DD48" s="2401"/>
      <c r="DE48" s="2401"/>
      <c r="DF48" s="2401"/>
      <c r="DG48" s="2401"/>
      <c r="DH48" s="2401"/>
      <c r="DI48" s="2401"/>
      <c r="DJ48" s="2401"/>
      <c r="DK48" s="2401"/>
      <c r="DL48" s="2401"/>
      <c r="DM48" s="2401"/>
      <c r="DN48" s="2401"/>
      <c r="DO48" s="2401"/>
      <c r="DP48" s="2401"/>
      <c r="DQ48" s="2401"/>
      <c r="DR48" s="2401"/>
      <c r="DS48" s="2401"/>
      <c r="DT48" s="2401"/>
      <c r="DU48" s="2401"/>
      <c r="DV48" s="2401"/>
      <c r="DW48" s="2401"/>
      <c r="DX48" s="2401"/>
      <c r="DY48" s="2401"/>
      <c r="DZ48" s="2401"/>
      <c r="EA48" s="2401"/>
      <c r="EB48" s="2401"/>
      <c r="EC48" s="2401"/>
      <c r="ED48" s="2401"/>
      <c r="EE48" s="2401"/>
      <c r="EF48" s="2401"/>
      <c r="EG48" s="2401"/>
      <c r="EH48" s="2401"/>
      <c r="EI48" s="2401"/>
      <c r="EJ48" s="2401"/>
      <c r="EK48" s="2401"/>
      <c r="EL48" s="2401"/>
      <c r="EM48" s="2401"/>
      <c r="EN48" s="2401"/>
      <c r="EO48" s="2401"/>
      <c r="EP48" s="2401"/>
      <c r="EQ48" s="2401"/>
      <c r="ER48" s="2401"/>
      <c r="ES48" s="2401"/>
      <c r="ET48" s="2401"/>
      <c r="EU48" s="2401"/>
      <c r="EV48" s="2401"/>
      <c r="EW48" s="2401"/>
      <c r="EX48" s="2401"/>
      <c r="EY48" s="2401"/>
    </row>
    <row r="49" spans="3:155" s="2447" customFormat="1" ht="26.25" customHeight="1">
      <c r="C49" s="2436">
        <v>3.2</v>
      </c>
      <c r="D49" s="2446" t="s">
        <v>1840</v>
      </c>
      <c r="E49" s="2439">
        <v>0</v>
      </c>
      <c r="F49" s="2439">
        <v>0</v>
      </c>
      <c r="G49" s="2439">
        <v>0</v>
      </c>
      <c r="H49" s="2439">
        <v>0</v>
      </c>
      <c r="I49" s="2439">
        <v>0</v>
      </c>
      <c r="J49" s="2439">
        <v>0</v>
      </c>
      <c r="K49" s="2439">
        <v>0</v>
      </c>
      <c r="L49" s="2439">
        <v>0</v>
      </c>
      <c r="M49" s="2439">
        <v>0</v>
      </c>
      <c r="N49" s="2438" t="s">
        <v>73</v>
      </c>
      <c r="O49" s="2437" t="s">
        <v>73</v>
      </c>
      <c r="P49" s="2527"/>
      <c r="Q49" s="2526"/>
      <c r="R49" s="2526"/>
      <c r="S49" s="2526"/>
      <c r="T49" s="2526"/>
      <c r="U49" s="2526"/>
      <c r="V49" s="2526"/>
      <c r="W49" s="2525"/>
      <c r="X49" s="2525"/>
      <c r="Y49" s="2525"/>
      <c r="Z49" s="2525"/>
      <c r="AA49" s="2525"/>
      <c r="AB49" s="2525"/>
      <c r="AC49" s="2401"/>
      <c r="AD49" s="2401"/>
      <c r="AE49" s="2401"/>
      <c r="AF49" s="2401"/>
      <c r="AG49" s="2401"/>
      <c r="AH49" s="2401"/>
      <c r="AI49" s="2401"/>
      <c r="AJ49" s="2401"/>
      <c r="AK49" s="2401"/>
      <c r="AL49" s="2401"/>
      <c r="AM49" s="2401"/>
      <c r="AN49" s="2401"/>
      <c r="AO49" s="2401"/>
      <c r="AP49" s="2401"/>
      <c r="AQ49" s="2401"/>
      <c r="AR49" s="2401"/>
      <c r="AS49" s="2401"/>
      <c r="AT49" s="2401"/>
      <c r="AU49" s="2401"/>
      <c r="AV49" s="2401"/>
      <c r="AW49" s="2401"/>
      <c r="AX49" s="2401"/>
      <c r="AY49" s="2401"/>
      <c r="AZ49" s="2401"/>
      <c r="BA49" s="2401"/>
      <c r="BB49" s="2401"/>
      <c r="BC49" s="2401"/>
      <c r="BD49" s="2401"/>
      <c r="BE49" s="2401"/>
      <c r="BF49" s="2401"/>
      <c r="BG49" s="2401"/>
      <c r="BH49" s="2401"/>
      <c r="BI49" s="2401"/>
      <c r="BJ49" s="2401"/>
      <c r="BK49" s="2401"/>
      <c r="BL49" s="2401"/>
      <c r="BM49" s="2401"/>
      <c r="BN49" s="2401"/>
      <c r="BO49" s="2401"/>
      <c r="BP49" s="2401"/>
      <c r="BQ49" s="2401"/>
      <c r="BR49" s="2401"/>
      <c r="BS49" s="2401"/>
      <c r="BT49" s="2401"/>
      <c r="BU49" s="2401"/>
      <c r="BV49" s="2401"/>
      <c r="BW49" s="2401"/>
      <c r="BX49" s="2401"/>
      <c r="BY49" s="2401"/>
      <c r="BZ49" s="2401"/>
      <c r="CA49" s="2401"/>
      <c r="CB49" s="2401"/>
      <c r="CC49" s="2401"/>
      <c r="CD49" s="2401"/>
      <c r="CE49" s="2401"/>
      <c r="CF49" s="2401"/>
      <c r="CG49" s="2401"/>
      <c r="CH49" s="2401"/>
      <c r="CI49" s="2401"/>
      <c r="CJ49" s="2401"/>
      <c r="CK49" s="2401"/>
      <c r="CL49" s="2401"/>
      <c r="CM49" s="2401"/>
      <c r="CN49" s="2401"/>
      <c r="CO49" s="2401"/>
      <c r="CP49" s="2401"/>
      <c r="CQ49" s="2401"/>
      <c r="CR49" s="2401"/>
      <c r="CS49" s="2401"/>
      <c r="CT49" s="2401"/>
      <c r="CU49" s="2401"/>
      <c r="CV49" s="2401"/>
      <c r="CW49" s="2401"/>
      <c r="CX49" s="2401"/>
      <c r="CY49" s="2401"/>
      <c r="CZ49" s="2401"/>
      <c r="DA49" s="2401"/>
      <c r="DB49" s="2401"/>
      <c r="DC49" s="2401"/>
      <c r="DD49" s="2401"/>
      <c r="DE49" s="2401"/>
      <c r="DF49" s="2401"/>
      <c r="DG49" s="2401"/>
      <c r="DH49" s="2401"/>
      <c r="DI49" s="2401"/>
      <c r="DJ49" s="2401"/>
      <c r="DK49" s="2401"/>
      <c r="DL49" s="2401"/>
      <c r="DM49" s="2401"/>
      <c r="DN49" s="2401"/>
      <c r="DO49" s="2401"/>
      <c r="DP49" s="2401"/>
      <c r="DQ49" s="2401"/>
      <c r="DR49" s="2401"/>
      <c r="DS49" s="2401"/>
      <c r="DT49" s="2401"/>
      <c r="DU49" s="2401"/>
      <c r="DV49" s="2401"/>
      <c r="DW49" s="2401"/>
      <c r="DX49" s="2401"/>
      <c r="DY49" s="2401"/>
      <c r="DZ49" s="2401"/>
      <c r="EA49" s="2401"/>
      <c r="EB49" s="2401"/>
      <c r="EC49" s="2401"/>
      <c r="ED49" s="2401"/>
      <c r="EE49" s="2401"/>
      <c r="EF49" s="2401"/>
      <c r="EG49" s="2401"/>
      <c r="EH49" s="2401"/>
      <c r="EI49" s="2401"/>
      <c r="EJ49" s="2401"/>
      <c r="EK49" s="2401"/>
      <c r="EL49" s="2401"/>
      <c r="EM49" s="2401"/>
      <c r="EN49" s="2401"/>
      <c r="EO49" s="2401"/>
      <c r="EP49" s="2401"/>
      <c r="EQ49" s="2401"/>
      <c r="ER49" s="2401"/>
      <c r="ES49" s="2401"/>
      <c r="ET49" s="2401"/>
      <c r="EU49" s="2401"/>
      <c r="EV49" s="2401"/>
      <c r="EW49" s="2401"/>
      <c r="EX49" s="2401"/>
      <c r="EY49" s="2401"/>
    </row>
    <row r="50" spans="3:155" s="2413" customFormat="1" ht="26.25" customHeight="1">
      <c r="C50" s="2436">
        <v>3.3</v>
      </c>
      <c r="D50" s="2446" t="s">
        <v>1839</v>
      </c>
      <c r="E50" s="2439">
        <v>246.49935528880249</v>
      </c>
      <c r="F50" s="2439">
        <v>644.37251944633852</v>
      </c>
      <c r="G50" s="2439">
        <v>-397.87316415753611</v>
      </c>
      <c r="H50" s="2439">
        <v>22.636528184185725</v>
      </c>
      <c r="I50" s="2439">
        <v>0.3371933806917724</v>
      </c>
      <c r="J50" s="2439">
        <v>22.299334803493949</v>
      </c>
      <c r="K50" s="2439">
        <v>44.094305800301541</v>
      </c>
      <c r="L50" s="2439">
        <v>132.39437612104419</v>
      </c>
      <c r="M50" s="2439">
        <v>-88.300070320742648</v>
      </c>
      <c r="N50" s="2438" t="s">
        <v>73</v>
      </c>
      <c r="O50" s="2437" t="s">
        <v>73</v>
      </c>
      <c r="P50" s="2527"/>
      <c r="Q50" s="2526"/>
      <c r="R50" s="2526"/>
      <c r="S50" s="2526"/>
      <c r="T50" s="2526"/>
      <c r="U50" s="2526"/>
      <c r="V50" s="2526"/>
      <c r="W50" s="2525"/>
      <c r="X50" s="2525"/>
      <c r="Y50" s="2525"/>
      <c r="Z50" s="2525"/>
      <c r="AA50" s="2525"/>
      <c r="AB50" s="2525"/>
      <c r="AC50" s="2401"/>
      <c r="AD50" s="2401"/>
      <c r="AE50" s="2401"/>
      <c r="AF50" s="2401"/>
      <c r="AG50" s="2401"/>
      <c r="AH50" s="2401"/>
      <c r="AI50" s="2401"/>
      <c r="AJ50" s="2401"/>
      <c r="AK50" s="2401"/>
      <c r="AL50" s="2401"/>
      <c r="AM50" s="2401"/>
      <c r="AN50" s="2401"/>
      <c r="AO50" s="2401"/>
      <c r="AP50" s="2401"/>
      <c r="AQ50" s="2401"/>
      <c r="AR50" s="2401"/>
      <c r="AS50" s="2401"/>
      <c r="AT50" s="2401"/>
      <c r="AU50" s="2401"/>
      <c r="AV50" s="2401"/>
      <c r="AW50" s="2401"/>
      <c r="AX50" s="2401"/>
      <c r="AY50" s="2401"/>
      <c r="AZ50" s="2401"/>
      <c r="BA50" s="2401"/>
      <c r="BB50" s="2401"/>
      <c r="BC50" s="2401"/>
      <c r="BD50" s="2401"/>
      <c r="BE50" s="2401"/>
      <c r="BF50" s="2401"/>
      <c r="BG50" s="2401"/>
      <c r="BH50" s="2401"/>
      <c r="BI50" s="2401"/>
      <c r="BJ50" s="2401"/>
      <c r="BK50" s="2401"/>
      <c r="BL50" s="2401"/>
      <c r="BM50" s="2401"/>
      <c r="BN50" s="2401"/>
      <c r="BO50" s="2401"/>
      <c r="BP50" s="2401"/>
      <c r="BQ50" s="2401"/>
      <c r="BR50" s="2401"/>
      <c r="BS50" s="2401"/>
      <c r="BT50" s="2401"/>
      <c r="BU50" s="2401"/>
      <c r="BV50" s="2401"/>
      <c r="BW50" s="2401"/>
      <c r="BX50" s="2401"/>
      <c r="BY50" s="2401"/>
      <c r="BZ50" s="2401"/>
      <c r="CA50" s="2401"/>
      <c r="CB50" s="2401"/>
      <c r="CC50" s="2401"/>
      <c r="CD50" s="2401"/>
      <c r="CE50" s="2401"/>
      <c r="CF50" s="2401"/>
      <c r="CG50" s="2401"/>
      <c r="CH50" s="2401"/>
      <c r="CI50" s="2401"/>
      <c r="CJ50" s="2401"/>
      <c r="CK50" s="2401"/>
      <c r="CL50" s="2401"/>
      <c r="CM50" s="2401"/>
      <c r="CN50" s="2401"/>
      <c r="CO50" s="2401"/>
      <c r="CP50" s="2401"/>
      <c r="CQ50" s="2401"/>
      <c r="CR50" s="2401"/>
      <c r="CS50" s="2401"/>
      <c r="CT50" s="2401"/>
      <c r="CU50" s="2401"/>
      <c r="CV50" s="2401"/>
      <c r="CW50" s="2401"/>
      <c r="CX50" s="2401"/>
      <c r="CY50" s="2401"/>
      <c r="CZ50" s="2401"/>
      <c r="DA50" s="2401"/>
      <c r="DB50" s="2401"/>
      <c r="DC50" s="2401"/>
      <c r="DD50" s="2401"/>
      <c r="DE50" s="2401"/>
      <c r="DF50" s="2401"/>
      <c r="DG50" s="2401"/>
      <c r="DH50" s="2401"/>
      <c r="DI50" s="2401"/>
      <c r="DJ50" s="2401"/>
      <c r="DK50" s="2401"/>
      <c r="DL50" s="2401"/>
      <c r="DM50" s="2401"/>
      <c r="DN50" s="2401"/>
      <c r="DO50" s="2401"/>
      <c r="DP50" s="2401"/>
      <c r="DQ50" s="2401"/>
      <c r="DR50" s="2401"/>
      <c r="DS50" s="2401"/>
      <c r="DT50" s="2401"/>
      <c r="DU50" s="2401"/>
      <c r="DV50" s="2401"/>
      <c r="DW50" s="2401"/>
      <c r="DX50" s="2401"/>
      <c r="DY50" s="2401"/>
      <c r="DZ50" s="2401"/>
      <c r="EA50" s="2401"/>
      <c r="EB50" s="2401"/>
      <c r="EC50" s="2401"/>
      <c r="ED50" s="2401"/>
      <c r="EE50" s="2401"/>
      <c r="EF50" s="2401"/>
      <c r="EG50" s="2401"/>
      <c r="EH50" s="2401"/>
      <c r="EI50" s="2401"/>
      <c r="EJ50" s="2401"/>
      <c r="EK50" s="2401"/>
      <c r="EL50" s="2401"/>
      <c r="EM50" s="2401"/>
      <c r="EN50" s="2401"/>
      <c r="EO50" s="2401"/>
      <c r="EP50" s="2401"/>
      <c r="EQ50" s="2401"/>
      <c r="ER50" s="2401"/>
      <c r="ES50" s="2401"/>
      <c r="ET50" s="2401"/>
      <c r="EU50" s="2401"/>
      <c r="EV50" s="2401"/>
      <c r="EW50" s="2401"/>
      <c r="EX50" s="2401"/>
      <c r="EY50" s="2401"/>
    </row>
    <row r="51" spans="3:155" s="2413" customFormat="1" ht="26.25" customHeight="1">
      <c r="C51" s="2436" t="s">
        <v>1838</v>
      </c>
      <c r="D51" s="2434" t="s">
        <v>1756</v>
      </c>
      <c r="E51" s="2443">
        <v>0</v>
      </c>
      <c r="F51" s="2443">
        <v>-32.753265485940261</v>
      </c>
      <c r="G51" s="2443">
        <v>32.753265485940261</v>
      </c>
      <c r="H51" s="2443">
        <v>0</v>
      </c>
      <c r="I51" s="2443">
        <v>28.686140082341094</v>
      </c>
      <c r="J51" s="2443">
        <v>-28.686140082341094</v>
      </c>
      <c r="K51" s="2443">
        <v>0</v>
      </c>
      <c r="L51" s="2443">
        <v>11.176575349746201</v>
      </c>
      <c r="M51" s="2443">
        <v>-11.176575349746201</v>
      </c>
      <c r="N51" s="2442" t="s">
        <v>73</v>
      </c>
      <c r="O51" s="2441">
        <v>-61.038413262764514</v>
      </c>
      <c r="P51" s="2527"/>
      <c r="Q51" s="2526"/>
      <c r="R51" s="2526"/>
      <c r="S51" s="2526"/>
      <c r="T51" s="2526"/>
      <c r="U51" s="2526"/>
      <c r="V51" s="2526"/>
      <c r="W51" s="2525"/>
      <c r="X51" s="2525"/>
      <c r="Y51" s="2525"/>
      <c r="Z51" s="2525"/>
      <c r="AA51" s="2525"/>
      <c r="AB51" s="2525"/>
      <c r="AC51" s="2401"/>
      <c r="AD51" s="2401"/>
      <c r="AE51" s="2401"/>
      <c r="AF51" s="2401"/>
      <c r="AG51" s="2401"/>
      <c r="AH51" s="2401"/>
      <c r="AI51" s="2401"/>
      <c r="AJ51" s="2401"/>
      <c r="AK51" s="2401"/>
      <c r="AL51" s="2401"/>
      <c r="AM51" s="2401"/>
      <c r="AN51" s="2401"/>
      <c r="AO51" s="2401"/>
      <c r="AP51" s="2401"/>
      <c r="AQ51" s="2401"/>
      <c r="AR51" s="2401"/>
      <c r="AS51" s="2401"/>
      <c r="AT51" s="2401"/>
      <c r="AU51" s="2401"/>
      <c r="AV51" s="2401"/>
      <c r="AW51" s="2401"/>
      <c r="AX51" s="2401"/>
      <c r="AY51" s="2401"/>
      <c r="AZ51" s="2401"/>
      <c r="BA51" s="2401"/>
      <c r="BB51" s="2401"/>
      <c r="BC51" s="2401"/>
      <c r="BD51" s="2401"/>
      <c r="BE51" s="2401"/>
      <c r="BF51" s="2401"/>
      <c r="BG51" s="2401"/>
      <c r="BH51" s="2401"/>
      <c r="BI51" s="2401"/>
      <c r="BJ51" s="2401"/>
      <c r="BK51" s="2401"/>
      <c r="BL51" s="2401"/>
      <c r="BM51" s="2401"/>
      <c r="BN51" s="2401"/>
      <c r="BO51" s="2401"/>
      <c r="BP51" s="2401"/>
      <c r="BQ51" s="2401"/>
      <c r="BR51" s="2401"/>
      <c r="BS51" s="2401"/>
      <c r="BT51" s="2401"/>
      <c r="BU51" s="2401"/>
      <c r="BV51" s="2401"/>
      <c r="BW51" s="2401"/>
      <c r="BX51" s="2401"/>
      <c r="BY51" s="2401"/>
      <c r="BZ51" s="2401"/>
      <c r="CA51" s="2401"/>
      <c r="CB51" s="2401"/>
      <c r="CC51" s="2401"/>
      <c r="CD51" s="2401"/>
      <c r="CE51" s="2401"/>
      <c r="CF51" s="2401"/>
      <c r="CG51" s="2401"/>
      <c r="CH51" s="2401"/>
      <c r="CI51" s="2401"/>
      <c r="CJ51" s="2401"/>
      <c r="CK51" s="2401"/>
      <c r="CL51" s="2401"/>
      <c r="CM51" s="2401"/>
      <c r="CN51" s="2401"/>
      <c r="CO51" s="2401"/>
      <c r="CP51" s="2401"/>
      <c r="CQ51" s="2401"/>
      <c r="CR51" s="2401"/>
      <c r="CS51" s="2401"/>
      <c r="CT51" s="2401"/>
      <c r="CU51" s="2401"/>
      <c r="CV51" s="2401"/>
      <c r="CW51" s="2401"/>
      <c r="CX51" s="2401"/>
      <c r="CY51" s="2401"/>
      <c r="CZ51" s="2401"/>
      <c r="DA51" s="2401"/>
      <c r="DB51" s="2401"/>
      <c r="DC51" s="2401"/>
      <c r="DD51" s="2401"/>
      <c r="DE51" s="2401"/>
      <c r="DF51" s="2401"/>
      <c r="DG51" s="2401"/>
      <c r="DH51" s="2401"/>
      <c r="DI51" s="2401"/>
      <c r="DJ51" s="2401"/>
      <c r="DK51" s="2401"/>
      <c r="DL51" s="2401"/>
      <c r="DM51" s="2401"/>
      <c r="DN51" s="2401"/>
      <c r="DO51" s="2401"/>
      <c r="DP51" s="2401"/>
      <c r="DQ51" s="2401"/>
      <c r="DR51" s="2401"/>
      <c r="DS51" s="2401"/>
      <c r="DT51" s="2401"/>
      <c r="DU51" s="2401"/>
      <c r="DV51" s="2401"/>
      <c r="DW51" s="2401"/>
      <c r="DX51" s="2401"/>
      <c r="DY51" s="2401"/>
      <c r="DZ51" s="2401"/>
      <c r="EA51" s="2401"/>
      <c r="EB51" s="2401"/>
      <c r="EC51" s="2401"/>
      <c r="ED51" s="2401"/>
      <c r="EE51" s="2401"/>
      <c r="EF51" s="2401"/>
      <c r="EG51" s="2401"/>
      <c r="EH51" s="2401"/>
      <c r="EI51" s="2401"/>
      <c r="EJ51" s="2401"/>
      <c r="EK51" s="2401"/>
      <c r="EL51" s="2401"/>
      <c r="EM51" s="2401"/>
      <c r="EN51" s="2401"/>
      <c r="EO51" s="2401"/>
      <c r="EP51" s="2401"/>
      <c r="EQ51" s="2401"/>
      <c r="ER51" s="2401"/>
      <c r="ES51" s="2401"/>
      <c r="ET51" s="2401"/>
      <c r="EU51" s="2401"/>
      <c r="EV51" s="2401"/>
      <c r="EW51" s="2401"/>
      <c r="EX51" s="2401"/>
      <c r="EY51" s="2401"/>
    </row>
    <row r="52" spans="3:155" s="2401" customFormat="1" ht="26.25" customHeight="1">
      <c r="C52" s="2436" t="s">
        <v>1837</v>
      </c>
      <c r="D52" s="2445" t="s">
        <v>1803</v>
      </c>
      <c r="E52" s="2431">
        <v>0</v>
      </c>
      <c r="F52" s="2431">
        <v>0.32216160848030667</v>
      </c>
      <c r="G52" s="2431">
        <v>-0.32216160848030667</v>
      </c>
      <c r="H52" s="2431">
        <v>0</v>
      </c>
      <c r="I52" s="2431">
        <v>-2.0536478446997172E-2</v>
      </c>
      <c r="J52" s="2431">
        <v>2.0536478446997172E-2</v>
      </c>
      <c r="K52" s="2431">
        <v>0</v>
      </c>
      <c r="L52" s="2431">
        <v>-5.8672095700706396E-2</v>
      </c>
      <c r="M52" s="2431">
        <v>5.8672095700706396E-2</v>
      </c>
      <c r="N52" s="2430" t="s">
        <v>73</v>
      </c>
      <c r="O52" s="2437">
        <v>185.69696529097658</v>
      </c>
      <c r="P52" s="2527"/>
      <c r="Q52" s="2526"/>
      <c r="R52" s="2526"/>
      <c r="S52" s="2526"/>
      <c r="T52" s="2526"/>
      <c r="U52" s="2526"/>
      <c r="V52" s="2526"/>
      <c r="W52" s="2525"/>
      <c r="X52" s="2525"/>
      <c r="Y52" s="2525"/>
      <c r="Z52" s="2525"/>
      <c r="AA52" s="2525"/>
      <c r="AB52" s="2525"/>
    </row>
    <row r="53" spans="3:155" s="2401" customFormat="1" ht="51" customHeight="1">
      <c r="C53" s="2436" t="s">
        <v>1836</v>
      </c>
      <c r="D53" s="2445" t="s">
        <v>1801</v>
      </c>
      <c r="E53" s="2431">
        <v>0</v>
      </c>
      <c r="F53" s="2431">
        <v>-33.075427094420562</v>
      </c>
      <c r="G53" s="2431">
        <v>33.075427094420562</v>
      </c>
      <c r="H53" s="2431">
        <v>0</v>
      </c>
      <c r="I53" s="2431">
        <v>28.70667656078809</v>
      </c>
      <c r="J53" s="2431">
        <v>-28.70667656078809</v>
      </c>
      <c r="K53" s="2431">
        <v>0</v>
      </c>
      <c r="L53" s="2431">
        <v>11.235247445446907</v>
      </c>
      <c r="M53" s="2431">
        <v>-11.235247445446907</v>
      </c>
      <c r="N53" s="2430" t="s">
        <v>73</v>
      </c>
      <c r="O53" s="2429">
        <v>-60.861901162067291</v>
      </c>
      <c r="P53" s="2527"/>
      <c r="Q53" s="2526"/>
      <c r="R53" s="2526"/>
      <c r="S53" s="2526"/>
      <c r="T53" s="2526"/>
      <c r="U53" s="2526"/>
      <c r="V53" s="2526"/>
      <c r="W53" s="2525"/>
      <c r="X53" s="2525"/>
      <c r="Y53" s="2525"/>
      <c r="Z53" s="2525"/>
      <c r="AA53" s="2525"/>
      <c r="AB53" s="2525"/>
    </row>
    <row r="54" spans="3:155" s="2413" customFormat="1" ht="26.25" customHeight="1">
      <c r="C54" s="2436" t="s">
        <v>1835</v>
      </c>
      <c r="D54" s="2434" t="s">
        <v>1834</v>
      </c>
      <c r="E54" s="2443">
        <v>0</v>
      </c>
      <c r="F54" s="2443">
        <v>53.91192734572271</v>
      </c>
      <c r="G54" s="2443">
        <v>-53.91192734572271</v>
      </c>
      <c r="H54" s="2443">
        <v>0</v>
      </c>
      <c r="I54" s="2443">
        <v>69.638002113194645</v>
      </c>
      <c r="J54" s="2443">
        <v>-69.638002113194645</v>
      </c>
      <c r="K54" s="2443">
        <v>0</v>
      </c>
      <c r="L54" s="2443">
        <v>9.9339506925803001</v>
      </c>
      <c r="M54" s="2443">
        <v>-9.9339506925803001</v>
      </c>
      <c r="N54" s="2442">
        <v>29.169936119376416</v>
      </c>
      <c r="O54" s="2441">
        <v>-85.734871203753187</v>
      </c>
      <c r="P54" s="2527"/>
      <c r="Q54" s="2526"/>
      <c r="R54" s="2526"/>
      <c r="S54" s="2526"/>
      <c r="T54" s="2526"/>
      <c r="U54" s="2526"/>
      <c r="V54" s="2526"/>
      <c r="W54" s="2525"/>
      <c r="X54" s="2525"/>
      <c r="Y54" s="2525"/>
      <c r="Z54" s="2525"/>
      <c r="AA54" s="2525"/>
      <c r="AB54" s="2525"/>
      <c r="AC54" s="2401"/>
      <c r="AD54" s="2401"/>
      <c r="AE54" s="2401"/>
      <c r="AF54" s="2401"/>
      <c r="AG54" s="2401"/>
      <c r="AH54" s="2401"/>
      <c r="AI54" s="2401"/>
      <c r="AJ54" s="2401"/>
      <c r="AK54" s="2401"/>
      <c r="AL54" s="2401"/>
      <c r="AM54" s="2401"/>
      <c r="AN54" s="2401"/>
      <c r="AO54" s="2401"/>
      <c r="AP54" s="2401"/>
      <c r="AQ54" s="2401"/>
      <c r="AR54" s="2401"/>
      <c r="AS54" s="2401"/>
      <c r="AT54" s="2401"/>
      <c r="AU54" s="2401"/>
      <c r="AV54" s="2401"/>
      <c r="AW54" s="2401"/>
      <c r="AX54" s="2401"/>
      <c r="AY54" s="2401"/>
      <c r="AZ54" s="2401"/>
      <c r="BA54" s="2401"/>
      <c r="BB54" s="2401"/>
      <c r="BC54" s="2401"/>
      <c r="BD54" s="2401"/>
      <c r="BE54" s="2401"/>
      <c r="BF54" s="2401"/>
      <c r="BG54" s="2401"/>
      <c r="BH54" s="2401"/>
      <c r="BI54" s="2401"/>
      <c r="BJ54" s="2401"/>
      <c r="BK54" s="2401"/>
      <c r="BL54" s="2401"/>
      <c r="BM54" s="2401"/>
      <c r="BN54" s="2401"/>
      <c r="BO54" s="2401"/>
      <c r="BP54" s="2401"/>
      <c r="BQ54" s="2401"/>
      <c r="BR54" s="2401"/>
      <c r="BS54" s="2401"/>
      <c r="BT54" s="2401"/>
      <c r="BU54" s="2401"/>
      <c r="BV54" s="2401"/>
      <c r="BW54" s="2401"/>
      <c r="BX54" s="2401"/>
      <c r="BY54" s="2401"/>
      <c r="BZ54" s="2401"/>
      <c r="CA54" s="2401"/>
      <c r="CB54" s="2401"/>
      <c r="CC54" s="2401"/>
      <c r="CD54" s="2401"/>
      <c r="CE54" s="2401"/>
      <c r="CF54" s="2401"/>
      <c r="CG54" s="2401"/>
      <c r="CH54" s="2401"/>
      <c r="CI54" s="2401"/>
      <c r="CJ54" s="2401"/>
      <c r="CK54" s="2401"/>
      <c r="CL54" s="2401"/>
      <c r="CM54" s="2401"/>
      <c r="CN54" s="2401"/>
      <c r="CO54" s="2401"/>
      <c r="CP54" s="2401"/>
      <c r="CQ54" s="2401"/>
      <c r="CR54" s="2401"/>
      <c r="CS54" s="2401"/>
      <c r="CT54" s="2401"/>
      <c r="CU54" s="2401"/>
      <c r="CV54" s="2401"/>
      <c r="CW54" s="2401"/>
      <c r="CX54" s="2401"/>
      <c r="CY54" s="2401"/>
      <c r="CZ54" s="2401"/>
      <c r="DA54" s="2401"/>
      <c r="DB54" s="2401"/>
      <c r="DC54" s="2401"/>
      <c r="DD54" s="2401"/>
      <c r="DE54" s="2401"/>
      <c r="DF54" s="2401"/>
      <c r="DG54" s="2401"/>
      <c r="DH54" s="2401"/>
      <c r="DI54" s="2401"/>
      <c r="DJ54" s="2401"/>
      <c r="DK54" s="2401"/>
      <c r="DL54" s="2401"/>
      <c r="DM54" s="2401"/>
      <c r="DN54" s="2401"/>
      <c r="DO54" s="2401"/>
      <c r="DP54" s="2401"/>
      <c r="DQ54" s="2401"/>
      <c r="DR54" s="2401"/>
      <c r="DS54" s="2401"/>
      <c r="DT54" s="2401"/>
      <c r="DU54" s="2401"/>
      <c r="DV54" s="2401"/>
      <c r="DW54" s="2401"/>
      <c r="DX54" s="2401"/>
      <c r="DY54" s="2401"/>
      <c r="DZ54" s="2401"/>
      <c r="EA54" s="2401"/>
      <c r="EB54" s="2401"/>
      <c r="EC54" s="2401"/>
      <c r="ED54" s="2401"/>
      <c r="EE54" s="2401"/>
      <c r="EF54" s="2401"/>
      <c r="EG54" s="2401"/>
      <c r="EH54" s="2401"/>
      <c r="EI54" s="2401"/>
      <c r="EJ54" s="2401"/>
      <c r="EK54" s="2401"/>
      <c r="EL54" s="2401"/>
      <c r="EM54" s="2401"/>
      <c r="EN54" s="2401"/>
      <c r="EO54" s="2401"/>
      <c r="EP54" s="2401"/>
      <c r="EQ54" s="2401"/>
      <c r="ER54" s="2401"/>
      <c r="ES54" s="2401"/>
      <c r="ET54" s="2401"/>
      <c r="EU54" s="2401"/>
      <c r="EV54" s="2401"/>
      <c r="EW54" s="2401"/>
      <c r="EX54" s="2401"/>
      <c r="EY54" s="2401"/>
    </row>
    <row r="55" spans="3:155" s="2401" customFormat="1" ht="26.25" customHeight="1">
      <c r="C55" s="2436" t="s">
        <v>1833</v>
      </c>
      <c r="D55" s="2445" t="s">
        <v>1803</v>
      </c>
      <c r="E55" s="2431">
        <v>0</v>
      </c>
      <c r="F55" s="2431">
        <v>0</v>
      </c>
      <c r="G55" s="2431">
        <v>0</v>
      </c>
      <c r="H55" s="2431">
        <v>0</v>
      </c>
      <c r="I55" s="2431">
        <v>0</v>
      </c>
      <c r="J55" s="2431">
        <v>0</v>
      </c>
      <c r="K55" s="2431">
        <v>0</v>
      </c>
      <c r="L55" s="2431">
        <v>0</v>
      </c>
      <c r="M55" s="2431">
        <v>0</v>
      </c>
      <c r="N55" s="2430" t="s">
        <v>73</v>
      </c>
      <c r="O55" s="2429" t="s">
        <v>73</v>
      </c>
      <c r="P55" s="2527"/>
      <c r="Q55" s="2526"/>
      <c r="R55" s="2526"/>
      <c r="S55" s="2526"/>
      <c r="T55" s="2526"/>
      <c r="U55" s="2526"/>
      <c r="V55" s="2526"/>
      <c r="W55" s="2525"/>
      <c r="X55" s="2525"/>
      <c r="Y55" s="2525"/>
      <c r="Z55" s="2525"/>
      <c r="AA55" s="2525"/>
      <c r="AB55" s="2525"/>
    </row>
    <row r="56" spans="3:155" s="2401" customFormat="1" ht="47.25" customHeight="1">
      <c r="C56" s="2433" t="s">
        <v>1832</v>
      </c>
      <c r="D56" s="2444" t="s">
        <v>1831</v>
      </c>
      <c r="E56" s="2431">
        <v>0</v>
      </c>
      <c r="F56" s="2431">
        <v>0</v>
      </c>
      <c r="G56" s="2431">
        <v>0</v>
      </c>
      <c r="H56" s="2431">
        <v>0</v>
      </c>
      <c r="I56" s="2431">
        <v>0</v>
      </c>
      <c r="J56" s="2431">
        <v>0</v>
      </c>
      <c r="K56" s="2431">
        <v>0</v>
      </c>
      <c r="L56" s="2431">
        <v>0</v>
      </c>
      <c r="M56" s="2431">
        <v>0</v>
      </c>
      <c r="N56" s="2430" t="s">
        <v>73</v>
      </c>
      <c r="O56" s="2429" t="s">
        <v>73</v>
      </c>
      <c r="P56" s="2527"/>
      <c r="Q56" s="2526"/>
      <c r="R56" s="2526"/>
      <c r="S56" s="2526"/>
      <c r="T56" s="2526"/>
      <c r="U56" s="2526"/>
      <c r="V56" s="2526"/>
      <c r="W56" s="2525"/>
      <c r="X56" s="2525"/>
      <c r="Y56" s="2525"/>
      <c r="Z56" s="2525"/>
      <c r="AA56" s="2525"/>
      <c r="AB56" s="2525"/>
    </row>
    <row r="57" spans="3:155" s="2401" customFormat="1" ht="54.75" customHeight="1">
      <c r="C57" s="2436" t="s">
        <v>1830</v>
      </c>
      <c r="D57" s="2445" t="s">
        <v>1801</v>
      </c>
      <c r="E57" s="2431">
        <v>0</v>
      </c>
      <c r="F57" s="2431">
        <v>2.0355470312445032</v>
      </c>
      <c r="G57" s="2431">
        <v>-2.0355470312445032</v>
      </c>
      <c r="H57" s="2431">
        <v>0</v>
      </c>
      <c r="I57" s="2431">
        <v>14.972158940847981</v>
      </c>
      <c r="J57" s="2431">
        <v>-14.972158940847981</v>
      </c>
      <c r="K57" s="2431">
        <v>0</v>
      </c>
      <c r="L57" s="2431">
        <v>-13.835008775390257</v>
      </c>
      <c r="M57" s="2431">
        <v>13.835008775390257</v>
      </c>
      <c r="N57" s="2430" t="s">
        <v>73</v>
      </c>
      <c r="O57" s="2429" t="s">
        <v>73</v>
      </c>
      <c r="P57" s="2527"/>
      <c r="Q57" s="2526"/>
      <c r="R57" s="2526"/>
      <c r="S57" s="2526"/>
      <c r="T57" s="2526"/>
      <c r="U57" s="2526"/>
      <c r="V57" s="2526"/>
      <c r="W57" s="2525"/>
      <c r="X57" s="2525"/>
      <c r="Y57" s="2525"/>
      <c r="Z57" s="2525"/>
      <c r="AA57" s="2525"/>
      <c r="AB57" s="2525"/>
    </row>
    <row r="58" spans="3:155" s="2401" customFormat="1" ht="26.25" customHeight="1">
      <c r="C58" s="2436" t="s">
        <v>1829</v>
      </c>
      <c r="D58" s="2444" t="s">
        <v>1758</v>
      </c>
      <c r="E58" s="2431">
        <v>0</v>
      </c>
      <c r="F58" s="2431">
        <v>20.000738604966713</v>
      </c>
      <c r="G58" s="2431">
        <v>-20.000738604966713</v>
      </c>
      <c r="H58" s="2431">
        <v>0</v>
      </c>
      <c r="I58" s="2431">
        <v>47.985985452683977</v>
      </c>
      <c r="J58" s="2431">
        <v>-47.985985452683977</v>
      </c>
      <c r="K58" s="2431">
        <v>0</v>
      </c>
      <c r="L58" s="2431">
        <v>0</v>
      </c>
      <c r="M58" s="2431">
        <v>0</v>
      </c>
      <c r="N58" s="2430">
        <v>139.92106691883762</v>
      </c>
      <c r="O58" s="2429" t="s">
        <v>73</v>
      </c>
      <c r="P58" s="2527"/>
      <c r="Q58" s="2526"/>
      <c r="R58" s="2526"/>
      <c r="S58" s="2526"/>
      <c r="T58" s="2526"/>
      <c r="U58" s="2526"/>
      <c r="V58" s="2526"/>
      <c r="W58" s="2525"/>
      <c r="X58" s="2525"/>
      <c r="Y58" s="2525"/>
      <c r="Z58" s="2525"/>
      <c r="AA58" s="2525"/>
      <c r="AB58" s="2525"/>
    </row>
    <row r="59" spans="3:155" s="2401" customFormat="1" ht="26.25" customHeight="1">
      <c r="C59" s="2436" t="s">
        <v>1828</v>
      </c>
      <c r="D59" s="2444" t="s">
        <v>1757</v>
      </c>
      <c r="E59" s="2431">
        <v>0</v>
      </c>
      <c r="F59" s="2431">
        <v>-17.965191573722212</v>
      </c>
      <c r="G59" s="2431">
        <v>17.965191573722212</v>
      </c>
      <c r="H59" s="2431">
        <v>0</v>
      </c>
      <c r="I59" s="2431">
        <v>-33.013826511835994</v>
      </c>
      <c r="J59" s="2431">
        <v>33.013826511835994</v>
      </c>
      <c r="K59" s="2431">
        <v>0</v>
      </c>
      <c r="L59" s="2431">
        <v>-13.835008775390259</v>
      </c>
      <c r="M59" s="2431">
        <v>13.835008775390259</v>
      </c>
      <c r="N59" s="2430">
        <v>83.765513305883729</v>
      </c>
      <c r="O59" s="2429">
        <v>-58.093289275539803</v>
      </c>
      <c r="P59" s="2527"/>
      <c r="Q59" s="2526"/>
      <c r="R59" s="2526"/>
      <c r="S59" s="2526"/>
      <c r="T59" s="2526"/>
      <c r="U59" s="2526"/>
      <c r="V59" s="2526"/>
      <c r="W59" s="2525"/>
      <c r="X59" s="2525"/>
      <c r="Y59" s="2525"/>
      <c r="Z59" s="2525"/>
      <c r="AA59" s="2525"/>
      <c r="AB59" s="2525"/>
    </row>
    <row r="60" spans="3:155" s="2401" customFormat="1" ht="26.25" customHeight="1">
      <c r="C60" s="2436" t="s">
        <v>1827</v>
      </c>
      <c r="D60" s="2445" t="s">
        <v>1826</v>
      </c>
      <c r="E60" s="2431">
        <v>0</v>
      </c>
      <c r="F60" s="2431">
        <v>43.039973811235782</v>
      </c>
      <c r="G60" s="2431">
        <v>-43.039973811235782</v>
      </c>
      <c r="H60" s="2431">
        <v>0</v>
      </c>
      <c r="I60" s="2431">
        <v>35.107486254560222</v>
      </c>
      <c r="J60" s="2431">
        <v>-35.107486254560222</v>
      </c>
      <c r="K60" s="2431">
        <v>0</v>
      </c>
      <c r="L60" s="2431">
        <v>6.3335399626166673</v>
      </c>
      <c r="M60" s="2431">
        <v>-6.3335399626166673</v>
      </c>
      <c r="N60" s="2430">
        <v>-18.430512043213064</v>
      </c>
      <c r="O60" s="2429">
        <v>-81.959574329267213</v>
      </c>
      <c r="P60" s="2527"/>
      <c r="Q60" s="2526"/>
      <c r="R60" s="2526"/>
      <c r="S60" s="2526"/>
      <c r="T60" s="2526"/>
      <c r="U60" s="2526"/>
      <c r="V60" s="2526"/>
      <c r="W60" s="2525"/>
      <c r="X60" s="2525"/>
      <c r="Y60" s="2525"/>
      <c r="Z60" s="2525"/>
      <c r="AA60" s="2525"/>
      <c r="AB60" s="2525"/>
    </row>
    <row r="61" spans="3:155" s="2401" customFormat="1" ht="26.25" customHeight="1">
      <c r="C61" s="2436" t="s">
        <v>1825</v>
      </c>
      <c r="D61" s="2444" t="s">
        <v>1758</v>
      </c>
      <c r="E61" s="2431">
        <v>0</v>
      </c>
      <c r="F61" s="2431">
        <v>53.411423288505205</v>
      </c>
      <c r="G61" s="2431">
        <v>-53.411423288505205</v>
      </c>
      <c r="H61" s="2431">
        <v>0</v>
      </c>
      <c r="I61" s="2431">
        <v>62.589832784619666</v>
      </c>
      <c r="J61" s="2431">
        <v>-62.589832784619666</v>
      </c>
      <c r="K61" s="2431">
        <v>0</v>
      </c>
      <c r="L61" s="2431">
        <v>41.400045921800384</v>
      </c>
      <c r="M61" s="2431">
        <v>-41.400045921800384</v>
      </c>
      <c r="N61" s="2430">
        <v>17.184356699383763</v>
      </c>
      <c r="O61" s="2429">
        <v>-33.854998360095145</v>
      </c>
      <c r="P61" s="2527"/>
      <c r="Q61" s="2526"/>
      <c r="R61" s="2526"/>
      <c r="S61" s="2526"/>
      <c r="T61" s="2526"/>
      <c r="U61" s="2526"/>
      <c r="V61" s="2526"/>
      <c r="W61" s="2525"/>
      <c r="X61" s="2525"/>
      <c r="Y61" s="2525"/>
      <c r="Z61" s="2525"/>
      <c r="AA61" s="2525"/>
      <c r="AB61" s="2525"/>
    </row>
    <row r="62" spans="3:155" s="2401" customFormat="1" ht="26.25" customHeight="1">
      <c r="C62" s="2436" t="s">
        <v>1824</v>
      </c>
      <c r="D62" s="2444" t="s">
        <v>1757</v>
      </c>
      <c r="E62" s="2431">
        <v>0</v>
      </c>
      <c r="F62" s="2431">
        <v>-10.371449477269426</v>
      </c>
      <c r="G62" s="2431">
        <v>10.371449477269426</v>
      </c>
      <c r="H62" s="2431">
        <v>0</v>
      </c>
      <c r="I62" s="2431">
        <v>-27.482346530059445</v>
      </c>
      <c r="J62" s="2431">
        <v>27.482346530059445</v>
      </c>
      <c r="K62" s="2431">
        <v>0</v>
      </c>
      <c r="L62" s="2431">
        <v>-35.066505959183715</v>
      </c>
      <c r="M62" s="2431">
        <v>35.066505959183715</v>
      </c>
      <c r="N62" s="2430">
        <v>164.98076850580139</v>
      </c>
      <c r="O62" s="2429">
        <v>27.596476963235016</v>
      </c>
      <c r="P62" s="2527"/>
      <c r="Q62" s="2526"/>
      <c r="R62" s="2526"/>
      <c r="S62" s="2526"/>
      <c r="T62" s="2526"/>
      <c r="U62" s="2526"/>
      <c r="V62" s="2526"/>
      <c r="W62" s="2525"/>
      <c r="X62" s="2525"/>
      <c r="Y62" s="2525"/>
      <c r="Z62" s="2525"/>
      <c r="AA62" s="2525"/>
      <c r="AB62" s="2525"/>
    </row>
    <row r="63" spans="3:155" s="2401" customFormat="1" ht="26.25" customHeight="1">
      <c r="C63" s="2436" t="s">
        <v>1823</v>
      </c>
      <c r="D63" s="2445" t="s">
        <v>1759</v>
      </c>
      <c r="E63" s="2431">
        <v>0</v>
      </c>
      <c r="F63" s="2431">
        <v>8.8364065032424222</v>
      </c>
      <c r="G63" s="2431">
        <v>-8.8364065032424222</v>
      </c>
      <c r="H63" s="2431">
        <v>0</v>
      </c>
      <c r="I63" s="2431">
        <v>19.558356917786433</v>
      </c>
      <c r="J63" s="2431">
        <v>-19.558356917786433</v>
      </c>
      <c r="K63" s="2431">
        <v>0</v>
      </c>
      <c r="L63" s="2431">
        <v>17.435419505353888</v>
      </c>
      <c r="M63" s="2431">
        <v>-17.435419505353888</v>
      </c>
      <c r="N63" s="2430">
        <v>121.33835638514037</v>
      </c>
      <c r="O63" s="2429">
        <v>-10.854375044674324</v>
      </c>
      <c r="P63" s="2527"/>
      <c r="Q63" s="2526"/>
      <c r="R63" s="2526"/>
      <c r="S63" s="2526"/>
      <c r="T63" s="2526"/>
      <c r="U63" s="2526"/>
      <c r="V63" s="2526"/>
      <c r="W63" s="2525"/>
      <c r="X63" s="2525"/>
      <c r="Y63" s="2525"/>
      <c r="Z63" s="2525"/>
      <c r="AA63" s="2525"/>
      <c r="AB63" s="2525"/>
    </row>
    <row r="64" spans="3:155" s="2401" customFormat="1" ht="26.25" customHeight="1">
      <c r="C64" s="2436" t="s">
        <v>1822</v>
      </c>
      <c r="D64" s="2444" t="s">
        <v>1758</v>
      </c>
      <c r="E64" s="2431">
        <v>0</v>
      </c>
      <c r="F64" s="2431">
        <v>9.0349490310423715</v>
      </c>
      <c r="G64" s="2431">
        <v>-9.0349490310423715</v>
      </c>
      <c r="H64" s="2431">
        <v>0</v>
      </c>
      <c r="I64" s="2431">
        <v>21.786602441141135</v>
      </c>
      <c r="J64" s="2431">
        <v>-21.786602441141135</v>
      </c>
      <c r="K64" s="2431">
        <v>0</v>
      </c>
      <c r="L64" s="2431">
        <v>17.548435667147519</v>
      </c>
      <c r="M64" s="2431">
        <v>-17.548435667147519</v>
      </c>
      <c r="N64" s="2430">
        <v>141.1369711803188</v>
      </c>
      <c r="O64" s="2429">
        <v>-19.453087214692989</v>
      </c>
      <c r="P64" s="2527"/>
      <c r="Q64" s="2526"/>
      <c r="R64" s="2526"/>
      <c r="S64" s="2526"/>
      <c r="T64" s="2526"/>
      <c r="U64" s="2526"/>
      <c r="V64" s="2526"/>
      <c r="W64" s="2525"/>
      <c r="X64" s="2525"/>
      <c r="Y64" s="2525"/>
      <c r="Z64" s="2525"/>
      <c r="AA64" s="2525"/>
      <c r="AB64" s="2525"/>
    </row>
    <row r="65" spans="3:155" s="2401" customFormat="1" ht="26.25" customHeight="1">
      <c r="C65" s="2436" t="s">
        <v>1821</v>
      </c>
      <c r="D65" s="2444" t="s">
        <v>1757</v>
      </c>
      <c r="E65" s="2431">
        <v>0</v>
      </c>
      <c r="F65" s="2431">
        <v>-0.19854252779994769</v>
      </c>
      <c r="G65" s="2431">
        <v>0.19854252779994769</v>
      </c>
      <c r="H65" s="2431">
        <v>0</v>
      </c>
      <c r="I65" s="2431">
        <v>-2.2282455233546958</v>
      </c>
      <c r="J65" s="2431">
        <v>2.2282455233546958</v>
      </c>
      <c r="K65" s="2431">
        <v>0</v>
      </c>
      <c r="L65" s="2431">
        <v>-0.11301616179362921</v>
      </c>
      <c r="M65" s="2431">
        <v>0.11301616179362921</v>
      </c>
      <c r="N65" s="2430" t="s">
        <v>73</v>
      </c>
      <c r="O65" s="2429">
        <v>-94.928020246912482</v>
      </c>
      <c r="P65" s="2527"/>
      <c r="Q65" s="2526"/>
      <c r="R65" s="2526"/>
      <c r="S65" s="2526"/>
      <c r="T65" s="2526"/>
      <c r="U65" s="2526"/>
      <c r="V65" s="2526"/>
      <c r="W65" s="2525"/>
      <c r="X65" s="2525"/>
      <c r="Y65" s="2525"/>
      <c r="Z65" s="2525"/>
      <c r="AA65" s="2525"/>
      <c r="AB65" s="2525"/>
    </row>
    <row r="66" spans="3:155" s="2413" customFormat="1" ht="26.25" customHeight="1">
      <c r="C66" s="2436" t="s">
        <v>1820</v>
      </c>
      <c r="D66" s="2434" t="s">
        <v>1819</v>
      </c>
      <c r="E66" s="2443">
        <v>247.56809887546606</v>
      </c>
      <c r="F66" s="2443">
        <v>313.17295901545845</v>
      </c>
      <c r="G66" s="2443">
        <v>-65.604860139992383</v>
      </c>
      <c r="H66" s="2443">
        <v>22.692742139363652</v>
      </c>
      <c r="I66" s="2443">
        <v>-94.030150639694369</v>
      </c>
      <c r="J66" s="2443">
        <v>116.72289277905801</v>
      </c>
      <c r="K66" s="2443">
        <v>44.088550452368736</v>
      </c>
      <c r="L66" s="2443">
        <v>115.50745062541077</v>
      </c>
      <c r="M66" s="2443">
        <v>-71.418900173042033</v>
      </c>
      <c r="N66" s="2442" t="s">
        <v>73</v>
      </c>
      <c r="O66" s="2441" t="s">
        <v>73</v>
      </c>
      <c r="P66" s="2527"/>
      <c r="Q66" s="2526"/>
      <c r="R66" s="2526"/>
      <c r="S66" s="2526"/>
      <c r="T66" s="2526"/>
      <c r="U66" s="2526"/>
      <c r="V66" s="2526"/>
      <c r="W66" s="2525"/>
      <c r="X66" s="2525"/>
      <c r="Y66" s="2525"/>
      <c r="Z66" s="2525"/>
      <c r="AA66" s="2525"/>
      <c r="AB66" s="2525"/>
      <c r="AC66" s="2401"/>
      <c r="AD66" s="2401"/>
      <c r="AE66" s="2401"/>
      <c r="AF66" s="2401"/>
      <c r="AG66" s="2401"/>
      <c r="AH66" s="2401"/>
      <c r="AI66" s="2401"/>
      <c r="AJ66" s="2401"/>
      <c r="AK66" s="2401"/>
      <c r="AL66" s="2401"/>
      <c r="AM66" s="2401"/>
      <c r="AN66" s="2401"/>
      <c r="AO66" s="2401"/>
      <c r="AP66" s="2401"/>
      <c r="AQ66" s="2401"/>
      <c r="AR66" s="2401"/>
      <c r="AS66" s="2401"/>
      <c r="AT66" s="2401"/>
      <c r="AU66" s="2401"/>
      <c r="AV66" s="2401"/>
      <c r="AW66" s="2401"/>
      <c r="AX66" s="2401"/>
      <c r="AY66" s="2401"/>
      <c r="AZ66" s="2401"/>
      <c r="BA66" s="2401"/>
      <c r="BB66" s="2401"/>
      <c r="BC66" s="2401"/>
      <c r="BD66" s="2401"/>
      <c r="BE66" s="2401"/>
      <c r="BF66" s="2401"/>
      <c r="BG66" s="2401"/>
      <c r="BH66" s="2401"/>
      <c r="BI66" s="2401"/>
      <c r="BJ66" s="2401"/>
      <c r="BK66" s="2401"/>
      <c r="BL66" s="2401"/>
      <c r="BM66" s="2401"/>
      <c r="BN66" s="2401"/>
      <c r="BO66" s="2401"/>
      <c r="BP66" s="2401"/>
      <c r="BQ66" s="2401"/>
      <c r="BR66" s="2401"/>
      <c r="BS66" s="2401"/>
      <c r="BT66" s="2401"/>
      <c r="BU66" s="2401"/>
      <c r="BV66" s="2401"/>
      <c r="BW66" s="2401"/>
      <c r="BX66" s="2401"/>
      <c r="BY66" s="2401"/>
      <c r="BZ66" s="2401"/>
      <c r="CA66" s="2401"/>
      <c r="CB66" s="2401"/>
      <c r="CC66" s="2401"/>
      <c r="CD66" s="2401"/>
      <c r="CE66" s="2401"/>
      <c r="CF66" s="2401"/>
      <c r="CG66" s="2401"/>
      <c r="CH66" s="2401"/>
      <c r="CI66" s="2401"/>
      <c r="CJ66" s="2401"/>
      <c r="CK66" s="2401"/>
      <c r="CL66" s="2401"/>
      <c r="CM66" s="2401"/>
      <c r="CN66" s="2401"/>
      <c r="CO66" s="2401"/>
      <c r="CP66" s="2401"/>
      <c r="CQ66" s="2401"/>
      <c r="CR66" s="2401"/>
      <c r="CS66" s="2401"/>
      <c r="CT66" s="2401"/>
      <c r="CU66" s="2401"/>
      <c r="CV66" s="2401"/>
      <c r="CW66" s="2401"/>
      <c r="CX66" s="2401"/>
      <c r="CY66" s="2401"/>
      <c r="CZ66" s="2401"/>
      <c r="DA66" s="2401"/>
      <c r="DB66" s="2401"/>
      <c r="DC66" s="2401"/>
      <c r="DD66" s="2401"/>
      <c r="DE66" s="2401"/>
      <c r="DF66" s="2401"/>
      <c r="DG66" s="2401"/>
      <c r="DH66" s="2401"/>
      <c r="DI66" s="2401"/>
      <c r="DJ66" s="2401"/>
      <c r="DK66" s="2401"/>
      <c r="DL66" s="2401"/>
      <c r="DM66" s="2401"/>
      <c r="DN66" s="2401"/>
      <c r="DO66" s="2401"/>
      <c r="DP66" s="2401"/>
      <c r="DQ66" s="2401"/>
      <c r="DR66" s="2401"/>
      <c r="DS66" s="2401"/>
      <c r="DT66" s="2401"/>
      <c r="DU66" s="2401"/>
      <c r="DV66" s="2401"/>
      <c r="DW66" s="2401"/>
      <c r="DX66" s="2401"/>
      <c r="DY66" s="2401"/>
      <c r="DZ66" s="2401"/>
      <c r="EA66" s="2401"/>
      <c r="EB66" s="2401"/>
      <c r="EC66" s="2401"/>
      <c r="ED66" s="2401"/>
      <c r="EE66" s="2401"/>
      <c r="EF66" s="2401"/>
      <c r="EG66" s="2401"/>
      <c r="EH66" s="2401"/>
      <c r="EI66" s="2401"/>
      <c r="EJ66" s="2401"/>
      <c r="EK66" s="2401"/>
      <c r="EL66" s="2401"/>
      <c r="EM66" s="2401"/>
      <c r="EN66" s="2401"/>
      <c r="EO66" s="2401"/>
      <c r="EP66" s="2401"/>
      <c r="EQ66" s="2401"/>
      <c r="ER66" s="2401"/>
      <c r="ES66" s="2401"/>
      <c r="ET66" s="2401"/>
      <c r="EU66" s="2401"/>
      <c r="EV66" s="2401"/>
      <c r="EW66" s="2401"/>
      <c r="EX66" s="2401"/>
      <c r="EY66" s="2401"/>
    </row>
    <row r="67" spans="3:155" s="2413" customFormat="1" ht="26.25" customHeight="1">
      <c r="C67" s="2436" t="s">
        <v>1818</v>
      </c>
      <c r="D67" s="2434" t="s">
        <v>1817</v>
      </c>
      <c r="E67" s="2443">
        <v>-1.0687435866635915</v>
      </c>
      <c r="F67" s="2443">
        <v>0</v>
      </c>
      <c r="G67" s="2443">
        <v>-1.0687435866635915</v>
      </c>
      <c r="H67" s="2443">
        <v>-5.6213955177927939E-2</v>
      </c>
      <c r="I67" s="2443">
        <v>0</v>
      </c>
      <c r="J67" s="2443">
        <v>-5.6213955177927939E-2</v>
      </c>
      <c r="K67" s="2443">
        <v>5.755347932812317E-3</v>
      </c>
      <c r="L67" s="2443">
        <v>0</v>
      </c>
      <c r="M67" s="2443">
        <v>5.755347932812317E-3</v>
      </c>
      <c r="N67" s="2442">
        <v>-94.74018315717646</v>
      </c>
      <c r="O67" s="2441" t="s">
        <v>73</v>
      </c>
      <c r="P67" s="2527"/>
      <c r="Q67" s="2526"/>
      <c r="R67" s="2526"/>
      <c r="S67" s="2526"/>
      <c r="T67" s="2526"/>
      <c r="U67" s="2526"/>
      <c r="V67" s="2526"/>
      <c r="W67" s="2525"/>
      <c r="X67" s="2525"/>
      <c r="Y67" s="2525"/>
      <c r="Z67" s="2525"/>
      <c r="AA67" s="2525"/>
      <c r="AB67" s="2525"/>
      <c r="AC67" s="2401"/>
      <c r="AD67" s="2401"/>
      <c r="AE67" s="2401"/>
      <c r="AF67" s="2401"/>
      <c r="AG67" s="2401"/>
      <c r="AH67" s="2401"/>
      <c r="AI67" s="2401"/>
      <c r="AJ67" s="2401"/>
      <c r="AK67" s="2401"/>
      <c r="AL67" s="2401"/>
      <c r="AM67" s="2401"/>
      <c r="AN67" s="2401"/>
      <c r="AO67" s="2401"/>
      <c r="AP67" s="2401"/>
      <c r="AQ67" s="2401"/>
      <c r="AR67" s="2401"/>
      <c r="AS67" s="2401"/>
      <c r="AT67" s="2401"/>
      <c r="AU67" s="2401"/>
      <c r="AV67" s="2401"/>
      <c r="AW67" s="2401"/>
      <c r="AX67" s="2401"/>
      <c r="AY67" s="2401"/>
      <c r="AZ67" s="2401"/>
      <c r="BA67" s="2401"/>
      <c r="BB67" s="2401"/>
      <c r="BC67" s="2401"/>
      <c r="BD67" s="2401"/>
      <c r="BE67" s="2401"/>
      <c r="BF67" s="2401"/>
      <c r="BG67" s="2401"/>
      <c r="BH67" s="2401"/>
      <c r="BI67" s="2401"/>
      <c r="BJ67" s="2401"/>
      <c r="BK67" s="2401"/>
      <c r="BL67" s="2401"/>
      <c r="BM67" s="2401"/>
      <c r="BN67" s="2401"/>
      <c r="BO67" s="2401"/>
      <c r="BP67" s="2401"/>
      <c r="BQ67" s="2401"/>
      <c r="BR67" s="2401"/>
      <c r="BS67" s="2401"/>
      <c r="BT67" s="2401"/>
      <c r="BU67" s="2401"/>
      <c r="BV67" s="2401"/>
      <c r="BW67" s="2401"/>
      <c r="BX67" s="2401"/>
      <c r="BY67" s="2401"/>
      <c r="BZ67" s="2401"/>
      <c r="CA67" s="2401"/>
      <c r="CB67" s="2401"/>
      <c r="CC67" s="2401"/>
      <c r="CD67" s="2401"/>
      <c r="CE67" s="2401"/>
      <c r="CF67" s="2401"/>
      <c r="CG67" s="2401"/>
      <c r="CH67" s="2401"/>
      <c r="CI67" s="2401"/>
      <c r="CJ67" s="2401"/>
      <c r="CK67" s="2401"/>
      <c r="CL67" s="2401"/>
      <c r="CM67" s="2401"/>
      <c r="CN67" s="2401"/>
      <c r="CO67" s="2401"/>
      <c r="CP67" s="2401"/>
      <c r="CQ67" s="2401"/>
      <c r="CR67" s="2401"/>
      <c r="CS67" s="2401"/>
      <c r="CT67" s="2401"/>
      <c r="CU67" s="2401"/>
      <c r="CV67" s="2401"/>
      <c r="CW67" s="2401"/>
      <c r="CX67" s="2401"/>
      <c r="CY67" s="2401"/>
      <c r="CZ67" s="2401"/>
      <c r="DA67" s="2401"/>
      <c r="DB67" s="2401"/>
      <c r="DC67" s="2401"/>
      <c r="DD67" s="2401"/>
      <c r="DE67" s="2401"/>
      <c r="DF67" s="2401"/>
      <c r="DG67" s="2401"/>
      <c r="DH67" s="2401"/>
      <c r="DI67" s="2401"/>
      <c r="DJ67" s="2401"/>
      <c r="DK67" s="2401"/>
      <c r="DL67" s="2401"/>
      <c r="DM67" s="2401"/>
      <c r="DN67" s="2401"/>
      <c r="DO67" s="2401"/>
      <c r="DP67" s="2401"/>
      <c r="DQ67" s="2401"/>
      <c r="DR67" s="2401"/>
      <c r="DS67" s="2401"/>
      <c r="DT67" s="2401"/>
      <c r="DU67" s="2401"/>
      <c r="DV67" s="2401"/>
      <c r="DW67" s="2401"/>
      <c r="DX67" s="2401"/>
      <c r="DY67" s="2401"/>
      <c r="DZ67" s="2401"/>
      <c r="EA67" s="2401"/>
      <c r="EB67" s="2401"/>
      <c r="EC67" s="2401"/>
      <c r="ED67" s="2401"/>
      <c r="EE67" s="2401"/>
      <c r="EF67" s="2401"/>
      <c r="EG67" s="2401"/>
      <c r="EH67" s="2401"/>
      <c r="EI67" s="2401"/>
      <c r="EJ67" s="2401"/>
      <c r="EK67" s="2401"/>
      <c r="EL67" s="2401"/>
      <c r="EM67" s="2401"/>
      <c r="EN67" s="2401"/>
      <c r="EO67" s="2401"/>
      <c r="EP67" s="2401"/>
      <c r="EQ67" s="2401"/>
      <c r="ER67" s="2401"/>
      <c r="ES67" s="2401"/>
      <c r="ET67" s="2401"/>
      <c r="EU67" s="2401"/>
      <c r="EV67" s="2401"/>
      <c r="EW67" s="2401"/>
      <c r="EX67" s="2401"/>
      <c r="EY67" s="2401"/>
    </row>
    <row r="68" spans="3:155" s="2401" customFormat="1" ht="50.25" customHeight="1">
      <c r="C68" s="2436" t="s">
        <v>1816</v>
      </c>
      <c r="D68" s="2434" t="s">
        <v>1815</v>
      </c>
      <c r="E68" s="2431">
        <v>0</v>
      </c>
      <c r="F68" s="2431">
        <v>310.04089857109767</v>
      </c>
      <c r="G68" s="2431">
        <v>-310.04089857109767</v>
      </c>
      <c r="H68" s="2431">
        <v>0</v>
      </c>
      <c r="I68" s="2431">
        <v>-3.9567981751495998</v>
      </c>
      <c r="J68" s="2431">
        <v>3.9567981751495998</v>
      </c>
      <c r="K68" s="2431">
        <v>0</v>
      </c>
      <c r="L68" s="2431">
        <v>-4.2236005466930733</v>
      </c>
      <c r="M68" s="2431">
        <v>4.2236005466930733</v>
      </c>
      <c r="N68" s="2430" t="s">
        <v>73</v>
      </c>
      <c r="O68" s="2429">
        <v>6.7428855284838107</v>
      </c>
      <c r="P68" s="2527"/>
      <c r="Q68" s="2526"/>
      <c r="R68" s="2526"/>
      <c r="S68" s="2526"/>
      <c r="T68" s="2526"/>
      <c r="U68" s="2526"/>
      <c r="V68" s="2526"/>
      <c r="W68" s="2525"/>
      <c r="X68" s="2525"/>
      <c r="Y68" s="2525"/>
      <c r="Z68" s="2525"/>
      <c r="AA68" s="2525"/>
      <c r="AB68" s="2525"/>
    </row>
    <row r="69" spans="3:155" s="2413" customFormat="1" ht="30.75" customHeight="1">
      <c r="C69" s="2436">
        <v>3.4</v>
      </c>
      <c r="D69" s="2440" t="s">
        <v>1814</v>
      </c>
      <c r="E69" s="2439">
        <v>-523.64210322042163</v>
      </c>
      <c r="F69" s="2439">
        <v>0</v>
      </c>
      <c r="G69" s="2439">
        <v>-523.64210322042163</v>
      </c>
      <c r="H69" s="2439">
        <v>-138.64736668618553</v>
      </c>
      <c r="I69" s="2439">
        <v>0</v>
      </c>
      <c r="J69" s="2439">
        <v>-138.64736668618553</v>
      </c>
      <c r="K69" s="2439">
        <v>412.53168177998009</v>
      </c>
      <c r="L69" s="2439">
        <v>0</v>
      </c>
      <c r="M69" s="2439">
        <v>412.53168177998009</v>
      </c>
      <c r="N69" s="2438">
        <v>-73.522494498914767</v>
      </c>
      <c r="O69" s="2437" t="s">
        <v>73</v>
      </c>
      <c r="P69" s="2527"/>
      <c r="Q69" s="2526"/>
      <c r="R69" s="2526"/>
      <c r="S69" s="2526"/>
      <c r="T69" s="2526"/>
      <c r="U69" s="2526"/>
      <c r="V69" s="2526"/>
      <c r="W69" s="2525"/>
      <c r="X69" s="2525"/>
      <c r="Y69" s="2525"/>
      <c r="Z69" s="2525"/>
      <c r="AA69" s="2525"/>
      <c r="AB69" s="2525"/>
      <c r="AC69" s="2401"/>
      <c r="AD69" s="2401"/>
      <c r="AE69" s="2401"/>
      <c r="AF69" s="2401"/>
      <c r="AG69" s="2401"/>
      <c r="AH69" s="2401"/>
      <c r="AI69" s="2401"/>
      <c r="AJ69" s="2401"/>
      <c r="AK69" s="2401"/>
      <c r="AL69" s="2401"/>
      <c r="AM69" s="2401"/>
      <c r="AN69" s="2401"/>
      <c r="AO69" s="2401"/>
      <c r="AP69" s="2401"/>
      <c r="AQ69" s="2401"/>
      <c r="AR69" s="2401"/>
      <c r="AS69" s="2401"/>
      <c r="AT69" s="2401"/>
      <c r="AU69" s="2401"/>
      <c r="AV69" s="2401"/>
      <c r="AW69" s="2401"/>
      <c r="AX69" s="2401"/>
      <c r="AY69" s="2401"/>
      <c r="AZ69" s="2401"/>
      <c r="BA69" s="2401"/>
      <c r="BB69" s="2401"/>
      <c r="BC69" s="2401"/>
      <c r="BD69" s="2401"/>
      <c r="BE69" s="2401"/>
      <c r="BF69" s="2401"/>
      <c r="BG69" s="2401"/>
      <c r="BH69" s="2401"/>
      <c r="BI69" s="2401"/>
      <c r="BJ69" s="2401"/>
      <c r="BK69" s="2401"/>
      <c r="BL69" s="2401"/>
      <c r="BM69" s="2401"/>
      <c r="BN69" s="2401"/>
      <c r="BO69" s="2401"/>
      <c r="BP69" s="2401"/>
      <c r="BQ69" s="2401"/>
      <c r="BR69" s="2401"/>
      <c r="BS69" s="2401"/>
      <c r="BT69" s="2401"/>
      <c r="BU69" s="2401"/>
      <c r="BV69" s="2401"/>
      <c r="BW69" s="2401"/>
      <c r="BX69" s="2401"/>
      <c r="BY69" s="2401"/>
      <c r="BZ69" s="2401"/>
      <c r="CA69" s="2401"/>
      <c r="CB69" s="2401"/>
      <c r="CC69" s="2401"/>
      <c r="CD69" s="2401"/>
      <c r="CE69" s="2401"/>
      <c r="CF69" s="2401"/>
      <c r="CG69" s="2401"/>
      <c r="CH69" s="2401"/>
      <c r="CI69" s="2401"/>
      <c r="CJ69" s="2401"/>
      <c r="CK69" s="2401"/>
      <c r="CL69" s="2401"/>
      <c r="CM69" s="2401"/>
      <c r="CN69" s="2401"/>
      <c r="CO69" s="2401"/>
      <c r="CP69" s="2401"/>
      <c r="CQ69" s="2401"/>
      <c r="CR69" s="2401"/>
      <c r="CS69" s="2401"/>
      <c r="CT69" s="2401"/>
      <c r="CU69" s="2401"/>
      <c r="CV69" s="2401"/>
      <c r="CW69" s="2401"/>
      <c r="CX69" s="2401"/>
      <c r="CY69" s="2401"/>
      <c r="CZ69" s="2401"/>
      <c r="DA69" s="2401"/>
      <c r="DB69" s="2401"/>
      <c r="DC69" s="2401"/>
      <c r="DD69" s="2401"/>
      <c r="DE69" s="2401"/>
      <c r="DF69" s="2401"/>
      <c r="DG69" s="2401"/>
      <c r="DH69" s="2401"/>
      <c r="DI69" s="2401"/>
      <c r="DJ69" s="2401"/>
      <c r="DK69" s="2401"/>
      <c r="DL69" s="2401"/>
      <c r="DM69" s="2401"/>
      <c r="DN69" s="2401"/>
      <c r="DO69" s="2401"/>
      <c r="DP69" s="2401"/>
      <c r="DQ69" s="2401"/>
      <c r="DR69" s="2401"/>
      <c r="DS69" s="2401"/>
      <c r="DT69" s="2401"/>
      <c r="DU69" s="2401"/>
      <c r="DV69" s="2401"/>
      <c r="DW69" s="2401"/>
      <c r="DX69" s="2401"/>
      <c r="DY69" s="2401"/>
      <c r="DZ69" s="2401"/>
      <c r="EA69" s="2401"/>
      <c r="EB69" s="2401"/>
      <c r="EC69" s="2401"/>
      <c r="ED69" s="2401"/>
      <c r="EE69" s="2401"/>
      <c r="EF69" s="2401"/>
      <c r="EG69" s="2401"/>
      <c r="EH69" s="2401"/>
      <c r="EI69" s="2401"/>
      <c r="EJ69" s="2401"/>
      <c r="EK69" s="2401"/>
      <c r="EL69" s="2401"/>
      <c r="EM69" s="2401"/>
      <c r="EN69" s="2401"/>
      <c r="EO69" s="2401"/>
      <c r="EP69" s="2401"/>
      <c r="EQ69" s="2401"/>
      <c r="ER69" s="2401"/>
      <c r="ES69" s="2401"/>
      <c r="ET69" s="2401"/>
      <c r="EU69" s="2401"/>
      <c r="EV69" s="2401"/>
      <c r="EW69" s="2401"/>
      <c r="EX69" s="2401"/>
      <c r="EY69" s="2401"/>
    </row>
    <row r="70" spans="3:155" s="2401" customFormat="1" ht="26.25" customHeight="1">
      <c r="C70" s="2436" t="s">
        <v>1813</v>
      </c>
      <c r="D70" s="2435" t="s">
        <v>1812</v>
      </c>
      <c r="E70" s="2431">
        <v>-45.67728599181072</v>
      </c>
      <c r="F70" s="2431">
        <v>0</v>
      </c>
      <c r="G70" s="2431">
        <v>-45.67728599181072</v>
      </c>
      <c r="H70" s="2431">
        <v>-1.0865907545943261</v>
      </c>
      <c r="I70" s="2431">
        <v>0</v>
      </c>
      <c r="J70" s="2431">
        <v>-1.0865907545943261</v>
      </c>
      <c r="K70" s="2431">
        <v>6.1933836943891158</v>
      </c>
      <c r="L70" s="2431">
        <v>0</v>
      </c>
      <c r="M70" s="2431">
        <v>6.1933836943891158</v>
      </c>
      <c r="N70" s="2430">
        <v>-97.621157363007214</v>
      </c>
      <c r="O70" s="2429" t="s">
        <v>73</v>
      </c>
      <c r="P70" s="2527"/>
      <c r="Q70" s="2526"/>
      <c r="R70" s="2526"/>
      <c r="S70" s="2526"/>
      <c r="T70" s="2526"/>
      <c r="U70" s="2526"/>
      <c r="V70" s="2526"/>
      <c r="W70" s="2525"/>
      <c r="X70" s="2525"/>
      <c r="Y70" s="2525"/>
      <c r="Z70" s="2525"/>
      <c r="AA70" s="2525"/>
      <c r="AB70" s="2525"/>
    </row>
    <row r="71" spans="3:155" s="2401" customFormat="1" ht="26.25" customHeight="1">
      <c r="C71" s="2436" t="s">
        <v>1811</v>
      </c>
      <c r="D71" s="2435" t="s">
        <v>1810</v>
      </c>
      <c r="E71" s="2431">
        <v>216.792487987133</v>
      </c>
      <c r="F71" s="2431">
        <v>0</v>
      </c>
      <c r="G71" s="2431">
        <v>216.792487987133</v>
      </c>
      <c r="H71" s="2431">
        <v>-4.8156811997205038</v>
      </c>
      <c r="I71" s="2431">
        <v>0</v>
      </c>
      <c r="J71" s="2431">
        <v>-4.8156811997205038</v>
      </c>
      <c r="K71" s="2431">
        <v>-0.81090491333564108</v>
      </c>
      <c r="L71" s="2431">
        <v>0</v>
      </c>
      <c r="M71" s="2431">
        <v>-0.81090491333564108</v>
      </c>
      <c r="N71" s="2430" t="s">
        <v>73</v>
      </c>
      <c r="O71" s="2429">
        <v>-83.161158729055714</v>
      </c>
      <c r="P71" s="2527"/>
      <c r="Q71" s="2526"/>
      <c r="R71" s="2526"/>
      <c r="S71" s="2526"/>
      <c r="T71" s="2526"/>
      <c r="U71" s="2526"/>
      <c r="V71" s="2526"/>
      <c r="W71" s="2525"/>
      <c r="X71" s="2525"/>
      <c r="Y71" s="2525"/>
      <c r="Z71" s="2525"/>
      <c r="AA71" s="2525"/>
      <c r="AB71" s="2525"/>
    </row>
    <row r="72" spans="3:155" s="2401" customFormat="1" ht="26.25" customHeight="1">
      <c r="C72" s="2436" t="s">
        <v>1809</v>
      </c>
      <c r="D72" s="2435" t="s">
        <v>1808</v>
      </c>
      <c r="E72" s="2431">
        <v>0</v>
      </c>
      <c r="F72" s="2431">
        <v>0</v>
      </c>
      <c r="G72" s="2431">
        <v>0</v>
      </c>
      <c r="H72" s="2431">
        <v>0</v>
      </c>
      <c r="I72" s="2431">
        <v>0</v>
      </c>
      <c r="J72" s="2431">
        <v>0</v>
      </c>
      <c r="K72" s="2431">
        <v>0</v>
      </c>
      <c r="L72" s="2431">
        <v>0</v>
      </c>
      <c r="M72" s="2431">
        <v>0</v>
      </c>
      <c r="N72" s="2430" t="s">
        <v>73</v>
      </c>
      <c r="O72" s="2429" t="s">
        <v>73</v>
      </c>
      <c r="P72" s="2527"/>
      <c r="Q72" s="2526"/>
      <c r="R72" s="2526"/>
      <c r="S72" s="2526"/>
      <c r="T72" s="2526"/>
      <c r="U72" s="2526"/>
      <c r="V72" s="2526"/>
      <c r="W72" s="2525"/>
      <c r="X72" s="2525"/>
      <c r="Y72" s="2525"/>
      <c r="Z72" s="2525"/>
      <c r="AA72" s="2525"/>
      <c r="AB72" s="2525"/>
    </row>
    <row r="73" spans="3:155" s="2401" customFormat="1" ht="26.25" customHeight="1">
      <c r="C73" s="2436" t="s">
        <v>1807</v>
      </c>
      <c r="D73" s="2435" t="s">
        <v>1806</v>
      </c>
      <c r="E73" s="2431">
        <v>-694.75730521574394</v>
      </c>
      <c r="F73" s="2431">
        <v>0</v>
      </c>
      <c r="G73" s="2431">
        <v>-694.75730521574394</v>
      </c>
      <c r="H73" s="2431">
        <v>-132.74509473187069</v>
      </c>
      <c r="I73" s="2431">
        <v>0</v>
      </c>
      <c r="J73" s="2431">
        <v>-132.74509473187069</v>
      </c>
      <c r="K73" s="2431">
        <v>407.14920299892668</v>
      </c>
      <c r="L73" s="2431">
        <v>0</v>
      </c>
      <c r="M73" s="2431">
        <v>407.14920299892668</v>
      </c>
      <c r="N73" s="2430">
        <v>-80.89331429330575</v>
      </c>
      <c r="O73" s="2429" t="s">
        <v>73</v>
      </c>
      <c r="P73" s="2527"/>
      <c r="Q73" s="2526"/>
      <c r="R73" s="2526"/>
      <c r="S73" s="2526"/>
      <c r="T73" s="2526"/>
      <c r="U73" s="2526"/>
      <c r="V73" s="2526"/>
      <c r="W73" s="2525"/>
      <c r="X73" s="2525"/>
      <c r="Y73" s="2525"/>
      <c r="Z73" s="2525"/>
      <c r="AA73" s="2525"/>
      <c r="AB73" s="2525"/>
    </row>
    <row r="74" spans="3:155" s="2401" customFormat="1" ht="26.25" customHeight="1">
      <c r="C74" s="2433" t="s">
        <v>1805</v>
      </c>
      <c r="D74" s="2434" t="s">
        <v>1756</v>
      </c>
      <c r="E74" s="2431">
        <v>-694.75730521574394</v>
      </c>
      <c r="F74" s="2431">
        <v>0</v>
      </c>
      <c r="G74" s="2431">
        <v>-694.75730521574394</v>
      </c>
      <c r="H74" s="2431">
        <v>-132.74509473187069</v>
      </c>
      <c r="I74" s="2431">
        <v>0</v>
      </c>
      <c r="J74" s="2431">
        <v>-132.74509473187069</v>
      </c>
      <c r="K74" s="2431">
        <v>407.14920299892668</v>
      </c>
      <c r="L74" s="2431">
        <v>0</v>
      </c>
      <c r="M74" s="2431">
        <v>407.14920299892668</v>
      </c>
      <c r="N74" s="2430">
        <v>-80.89331429330575</v>
      </c>
      <c r="O74" s="2429" t="s">
        <v>73</v>
      </c>
      <c r="P74" s="2527"/>
      <c r="Q74" s="2526"/>
      <c r="R74" s="2526"/>
      <c r="S74" s="2526"/>
      <c r="T74" s="2526"/>
      <c r="U74" s="2526"/>
      <c r="V74" s="2526"/>
      <c r="W74" s="2525"/>
      <c r="X74" s="2525"/>
      <c r="Y74" s="2525"/>
      <c r="Z74" s="2525"/>
      <c r="AA74" s="2525"/>
      <c r="AB74" s="2525"/>
    </row>
    <row r="75" spans="3:155" s="2401" customFormat="1" ht="26.25" customHeight="1">
      <c r="C75" s="2433" t="s">
        <v>1804</v>
      </c>
      <c r="D75" s="2432" t="s">
        <v>1803</v>
      </c>
      <c r="E75" s="2431">
        <v>-727.84970737407593</v>
      </c>
      <c r="F75" s="2431">
        <v>0</v>
      </c>
      <c r="G75" s="2431">
        <v>-727.84970737407593</v>
      </c>
      <c r="H75" s="2431">
        <v>39.343311912418315</v>
      </c>
      <c r="I75" s="2431">
        <v>0</v>
      </c>
      <c r="J75" s="2431">
        <v>39.343311912418315</v>
      </c>
      <c r="K75" s="2431">
        <v>416.67650573381263</v>
      </c>
      <c r="L75" s="2431">
        <v>0</v>
      </c>
      <c r="M75" s="2431">
        <v>416.67650573381263</v>
      </c>
      <c r="N75" s="2430" t="s">
        <v>73</v>
      </c>
      <c r="O75" s="2429" t="s">
        <v>73</v>
      </c>
      <c r="P75" s="2527"/>
      <c r="Q75" s="2526"/>
      <c r="R75" s="2526"/>
      <c r="S75" s="2526"/>
      <c r="T75" s="2526"/>
      <c r="U75" s="2526"/>
      <c r="V75" s="2526"/>
      <c r="W75" s="2525"/>
      <c r="X75" s="2525"/>
      <c r="Y75" s="2525"/>
      <c r="Z75" s="2525"/>
      <c r="AA75" s="2525"/>
      <c r="AB75" s="2525"/>
    </row>
    <row r="76" spans="3:155" s="2401" customFormat="1" ht="50.25" customHeight="1">
      <c r="C76" s="2433" t="s">
        <v>1802</v>
      </c>
      <c r="D76" s="2432" t="s">
        <v>1801</v>
      </c>
      <c r="E76" s="2431">
        <v>33.092402158332085</v>
      </c>
      <c r="F76" s="2431">
        <v>0</v>
      </c>
      <c r="G76" s="2431">
        <v>33.092402158332085</v>
      </c>
      <c r="H76" s="2431">
        <v>-172.08840664428902</v>
      </c>
      <c r="I76" s="2431">
        <v>0</v>
      </c>
      <c r="J76" s="2431">
        <v>-172.08840664428902</v>
      </c>
      <c r="K76" s="2431">
        <v>-9.5273027348859713</v>
      </c>
      <c r="L76" s="2431">
        <v>0</v>
      </c>
      <c r="M76" s="2431">
        <v>-9.5273027348859713</v>
      </c>
      <c r="N76" s="2430" t="s">
        <v>73</v>
      </c>
      <c r="O76" s="2429">
        <v>-94.463716109255898</v>
      </c>
      <c r="P76" s="2527"/>
      <c r="Q76" s="2526"/>
      <c r="R76" s="2526"/>
      <c r="S76" s="2526"/>
      <c r="T76" s="2526"/>
      <c r="U76" s="2526"/>
      <c r="V76" s="2526"/>
      <c r="W76" s="2525"/>
      <c r="X76" s="2525"/>
      <c r="Y76" s="2525"/>
      <c r="Z76" s="2525"/>
      <c r="AA76" s="2525"/>
      <c r="AB76" s="2525"/>
    </row>
    <row r="77" spans="3:155" s="2413" customFormat="1" ht="26.25" customHeight="1" thickBot="1">
      <c r="C77" s="2428"/>
      <c r="D77" s="2427" t="s">
        <v>1800</v>
      </c>
      <c r="E77" s="2426"/>
      <c r="F77" s="2426"/>
      <c r="G77" s="2424">
        <v>-61.963522547849465</v>
      </c>
      <c r="H77" s="2425"/>
      <c r="I77" s="2425"/>
      <c r="J77" s="2424">
        <v>167.60311067534133</v>
      </c>
      <c r="K77" s="2425"/>
      <c r="L77" s="2425"/>
      <c r="M77" s="2424">
        <v>117.37342370971896</v>
      </c>
      <c r="N77" s="2418" t="s">
        <v>73</v>
      </c>
      <c r="O77" s="2423">
        <v>-29.969424053781857</v>
      </c>
      <c r="P77" s="2527"/>
      <c r="Q77" s="2526"/>
      <c r="R77" s="2526"/>
      <c r="S77" s="2526"/>
      <c r="T77" s="2526"/>
      <c r="U77" s="2526"/>
      <c r="V77" s="2526"/>
      <c r="W77" s="2525"/>
      <c r="X77" s="2525"/>
      <c r="Y77" s="2525"/>
      <c r="Z77" s="2525"/>
      <c r="AA77" s="2525"/>
      <c r="AB77" s="2525"/>
      <c r="AC77" s="2401"/>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1"/>
      <c r="BD77" s="2401"/>
      <c r="BE77" s="2401"/>
      <c r="BF77" s="2401"/>
      <c r="BG77" s="2401"/>
      <c r="BH77" s="2401"/>
      <c r="BI77" s="2401"/>
      <c r="BJ77" s="2401"/>
      <c r="BK77" s="2401"/>
      <c r="BL77" s="2401"/>
      <c r="BM77" s="2401"/>
      <c r="BN77" s="2401"/>
      <c r="BO77" s="2401"/>
      <c r="BP77" s="2401"/>
      <c r="BQ77" s="2401"/>
      <c r="BR77" s="2401"/>
      <c r="BS77" s="2401"/>
      <c r="BT77" s="2401"/>
      <c r="BU77" s="2401"/>
      <c r="BV77" s="2401"/>
      <c r="BW77" s="2401"/>
      <c r="BX77" s="2401"/>
      <c r="BY77" s="2401"/>
      <c r="BZ77" s="2401"/>
      <c r="CA77" s="2401"/>
      <c r="CB77" s="2401"/>
      <c r="CC77" s="2401"/>
      <c r="CD77" s="2401"/>
      <c r="CE77" s="2401"/>
      <c r="CF77" s="2401"/>
      <c r="CG77" s="2401"/>
      <c r="CH77" s="2401"/>
      <c r="CI77" s="2401"/>
      <c r="CJ77" s="2401"/>
      <c r="CK77" s="2401"/>
      <c r="CL77" s="2401"/>
      <c r="CM77" s="2401"/>
      <c r="CN77" s="2401"/>
      <c r="CO77" s="2401"/>
      <c r="CP77" s="2401"/>
      <c r="CQ77" s="2401"/>
      <c r="CR77" s="2401"/>
      <c r="CS77" s="2401"/>
      <c r="CT77" s="2401"/>
      <c r="CU77" s="2401"/>
      <c r="CV77" s="2401"/>
      <c r="CW77" s="2401"/>
      <c r="CX77" s="2401"/>
      <c r="CY77" s="2401"/>
      <c r="CZ77" s="2401"/>
      <c r="DA77" s="2401"/>
      <c r="DB77" s="2401"/>
      <c r="DC77" s="2401"/>
      <c r="DD77" s="2401"/>
      <c r="DE77" s="2401"/>
      <c r="DF77" s="2401"/>
      <c r="DG77" s="2401"/>
      <c r="DH77" s="2401"/>
      <c r="DI77" s="2401"/>
      <c r="DJ77" s="2401"/>
      <c r="DK77" s="2401"/>
      <c r="DL77" s="2401"/>
      <c r="DM77" s="2401"/>
      <c r="DN77" s="2401"/>
      <c r="DO77" s="2401"/>
      <c r="DP77" s="2401"/>
      <c r="DQ77" s="2401"/>
      <c r="DR77" s="2401"/>
      <c r="DS77" s="2401"/>
      <c r="DT77" s="2401"/>
      <c r="DU77" s="2401"/>
      <c r="DV77" s="2401"/>
      <c r="DW77" s="2401"/>
      <c r="DX77" s="2401"/>
      <c r="DY77" s="2401"/>
      <c r="DZ77" s="2401"/>
      <c r="EA77" s="2401"/>
      <c r="EB77" s="2401"/>
      <c r="EC77" s="2401"/>
      <c r="ED77" s="2401"/>
      <c r="EE77" s="2401"/>
      <c r="EF77" s="2401"/>
      <c r="EG77" s="2401"/>
      <c r="EH77" s="2401"/>
      <c r="EI77" s="2401"/>
      <c r="EJ77" s="2401"/>
      <c r="EK77" s="2401"/>
      <c r="EL77" s="2401"/>
      <c r="EM77" s="2401"/>
      <c r="EN77" s="2401"/>
      <c r="EO77" s="2401"/>
      <c r="EP77" s="2401"/>
      <c r="EQ77" s="2401"/>
      <c r="ER77" s="2401"/>
      <c r="ES77" s="2401"/>
      <c r="ET77" s="2401"/>
      <c r="EU77" s="2401"/>
      <c r="EV77" s="2401"/>
      <c r="EW77" s="2401"/>
      <c r="EX77" s="2401"/>
      <c r="EY77" s="2401"/>
    </row>
    <row r="78" spans="3:155" s="2413" customFormat="1" ht="26.25" customHeight="1" thickBot="1">
      <c r="C78" s="2422"/>
      <c r="D78" s="2528" t="s">
        <v>1799</v>
      </c>
      <c r="E78" s="2420"/>
      <c r="F78" s="2420"/>
      <c r="G78" s="2419">
        <v>-490.8888377344814</v>
      </c>
      <c r="H78" s="2420"/>
      <c r="I78" s="2420"/>
      <c r="J78" s="2419">
        <v>-163.37670859337703</v>
      </c>
      <c r="K78" s="2420"/>
      <c r="L78" s="2420"/>
      <c r="M78" s="2419">
        <v>405.57870697692698</v>
      </c>
      <c r="N78" s="2418">
        <v>-66.718186270565312</v>
      </c>
      <c r="O78" s="2417" t="s">
        <v>73</v>
      </c>
      <c r="P78" s="2527"/>
      <c r="Q78" s="2526"/>
      <c r="R78" s="2526"/>
      <c r="S78" s="2526"/>
      <c r="T78" s="2526"/>
      <c r="U78" s="2526"/>
      <c r="V78" s="2526"/>
      <c r="W78" s="2525"/>
      <c r="X78" s="2525"/>
      <c r="Y78" s="2525"/>
      <c r="Z78" s="2525"/>
      <c r="AA78" s="2525"/>
      <c r="AB78" s="2525"/>
      <c r="AC78" s="2401"/>
      <c r="AD78" s="2401"/>
      <c r="AE78" s="2401"/>
      <c r="AF78" s="2401"/>
      <c r="AG78" s="2401"/>
      <c r="AH78" s="2401"/>
      <c r="AI78" s="2401"/>
      <c r="AJ78" s="2401"/>
      <c r="AK78" s="2401"/>
      <c r="AL78" s="2401"/>
      <c r="AM78" s="2401"/>
      <c r="AN78" s="2401"/>
      <c r="AO78" s="2401"/>
      <c r="AP78" s="2401"/>
      <c r="AQ78" s="2401"/>
      <c r="AR78" s="2401"/>
      <c r="AS78" s="2401"/>
      <c r="AT78" s="2401"/>
      <c r="AU78" s="2401"/>
      <c r="AV78" s="2401"/>
      <c r="AW78" s="2401"/>
      <c r="AX78" s="2401"/>
      <c r="AY78" s="2401"/>
      <c r="AZ78" s="2401"/>
      <c r="BA78" s="2401"/>
      <c r="BB78" s="2401"/>
      <c r="BC78" s="2401"/>
      <c r="BD78" s="2401"/>
      <c r="BE78" s="2401"/>
      <c r="BF78" s="2401"/>
      <c r="BG78" s="2401"/>
      <c r="BH78" s="2401"/>
      <c r="BI78" s="2401"/>
      <c r="BJ78" s="2401"/>
      <c r="BK78" s="2401"/>
      <c r="BL78" s="2401"/>
      <c r="BM78" s="2401"/>
      <c r="BN78" s="2401"/>
      <c r="BO78" s="2401"/>
      <c r="BP78" s="2401"/>
      <c r="BQ78" s="2401"/>
      <c r="BR78" s="2401"/>
      <c r="BS78" s="2401"/>
      <c r="BT78" s="2401"/>
      <c r="BU78" s="2401"/>
      <c r="BV78" s="2401"/>
      <c r="BW78" s="2401"/>
      <c r="BX78" s="2401"/>
      <c r="BY78" s="2401"/>
      <c r="BZ78" s="2401"/>
      <c r="CA78" s="2401"/>
      <c r="CB78" s="2401"/>
      <c r="CC78" s="2401"/>
      <c r="CD78" s="2401"/>
      <c r="CE78" s="2401"/>
      <c r="CF78" s="2401"/>
      <c r="CG78" s="2401"/>
      <c r="CH78" s="2401"/>
      <c r="CI78" s="2401"/>
      <c r="CJ78" s="2401"/>
      <c r="CK78" s="2401"/>
      <c r="CL78" s="2401"/>
      <c r="CM78" s="2401"/>
      <c r="CN78" s="2401"/>
      <c r="CO78" s="2401"/>
      <c r="CP78" s="2401"/>
      <c r="CQ78" s="2401"/>
      <c r="CR78" s="2401"/>
      <c r="CS78" s="2401"/>
      <c r="CT78" s="2401"/>
      <c r="CU78" s="2401"/>
      <c r="CV78" s="2401"/>
      <c r="CW78" s="2401"/>
      <c r="CX78" s="2401"/>
      <c r="CY78" s="2401"/>
      <c r="CZ78" s="2401"/>
      <c r="DA78" s="2401"/>
      <c r="DB78" s="2401"/>
      <c r="DC78" s="2401"/>
      <c r="DD78" s="2401"/>
      <c r="DE78" s="2401"/>
      <c r="DF78" s="2401"/>
      <c r="DG78" s="2401"/>
      <c r="DH78" s="2401"/>
      <c r="DI78" s="2401"/>
      <c r="DJ78" s="2401"/>
      <c r="DK78" s="2401"/>
      <c r="DL78" s="2401"/>
      <c r="DM78" s="2401"/>
      <c r="DN78" s="2401"/>
      <c r="DO78" s="2401"/>
      <c r="DP78" s="2401"/>
      <c r="DQ78" s="2401"/>
      <c r="DR78" s="2401"/>
      <c r="DS78" s="2401"/>
      <c r="DT78" s="2401"/>
      <c r="DU78" s="2401"/>
      <c r="DV78" s="2401"/>
      <c r="DW78" s="2401"/>
      <c r="DX78" s="2401"/>
      <c r="DY78" s="2401"/>
      <c r="DZ78" s="2401"/>
      <c r="EA78" s="2401"/>
      <c r="EB78" s="2401"/>
      <c r="EC78" s="2401"/>
      <c r="ED78" s="2401"/>
      <c r="EE78" s="2401"/>
      <c r="EF78" s="2401"/>
      <c r="EG78" s="2401"/>
      <c r="EH78" s="2401"/>
      <c r="EI78" s="2401"/>
      <c r="EJ78" s="2401"/>
      <c r="EK78" s="2401"/>
      <c r="EL78" s="2401"/>
      <c r="EM78" s="2401"/>
      <c r="EN78" s="2401"/>
      <c r="EO78" s="2401"/>
      <c r="EP78" s="2401"/>
      <c r="EQ78" s="2401"/>
      <c r="ER78" s="2401"/>
      <c r="ES78" s="2401"/>
      <c r="ET78" s="2401"/>
      <c r="EU78" s="2401"/>
      <c r="EV78" s="2401"/>
      <c r="EW78" s="2401"/>
      <c r="EX78" s="2401"/>
      <c r="EY78" s="2401"/>
    </row>
    <row r="79" spans="3:155">
      <c r="C79" s="2400"/>
      <c r="G79" s="2410"/>
      <c r="J79" s="2410"/>
      <c r="M79" s="2410"/>
    </row>
    <row r="80" spans="3:155" ht="21">
      <c r="C80" s="2524" t="s">
        <v>1922</v>
      </c>
      <c r="G80" s="2410"/>
      <c r="J80" s="2410"/>
      <c r="M80" s="2523"/>
    </row>
    <row r="81" spans="3:13" ht="22.8">
      <c r="C81" s="2400"/>
      <c r="G81" s="2410"/>
      <c r="J81" s="2410"/>
      <c r="M81" s="2522"/>
    </row>
    <row r="84" spans="3:13">
      <c r="C84" s="2400"/>
      <c r="E84" s="2408"/>
      <c r="F84" s="2408"/>
      <c r="G84" s="2406"/>
      <c r="H84" s="2408"/>
      <c r="I84" s="2408"/>
      <c r="J84" s="2406"/>
      <c r="K84" s="2408"/>
      <c r="L84" s="2408"/>
      <c r="M84" s="2406"/>
    </row>
    <row r="86" spans="3:13">
      <c r="C86" s="2400"/>
      <c r="E86" s="2408"/>
      <c r="F86" s="2408"/>
      <c r="G86" s="2406"/>
      <c r="H86" s="2408"/>
      <c r="I86" s="2408"/>
      <c r="J86" s="2406"/>
      <c r="K86" s="2408"/>
      <c r="L86" s="2408"/>
      <c r="M86" s="2406"/>
    </row>
    <row r="87" spans="3:13">
      <c r="C87" s="2400"/>
      <c r="E87" s="2408"/>
      <c r="F87" s="2408"/>
      <c r="G87" s="2406"/>
      <c r="H87" s="2408"/>
      <c r="I87" s="2408"/>
      <c r="J87" s="2406"/>
      <c r="K87" s="2408"/>
      <c r="L87" s="2408"/>
      <c r="M87" s="2406"/>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E13" sqref="E13"/>
      <selection pane="bottomLeft" activeCell="J27" sqref="J27"/>
    </sheetView>
  </sheetViews>
  <sheetFormatPr defaultColWidth="9.109375" defaultRowHeight="13.8"/>
  <cols>
    <col min="1" max="1" width="33.88671875" style="1056" bestFit="1" customWidth="1"/>
    <col min="2" max="2" width="10.44140625" style="1056" bestFit="1" customWidth="1"/>
    <col min="3" max="3" width="8.44140625" style="1056" bestFit="1" customWidth="1"/>
    <col min="4" max="8" width="7.33203125" style="1056" bestFit="1" customWidth="1"/>
    <col min="9" max="9" width="7.33203125" style="1056" customWidth="1"/>
    <col min="10" max="11" width="7.33203125" style="1056" bestFit="1" customWidth="1"/>
    <col min="12" max="16384" width="9.109375" style="1056"/>
  </cols>
  <sheetData>
    <row r="1" spans="1:11">
      <c r="A1" s="3017" t="s">
        <v>1328</v>
      </c>
      <c r="B1" s="3017"/>
      <c r="C1" s="3017"/>
      <c r="D1" s="3017"/>
      <c r="E1" s="3017"/>
      <c r="F1" s="3017"/>
      <c r="G1" s="3017"/>
      <c r="H1" s="3017"/>
      <c r="I1" s="3017"/>
      <c r="J1" s="3017"/>
      <c r="K1" s="3017"/>
    </row>
    <row r="2" spans="1:11">
      <c r="A2" s="3018" t="s">
        <v>5</v>
      </c>
      <c r="B2" s="3018"/>
      <c r="C2" s="3018"/>
      <c r="D2" s="3018"/>
      <c r="E2" s="3018"/>
      <c r="F2" s="3018"/>
      <c r="G2" s="3018"/>
      <c r="H2" s="3018"/>
      <c r="I2" s="3018"/>
      <c r="J2" s="3018"/>
      <c r="K2" s="3018"/>
    </row>
    <row r="3" spans="1:11">
      <c r="A3" s="3019" t="s">
        <v>1327</v>
      </c>
      <c r="B3" s="3019"/>
      <c r="C3" s="3019"/>
      <c r="D3" s="3019"/>
      <c r="E3" s="3019"/>
      <c r="F3" s="3019"/>
      <c r="G3" s="3019"/>
      <c r="H3" s="3019"/>
      <c r="I3" s="3019"/>
      <c r="J3" s="3019"/>
      <c r="K3" s="3019"/>
    </row>
    <row r="4" spans="1:11">
      <c r="A4" s="3020" t="s">
        <v>140</v>
      </c>
      <c r="B4" s="3020"/>
      <c r="C4" s="3020"/>
      <c r="D4" s="3020"/>
      <c r="E4" s="3020"/>
      <c r="F4" s="3020"/>
      <c r="G4" s="3020"/>
      <c r="H4" s="3020"/>
      <c r="I4" s="3020"/>
      <c r="J4" s="3020"/>
      <c r="K4" s="3020"/>
    </row>
    <row r="5" spans="1:11" ht="14.4" thickBot="1">
      <c r="A5" s="3016"/>
      <c r="B5" s="3016"/>
      <c r="C5" s="3016"/>
      <c r="D5" s="3016"/>
      <c r="E5" s="3016"/>
      <c r="F5" s="3016"/>
      <c r="G5" s="3016"/>
      <c r="H5" s="3016"/>
      <c r="I5" s="3016"/>
      <c r="J5" s="3016"/>
      <c r="K5" s="3016"/>
    </row>
    <row r="6" spans="1:11" ht="14.4" thickTop="1">
      <c r="A6" s="3032" t="s">
        <v>1326</v>
      </c>
      <c r="B6" s="3035" t="s">
        <v>1325</v>
      </c>
      <c r="C6" s="1571" t="s">
        <v>216</v>
      </c>
      <c r="D6" s="3035" t="s">
        <v>418</v>
      </c>
      <c r="E6" s="3035"/>
      <c r="F6" s="3035" t="s">
        <v>1324</v>
      </c>
      <c r="G6" s="3035"/>
      <c r="H6" s="3023" t="s">
        <v>529</v>
      </c>
      <c r="I6" s="3024"/>
      <c r="J6" s="3024"/>
      <c r="K6" s="3025"/>
    </row>
    <row r="7" spans="1:11">
      <c r="A7" s="3033"/>
      <c r="B7" s="3036"/>
      <c r="C7" s="1614" t="s">
        <v>1322</v>
      </c>
      <c r="D7" s="1614" t="s">
        <v>1323</v>
      </c>
      <c r="E7" s="1614" t="s">
        <v>1322</v>
      </c>
      <c r="F7" s="1614" t="s">
        <v>1323</v>
      </c>
      <c r="G7" s="1614" t="s">
        <v>1322</v>
      </c>
      <c r="H7" s="3026" t="s">
        <v>1321</v>
      </c>
      <c r="I7" s="3028" t="s">
        <v>527</v>
      </c>
      <c r="J7" s="3028" t="s">
        <v>1320</v>
      </c>
      <c r="K7" s="3030" t="s">
        <v>1319</v>
      </c>
    </row>
    <row r="8" spans="1:11">
      <c r="A8" s="3034"/>
      <c r="B8" s="3037"/>
      <c r="C8" s="1613">
        <v>1</v>
      </c>
      <c r="D8" s="1613">
        <v>2</v>
      </c>
      <c r="E8" s="1613">
        <v>3</v>
      </c>
      <c r="F8" s="1613">
        <v>4</v>
      </c>
      <c r="G8" s="1613">
        <v>5</v>
      </c>
      <c r="H8" s="3027"/>
      <c r="I8" s="3029"/>
      <c r="J8" s="3029"/>
      <c r="K8" s="3031"/>
    </row>
    <row r="9" spans="1:11">
      <c r="A9" s="1587" t="s">
        <v>1292</v>
      </c>
      <c r="B9" s="1612">
        <v>100</v>
      </c>
      <c r="C9" s="1611">
        <v>142.41999999999999</v>
      </c>
      <c r="D9" s="1611">
        <v>154.19</v>
      </c>
      <c r="E9" s="1611">
        <v>154.72999999999999</v>
      </c>
      <c r="F9" s="1611">
        <v>165.79</v>
      </c>
      <c r="G9" s="1611">
        <v>167.41</v>
      </c>
      <c r="H9" s="1611">
        <v>8.64</v>
      </c>
      <c r="I9" s="1611">
        <v>0.36</v>
      </c>
      <c r="J9" s="1611">
        <v>8.19</v>
      </c>
      <c r="K9" s="1610">
        <v>0.98</v>
      </c>
    </row>
    <row r="10" spans="1:11">
      <c r="A10" s="1608"/>
      <c r="B10" s="1607"/>
      <c r="C10" s="1607"/>
      <c r="D10" s="1607"/>
      <c r="E10" s="1607"/>
      <c r="F10" s="1607"/>
      <c r="G10" s="1607"/>
      <c r="H10" s="1607"/>
      <c r="I10" s="1607"/>
      <c r="J10" s="1607"/>
      <c r="K10" s="1606"/>
    </row>
    <row r="11" spans="1:11">
      <c r="A11" s="1587" t="s">
        <v>1291</v>
      </c>
      <c r="B11" s="1605">
        <v>43.91</v>
      </c>
      <c r="C11" s="1585">
        <v>140.6</v>
      </c>
      <c r="D11" s="1585">
        <v>150.82</v>
      </c>
      <c r="E11" s="1585">
        <v>152.09</v>
      </c>
      <c r="F11" s="1585">
        <v>164.33</v>
      </c>
      <c r="G11" s="1585">
        <v>166.9</v>
      </c>
      <c r="H11" s="1585">
        <v>8.17</v>
      </c>
      <c r="I11" s="1585">
        <v>0.84</v>
      </c>
      <c r="J11" s="1585">
        <v>9.74</v>
      </c>
      <c r="K11" s="1583">
        <v>1.57</v>
      </c>
    </row>
    <row r="12" spans="1:11">
      <c r="A12" s="1604" t="s">
        <v>1318</v>
      </c>
      <c r="B12" s="1581">
        <v>11.33</v>
      </c>
      <c r="C12" s="1580">
        <v>130.22</v>
      </c>
      <c r="D12" s="1580">
        <v>136.69</v>
      </c>
      <c r="E12" s="1580">
        <v>139.63</v>
      </c>
      <c r="F12" s="1580">
        <v>154.74</v>
      </c>
      <c r="G12" s="1580">
        <v>158.32</v>
      </c>
      <c r="H12" s="1580">
        <v>7.23</v>
      </c>
      <c r="I12" s="1580">
        <v>2.15</v>
      </c>
      <c r="J12" s="1580">
        <v>13.38</v>
      </c>
      <c r="K12" s="1578">
        <v>2.31</v>
      </c>
    </row>
    <row r="13" spans="1:11">
      <c r="A13" s="1602" t="s">
        <v>1317</v>
      </c>
      <c r="B13" s="1581">
        <v>1.84</v>
      </c>
      <c r="C13" s="1580">
        <v>114.7</v>
      </c>
      <c r="D13" s="1580">
        <v>122.96</v>
      </c>
      <c r="E13" s="1580">
        <v>124.23</v>
      </c>
      <c r="F13" s="1580">
        <v>130.13</v>
      </c>
      <c r="G13" s="1580">
        <v>132.09</v>
      </c>
      <c r="H13" s="1580">
        <v>8.3000000000000007</v>
      </c>
      <c r="I13" s="1580">
        <v>1.03</v>
      </c>
      <c r="J13" s="1609">
        <v>6.33</v>
      </c>
      <c r="K13" s="1578">
        <v>1.51</v>
      </c>
    </row>
    <row r="14" spans="1:11">
      <c r="A14" s="1602" t="s">
        <v>1316</v>
      </c>
      <c r="B14" s="1581">
        <v>5.52</v>
      </c>
      <c r="C14" s="1580">
        <v>148.32</v>
      </c>
      <c r="D14" s="1580">
        <v>159.13999999999999</v>
      </c>
      <c r="E14" s="1580">
        <v>163.07</v>
      </c>
      <c r="F14" s="1580">
        <v>176.33</v>
      </c>
      <c r="G14" s="1580">
        <v>186.73</v>
      </c>
      <c r="H14" s="1580">
        <v>9.94</v>
      </c>
      <c r="I14" s="1580">
        <v>2.4700000000000002</v>
      </c>
      <c r="J14" s="1609">
        <v>14.51</v>
      </c>
      <c r="K14" s="1578">
        <v>5.89</v>
      </c>
    </row>
    <row r="15" spans="1:11">
      <c r="A15" s="1602" t="s">
        <v>1315</v>
      </c>
      <c r="B15" s="1581">
        <v>6.75</v>
      </c>
      <c r="C15" s="1580">
        <v>144.62</v>
      </c>
      <c r="D15" s="1580">
        <v>146.03</v>
      </c>
      <c r="E15" s="1580">
        <v>146.80000000000001</v>
      </c>
      <c r="F15" s="1580">
        <v>154.88999999999999</v>
      </c>
      <c r="G15" s="1580">
        <v>151.79</v>
      </c>
      <c r="H15" s="1580">
        <v>1.51</v>
      </c>
      <c r="I15" s="1580">
        <v>0.53</v>
      </c>
      <c r="J15" s="1609">
        <v>3.4</v>
      </c>
      <c r="K15" s="1578">
        <v>-2</v>
      </c>
    </row>
    <row r="16" spans="1:11">
      <c r="A16" s="1602" t="s">
        <v>1314</v>
      </c>
      <c r="B16" s="1581">
        <v>5.24</v>
      </c>
      <c r="C16" s="1580">
        <v>137.46</v>
      </c>
      <c r="D16" s="1580">
        <v>150.49</v>
      </c>
      <c r="E16" s="1580">
        <v>150.77000000000001</v>
      </c>
      <c r="F16" s="1580">
        <v>168.84</v>
      </c>
      <c r="G16" s="1580">
        <v>169.77</v>
      </c>
      <c r="H16" s="1580">
        <v>9.68</v>
      </c>
      <c r="I16" s="1580">
        <v>0.19</v>
      </c>
      <c r="J16" s="1609">
        <v>12.6</v>
      </c>
      <c r="K16" s="1578">
        <v>0.55000000000000004</v>
      </c>
    </row>
    <row r="17" spans="1:11">
      <c r="A17" s="1602" t="s">
        <v>1313</v>
      </c>
      <c r="B17" s="1581">
        <v>2.95</v>
      </c>
      <c r="C17" s="1580">
        <v>173.99</v>
      </c>
      <c r="D17" s="1580">
        <v>203.87</v>
      </c>
      <c r="E17" s="1580">
        <v>199.27</v>
      </c>
      <c r="F17" s="1580">
        <v>173.03</v>
      </c>
      <c r="G17" s="1580">
        <v>173.2</v>
      </c>
      <c r="H17" s="1580">
        <v>14.53</v>
      </c>
      <c r="I17" s="1580">
        <v>-2.2599999999999998</v>
      </c>
      <c r="J17" s="1609">
        <v>-13.08</v>
      </c>
      <c r="K17" s="1578">
        <v>0.1</v>
      </c>
    </row>
    <row r="18" spans="1:11">
      <c r="A18" s="1602" t="s">
        <v>1312</v>
      </c>
      <c r="B18" s="1581">
        <v>2.08</v>
      </c>
      <c r="C18" s="1580">
        <v>150.32</v>
      </c>
      <c r="D18" s="1580">
        <v>182.37</v>
      </c>
      <c r="E18" s="1580">
        <v>176.31</v>
      </c>
      <c r="F18" s="1580">
        <v>191.12</v>
      </c>
      <c r="G18" s="1580">
        <v>192.05</v>
      </c>
      <c r="H18" s="1580">
        <v>17.29</v>
      </c>
      <c r="I18" s="1580">
        <v>-3.32</v>
      </c>
      <c r="J18" s="1609">
        <v>8.92</v>
      </c>
      <c r="K18" s="1578">
        <v>0.49</v>
      </c>
    </row>
    <row r="19" spans="1:11">
      <c r="A19" s="1602" t="s">
        <v>1311</v>
      </c>
      <c r="B19" s="1581">
        <v>1.74</v>
      </c>
      <c r="C19" s="1580">
        <v>133.75</v>
      </c>
      <c r="D19" s="1580">
        <v>143.03</v>
      </c>
      <c r="E19" s="1580">
        <v>143.33000000000001</v>
      </c>
      <c r="F19" s="1580">
        <v>157.06</v>
      </c>
      <c r="G19" s="1580">
        <v>168.93</v>
      </c>
      <c r="H19" s="1580">
        <v>7.16</v>
      </c>
      <c r="I19" s="1580">
        <v>0.21</v>
      </c>
      <c r="J19" s="1609">
        <v>17.86</v>
      </c>
      <c r="K19" s="1578">
        <v>7.55</v>
      </c>
    </row>
    <row r="20" spans="1:11">
      <c r="A20" s="1602" t="s">
        <v>1310</v>
      </c>
      <c r="B20" s="1581">
        <v>1.21</v>
      </c>
      <c r="C20" s="1580">
        <v>131.13999999999999</v>
      </c>
      <c r="D20" s="1580">
        <v>130.56</v>
      </c>
      <c r="E20" s="1580">
        <v>132.51</v>
      </c>
      <c r="F20" s="1580">
        <v>190.05</v>
      </c>
      <c r="G20" s="1580">
        <v>192.75</v>
      </c>
      <c r="H20" s="1580">
        <v>1.05</v>
      </c>
      <c r="I20" s="1580">
        <v>1.49</v>
      </c>
      <c r="J20" s="1609">
        <v>45.46</v>
      </c>
      <c r="K20" s="1578">
        <v>1.42</v>
      </c>
    </row>
    <row r="21" spans="1:11">
      <c r="A21" s="1602" t="s">
        <v>1309</v>
      </c>
      <c r="B21" s="1581">
        <v>1.24</v>
      </c>
      <c r="C21" s="1580">
        <v>136.16</v>
      </c>
      <c r="D21" s="1580">
        <v>145.58000000000001</v>
      </c>
      <c r="E21" s="1580">
        <v>147.5</v>
      </c>
      <c r="F21" s="1580">
        <v>156.79</v>
      </c>
      <c r="G21" s="1580">
        <v>157.84</v>
      </c>
      <c r="H21" s="1580">
        <v>8.32</v>
      </c>
      <c r="I21" s="1580">
        <v>1.31</v>
      </c>
      <c r="J21" s="1609">
        <v>7.01</v>
      </c>
      <c r="K21" s="1578">
        <v>0.67</v>
      </c>
    </row>
    <row r="22" spans="1:11">
      <c r="A22" s="1602" t="s">
        <v>1308</v>
      </c>
      <c r="B22" s="1581">
        <v>0.68</v>
      </c>
      <c r="C22" s="1580">
        <v>184.41</v>
      </c>
      <c r="D22" s="1580">
        <v>203.29</v>
      </c>
      <c r="E22" s="1580">
        <v>203.29</v>
      </c>
      <c r="F22" s="1580">
        <v>213.14</v>
      </c>
      <c r="G22" s="1580">
        <v>213.14</v>
      </c>
      <c r="H22" s="1580">
        <v>10.24</v>
      </c>
      <c r="I22" s="1580">
        <v>0</v>
      </c>
      <c r="J22" s="1609">
        <v>4.8499999999999996</v>
      </c>
      <c r="K22" s="1578">
        <v>0</v>
      </c>
    </row>
    <row r="23" spans="1:11">
      <c r="A23" s="1602" t="s">
        <v>1307</v>
      </c>
      <c r="B23" s="1581">
        <v>0.41</v>
      </c>
      <c r="C23" s="1580">
        <v>167.88</v>
      </c>
      <c r="D23" s="1580">
        <v>182.04</v>
      </c>
      <c r="E23" s="1580">
        <v>182.04</v>
      </c>
      <c r="F23" s="1580">
        <v>194.05</v>
      </c>
      <c r="G23" s="1580">
        <v>194.05</v>
      </c>
      <c r="H23" s="1580">
        <v>8.44</v>
      </c>
      <c r="I23" s="1580">
        <v>0</v>
      </c>
      <c r="J23" s="1609">
        <v>6.59</v>
      </c>
      <c r="K23" s="1578">
        <v>0</v>
      </c>
    </row>
    <row r="24" spans="1:11">
      <c r="A24" s="1601" t="s">
        <v>1306</v>
      </c>
      <c r="B24" s="1597">
        <v>2.92</v>
      </c>
      <c r="C24" s="1596">
        <v>143.79</v>
      </c>
      <c r="D24" s="1596">
        <v>160.06</v>
      </c>
      <c r="E24" s="1596">
        <v>161.47999999999999</v>
      </c>
      <c r="F24" s="1596">
        <v>177.75</v>
      </c>
      <c r="G24" s="1596">
        <v>179.19</v>
      </c>
      <c r="H24" s="1596">
        <v>12.3</v>
      </c>
      <c r="I24" s="1596">
        <v>0.88</v>
      </c>
      <c r="J24" s="1596">
        <v>10.97</v>
      </c>
      <c r="K24" s="1594">
        <v>0.81</v>
      </c>
    </row>
    <row r="25" spans="1:11">
      <c r="A25" s="1608"/>
      <c r="B25" s="1607"/>
      <c r="C25" s="1607"/>
      <c r="D25" s="1607"/>
      <c r="E25" s="1607"/>
      <c r="F25" s="1607"/>
      <c r="G25" s="1607"/>
      <c r="H25" s="1607"/>
      <c r="I25" s="1607"/>
      <c r="J25" s="1607"/>
      <c r="K25" s="1606"/>
    </row>
    <row r="26" spans="1:11">
      <c r="A26" s="1587" t="s">
        <v>1290</v>
      </c>
      <c r="B26" s="1605">
        <v>56.09</v>
      </c>
      <c r="C26" s="1585">
        <v>143.87</v>
      </c>
      <c r="D26" s="1584">
        <v>156.87</v>
      </c>
      <c r="E26" s="1585">
        <v>156.84</v>
      </c>
      <c r="F26" s="1584">
        <v>166.94</v>
      </c>
      <c r="G26" s="1585">
        <v>167.81</v>
      </c>
      <c r="H26" s="1584">
        <v>9.02</v>
      </c>
      <c r="I26" s="1585">
        <v>-0.02</v>
      </c>
      <c r="J26" s="1584">
        <v>6.99</v>
      </c>
      <c r="K26" s="1583">
        <v>0.52</v>
      </c>
    </row>
    <row r="27" spans="1:11">
      <c r="A27" s="1604" t="s">
        <v>1305</v>
      </c>
      <c r="B27" s="1581">
        <v>7.19</v>
      </c>
      <c r="C27" s="1580">
        <v>156.53</v>
      </c>
      <c r="D27" s="1579">
        <v>168.56</v>
      </c>
      <c r="E27" s="1580">
        <v>168.56</v>
      </c>
      <c r="F27" s="1579">
        <v>178.31</v>
      </c>
      <c r="G27" s="1580">
        <v>178.31</v>
      </c>
      <c r="H27" s="1579">
        <v>7.68</v>
      </c>
      <c r="I27" s="1580">
        <v>0</v>
      </c>
      <c r="J27" s="1579">
        <v>5.79</v>
      </c>
      <c r="K27" s="1578">
        <v>0</v>
      </c>
    </row>
    <row r="28" spans="1:11">
      <c r="A28" s="1602" t="s">
        <v>1304</v>
      </c>
      <c r="B28" s="1581">
        <v>20.3</v>
      </c>
      <c r="C28" s="1580">
        <v>152.24</v>
      </c>
      <c r="D28" s="1579">
        <v>163.92</v>
      </c>
      <c r="E28" s="1580">
        <v>163.94</v>
      </c>
      <c r="F28" s="1579">
        <v>175.29</v>
      </c>
      <c r="G28" s="1580">
        <v>177.24</v>
      </c>
      <c r="H28" s="1579">
        <v>7.69</v>
      </c>
      <c r="I28" s="1580">
        <v>0.01</v>
      </c>
      <c r="J28" s="1579">
        <v>8.11</v>
      </c>
      <c r="K28" s="1578">
        <v>1.1100000000000001</v>
      </c>
    </row>
    <row r="29" spans="1:11">
      <c r="A29" s="1603" t="s">
        <v>1303</v>
      </c>
      <c r="B29" s="1581">
        <v>4.3</v>
      </c>
      <c r="C29" s="1580">
        <v>139.22999999999999</v>
      </c>
      <c r="D29" s="1579">
        <v>151.71</v>
      </c>
      <c r="E29" s="1580">
        <v>152.1</v>
      </c>
      <c r="F29" s="1579">
        <v>162.01</v>
      </c>
      <c r="G29" s="1580">
        <v>162.13</v>
      </c>
      <c r="H29" s="1579">
        <v>9.25</v>
      </c>
      <c r="I29" s="1580">
        <v>0.26</v>
      </c>
      <c r="J29" s="1579">
        <v>6.59</v>
      </c>
      <c r="K29" s="1578">
        <v>7.0000000000000007E-2</v>
      </c>
    </row>
    <row r="30" spans="1:11">
      <c r="A30" s="1602" t="s">
        <v>1302</v>
      </c>
      <c r="B30" s="1581">
        <v>3.47</v>
      </c>
      <c r="C30" s="1580">
        <v>122.68</v>
      </c>
      <c r="D30" s="1579">
        <v>135.61000000000001</v>
      </c>
      <c r="E30" s="1580">
        <v>135.61000000000001</v>
      </c>
      <c r="F30" s="1579">
        <v>142.56</v>
      </c>
      <c r="G30" s="1580">
        <v>142.56</v>
      </c>
      <c r="H30" s="1579">
        <v>10.54</v>
      </c>
      <c r="I30" s="1580">
        <v>0</v>
      </c>
      <c r="J30" s="1579">
        <v>5.13</v>
      </c>
      <c r="K30" s="1578">
        <v>0</v>
      </c>
    </row>
    <row r="31" spans="1:11">
      <c r="A31" s="1602" t="s">
        <v>1301</v>
      </c>
      <c r="B31" s="1581">
        <v>5.34</v>
      </c>
      <c r="C31" s="1580">
        <v>126.04</v>
      </c>
      <c r="D31" s="1579">
        <v>155.13999999999999</v>
      </c>
      <c r="E31" s="1580">
        <v>155.54</v>
      </c>
      <c r="F31" s="1579">
        <v>153.87</v>
      </c>
      <c r="G31" s="1580">
        <v>155.26</v>
      </c>
      <c r="H31" s="1579">
        <v>23.41</v>
      </c>
      <c r="I31" s="1580">
        <v>0.26</v>
      </c>
      <c r="J31" s="1579">
        <v>-0.18</v>
      </c>
      <c r="K31" s="1578">
        <v>0.9</v>
      </c>
    </row>
    <row r="32" spans="1:11">
      <c r="A32" s="1602" t="s">
        <v>1300</v>
      </c>
      <c r="B32" s="1581">
        <v>2.82</v>
      </c>
      <c r="C32" s="1580">
        <v>110.79</v>
      </c>
      <c r="D32" s="1579">
        <v>112.57</v>
      </c>
      <c r="E32" s="1580">
        <v>112.57</v>
      </c>
      <c r="F32" s="1579">
        <v>114.26</v>
      </c>
      <c r="G32" s="1580">
        <v>114.26</v>
      </c>
      <c r="H32" s="1579">
        <v>1.61</v>
      </c>
      <c r="I32" s="1580">
        <v>0</v>
      </c>
      <c r="J32" s="1579">
        <v>1.5</v>
      </c>
      <c r="K32" s="1578">
        <v>0</v>
      </c>
    </row>
    <row r="33" spans="1:11">
      <c r="A33" s="1602" t="s">
        <v>1299</v>
      </c>
      <c r="B33" s="1581">
        <v>2.46</v>
      </c>
      <c r="C33" s="1580">
        <v>129.24</v>
      </c>
      <c r="D33" s="1579">
        <v>139.04</v>
      </c>
      <c r="E33" s="1580">
        <v>139.04</v>
      </c>
      <c r="F33" s="1579">
        <v>160.66</v>
      </c>
      <c r="G33" s="1580">
        <v>160.66</v>
      </c>
      <c r="H33" s="1579">
        <v>7.58</v>
      </c>
      <c r="I33" s="1580">
        <v>0</v>
      </c>
      <c r="J33" s="1579">
        <v>15.55</v>
      </c>
      <c r="K33" s="1578">
        <v>0</v>
      </c>
    </row>
    <row r="34" spans="1:11">
      <c r="A34" s="1602" t="s">
        <v>1298</v>
      </c>
      <c r="B34" s="1581">
        <v>7.41</v>
      </c>
      <c r="C34" s="1580">
        <v>153.51</v>
      </c>
      <c r="D34" s="1579">
        <v>165.96</v>
      </c>
      <c r="E34" s="1580">
        <v>165.96</v>
      </c>
      <c r="F34" s="1579">
        <v>181.06</v>
      </c>
      <c r="G34" s="1580">
        <v>181.06</v>
      </c>
      <c r="H34" s="1579">
        <v>8.11</v>
      </c>
      <c r="I34" s="1580">
        <v>0</v>
      </c>
      <c r="J34" s="1579">
        <v>9.1</v>
      </c>
      <c r="K34" s="1578">
        <v>0</v>
      </c>
    </row>
    <row r="35" spans="1:11">
      <c r="A35" s="1601" t="s">
        <v>1297</v>
      </c>
      <c r="B35" s="1597">
        <v>2.81</v>
      </c>
      <c r="C35" s="1596">
        <v>152.47</v>
      </c>
      <c r="D35" s="1595">
        <v>163.30000000000001</v>
      </c>
      <c r="E35" s="1596">
        <v>161.03</v>
      </c>
      <c r="F35" s="1595">
        <v>179.76</v>
      </c>
      <c r="G35" s="1596">
        <v>180.7</v>
      </c>
      <c r="H35" s="1595">
        <v>5.62</v>
      </c>
      <c r="I35" s="1596">
        <v>-1.39</v>
      </c>
      <c r="J35" s="1595">
        <v>12.21</v>
      </c>
      <c r="K35" s="1594">
        <v>0.52</v>
      </c>
    </row>
    <row r="36" spans="1:11">
      <c r="A36" s="1593"/>
      <c r="B36" s="1592"/>
      <c r="C36" s="1592"/>
      <c r="D36" s="1592"/>
      <c r="E36" s="1592"/>
      <c r="F36" s="1592"/>
      <c r="G36" s="1592"/>
      <c r="H36" s="1592"/>
      <c r="I36" s="1592"/>
      <c r="J36" s="1592"/>
      <c r="K36" s="1591"/>
    </row>
    <row r="37" spans="1:11">
      <c r="A37" s="3021" t="s">
        <v>1296</v>
      </c>
      <c r="B37" s="3022"/>
      <c r="C37" s="1600"/>
      <c r="D37" s="1599"/>
      <c r="E37" s="1599"/>
      <c r="F37" s="1589"/>
      <c r="G37" s="1589"/>
      <c r="H37" s="1589"/>
      <c r="I37" s="1589"/>
      <c r="J37" s="1589"/>
      <c r="K37" s="1588"/>
    </row>
    <row r="38" spans="1:11">
      <c r="A38" s="1587" t="s">
        <v>1292</v>
      </c>
      <c r="B38" s="1586">
        <v>100</v>
      </c>
      <c r="C38" s="1585">
        <v>141.07</v>
      </c>
      <c r="D38" s="1584">
        <v>151.66</v>
      </c>
      <c r="E38" s="1585">
        <v>151.83000000000001</v>
      </c>
      <c r="F38" s="1584">
        <v>164.56</v>
      </c>
      <c r="G38" s="1585">
        <v>166.75</v>
      </c>
      <c r="H38" s="1584">
        <v>7.62</v>
      </c>
      <c r="I38" s="1585">
        <v>0.11</v>
      </c>
      <c r="J38" s="1584">
        <v>9.83</v>
      </c>
      <c r="K38" s="1583">
        <v>1.33</v>
      </c>
    </row>
    <row r="39" spans="1:11">
      <c r="A39" s="1582" t="s">
        <v>1291</v>
      </c>
      <c r="B39" s="1581">
        <v>39.770000000000003</v>
      </c>
      <c r="C39" s="1580">
        <v>142.9</v>
      </c>
      <c r="D39" s="1579">
        <v>153.49</v>
      </c>
      <c r="E39" s="1580">
        <v>154.02000000000001</v>
      </c>
      <c r="F39" s="1579">
        <v>165.85</v>
      </c>
      <c r="G39" s="1580">
        <v>169.87</v>
      </c>
      <c r="H39" s="1579">
        <v>7.78</v>
      </c>
      <c r="I39" s="1580">
        <v>0.34</v>
      </c>
      <c r="J39" s="1579">
        <v>10.29</v>
      </c>
      <c r="K39" s="1578">
        <v>2.42</v>
      </c>
    </row>
    <row r="40" spans="1:11">
      <c r="A40" s="1598" t="s">
        <v>1290</v>
      </c>
      <c r="B40" s="1597">
        <v>60.23</v>
      </c>
      <c r="C40" s="1596">
        <v>139.88</v>
      </c>
      <c r="D40" s="1595">
        <v>150.46</v>
      </c>
      <c r="E40" s="1596">
        <v>150.4</v>
      </c>
      <c r="F40" s="1595">
        <v>163.71</v>
      </c>
      <c r="G40" s="1596">
        <v>164.73</v>
      </c>
      <c r="H40" s="1595">
        <v>7.52</v>
      </c>
      <c r="I40" s="1596">
        <v>-0.05</v>
      </c>
      <c r="J40" s="1595">
        <v>9.5299999999999994</v>
      </c>
      <c r="K40" s="1594">
        <v>0.62</v>
      </c>
    </row>
    <row r="41" spans="1:11">
      <c r="A41" s="1593"/>
      <c r="B41" s="1592"/>
      <c r="C41" s="1592"/>
      <c r="D41" s="1592"/>
      <c r="E41" s="1592"/>
      <c r="F41" s="1592"/>
      <c r="G41" s="1592"/>
      <c r="H41" s="1592"/>
      <c r="I41" s="1592"/>
      <c r="J41" s="1592"/>
      <c r="K41" s="1591"/>
    </row>
    <row r="42" spans="1:11">
      <c r="A42" s="1590" t="s">
        <v>1295</v>
      </c>
      <c r="B42" s="1589"/>
      <c r="C42" s="1589"/>
      <c r="D42" s="1589"/>
      <c r="E42" s="1589"/>
      <c r="F42" s="1589"/>
      <c r="G42" s="1589"/>
      <c r="H42" s="1589"/>
      <c r="I42" s="1589"/>
      <c r="J42" s="1589"/>
      <c r="K42" s="1588"/>
    </row>
    <row r="43" spans="1:11">
      <c r="A43" s="1587" t="s">
        <v>1292</v>
      </c>
      <c r="B43" s="1586">
        <v>100</v>
      </c>
      <c r="C43" s="1585">
        <v>141.37</v>
      </c>
      <c r="D43" s="1584">
        <v>153.75</v>
      </c>
      <c r="E43" s="1585">
        <v>154.55000000000001</v>
      </c>
      <c r="F43" s="1584">
        <v>164.05</v>
      </c>
      <c r="G43" s="1585">
        <v>165.41</v>
      </c>
      <c r="H43" s="1584">
        <v>9.33</v>
      </c>
      <c r="I43" s="1585">
        <v>0.52</v>
      </c>
      <c r="J43" s="1584">
        <v>7.03</v>
      </c>
      <c r="K43" s="1583">
        <v>0.83</v>
      </c>
    </row>
    <row r="44" spans="1:11">
      <c r="A44" s="1582" t="s">
        <v>1291</v>
      </c>
      <c r="B44" s="1581">
        <v>44.14</v>
      </c>
      <c r="C44" s="1580">
        <v>138.80000000000001</v>
      </c>
      <c r="D44" s="1579">
        <v>149.1</v>
      </c>
      <c r="E44" s="1580">
        <v>150.87</v>
      </c>
      <c r="F44" s="1579">
        <v>162.68</v>
      </c>
      <c r="G44" s="1580">
        <v>164.69</v>
      </c>
      <c r="H44" s="1579">
        <v>8.6999999999999993</v>
      </c>
      <c r="I44" s="1580">
        <v>1.18</v>
      </c>
      <c r="J44" s="1579">
        <v>9.16</v>
      </c>
      <c r="K44" s="1578">
        <v>1.24</v>
      </c>
    </row>
    <row r="45" spans="1:11">
      <c r="A45" s="1598" t="s">
        <v>1290</v>
      </c>
      <c r="B45" s="1597">
        <v>55.86</v>
      </c>
      <c r="C45" s="1596">
        <v>143.43</v>
      </c>
      <c r="D45" s="1595">
        <v>157.53</v>
      </c>
      <c r="E45" s="1596">
        <v>157.53</v>
      </c>
      <c r="F45" s="1595">
        <v>165.15</v>
      </c>
      <c r="G45" s="1596">
        <v>165.98</v>
      </c>
      <c r="H45" s="1595">
        <v>9.83</v>
      </c>
      <c r="I45" s="1596">
        <v>0</v>
      </c>
      <c r="J45" s="1595">
        <v>5.37</v>
      </c>
      <c r="K45" s="1594">
        <v>0.51</v>
      </c>
    </row>
    <row r="46" spans="1:11">
      <c r="A46" s="1593"/>
      <c r="B46" s="1592"/>
      <c r="C46" s="1592"/>
      <c r="D46" s="1592"/>
      <c r="E46" s="1592"/>
      <c r="F46" s="1592"/>
      <c r="G46" s="1592"/>
      <c r="H46" s="1592"/>
      <c r="I46" s="1592"/>
      <c r="J46" s="1592"/>
      <c r="K46" s="1591"/>
    </row>
    <row r="47" spans="1:11">
      <c r="A47" s="1590" t="s">
        <v>1294</v>
      </c>
      <c r="B47" s="1589"/>
      <c r="C47" s="1589"/>
      <c r="D47" s="1589"/>
      <c r="E47" s="1589"/>
      <c r="F47" s="1589"/>
      <c r="G47" s="1589"/>
      <c r="H47" s="1589"/>
      <c r="I47" s="1589"/>
      <c r="J47" s="1589"/>
      <c r="K47" s="1588"/>
    </row>
    <row r="48" spans="1:11">
      <c r="A48" s="1587" t="s">
        <v>1292</v>
      </c>
      <c r="B48" s="1586">
        <v>100</v>
      </c>
      <c r="C48" s="1585">
        <v>146.16999999999999</v>
      </c>
      <c r="D48" s="1584">
        <v>158.56</v>
      </c>
      <c r="E48" s="1585">
        <v>159.06</v>
      </c>
      <c r="F48" s="1584">
        <v>170.46</v>
      </c>
      <c r="G48" s="1585">
        <v>171.92</v>
      </c>
      <c r="H48" s="1584">
        <v>8.82</v>
      </c>
      <c r="I48" s="1585">
        <v>0.31</v>
      </c>
      <c r="J48" s="1584">
        <v>8.09</v>
      </c>
      <c r="K48" s="1583">
        <v>0.86</v>
      </c>
    </row>
    <row r="49" spans="1:11">
      <c r="A49" s="1582" t="s">
        <v>1291</v>
      </c>
      <c r="B49" s="1581">
        <v>46.88</v>
      </c>
      <c r="C49" s="1580">
        <v>141.79</v>
      </c>
      <c r="D49" s="1579">
        <v>151.87</v>
      </c>
      <c r="E49" s="1580">
        <v>152.93</v>
      </c>
      <c r="F49" s="1579">
        <v>165.67</v>
      </c>
      <c r="G49" s="1580">
        <v>167.92</v>
      </c>
      <c r="H49" s="1579">
        <v>7.86</v>
      </c>
      <c r="I49" s="1580">
        <v>0.7</v>
      </c>
      <c r="J49" s="1579">
        <v>9.8000000000000007</v>
      </c>
      <c r="K49" s="1578">
        <v>1.36</v>
      </c>
    </row>
    <row r="50" spans="1:11">
      <c r="A50" s="1598" t="s">
        <v>1290</v>
      </c>
      <c r="B50" s="1597">
        <v>53.12</v>
      </c>
      <c r="C50" s="1596">
        <v>150.16</v>
      </c>
      <c r="D50" s="1595">
        <v>164.72</v>
      </c>
      <c r="E50" s="1596">
        <v>164.67</v>
      </c>
      <c r="F50" s="1595">
        <v>174.8</v>
      </c>
      <c r="G50" s="1596">
        <v>175.53</v>
      </c>
      <c r="H50" s="1595">
        <v>9.67</v>
      </c>
      <c r="I50" s="1596">
        <v>-0.03</v>
      </c>
      <c r="J50" s="1595">
        <v>6.6</v>
      </c>
      <c r="K50" s="1594">
        <v>0.42</v>
      </c>
    </row>
    <row r="51" spans="1:11">
      <c r="A51" s="1593"/>
      <c r="B51" s="1592"/>
      <c r="C51" s="1592"/>
      <c r="D51" s="1592"/>
      <c r="E51" s="1592"/>
      <c r="F51" s="1592"/>
      <c r="G51" s="1592"/>
      <c r="H51" s="1592"/>
      <c r="I51" s="1592"/>
      <c r="J51" s="1592"/>
      <c r="K51" s="1591"/>
    </row>
    <row r="52" spans="1:11">
      <c r="A52" s="1590" t="s">
        <v>1293</v>
      </c>
      <c r="B52" s="1589"/>
      <c r="C52" s="1589"/>
      <c r="D52" s="1589"/>
      <c r="E52" s="1589"/>
      <c r="F52" s="1589"/>
      <c r="G52" s="1589"/>
      <c r="H52" s="1589"/>
      <c r="I52" s="1589"/>
      <c r="J52" s="1589"/>
      <c r="K52" s="1588"/>
    </row>
    <row r="53" spans="1:11">
      <c r="A53" s="1587" t="s">
        <v>1292</v>
      </c>
      <c r="B53" s="1586">
        <v>100</v>
      </c>
      <c r="C53" s="1585">
        <v>139.97999999999999</v>
      </c>
      <c r="D53" s="1584">
        <v>148.21</v>
      </c>
      <c r="E53" s="1585">
        <v>149.34</v>
      </c>
      <c r="F53" s="1584">
        <v>165.19</v>
      </c>
      <c r="G53" s="1585">
        <v>166.25</v>
      </c>
      <c r="H53" s="1584">
        <v>6.68</v>
      </c>
      <c r="I53" s="1585">
        <v>0.76</v>
      </c>
      <c r="J53" s="1584">
        <v>11.32</v>
      </c>
      <c r="K53" s="1583">
        <v>0.64</v>
      </c>
    </row>
    <row r="54" spans="1:11">
      <c r="A54" s="1582" t="s">
        <v>1291</v>
      </c>
      <c r="B54" s="1581">
        <v>59.53</v>
      </c>
      <c r="C54" s="1580">
        <v>137.13</v>
      </c>
      <c r="D54" s="1579">
        <v>144.36000000000001</v>
      </c>
      <c r="E54" s="1580">
        <v>146.19999999999999</v>
      </c>
      <c r="F54" s="1579">
        <v>163.71</v>
      </c>
      <c r="G54" s="1580">
        <v>165.08</v>
      </c>
      <c r="H54" s="1579">
        <v>6.61</v>
      </c>
      <c r="I54" s="1580">
        <v>1.27</v>
      </c>
      <c r="J54" s="1579">
        <v>12.92</v>
      </c>
      <c r="K54" s="1578">
        <v>0.84</v>
      </c>
    </row>
    <row r="55" spans="1:11" ht="14.4" thickBot="1">
      <c r="A55" s="1577" t="s">
        <v>1290</v>
      </c>
      <c r="B55" s="1576">
        <v>40.47</v>
      </c>
      <c r="C55" s="1575">
        <v>144.28</v>
      </c>
      <c r="D55" s="1574">
        <v>154.05000000000001</v>
      </c>
      <c r="E55" s="1575">
        <v>154.08000000000001</v>
      </c>
      <c r="F55" s="1574">
        <v>167.4</v>
      </c>
      <c r="G55" s="1575">
        <v>167.98</v>
      </c>
      <c r="H55" s="1574">
        <v>6.79</v>
      </c>
      <c r="I55" s="1575">
        <v>0.02</v>
      </c>
      <c r="J55" s="1574">
        <v>9.02</v>
      </c>
      <c r="K55" s="1573">
        <v>0.35</v>
      </c>
    </row>
    <row r="56" spans="1:11" ht="14.4" thickTop="1">
      <c r="A56" s="1572" t="s">
        <v>1289</v>
      </c>
    </row>
  </sheetData>
  <mergeCells count="15">
    <mergeCell ref="A37:B37"/>
    <mergeCell ref="H6:K6"/>
    <mergeCell ref="H7:H8"/>
    <mergeCell ref="I7:I8"/>
    <mergeCell ref="J7:J8"/>
    <mergeCell ref="K7:K8"/>
    <mergeCell ref="A6:A8"/>
    <mergeCell ref="B6:B8"/>
    <mergeCell ref="D6:E6"/>
    <mergeCell ref="F6:G6"/>
    <mergeCell ref="A5:K5"/>
    <mergeCell ref="A1:K1"/>
    <mergeCell ref="A2:K2"/>
    <mergeCell ref="A3:K3"/>
    <mergeCell ref="A4:K4"/>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K19" sqref="K19"/>
    </sheetView>
  </sheetViews>
  <sheetFormatPr defaultColWidth="9.109375" defaultRowHeight="15" customHeight="1"/>
  <cols>
    <col min="1" max="1" width="7.109375" style="2538" customWidth="1"/>
    <col min="2" max="2" width="7" style="2538" customWidth="1"/>
    <col min="3" max="3" width="38.33203125" style="2538" customWidth="1"/>
    <col min="4" max="4" width="13.109375" style="2538" customWidth="1"/>
    <col min="5" max="6" width="13.88671875" style="2538" bestFit="1" customWidth="1"/>
    <col min="7" max="7" width="14" style="2538" customWidth="1"/>
    <col min="8" max="8" width="12.44140625" style="2538" customWidth="1"/>
    <col min="9" max="9" width="12.5546875" style="2538" customWidth="1"/>
    <col min="10" max="10" width="9.109375" style="2538" customWidth="1"/>
    <col min="11" max="13" width="14.33203125" style="2538" bestFit="1" customWidth="1"/>
    <col min="14" max="16384" width="9.109375" style="2538"/>
  </cols>
  <sheetData>
    <row r="1" spans="1:20" ht="15" customHeight="1">
      <c r="A1" s="2539"/>
      <c r="B1" s="3261" t="s">
        <v>1961</v>
      </c>
      <c r="C1" s="3262"/>
      <c r="D1" s="3262"/>
      <c r="E1" s="3262"/>
      <c r="F1" s="3262"/>
      <c r="G1" s="3262"/>
      <c r="H1" s="3262"/>
      <c r="I1" s="3262"/>
      <c r="J1" s="2539"/>
      <c r="K1" s="2539"/>
    </row>
    <row r="2" spans="1:20" ht="15" customHeight="1">
      <c r="A2" s="2539"/>
      <c r="B2" s="3263" t="s">
        <v>28</v>
      </c>
      <c r="C2" s="3262"/>
      <c r="D2" s="3262"/>
      <c r="E2" s="3262"/>
      <c r="F2" s="3262"/>
      <c r="G2" s="3262"/>
      <c r="H2" s="3262"/>
      <c r="I2" s="3262"/>
      <c r="J2" s="2539"/>
      <c r="K2" s="2539"/>
    </row>
    <row r="3" spans="1:20" ht="15" customHeight="1" thickBot="1">
      <c r="A3" s="2539"/>
      <c r="B3" s="3264" t="s">
        <v>123</v>
      </c>
      <c r="C3" s="3262"/>
      <c r="D3" s="3262"/>
      <c r="E3" s="3262"/>
      <c r="F3" s="3262"/>
      <c r="G3" s="3262"/>
      <c r="H3" s="3262"/>
      <c r="I3" s="3262"/>
      <c r="J3" s="2539"/>
      <c r="K3" s="2539"/>
    </row>
    <row r="4" spans="1:20" ht="15" customHeight="1" thickTop="1">
      <c r="A4" s="2539"/>
      <c r="B4" s="3265" t="s">
        <v>141</v>
      </c>
      <c r="C4" s="3266"/>
      <c r="D4" s="2618">
        <v>2022</v>
      </c>
      <c r="E4" s="2617">
        <v>2022</v>
      </c>
      <c r="F4" s="2618">
        <v>2023</v>
      </c>
      <c r="G4" s="2617">
        <v>2023</v>
      </c>
      <c r="H4" s="3269" t="s">
        <v>1450</v>
      </c>
      <c r="I4" s="3270"/>
      <c r="J4" s="2539"/>
      <c r="K4" s="2539"/>
    </row>
    <row r="5" spans="1:20" ht="15" customHeight="1">
      <c r="A5" s="2539"/>
      <c r="B5" s="3267"/>
      <c r="C5" s="3252"/>
      <c r="D5" s="3255" t="s">
        <v>127</v>
      </c>
      <c r="E5" s="3255" t="s">
        <v>505</v>
      </c>
      <c r="F5" s="3255" t="s">
        <v>127</v>
      </c>
      <c r="G5" s="3255" t="s">
        <v>505</v>
      </c>
      <c r="H5" s="2616" t="s">
        <v>1960</v>
      </c>
      <c r="I5" s="2615" t="s">
        <v>505</v>
      </c>
      <c r="J5" s="2539"/>
      <c r="K5" s="2539"/>
    </row>
    <row r="6" spans="1:20" ht="15" customHeight="1">
      <c r="A6" s="2539"/>
      <c r="B6" s="3268"/>
      <c r="C6" s="3258"/>
      <c r="D6" s="3271"/>
      <c r="E6" s="3256"/>
      <c r="F6" s="3256"/>
      <c r="G6" s="3256"/>
      <c r="H6" s="2614" t="s">
        <v>418</v>
      </c>
      <c r="I6" s="2613" t="s">
        <v>458</v>
      </c>
      <c r="J6" s="2539"/>
      <c r="K6" s="2539"/>
    </row>
    <row r="7" spans="1:20" ht="21" customHeight="1">
      <c r="A7" s="2539"/>
      <c r="B7" s="3257" t="s">
        <v>1959</v>
      </c>
      <c r="C7" s="3258"/>
      <c r="D7" s="2612">
        <v>1144679.319930257</v>
      </c>
      <c r="E7" s="2611">
        <v>1138635.8617094902</v>
      </c>
      <c r="F7" s="2611">
        <v>1440143.1710267835</v>
      </c>
      <c r="G7" s="2611">
        <v>1499421.0997410452</v>
      </c>
      <c r="H7" s="2605">
        <v>-0.52796081099246805</v>
      </c>
      <c r="I7" s="2604">
        <v>4.1161135855678879</v>
      </c>
      <c r="J7" s="2544"/>
      <c r="K7" s="2544"/>
      <c r="L7" s="2544"/>
      <c r="M7" s="2544"/>
      <c r="N7" s="2544"/>
      <c r="O7" s="2544"/>
      <c r="P7" s="2544"/>
      <c r="Q7" s="2575"/>
      <c r="R7" s="2575"/>
      <c r="S7" s="2575"/>
      <c r="T7" s="2575"/>
    </row>
    <row r="8" spans="1:20" ht="21" customHeight="1">
      <c r="A8" s="2539"/>
      <c r="B8" s="2610" t="s">
        <v>1958</v>
      </c>
      <c r="C8" s="2609"/>
      <c r="D8" s="2594">
        <v>88284.680063007007</v>
      </c>
      <c r="E8" s="2593">
        <v>87108.614820839997</v>
      </c>
      <c r="F8" s="2593">
        <v>94366.73817977366</v>
      </c>
      <c r="G8" s="2593">
        <v>92897.616953374963</v>
      </c>
      <c r="H8" s="2589">
        <v>-1.332128339059139</v>
      </c>
      <c r="I8" s="2581">
        <v>-1.556821031156062</v>
      </c>
      <c r="J8" s="2544"/>
      <c r="K8" s="2544"/>
      <c r="L8" s="2544"/>
      <c r="M8" s="2544"/>
      <c r="N8" s="2544"/>
      <c r="O8" s="2544"/>
      <c r="P8" s="2544"/>
      <c r="Q8" s="2575"/>
      <c r="R8" s="2575"/>
      <c r="S8" s="2575"/>
      <c r="T8" s="2575"/>
    </row>
    <row r="9" spans="1:20" ht="21" customHeight="1">
      <c r="A9" s="2539"/>
      <c r="B9" s="2610" t="s">
        <v>1957</v>
      </c>
      <c r="C9" s="2609"/>
      <c r="D9" s="2598">
        <v>1056394.6398672501</v>
      </c>
      <c r="E9" s="2597">
        <v>1051527.2468886501</v>
      </c>
      <c r="F9" s="2597">
        <v>1345776.43284701</v>
      </c>
      <c r="G9" s="2597">
        <v>1406523.4827876701</v>
      </c>
      <c r="H9" s="2596">
        <v>-0.46075517566158908</v>
      </c>
      <c r="I9" s="2595">
        <v>4.5139035324127832</v>
      </c>
      <c r="J9" s="2544"/>
      <c r="K9" s="2544"/>
      <c r="L9" s="2544"/>
      <c r="M9" s="2544"/>
      <c r="N9" s="2544"/>
      <c r="O9" s="2544"/>
      <c r="P9" s="2544"/>
      <c r="Q9" s="2575"/>
      <c r="R9" s="2575"/>
      <c r="S9" s="2575"/>
      <c r="T9" s="2575"/>
    </row>
    <row r="10" spans="1:20" ht="21" customHeight="1">
      <c r="A10" s="2539"/>
      <c r="B10" s="2599"/>
      <c r="C10" s="2586" t="s">
        <v>1954</v>
      </c>
      <c r="D10" s="2594">
        <v>783819.60482347012</v>
      </c>
      <c r="E10" s="2593">
        <v>772179.3818567202</v>
      </c>
      <c r="F10" s="2593">
        <v>1013087.79296833</v>
      </c>
      <c r="G10" s="2593">
        <v>1071477.9240915002</v>
      </c>
      <c r="H10" s="2589">
        <v>-1.4850640243135445</v>
      </c>
      <c r="I10" s="2581">
        <v>5.7635805631502279</v>
      </c>
      <c r="J10" s="2544"/>
      <c r="K10" s="2544"/>
      <c r="L10" s="2544"/>
      <c r="M10" s="2544"/>
      <c r="N10" s="2544"/>
      <c r="O10" s="2544"/>
      <c r="P10" s="2544"/>
      <c r="Q10" s="2575"/>
      <c r="R10" s="2575"/>
      <c r="S10" s="2575"/>
      <c r="T10" s="2575"/>
    </row>
    <row r="11" spans="1:20" ht="15.6">
      <c r="A11" s="2539"/>
      <c r="B11" s="2599"/>
      <c r="C11" s="2608" t="s">
        <v>1953</v>
      </c>
      <c r="D11" s="2594">
        <v>272575.03504377999</v>
      </c>
      <c r="E11" s="2593">
        <v>279347.86503192998</v>
      </c>
      <c r="F11" s="2593">
        <v>332688.63987868006</v>
      </c>
      <c r="G11" s="2593">
        <v>335045.55869616999</v>
      </c>
      <c r="H11" s="2589">
        <v>2.4847579995952884</v>
      </c>
      <c r="I11" s="2581">
        <v>0.70844583642815451</v>
      </c>
      <c r="J11" s="2544"/>
      <c r="K11" s="2544"/>
      <c r="L11" s="2544"/>
      <c r="M11" s="2544"/>
      <c r="N11" s="2544"/>
      <c r="O11" s="2544"/>
      <c r="P11" s="2544"/>
      <c r="Q11" s="2575"/>
      <c r="R11" s="2575"/>
      <c r="S11" s="2575"/>
      <c r="T11" s="2575"/>
    </row>
    <row r="12" spans="1:20" ht="21" customHeight="1">
      <c r="A12" s="2539"/>
      <c r="B12" s="3259" t="s">
        <v>1956</v>
      </c>
      <c r="C12" s="3260"/>
      <c r="D12" s="2607">
        <v>159407.51639954621</v>
      </c>
      <c r="E12" s="2606">
        <v>137627.84643569085</v>
      </c>
      <c r="F12" s="2606">
        <v>193585.9757476431</v>
      </c>
      <c r="G12" s="2606">
        <v>192377.10871972016</v>
      </c>
      <c r="H12" s="2605">
        <v>-13.662887708046213</v>
      </c>
      <c r="I12" s="2604">
        <v>-0.62446002260969635</v>
      </c>
      <c r="J12" s="2544"/>
      <c r="K12" s="2544"/>
      <c r="L12" s="2544"/>
      <c r="M12" s="2544"/>
      <c r="N12" s="2544"/>
      <c r="O12" s="2544"/>
      <c r="P12" s="2544"/>
      <c r="Q12" s="2575"/>
      <c r="R12" s="2575"/>
      <c r="S12" s="2575"/>
      <c r="T12" s="2575"/>
    </row>
    <row r="13" spans="1:20" ht="21" customHeight="1">
      <c r="A13" s="2539"/>
      <c r="B13" s="2599"/>
      <c r="C13" s="2601" t="s">
        <v>1954</v>
      </c>
      <c r="D13" s="2594">
        <v>144563.89666019101</v>
      </c>
      <c r="E13" s="2593">
        <v>128084.16785264142</v>
      </c>
      <c r="F13" s="2593">
        <v>179573.01616438062</v>
      </c>
      <c r="G13" s="2593">
        <v>180279.19233614425</v>
      </c>
      <c r="H13" s="2589">
        <v>-11.399615801922181</v>
      </c>
      <c r="I13" s="2581">
        <v>0.39325294348076056</v>
      </c>
      <c r="J13" s="2544"/>
      <c r="K13" s="2544"/>
      <c r="L13" s="2544"/>
      <c r="M13" s="2544"/>
      <c r="N13" s="2544"/>
      <c r="O13" s="2544"/>
      <c r="P13" s="2544"/>
      <c r="Q13" s="2575"/>
      <c r="R13" s="2575"/>
      <c r="S13" s="2575"/>
      <c r="T13" s="2575"/>
    </row>
    <row r="14" spans="1:20" ht="21" customHeight="1">
      <c r="A14" s="2539"/>
      <c r="B14" s="2599"/>
      <c r="C14" s="2547" t="s">
        <v>1953</v>
      </c>
      <c r="D14" s="2594">
        <v>14843.619739355201</v>
      </c>
      <c r="E14" s="2593">
        <v>9543.6785830494337</v>
      </c>
      <c r="F14" s="2593">
        <v>14012.959583262469</v>
      </c>
      <c r="G14" s="2593">
        <v>12097.916383575903</v>
      </c>
      <c r="H14" s="2589">
        <v>-35.7051800663818</v>
      </c>
      <c r="I14" s="2581">
        <v>-13.666229380793723</v>
      </c>
      <c r="J14" s="2544"/>
      <c r="K14" s="2544"/>
      <c r="L14" s="2544"/>
      <c r="M14" s="2544"/>
      <c r="N14" s="2544"/>
      <c r="O14" s="2544"/>
      <c r="P14" s="2544"/>
      <c r="Q14" s="2575"/>
      <c r="R14" s="2575"/>
      <c r="S14" s="2575"/>
      <c r="T14" s="2575"/>
    </row>
    <row r="15" spans="1:20" ht="21" customHeight="1">
      <c r="A15" s="2539"/>
      <c r="B15" s="3259" t="s">
        <v>1955</v>
      </c>
      <c r="C15" s="3260"/>
      <c r="D15" s="2607">
        <v>1215802.1562667964</v>
      </c>
      <c r="E15" s="2606">
        <v>1189155.0933243411</v>
      </c>
      <c r="F15" s="2606">
        <v>1539362.408594653</v>
      </c>
      <c r="G15" s="2606">
        <v>1598900.5915073901</v>
      </c>
      <c r="H15" s="2605">
        <v>-2.1917269026958195</v>
      </c>
      <c r="I15" s="2604">
        <v>3.867717087303177</v>
      </c>
      <c r="J15" s="2544"/>
      <c r="K15" s="2544"/>
      <c r="L15" s="2544"/>
      <c r="M15" s="2544"/>
      <c r="N15" s="2544"/>
      <c r="O15" s="2544"/>
      <c r="P15" s="2544"/>
      <c r="Q15" s="2575"/>
      <c r="R15" s="2575"/>
      <c r="S15" s="2575"/>
      <c r="T15" s="2575"/>
    </row>
    <row r="16" spans="1:20" ht="21" customHeight="1">
      <c r="A16" s="2539"/>
      <c r="B16" s="2599"/>
      <c r="C16" s="2601" t="s">
        <v>1954</v>
      </c>
      <c r="D16" s="2594">
        <v>928383.50148366112</v>
      </c>
      <c r="E16" s="2593">
        <v>900263.54970936163</v>
      </c>
      <c r="F16" s="2593">
        <v>1192660.8091327106</v>
      </c>
      <c r="G16" s="2593">
        <v>1251757.1164276444</v>
      </c>
      <c r="H16" s="2589">
        <v>-3.0289154998296084</v>
      </c>
      <c r="I16" s="2581">
        <v>4.9549969985102535</v>
      </c>
      <c r="J16" s="2544"/>
      <c r="K16" s="2544"/>
      <c r="L16" s="2544"/>
      <c r="M16" s="2544"/>
      <c r="N16" s="2544"/>
      <c r="O16" s="2544"/>
      <c r="P16" s="2544"/>
      <c r="Q16" s="2575"/>
      <c r="R16" s="2575"/>
      <c r="S16" s="2575"/>
      <c r="T16" s="2575"/>
    </row>
    <row r="17" spans="1:20" ht="21" customHeight="1">
      <c r="A17" s="2539"/>
      <c r="B17" s="2599"/>
      <c r="C17" s="2601" t="s">
        <v>1952</v>
      </c>
      <c r="D17" s="2594">
        <v>76.359751189644712</v>
      </c>
      <c r="E17" s="2593">
        <v>75.706150927094868</v>
      </c>
      <c r="F17" s="2593">
        <v>77.47758438648242</v>
      </c>
      <c r="G17" s="2593">
        <v>78.288614256345326</v>
      </c>
      <c r="H17" s="2589" t="s">
        <v>73</v>
      </c>
      <c r="I17" s="2581" t="s">
        <v>73</v>
      </c>
      <c r="J17" s="2544"/>
      <c r="K17" s="2544"/>
      <c r="L17" s="2544"/>
      <c r="M17" s="2544"/>
      <c r="N17" s="2544"/>
      <c r="O17" s="2544"/>
      <c r="P17" s="2544"/>
      <c r="Q17" s="2575"/>
      <c r="R17" s="2575"/>
      <c r="S17" s="2575"/>
      <c r="T17" s="2575"/>
    </row>
    <row r="18" spans="1:20" ht="21" customHeight="1">
      <c r="A18" s="2539"/>
      <c r="B18" s="2599"/>
      <c r="C18" s="2601" t="s">
        <v>1953</v>
      </c>
      <c r="D18" s="2594">
        <v>287418.65478313522</v>
      </c>
      <c r="E18" s="2593">
        <v>288891.54361497943</v>
      </c>
      <c r="F18" s="2593">
        <v>346701.5994619425</v>
      </c>
      <c r="G18" s="2593">
        <v>347143.47507974587</v>
      </c>
      <c r="H18" s="2589">
        <v>0.51245415262121696</v>
      </c>
      <c r="I18" s="2581">
        <v>0.12745127755083274</v>
      </c>
      <c r="J18" s="2544"/>
      <c r="K18" s="2544"/>
      <c r="L18" s="2544"/>
      <c r="M18" s="2544"/>
      <c r="N18" s="2544"/>
      <c r="O18" s="2544"/>
      <c r="P18" s="2544"/>
      <c r="Q18" s="2575"/>
      <c r="R18" s="2575"/>
      <c r="S18" s="2575"/>
      <c r="T18" s="2575"/>
    </row>
    <row r="19" spans="1:20" ht="21" customHeight="1">
      <c r="A19" s="2539"/>
      <c r="B19" s="2599"/>
      <c r="C19" s="2601" t="s">
        <v>1952</v>
      </c>
      <c r="D19" s="2594">
        <v>23.640248810355281</v>
      </c>
      <c r="E19" s="2593">
        <v>24.293849072905115</v>
      </c>
      <c r="F19" s="2593">
        <v>22.522415613517584</v>
      </c>
      <c r="G19" s="2593">
        <v>21.711385743654681</v>
      </c>
      <c r="H19" s="2589" t="s">
        <v>73</v>
      </c>
      <c r="I19" s="2581" t="s">
        <v>73</v>
      </c>
      <c r="J19" s="2544"/>
      <c r="K19" s="2544"/>
      <c r="L19" s="2544"/>
      <c r="M19" s="2544"/>
      <c r="N19" s="2544"/>
      <c r="O19" s="2544"/>
      <c r="P19" s="2544"/>
      <c r="Q19" s="2575"/>
      <c r="R19" s="2575"/>
      <c r="S19" s="2575"/>
      <c r="T19" s="2575"/>
    </row>
    <row r="20" spans="1:20" ht="21" customHeight="1">
      <c r="A20" s="2539"/>
      <c r="B20" s="3259" t="s">
        <v>1951</v>
      </c>
      <c r="C20" s="3260"/>
      <c r="D20" s="2607">
        <v>1304086.8363298033</v>
      </c>
      <c r="E20" s="2606">
        <v>1276263.7081451809</v>
      </c>
      <c r="F20" s="2606">
        <v>1633729.1467744266</v>
      </c>
      <c r="G20" s="2606">
        <v>1691798.2084607654</v>
      </c>
      <c r="H20" s="2605">
        <v>-2.1335333974328989</v>
      </c>
      <c r="I20" s="2604">
        <v>3.5543873230754457</v>
      </c>
      <c r="J20" s="2544"/>
      <c r="K20" s="2544"/>
      <c r="L20" s="2544"/>
      <c r="M20" s="2544"/>
      <c r="N20" s="2544"/>
      <c r="O20" s="2544"/>
      <c r="P20" s="2544"/>
      <c r="Q20" s="2575"/>
      <c r="R20" s="2575"/>
      <c r="S20" s="2575"/>
      <c r="T20" s="2575"/>
    </row>
    <row r="21" spans="1:20" ht="21" customHeight="1">
      <c r="A21" s="2539"/>
      <c r="B21" s="2603" t="s">
        <v>1950</v>
      </c>
      <c r="C21" s="2602"/>
      <c r="D21" s="2600"/>
      <c r="E21" s="2586"/>
      <c r="F21" s="2586"/>
      <c r="G21" s="2586"/>
      <c r="H21" s="2589"/>
      <c r="I21" s="2581"/>
      <c r="J21" s="2544"/>
      <c r="K21" s="2544"/>
      <c r="L21" s="2544"/>
      <c r="M21" s="2544"/>
      <c r="N21" s="2544"/>
      <c r="O21" s="2544"/>
      <c r="P21" s="2544"/>
      <c r="Q21" s="2575"/>
      <c r="R21" s="2575"/>
      <c r="S21" s="2575"/>
      <c r="T21" s="2575"/>
    </row>
    <row r="22" spans="1:20" ht="6" customHeight="1">
      <c r="A22" s="2539"/>
      <c r="B22" s="2603"/>
      <c r="C22" s="2602"/>
      <c r="D22" s="2600"/>
      <c r="E22" s="2586"/>
      <c r="F22" s="2586"/>
      <c r="G22" s="2586"/>
      <c r="H22" s="2589"/>
      <c r="I22" s="2581"/>
      <c r="J22" s="2544"/>
      <c r="K22" s="2544"/>
      <c r="L22" s="2544"/>
      <c r="M22" s="2544"/>
      <c r="N22" s="2544"/>
      <c r="O22" s="2544"/>
      <c r="P22" s="2544"/>
      <c r="Q22" s="2575"/>
      <c r="R22" s="2575"/>
      <c r="S22" s="2575"/>
      <c r="T22" s="2575"/>
    </row>
    <row r="23" spans="1:20" ht="21" customHeight="1">
      <c r="A23" s="2539"/>
      <c r="B23" s="3251" t="s">
        <v>1949</v>
      </c>
      <c r="C23" s="3252"/>
      <c r="D23" s="2600"/>
      <c r="E23" s="2586"/>
      <c r="F23" s="2586"/>
      <c r="G23" s="2586"/>
      <c r="H23" s="2589"/>
      <c r="I23" s="2581"/>
      <c r="J23" s="2544"/>
      <c r="K23" s="2544"/>
      <c r="L23" s="2544"/>
      <c r="M23" s="2544"/>
      <c r="N23" s="2544"/>
      <c r="O23" s="2544"/>
      <c r="P23" s="2544"/>
      <c r="Q23" s="2575"/>
      <c r="R23" s="2575"/>
      <c r="S23" s="2575"/>
      <c r="T23" s="2575"/>
    </row>
    <row r="24" spans="1:20" ht="6.75" customHeight="1">
      <c r="A24" s="2539"/>
      <c r="B24" s="2591"/>
      <c r="C24" s="2601"/>
      <c r="D24" s="2600"/>
      <c r="E24" s="2586"/>
      <c r="F24" s="2586"/>
      <c r="G24" s="2586"/>
      <c r="H24" s="2589"/>
      <c r="I24" s="2581"/>
      <c r="J24" s="2544"/>
      <c r="K24" s="2544"/>
      <c r="L24" s="2544"/>
      <c r="M24" s="2544"/>
      <c r="N24" s="2544"/>
      <c r="O24" s="2544"/>
      <c r="P24" s="2544"/>
      <c r="Q24" s="2575"/>
      <c r="R24" s="2575"/>
      <c r="S24" s="2575"/>
      <c r="T24" s="2575"/>
    </row>
    <row r="25" spans="1:20" ht="21" customHeight="1">
      <c r="A25" s="2539"/>
      <c r="B25" s="2599"/>
      <c r="C25" s="2586" t="s">
        <v>1947</v>
      </c>
      <c r="D25" s="2594">
        <v>7.7876127952574974</v>
      </c>
      <c r="E25" s="2593">
        <v>8.9801478686567808</v>
      </c>
      <c r="F25" s="2593">
        <v>11.670725876873046</v>
      </c>
      <c r="G25" s="2593">
        <v>12.646271722650301</v>
      </c>
      <c r="H25" s="2589" t="s">
        <v>73</v>
      </c>
      <c r="I25" s="2581" t="s">
        <v>73</v>
      </c>
      <c r="J25" s="2544"/>
      <c r="K25" s="2544"/>
      <c r="L25" s="2544"/>
      <c r="M25" s="2544"/>
      <c r="N25" s="2544"/>
      <c r="O25" s="2544"/>
      <c r="P25" s="2544"/>
      <c r="Q25" s="2575"/>
      <c r="R25" s="2575"/>
      <c r="S25" s="2575"/>
      <c r="T25" s="2575"/>
    </row>
    <row r="26" spans="1:20" ht="21" customHeight="1">
      <c r="A26" s="2539"/>
      <c r="B26" s="2599"/>
      <c r="C26" s="2586" t="s">
        <v>1946</v>
      </c>
      <c r="D26" s="2594">
        <v>6.9354154381969693</v>
      </c>
      <c r="E26" s="2593">
        <v>7.7193412993340411</v>
      </c>
      <c r="F26" s="2593">
        <v>9.9581372305098554</v>
      </c>
      <c r="G26" s="2593">
        <v>10.322448200400766</v>
      </c>
      <c r="H26" s="2589" t="s">
        <v>73</v>
      </c>
      <c r="I26" s="2581" t="s">
        <v>73</v>
      </c>
      <c r="J26" s="2544"/>
      <c r="K26" s="2544"/>
      <c r="L26" s="2544"/>
      <c r="M26" s="2544"/>
      <c r="N26" s="2544"/>
      <c r="O26" s="2544"/>
      <c r="P26" s="2544"/>
      <c r="Q26" s="2575"/>
      <c r="R26" s="2575"/>
      <c r="S26" s="2575"/>
      <c r="T26" s="2575"/>
    </row>
    <row r="27" spans="1:20" ht="10.5" customHeight="1">
      <c r="A27" s="2539"/>
      <c r="B27" s="2599"/>
      <c r="C27" s="2586"/>
      <c r="D27" s="2594"/>
      <c r="E27" s="2593"/>
      <c r="F27" s="2593"/>
      <c r="G27" s="2593"/>
      <c r="H27" s="2589"/>
      <c r="I27" s="2581"/>
      <c r="J27" s="2544"/>
      <c r="K27" s="2544"/>
      <c r="L27" s="2544"/>
      <c r="M27" s="2544"/>
      <c r="N27" s="2544"/>
      <c r="O27" s="2544"/>
      <c r="P27" s="2544"/>
      <c r="Q27" s="2575"/>
      <c r="R27" s="2575"/>
      <c r="S27" s="2575"/>
      <c r="T27" s="2575"/>
    </row>
    <row r="28" spans="1:20" ht="21" customHeight="1">
      <c r="A28" s="2539"/>
      <c r="B28" s="3251" t="s">
        <v>1948</v>
      </c>
      <c r="C28" s="3252"/>
      <c r="D28" s="2598"/>
      <c r="E28" s="2597"/>
      <c r="F28" s="2597"/>
      <c r="G28" s="2597"/>
      <c r="H28" s="2596"/>
      <c r="I28" s="2595"/>
      <c r="J28" s="2544"/>
      <c r="K28" s="2544"/>
      <c r="L28" s="2544"/>
      <c r="M28" s="2544"/>
      <c r="N28" s="2544"/>
      <c r="O28" s="2544"/>
      <c r="P28" s="2544"/>
      <c r="Q28" s="2575"/>
      <c r="R28" s="2575"/>
      <c r="S28" s="2575"/>
      <c r="T28" s="2575"/>
    </row>
    <row r="29" spans="1:20" ht="21" customHeight="1">
      <c r="A29" s="2539"/>
      <c r="B29" s="2591"/>
      <c r="C29" s="2586" t="s">
        <v>1947</v>
      </c>
      <c r="D29" s="2594">
        <v>8.3531052156649306</v>
      </c>
      <c r="E29" s="2593">
        <v>9.6379663871295893</v>
      </c>
      <c r="F29" s="2593">
        <v>12.38617035378231</v>
      </c>
      <c r="G29" s="2592">
        <v>13.381031915134498</v>
      </c>
      <c r="H29" s="2589" t="s">
        <v>73</v>
      </c>
      <c r="I29" s="2581" t="s">
        <v>73</v>
      </c>
      <c r="J29" s="2544"/>
      <c r="K29" s="2544"/>
      <c r="L29" s="2544"/>
      <c r="M29" s="2544"/>
      <c r="N29" s="2544"/>
      <c r="O29" s="2544"/>
      <c r="P29" s="2544"/>
      <c r="Q29" s="2575"/>
      <c r="R29" s="2575"/>
      <c r="S29" s="2575"/>
      <c r="T29" s="2575"/>
    </row>
    <row r="30" spans="1:20" ht="21" customHeight="1">
      <c r="A30" s="2539"/>
      <c r="B30" s="2591"/>
      <c r="C30" s="2542" t="s">
        <v>1946</v>
      </c>
      <c r="D30" s="2594">
        <v>7.4390261037227976</v>
      </c>
      <c r="E30" s="2593">
        <v>8.2848025513516443</v>
      </c>
      <c r="F30" s="2593">
        <v>10.56859577071007</v>
      </c>
      <c r="G30" s="2592">
        <v>10.922192076933978</v>
      </c>
      <c r="H30" s="2589" t="s">
        <v>73</v>
      </c>
      <c r="I30" s="2581" t="s">
        <v>73</v>
      </c>
      <c r="J30" s="2544"/>
      <c r="K30" s="2544"/>
      <c r="L30" s="2544"/>
      <c r="M30" s="2544"/>
      <c r="N30" s="2544"/>
      <c r="O30" s="2544"/>
      <c r="P30" s="2544"/>
      <c r="Q30" s="2575"/>
      <c r="R30" s="2575"/>
      <c r="S30" s="2575"/>
      <c r="T30" s="2575"/>
    </row>
    <row r="31" spans="1:20" ht="7.5" customHeight="1">
      <c r="A31" s="2539"/>
      <c r="B31" s="2591"/>
      <c r="C31" s="2590"/>
      <c r="D31" s="2588"/>
      <c r="E31" s="2584"/>
      <c r="F31" s="2584"/>
      <c r="G31" s="2584"/>
      <c r="H31" s="2589"/>
      <c r="I31" s="2581"/>
      <c r="J31" s="2544"/>
      <c r="K31" s="2544"/>
      <c r="L31" s="2544"/>
      <c r="M31" s="2544"/>
      <c r="N31" s="2544"/>
      <c r="O31" s="2544"/>
      <c r="P31" s="2544"/>
      <c r="Q31" s="2575"/>
      <c r="R31" s="2575"/>
      <c r="S31" s="2575"/>
      <c r="T31" s="2575"/>
    </row>
    <row r="32" spans="1:20" ht="7.5" customHeight="1">
      <c r="A32" s="2539"/>
      <c r="B32" s="2591"/>
      <c r="C32" s="2590"/>
      <c r="D32" s="2588"/>
      <c r="E32" s="2584"/>
      <c r="F32" s="2584"/>
      <c r="G32" s="2584"/>
      <c r="H32" s="2589"/>
      <c r="I32" s="2581"/>
      <c r="J32" s="2544"/>
      <c r="K32" s="2544"/>
      <c r="L32" s="2544"/>
      <c r="M32" s="2544"/>
      <c r="N32" s="2544"/>
      <c r="O32" s="2544"/>
      <c r="P32" s="2544"/>
      <c r="Q32" s="2575"/>
      <c r="R32" s="2575"/>
      <c r="S32" s="2575"/>
      <c r="T32" s="2575"/>
    </row>
    <row r="33" spans="1:20" ht="21" customHeight="1">
      <c r="A33" s="2539"/>
      <c r="B33" s="2587" t="s">
        <v>1945</v>
      </c>
      <c r="C33" s="2586"/>
      <c r="D33" s="2588">
        <v>191723.23036074103</v>
      </c>
      <c r="E33" s="2584">
        <v>194872.43582031215</v>
      </c>
      <c r="F33" s="2584">
        <v>210451.73713264646</v>
      </c>
      <c r="G33" s="2584">
        <v>211358.08969314012</v>
      </c>
      <c r="H33" s="2589">
        <v>1.6425789684670207</v>
      </c>
      <c r="I33" s="2581">
        <v>0.43067003049843322</v>
      </c>
      <c r="J33" s="2544"/>
      <c r="K33" s="2544"/>
      <c r="L33" s="2544"/>
      <c r="M33" s="2544"/>
      <c r="N33" s="2544"/>
      <c r="O33" s="2544"/>
      <c r="P33" s="2544"/>
      <c r="Q33" s="2575"/>
      <c r="R33" s="2575"/>
      <c r="S33" s="2575"/>
      <c r="T33" s="2575"/>
    </row>
    <row r="34" spans="1:20" ht="21" customHeight="1">
      <c r="A34" s="2539"/>
      <c r="B34" s="2587" t="s">
        <v>1944</v>
      </c>
      <c r="C34" s="2586"/>
      <c r="D34" s="2588">
        <v>1112363.6059690623</v>
      </c>
      <c r="E34" s="2584">
        <v>1081391.2723248687</v>
      </c>
      <c r="F34" s="2584">
        <v>1423277.4096417802</v>
      </c>
      <c r="G34" s="2584">
        <v>1480440.1187676252</v>
      </c>
      <c r="H34" s="2589">
        <v>-2.7843713582494729</v>
      </c>
      <c r="I34" s="2581">
        <v>4.0162731972421426</v>
      </c>
      <c r="J34" s="2544"/>
      <c r="K34" s="2544"/>
      <c r="L34" s="2544"/>
      <c r="M34" s="2544"/>
      <c r="N34" s="2544"/>
      <c r="O34" s="2544"/>
      <c r="P34" s="2544"/>
      <c r="Q34" s="2575"/>
      <c r="R34" s="2575"/>
      <c r="S34" s="2575"/>
      <c r="T34" s="2575"/>
    </row>
    <row r="35" spans="1:20" ht="21" customHeight="1">
      <c r="A35" s="2539"/>
      <c r="B35" s="2587" t="s">
        <v>1943</v>
      </c>
      <c r="C35" s="2586"/>
      <c r="D35" s="2588">
        <v>223256.48036703607</v>
      </c>
      <c r="E35" s="2584">
        <v>30972.333644193597</v>
      </c>
      <c r="F35" s="2584">
        <v>-310913.80367271788</v>
      </c>
      <c r="G35" s="2584">
        <v>-57162.709125844995</v>
      </c>
      <c r="H35" s="2582" t="s">
        <v>73</v>
      </c>
      <c r="I35" s="2581" t="s">
        <v>73</v>
      </c>
      <c r="J35" s="2544"/>
      <c r="K35" s="2544"/>
      <c r="L35" s="2544"/>
      <c r="M35" s="2544"/>
      <c r="N35" s="2544"/>
      <c r="O35" s="2544"/>
      <c r="P35" s="2544"/>
      <c r="Q35" s="2575"/>
      <c r="R35" s="2575"/>
      <c r="S35" s="2575"/>
      <c r="T35" s="2575"/>
    </row>
    <row r="36" spans="1:20" ht="21" customHeight="1">
      <c r="A36" s="2539"/>
      <c r="B36" s="2587" t="s">
        <v>1942</v>
      </c>
      <c r="C36" s="2586"/>
      <c r="D36" s="2585">
        <v>32002.590828934153</v>
      </c>
      <c r="E36" s="2584">
        <v>-10164.922785576113</v>
      </c>
      <c r="F36" s="2583">
        <v>20398.436800962307</v>
      </c>
      <c r="G36" s="2583">
        <v>3556.3127263727374</v>
      </c>
      <c r="H36" s="2582" t="s">
        <v>73</v>
      </c>
      <c r="I36" s="2581" t="s">
        <v>73</v>
      </c>
      <c r="J36" s="2544"/>
      <c r="K36" s="2544"/>
      <c r="L36" s="2544"/>
      <c r="M36" s="2544"/>
      <c r="N36" s="2544"/>
      <c r="O36" s="2544"/>
      <c r="P36" s="2544"/>
      <c r="Q36" s="2575"/>
      <c r="R36" s="2575"/>
      <c r="S36" s="2575"/>
      <c r="T36" s="2575"/>
    </row>
    <row r="37" spans="1:20" ht="21" customHeight="1" thickBot="1">
      <c r="A37" s="2539"/>
      <c r="B37" s="3253" t="s">
        <v>1941</v>
      </c>
      <c r="C37" s="3254"/>
      <c r="D37" s="2580">
        <v>255259.07119597023</v>
      </c>
      <c r="E37" s="2579">
        <v>20807.410858617484</v>
      </c>
      <c r="F37" s="2578">
        <v>-290515.36687175557</v>
      </c>
      <c r="G37" s="2578">
        <v>-53606.396399472258</v>
      </c>
      <c r="H37" s="2577" t="s">
        <v>73</v>
      </c>
      <c r="I37" s="2576" t="s">
        <v>73</v>
      </c>
      <c r="J37" s="2544"/>
      <c r="K37" s="2544"/>
      <c r="L37" s="2544"/>
      <c r="M37" s="2544"/>
      <c r="N37" s="2544"/>
      <c r="O37" s="2544"/>
      <c r="P37" s="2544"/>
      <c r="Q37" s="2575"/>
      <c r="R37" s="2575"/>
      <c r="S37" s="2575"/>
      <c r="T37" s="2575"/>
    </row>
    <row r="38" spans="1:20" ht="21" customHeight="1" thickTop="1" thickBot="1">
      <c r="A38" s="2539"/>
      <c r="B38" s="2552"/>
      <c r="C38" s="2542"/>
      <c r="D38" s="2574"/>
      <c r="E38" s="2551"/>
      <c r="F38" s="2551"/>
      <c r="G38" s="2551"/>
      <c r="H38" s="2550"/>
      <c r="I38" s="2550"/>
      <c r="J38" s="2544"/>
      <c r="K38" s="2544"/>
      <c r="L38" s="2544"/>
      <c r="M38" s="2544"/>
      <c r="N38" s="2544"/>
      <c r="O38" s="2544"/>
      <c r="P38" s="2544"/>
    </row>
    <row r="39" spans="1:20" ht="21" customHeight="1" thickTop="1">
      <c r="A39" s="2539"/>
      <c r="B39" s="2573" t="s">
        <v>1940</v>
      </c>
      <c r="C39" s="2572"/>
      <c r="D39" s="2571">
        <v>24.642823818494549</v>
      </c>
      <c r="E39" s="2569">
        <v>22.097770805397285</v>
      </c>
      <c r="F39" s="2570">
        <v>28.605585497240948</v>
      </c>
      <c r="G39" s="2569">
        <v>29.711968615440853</v>
      </c>
      <c r="H39" s="2568"/>
      <c r="I39" s="2567"/>
      <c r="J39" s="2544"/>
      <c r="K39" s="2544"/>
      <c r="L39" s="2544"/>
      <c r="M39" s="2544"/>
      <c r="N39" s="2544"/>
      <c r="O39" s="2544"/>
      <c r="P39" s="2544"/>
    </row>
    <row r="40" spans="1:20" ht="21" customHeight="1">
      <c r="A40" s="2539"/>
      <c r="B40" s="2566" t="s">
        <v>1939</v>
      </c>
      <c r="C40" s="2565"/>
      <c r="D40" s="2564">
        <v>57.795128651641413</v>
      </c>
      <c r="E40" s="2562">
        <v>64.327844161117</v>
      </c>
      <c r="F40" s="2563">
        <v>82.984476920915455</v>
      </c>
      <c r="G40" s="2562">
        <v>86.020401670006379</v>
      </c>
      <c r="H40" s="2561"/>
      <c r="I40" s="2560"/>
      <c r="J40" s="2544"/>
      <c r="K40" s="2544"/>
      <c r="L40" s="2544"/>
      <c r="M40" s="2544"/>
      <c r="N40" s="2544"/>
      <c r="O40" s="2544"/>
      <c r="P40" s="2544"/>
    </row>
    <row r="41" spans="1:20" ht="21" customHeight="1" thickBot="1">
      <c r="A41" s="2539"/>
      <c r="B41" s="2559" t="s">
        <v>1938</v>
      </c>
      <c r="C41" s="2558"/>
      <c r="D41" s="2557">
        <v>22.083808222205331</v>
      </c>
      <c r="E41" s="2555">
        <v>21.833127337149691</v>
      </c>
      <c r="F41" s="2556">
        <v>25.109967894545733</v>
      </c>
      <c r="G41" s="2555">
        <v>26.208736978421065</v>
      </c>
      <c r="H41" s="2554"/>
      <c r="I41" s="2553"/>
      <c r="J41" s="2544"/>
      <c r="K41" s="2544"/>
      <c r="L41" s="2544"/>
      <c r="M41" s="2544"/>
      <c r="N41" s="2544"/>
      <c r="O41" s="2544"/>
      <c r="P41" s="2544"/>
    </row>
    <row r="42" spans="1:20" ht="15.75" customHeight="1" thickTop="1">
      <c r="A42" s="2539"/>
      <c r="B42" s="2552"/>
      <c r="C42" s="2542"/>
      <c r="D42" s="2551"/>
      <c r="E42" s="2551"/>
      <c r="F42" s="2551"/>
      <c r="G42" s="2551"/>
      <c r="H42" s="2550"/>
      <c r="I42" s="2550"/>
      <c r="J42" s="2544"/>
      <c r="K42" s="2544"/>
    </row>
    <row r="43" spans="1:20" ht="15.75" customHeight="1">
      <c r="A43" s="2539"/>
      <c r="B43" s="2549" t="s">
        <v>1937</v>
      </c>
      <c r="C43" s="2542"/>
      <c r="D43" s="2542"/>
      <c r="E43" s="2542"/>
      <c r="F43" s="2542"/>
      <c r="G43" s="2542"/>
      <c r="H43" s="2542"/>
      <c r="I43" s="2542"/>
      <c r="J43" s="2544"/>
      <c r="K43" s="2544"/>
    </row>
    <row r="44" spans="1:20" ht="15.75" customHeight="1">
      <c r="A44" s="2539"/>
      <c r="B44" s="2547" t="s">
        <v>1936</v>
      </c>
      <c r="C44" s="2542"/>
      <c r="D44" s="2542"/>
      <c r="E44" s="2542"/>
      <c r="F44" s="2542"/>
      <c r="G44" s="2542"/>
      <c r="H44" s="2542"/>
      <c r="I44" s="2542"/>
      <c r="J44" s="2544"/>
      <c r="K44" s="2544"/>
    </row>
    <row r="45" spans="1:20" ht="15.75" customHeight="1">
      <c r="A45" s="2539"/>
      <c r="B45" s="2548" t="s">
        <v>1935</v>
      </c>
      <c r="C45" s="2547"/>
      <c r="D45" s="2542"/>
      <c r="E45" s="2542"/>
      <c r="F45" s="2542"/>
      <c r="G45" s="2542"/>
      <c r="H45" s="2542"/>
      <c r="I45" s="2542"/>
      <c r="J45" s="2544"/>
      <c r="K45" s="2544"/>
    </row>
    <row r="46" spans="1:20" ht="15.75" customHeight="1">
      <c r="A46" s="2539"/>
      <c r="B46" s="2548" t="s">
        <v>1934</v>
      </c>
      <c r="C46" s="2547"/>
      <c r="D46" s="2542"/>
      <c r="E46" s="2542"/>
      <c r="F46" s="2542"/>
      <c r="G46" s="2542"/>
      <c r="H46" s="2542"/>
      <c r="I46" s="2542"/>
      <c r="J46" s="2544"/>
      <c r="K46" s="2544"/>
    </row>
    <row r="47" spans="1:20" ht="15.75" customHeight="1">
      <c r="A47" s="2539"/>
      <c r="B47" s="2547" t="s">
        <v>1933</v>
      </c>
      <c r="C47" s="2542"/>
      <c r="D47" s="2546">
        <v>127.81</v>
      </c>
      <c r="E47" s="2545">
        <v>127.52</v>
      </c>
      <c r="F47" s="2545">
        <v>131.47</v>
      </c>
      <c r="G47" s="2545">
        <v>133.10000000000002</v>
      </c>
      <c r="H47" s="2542"/>
      <c r="I47" s="2542"/>
      <c r="J47" s="2544"/>
      <c r="K47" s="2544"/>
    </row>
    <row r="48" spans="1:20" ht="15.75" customHeight="1">
      <c r="A48" s="2539"/>
      <c r="B48" s="2539"/>
      <c r="C48" s="2539"/>
      <c r="D48" s="2539"/>
      <c r="E48" s="2539"/>
      <c r="F48" s="2539"/>
      <c r="G48" s="2539"/>
      <c r="H48" s="2539"/>
      <c r="I48" s="2539"/>
      <c r="J48" s="2544"/>
      <c r="K48" s="2544"/>
    </row>
    <row r="49" spans="1:11" ht="15.75" customHeight="1">
      <c r="A49" s="2539"/>
      <c r="B49" s="2539"/>
      <c r="C49" s="2539"/>
      <c r="D49" s="2543"/>
      <c r="E49" s="2543"/>
      <c r="F49" s="2543"/>
      <c r="G49" s="2543"/>
      <c r="H49" s="2539"/>
      <c r="I49" s="2539"/>
      <c r="J49" s="2539"/>
      <c r="K49" s="2539"/>
    </row>
    <row r="50" spans="1:11" ht="15.75" customHeight="1">
      <c r="A50" s="2539"/>
      <c r="B50" s="2539"/>
      <c r="C50" s="2539"/>
      <c r="D50" s="2542"/>
      <c r="E50" s="2542"/>
      <c r="F50" s="2542"/>
      <c r="G50" s="2542"/>
      <c r="H50" s="2539"/>
      <c r="I50" s="2539"/>
      <c r="J50" s="2539"/>
      <c r="K50" s="2539"/>
    </row>
    <row r="51" spans="1:11" ht="15.75" customHeight="1">
      <c r="A51" s="2539"/>
      <c r="B51" s="2539"/>
      <c r="C51" s="2539"/>
      <c r="D51" s="2542"/>
      <c r="E51" s="2542"/>
      <c r="F51" s="2542"/>
      <c r="G51" s="2542"/>
      <c r="H51" s="2539"/>
      <c r="I51" s="2539"/>
      <c r="J51" s="2539"/>
      <c r="K51" s="2539"/>
    </row>
    <row r="52" spans="1:11" ht="15.75" customHeight="1">
      <c r="A52" s="2539"/>
      <c r="B52" s="2539"/>
      <c r="C52" s="2539"/>
      <c r="D52" s="2541"/>
      <c r="E52" s="2541"/>
      <c r="F52" s="2541"/>
      <c r="G52" s="2541"/>
      <c r="H52" s="2540"/>
      <c r="I52" s="2540"/>
      <c r="J52" s="2539"/>
      <c r="K52" s="2539"/>
    </row>
    <row r="53" spans="1:11" ht="15.75" customHeight="1">
      <c r="A53" s="2539"/>
      <c r="B53" s="2539"/>
      <c r="C53" s="2539"/>
      <c r="D53" s="2539"/>
      <c r="E53" s="2539"/>
      <c r="F53" s="2539"/>
      <c r="G53" s="2539"/>
      <c r="H53" s="2539"/>
      <c r="I53" s="2539"/>
      <c r="J53" s="2539"/>
      <c r="K53" s="2539"/>
    </row>
    <row r="54" spans="1:11" ht="15.75" customHeight="1">
      <c r="A54" s="2539"/>
      <c r="B54" s="2539"/>
      <c r="C54" s="2539"/>
      <c r="D54" s="2539"/>
      <c r="E54" s="2539"/>
      <c r="F54" s="2539"/>
      <c r="G54" s="2539"/>
      <c r="H54" s="2539"/>
      <c r="I54" s="2539"/>
      <c r="J54" s="2539"/>
      <c r="K54" s="2539"/>
    </row>
    <row r="55" spans="1:11" ht="15.75" customHeight="1">
      <c r="A55" s="2539"/>
      <c r="B55" s="2539"/>
      <c r="C55" s="2539"/>
      <c r="D55" s="2539"/>
      <c r="E55" s="2539"/>
      <c r="F55" s="2539"/>
      <c r="G55" s="2539"/>
      <c r="H55" s="2539"/>
      <c r="I55" s="2539"/>
      <c r="J55" s="2539"/>
      <c r="K55" s="2539"/>
    </row>
    <row r="56" spans="1:11" ht="15.75" customHeight="1">
      <c r="A56" s="2539"/>
      <c r="B56" s="2539"/>
      <c r="C56" s="2539"/>
      <c r="D56" s="2539"/>
      <c r="E56" s="2539"/>
      <c r="F56" s="2539"/>
      <c r="G56" s="2539"/>
      <c r="H56" s="2539"/>
      <c r="I56" s="2539"/>
      <c r="J56" s="2539"/>
      <c r="K56" s="2539"/>
    </row>
    <row r="57" spans="1:11" ht="15.75" customHeight="1">
      <c r="A57" s="2539"/>
      <c r="B57" s="2539"/>
      <c r="C57" s="2539"/>
      <c r="D57" s="2539"/>
      <c r="E57" s="2539"/>
      <c r="F57" s="2539"/>
      <c r="G57" s="2539"/>
      <c r="H57" s="2539"/>
      <c r="I57" s="2539"/>
      <c r="J57" s="2539"/>
      <c r="K57" s="2539"/>
    </row>
    <row r="58" spans="1:11" ht="15.75" customHeight="1">
      <c r="A58" s="2539"/>
      <c r="B58" s="2539"/>
      <c r="C58" s="2539"/>
      <c r="D58" s="2539"/>
      <c r="E58" s="2539"/>
      <c r="F58" s="2539"/>
      <c r="G58" s="2539"/>
      <c r="H58" s="2539"/>
      <c r="I58" s="2539"/>
      <c r="J58" s="2539"/>
      <c r="K58" s="2539"/>
    </row>
    <row r="59" spans="1:11" ht="15.75" customHeight="1">
      <c r="A59" s="2539"/>
      <c r="B59" s="2539"/>
      <c r="C59" s="2539"/>
      <c r="D59" s="2539"/>
      <c r="E59" s="2539"/>
      <c r="F59" s="2539"/>
      <c r="G59" s="2539"/>
      <c r="H59" s="2539"/>
      <c r="I59" s="2539"/>
      <c r="J59" s="2539"/>
      <c r="K59" s="2539"/>
    </row>
    <row r="60" spans="1:11" ht="15.75" customHeight="1">
      <c r="A60" s="2539"/>
      <c r="B60" s="2539"/>
      <c r="C60" s="2539"/>
      <c r="D60" s="2539"/>
      <c r="E60" s="2539"/>
      <c r="F60" s="2539"/>
      <c r="G60" s="2539"/>
      <c r="H60" s="2539"/>
      <c r="I60" s="2539"/>
      <c r="J60" s="2539"/>
      <c r="K60" s="2539"/>
    </row>
    <row r="61" spans="1:11" ht="15.75" customHeight="1">
      <c r="A61" s="2539"/>
      <c r="B61" s="2539"/>
      <c r="C61" s="2539"/>
      <c r="D61" s="2539"/>
      <c r="E61" s="2539"/>
      <c r="F61" s="2539"/>
      <c r="G61" s="2539"/>
      <c r="H61" s="2539"/>
      <c r="I61" s="2539"/>
      <c r="J61" s="2539"/>
      <c r="K61" s="2539"/>
    </row>
    <row r="62" spans="1:11" ht="15.75" customHeight="1">
      <c r="A62" s="2539"/>
      <c r="B62" s="2539"/>
      <c r="C62" s="2539"/>
      <c r="D62" s="2539"/>
      <c r="E62" s="2539"/>
      <c r="F62" s="2539"/>
      <c r="G62" s="2539"/>
      <c r="H62" s="2539"/>
      <c r="I62" s="2539"/>
      <c r="J62" s="2539"/>
      <c r="K62" s="2539"/>
    </row>
    <row r="63" spans="1:11" ht="15.75" customHeight="1">
      <c r="A63" s="2539"/>
      <c r="B63" s="2539"/>
      <c r="C63" s="2539"/>
      <c r="D63" s="2539"/>
      <c r="E63" s="2539"/>
      <c r="F63" s="2539"/>
      <c r="G63" s="2539"/>
      <c r="H63" s="2539"/>
      <c r="I63" s="2539"/>
      <c r="J63" s="2539"/>
      <c r="K63" s="2539"/>
    </row>
    <row r="64" spans="1:11" ht="15.75" customHeight="1">
      <c r="A64" s="2539"/>
      <c r="B64" s="2539"/>
      <c r="C64" s="2539"/>
      <c r="D64" s="2539"/>
      <c r="E64" s="2539"/>
      <c r="F64" s="2539"/>
      <c r="G64" s="2539"/>
      <c r="H64" s="2539"/>
      <c r="I64" s="2539"/>
      <c r="J64" s="2539"/>
      <c r="K64" s="2539"/>
    </row>
    <row r="65" spans="1:11" ht="15.75" customHeight="1">
      <c r="A65" s="2539"/>
      <c r="B65" s="2539"/>
      <c r="C65" s="2539"/>
      <c r="D65" s="2539"/>
      <c r="E65" s="2539"/>
      <c r="F65" s="2539"/>
      <c r="G65" s="2539"/>
      <c r="H65" s="2539"/>
      <c r="I65" s="2539"/>
      <c r="J65" s="2539"/>
      <c r="K65" s="2539"/>
    </row>
    <row r="66" spans="1:11" ht="15.75" customHeight="1">
      <c r="A66" s="2539"/>
      <c r="B66" s="2539"/>
      <c r="C66" s="2539"/>
      <c r="D66" s="2539"/>
      <c r="E66" s="2539"/>
      <c r="F66" s="2539"/>
      <c r="G66" s="2539"/>
      <c r="H66" s="2539"/>
      <c r="I66" s="2539"/>
      <c r="J66" s="2539"/>
      <c r="K66" s="2539"/>
    </row>
    <row r="67" spans="1:11" ht="15.75" customHeight="1">
      <c r="A67" s="2539"/>
      <c r="B67" s="2539"/>
      <c r="C67" s="2539"/>
      <c r="D67" s="2539"/>
      <c r="E67" s="2539"/>
      <c r="F67" s="2539"/>
      <c r="G67" s="2539"/>
      <c r="H67" s="2539"/>
      <c r="I67" s="2539"/>
      <c r="J67" s="2539"/>
      <c r="K67" s="2539"/>
    </row>
    <row r="68" spans="1:11" ht="15.75" customHeight="1">
      <c r="A68" s="2539"/>
      <c r="B68" s="2539"/>
      <c r="C68" s="2539"/>
      <c r="D68" s="2539"/>
      <c r="E68" s="2539"/>
      <c r="F68" s="2539"/>
      <c r="G68" s="2539"/>
      <c r="H68" s="2539"/>
      <c r="I68" s="2539"/>
      <c r="J68" s="2539"/>
      <c r="K68" s="2539"/>
    </row>
    <row r="69" spans="1:11" ht="15.75" customHeight="1">
      <c r="A69" s="2539"/>
      <c r="B69" s="2539"/>
      <c r="C69" s="2539"/>
      <c r="D69" s="2539"/>
      <c r="E69" s="2539"/>
      <c r="F69" s="2539"/>
      <c r="G69" s="2539"/>
      <c r="H69" s="2539"/>
      <c r="I69" s="2539"/>
      <c r="J69" s="2539"/>
      <c r="K69" s="2539"/>
    </row>
    <row r="70" spans="1:11" ht="15.75" customHeight="1">
      <c r="A70" s="2539"/>
      <c r="B70" s="2539"/>
      <c r="C70" s="2539"/>
      <c r="D70" s="2539"/>
      <c r="E70" s="2539"/>
      <c r="F70" s="2539"/>
      <c r="G70" s="2539"/>
      <c r="H70" s="2539"/>
      <c r="I70" s="2539"/>
      <c r="J70" s="2539"/>
      <c r="K70" s="2539"/>
    </row>
    <row r="71" spans="1:11" ht="15.75" customHeight="1">
      <c r="A71" s="2539"/>
      <c r="B71" s="2539"/>
      <c r="C71" s="2539"/>
      <c r="D71" s="2539"/>
      <c r="E71" s="2539"/>
      <c r="F71" s="2539"/>
      <c r="G71" s="2539"/>
      <c r="H71" s="2539"/>
      <c r="I71" s="2539"/>
      <c r="J71" s="2539"/>
      <c r="K71" s="2539"/>
    </row>
    <row r="72" spans="1:11" ht="15.75" customHeight="1">
      <c r="A72" s="2539"/>
      <c r="B72" s="2539"/>
      <c r="C72" s="2539"/>
      <c r="D72" s="2539"/>
      <c r="E72" s="2539"/>
      <c r="F72" s="2539"/>
      <c r="G72" s="2539"/>
      <c r="H72" s="2539"/>
      <c r="I72" s="2539"/>
      <c r="J72" s="2539"/>
      <c r="K72" s="2539"/>
    </row>
    <row r="73" spans="1:11" ht="15.75" customHeight="1">
      <c r="A73" s="2539"/>
      <c r="B73" s="2539"/>
      <c r="C73" s="2539"/>
      <c r="D73" s="2539"/>
      <c r="E73" s="2539"/>
      <c r="F73" s="2539"/>
      <c r="G73" s="2539"/>
      <c r="H73" s="2539"/>
      <c r="I73" s="2539"/>
      <c r="J73" s="2539"/>
      <c r="K73" s="2539"/>
    </row>
    <row r="74" spans="1:11" ht="15.75" customHeight="1">
      <c r="A74" s="2539"/>
      <c r="B74" s="2539"/>
      <c r="C74" s="2539"/>
      <c r="D74" s="2539"/>
      <c r="E74" s="2539"/>
      <c r="F74" s="2539"/>
      <c r="G74" s="2539"/>
      <c r="H74" s="2539"/>
      <c r="I74" s="2539"/>
      <c r="J74" s="2539"/>
      <c r="K74" s="2539"/>
    </row>
    <row r="75" spans="1:11" ht="15.75" customHeight="1">
      <c r="A75" s="2539"/>
      <c r="B75" s="2539"/>
      <c r="C75" s="2539"/>
      <c r="D75" s="2539"/>
      <c r="E75" s="2539"/>
      <c r="F75" s="2539"/>
      <c r="G75" s="2539"/>
      <c r="H75" s="2539"/>
      <c r="I75" s="2539"/>
      <c r="J75" s="2539"/>
      <c r="K75" s="2539"/>
    </row>
    <row r="76" spans="1:11" ht="15.75" customHeight="1">
      <c r="A76" s="2539"/>
      <c r="B76" s="2539"/>
      <c r="C76" s="2539"/>
      <c r="D76" s="2539"/>
      <c r="E76" s="2539"/>
      <c r="F76" s="2539"/>
      <c r="G76" s="2539"/>
      <c r="H76" s="2539"/>
      <c r="I76" s="2539"/>
      <c r="J76" s="2539"/>
      <c r="K76" s="2539"/>
    </row>
    <row r="77" spans="1:11" ht="15.75" customHeight="1">
      <c r="A77" s="2539"/>
      <c r="B77" s="2539"/>
      <c r="C77" s="2539"/>
      <c r="D77" s="2539"/>
      <c r="E77" s="2539"/>
      <c r="F77" s="2539"/>
      <c r="G77" s="2539"/>
      <c r="H77" s="2539"/>
      <c r="I77" s="2539"/>
      <c r="J77" s="2539"/>
      <c r="K77" s="2539"/>
    </row>
    <row r="78" spans="1:11" ht="15.75" customHeight="1">
      <c r="A78" s="2539"/>
      <c r="B78" s="2539"/>
      <c r="C78" s="2539"/>
      <c r="D78" s="2539"/>
      <c r="E78" s="2539"/>
      <c r="F78" s="2539"/>
      <c r="G78" s="2539"/>
      <c r="H78" s="2539"/>
      <c r="I78" s="2539"/>
      <c r="J78" s="2539"/>
      <c r="K78" s="2539"/>
    </row>
    <row r="79" spans="1:11" ht="15.75" customHeight="1">
      <c r="A79" s="2539"/>
      <c r="B79" s="2539"/>
      <c r="C79" s="2539"/>
      <c r="D79" s="2539"/>
      <c r="E79" s="2539"/>
      <c r="F79" s="2539"/>
      <c r="G79" s="2539"/>
      <c r="H79" s="2539"/>
      <c r="I79" s="2539"/>
      <c r="J79" s="2539"/>
      <c r="K79" s="2539"/>
    </row>
    <row r="80" spans="1:11" ht="15.75" customHeight="1">
      <c r="A80" s="2539"/>
      <c r="B80" s="2539"/>
      <c r="C80" s="2539"/>
      <c r="D80" s="2539"/>
      <c r="E80" s="2539"/>
      <c r="F80" s="2539"/>
      <c r="G80" s="2539"/>
      <c r="H80" s="2539"/>
      <c r="I80" s="2539"/>
      <c r="J80" s="2539"/>
      <c r="K80" s="2539"/>
    </row>
    <row r="81" spans="1:11" ht="15.75" customHeight="1">
      <c r="A81" s="2539"/>
      <c r="B81" s="2539"/>
      <c r="C81" s="2539"/>
      <c r="D81" s="2539"/>
      <c r="E81" s="2539"/>
      <c r="F81" s="2539"/>
      <c r="G81" s="2539"/>
      <c r="H81" s="2539"/>
      <c r="I81" s="2539"/>
      <c r="J81" s="2539"/>
      <c r="K81" s="2539"/>
    </row>
    <row r="82" spans="1:11" ht="15.75" customHeight="1">
      <c r="A82" s="2539"/>
      <c r="B82" s="2539"/>
      <c r="C82" s="2539"/>
      <c r="D82" s="2539"/>
      <c r="E82" s="2539"/>
      <c r="F82" s="2539"/>
      <c r="G82" s="2539"/>
      <c r="H82" s="2539"/>
      <c r="I82" s="2539"/>
      <c r="J82" s="2539"/>
      <c r="K82" s="2539"/>
    </row>
    <row r="83" spans="1:11" ht="15.75" customHeight="1">
      <c r="A83" s="2539"/>
      <c r="B83" s="2539"/>
      <c r="C83" s="2539"/>
      <c r="D83" s="2539"/>
      <c r="E83" s="2539"/>
      <c r="F83" s="2539"/>
      <c r="G83" s="2539"/>
      <c r="H83" s="2539"/>
      <c r="I83" s="2539"/>
      <c r="J83" s="2539"/>
      <c r="K83" s="2539"/>
    </row>
    <row r="84" spans="1:11" ht="15.75" customHeight="1">
      <c r="A84" s="2539"/>
      <c r="B84" s="2539"/>
      <c r="C84" s="2539"/>
      <c r="D84" s="2539"/>
      <c r="E84" s="2539"/>
      <c r="F84" s="2539"/>
      <c r="G84" s="2539"/>
      <c r="H84" s="2539"/>
      <c r="I84" s="2539"/>
      <c r="J84" s="2539"/>
      <c r="K84" s="2539"/>
    </row>
    <row r="85" spans="1:11" ht="15.75" customHeight="1">
      <c r="A85" s="2539"/>
      <c r="B85" s="2539"/>
      <c r="C85" s="2539"/>
      <c r="D85" s="2539"/>
      <c r="E85" s="2539"/>
      <c r="F85" s="2539"/>
      <c r="G85" s="2539"/>
      <c r="H85" s="2539"/>
      <c r="I85" s="2539"/>
      <c r="J85" s="2539"/>
      <c r="K85" s="2539"/>
    </row>
    <row r="86" spans="1:11" ht="15.75" customHeight="1">
      <c r="A86" s="2539"/>
      <c r="B86" s="2539"/>
      <c r="C86" s="2539"/>
      <c r="D86" s="2539"/>
      <c r="E86" s="2539"/>
      <c r="F86" s="2539"/>
      <c r="G86" s="2539"/>
      <c r="H86" s="2539"/>
      <c r="I86" s="2539"/>
      <c r="J86" s="2539"/>
      <c r="K86" s="2539"/>
    </row>
    <row r="87" spans="1:11" ht="15.75" customHeight="1">
      <c r="A87" s="2539"/>
      <c r="B87" s="2539"/>
      <c r="C87" s="2539"/>
      <c r="D87" s="2539"/>
      <c r="E87" s="2539"/>
      <c r="F87" s="2539"/>
      <c r="G87" s="2539"/>
      <c r="H87" s="2539"/>
      <c r="I87" s="2539"/>
      <c r="J87" s="2539"/>
      <c r="K87" s="2539"/>
    </row>
    <row r="88" spans="1:11" ht="15.75" customHeight="1">
      <c r="A88" s="2539"/>
      <c r="B88" s="2539"/>
      <c r="C88" s="2539"/>
      <c r="D88" s="2539"/>
      <c r="E88" s="2539"/>
      <c r="F88" s="2539"/>
      <c r="G88" s="2539"/>
      <c r="H88" s="2539"/>
      <c r="I88" s="2539"/>
      <c r="J88" s="2539"/>
      <c r="K88" s="2539"/>
    </row>
    <row r="89" spans="1:11" ht="15.75" customHeight="1">
      <c r="A89" s="2539"/>
      <c r="B89" s="2539"/>
      <c r="C89" s="2539"/>
      <c r="D89" s="2539"/>
      <c r="E89" s="2539"/>
      <c r="F89" s="2539"/>
      <c r="G89" s="2539"/>
      <c r="H89" s="2539"/>
      <c r="I89" s="2539"/>
      <c r="J89" s="2539"/>
      <c r="K89" s="2539"/>
    </row>
    <row r="90" spans="1:11" ht="15.75" customHeight="1">
      <c r="A90" s="2539"/>
      <c r="B90" s="2539"/>
      <c r="C90" s="2539"/>
      <c r="D90" s="2539"/>
      <c r="E90" s="2539"/>
      <c r="F90" s="2539"/>
      <c r="G90" s="2539"/>
      <c r="H90" s="2539"/>
      <c r="I90" s="2539"/>
      <c r="J90" s="2539"/>
      <c r="K90" s="2539"/>
    </row>
    <row r="91" spans="1:11" ht="15.75" customHeight="1">
      <c r="A91" s="2539"/>
      <c r="B91" s="2539"/>
      <c r="C91" s="2539"/>
      <c r="D91" s="2539"/>
      <c r="E91" s="2539"/>
      <c r="F91" s="2539"/>
      <c r="G91" s="2539"/>
      <c r="H91" s="2539"/>
      <c r="I91" s="2539"/>
      <c r="J91" s="2539"/>
      <c r="K91" s="2539"/>
    </row>
    <row r="92" spans="1:11" ht="15.75" customHeight="1">
      <c r="A92" s="2539"/>
      <c r="B92" s="2539"/>
      <c r="C92" s="2539"/>
      <c r="D92" s="2539"/>
      <c r="E92" s="2539"/>
      <c r="F92" s="2539"/>
      <c r="G92" s="2539"/>
      <c r="H92" s="2539"/>
      <c r="I92" s="2539"/>
      <c r="J92" s="2539"/>
      <c r="K92" s="2539"/>
    </row>
    <row r="93" spans="1:11" ht="15.75" customHeight="1">
      <c r="A93" s="2539"/>
      <c r="B93" s="2539"/>
      <c r="C93" s="2539"/>
      <c r="D93" s="2539"/>
      <c r="E93" s="2539"/>
      <c r="F93" s="2539"/>
      <c r="G93" s="2539"/>
      <c r="H93" s="2539"/>
      <c r="I93" s="2539"/>
      <c r="J93" s="2539"/>
      <c r="K93" s="2539"/>
    </row>
    <row r="94" spans="1:11" ht="15.75" customHeight="1">
      <c r="A94" s="2539"/>
      <c r="B94" s="2539"/>
      <c r="C94" s="2539"/>
      <c r="D94" s="2539"/>
      <c r="E94" s="2539"/>
      <c r="F94" s="2539"/>
      <c r="G94" s="2539"/>
      <c r="H94" s="2539"/>
      <c r="I94" s="2539"/>
      <c r="J94" s="2539"/>
      <c r="K94" s="2539"/>
    </row>
    <row r="95" spans="1:11" ht="15.75" customHeight="1">
      <c r="A95" s="2539"/>
      <c r="B95" s="2539"/>
      <c r="C95" s="2539"/>
      <c r="D95" s="2539"/>
      <c r="E95" s="2539"/>
      <c r="F95" s="2539"/>
      <c r="G95" s="2539"/>
      <c r="H95" s="2539"/>
      <c r="I95" s="2539"/>
      <c r="J95" s="2539"/>
      <c r="K95" s="2539"/>
    </row>
    <row r="96" spans="1:11" ht="15.75" customHeight="1">
      <c r="A96" s="2539"/>
      <c r="B96" s="2539"/>
      <c r="C96" s="2539"/>
      <c r="D96" s="2539"/>
      <c r="E96" s="2539"/>
      <c r="F96" s="2539"/>
      <c r="G96" s="2539"/>
      <c r="H96" s="2539"/>
      <c r="I96" s="2539"/>
      <c r="J96" s="2539"/>
      <c r="K96" s="2539"/>
    </row>
    <row r="97" spans="1:11" ht="15.75" customHeight="1">
      <c r="A97" s="2539"/>
      <c r="B97" s="2539"/>
      <c r="C97" s="2539"/>
      <c r="D97" s="2539"/>
      <c r="E97" s="2539"/>
      <c r="F97" s="2539"/>
      <c r="G97" s="2539"/>
      <c r="H97" s="2539"/>
      <c r="I97" s="2539"/>
      <c r="J97" s="2539"/>
      <c r="K97" s="2539"/>
    </row>
    <row r="98" spans="1:11" ht="15.75" customHeight="1">
      <c r="A98" s="2539"/>
      <c r="B98" s="2539"/>
      <c r="C98" s="2539"/>
      <c r="D98" s="2539"/>
      <c r="E98" s="2539"/>
      <c r="F98" s="2539"/>
      <c r="G98" s="2539"/>
      <c r="H98" s="2539"/>
      <c r="I98" s="2539"/>
      <c r="J98" s="2539"/>
      <c r="K98" s="2539"/>
    </row>
    <row r="99" spans="1:11" ht="15.75" customHeight="1">
      <c r="A99" s="2539"/>
      <c r="B99" s="2539"/>
      <c r="C99" s="2539"/>
      <c r="D99" s="2539"/>
      <c r="E99" s="2539"/>
      <c r="F99" s="2539"/>
      <c r="G99" s="2539"/>
      <c r="H99" s="2539"/>
      <c r="I99" s="2539"/>
      <c r="J99" s="2539"/>
      <c r="K99" s="2539"/>
    </row>
    <row r="100" spans="1:11" ht="15.75" customHeight="1">
      <c r="A100" s="2539"/>
      <c r="B100" s="2539"/>
      <c r="C100" s="2539"/>
      <c r="D100" s="2539"/>
      <c r="E100" s="2539"/>
      <c r="F100" s="2539"/>
      <c r="G100" s="2539"/>
      <c r="H100" s="2539"/>
      <c r="I100" s="2539"/>
      <c r="J100" s="2539"/>
      <c r="K100" s="2539"/>
    </row>
    <row r="101" spans="1:11" ht="15.75" customHeight="1">
      <c r="A101" s="2539"/>
      <c r="B101" s="2539"/>
      <c r="C101" s="2539"/>
      <c r="D101" s="2539"/>
      <c r="E101" s="2539"/>
      <c r="F101" s="2539"/>
      <c r="G101" s="2539"/>
      <c r="H101" s="2539"/>
      <c r="I101" s="2539"/>
      <c r="J101" s="2539"/>
      <c r="K101" s="2539"/>
    </row>
    <row r="102" spans="1:11" ht="15.75" customHeight="1">
      <c r="A102" s="2539"/>
      <c r="B102" s="2539"/>
      <c r="C102" s="2539"/>
      <c r="D102" s="2539"/>
      <c r="E102" s="2539"/>
      <c r="F102" s="2539"/>
      <c r="G102" s="2539"/>
      <c r="H102" s="2539"/>
      <c r="I102" s="2539"/>
      <c r="J102" s="2539"/>
      <c r="K102" s="2539"/>
    </row>
    <row r="103" spans="1:11" ht="15.75" customHeight="1">
      <c r="A103" s="2539"/>
      <c r="B103" s="2539"/>
      <c r="C103" s="2539"/>
      <c r="D103" s="2539"/>
      <c r="E103" s="2539"/>
      <c r="F103" s="2539"/>
      <c r="G103" s="2539"/>
      <c r="H103" s="2539"/>
      <c r="I103" s="2539"/>
      <c r="J103" s="2539"/>
      <c r="K103" s="2539"/>
    </row>
    <row r="104" spans="1:11" ht="15.75" customHeight="1">
      <c r="A104" s="2539"/>
      <c r="B104" s="2539"/>
      <c r="C104" s="2539"/>
      <c r="D104" s="2539"/>
      <c r="E104" s="2539"/>
      <c r="F104" s="2539"/>
      <c r="G104" s="2539"/>
      <c r="H104" s="2539"/>
      <c r="I104" s="2539"/>
      <c r="J104" s="2539"/>
      <c r="K104" s="2539"/>
    </row>
    <row r="105" spans="1:11" ht="15.75" customHeight="1">
      <c r="A105" s="2539"/>
      <c r="B105" s="2539"/>
      <c r="C105" s="2539"/>
      <c r="D105" s="2539"/>
      <c r="E105" s="2539"/>
      <c r="F105" s="2539"/>
      <c r="G105" s="2539"/>
      <c r="H105" s="2539"/>
      <c r="I105" s="2539"/>
      <c r="J105" s="2539"/>
      <c r="K105" s="2539"/>
    </row>
    <row r="106" spans="1:11" ht="15.75" customHeight="1">
      <c r="A106" s="2539"/>
      <c r="B106" s="2539"/>
      <c r="C106" s="2539"/>
      <c r="D106" s="2539"/>
      <c r="E106" s="2539"/>
      <c r="F106" s="2539"/>
      <c r="G106" s="2539"/>
      <c r="H106" s="2539"/>
      <c r="I106" s="2539"/>
      <c r="J106" s="2539"/>
      <c r="K106" s="2539"/>
    </row>
    <row r="107" spans="1:11" ht="15.75" customHeight="1">
      <c r="A107" s="2539"/>
      <c r="B107" s="2539"/>
      <c r="C107" s="2539"/>
      <c r="D107" s="2539"/>
      <c r="E107" s="2539"/>
      <c r="F107" s="2539"/>
      <c r="G107" s="2539"/>
      <c r="H107" s="2539"/>
      <c r="I107" s="2539"/>
      <c r="J107" s="2539"/>
      <c r="K107" s="2539"/>
    </row>
    <row r="108" spans="1:11" ht="15.75" customHeight="1">
      <c r="A108" s="2539"/>
      <c r="B108" s="2539"/>
      <c r="C108" s="2539"/>
      <c r="D108" s="2539"/>
      <c r="E108" s="2539"/>
      <c r="F108" s="2539"/>
      <c r="G108" s="2539"/>
      <c r="H108" s="2539"/>
      <c r="I108" s="2539"/>
      <c r="J108" s="2539"/>
      <c r="K108" s="2539"/>
    </row>
    <row r="109" spans="1:11" ht="15.75" customHeight="1">
      <c r="A109" s="2539"/>
      <c r="B109" s="2539"/>
      <c r="C109" s="2539"/>
      <c r="D109" s="2539"/>
      <c r="E109" s="2539"/>
      <c r="F109" s="2539"/>
      <c r="G109" s="2539"/>
      <c r="H109" s="2539"/>
      <c r="I109" s="2539"/>
      <c r="J109" s="2539"/>
      <c r="K109" s="2539"/>
    </row>
    <row r="110" spans="1:11" ht="15.75" customHeight="1">
      <c r="A110" s="2539"/>
      <c r="B110" s="2539"/>
      <c r="C110" s="2539"/>
      <c r="D110" s="2539"/>
      <c r="E110" s="2539"/>
      <c r="F110" s="2539"/>
      <c r="G110" s="2539"/>
      <c r="H110" s="2539"/>
      <c r="I110" s="2539"/>
      <c r="J110" s="2539"/>
      <c r="K110" s="2539"/>
    </row>
    <row r="111" spans="1:11" ht="15.75" customHeight="1">
      <c r="A111" s="2539"/>
      <c r="B111" s="2539"/>
      <c r="C111" s="2539"/>
      <c r="D111" s="2539"/>
      <c r="E111" s="2539"/>
      <c r="F111" s="2539"/>
      <c r="G111" s="2539"/>
      <c r="H111" s="2539"/>
      <c r="I111" s="2539"/>
      <c r="J111" s="2539"/>
      <c r="K111" s="2539"/>
    </row>
    <row r="112" spans="1:11" ht="15.75" customHeight="1">
      <c r="A112" s="2539"/>
      <c r="B112" s="2539"/>
      <c r="C112" s="2539"/>
      <c r="D112" s="2539"/>
      <c r="E112" s="2539"/>
      <c r="F112" s="2539"/>
      <c r="G112" s="2539"/>
      <c r="H112" s="2539"/>
      <c r="I112" s="2539"/>
      <c r="J112" s="2539"/>
      <c r="K112" s="2539"/>
    </row>
    <row r="113" spans="1:11" ht="15.75" customHeight="1">
      <c r="A113" s="2539"/>
      <c r="B113" s="2539"/>
      <c r="C113" s="2539"/>
      <c r="D113" s="2539"/>
      <c r="E113" s="2539"/>
      <c r="F113" s="2539"/>
      <c r="G113" s="2539"/>
      <c r="H113" s="2539"/>
      <c r="I113" s="2539"/>
      <c r="J113" s="2539"/>
      <c r="K113" s="2539"/>
    </row>
    <row r="114" spans="1:11" ht="15.75" customHeight="1">
      <c r="A114" s="2539"/>
      <c r="B114" s="2539"/>
      <c r="C114" s="2539"/>
      <c r="D114" s="2539"/>
      <c r="E114" s="2539"/>
      <c r="F114" s="2539"/>
      <c r="G114" s="2539"/>
      <c r="H114" s="2539"/>
      <c r="I114" s="2539"/>
      <c r="J114" s="2539"/>
      <c r="K114" s="2539"/>
    </row>
    <row r="115" spans="1:11" ht="15.75" customHeight="1">
      <c r="A115" s="2539"/>
      <c r="B115" s="2539"/>
      <c r="C115" s="2539"/>
      <c r="D115" s="2539"/>
      <c r="E115" s="2539"/>
      <c r="F115" s="2539"/>
      <c r="G115" s="2539"/>
      <c r="H115" s="2539"/>
      <c r="I115" s="2539"/>
      <c r="J115" s="2539"/>
      <c r="K115" s="2539"/>
    </row>
    <row r="116" spans="1:11" ht="15.75" customHeight="1">
      <c r="A116" s="2539"/>
      <c r="B116" s="2539"/>
      <c r="C116" s="2539"/>
      <c r="D116" s="2539"/>
      <c r="E116" s="2539"/>
      <c r="F116" s="2539"/>
      <c r="G116" s="2539"/>
      <c r="H116" s="2539"/>
      <c r="I116" s="2539"/>
      <c r="J116" s="2539"/>
      <c r="K116" s="2539"/>
    </row>
    <row r="117" spans="1:11" ht="15.75" customHeight="1">
      <c r="A117" s="2539"/>
      <c r="B117" s="2539"/>
      <c r="C117" s="2539"/>
      <c r="D117" s="2539"/>
      <c r="E117" s="2539"/>
      <c r="F117" s="2539"/>
      <c r="G117" s="2539"/>
      <c r="H117" s="2539"/>
      <c r="I117" s="2539"/>
      <c r="J117" s="2539"/>
      <c r="K117" s="2539"/>
    </row>
    <row r="118" spans="1:11" ht="15.75" customHeight="1">
      <c r="A118" s="2539"/>
      <c r="B118" s="2539"/>
      <c r="C118" s="2539"/>
      <c r="D118" s="2539"/>
      <c r="E118" s="2539"/>
      <c r="F118" s="2539"/>
      <c r="G118" s="2539"/>
      <c r="H118" s="2539"/>
      <c r="I118" s="2539"/>
      <c r="J118" s="2539"/>
      <c r="K118" s="2539"/>
    </row>
    <row r="119" spans="1:11" ht="15.75" customHeight="1">
      <c r="A119" s="2539"/>
      <c r="B119" s="2539"/>
      <c r="C119" s="2539"/>
      <c r="D119" s="2539"/>
      <c r="E119" s="2539"/>
      <c r="F119" s="2539"/>
      <c r="G119" s="2539"/>
      <c r="H119" s="2539"/>
      <c r="I119" s="2539"/>
      <c r="J119" s="2539"/>
      <c r="K119" s="2539"/>
    </row>
    <row r="120" spans="1:11" ht="15.75" customHeight="1">
      <c r="A120" s="2539"/>
      <c r="B120" s="2539"/>
      <c r="C120" s="2539"/>
      <c r="D120" s="2539"/>
      <c r="E120" s="2539"/>
      <c r="F120" s="2539"/>
      <c r="G120" s="2539"/>
      <c r="H120" s="2539"/>
      <c r="I120" s="2539"/>
      <c r="J120" s="2539"/>
      <c r="K120" s="2539"/>
    </row>
    <row r="121" spans="1:11" ht="15.75" customHeight="1">
      <c r="A121" s="2539"/>
      <c r="B121" s="2539"/>
      <c r="C121" s="2539"/>
      <c r="D121" s="2539"/>
      <c r="E121" s="2539"/>
      <c r="F121" s="2539"/>
      <c r="G121" s="2539"/>
      <c r="H121" s="2539"/>
      <c r="I121" s="2539"/>
      <c r="J121" s="2539"/>
      <c r="K121" s="2539"/>
    </row>
    <row r="122" spans="1:11" ht="15.75" customHeight="1">
      <c r="A122" s="2539"/>
      <c r="B122" s="2539"/>
      <c r="C122" s="2539"/>
      <c r="D122" s="2539"/>
      <c r="E122" s="2539"/>
      <c r="F122" s="2539"/>
      <c r="G122" s="2539"/>
      <c r="H122" s="2539"/>
      <c r="I122" s="2539"/>
      <c r="J122" s="2539"/>
      <c r="K122" s="2539"/>
    </row>
    <row r="123" spans="1:11" ht="15.75" customHeight="1">
      <c r="A123" s="2539"/>
      <c r="B123" s="2539"/>
      <c r="C123" s="2539"/>
      <c r="D123" s="2539"/>
      <c r="E123" s="2539"/>
      <c r="F123" s="2539"/>
      <c r="G123" s="2539"/>
      <c r="H123" s="2539"/>
      <c r="I123" s="2539"/>
      <c r="J123" s="2539"/>
      <c r="K123" s="2539"/>
    </row>
    <row r="124" spans="1:11" ht="15.75" customHeight="1">
      <c r="A124" s="2539"/>
      <c r="B124" s="2539"/>
      <c r="C124" s="2539"/>
      <c r="D124" s="2539"/>
      <c r="E124" s="2539"/>
      <c r="F124" s="2539"/>
      <c r="G124" s="2539"/>
      <c r="H124" s="2539"/>
      <c r="I124" s="2539"/>
      <c r="J124" s="2539"/>
      <c r="K124" s="2539"/>
    </row>
    <row r="125" spans="1:11" ht="15.75" customHeight="1">
      <c r="A125" s="2539"/>
      <c r="B125" s="2539"/>
      <c r="C125" s="2539"/>
      <c r="D125" s="2539"/>
      <c r="E125" s="2539"/>
      <c r="F125" s="2539"/>
      <c r="G125" s="2539"/>
      <c r="H125" s="2539"/>
      <c r="I125" s="2539"/>
      <c r="J125" s="2539"/>
      <c r="K125" s="2539"/>
    </row>
    <row r="126" spans="1:11" ht="15.75" customHeight="1">
      <c r="A126" s="2539"/>
      <c r="B126" s="2539"/>
      <c r="C126" s="2539"/>
      <c r="D126" s="2539"/>
      <c r="E126" s="2539"/>
      <c r="F126" s="2539"/>
      <c r="G126" s="2539"/>
      <c r="H126" s="2539"/>
      <c r="I126" s="2539"/>
      <c r="J126" s="2539"/>
      <c r="K126" s="2539"/>
    </row>
    <row r="127" spans="1:11" ht="15.75" customHeight="1">
      <c r="A127" s="2539"/>
      <c r="B127" s="2539"/>
      <c r="C127" s="2539"/>
      <c r="D127" s="2539"/>
      <c r="E127" s="2539"/>
      <c r="F127" s="2539"/>
      <c r="G127" s="2539"/>
      <c r="H127" s="2539"/>
      <c r="I127" s="2539"/>
      <c r="J127" s="2539"/>
      <c r="K127" s="2539"/>
    </row>
    <row r="128" spans="1:11" ht="15.75" customHeight="1">
      <c r="A128" s="2539"/>
      <c r="B128" s="2539"/>
      <c r="C128" s="2539"/>
      <c r="D128" s="2539"/>
      <c r="E128" s="2539"/>
      <c r="F128" s="2539"/>
      <c r="G128" s="2539"/>
      <c r="H128" s="2539"/>
      <c r="I128" s="2539"/>
      <c r="J128" s="2539"/>
      <c r="K128" s="2539"/>
    </row>
    <row r="129" spans="1:11" ht="15.75" customHeight="1">
      <c r="A129" s="2539"/>
      <c r="B129" s="2539"/>
      <c r="C129" s="2539"/>
      <c r="D129" s="2539"/>
      <c r="E129" s="2539"/>
      <c r="F129" s="2539"/>
      <c r="G129" s="2539"/>
      <c r="H129" s="2539"/>
      <c r="I129" s="2539"/>
      <c r="J129" s="2539"/>
      <c r="K129" s="2539"/>
    </row>
    <row r="130" spans="1:11" ht="15.75" customHeight="1">
      <c r="A130" s="2539"/>
      <c r="B130" s="2539"/>
      <c r="C130" s="2539"/>
      <c r="D130" s="2539"/>
      <c r="E130" s="2539"/>
      <c r="F130" s="2539"/>
      <c r="G130" s="2539"/>
      <c r="H130" s="2539"/>
      <c r="I130" s="2539"/>
      <c r="J130" s="2539"/>
      <c r="K130" s="2539"/>
    </row>
    <row r="131" spans="1:11" ht="15.75" customHeight="1">
      <c r="A131" s="2539"/>
      <c r="B131" s="2539"/>
      <c r="C131" s="2539"/>
      <c r="D131" s="2539"/>
      <c r="E131" s="2539"/>
      <c r="F131" s="2539"/>
      <c r="G131" s="2539"/>
      <c r="H131" s="2539"/>
      <c r="I131" s="2539"/>
      <c r="J131" s="2539"/>
      <c r="K131" s="2539"/>
    </row>
    <row r="132" spans="1:11" ht="15.75" customHeight="1">
      <c r="A132" s="2539"/>
      <c r="B132" s="2539"/>
      <c r="C132" s="2539"/>
      <c r="D132" s="2539"/>
      <c r="E132" s="2539"/>
      <c r="F132" s="2539"/>
      <c r="G132" s="2539"/>
      <c r="H132" s="2539"/>
      <c r="I132" s="2539"/>
      <c r="J132" s="2539"/>
      <c r="K132" s="2539"/>
    </row>
    <row r="133" spans="1:11" ht="15.75" customHeight="1">
      <c r="A133" s="2539"/>
      <c r="B133" s="2539"/>
      <c r="C133" s="2539"/>
      <c r="D133" s="2539"/>
      <c r="E133" s="2539"/>
      <c r="F133" s="2539"/>
      <c r="G133" s="2539"/>
      <c r="H133" s="2539"/>
      <c r="I133" s="2539"/>
      <c r="J133" s="2539"/>
      <c r="K133" s="2539"/>
    </row>
    <row r="134" spans="1:11" ht="15.75" customHeight="1">
      <c r="A134" s="2539"/>
      <c r="B134" s="2539"/>
      <c r="C134" s="2539"/>
      <c r="D134" s="2539"/>
      <c r="E134" s="2539"/>
      <c r="F134" s="2539"/>
      <c r="G134" s="2539"/>
      <c r="H134" s="2539"/>
      <c r="I134" s="2539"/>
      <c r="J134" s="2539"/>
      <c r="K134" s="2539"/>
    </row>
    <row r="135" spans="1:11" ht="15.75" customHeight="1">
      <c r="A135" s="2539"/>
      <c r="B135" s="2539"/>
      <c r="C135" s="2539"/>
      <c r="D135" s="2539"/>
      <c r="E135" s="2539"/>
      <c r="F135" s="2539"/>
      <c r="G135" s="2539"/>
      <c r="H135" s="2539"/>
      <c r="I135" s="2539"/>
      <c r="J135" s="2539"/>
      <c r="K135" s="2539"/>
    </row>
    <row r="136" spans="1:11" ht="15.75" customHeight="1">
      <c r="A136" s="2539"/>
      <c r="B136" s="2539"/>
      <c r="C136" s="2539"/>
      <c r="D136" s="2539"/>
      <c r="E136" s="2539"/>
      <c r="F136" s="2539"/>
      <c r="G136" s="2539"/>
      <c r="H136" s="2539"/>
      <c r="I136" s="2539"/>
      <c r="J136" s="2539"/>
      <c r="K136" s="2539"/>
    </row>
    <row r="137" spans="1:11" ht="15.75" customHeight="1">
      <c r="A137" s="2539"/>
      <c r="B137" s="2539"/>
      <c r="C137" s="2539"/>
      <c r="D137" s="2539"/>
      <c r="E137" s="2539"/>
      <c r="F137" s="2539"/>
      <c r="G137" s="2539"/>
      <c r="H137" s="2539"/>
      <c r="I137" s="2539"/>
      <c r="J137" s="2539"/>
      <c r="K137" s="2539"/>
    </row>
    <row r="138" spans="1:11" ht="15.75" customHeight="1">
      <c r="A138" s="2539"/>
      <c r="B138" s="2539"/>
      <c r="C138" s="2539"/>
      <c r="D138" s="2539"/>
      <c r="E138" s="2539"/>
      <c r="F138" s="2539"/>
      <c r="G138" s="2539"/>
      <c r="H138" s="2539"/>
      <c r="I138" s="2539"/>
      <c r="J138" s="2539"/>
      <c r="K138" s="2539"/>
    </row>
    <row r="139" spans="1:11" ht="15.75" customHeight="1">
      <c r="A139" s="2539"/>
      <c r="B139" s="2539"/>
      <c r="C139" s="2539"/>
      <c r="D139" s="2539"/>
      <c r="E139" s="2539"/>
      <c r="F139" s="2539"/>
      <c r="G139" s="2539"/>
      <c r="H139" s="2539"/>
      <c r="I139" s="2539"/>
      <c r="J139" s="2539"/>
      <c r="K139" s="2539"/>
    </row>
    <row r="140" spans="1:11" ht="15.75" customHeight="1">
      <c r="A140" s="2539"/>
      <c r="B140" s="2539"/>
      <c r="C140" s="2539"/>
      <c r="D140" s="2539"/>
      <c r="E140" s="2539"/>
      <c r="F140" s="2539"/>
      <c r="G140" s="2539"/>
      <c r="H140" s="2539"/>
      <c r="I140" s="2539"/>
      <c r="J140" s="2539"/>
      <c r="K140" s="2539"/>
    </row>
    <row r="141" spans="1:11" ht="15.75" customHeight="1">
      <c r="A141" s="2539"/>
      <c r="B141" s="2539"/>
      <c r="C141" s="2539"/>
      <c r="D141" s="2539"/>
      <c r="E141" s="2539"/>
      <c r="F141" s="2539"/>
      <c r="G141" s="2539"/>
      <c r="H141" s="2539"/>
      <c r="I141" s="2539"/>
      <c r="J141" s="2539"/>
      <c r="K141" s="2539"/>
    </row>
    <row r="142" spans="1:11" ht="15.75" customHeight="1">
      <c r="A142" s="2539"/>
      <c r="B142" s="2539"/>
      <c r="C142" s="2539"/>
      <c r="D142" s="2539"/>
      <c r="E142" s="2539"/>
      <c r="F142" s="2539"/>
      <c r="G142" s="2539"/>
      <c r="H142" s="2539"/>
      <c r="I142" s="2539"/>
      <c r="J142" s="2539"/>
      <c r="K142" s="2539"/>
    </row>
    <row r="143" spans="1:11" ht="15.75" customHeight="1">
      <c r="A143" s="2539"/>
      <c r="B143" s="2539"/>
      <c r="C143" s="2539"/>
      <c r="D143" s="2539"/>
      <c r="E143" s="2539"/>
      <c r="F143" s="2539"/>
      <c r="G143" s="2539"/>
      <c r="H143" s="2539"/>
      <c r="I143" s="2539"/>
      <c r="J143" s="2539"/>
      <c r="K143" s="2539"/>
    </row>
    <row r="144" spans="1:11" ht="15.75" customHeight="1">
      <c r="A144" s="2539"/>
      <c r="B144" s="2539"/>
      <c r="C144" s="2539"/>
      <c r="D144" s="2539"/>
      <c r="E144" s="2539"/>
      <c r="F144" s="2539"/>
      <c r="G144" s="2539"/>
      <c r="H144" s="2539"/>
      <c r="I144" s="2539"/>
      <c r="J144" s="2539"/>
      <c r="K144" s="2539"/>
    </row>
    <row r="145" spans="1:11" ht="15.75" customHeight="1">
      <c r="A145" s="2539"/>
      <c r="B145" s="2539"/>
      <c r="C145" s="2539"/>
      <c r="D145" s="2539"/>
      <c r="E145" s="2539"/>
      <c r="F145" s="2539"/>
      <c r="G145" s="2539"/>
      <c r="H145" s="2539"/>
      <c r="I145" s="2539"/>
      <c r="J145" s="2539"/>
      <c r="K145" s="2539"/>
    </row>
    <row r="146" spans="1:11" ht="15.75" customHeight="1">
      <c r="A146" s="2539"/>
      <c r="B146" s="2539"/>
      <c r="C146" s="2539"/>
      <c r="D146" s="2539"/>
      <c r="E146" s="2539"/>
      <c r="F146" s="2539"/>
      <c r="G146" s="2539"/>
      <c r="H146" s="2539"/>
      <c r="I146" s="2539"/>
      <c r="J146" s="2539"/>
      <c r="K146" s="2539"/>
    </row>
    <row r="147" spans="1:11" ht="15.75" customHeight="1">
      <c r="A147" s="2539"/>
      <c r="B147" s="2539"/>
      <c r="C147" s="2539"/>
      <c r="D147" s="2539"/>
      <c r="E147" s="2539"/>
      <c r="F147" s="2539"/>
      <c r="G147" s="2539"/>
      <c r="H147" s="2539"/>
      <c r="I147" s="2539"/>
      <c r="J147" s="2539"/>
      <c r="K147" s="2539"/>
    </row>
    <row r="148" spans="1:11" ht="15.75" customHeight="1">
      <c r="A148" s="2539"/>
      <c r="B148" s="2539"/>
      <c r="C148" s="2539"/>
      <c r="D148" s="2539"/>
      <c r="E148" s="2539"/>
      <c r="F148" s="2539"/>
      <c r="G148" s="2539"/>
      <c r="H148" s="2539"/>
      <c r="I148" s="2539"/>
      <c r="J148" s="2539"/>
      <c r="K148" s="2539"/>
    </row>
    <row r="149" spans="1:11" ht="15.75" customHeight="1">
      <c r="A149" s="2539"/>
      <c r="B149" s="2539"/>
      <c r="C149" s="2539"/>
      <c r="D149" s="2539"/>
      <c r="E149" s="2539"/>
      <c r="F149" s="2539"/>
      <c r="G149" s="2539"/>
      <c r="H149" s="2539"/>
      <c r="I149" s="2539"/>
      <c r="J149" s="2539"/>
      <c r="K149" s="2539"/>
    </row>
    <row r="150" spans="1:11" ht="15.75" customHeight="1">
      <c r="A150" s="2539"/>
      <c r="B150" s="2539"/>
      <c r="C150" s="2539"/>
      <c r="D150" s="2539"/>
      <c r="E150" s="2539"/>
      <c r="F150" s="2539"/>
      <c r="G150" s="2539"/>
      <c r="H150" s="2539"/>
      <c r="I150" s="2539"/>
      <c r="J150" s="2539"/>
      <c r="K150" s="2539"/>
    </row>
    <row r="151" spans="1:11" ht="15.75" customHeight="1">
      <c r="A151" s="2539"/>
      <c r="B151" s="2539"/>
      <c r="C151" s="2539"/>
      <c r="D151" s="2539"/>
      <c r="E151" s="2539"/>
      <c r="F151" s="2539"/>
      <c r="G151" s="2539"/>
      <c r="H151" s="2539"/>
      <c r="I151" s="2539"/>
      <c r="J151" s="2539"/>
      <c r="K151" s="2539"/>
    </row>
    <row r="152" spans="1:11" ht="15.75" customHeight="1">
      <c r="A152" s="2539"/>
      <c r="B152" s="2539"/>
      <c r="C152" s="2539"/>
      <c r="D152" s="2539"/>
      <c r="E152" s="2539"/>
      <c r="F152" s="2539"/>
      <c r="G152" s="2539"/>
      <c r="H152" s="2539"/>
      <c r="I152" s="2539"/>
      <c r="J152" s="2539"/>
      <c r="K152" s="2539"/>
    </row>
    <row r="153" spans="1:11" ht="15.75" customHeight="1">
      <c r="A153" s="2539"/>
      <c r="B153" s="2539"/>
      <c r="C153" s="2539"/>
      <c r="D153" s="2539"/>
      <c r="E153" s="2539"/>
      <c r="F153" s="2539"/>
      <c r="G153" s="2539"/>
      <c r="H153" s="2539"/>
      <c r="I153" s="2539"/>
      <c r="J153" s="2539"/>
      <c r="K153" s="2539"/>
    </row>
    <row r="154" spans="1:11" ht="15.75" customHeight="1">
      <c r="A154" s="2539"/>
      <c r="B154" s="2539"/>
      <c r="C154" s="2539"/>
      <c r="D154" s="2539"/>
      <c r="E154" s="2539"/>
      <c r="F154" s="2539"/>
      <c r="G154" s="2539"/>
      <c r="H154" s="2539"/>
      <c r="I154" s="2539"/>
      <c r="J154" s="2539"/>
      <c r="K154" s="2539"/>
    </row>
    <row r="155" spans="1:11" ht="15.75" customHeight="1">
      <c r="A155" s="2539"/>
      <c r="B155" s="2539"/>
      <c r="C155" s="2539"/>
      <c r="D155" s="2539"/>
      <c r="E155" s="2539"/>
      <c r="F155" s="2539"/>
      <c r="G155" s="2539"/>
      <c r="H155" s="2539"/>
      <c r="I155" s="2539"/>
      <c r="J155" s="2539"/>
      <c r="K155" s="2539"/>
    </row>
    <row r="156" spans="1:11" ht="15.75" customHeight="1">
      <c r="A156" s="2539"/>
      <c r="B156" s="2539"/>
      <c r="C156" s="2539"/>
      <c r="D156" s="2539"/>
      <c r="E156" s="2539"/>
      <c r="F156" s="2539"/>
      <c r="G156" s="2539"/>
      <c r="H156" s="2539"/>
      <c r="I156" s="2539"/>
      <c r="J156" s="2539"/>
      <c r="K156" s="2539"/>
    </row>
    <row r="157" spans="1:11" ht="15.75" customHeight="1">
      <c r="A157" s="2539"/>
      <c r="B157" s="2539"/>
      <c r="C157" s="2539"/>
      <c r="D157" s="2539"/>
      <c r="E157" s="2539"/>
      <c r="F157" s="2539"/>
      <c r="G157" s="2539"/>
      <c r="H157" s="2539"/>
      <c r="I157" s="2539"/>
      <c r="J157" s="2539"/>
      <c r="K157" s="2539"/>
    </row>
    <row r="158" spans="1:11" ht="15.75" customHeight="1">
      <c r="A158" s="2539"/>
      <c r="B158" s="2539"/>
      <c r="C158" s="2539"/>
      <c r="D158" s="2539"/>
      <c r="E158" s="2539"/>
      <c r="F158" s="2539"/>
      <c r="G158" s="2539"/>
      <c r="H158" s="2539"/>
      <c r="I158" s="2539"/>
      <c r="J158" s="2539"/>
      <c r="K158" s="2539"/>
    </row>
    <row r="159" spans="1:11" ht="15.75" customHeight="1">
      <c r="A159" s="2539"/>
      <c r="B159" s="2539"/>
      <c r="C159" s="2539"/>
      <c r="D159" s="2539"/>
      <c r="E159" s="2539"/>
      <c r="F159" s="2539"/>
      <c r="G159" s="2539"/>
      <c r="H159" s="2539"/>
      <c r="I159" s="2539"/>
      <c r="J159" s="2539"/>
      <c r="K159" s="2539"/>
    </row>
    <row r="160" spans="1:11" ht="15.75" customHeight="1">
      <c r="A160" s="2539"/>
      <c r="B160" s="2539"/>
      <c r="C160" s="2539"/>
      <c r="D160" s="2539"/>
      <c r="E160" s="2539"/>
      <c r="F160" s="2539"/>
      <c r="G160" s="2539"/>
      <c r="H160" s="2539"/>
      <c r="I160" s="2539"/>
      <c r="J160" s="2539"/>
      <c r="K160" s="2539"/>
    </row>
    <row r="161" spans="1:11" ht="15.75" customHeight="1">
      <c r="A161" s="2539"/>
      <c r="B161" s="2539"/>
      <c r="C161" s="2539"/>
      <c r="D161" s="2539"/>
      <c r="E161" s="2539"/>
      <c r="F161" s="2539"/>
      <c r="G161" s="2539"/>
      <c r="H161" s="2539"/>
      <c r="I161" s="2539"/>
      <c r="J161" s="2539"/>
      <c r="K161" s="2539"/>
    </row>
    <row r="162" spans="1:11" ht="15.75" customHeight="1">
      <c r="A162" s="2539"/>
      <c r="B162" s="2539"/>
      <c r="C162" s="2539"/>
      <c r="D162" s="2539"/>
      <c r="E162" s="2539"/>
      <c r="F162" s="2539"/>
      <c r="G162" s="2539"/>
      <c r="H162" s="2539"/>
      <c r="I162" s="2539"/>
      <c r="J162" s="2539"/>
      <c r="K162" s="2539"/>
    </row>
    <row r="163" spans="1:11" ht="15.75" customHeight="1">
      <c r="A163" s="2539"/>
      <c r="B163" s="2539"/>
      <c r="C163" s="2539"/>
      <c r="D163" s="2539"/>
      <c r="E163" s="2539"/>
      <c r="F163" s="2539"/>
      <c r="G163" s="2539"/>
      <c r="H163" s="2539"/>
      <c r="I163" s="2539"/>
      <c r="J163" s="2539"/>
      <c r="K163" s="2539"/>
    </row>
    <row r="164" spans="1:11" ht="15.75" customHeight="1">
      <c r="A164" s="2539"/>
      <c r="B164" s="2539"/>
      <c r="C164" s="2539"/>
      <c r="D164" s="2539"/>
      <c r="E164" s="2539"/>
      <c r="F164" s="2539"/>
      <c r="G164" s="2539"/>
      <c r="H164" s="2539"/>
      <c r="I164" s="2539"/>
      <c r="J164" s="2539"/>
      <c r="K164" s="2539"/>
    </row>
    <row r="165" spans="1:11" ht="15.75" customHeight="1">
      <c r="A165" s="2539"/>
      <c r="B165" s="2539"/>
      <c r="C165" s="2539"/>
      <c r="D165" s="2539"/>
      <c r="E165" s="2539"/>
      <c r="F165" s="2539"/>
      <c r="G165" s="2539"/>
      <c r="H165" s="2539"/>
      <c r="I165" s="2539"/>
      <c r="J165" s="2539"/>
      <c r="K165" s="2539"/>
    </row>
    <row r="166" spans="1:11" ht="15.75" customHeight="1">
      <c r="A166" s="2539"/>
      <c r="B166" s="2539"/>
      <c r="C166" s="2539"/>
      <c r="D166" s="2539"/>
      <c r="E166" s="2539"/>
      <c r="F166" s="2539"/>
      <c r="G166" s="2539"/>
      <c r="H166" s="2539"/>
      <c r="I166" s="2539"/>
      <c r="J166" s="2539"/>
      <c r="K166" s="2539"/>
    </row>
    <row r="167" spans="1:11" ht="15.75" customHeight="1">
      <c r="A167" s="2539"/>
      <c r="B167" s="2539"/>
      <c r="C167" s="2539"/>
      <c r="D167" s="2539"/>
      <c r="E167" s="2539"/>
      <c r="F167" s="2539"/>
      <c r="G167" s="2539"/>
      <c r="H167" s="2539"/>
      <c r="I167" s="2539"/>
      <c r="J167" s="2539"/>
      <c r="K167" s="2539"/>
    </row>
    <row r="168" spans="1:11" ht="15.75" customHeight="1">
      <c r="A168" s="2539"/>
      <c r="B168" s="2539"/>
      <c r="C168" s="2539"/>
      <c r="D168" s="2539"/>
      <c r="E168" s="2539"/>
      <c r="F168" s="2539"/>
      <c r="G168" s="2539"/>
      <c r="H168" s="2539"/>
      <c r="I168" s="2539"/>
      <c r="J168" s="2539"/>
      <c r="K168" s="2539"/>
    </row>
    <row r="169" spans="1:11" ht="15.75" customHeight="1">
      <c r="A169" s="2539"/>
      <c r="B169" s="2539"/>
      <c r="C169" s="2539"/>
      <c r="D169" s="2539"/>
      <c r="E169" s="2539"/>
      <c r="F169" s="2539"/>
      <c r="G169" s="2539"/>
      <c r="H169" s="2539"/>
      <c r="I169" s="2539"/>
      <c r="J169" s="2539"/>
      <c r="K169" s="2539"/>
    </row>
    <row r="170" spans="1:11" ht="15.75" customHeight="1">
      <c r="A170" s="2539"/>
      <c r="B170" s="2539"/>
      <c r="C170" s="2539"/>
      <c r="D170" s="2539"/>
      <c r="E170" s="2539"/>
      <c r="F170" s="2539"/>
      <c r="G170" s="2539"/>
      <c r="H170" s="2539"/>
      <c r="I170" s="2539"/>
      <c r="J170" s="2539"/>
      <c r="K170" s="2539"/>
    </row>
    <row r="171" spans="1:11" ht="15.75" customHeight="1">
      <c r="A171" s="2539"/>
      <c r="B171" s="2539"/>
      <c r="C171" s="2539"/>
      <c r="D171" s="2539"/>
      <c r="E171" s="2539"/>
      <c r="F171" s="2539"/>
      <c r="G171" s="2539"/>
      <c r="H171" s="2539"/>
      <c r="I171" s="2539"/>
      <c r="J171" s="2539"/>
      <c r="K171" s="2539"/>
    </row>
    <row r="172" spans="1:11" ht="15.75" customHeight="1">
      <c r="A172" s="2539"/>
      <c r="B172" s="2539"/>
      <c r="C172" s="2539"/>
      <c r="D172" s="2539"/>
      <c r="E172" s="2539"/>
      <c r="F172" s="2539"/>
      <c r="G172" s="2539"/>
      <c r="H172" s="2539"/>
      <c r="I172" s="2539"/>
      <c r="J172" s="2539"/>
      <c r="K172" s="2539"/>
    </row>
    <row r="173" spans="1:11" ht="15.75" customHeight="1">
      <c r="A173" s="2539"/>
      <c r="B173" s="2539"/>
      <c r="C173" s="2539"/>
      <c r="D173" s="2539"/>
      <c r="E173" s="2539"/>
      <c r="F173" s="2539"/>
      <c r="G173" s="2539"/>
      <c r="H173" s="2539"/>
      <c r="I173" s="2539"/>
      <c r="J173" s="2539"/>
      <c r="K173" s="2539"/>
    </row>
    <row r="174" spans="1:11" ht="15.75" customHeight="1">
      <c r="A174" s="2539"/>
      <c r="B174" s="2539"/>
      <c r="C174" s="2539"/>
      <c r="D174" s="2539"/>
      <c r="E174" s="2539"/>
      <c r="F174" s="2539"/>
      <c r="G174" s="2539"/>
      <c r="H174" s="2539"/>
      <c r="I174" s="2539"/>
      <c r="J174" s="2539"/>
      <c r="K174" s="2539"/>
    </row>
    <row r="175" spans="1:11" ht="15.75" customHeight="1">
      <c r="A175" s="2539"/>
      <c r="B175" s="2539"/>
      <c r="C175" s="2539"/>
      <c r="D175" s="2539"/>
      <c r="E175" s="2539"/>
      <c r="F175" s="2539"/>
      <c r="G175" s="2539"/>
      <c r="H175" s="2539"/>
      <c r="I175" s="2539"/>
      <c r="J175" s="2539"/>
      <c r="K175" s="2539"/>
    </row>
    <row r="176" spans="1:11" ht="15.75" customHeight="1">
      <c r="A176" s="2539"/>
      <c r="B176" s="2539"/>
      <c r="C176" s="2539"/>
      <c r="D176" s="2539"/>
      <c r="E176" s="2539"/>
      <c r="F176" s="2539"/>
      <c r="G176" s="2539"/>
      <c r="H176" s="2539"/>
      <c r="I176" s="2539"/>
      <c r="J176" s="2539"/>
      <c r="K176" s="2539"/>
    </row>
    <row r="177" spans="1:11" ht="15.75" customHeight="1">
      <c r="A177" s="2539"/>
      <c r="B177" s="2539"/>
      <c r="C177" s="2539"/>
      <c r="D177" s="2539"/>
      <c r="E177" s="2539"/>
      <c r="F177" s="2539"/>
      <c r="G177" s="2539"/>
      <c r="H177" s="2539"/>
      <c r="I177" s="2539"/>
      <c r="J177" s="2539"/>
      <c r="K177" s="2539"/>
    </row>
    <row r="178" spans="1:11" ht="15.75" customHeight="1">
      <c r="A178" s="2539"/>
      <c r="B178" s="2539"/>
      <c r="C178" s="2539"/>
      <c r="D178" s="2539"/>
      <c r="E178" s="2539"/>
      <c r="F178" s="2539"/>
      <c r="G178" s="2539"/>
      <c r="H178" s="2539"/>
      <c r="I178" s="2539"/>
      <c r="J178" s="2539"/>
      <c r="K178" s="2539"/>
    </row>
    <row r="179" spans="1:11" ht="15.75" customHeight="1">
      <c r="A179" s="2539"/>
      <c r="B179" s="2539"/>
      <c r="C179" s="2539"/>
      <c r="D179" s="2539"/>
      <c r="E179" s="2539"/>
      <c r="F179" s="2539"/>
      <c r="G179" s="2539"/>
      <c r="H179" s="2539"/>
      <c r="I179" s="2539"/>
      <c r="J179" s="2539"/>
      <c r="K179" s="2539"/>
    </row>
    <row r="180" spans="1:11" ht="15.75" customHeight="1">
      <c r="A180" s="2539"/>
      <c r="B180" s="2539"/>
      <c r="C180" s="2539"/>
      <c r="D180" s="2539"/>
      <c r="E180" s="2539"/>
      <c r="F180" s="2539"/>
      <c r="G180" s="2539"/>
      <c r="H180" s="2539"/>
      <c r="I180" s="2539"/>
      <c r="J180" s="2539"/>
      <c r="K180" s="2539"/>
    </row>
    <row r="181" spans="1:11" ht="15.75" customHeight="1">
      <c r="A181" s="2539"/>
      <c r="B181" s="2539"/>
      <c r="C181" s="2539"/>
      <c r="D181" s="2539"/>
      <c r="E181" s="2539"/>
      <c r="F181" s="2539"/>
      <c r="G181" s="2539"/>
      <c r="H181" s="2539"/>
      <c r="I181" s="2539"/>
      <c r="J181" s="2539"/>
      <c r="K181" s="2539"/>
    </row>
    <row r="182" spans="1:11" ht="15.75" customHeight="1">
      <c r="A182" s="2539"/>
      <c r="B182" s="2539"/>
      <c r="C182" s="2539"/>
      <c r="D182" s="2539"/>
      <c r="E182" s="2539"/>
      <c r="F182" s="2539"/>
      <c r="G182" s="2539"/>
      <c r="H182" s="2539"/>
      <c r="I182" s="2539"/>
      <c r="J182" s="2539"/>
      <c r="K182" s="2539"/>
    </row>
    <row r="183" spans="1:11" ht="15.75" customHeight="1">
      <c r="A183" s="2539"/>
      <c r="B183" s="2539"/>
      <c r="C183" s="2539"/>
      <c r="D183" s="2539"/>
      <c r="E183" s="2539"/>
      <c r="F183" s="2539"/>
      <c r="G183" s="2539"/>
      <c r="H183" s="2539"/>
      <c r="I183" s="2539"/>
      <c r="J183" s="2539"/>
      <c r="K183" s="2539"/>
    </row>
    <row r="184" spans="1:11" ht="15.75" customHeight="1">
      <c r="A184" s="2539"/>
      <c r="B184" s="2539"/>
      <c r="C184" s="2539"/>
      <c r="D184" s="2539"/>
      <c r="E184" s="2539"/>
      <c r="F184" s="2539"/>
      <c r="G184" s="2539"/>
      <c r="H184" s="2539"/>
      <c r="I184" s="2539"/>
      <c r="J184" s="2539"/>
      <c r="K184" s="2539"/>
    </row>
    <row r="185" spans="1:11" ht="15.75" customHeight="1">
      <c r="A185" s="2539"/>
      <c r="B185" s="2539"/>
      <c r="C185" s="2539"/>
      <c r="D185" s="2539"/>
      <c r="E185" s="2539"/>
      <c r="F185" s="2539"/>
      <c r="G185" s="2539"/>
      <c r="H185" s="2539"/>
      <c r="I185" s="2539"/>
      <c r="J185" s="2539"/>
      <c r="K185" s="2539"/>
    </row>
    <row r="186" spans="1:11" ht="15.75" customHeight="1">
      <c r="A186" s="2539"/>
      <c r="B186" s="2539"/>
      <c r="C186" s="2539"/>
      <c r="D186" s="2539"/>
      <c r="E186" s="2539"/>
      <c r="F186" s="2539"/>
      <c r="G186" s="2539"/>
      <c r="H186" s="2539"/>
      <c r="I186" s="2539"/>
      <c r="J186" s="2539"/>
      <c r="K186" s="2539"/>
    </row>
    <row r="187" spans="1:11" ht="15.75" customHeight="1">
      <c r="A187" s="2539"/>
      <c r="B187" s="2539"/>
      <c r="C187" s="2539"/>
      <c r="D187" s="2539"/>
      <c r="E187" s="2539"/>
      <c r="F187" s="2539"/>
      <c r="G187" s="2539"/>
      <c r="H187" s="2539"/>
      <c r="I187" s="2539"/>
      <c r="J187" s="2539"/>
      <c r="K187" s="2539"/>
    </row>
    <row r="188" spans="1:11" ht="15.75" customHeight="1">
      <c r="A188" s="2539"/>
      <c r="B188" s="2539"/>
      <c r="C188" s="2539"/>
      <c r="D188" s="2539"/>
      <c r="E188" s="2539"/>
      <c r="F188" s="2539"/>
      <c r="G188" s="2539"/>
      <c r="H188" s="2539"/>
      <c r="I188" s="2539"/>
      <c r="J188" s="2539"/>
      <c r="K188" s="2539"/>
    </row>
    <row r="189" spans="1:11" ht="15.75" customHeight="1">
      <c r="A189" s="2539"/>
      <c r="B189" s="2539"/>
      <c r="C189" s="2539"/>
      <c r="D189" s="2539"/>
      <c r="E189" s="2539"/>
      <c r="F189" s="2539"/>
      <c r="G189" s="2539"/>
      <c r="H189" s="2539"/>
      <c r="I189" s="2539"/>
      <c r="J189" s="2539"/>
      <c r="K189" s="2539"/>
    </row>
    <row r="190" spans="1:11" ht="15.75" customHeight="1">
      <c r="A190" s="2539"/>
      <c r="B190" s="2539"/>
      <c r="C190" s="2539"/>
      <c r="D190" s="2539"/>
      <c r="E190" s="2539"/>
      <c r="F190" s="2539"/>
      <c r="G190" s="2539"/>
      <c r="H190" s="2539"/>
      <c r="I190" s="2539"/>
      <c r="J190" s="2539"/>
      <c r="K190" s="2539"/>
    </row>
    <row r="191" spans="1:11" ht="15.75" customHeight="1">
      <c r="A191" s="2539"/>
      <c r="B191" s="2539"/>
      <c r="C191" s="2539"/>
      <c r="D191" s="2539"/>
      <c r="E191" s="2539"/>
      <c r="F191" s="2539"/>
      <c r="G191" s="2539"/>
      <c r="H191" s="2539"/>
      <c r="I191" s="2539"/>
      <c r="J191" s="2539"/>
      <c r="K191" s="2539"/>
    </row>
    <row r="192" spans="1:11" ht="15.75" customHeight="1">
      <c r="A192" s="2539"/>
      <c r="B192" s="2539"/>
      <c r="C192" s="2539"/>
      <c r="D192" s="2539"/>
      <c r="E192" s="2539"/>
      <c r="F192" s="2539"/>
      <c r="G192" s="2539"/>
      <c r="H192" s="2539"/>
      <c r="I192" s="2539"/>
      <c r="J192" s="2539"/>
      <c r="K192" s="2539"/>
    </row>
    <row r="193" spans="1:11" ht="15.75" customHeight="1">
      <c r="A193" s="2539"/>
      <c r="B193" s="2539"/>
      <c r="C193" s="2539"/>
      <c r="D193" s="2539"/>
      <c r="E193" s="2539"/>
      <c r="F193" s="2539"/>
      <c r="G193" s="2539"/>
      <c r="H193" s="2539"/>
      <c r="I193" s="2539"/>
      <c r="J193" s="2539"/>
      <c r="K193" s="2539"/>
    </row>
    <row r="194" spans="1:11" ht="15.75" customHeight="1">
      <c r="A194" s="2539"/>
      <c r="B194" s="2539"/>
      <c r="C194" s="2539"/>
      <c r="D194" s="2539"/>
      <c r="E194" s="2539"/>
      <c r="F194" s="2539"/>
      <c r="G194" s="2539"/>
      <c r="H194" s="2539"/>
      <c r="I194" s="2539"/>
      <c r="J194" s="2539"/>
      <c r="K194" s="2539"/>
    </row>
    <row r="195" spans="1:11" ht="15.75" customHeight="1">
      <c r="A195" s="2539"/>
      <c r="B195" s="2539"/>
      <c r="C195" s="2539"/>
      <c r="D195" s="2539"/>
      <c r="E195" s="2539"/>
      <c r="F195" s="2539"/>
      <c r="G195" s="2539"/>
      <c r="H195" s="2539"/>
      <c r="I195" s="2539"/>
      <c r="J195" s="2539"/>
      <c r="K195" s="2539"/>
    </row>
    <row r="196" spans="1:11" ht="15.75" customHeight="1">
      <c r="A196" s="2539"/>
      <c r="B196" s="2539"/>
      <c r="C196" s="2539"/>
      <c r="D196" s="2539"/>
      <c r="E196" s="2539"/>
      <c r="F196" s="2539"/>
      <c r="G196" s="2539"/>
      <c r="H196" s="2539"/>
      <c r="I196" s="2539"/>
      <c r="J196" s="2539"/>
      <c r="K196" s="2539"/>
    </row>
    <row r="197" spans="1:11" ht="15.75" customHeight="1">
      <c r="A197" s="2539"/>
      <c r="B197" s="2539"/>
      <c r="C197" s="2539"/>
      <c r="D197" s="2539"/>
      <c r="E197" s="2539"/>
      <c r="F197" s="2539"/>
      <c r="G197" s="2539"/>
      <c r="H197" s="2539"/>
      <c r="I197" s="2539"/>
      <c r="J197" s="2539"/>
      <c r="K197" s="2539"/>
    </row>
    <row r="198" spans="1:11" ht="15.75" customHeight="1">
      <c r="A198" s="2539"/>
      <c r="B198" s="2539"/>
      <c r="C198" s="2539"/>
      <c r="D198" s="2539"/>
      <c r="E198" s="2539"/>
      <c r="F198" s="2539"/>
      <c r="G198" s="2539"/>
      <c r="H198" s="2539"/>
      <c r="I198" s="2539"/>
      <c r="J198" s="2539"/>
      <c r="K198" s="2539"/>
    </row>
    <row r="199" spans="1:11" ht="15.75" customHeight="1">
      <c r="A199" s="2539"/>
      <c r="B199" s="2539"/>
      <c r="C199" s="2539"/>
      <c r="D199" s="2539"/>
      <c r="E199" s="2539"/>
      <c r="F199" s="2539"/>
      <c r="G199" s="2539"/>
      <c r="H199" s="2539"/>
      <c r="I199" s="2539"/>
      <c r="J199" s="2539"/>
      <c r="K199" s="2539"/>
    </row>
    <row r="200" spans="1:11" ht="15.75" customHeight="1">
      <c r="A200" s="2539"/>
      <c r="B200" s="2539"/>
      <c r="C200" s="2539"/>
      <c r="D200" s="2539"/>
      <c r="E200" s="2539"/>
      <c r="F200" s="2539"/>
      <c r="G200" s="2539"/>
      <c r="H200" s="2539"/>
      <c r="I200" s="2539"/>
      <c r="J200" s="2539"/>
      <c r="K200" s="2539"/>
    </row>
    <row r="201" spans="1:11" ht="15.75" customHeight="1">
      <c r="A201" s="2539"/>
      <c r="B201" s="2539"/>
      <c r="C201" s="2539"/>
      <c r="D201" s="2539"/>
      <c r="E201" s="2539"/>
      <c r="F201" s="2539"/>
      <c r="G201" s="2539"/>
      <c r="H201" s="2539"/>
      <c r="I201" s="2539"/>
      <c r="J201" s="2539"/>
      <c r="K201" s="2539"/>
    </row>
    <row r="202" spans="1:11" ht="15.75" customHeight="1">
      <c r="A202" s="2539"/>
      <c r="B202" s="2539"/>
      <c r="C202" s="2539"/>
      <c r="D202" s="2539"/>
      <c r="E202" s="2539"/>
      <c r="F202" s="2539"/>
      <c r="G202" s="2539"/>
      <c r="H202" s="2539"/>
      <c r="I202" s="2539"/>
      <c r="J202" s="2539"/>
      <c r="K202" s="2539"/>
    </row>
    <row r="203" spans="1:11" ht="15.75" customHeight="1">
      <c r="A203" s="2539"/>
      <c r="B203" s="2539"/>
      <c r="C203" s="2539"/>
      <c r="D203" s="2539"/>
      <c r="E203" s="2539"/>
      <c r="F203" s="2539"/>
      <c r="G203" s="2539"/>
      <c r="H203" s="2539"/>
      <c r="I203" s="2539"/>
      <c r="J203" s="2539"/>
      <c r="K203" s="2539"/>
    </row>
    <row r="204" spans="1:11" ht="15.75" customHeight="1">
      <c r="A204" s="2539"/>
      <c r="B204" s="2539"/>
      <c r="C204" s="2539"/>
      <c r="D204" s="2539"/>
      <c r="E204" s="2539"/>
      <c r="F204" s="2539"/>
      <c r="G204" s="2539"/>
      <c r="H204" s="2539"/>
      <c r="I204" s="2539"/>
      <c r="J204" s="2539"/>
      <c r="K204" s="2539"/>
    </row>
    <row r="205" spans="1:11" ht="15.75" customHeight="1">
      <c r="A205" s="2539"/>
      <c r="B205" s="2539"/>
      <c r="C205" s="2539"/>
      <c r="D205" s="2539"/>
      <c r="E205" s="2539"/>
      <c r="F205" s="2539"/>
      <c r="G205" s="2539"/>
      <c r="H205" s="2539"/>
      <c r="I205" s="2539"/>
      <c r="J205" s="2539"/>
      <c r="K205" s="2539"/>
    </row>
    <row r="206" spans="1:11" ht="15.75" customHeight="1">
      <c r="A206" s="2539"/>
      <c r="B206" s="2539"/>
      <c r="C206" s="2539"/>
      <c r="D206" s="2539"/>
      <c r="E206" s="2539"/>
      <c r="F206" s="2539"/>
      <c r="G206" s="2539"/>
      <c r="H206" s="2539"/>
      <c r="I206" s="2539"/>
      <c r="J206" s="2539"/>
      <c r="K206" s="2539"/>
    </row>
    <row r="207" spans="1:11" ht="15.75" customHeight="1">
      <c r="A207" s="2539"/>
      <c r="B207" s="2539"/>
      <c r="C207" s="2539"/>
      <c r="D207" s="2539"/>
      <c r="E207" s="2539"/>
      <c r="F207" s="2539"/>
      <c r="G207" s="2539"/>
      <c r="H207" s="2539"/>
      <c r="I207" s="2539"/>
      <c r="J207" s="2539"/>
      <c r="K207" s="2539"/>
    </row>
    <row r="208" spans="1:11" ht="15.75" customHeight="1">
      <c r="A208" s="2539"/>
      <c r="B208" s="2539"/>
      <c r="C208" s="2539"/>
      <c r="D208" s="2539"/>
      <c r="E208" s="2539"/>
      <c r="F208" s="2539"/>
      <c r="G208" s="2539"/>
      <c r="H208" s="2539"/>
      <c r="I208" s="2539"/>
      <c r="J208" s="2539"/>
      <c r="K208" s="2539"/>
    </row>
    <row r="209" spans="1:11" ht="15.75" customHeight="1">
      <c r="A209" s="2539"/>
      <c r="B209" s="2539"/>
      <c r="C209" s="2539"/>
      <c r="D209" s="2539"/>
      <c r="E209" s="2539"/>
      <c r="F209" s="2539"/>
      <c r="G209" s="2539"/>
      <c r="H209" s="2539"/>
      <c r="I209" s="2539"/>
      <c r="J209" s="2539"/>
      <c r="K209" s="2539"/>
    </row>
    <row r="210" spans="1:11" ht="15.75" customHeight="1">
      <c r="A210" s="2539"/>
      <c r="B210" s="2539"/>
      <c r="C210" s="2539"/>
      <c r="D210" s="2539"/>
      <c r="E210" s="2539"/>
      <c r="F210" s="2539"/>
      <c r="G210" s="2539"/>
      <c r="H210" s="2539"/>
      <c r="I210" s="2539"/>
      <c r="J210" s="2539"/>
      <c r="K210" s="2539"/>
    </row>
    <row r="211" spans="1:11" ht="15.75" customHeight="1">
      <c r="A211" s="2539"/>
      <c r="B211" s="2539"/>
      <c r="C211" s="2539"/>
      <c r="D211" s="2539"/>
      <c r="E211" s="2539"/>
      <c r="F211" s="2539"/>
      <c r="G211" s="2539"/>
      <c r="H211" s="2539"/>
      <c r="I211" s="2539"/>
      <c r="J211" s="2539"/>
      <c r="K211" s="2539"/>
    </row>
    <row r="212" spans="1:11" ht="15.75" customHeight="1">
      <c r="A212" s="2539"/>
      <c r="B212" s="2539"/>
      <c r="C212" s="2539"/>
      <c r="D212" s="2539"/>
      <c r="E212" s="2539"/>
      <c r="F212" s="2539"/>
      <c r="G212" s="2539"/>
      <c r="H212" s="2539"/>
      <c r="I212" s="2539"/>
      <c r="J212" s="2539"/>
      <c r="K212" s="2539"/>
    </row>
    <row r="213" spans="1:11" ht="15.75" customHeight="1">
      <c r="A213" s="2539"/>
      <c r="B213" s="2539"/>
      <c r="C213" s="2539"/>
      <c r="D213" s="2539"/>
      <c r="E213" s="2539"/>
      <c r="F213" s="2539"/>
      <c r="G213" s="2539"/>
      <c r="H213" s="2539"/>
      <c r="I213" s="2539"/>
      <c r="J213" s="2539"/>
      <c r="K213" s="2539"/>
    </row>
    <row r="214" spans="1:11" ht="15.75" customHeight="1">
      <c r="A214" s="2539"/>
      <c r="B214" s="2539"/>
      <c r="C214" s="2539"/>
      <c r="D214" s="2539"/>
      <c r="E214" s="2539"/>
      <c r="F214" s="2539"/>
      <c r="G214" s="2539"/>
      <c r="H214" s="2539"/>
      <c r="I214" s="2539"/>
      <c r="J214" s="2539"/>
      <c r="K214" s="2539"/>
    </row>
    <row r="215" spans="1:11" ht="15.75" customHeight="1">
      <c r="A215" s="2539"/>
      <c r="B215" s="2539"/>
      <c r="C215" s="2539"/>
      <c r="D215" s="2539"/>
      <c r="E215" s="2539"/>
      <c r="F215" s="2539"/>
      <c r="G215" s="2539"/>
      <c r="H215" s="2539"/>
      <c r="I215" s="2539"/>
      <c r="J215" s="2539"/>
      <c r="K215" s="2539"/>
    </row>
    <row r="216" spans="1:11" ht="15.75" customHeight="1">
      <c r="A216" s="2539"/>
      <c r="B216" s="2539"/>
      <c r="C216" s="2539"/>
      <c r="D216" s="2539"/>
      <c r="E216" s="2539"/>
      <c r="F216" s="2539"/>
      <c r="G216" s="2539"/>
      <c r="H216" s="2539"/>
      <c r="I216" s="2539"/>
      <c r="J216" s="2539"/>
      <c r="K216" s="2539"/>
    </row>
    <row r="217" spans="1:11" ht="15.75" customHeight="1">
      <c r="A217" s="2539"/>
      <c r="B217" s="2539"/>
      <c r="C217" s="2539"/>
      <c r="D217" s="2539"/>
      <c r="E217" s="2539"/>
      <c r="F217" s="2539"/>
      <c r="G217" s="2539"/>
      <c r="H217" s="2539"/>
      <c r="I217" s="2539"/>
      <c r="J217" s="2539"/>
      <c r="K217" s="2539"/>
    </row>
    <row r="218" spans="1:11" ht="15.75" customHeight="1">
      <c r="A218" s="2539"/>
      <c r="B218" s="2539"/>
      <c r="C218" s="2539"/>
      <c r="D218" s="2539"/>
      <c r="E218" s="2539"/>
      <c r="F218" s="2539"/>
      <c r="G218" s="2539"/>
      <c r="H218" s="2539"/>
      <c r="I218" s="2539"/>
      <c r="J218" s="2539"/>
      <c r="K218" s="2539"/>
    </row>
    <row r="219" spans="1:11" ht="15.75" customHeight="1">
      <c r="A219" s="2539"/>
      <c r="B219" s="2539"/>
      <c r="C219" s="2539"/>
      <c r="D219" s="2539"/>
      <c r="E219" s="2539"/>
      <c r="F219" s="2539"/>
      <c r="G219" s="2539"/>
      <c r="H219" s="2539"/>
      <c r="I219" s="2539"/>
      <c r="J219" s="2539"/>
      <c r="K219" s="2539"/>
    </row>
    <row r="220" spans="1:11" ht="15.75" customHeight="1">
      <c r="A220" s="2539"/>
      <c r="B220" s="2539"/>
      <c r="C220" s="2539"/>
      <c r="D220" s="2539"/>
      <c r="E220" s="2539"/>
      <c r="F220" s="2539"/>
      <c r="G220" s="2539"/>
      <c r="H220" s="2539"/>
      <c r="I220" s="2539"/>
      <c r="J220" s="2539"/>
      <c r="K220" s="2539"/>
    </row>
    <row r="221" spans="1:11" ht="15.75" customHeight="1">
      <c r="A221" s="2539"/>
      <c r="B221" s="2539"/>
      <c r="C221" s="2539"/>
      <c r="D221" s="2539"/>
      <c r="E221" s="2539"/>
      <c r="F221" s="2539"/>
      <c r="G221" s="2539"/>
      <c r="H221" s="2539"/>
      <c r="I221" s="2539"/>
      <c r="J221" s="2539"/>
      <c r="K221" s="2539"/>
    </row>
    <row r="222" spans="1:11" ht="15.75" customHeight="1">
      <c r="A222" s="2539"/>
      <c r="B222" s="2539"/>
      <c r="C222" s="2539"/>
      <c r="D222" s="2539"/>
      <c r="E222" s="2539"/>
      <c r="F222" s="2539"/>
      <c r="G222" s="2539"/>
      <c r="H222" s="2539"/>
      <c r="I222" s="2539"/>
      <c r="J222" s="2539"/>
      <c r="K222" s="2539"/>
    </row>
    <row r="223" spans="1:11" ht="15.75" customHeight="1">
      <c r="A223" s="2539"/>
      <c r="B223" s="2539"/>
      <c r="C223" s="2539"/>
      <c r="D223" s="2539"/>
      <c r="E223" s="2539"/>
      <c r="F223" s="2539"/>
      <c r="G223" s="2539"/>
      <c r="H223" s="2539"/>
      <c r="I223" s="2539"/>
      <c r="J223" s="2539"/>
      <c r="K223" s="2539"/>
    </row>
    <row r="224" spans="1:11" ht="15.75" customHeight="1">
      <c r="A224" s="2539"/>
      <c r="B224" s="2539"/>
      <c r="C224" s="2539"/>
      <c r="D224" s="2539"/>
      <c r="E224" s="2539"/>
      <c r="F224" s="2539"/>
      <c r="G224" s="2539"/>
      <c r="H224" s="2539"/>
      <c r="I224" s="2539"/>
      <c r="J224" s="2539"/>
      <c r="K224" s="2539"/>
    </row>
    <row r="225" spans="1:11" ht="15.75" customHeight="1">
      <c r="A225" s="2539"/>
      <c r="B225" s="2539"/>
      <c r="C225" s="2539"/>
      <c r="D225" s="2539"/>
      <c r="E225" s="2539"/>
      <c r="F225" s="2539"/>
      <c r="G225" s="2539"/>
      <c r="H225" s="2539"/>
      <c r="I225" s="2539"/>
      <c r="J225" s="2539"/>
      <c r="K225" s="2539"/>
    </row>
    <row r="226" spans="1:11" ht="15.75" customHeight="1">
      <c r="A226" s="2539"/>
      <c r="B226" s="2539"/>
      <c r="C226" s="2539"/>
      <c r="D226" s="2539"/>
      <c r="E226" s="2539"/>
      <c r="F226" s="2539"/>
      <c r="G226" s="2539"/>
      <c r="H226" s="2539"/>
      <c r="I226" s="2539"/>
      <c r="J226" s="2539"/>
      <c r="K226" s="2539"/>
    </row>
    <row r="227" spans="1:11" ht="15.75" customHeight="1">
      <c r="A227" s="2539"/>
      <c r="B227" s="2539"/>
      <c r="C227" s="2539"/>
      <c r="D227" s="2539"/>
      <c r="E227" s="2539"/>
      <c r="F227" s="2539"/>
      <c r="G227" s="2539"/>
      <c r="H227" s="2539"/>
      <c r="I227" s="2539"/>
      <c r="J227" s="2539"/>
      <c r="K227" s="2539"/>
    </row>
    <row r="228" spans="1:11" ht="15.75" customHeight="1">
      <c r="A228" s="2539"/>
      <c r="B228" s="2539"/>
      <c r="C228" s="2539"/>
      <c r="D228" s="2539"/>
      <c r="E228" s="2539"/>
      <c r="F228" s="2539"/>
      <c r="G228" s="2539"/>
      <c r="H228" s="2539"/>
      <c r="I228" s="2539"/>
      <c r="J228" s="2539"/>
      <c r="K228" s="2539"/>
    </row>
    <row r="229" spans="1:11" ht="15.75" customHeight="1">
      <c r="A229" s="2539"/>
      <c r="B229" s="2539"/>
      <c r="C229" s="2539"/>
      <c r="D229" s="2539"/>
      <c r="E229" s="2539"/>
      <c r="F229" s="2539"/>
      <c r="G229" s="2539"/>
      <c r="H229" s="2539"/>
      <c r="I229" s="2539"/>
      <c r="J229" s="2539"/>
      <c r="K229" s="2539"/>
    </row>
    <row r="230" spans="1:11" ht="15.75" customHeight="1">
      <c r="A230" s="2539"/>
      <c r="B230" s="2539"/>
      <c r="C230" s="2539"/>
      <c r="D230" s="2539"/>
      <c r="E230" s="2539"/>
      <c r="F230" s="2539"/>
      <c r="G230" s="2539"/>
      <c r="H230" s="2539"/>
      <c r="I230" s="2539"/>
      <c r="J230" s="2539"/>
      <c r="K230" s="2539"/>
    </row>
    <row r="231" spans="1:11" ht="15.75" customHeight="1">
      <c r="A231" s="2539"/>
      <c r="B231" s="2539"/>
      <c r="C231" s="2539"/>
      <c r="D231" s="2539"/>
      <c r="E231" s="2539"/>
      <c r="F231" s="2539"/>
      <c r="G231" s="2539"/>
      <c r="H231" s="2539"/>
      <c r="I231" s="2539"/>
      <c r="J231" s="2539"/>
      <c r="K231" s="2539"/>
    </row>
    <row r="232" spans="1:11" ht="15.75" customHeight="1">
      <c r="A232" s="2539"/>
      <c r="B232" s="2539"/>
      <c r="C232" s="2539"/>
      <c r="D232" s="2539"/>
      <c r="E232" s="2539"/>
      <c r="F232" s="2539"/>
      <c r="G232" s="2539"/>
      <c r="H232" s="2539"/>
      <c r="I232" s="2539"/>
      <c r="J232" s="2539"/>
      <c r="K232" s="2539"/>
    </row>
    <row r="233" spans="1:11" ht="15.75" customHeight="1">
      <c r="A233" s="2539"/>
      <c r="B233" s="2539"/>
      <c r="C233" s="2539"/>
      <c r="D233" s="2539"/>
      <c r="E233" s="2539"/>
      <c r="F233" s="2539"/>
      <c r="G233" s="2539"/>
      <c r="H233" s="2539"/>
      <c r="I233" s="2539"/>
      <c r="J233" s="2539"/>
      <c r="K233" s="2539"/>
    </row>
    <row r="234" spans="1:11" ht="15.75" customHeight="1">
      <c r="A234" s="2539"/>
      <c r="B234" s="2539"/>
      <c r="C234" s="2539"/>
      <c r="D234" s="2539"/>
      <c r="E234" s="2539"/>
      <c r="F234" s="2539"/>
      <c r="G234" s="2539"/>
      <c r="H234" s="2539"/>
      <c r="I234" s="2539"/>
      <c r="J234" s="2539"/>
      <c r="K234" s="2539"/>
    </row>
    <row r="235" spans="1:11" ht="15.75" customHeight="1">
      <c r="A235" s="2539"/>
      <c r="B235" s="2539"/>
      <c r="C235" s="2539"/>
      <c r="D235" s="2539"/>
      <c r="E235" s="2539"/>
      <c r="F235" s="2539"/>
      <c r="G235" s="2539"/>
      <c r="H235" s="2539"/>
      <c r="I235" s="2539"/>
      <c r="J235" s="2539"/>
      <c r="K235" s="2539"/>
    </row>
    <row r="236" spans="1:11" ht="15.75" customHeight="1">
      <c r="A236" s="2539"/>
      <c r="B236" s="2539"/>
      <c r="C236" s="2539"/>
      <c r="D236" s="2539"/>
      <c r="E236" s="2539"/>
      <c r="F236" s="2539"/>
      <c r="G236" s="2539"/>
      <c r="H236" s="2539"/>
      <c r="I236" s="2539"/>
      <c r="J236" s="2539"/>
      <c r="K236" s="2539"/>
    </row>
    <row r="237" spans="1:11" ht="15.75" customHeight="1">
      <c r="A237" s="2539"/>
      <c r="B237" s="2539"/>
      <c r="C237" s="2539"/>
      <c r="D237" s="2539"/>
      <c r="E237" s="2539"/>
      <c r="F237" s="2539"/>
      <c r="G237" s="2539"/>
      <c r="H237" s="2539"/>
      <c r="I237" s="2539"/>
      <c r="J237" s="2539"/>
      <c r="K237" s="2539"/>
    </row>
    <row r="238" spans="1:11" ht="15.75" customHeight="1">
      <c r="A238" s="2539"/>
      <c r="B238" s="2539"/>
      <c r="C238" s="2539"/>
      <c r="D238" s="2539"/>
      <c r="E238" s="2539"/>
      <c r="F238" s="2539"/>
      <c r="G238" s="2539"/>
      <c r="H238" s="2539"/>
      <c r="I238" s="2539"/>
      <c r="J238" s="2539"/>
      <c r="K238" s="2539"/>
    </row>
    <row r="239" spans="1:11" ht="15.75" customHeight="1">
      <c r="A239" s="2539"/>
      <c r="B239" s="2539"/>
      <c r="C239" s="2539"/>
      <c r="D239" s="2539"/>
      <c r="E239" s="2539"/>
      <c r="F239" s="2539"/>
      <c r="G239" s="2539"/>
      <c r="H239" s="2539"/>
      <c r="I239" s="2539"/>
      <c r="J239" s="2539"/>
      <c r="K239" s="2539"/>
    </row>
    <row r="240" spans="1:11" ht="15.75" customHeight="1">
      <c r="A240" s="2539"/>
      <c r="B240" s="2539"/>
      <c r="C240" s="2539"/>
      <c r="D240" s="2539"/>
      <c r="E240" s="2539"/>
      <c r="F240" s="2539"/>
      <c r="G240" s="2539"/>
      <c r="H240" s="2539"/>
      <c r="I240" s="2539"/>
      <c r="J240" s="2539"/>
      <c r="K240" s="2539"/>
    </row>
    <row r="241" spans="1:11" ht="15.75" customHeight="1">
      <c r="A241" s="2539"/>
      <c r="B241" s="2539"/>
      <c r="C241" s="2539"/>
      <c r="D241" s="2539"/>
      <c r="E241" s="2539"/>
      <c r="F241" s="2539"/>
      <c r="G241" s="2539"/>
      <c r="H241" s="2539"/>
      <c r="I241" s="2539"/>
      <c r="J241" s="2539"/>
      <c r="K241" s="2539"/>
    </row>
    <row r="242" spans="1:11" ht="15.75" customHeight="1">
      <c r="A242" s="2539"/>
      <c r="B242" s="2539"/>
      <c r="C242" s="2539"/>
      <c r="D242" s="2539"/>
      <c r="E242" s="2539"/>
      <c r="F242" s="2539"/>
      <c r="G242" s="2539"/>
      <c r="H242" s="2539"/>
      <c r="I242" s="2539"/>
      <c r="J242" s="2539"/>
      <c r="K242" s="2539"/>
    </row>
    <row r="243" spans="1:11" ht="15.75" customHeight="1">
      <c r="A243" s="2539"/>
      <c r="B243" s="2539"/>
      <c r="C243" s="2539"/>
      <c r="D243" s="2539"/>
      <c r="E243" s="2539"/>
      <c r="F243" s="2539"/>
      <c r="G243" s="2539"/>
      <c r="H243" s="2539"/>
      <c r="I243" s="2539"/>
      <c r="J243" s="2539"/>
      <c r="K243" s="2539"/>
    </row>
    <row r="244" spans="1:11" ht="15.75" customHeight="1">
      <c r="A244" s="2539"/>
      <c r="B244" s="2539"/>
      <c r="C244" s="2539"/>
      <c r="D244" s="2539"/>
      <c r="E244" s="2539"/>
      <c r="F244" s="2539"/>
      <c r="G244" s="2539"/>
      <c r="H244" s="2539"/>
      <c r="I244" s="2539"/>
      <c r="J244" s="2539"/>
      <c r="K244" s="2539"/>
    </row>
    <row r="245" spans="1:11" ht="15.75" customHeight="1">
      <c r="A245" s="2539"/>
      <c r="B245" s="2539"/>
      <c r="C245" s="2539"/>
      <c r="D245" s="2539"/>
      <c r="E245" s="2539"/>
      <c r="F245" s="2539"/>
      <c r="G245" s="2539"/>
      <c r="H245" s="2539"/>
      <c r="I245" s="2539"/>
      <c r="J245" s="2539"/>
      <c r="K245" s="2539"/>
    </row>
    <row r="246" spans="1:11" ht="15.75" customHeight="1">
      <c r="A246" s="2539"/>
      <c r="B246" s="2539"/>
      <c r="C246" s="2539"/>
      <c r="D246" s="2539"/>
      <c r="E246" s="2539"/>
      <c r="F246" s="2539"/>
      <c r="G246" s="2539"/>
      <c r="H246" s="2539"/>
      <c r="I246" s="2539"/>
      <c r="J246" s="2539"/>
      <c r="K246" s="2539"/>
    </row>
    <row r="247" spans="1:11" ht="15.75" customHeight="1">
      <c r="A247" s="2539"/>
      <c r="B247" s="2539"/>
      <c r="C247" s="2539"/>
      <c r="D247" s="2539"/>
      <c r="E247" s="2539"/>
      <c r="F247" s="2539"/>
      <c r="G247" s="2539"/>
      <c r="H247" s="2539"/>
      <c r="I247" s="2539"/>
      <c r="J247" s="2539"/>
      <c r="K247" s="2539"/>
    </row>
    <row r="248" spans="1:11" ht="15.75" customHeight="1">
      <c r="A248" s="2539"/>
      <c r="B248" s="2539"/>
      <c r="C248" s="2539"/>
      <c r="D248" s="2539"/>
      <c r="E248" s="2539"/>
      <c r="F248" s="2539"/>
      <c r="G248" s="2539"/>
      <c r="H248" s="2539"/>
      <c r="I248" s="2539"/>
      <c r="J248" s="2539"/>
      <c r="K248" s="2539"/>
    </row>
    <row r="249" spans="1:11" ht="15.75" customHeight="1">
      <c r="A249" s="2539"/>
      <c r="B249" s="2539"/>
      <c r="C249" s="2539"/>
      <c r="D249" s="2539"/>
      <c r="E249" s="2539"/>
      <c r="F249" s="2539"/>
      <c r="G249" s="2539"/>
      <c r="H249" s="2539"/>
      <c r="I249" s="2539"/>
      <c r="J249" s="2539"/>
      <c r="K249" s="2539"/>
    </row>
    <row r="250" spans="1:11" ht="15.75" customHeight="1">
      <c r="A250" s="2539"/>
      <c r="B250" s="2539"/>
      <c r="C250" s="2539"/>
      <c r="D250" s="2539"/>
      <c r="E250" s="2539"/>
      <c r="F250" s="2539"/>
      <c r="G250" s="2539"/>
      <c r="H250" s="2539"/>
      <c r="I250" s="2539"/>
      <c r="J250" s="2539"/>
      <c r="K250" s="2539"/>
    </row>
    <row r="251" spans="1:11" ht="15.75" customHeight="1">
      <c r="A251" s="2539"/>
      <c r="B251" s="2539"/>
      <c r="C251" s="2539"/>
      <c r="D251" s="2539"/>
      <c r="E251" s="2539"/>
      <c r="F251" s="2539"/>
      <c r="G251" s="2539"/>
      <c r="H251" s="2539"/>
      <c r="I251" s="2539"/>
      <c r="J251" s="2539"/>
      <c r="K251" s="2539"/>
    </row>
    <row r="252" spans="1:11" ht="15.75" customHeight="1">
      <c r="A252" s="2539"/>
      <c r="B252" s="2539"/>
      <c r="C252" s="2539"/>
      <c r="D252" s="2539"/>
      <c r="E252" s="2539"/>
      <c r="F252" s="2539"/>
      <c r="G252" s="2539"/>
      <c r="H252" s="2539"/>
      <c r="I252" s="2539"/>
      <c r="J252" s="2539"/>
      <c r="K252" s="2539"/>
    </row>
    <row r="253" spans="1:11" ht="15.75" customHeight="1">
      <c r="A253" s="2539"/>
      <c r="B253" s="2539"/>
      <c r="C253" s="2539"/>
      <c r="D253" s="2539"/>
      <c r="E253" s="2539"/>
      <c r="F253" s="2539"/>
      <c r="G253" s="2539"/>
      <c r="H253" s="2539"/>
      <c r="I253" s="2539"/>
      <c r="J253" s="2539"/>
      <c r="K253" s="2539"/>
    </row>
    <row r="254" spans="1:11" ht="15.75" customHeight="1">
      <c r="A254" s="2539"/>
      <c r="B254" s="2539"/>
      <c r="C254" s="2539"/>
      <c r="D254" s="2539"/>
      <c r="E254" s="2539"/>
      <c r="F254" s="2539"/>
      <c r="G254" s="2539"/>
      <c r="H254" s="2539"/>
      <c r="I254" s="2539"/>
      <c r="J254" s="2539"/>
      <c r="K254" s="2539"/>
    </row>
    <row r="255" spans="1:11" ht="15.75" customHeight="1">
      <c r="A255" s="2539"/>
      <c r="B255" s="2539"/>
      <c r="C255" s="2539"/>
      <c r="D255" s="2539"/>
      <c r="E255" s="2539"/>
      <c r="F255" s="2539"/>
      <c r="G255" s="2539"/>
      <c r="H255" s="2539"/>
      <c r="I255" s="2539"/>
      <c r="J255" s="2539"/>
      <c r="K255" s="2539"/>
    </row>
    <row r="256" spans="1:11" ht="15.75" customHeight="1">
      <c r="A256" s="2539"/>
      <c r="B256" s="2539"/>
      <c r="C256" s="2539"/>
      <c r="D256" s="2539"/>
      <c r="E256" s="2539"/>
      <c r="F256" s="2539"/>
      <c r="G256" s="2539"/>
      <c r="H256" s="2539"/>
      <c r="I256" s="2539"/>
      <c r="J256" s="2539"/>
      <c r="K256" s="2539"/>
    </row>
    <row r="257" spans="1:11" ht="15.75" customHeight="1">
      <c r="A257" s="2539"/>
      <c r="B257" s="2539"/>
      <c r="C257" s="2539"/>
      <c r="D257" s="2539"/>
      <c r="E257" s="2539"/>
      <c r="F257" s="2539"/>
      <c r="G257" s="2539"/>
      <c r="H257" s="2539"/>
      <c r="I257" s="2539"/>
      <c r="J257" s="2539"/>
      <c r="K257" s="2539"/>
    </row>
    <row r="258" spans="1:11" ht="15.75" customHeight="1">
      <c r="A258" s="2539"/>
      <c r="B258" s="2539"/>
      <c r="C258" s="2539"/>
      <c r="D258" s="2539"/>
      <c r="E258" s="2539"/>
      <c r="F258" s="2539"/>
      <c r="G258" s="2539"/>
      <c r="H258" s="2539"/>
      <c r="I258" s="2539"/>
      <c r="J258" s="2539"/>
      <c r="K258" s="2539"/>
    </row>
    <row r="259" spans="1:11" ht="15.75" customHeight="1">
      <c r="A259" s="2539"/>
      <c r="B259" s="2539"/>
      <c r="C259" s="2539"/>
      <c r="D259" s="2539"/>
      <c r="E259" s="2539"/>
      <c r="F259" s="2539"/>
      <c r="G259" s="2539"/>
      <c r="H259" s="2539"/>
      <c r="I259" s="2539"/>
      <c r="J259" s="2539"/>
      <c r="K259" s="2539"/>
    </row>
    <row r="260" spans="1:11" ht="15.75" customHeight="1">
      <c r="A260" s="2539"/>
      <c r="B260" s="2539"/>
      <c r="C260" s="2539"/>
      <c r="D260" s="2539"/>
      <c r="E260" s="2539"/>
      <c r="F260" s="2539"/>
      <c r="G260" s="2539"/>
      <c r="H260" s="2539"/>
      <c r="I260" s="2539"/>
      <c r="J260" s="2539"/>
      <c r="K260" s="2539"/>
    </row>
    <row r="261" spans="1:11" ht="15.75" customHeight="1">
      <c r="A261" s="2539"/>
      <c r="B261" s="2539"/>
      <c r="C261" s="2539"/>
      <c r="D261" s="2539"/>
      <c r="E261" s="2539"/>
      <c r="F261" s="2539"/>
      <c r="G261" s="2539"/>
      <c r="H261" s="2539"/>
      <c r="I261" s="2539"/>
      <c r="J261" s="2539"/>
      <c r="K261" s="2539"/>
    </row>
    <row r="262" spans="1:11" ht="15.75" customHeight="1">
      <c r="A262" s="2539"/>
      <c r="B262" s="2539"/>
      <c r="C262" s="2539"/>
      <c r="D262" s="2539"/>
      <c r="E262" s="2539"/>
      <c r="F262" s="2539"/>
      <c r="G262" s="2539"/>
      <c r="H262" s="2539"/>
      <c r="I262" s="2539"/>
      <c r="J262" s="2539"/>
      <c r="K262" s="2539"/>
    </row>
    <row r="263" spans="1:11" ht="15.75" customHeight="1">
      <c r="A263" s="2539"/>
      <c r="B263" s="2539"/>
      <c r="C263" s="2539"/>
      <c r="D263" s="2539"/>
      <c r="E263" s="2539"/>
      <c r="F263" s="2539"/>
      <c r="G263" s="2539"/>
      <c r="H263" s="2539"/>
      <c r="I263" s="2539"/>
      <c r="J263" s="2539"/>
      <c r="K263" s="2539"/>
    </row>
    <row r="264" spans="1:11" ht="15.75" customHeight="1">
      <c r="A264" s="2539"/>
      <c r="B264" s="2539"/>
      <c r="C264" s="2539"/>
      <c r="D264" s="2539"/>
      <c r="E264" s="2539"/>
      <c r="F264" s="2539"/>
      <c r="G264" s="2539"/>
      <c r="H264" s="2539"/>
      <c r="I264" s="2539"/>
      <c r="J264" s="2539"/>
      <c r="K264" s="2539"/>
    </row>
    <row r="265" spans="1:11" ht="15.75" customHeight="1">
      <c r="A265" s="2539"/>
      <c r="B265" s="2539"/>
      <c r="C265" s="2539"/>
      <c r="D265" s="2539"/>
      <c r="E265" s="2539"/>
      <c r="F265" s="2539"/>
      <c r="G265" s="2539"/>
      <c r="H265" s="2539"/>
      <c r="I265" s="2539"/>
      <c r="J265" s="2539"/>
      <c r="K265" s="2539"/>
    </row>
    <row r="266" spans="1:11" ht="15.75" customHeight="1">
      <c r="A266" s="2539"/>
      <c r="B266" s="2539"/>
      <c r="C266" s="2539"/>
      <c r="D266" s="2539"/>
      <c r="E266" s="2539"/>
      <c r="F266" s="2539"/>
      <c r="G266" s="2539"/>
      <c r="H266" s="2539"/>
      <c r="I266" s="2539"/>
      <c r="J266" s="2539"/>
      <c r="K266" s="2539"/>
    </row>
    <row r="267" spans="1:11" ht="15.75" customHeight="1">
      <c r="A267" s="2539"/>
      <c r="B267" s="2539"/>
      <c r="C267" s="2539"/>
      <c r="D267" s="2539"/>
      <c r="E267" s="2539"/>
      <c r="F267" s="2539"/>
      <c r="G267" s="2539"/>
      <c r="H267" s="2539"/>
      <c r="I267" s="2539"/>
      <c r="J267" s="2539"/>
      <c r="K267" s="2539"/>
    </row>
    <row r="268" spans="1:11" ht="15.75" customHeight="1">
      <c r="A268" s="2539"/>
      <c r="B268" s="2539"/>
      <c r="C268" s="2539"/>
      <c r="D268" s="2539"/>
      <c r="E268" s="2539"/>
      <c r="F268" s="2539"/>
      <c r="G268" s="2539"/>
      <c r="H268" s="2539"/>
      <c r="I268" s="2539"/>
      <c r="J268" s="2539"/>
      <c r="K268" s="2539"/>
    </row>
    <row r="269" spans="1:11" ht="15.75" customHeight="1">
      <c r="A269" s="2539"/>
      <c r="B269" s="2539"/>
      <c r="C269" s="2539"/>
      <c r="D269" s="2539"/>
      <c r="E269" s="2539"/>
      <c r="F269" s="2539"/>
      <c r="G269" s="2539"/>
      <c r="H269" s="2539"/>
      <c r="I269" s="2539"/>
      <c r="J269" s="2539"/>
      <c r="K269" s="2539"/>
    </row>
    <row r="270" spans="1:11" ht="15.75" customHeight="1">
      <c r="A270" s="2539"/>
      <c r="B270" s="2539"/>
      <c r="C270" s="2539"/>
      <c r="D270" s="2539"/>
      <c r="E270" s="2539"/>
      <c r="F270" s="2539"/>
      <c r="G270" s="2539"/>
      <c r="H270" s="2539"/>
      <c r="I270" s="2539"/>
      <c r="J270" s="2539"/>
      <c r="K270" s="2539"/>
    </row>
    <row r="271" spans="1:11" ht="15.75" customHeight="1">
      <c r="A271" s="2539"/>
      <c r="B271" s="2539"/>
      <c r="C271" s="2539"/>
      <c r="D271" s="2539"/>
      <c r="E271" s="2539"/>
      <c r="F271" s="2539"/>
      <c r="G271" s="2539"/>
      <c r="H271" s="2539"/>
      <c r="I271" s="2539"/>
      <c r="J271" s="2539"/>
      <c r="K271" s="2539"/>
    </row>
    <row r="272" spans="1:11" ht="15.75" customHeight="1">
      <c r="A272" s="2539"/>
      <c r="B272" s="2539"/>
      <c r="C272" s="2539"/>
      <c r="D272" s="2539"/>
      <c r="E272" s="2539"/>
      <c r="F272" s="2539"/>
      <c r="G272" s="2539"/>
      <c r="H272" s="2539"/>
      <c r="I272" s="2539"/>
      <c r="J272" s="2539"/>
      <c r="K272" s="2539"/>
    </row>
    <row r="273" spans="1:11" ht="15.75" customHeight="1">
      <c r="A273" s="2539"/>
      <c r="B273" s="2539"/>
      <c r="C273" s="2539"/>
      <c r="D273" s="2539"/>
      <c r="E273" s="2539"/>
      <c r="F273" s="2539"/>
      <c r="G273" s="2539"/>
      <c r="H273" s="2539"/>
      <c r="I273" s="2539"/>
      <c r="J273" s="2539"/>
      <c r="K273" s="2539"/>
    </row>
    <row r="274" spans="1:11" ht="15.75" customHeight="1">
      <c r="A274" s="2539"/>
      <c r="B274" s="2539"/>
      <c r="C274" s="2539"/>
      <c r="D274" s="2539"/>
      <c r="E274" s="2539"/>
      <c r="F274" s="2539"/>
      <c r="G274" s="2539"/>
      <c r="H274" s="2539"/>
      <c r="I274" s="2539"/>
      <c r="J274" s="2539"/>
      <c r="K274" s="2539"/>
    </row>
    <row r="275" spans="1:11" ht="15.75" customHeight="1">
      <c r="A275" s="2539"/>
      <c r="B275" s="2539"/>
      <c r="C275" s="2539"/>
      <c r="D275" s="2539"/>
      <c r="E275" s="2539"/>
      <c r="F275" s="2539"/>
      <c r="G275" s="2539"/>
      <c r="H275" s="2539"/>
      <c r="I275" s="2539"/>
      <c r="J275" s="2539"/>
      <c r="K275" s="2539"/>
    </row>
    <row r="276" spans="1:11" ht="15.75" customHeight="1">
      <c r="A276" s="2539"/>
      <c r="B276" s="2539"/>
      <c r="C276" s="2539"/>
      <c r="D276" s="2539"/>
      <c r="E276" s="2539"/>
      <c r="F276" s="2539"/>
      <c r="G276" s="2539"/>
      <c r="H276" s="2539"/>
      <c r="I276" s="2539"/>
      <c r="J276" s="2539"/>
      <c r="K276" s="2539"/>
    </row>
    <row r="277" spans="1:11" ht="15.75" customHeight="1">
      <c r="A277" s="2539"/>
      <c r="B277" s="2539"/>
      <c r="C277" s="2539"/>
      <c r="D277" s="2539"/>
      <c r="E277" s="2539"/>
      <c r="F277" s="2539"/>
      <c r="G277" s="2539"/>
      <c r="H277" s="2539"/>
      <c r="I277" s="2539"/>
      <c r="J277" s="2539"/>
      <c r="K277" s="2539"/>
    </row>
    <row r="278" spans="1:11" ht="15.75" customHeight="1">
      <c r="A278" s="2539"/>
      <c r="B278" s="2539"/>
      <c r="C278" s="2539"/>
      <c r="D278" s="2539"/>
      <c r="E278" s="2539"/>
      <c r="F278" s="2539"/>
      <c r="G278" s="2539"/>
      <c r="H278" s="2539"/>
      <c r="I278" s="2539"/>
      <c r="J278" s="2539"/>
      <c r="K278" s="2539"/>
    </row>
    <row r="279" spans="1:11" ht="15.75" customHeight="1">
      <c r="A279" s="2539"/>
      <c r="B279" s="2539"/>
      <c r="C279" s="2539"/>
      <c r="D279" s="2539"/>
      <c r="E279" s="2539"/>
      <c r="F279" s="2539"/>
      <c r="G279" s="2539"/>
      <c r="H279" s="2539"/>
      <c r="I279" s="2539"/>
      <c r="J279" s="2539"/>
      <c r="K279" s="2539"/>
    </row>
    <row r="280" spans="1:11" ht="15.75" customHeight="1">
      <c r="A280" s="2539"/>
      <c r="B280" s="2539"/>
      <c r="C280" s="2539"/>
      <c r="D280" s="2539"/>
      <c r="E280" s="2539"/>
      <c r="F280" s="2539"/>
      <c r="G280" s="2539"/>
      <c r="H280" s="2539"/>
      <c r="I280" s="2539"/>
      <c r="J280" s="2539"/>
      <c r="K280" s="2539"/>
    </row>
    <row r="281" spans="1:11" ht="15.75" customHeight="1">
      <c r="A281" s="2539"/>
      <c r="B281" s="2539"/>
      <c r="C281" s="2539"/>
      <c r="D281" s="2539"/>
      <c r="E281" s="2539"/>
      <c r="F281" s="2539"/>
      <c r="G281" s="2539"/>
      <c r="H281" s="2539"/>
      <c r="I281" s="2539"/>
      <c r="J281" s="2539"/>
      <c r="K281" s="2539"/>
    </row>
    <row r="282" spans="1:11" ht="15.75" customHeight="1">
      <c r="A282" s="2539"/>
      <c r="B282" s="2539"/>
      <c r="C282" s="2539"/>
      <c r="D282" s="2539"/>
      <c r="E282" s="2539"/>
      <c r="F282" s="2539"/>
      <c r="G282" s="2539"/>
      <c r="H282" s="2539"/>
      <c r="I282" s="2539"/>
      <c r="J282" s="2539"/>
      <c r="K282" s="2539"/>
    </row>
    <row r="283" spans="1:11" ht="15.75" customHeight="1">
      <c r="A283" s="2539"/>
      <c r="B283" s="2539"/>
      <c r="C283" s="2539"/>
      <c r="D283" s="2539"/>
      <c r="E283" s="2539"/>
      <c r="F283" s="2539"/>
      <c r="G283" s="2539"/>
      <c r="H283" s="2539"/>
      <c r="I283" s="2539"/>
      <c r="J283" s="2539"/>
      <c r="K283" s="2539"/>
    </row>
    <row r="284" spans="1:11" ht="15.75" customHeight="1">
      <c r="A284" s="2539"/>
      <c r="B284" s="2539"/>
      <c r="C284" s="2539"/>
      <c r="D284" s="2539"/>
      <c r="E284" s="2539"/>
      <c r="F284" s="2539"/>
      <c r="G284" s="2539"/>
      <c r="H284" s="2539"/>
      <c r="I284" s="2539"/>
      <c r="J284" s="2539"/>
      <c r="K284" s="2539"/>
    </row>
    <row r="285" spans="1:11" ht="15.75" customHeight="1">
      <c r="A285" s="2539"/>
      <c r="B285" s="2539"/>
      <c r="C285" s="2539"/>
      <c r="D285" s="2539"/>
      <c r="E285" s="2539"/>
      <c r="F285" s="2539"/>
      <c r="G285" s="2539"/>
      <c r="H285" s="2539"/>
      <c r="I285" s="2539"/>
      <c r="J285" s="2539"/>
      <c r="K285" s="2539"/>
    </row>
    <row r="286" spans="1:11" ht="15.75" customHeight="1">
      <c r="A286" s="2539"/>
      <c r="B286" s="2539"/>
      <c r="C286" s="2539"/>
      <c r="D286" s="2539"/>
      <c r="E286" s="2539"/>
      <c r="F286" s="2539"/>
      <c r="G286" s="2539"/>
      <c r="H286" s="2539"/>
      <c r="I286" s="2539"/>
      <c r="J286" s="2539"/>
      <c r="K286" s="2539"/>
    </row>
    <row r="287" spans="1:11" ht="15.75" customHeight="1">
      <c r="A287" s="2539"/>
      <c r="B287" s="2539"/>
      <c r="C287" s="2539"/>
      <c r="D287" s="2539"/>
      <c r="E287" s="2539"/>
      <c r="F287" s="2539"/>
      <c r="G287" s="2539"/>
      <c r="H287" s="2539"/>
      <c r="I287" s="2539"/>
      <c r="J287" s="2539"/>
      <c r="K287" s="2539"/>
    </row>
    <row r="288" spans="1:11" ht="15.75" customHeight="1">
      <c r="A288" s="2539"/>
      <c r="B288" s="2539"/>
      <c r="C288" s="2539"/>
      <c r="D288" s="2539"/>
      <c r="E288" s="2539"/>
      <c r="F288" s="2539"/>
      <c r="G288" s="2539"/>
      <c r="H288" s="2539"/>
      <c r="I288" s="2539"/>
      <c r="J288" s="2539"/>
      <c r="K288" s="2539"/>
    </row>
    <row r="289" spans="1:11" ht="15.75" customHeight="1">
      <c r="A289" s="2539"/>
      <c r="B289" s="2539"/>
      <c r="C289" s="2539"/>
      <c r="D289" s="2539"/>
      <c r="E289" s="2539"/>
      <c r="F289" s="2539"/>
      <c r="G289" s="2539"/>
      <c r="H289" s="2539"/>
      <c r="I289" s="2539"/>
      <c r="J289" s="2539"/>
      <c r="K289" s="2539"/>
    </row>
    <row r="290" spans="1:11" ht="15.75" customHeight="1">
      <c r="A290" s="2539"/>
      <c r="B290" s="2539"/>
      <c r="C290" s="2539"/>
      <c r="D290" s="2539"/>
      <c r="E290" s="2539"/>
      <c r="F290" s="2539"/>
      <c r="G290" s="2539"/>
      <c r="H290" s="2539"/>
      <c r="I290" s="2539"/>
      <c r="J290" s="2539"/>
      <c r="K290" s="2539"/>
    </row>
    <row r="291" spans="1:11" ht="15.75" customHeight="1">
      <c r="A291" s="2539"/>
      <c r="B291" s="2539"/>
      <c r="C291" s="2539"/>
      <c r="D291" s="2539"/>
      <c r="E291" s="2539"/>
      <c r="F291" s="2539"/>
      <c r="G291" s="2539"/>
      <c r="H291" s="2539"/>
      <c r="I291" s="2539"/>
      <c r="J291" s="2539"/>
      <c r="K291" s="2539"/>
    </row>
    <row r="292" spans="1:11" ht="15.75" customHeight="1">
      <c r="A292" s="2539"/>
      <c r="B292" s="2539"/>
      <c r="C292" s="2539"/>
      <c r="D292" s="2539"/>
      <c r="E292" s="2539"/>
      <c r="F292" s="2539"/>
      <c r="G292" s="2539"/>
      <c r="H292" s="2539"/>
      <c r="I292" s="2539"/>
      <c r="J292" s="2539"/>
      <c r="K292" s="2539"/>
    </row>
    <row r="293" spans="1:11" ht="15.75" customHeight="1">
      <c r="A293" s="2539"/>
      <c r="B293" s="2539"/>
      <c r="C293" s="2539"/>
      <c r="D293" s="2539"/>
      <c r="E293" s="2539"/>
      <c r="F293" s="2539"/>
      <c r="G293" s="2539"/>
      <c r="H293" s="2539"/>
      <c r="I293" s="2539"/>
      <c r="J293" s="2539"/>
      <c r="K293" s="2539"/>
    </row>
    <row r="294" spans="1:11" ht="15.75" customHeight="1">
      <c r="A294" s="2539"/>
      <c r="B294" s="2539"/>
      <c r="C294" s="2539"/>
      <c r="D294" s="2539"/>
      <c r="E294" s="2539"/>
      <c r="F294" s="2539"/>
      <c r="G294" s="2539"/>
      <c r="H294" s="2539"/>
      <c r="I294" s="2539"/>
      <c r="J294" s="2539"/>
      <c r="K294" s="2539"/>
    </row>
    <row r="295" spans="1:11" ht="15.75" customHeight="1">
      <c r="A295" s="2539"/>
      <c r="B295" s="2539"/>
      <c r="C295" s="2539"/>
      <c r="D295" s="2539"/>
      <c r="E295" s="2539"/>
      <c r="F295" s="2539"/>
      <c r="G295" s="2539"/>
      <c r="H295" s="2539"/>
      <c r="I295" s="2539"/>
      <c r="J295" s="2539"/>
      <c r="K295" s="2539"/>
    </row>
    <row r="296" spans="1:11" ht="15.75" customHeight="1">
      <c r="A296" s="2539"/>
      <c r="B296" s="2539"/>
      <c r="C296" s="2539"/>
      <c r="D296" s="2539"/>
      <c r="E296" s="2539"/>
      <c r="F296" s="2539"/>
      <c r="G296" s="2539"/>
      <c r="H296" s="2539"/>
      <c r="I296" s="2539"/>
      <c r="J296" s="2539"/>
      <c r="K296" s="2539"/>
    </row>
    <row r="297" spans="1:11" ht="15.75" customHeight="1">
      <c r="A297" s="2539"/>
      <c r="B297" s="2539"/>
      <c r="C297" s="2539"/>
      <c r="D297" s="2539"/>
      <c r="E297" s="2539"/>
      <c r="F297" s="2539"/>
      <c r="G297" s="2539"/>
      <c r="H297" s="2539"/>
      <c r="I297" s="2539"/>
      <c r="J297" s="2539"/>
      <c r="K297" s="2539"/>
    </row>
    <row r="298" spans="1:11" ht="15.75" customHeight="1">
      <c r="A298" s="2539"/>
      <c r="B298" s="2539"/>
      <c r="C298" s="2539"/>
      <c r="D298" s="2539"/>
      <c r="E298" s="2539"/>
      <c r="F298" s="2539"/>
      <c r="G298" s="2539"/>
      <c r="H298" s="2539"/>
      <c r="I298" s="2539"/>
      <c r="J298" s="2539"/>
      <c r="K298" s="2539"/>
    </row>
    <row r="299" spans="1:11" ht="15.75" customHeight="1">
      <c r="A299" s="2539"/>
      <c r="B299" s="2539"/>
      <c r="C299" s="2539"/>
      <c r="D299" s="2539"/>
      <c r="E299" s="2539"/>
      <c r="F299" s="2539"/>
      <c r="G299" s="2539"/>
      <c r="H299" s="2539"/>
      <c r="I299" s="2539"/>
      <c r="J299" s="2539"/>
      <c r="K299" s="2539"/>
    </row>
    <row r="300" spans="1:11" ht="15.75" customHeight="1">
      <c r="A300" s="2539"/>
      <c r="B300" s="2539"/>
      <c r="C300" s="2539"/>
      <c r="D300" s="2539"/>
      <c r="E300" s="2539"/>
      <c r="F300" s="2539"/>
      <c r="G300" s="2539"/>
      <c r="H300" s="2539"/>
      <c r="I300" s="2539"/>
      <c r="J300" s="2539"/>
      <c r="K300" s="2539"/>
    </row>
    <row r="301" spans="1:11" ht="15.75" customHeight="1">
      <c r="A301" s="2539"/>
      <c r="B301" s="2539"/>
      <c r="C301" s="2539"/>
      <c r="D301" s="2539"/>
      <c r="E301" s="2539"/>
      <c r="F301" s="2539"/>
      <c r="G301" s="2539"/>
      <c r="H301" s="2539"/>
      <c r="I301" s="2539"/>
      <c r="J301" s="2539"/>
      <c r="K301" s="2539"/>
    </row>
    <row r="302" spans="1:11" ht="15.75" customHeight="1">
      <c r="A302" s="2539"/>
      <c r="B302" s="2539"/>
      <c r="C302" s="2539"/>
      <c r="D302" s="2539"/>
      <c r="E302" s="2539"/>
      <c r="F302" s="2539"/>
      <c r="G302" s="2539"/>
      <c r="H302" s="2539"/>
      <c r="I302" s="2539"/>
      <c r="J302" s="2539"/>
      <c r="K302" s="2539"/>
    </row>
    <row r="303" spans="1:11" ht="15.75" customHeight="1">
      <c r="A303" s="2539"/>
      <c r="B303" s="2539"/>
      <c r="C303" s="2539"/>
      <c r="D303" s="2539"/>
      <c r="E303" s="2539"/>
      <c r="F303" s="2539"/>
      <c r="G303" s="2539"/>
      <c r="H303" s="2539"/>
      <c r="I303" s="2539"/>
      <c r="J303" s="2539"/>
      <c r="K303" s="2539"/>
    </row>
    <row r="304" spans="1:11" ht="15.75" customHeight="1">
      <c r="A304" s="2539"/>
      <c r="B304" s="2539"/>
      <c r="C304" s="2539"/>
      <c r="D304" s="2539"/>
      <c r="E304" s="2539"/>
      <c r="F304" s="2539"/>
      <c r="G304" s="2539"/>
      <c r="H304" s="2539"/>
      <c r="I304" s="2539"/>
      <c r="J304" s="2539"/>
      <c r="K304" s="2539"/>
    </row>
    <row r="305" spans="1:11" ht="15.75" customHeight="1">
      <c r="A305" s="2539"/>
      <c r="B305" s="2539"/>
      <c r="C305" s="2539"/>
      <c r="D305" s="2539"/>
      <c r="E305" s="2539"/>
      <c r="F305" s="2539"/>
      <c r="G305" s="2539"/>
      <c r="H305" s="2539"/>
      <c r="I305" s="2539"/>
      <c r="J305" s="2539"/>
      <c r="K305" s="2539"/>
    </row>
    <row r="306" spans="1:11" ht="15.75" customHeight="1">
      <c r="A306" s="2539"/>
      <c r="B306" s="2539"/>
      <c r="C306" s="2539"/>
      <c r="D306" s="2539"/>
      <c r="E306" s="2539"/>
      <c r="F306" s="2539"/>
      <c r="G306" s="2539"/>
      <c r="H306" s="2539"/>
      <c r="I306" s="2539"/>
      <c r="J306" s="2539"/>
      <c r="K306" s="2539"/>
    </row>
    <row r="307" spans="1:11" ht="15.75" customHeight="1">
      <c r="A307" s="2539"/>
      <c r="B307" s="2539"/>
      <c r="C307" s="2539"/>
      <c r="D307" s="2539"/>
      <c r="E307" s="2539"/>
      <c r="F307" s="2539"/>
      <c r="G307" s="2539"/>
      <c r="H307" s="2539"/>
      <c r="I307" s="2539"/>
      <c r="J307" s="2539"/>
      <c r="K307" s="2539"/>
    </row>
    <row r="308" spans="1:11" ht="15.75" customHeight="1">
      <c r="A308" s="2539"/>
      <c r="B308" s="2539"/>
      <c r="C308" s="2539"/>
      <c r="D308" s="2539"/>
      <c r="E308" s="2539"/>
      <c r="F308" s="2539"/>
      <c r="G308" s="2539"/>
      <c r="H308" s="2539"/>
      <c r="I308" s="2539"/>
      <c r="J308" s="2539"/>
      <c r="K308" s="2539"/>
    </row>
    <row r="309" spans="1:11" ht="15.75" customHeight="1">
      <c r="A309" s="2539"/>
      <c r="B309" s="2539"/>
      <c r="C309" s="2539"/>
      <c r="D309" s="2539"/>
      <c r="E309" s="2539"/>
      <c r="F309" s="2539"/>
      <c r="G309" s="2539"/>
      <c r="H309" s="2539"/>
      <c r="I309" s="2539"/>
      <c r="J309" s="2539"/>
      <c r="K309" s="2539"/>
    </row>
    <row r="310" spans="1:11" ht="15.75" customHeight="1">
      <c r="A310" s="2539"/>
      <c r="B310" s="2539"/>
      <c r="C310" s="2539"/>
      <c r="D310" s="2539"/>
      <c r="E310" s="2539"/>
      <c r="F310" s="2539"/>
      <c r="G310" s="2539"/>
      <c r="H310" s="2539"/>
      <c r="I310" s="2539"/>
      <c r="J310" s="2539"/>
      <c r="K310" s="2539"/>
    </row>
    <row r="311" spans="1:11" ht="15.75" customHeight="1">
      <c r="A311" s="2539"/>
      <c r="B311" s="2539"/>
      <c r="C311" s="2539"/>
      <c r="D311" s="2539"/>
      <c r="E311" s="2539"/>
      <c r="F311" s="2539"/>
      <c r="G311" s="2539"/>
      <c r="H311" s="2539"/>
      <c r="I311" s="2539"/>
      <c r="J311" s="2539"/>
      <c r="K311" s="2539"/>
    </row>
    <row r="312" spans="1:11" ht="15.75" customHeight="1">
      <c r="A312" s="2539"/>
      <c r="B312" s="2539"/>
      <c r="C312" s="2539"/>
      <c r="D312" s="2539"/>
      <c r="E312" s="2539"/>
      <c r="F312" s="2539"/>
      <c r="G312" s="2539"/>
      <c r="H312" s="2539"/>
      <c r="I312" s="2539"/>
      <c r="J312" s="2539"/>
      <c r="K312" s="2539"/>
    </row>
    <row r="313" spans="1:11" ht="15.75" customHeight="1">
      <c r="A313" s="2539"/>
      <c r="B313" s="2539"/>
      <c r="C313" s="2539"/>
      <c r="D313" s="2539"/>
      <c r="E313" s="2539"/>
      <c r="F313" s="2539"/>
      <c r="G313" s="2539"/>
      <c r="H313" s="2539"/>
      <c r="I313" s="2539"/>
      <c r="J313" s="2539"/>
      <c r="K313" s="2539"/>
    </row>
    <row r="314" spans="1:11" ht="15.75" customHeight="1">
      <c r="A314" s="2539"/>
      <c r="B314" s="2539"/>
      <c r="C314" s="2539"/>
      <c r="D314" s="2539"/>
      <c r="E314" s="2539"/>
      <c r="F314" s="2539"/>
      <c r="G314" s="2539"/>
      <c r="H314" s="2539"/>
      <c r="I314" s="2539"/>
      <c r="J314" s="2539"/>
      <c r="K314" s="2539"/>
    </row>
    <row r="315" spans="1:11" ht="15.75" customHeight="1">
      <c r="A315" s="2539"/>
      <c r="B315" s="2539"/>
      <c r="C315" s="2539"/>
      <c r="D315" s="2539"/>
      <c r="E315" s="2539"/>
      <c r="F315" s="2539"/>
      <c r="G315" s="2539"/>
      <c r="H315" s="2539"/>
      <c r="I315" s="2539"/>
      <c r="J315" s="2539"/>
      <c r="K315" s="2539"/>
    </row>
    <row r="316" spans="1:11" ht="15.75" customHeight="1">
      <c r="A316" s="2539"/>
      <c r="B316" s="2539"/>
      <c r="C316" s="2539"/>
      <c r="D316" s="2539"/>
      <c r="E316" s="2539"/>
      <c r="F316" s="2539"/>
      <c r="G316" s="2539"/>
      <c r="H316" s="2539"/>
      <c r="I316" s="2539"/>
      <c r="J316" s="2539"/>
      <c r="K316" s="2539"/>
    </row>
    <row r="317" spans="1:11" ht="15.75" customHeight="1">
      <c r="A317" s="2539"/>
      <c r="B317" s="2539"/>
      <c r="C317" s="2539"/>
      <c r="D317" s="2539"/>
      <c r="E317" s="2539"/>
      <c r="F317" s="2539"/>
      <c r="G317" s="2539"/>
      <c r="H317" s="2539"/>
      <c r="I317" s="2539"/>
      <c r="J317" s="2539"/>
      <c r="K317" s="2539"/>
    </row>
    <row r="318" spans="1:11" ht="15.75" customHeight="1">
      <c r="A318" s="2539"/>
      <c r="B318" s="2539"/>
      <c r="C318" s="2539"/>
      <c r="D318" s="2539"/>
      <c r="E318" s="2539"/>
      <c r="F318" s="2539"/>
      <c r="G318" s="2539"/>
      <c r="H318" s="2539"/>
      <c r="I318" s="2539"/>
      <c r="J318" s="2539"/>
      <c r="K318" s="2539"/>
    </row>
    <row r="319" spans="1:11" ht="15.75" customHeight="1">
      <c r="A319" s="2539"/>
      <c r="B319" s="2539"/>
      <c r="C319" s="2539"/>
      <c r="D319" s="2539"/>
      <c r="E319" s="2539"/>
      <c r="F319" s="2539"/>
      <c r="G319" s="2539"/>
      <c r="H319" s="2539"/>
      <c r="I319" s="2539"/>
      <c r="J319" s="2539"/>
      <c r="K319" s="2539"/>
    </row>
    <row r="320" spans="1:11" ht="15.75" customHeight="1">
      <c r="A320" s="2539"/>
      <c r="B320" s="2539"/>
      <c r="C320" s="2539"/>
      <c r="D320" s="2539"/>
      <c r="E320" s="2539"/>
      <c r="F320" s="2539"/>
      <c r="G320" s="2539"/>
      <c r="H320" s="2539"/>
      <c r="I320" s="2539"/>
      <c r="J320" s="2539"/>
      <c r="K320" s="2539"/>
    </row>
    <row r="321" spans="1:11" ht="15.75" customHeight="1">
      <c r="A321" s="2539"/>
      <c r="B321" s="2539"/>
      <c r="C321" s="2539"/>
      <c r="D321" s="2539"/>
      <c r="E321" s="2539"/>
      <c r="F321" s="2539"/>
      <c r="G321" s="2539"/>
      <c r="H321" s="2539"/>
      <c r="I321" s="2539"/>
      <c r="J321" s="2539"/>
      <c r="K321" s="2539"/>
    </row>
    <row r="322" spans="1:11" ht="15.75" customHeight="1">
      <c r="A322" s="2539"/>
      <c r="B322" s="2539"/>
      <c r="C322" s="2539"/>
      <c r="D322" s="2539"/>
      <c r="E322" s="2539"/>
      <c r="F322" s="2539"/>
      <c r="G322" s="2539"/>
      <c r="H322" s="2539"/>
      <c r="I322" s="2539"/>
      <c r="J322" s="2539"/>
      <c r="K322" s="2539"/>
    </row>
    <row r="323" spans="1:11" ht="15.75" customHeight="1">
      <c r="A323" s="2539"/>
      <c r="B323" s="2539"/>
      <c r="C323" s="2539"/>
      <c r="D323" s="2539"/>
      <c r="E323" s="2539"/>
      <c r="F323" s="2539"/>
      <c r="G323" s="2539"/>
      <c r="H323" s="2539"/>
      <c r="I323" s="2539"/>
      <c r="J323" s="2539"/>
      <c r="K323" s="2539"/>
    </row>
    <row r="324" spans="1:11" ht="15.75" customHeight="1">
      <c r="A324" s="2539"/>
      <c r="B324" s="2539"/>
      <c r="C324" s="2539"/>
      <c r="D324" s="2539"/>
      <c r="E324" s="2539"/>
      <c r="F324" s="2539"/>
      <c r="G324" s="2539"/>
      <c r="H324" s="2539"/>
      <c r="I324" s="2539"/>
      <c r="J324" s="2539"/>
      <c r="K324" s="2539"/>
    </row>
    <row r="325" spans="1:11" ht="15.75" customHeight="1">
      <c r="A325" s="2539"/>
      <c r="B325" s="2539"/>
      <c r="C325" s="2539"/>
      <c r="D325" s="2539"/>
      <c r="E325" s="2539"/>
      <c r="F325" s="2539"/>
      <c r="G325" s="2539"/>
      <c r="H325" s="2539"/>
      <c r="I325" s="2539"/>
      <c r="J325" s="2539"/>
      <c r="K325" s="2539"/>
    </row>
    <row r="326" spans="1:11" ht="15.75" customHeight="1">
      <c r="A326" s="2539"/>
      <c r="B326" s="2539"/>
      <c r="C326" s="2539"/>
      <c r="D326" s="2539"/>
      <c r="E326" s="2539"/>
      <c r="F326" s="2539"/>
      <c r="G326" s="2539"/>
      <c r="H326" s="2539"/>
      <c r="I326" s="2539"/>
      <c r="J326" s="2539"/>
      <c r="K326" s="2539"/>
    </row>
    <row r="327" spans="1:11" ht="15.75" customHeight="1">
      <c r="A327" s="2539"/>
      <c r="B327" s="2539"/>
      <c r="C327" s="2539"/>
      <c r="D327" s="2539"/>
      <c r="E327" s="2539"/>
      <c r="F327" s="2539"/>
      <c r="G327" s="2539"/>
      <c r="H327" s="2539"/>
      <c r="I327" s="2539"/>
      <c r="J327" s="2539"/>
      <c r="K327" s="2539"/>
    </row>
    <row r="328" spans="1:11" ht="15.75" customHeight="1">
      <c r="A328" s="2539"/>
      <c r="B328" s="2539"/>
      <c r="C328" s="2539"/>
      <c r="D328" s="2539"/>
      <c r="E328" s="2539"/>
      <c r="F328" s="2539"/>
      <c r="G328" s="2539"/>
      <c r="H328" s="2539"/>
      <c r="I328" s="2539"/>
      <c r="J328" s="2539"/>
      <c r="K328" s="2539"/>
    </row>
    <row r="329" spans="1:11" ht="15.75" customHeight="1">
      <c r="A329" s="2539"/>
      <c r="B329" s="2539"/>
      <c r="C329" s="2539"/>
      <c r="D329" s="2539"/>
      <c r="E329" s="2539"/>
      <c r="F329" s="2539"/>
      <c r="G329" s="2539"/>
      <c r="H329" s="2539"/>
      <c r="I329" s="2539"/>
      <c r="J329" s="2539"/>
      <c r="K329" s="2539"/>
    </row>
    <row r="330" spans="1:11" ht="15.75" customHeight="1">
      <c r="A330" s="2539"/>
      <c r="B330" s="2539"/>
      <c r="C330" s="2539"/>
      <c r="D330" s="2539"/>
      <c r="E330" s="2539"/>
      <c r="F330" s="2539"/>
      <c r="G330" s="2539"/>
      <c r="H330" s="2539"/>
      <c r="I330" s="2539"/>
      <c r="J330" s="2539"/>
      <c r="K330" s="2539"/>
    </row>
    <row r="331" spans="1:11" ht="15.75" customHeight="1">
      <c r="A331" s="2539"/>
      <c r="B331" s="2539"/>
      <c r="C331" s="2539"/>
      <c r="D331" s="2539"/>
      <c r="E331" s="2539"/>
      <c r="F331" s="2539"/>
      <c r="G331" s="2539"/>
      <c r="H331" s="2539"/>
      <c r="I331" s="2539"/>
      <c r="J331" s="2539"/>
      <c r="K331" s="2539"/>
    </row>
    <row r="332" spans="1:11" ht="15.75" customHeight="1">
      <c r="A332" s="2539"/>
      <c r="B332" s="2539"/>
      <c r="C332" s="2539"/>
      <c r="D332" s="2539"/>
      <c r="E332" s="2539"/>
      <c r="F332" s="2539"/>
      <c r="G332" s="2539"/>
      <c r="H332" s="2539"/>
      <c r="I332" s="2539"/>
      <c r="J332" s="2539"/>
      <c r="K332" s="2539"/>
    </row>
    <row r="333" spans="1:11" ht="15.75" customHeight="1">
      <c r="A333" s="2539"/>
      <c r="B333" s="2539"/>
      <c r="C333" s="2539"/>
      <c r="D333" s="2539"/>
      <c r="E333" s="2539"/>
      <c r="F333" s="2539"/>
      <c r="G333" s="2539"/>
      <c r="H333" s="2539"/>
      <c r="I333" s="2539"/>
      <c r="J333" s="2539"/>
      <c r="K333" s="2539"/>
    </row>
    <row r="334" spans="1:11" ht="15.75" customHeight="1">
      <c r="A334" s="2539"/>
      <c r="B334" s="2539"/>
      <c r="C334" s="2539"/>
      <c r="D334" s="2539"/>
      <c r="E334" s="2539"/>
      <c r="F334" s="2539"/>
      <c r="G334" s="2539"/>
      <c r="H334" s="2539"/>
      <c r="I334" s="2539"/>
      <c r="J334" s="2539"/>
      <c r="K334" s="2539"/>
    </row>
    <row r="335" spans="1:11" ht="15.75" customHeight="1">
      <c r="A335" s="2539"/>
      <c r="B335" s="2539"/>
      <c r="C335" s="2539"/>
      <c r="D335" s="2539"/>
      <c r="E335" s="2539"/>
      <c r="F335" s="2539"/>
      <c r="G335" s="2539"/>
      <c r="H335" s="2539"/>
      <c r="I335" s="2539"/>
      <c r="J335" s="2539"/>
      <c r="K335" s="2539"/>
    </row>
    <row r="336" spans="1:11" ht="15.75" customHeight="1">
      <c r="A336" s="2539"/>
      <c r="B336" s="2539"/>
      <c r="C336" s="2539"/>
      <c r="D336" s="2539"/>
      <c r="E336" s="2539"/>
      <c r="F336" s="2539"/>
      <c r="G336" s="2539"/>
      <c r="H336" s="2539"/>
      <c r="I336" s="2539"/>
      <c r="J336" s="2539"/>
      <c r="K336" s="2539"/>
    </row>
    <row r="337" spans="1:11" ht="15.75" customHeight="1">
      <c r="A337" s="2539"/>
      <c r="B337" s="2539"/>
      <c r="C337" s="2539"/>
      <c r="D337" s="2539"/>
      <c r="E337" s="2539"/>
      <c r="F337" s="2539"/>
      <c r="G337" s="2539"/>
      <c r="H337" s="2539"/>
      <c r="I337" s="2539"/>
      <c r="J337" s="2539"/>
      <c r="K337" s="2539"/>
    </row>
    <row r="338" spans="1:11" ht="15.75" customHeight="1">
      <c r="A338" s="2539"/>
      <c r="B338" s="2539"/>
      <c r="C338" s="2539"/>
      <c r="D338" s="2539"/>
      <c r="E338" s="2539"/>
      <c r="F338" s="2539"/>
      <c r="G338" s="2539"/>
      <c r="H338" s="2539"/>
      <c r="I338" s="2539"/>
      <c r="J338" s="2539"/>
      <c r="K338" s="2539"/>
    </row>
    <row r="339" spans="1:11" ht="15.75" customHeight="1">
      <c r="A339" s="2539"/>
      <c r="B339" s="2539"/>
      <c r="C339" s="2539"/>
      <c r="D339" s="2539"/>
      <c r="E339" s="2539"/>
      <c r="F339" s="2539"/>
      <c r="G339" s="2539"/>
      <c r="H339" s="2539"/>
      <c r="I339" s="2539"/>
      <c r="J339" s="2539"/>
      <c r="K339" s="2539"/>
    </row>
    <row r="340" spans="1:11" ht="15.75" customHeight="1">
      <c r="A340" s="2539"/>
      <c r="B340" s="2539"/>
      <c r="C340" s="2539"/>
      <c r="D340" s="2539"/>
      <c r="E340" s="2539"/>
      <c r="F340" s="2539"/>
      <c r="G340" s="2539"/>
      <c r="H340" s="2539"/>
      <c r="I340" s="2539"/>
      <c r="J340" s="2539"/>
      <c r="K340" s="2539"/>
    </row>
    <row r="341" spans="1:11" ht="15.75" customHeight="1">
      <c r="A341" s="2539"/>
      <c r="B341" s="2539"/>
      <c r="C341" s="2539"/>
      <c r="D341" s="2539"/>
      <c r="E341" s="2539"/>
      <c r="F341" s="2539"/>
      <c r="G341" s="2539"/>
      <c r="H341" s="2539"/>
      <c r="I341" s="2539"/>
      <c r="J341" s="2539"/>
      <c r="K341" s="2539"/>
    </row>
    <row r="342" spans="1:11" ht="15.75" customHeight="1">
      <c r="A342" s="2539"/>
      <c r="B342" s="2539"/>
      <c r="C342" s="2539"/>
      <c r="D342" s="2539"/>
      <c r="E342" s="2539"/>
      <c r="F342" s="2539"/>
      <c r="G342" s="2539"/>
      <c r="H342" s="2539"/>
      <c r="I342" s="2539"/>
      <c r="J342" s="2539"/>
      <c r="K342" s="2539"/>
    </row>
    <row r="343" spans="1:11" ht="15.75" customHeight="1">
      <c r="A343" s="2539"/>
      <c r="B343" s="2539"/>
      <c r="C343" s="2539"/>
      <c r="D343" s="2539"/>
      <c r="E343" s="2539"/>
      <c r="F343" s="2539"/>
      <c r="G343" s="2539"/>
      <c r="H343" s="2539"/>
      <c r="I343" s="2539"/>
      <c r="J343" s="2539"/>
      <c r="K343" s="2539"/>
    </row>
    <row r="344" spans="1:11" ht="15.75" customHeight="1">
      <c r="A344" s="2539"/>
      <c r="B344" s="2539"/>
      <c r="C344" s="2539"/>
      <c r="D344" s="2539"/>
      <c r="E344" s="2539"/>
      <c r="F344" s="2539"/>
      <c r="G344" s="2539"/>
      <c r="H344" s="2539"/>
      <c r="I344" s="2539"/>
      <c r="J344" s="2539"/>
      <c r="K344" s="2539"/>
    </row>
    <row r="345" spans="1:11" ht="15.75" customHeight="1">
      <c r="A345" s="2539"/>
      <c r="B345" s="2539"/>
      <c r="C345" s="2539"/>
      <c r="D345" s="2539"/>
      <c r="E345" s="2539"/>
      <c r="F345" s="2539"/>
      <c r="G345" s="2539"/>
      <c r="H345" s="2539"/>
      <c r="I345" s="2539"/>
      <c r="J345" s="2539"/>
      <c r="K345" s="2539"/>
    </row>
    <row r="346" spans="1:11" ht="15.75" customHeight="1">
      <c r="A346" s="2539"/>
      <c r="B346" s="2539"/>
      <c r="C346" s="2539"/>
      <c r="D346" s="2539"/>
      <c r="E346" s="2539"/>
      <c r="F346" s="2539"/>
      <c r="G346" s="2539"/>
      <c r="H346" s="2539"/>
      <c r="I346" s="2539"/>
      <c r="J346" s="2539"/>
      <c r="K346" s="2539"/>
    </row>
    <row r="347" spans="1:11" ht="15.75" customHeight="1">
      <c r="A347" s="2539"/>
      <c r="B347" s="2539"/>
      <c r="C347" s="2539"/>
      <c r="D347" s="2539"/>
      <c r="E347" s="2539"/>
      <c r="F347" s="2539"/>
      <c r="G347" s="2539"/>
      <c r="H347" s="2539"/>
      <c r="I347" s="2539"/>
      <c r="J347" s="2539"/>
      <c r="K347" s="2539"/>
    </row>
    <row r="348" spans="1:11" ht="15.75" customHeight="1">
      <c r="A348" s="2539"/>
      <c r="B348" s="2539"/>
      <c r="C348" s="2539"/>
      <c r="D348" s="2539"/>
      <c r="E348" s="2539"/>
      <c r="F348" s="2539"/>
      <c r="G348" s="2539"/>
      <c r="H348" s="2539"/>
      <c r="I348" s="2539"/>
      <c r="J348" s="2539"/>
      <c r="K348" s="2539"/>
    </row>
    <row r="349" spans="1:11" ht="15.75" customHeight="1">
      <c r="A349" s="2539"/>
      <c r="B349" s="2539"/>
      <c r="C349" s="2539"/>
      <c r="D349" s="2539"/>
      <c r="E349" s="2539"/>
      <c r="F349" s="2539"/>
      <c r="G349" s="2539"/>
      <c r="H349" s="2539"/>
      <c r="I349" s="2539"/>
      <c r="J349" s="2539"/>
      <c r="K349" s="2539"/>
    </row>
    <row r="350" spans="1:11" ht="15.75" customHeight="1">
      <c r="A350" s="2539"/>
      <c r="B350" s="2539"/>
      <c r="C350" s="2539"/>
      <c r="D350" s="2539"/>
      <c r="E350" s="2539"/>
      <c r="F350" s="2539"/>
      <c r="G350" s="2539"/>
      <c r="H350" s="2539"/>
      <c r="I350" s="2539"/>
      <c r="J350" s="2539"/>
      <c r="K350" s="2539"/>
    </row>
    <row r="351" spans="1:11" ht="15.75" customHeight="1">
      <c r="A351" s="2539"/>
      <c r="B351" s="2539"/>
      <c r="C351" s="2539"/>
      <c r="D351" s="2539"/>
      <c r="E351" s="2539"/>
      <c r="F351" s="2539"/>
      <c r="G351" s="2539"/>
      <c r="H351" s="2539"/>
      <c r="I351" s="2539"/>
      <c r="J351" s="2539"/>
      <c r="K351" s="2539"/>
    </row>
    <row r="352" spans="1:11" ht="15.75" customHeight="1">
      <c r="A352" s="2539"/>
      <c r="B352" s="2539"/>
      <c r="C352" s="2539"/>
      <c r="D352" s="2539"/>
      <c r="E352" s="2539"/>
      <c r="F352" s="2539"/>
      <c r="G352" s="2539"/>
      <c r="H352" s="2539"/>
      <c r="I352" s="2539"/>
      <c r="J352" s="2539"/>
      <c r="K352" s="2539"/>
    </row>
    <row r="353" spans="1:11" ht="15.75" customHeight="1">
      <c r="A353" s="2539"/>
      <c r="B353" s="2539"/>
      <c r="C353" s="2539"/>
      <c r="D353" s="2539"/>
      <c r="E353" s="2539"/>
      <c r="F353" s="2539"/>
      <c r="G353" s="2539"/>
      <c r="H353" s="2539"/>
      <c r="I353" s="2539"/>
      <c r="J353" s="2539"/>
      <c r="K353" s="2539"/>
    </row>
    <row r="354" spans="1:11" ht="15.75" customHeight="1">
      <c r="A354" s="2539"/>
      <c r="B354" s="2539"/>
      <c r="C354" s="2539"/>
      <c r="D354" s="2539"/>
      <c r="E354" s="2539"/>
      <c r="F354" s="2539"/>
      <c r="G354" s="2539"/>
      <c r="H354" s="2539"/>
      <c r="I354" s="2539"/>
      <c r="J354" s="2539"/>
      <c r="K354" s="2539"/>
    </row>
    <row r="355" spans="1:11" ht="15.75" customHeight="1">
      <c r="A355" s="2539"/>
      <c r="B355" s="2539"/>
      <c r="C355" s="2539"/>
      <c r="D355" s="2539"/>
      <c r="E355" s="2539"/>
      <c r="F355" s="2539"/>
      <c r="G355" s="2539"/>
      <c r="H355" s="2539"/>
      <c r="I355" s="2539"/>
      <c r="J355" s="2539"/>
      <c r="K355" s="2539"/>
    </row>
    <row r="356" spans="1:11" ht="15.75" customHeight="1">
      <c r="A356" s="2539"/>
      <c r="B356" s="2539"/>
      <c r="C356" s="2539"/>
      <c r="D356" s="2539"/>
      <c r="E356" s="2539"/>
      <c r="F356" s="2539"/>
      <c r="G356" s="2539"/>
      <c r="H356" s="2539"/>
      <c r="I356" s="2539"/>
      <c r="J356" s="2539"/>
      <c r="K356" s="2539"/>
    </row>
    <row r="357" spans="1:11" ht="15.75" customHeight="1">
      <c r="A357" s="2539"/>
      <c r="B357" s="2539"/>
      <c r="C357" s="2539"/>
      <c r="D357" s="2539"/>
      <c r="E357" s="2539"/>
      <c r="F357" s="2539"/>
      <c r="G357" s="2539"/>
      <c r="H357" s="2539"/>
      <c r="I357" s="2539"/>
      <c r="J357" s="2539"/>
      <c r="K357" s="2539"/>
    </row>
    <row r="358" spans="1:11" ht="15.75" customHeight="1">
      <c r="A358" s="2539"/>
      <c r="B358" s="2539"/>
      <c r="C358" s="2539"/>
      <c r="D358" s="2539"/>
      <c r="E358" s="2539"/>
      <c r="F358" s="2539"/>
      <c r="G358" s="2539"/>
      <c r="H358" s="2539"/>
      <c r="I358" s="2539"/>
      <c r="J358" s="2539"/>
      <c r="K358" s="2539"/>
    </row>
    <row r="359" spans="1:11" ht="15.75" customHeight="1">
      <c r="A359" s="2539"/>
      <c r="B359" s="2539"/>
      <c r="C359" s="2539"/>
      <c r="D359" s="2539"/>
      <c r="E359" s="2539"/>
      <c r="F359" s="2539"/>
      <c r="G359" s="2539"/>
      <c r="H359" s="2539"/>
      <c r="I359" s="2539"/>
      <c r="J359" s="2539"/>
      <c r="K359" s="2539"/>
    </row>
    <row r="360" spans="1:11" ht="15.75" customHeight="1">
      <c r="A360" s="2539"/>
      <c r="B360" s="2539"/>
      <c r="C360" s="2539"/>
      <c r="D360" s="2539"/>
      <c r="E360" s="2539"/>
      <c r="F360" s="2539"/>
      <c r="G360" s="2539"/>
      <c r="H360" s="2539"/>
      <c r="I360" s="2539"/>
      <c r="J360" s="2539"/>
      <c r="K360" s="2539"/>
    </row>
    <row r="361" spans="1:11" ht="15.75" customHeight="1">
      <c r="A361" s="2539"/>
      <c r="B361" s="2539"/>
      <c r="C361" s="2539"/>
      <c r="D361" s="2539"/>
      <c r="E361" s="2539"/>
      <c r="F361" s="2539"/>
      <c r="G361" s="2539"/>
      <c r="H361" s="2539"/>
      <c r="I361" s="2539"/>
      <c r="J361" s="2539"/>
      <c r="K361" s="2539"/>
    </row>
    <row r="362" spans="1:11" ht="15.75" customHeight="1">
      <c r="A362" s="2539"/>
      <c r="B362" s="2539"/>
      <c r="C362" s="2539"/>
      <c r="D362" s="2539"/>
      <c r="E362" s="2539"/>
      <c r="F362" s="2539"/>
      <c r="G362" s="2539"/>
      <c r="H362" s="2539"/>
      <c r="I362" s="2539"/>
      <c r="J362" s="2539"/>
      <c r="K362" s="2539"/>
    </row>
    <row r="363" spans="1:11" ht="15.75" customHeight="1">
      <c r="A363" s="2539"/>
      <c r="B363" s="2539"/>
      <c r="C363" s="2539"/>
      <c r="D363" s="2539"/>
      <c r="E363" s="2539"/>
      <c r="F363" s="2539"/>
      <c r="G363" s="2539"/>
      <c r="H363" s="2539"/>
      <c r="I363" s="2539"/>
      <c r="J363" s="2539"/>
      <c r="K363" s="2539"/>
    </row>
    <row r="364" spans="1:11" ht="15.75" customHeight="1">
      <c r="A364" s="2539"/>
      <c r="B364" s="2539"/>
      <c r="C364" s="2539"/>
      <c r="D364" s="2539"/>
      <c r="E364" s="2539"/>
      <c r="F364" s="2539"/>
      <c r="G364" s="2539"/>
      <c r="H364" s="2539"/>
      <c r="I364" s="2539"/>
      <c r="J364" s="2539"/>
      <c r="K364" s="2539"/>
    </row>
    <row r="365" spans="1:11" ht="15.75" customHeight="1">
      <c r="A365" s="2539"/>
      <c r="B365" s="2539"/>
      <c r="C365" s="2539"/>
      <c r="D365" s="2539"/>
      <c r="E365" s="2539"/>
      <c r="F365" s="2539"/>
      <c r="G365" s="2539"/>
      <c r="H365" s="2539"/>
      <c r="I365" s="2539"/>
      <c r="J365" s="2539"/>
      <c r="K365" s="2539"/>
    </row>
    <row r="366" spans="1:11" ht="15.75" customHeight="1">
      <c r="A366" s="2539"/>
      <c r="B366" s="2539"/>
      <c r="C366" s="2539"/>
      <c r="D366" s="2539"/>
      <c r="E366" s="2539"/>
      <c r="F366" s="2539"/>
      <c r="G366" s="2539"/>
      <c r="H366" s="2539"/>
      <c r="I366" s="2539"/>
      <c r="J366" s="2539"/>
      <c r="K366" s="2539"/>
    </row>
    <row r="367" spans="1:11" ht="15.75" customHeight="1">
      <c r="A367" s="2539"/>
      <c r="B367" s="2539"/>
      <c r="C367" s="2539"/>
      <c r="D367" s="2539"/>
      <c r="E367" s="2539"/>
      <c r="F367" s="2539"/>
      <c r="G367" s="2539"/>
      <c r="H367" s="2539"/>
      <c r="I367" s="2539"/>
      <c r="J367" s="2539"/>
      <c r="K367" s="2539"/>
    </row>
    <row r="368" spans="1:11" ht="15.75" customHeight="1">
      <c r="A368" s="2539"/>
      <c r="B368" s="2539"/>
      <c r="C368" s="2539"/>
      <c r="D368" s="2539"/>
      <c r="E368" s="2539"/>
      <c r="F368" s="2539"/>
      <c r="G368" s="2539"/>
      <c r="H368" s="2539"/>
      <c r="I368" s="2539"/>
      <c r="J368" s="2539"/>
      <c r="K368" s="2539"/>
    </row>
    <row r="369" spans="1:11" ht="15.75" customHeight="1">
      <c r="A369" s="2539"/>
      <c r="B369" s="2539"/>
      <c r="C369" s="2539"/>
      <c r="D369" s="2539"/>
      <c r="E369" s="2539"/>
      <c r="F369" s="2539"/>
      <c r="G369" s="2539"/>
      <c r="H369" s="2539"/>
      <c r="I369" s="2539"/>
      <c r="J369" s="2539"/>
      <c r="K369" s="2539"/>
    </row>
    <row r="370" spans="1:11" ht="15.75" customHeight="1">
      <c r="A370" s="2539"/>
      <c r="B370" s="2539"/>
      <c r="C370" s="2539"/>
      <c r="D370" s="2539"/>
      <c r="E370" s="2539"/>
      <c r="F370" s="2539"/>
      <c r="G370" s="2539"/>
      <c r="H370" s="2539"/>
      <c r="I370" s="2539"/>
      <c r="J370" s="2539"/>
      <c r="K370" s="2539"/>
    </row>
    <row r="371" spans="1:11" ht="15.75" customHeight="1">
      <c r="A371" s="2539"/>
      <c r="B371" s="2539"/>
      <c r="C371" s="2539"/>
      <c r="D371" s="2539"/>
      <c r="E371" s="2539"/>
      <c r="F371" s="2539"/>
      <c r="G371" s="2539"/>
      <c r="H371" s="2539"/>
      <c r="I371" s="2539"/>
      <c r="J371" s="2539"/>
      <c r="K371" s="2539"/>
    </row>
    <row r="372" spans="1:11" ht="15.75" customHeight="1">
      <c r="A372" s="2539"/>
      <c r="B372" s="2539"/>
      <c r="C372" s="2539"/>
      <c r="D372" s="2539"/>
      <c r="E372" s="2539"/>
      <c r="F372" s="2539"/>
      <c r="G372" s="2539"/>
      <c r="H372" s="2539"/>
      <c r="I372" s="2539"/>
      <c r="J372" s="2539"/>
      <c r="K372" s="2539"/>
    </row>
    <row r="373" spans="1:11" ht="15.75" customHeight="1">
      <c r="A373" s="2539"/>
      <c r="B373" s="2539"/>
      <c r="C373" s="2539"/>
      <c r="D373" s="2539"/>
      <c r="E373" s="2539"/>
      <c r="F373" s="2539"/>
      <c r="G373" s="2539"/>
      <c r="H373" s="2539"/>
      <c r="I373" s="2539"/>
      <c r="J373" s="2539"/>
      <c r="K373" s="2539"/>
    </row>
    <row r="374" spans="1:11" ht="15.75" customHeight="1">
      <c r="A374" s="2539"/>
      <c r="B374" s="2539"/>
      <c r="C374" s="2539"/>
      <c r="D374" s="2539"/>
      <c r="E374" s="2539"/>
      <c r="F374" s="2539"/>
      <c r="G374" s="2539"/>
      <c r="H374" s="2539"/>
      <c r="I374" s="2539"/>
      <c r="J374" s="2539"/>
      <c r="K374" s="2539"/>
    </row>
    <row r="375" spans="1:11" ht="15.75" customHeight="1">
      <c r="A375" s="2539"/>
      <c r="B375" s="2539"/>
      <c r="C375" s="2539"/>
      <c r="D375" s="2539"/>
      <c r="E375" s="2539"/>
      <c r="F375" s="2539"/>
      <c r="G375" s="2539"/>
      <c r="H375" s="2539"/>
      <c r="I375" s="2539"/>
      <c r="J375" s="2539"/>
      <c r="K375" s="2539"/>
    </row>
    <row r="376" spans="1:11" ht="15.75" customHeight="1">
      <c r="A376" s="2539"/>
      <c r="B376" s="2539"/>
      <c r="C376" s="2539"/>
      <c r="D376" s="2539"/>
      <c r="E376" s="2539"/>
      <c r="F376" s="2539"/>
      <c r="G376" s="2539"/>
      <c r="H376" s="2539"/>
      <c r="I376" s="2539"/>
      <c r="J376" s="2539"/>
      <c r="K376" s="2539"/>
    </row>
    <row r="377" spans="1:11" ht="15.75" customHeight="1">
      <c r="A377" s="2539"/>
      <c r="B377" s="2539"/>
      <c r="C377" s="2539"/>
      <c r="D377" s="2539"/>
      <c r="E377" s="2539"/>
      <c r="F377" s="2539"/>
      <c r="G377" s="2539"/>
      <c r="H377" s="2539"/>
      <c r="I377" s="2539"/>
      <c r="J377" s="2539"/>
      <c r="K377" s="2539"/>
    </row>
    <row r="378" spans="1:11" ht="15.75" customHeight="1">
      <c r="A378" s="2539"/>
      <c r="B378" s="2539"/>
      <c r="C378" s="2539"/>
      <c r="D378" s="2539"/>
      <c r="E378" s="2539"/>
      <c r="F378" s="2539"/>
      <c r="G378" s="2539"/>
      <c r="H378" s="2539"/>
      <c r="I378" s="2539"/>
      <c r="J378" s="2539"/>
      <c r="K378" s="2539"/>
    </row>
    <row r="379" spans="1:11" ht="15.75" customHeight="1">
      <c r="A379" s="2539"/>
      <c r="B379" s="2539"/>
      <c r="C379" s="2539"/>
      <c r="D379" s="2539"/>
      <c r="E379" s="2539"/>
      <c r="F379" s="2539"/>
      <c r="G379" s="2539"/>
      <c r="H379" s="2539"/>
      <c r="I379" s="2539"/>
      <c r="J379" s="2539"/>
      <c r="K379" s="2539"/>
    </row>
    <row r="380" spans="1:11" ht="15.75" customHeight="1">
      <c r="A380" s="2539"/>
      <c r="B380" s="2539"/>
      <c r="C380" s="2539"/>
      <c r="D380" s="2539"/>
      <c r="E380" s="2539"/>
      <c r="F380" s="2539"/>
      <c r="G380" s="2539"/>
      <c r="H380" s="2539"/>
      <c r="I380" s="2539"/>
      <c r="J380" s="2539"/>
      <c r="K380" s="2539"/>
    </row>
    <row r="381" spans="1:11" ht="15.75" customHeight="1">
      <c r="A381" s="2539"/>
      <c r="B381" s="2539"/>
      <c r="C381" s="2539"/>
      <c r="D381" s="2539"/>
      <c r="E381" s="2539"/>
      <c r="F381" s="2539"/>
      <c r="G381" s="2539"/>
      <c r="H381" s="2539"/>
      <c r="I381" s="2539"/>
      <c r="J381" s="2539"/>
      <c r="K381" s="2539"/>
    </row>
    <row r="382" spans="1:11" ht="15.75" customHeight="1">
      <c r="A382" s="2539"/>
      <c r="B382" s="2539"/>
      <c r="C382" s="2539"/>
      <c r="D382" s="2539"/>
      <c r="E382" s="2539"/>
      <c r="F382" s="2539"/>
      <c r="G382" s="2539"/>
      <c r="H382" s="2539"/>
      <c r="I382" s="2539"/>
      <c r="J382" s="2539"/>
      <c r="K382" s="2539"/>
    </row>
    <row r="383" spans="1:11" ht="15.75" customHeight="1">
      <c r="A383" s="2539"/>
      <c r="B383" s="2539"/>
      <c r="C383" s="2539"/>
      <c r="D383" s="2539"/>
      <c r="E383" s="2539"/>
      <c r="F383" s="2539"/>
      <c r="G383" s="2539"/>
      <c r="H383" s="2539"/>
      <c r="I383" s="2539"/>
      <c r="J383" s="2539"/>
      <c r="K383" s="2539"/>
    </row>
    <row r="384" spans="1:11" ht="15.75" customHeight="1">
      <c r="A384" s="2539"/>
      <c r="B384" s="2539"/>
      <c r="C384" s="2539"/>
      <c r="D384" s="2539"/>
      <c r="E384" s="2539"/>
      <c r="F384" s="2539"/>
      <c r="G384" s="2539"/>
      <c r="H384" s="2539"/>
      <c r="I384" s="2539"/>
      <c r="J384" s="2539"/>
      <c r="K384" s="2539"/>
    </row>
    <row r="385" spans="1:11" ht="15.75" customHeight="1">
      <c r="A385" s="2539"/>
      <c r="B385" s="2539"/>
      <c r="C385" s="2539"/>
      <c r="D385" s="2539"/>
      <c r="E385" s="2539"/>
      <c r="F385" s="2539"/>
      <c r="G385" s="2539"/>
      <c r="H385" s="2539"/>
      <c r="I385" s="2539"/>
      <c r="J385" s="2539"/>
      <c r="K385" s="2539"/>
    </row>
    <row r="386" spans="1:11" ht="15.75" customHeight="1">
      <c r="A386" s="2539"/>
      <c r="B386" s="2539"/>
      <c r="C386" s="2539"/>
      <c r="D386" s="2539"/>
      <c r="E386" s="2539"/>
      <c r="F386" s="2539"/>
      <c r="G386" s="2539"/>
      <c r="H386" s="2539"/>
      <c r="I386" s="2539"/>
      <c r="J386" s="2539"/>
      <c r="K386" s="2539"/>
    </row>
    <row r="387" spans="1:11" ht="15.75" customHeight="1">
      <c r="A387" s="2539"/>
      <c r="B387" s="2539"/>
      <c r="C387" s="2539"/>
      <c r="D387" s="2539"/>
      <c r="E387" s="2539"/>
      <c r="F387" s="2539"/>
      <c r="G387" s="2539"/>
      <c r="H387" s="2539"/>
      <c r="I387" s="2539"/>
      <c r="J387" s="2539"/>
      <c r="K387" s="2539"/>
    </row>
    <row r="388" spans="1:11" ht="15.75" customHeight="1">
      <c r="A388" s="2539"/>
      <c r="B388" s="2539"/>
      <c r="C388" s="2539"/>
      <c r="D388" s="2539"/>
      <c r="E388" s="2539"/>
      <c r="F388" s="2539"/>
      <c r="G388" s="2539"/>
      <c r="H388" s="2539"/>
      <c r="I388" s="2539"/>
      <c r="J388" s="2539"/>
      <c r="K388" s="2539"/>
    </row>
    <row r="389" spans="1:11" ht="15.75" customHeight="1">
      <c r="A389" s="2539"/>
      <c r="B389" s="2539"/>
      <c r="C389" s="2539"/>
      <c r="D389" s="2539"/>
      <c r="E389" s="2539"/>
      <c r="F389" s="2539"/>
      <c r="G389" s="2539"/>
      <c r="H389" s="2539"/>
      <c r="I389" s="2539"/>
      <c r="J389" s="2539"/>
      <c r="K389" s="2539"/>
    </row>
    <row r="390" spans="1:11" ht="15.75" customHeight="1">
      <c r="A390" s="2539"/>
      <c r="B390" s="2539"/>
      <c r="C390" s="2539"/>
      <c r="D390" s="2539"/>
      <c r="E390" s="2539"/>
      <c r="F390" s="2539"/>
      <c r="G390" s="2539"/>
      <c r="H390" s="2539"/>
      <c r="I390" s="2539"/>
      <c r="J390" s="2539"/>
      <c r="K390" s="2539"/>
    </row>
    <row r="391" spans="1:11" ht="15.75" customHeight="1">
      <c r="A391" s="2539"/>
      <c r="B391" s="2539"/>
      <c r="C391" s="2539"/>
      <c r="D391" s="2539"/>
      <c r="E391" s="2539"/>
      <c r="F391" s="2539"/>
      <c r="G391" s="2539"/>
      <c r="H391" s="2539"/>
      <c r="I391" s="2539"/>
      <c r="J391" s="2539"/>
      <c r="K391" s="2539"/>
    </row>
    <row r="392" spans="1:11" ht="15.75" customHeight="1">
      <c r="A392" s="2539"/>
      <c r="B392" s="2539"/>
      <c r="C392" s="2539"/>
      <c r="D392" s="2539"/>
      <c r="E392" s="2539"/>
      <c r="F392" s="2539"/>
      <c r="G392" s="2539"/>
      <c r="H392" s="2539"/>
      <c r="I392" s="2539"/>
      <c r="J392" s="2539"/>
      <c r="K392" s="2539"/>
    </row>
    <row r="393" spans="1:11" ht="15.75" customHeight="1">
      <c r="A393" s="2539"/>
      <c r="B393" s="2539"/>
      <c r="C393" s="2539"/>
      <c r="D393" s="2539"/>
      <c r="E393" s="2539"/>
      <c r="F393" s="2539"/>
      <c r="G393" s="2539"/>
      <c r="H393" s="2539"/>
      <c r="I393" s="2539"/>
      <c r="J393" s="2539"/>
      <c r="K393" s="2539"/>
    </row>
    <row r="394" spans="1:11" ht="15.75" customHeight="1">
      <c r="A394" s="2539"/>
      <c r="B394" s="2539"/>
      <c r="C394" s="2539"/>
      <c r="D394" s="2539"/>
      <c r="E394" s="2539"/>
      <c r="F394" s="2539"/>
      <c r="G394" s="2539"/>
      <c r="H394" s="2539"/>
      <c r="I394" s="2539"/>
      <c r="J394" s="2539"/>
      <c r="K394" s="2539"/>
    </row>
    <row r="395" spans="1:11" ht="15.75" customHeight="1">
      <c r="A395" s="2539"/>
      <c r="B395" s="2539"/>
      <c r="C395" s="2539"/>
      <c r="D395" s="2539"/>
      <c r="E395" s="2539"/>
      <c r="F395" s="2539"/>
      <c r="G395" s="2539"/>
      <c r="H395" s="2539"/>
      <c r="I395" s="2539"/>
      <c r="J395" s="2539"/>
      <c r="K395" s="2539"/>
    </row>
    <row r="396" spans="1:11" ht="15.75" customHeight="1">
      <c r="A396" s="2539"/>
      <c r="B396" s="2539"/>
      <c r="C396" s="2539"/>
      <c r="D396" s="2539"/>
      <c r="E396" s="2539"/>
      <c r="F396" s="2539"/>
      <c r="G396" s="2539"/>
      <c r="H396" s="2539"/>
      <c r="I396" s="2539"/>
      <c r="J396" s="2539"/>
      <c r="K396" s="2539"/>
    </row>
    <row r="397" spans="1:11" ht="15.75" customHeight="1">
      <c r="A397" s="2539"/>
      <c r="B397" s="2539"/>
      <c r="C397" s="2539"/>
      <c r="D397" s="2539"/>
      <c r="E397" s="2539"/>
      <c r="F397" s="2539"/>
      <c r="G397" s="2539"/>
      <c r="H397" s="2539"/>
      <c r="I397" s="2539"/>
      <c r="J397" s="2539"/>
      <c r="K397" s="2539"/>
    </row>
    <row r="398" spans="1:11" ht="15.75" customHeight="1">
      <c r="A398" s="2539"/>
      <c r="B398" s="2539"/>
      <c r="C398" s="2539"/>
      <c r="D398" s="2539"/>
      <c r="E398" s="2539"/>
      <c r="F398" s="2539"/>
      <c r="G398" s="2539"/>
      <c r="H398" s="2539"/>
      <c r="I398" s="2539"/>
      <c r="J398" s="2539"/>
      <c r="K398" s="2539"/>
    </row>
    <row r="399" spans="1:11" ht="15.75" customHeight="1">
      <c r="A399" s="2539"/>
      <c r="B399" s="2539"/>
      <c r="C399" s="2539"/>
      <c r="D399" s="2539"/>
      <c r="E399" s="2539"/>
      <c r="F399" s="2539"/>
      <c r="G399" s="2539"/>
      <c r="H399" s="2539"/>
      <c r="I399" s="2539"/>
      <c r="J399" s="2539"/>
      <c r="K399" s="2539"/>
    </row>
    <row r="400" spans="1:11" ht="15.75" customHeight="1">
      <c r="A400" s="2539"/>
      <c r="B400" s="2539"/>
      <c r="C400" s="2539"/>
      <c r="D400" s="2539"/>
      <c r="E400" s="2539"/>
      <c r="F400" s="2539"/>
      <c r="G400" s="2539"/>
      <c r="H400" s="2539"/>
      <c r="I400" s="2539"/>
      <c r="J400" s="2539"/>
      <c r="K400" s="2539"/>
    </row>
    <row r="401" spans="1:11" ht="15.75" customHeight="1">
      <c r="A401" s="2539"/>
      <c r="B401" s="2539"/>
      <c r="C401" s="2539"/>
      <c r="D401" s="2539"/>
      <c r="E401" s="2539"/>
      <c r="F401" s="2539"/>
      <c r="G401" s="2539"/>
      <c r="H401" s="2539"/>
      <c r="I401" s="2539"/>
      <c r="J401" s="2539"/>
      <c r="K401" s="2539"/>
    </row>
    <row r="402" spans="1:11" ht="15.75" customHeight="1">
      <c r="A402" s="2539"/>
      <c r="B402" s="2539"/>
      <c r="C402" s="2539"/>
      <c r="D402" s="2539"/>
      <c r="E402" s="2539"/>
      <c r="F402" s="2539"/>
      <c r="G402" s="2539"/>
      <c r="H402" s="2539"/>
      <c r="I402" s="2539"/>
      <c r="J402" s="2539"/>
      <c r="K402" s="2539"/>
    </row>
    <row r="403" spans="1:11" ht="15.75" customHeight="1">
      <c r="A403" s="2539"/>
      <c r="B403" s="2539"/>
      <c r="C403" s="2539"/>
      <c r="D403" s="2539"/>
      <c r="E403" s="2539"/>
      <c r="F403" s="2539"/>
      <c r="G403" s="2539"/>
      <c r="H403" s="2539"/>
      <c r="I403" s="2539"/>
      <c r="J403" s="2539"/>
      <c r="K403" s="2539"/>
    </row>
    <row r="404" spans="1:11" ht="15.75" customHeight="1">
      <c r="A404" s="2539"/>
      <c r="B404" s="2539"/>
      <c r="C404" s="2539"/>
      <c r="D404" s="2539"/>
      <c r="E404" s="2539"/>
      <c r="F404" s="2539"/>
      <c r="G404" s="2539"/>
      <c r="H404" s="2539"/>
      <c r="I404" s="2539"/>
      <c r="J404" s="2539"/>
      <c r="K404" s="2539"/>
    </row>
    <row r="405" spans="1:11" ht="15.75" customHeight="1">
      <c r="A405" s="2539"/>
      <c r="B405" s="2539"/>
      <c r="C405" s="2539"/>
      <c r="D405" s="2539"/>
      <c r="E405" s="2539"/>
      <c r="F405" s="2539"/>
      <c r="G405" s="2539"/>
      <c r="H405" s="2539"/>
      <c r="I405" s="2539"/>
      <c r="J405" s="2539"/>
      <c r="K405" s="2539"/>
    </row>
    <row r="406" spans="1:11" ht="15.75" customHeight="1">
      <c r="A406" s="2539"/>
      <c r="B406" s="2539"/>
      <c r="C406" s="2539"/>
      <c r="D406" s="2539"/>
      <c r="E406" s="2539"/>
      <c r="F406" s="2539"/>
      <c r="G406" s="2539"/>
      <c r="H406" s="2539"/>
      <c r="I406" s="2539"/>
      <c r="J406" s="2539"/>
      <c r="K406" s="2539"/>
    </row>
    <row r="407" spans="1:11" ht="15.75" customHeight="1">
      <c r="A407" s="2539"/>
      <c r="B407" s="2539"/>
      <c r="C407" s="2539"/>
      <c r="D407" s="2539"/>
      <c r="E407" s="2539"/>
      <c r="F407" s="2539"/>
      <c r="G407" s="2539"/>
      <c r="H407" s="2539"/>
      <c r="I407" s="2539"/>
      <c r="J407" s="2539"/>
      <c r="K407" s="2539"/>
    </row>
    <row r="408" spans="1:11" ht="15.75" customHeight="1">
      <c r="A408" s="2539"/>
      <c r="B408" s="2539"/>
      <c r="C408" s="2539"/>
      <c r="D408" s="2539"/>
      <c r="E408" s="2539"/>
      <c r="F408" s="2539"/>
      <c r="G408" s="2539"/>
      <c r="H408" s="2539"/>
      <c r="I408" s="2539"/>
      <c r="J408" s="2539"/>
      <c r="K408" s="2539"/>
    </row>
    <row r="409" spans="1:11" ht="15.75" customHeight="1">
      <c r="A409" s="2539"/>
      <c r="B409" s="2539"/>
      <c r="C409" s="2539"/>
      <c r="D409" s="2539"/>
      <c r="E409" s="2539"/>
      <c r="F409" s="2539"/>
      <c r="G409" s="2539"/>
      <c r="H409" s="2539"/>
      <c r="I409" s="2539"/>
      <c r="J409" s="2539"/>
      <c r="K409" s="2539"/>
    </row>
    <row r="410" spans="1:11" ht="15.75" customHeight="1">
      <c r="A410" s="2539"/>
      <c r="B410" s="2539"/>
      <c r="C410" s="2539"/>
      <c r="D410" s="2539"/>
      <c r="E410" s="2539"/>
      <c r="F410" s="2539"/>
      <c r="G410" s="2539"/>
      <c r="H410" s="2539"/>
      <c r="I410" s="2539"/>
      <c r="J410" s="2539"/>
      <c r="K410" s="2539"/>
    </row>
    <row r="411" spans="1:11" ht="15.75" customHeight="1">
      <c r="A411" s="2539"/>
      <c r="B411" s="2539"/>
      <c r="C411" s="2539"/>
      <c r="D411" s="2539"/>
      <c r="E411" s="2539"/>
      <c r="F411" s="2539"/>
      <c r="G411" s="2539"/>
      <c r="H411" s="2539"/>
      <c r="I411" s="2539"/>
      <c r="J411" s="2539"/>
      <c r="K411" s="2539"/>
    </row>
    <row r="412" spans="1:11" ht="15.75" customHeight="1">
      <c r="A412" s="2539"/>
      <c r="B412" s="2539"/>
      <c r="C412" s="2539"/>
      <c r="D412" s="2539"/>
      <c r="E412" s="2539"/>
      <c r="F412" s="2539"/>
      <c r="G412" s="2539"/>
      <c r="H412" s="2539"/>
      <c r="I412" s="2539"/>
      <c r="J412" s="2539"/>
      <c r="K412" s="2539"/>
    </row>
    <row r="413" spans="1:11" ht="15.75" customHeight="1">
      <c r="A413" s="2539"/>
      <c r="B413" s="2539"/>
      <c r="C413" s="2539"/>
      <c r="D413" s="2539"/>
      <c r="E413" s="2539"/>
      <c r="F413" s="2539"/>
      <c r="G413" s="2539"/>
      <c r="H413" s="2539"/>
      <c r="I413" s="2539"/>
      <c r="J413" s="2539"/>
      <c r="K413" s="2539"/>
    </row>
    <row r="414" spans="1:11" ht="15.75" customHeight="1">
      <c r="A414" s="2539"/>
      <c r="B414" s="2539"/>
      <c r="C414" s="2539"/>
      <c r="D414" s="2539"/>
      <c r="E414" s="2539"/>
      <c r="F414" s="2539"/>
      <c r="G414" s="2539"/>
      <c r="H414" s="2539"/>
      <c r="I414" s="2539"/>
      <c r="J414" s="2539"/>
      <c r="K414" s="2539"/>
    </row>
    <row r="415" spans="1:11" ht="15.75" customHeight="1">
      <c r="A415" s="2539"/>
      <c r="B415" s="2539"/>
      <c r="C415" s="2539"/>
      <c r="D415" s="2539"/>
      <c r="E415" s="2539"/>
      <c r="F415" s="2539"/>
      <c r="G415" s="2539"/>
      <c r="H415" s="2539"/>
      <c r="I415" s="2539"/>
      <c r="J415" s="2539"/>
      <c r="K415" s="2539"/>
    </row>
    <row r="416" spans="1:11" ht="15.75" customHeight="1">
      <c r="A416" s="2539"/>
      <c r="B416" s="2539"/>
      <c r="C416" s="2539"/>
      <c r="D416" s="2539"/>
      <c r="E416" s="2539"/>
      <c r="F416" s="2539"/>
      <c r="G416" s="2539"/>
      <c r="H416" s="2539"/>
      <c r="I416" s="2539"/>
      <c r="J416" s="2539"/>
      <c r="K416" s="2539"/>
    </row>
    <row r="417" spans="1:11" ht="15.75" customHeight="1">
      <c r="A417" s="2539"/>
      <c r="B417" s="2539"/>
      <c r="C417" s="2539"/>
      <c r="D417" s="2539"/>
      <c r="E417" s="2539"/>
      <c r="F417" s="2539"/>
      <c r="G417" s="2539"/>
      <c r="H417" s="2539"/>
      <c r="I417" s="2539"/>
      <c r="J417" s="2539"/>
      <c r="K417" s="2539"/>
    </row>
    <row r="418" spans="1:11" ht="15.75" customHeight="1">
      <c r="A418" s="2539"/>
      <c r="B418" s="2539"/>
      <c r="C418" s="2539"/>
      <c r="D418" s="2539"/>
      <c r="E418" s="2539"/>
      <c r="F418" s="2539"/>
      <c r="G418" s="2539"/>
      <c r="H418" s="2539"/>
      <c r="I418" s="2539"/>
      <c r="J418" s="2539"/>
      <c r="K418" s="2539"/>
    </row>
    <row r="419" spans="1:11" ht="15.75" customHeight="1">
      <c r="A419" s="2539"/>
      <c r="B419" s="2539"/>
      <c r="C419" s="2539"/>
      <c r="D419" s="2539"/>
      <c r="E419" s="2539"/>
      <c r="F419" s="2539"/>
      <c r="G419" s="2539"/>
      <c r="H419" s="2539"/>
      <c r="I419" s="2539"/>
      <c r="J419" s="2539"/>
      <c r="K419" s="2539"/>
    </row>
    <row r="420" spans="1:11" ht="15.75" customHeight="1">
      <c r="A420" s="2539"/>
      <c r="B420" s="2539"/>
      <c r="C420" s="2539"/>
      <c r="D420" s="2539"/>
      <c r="E420" s="2539"/>
      <c r="F420" s="2539"/>
      <c r="G420" s="2539"/>
      <c r="H420" s="2539"/>
      <c r="I420" s="2539"/>
      <c r="J420" s="2539"/>
      <c r="K420" s="2539"/>
    </row>
    <row r="421" spans="1:11" ht="15.75" customHeight="1">
      <c r="A421" s="2539"/>
      <c r="B421" s="2539"/>
      <c r="C421" s="2539"/>
      <c r="D421" s="2539"/>
      <c r="E421" s="2539"/>
      <c r="F421" s="2539"/>
      <c r="G421" s="2539"/>
      <c r="H421" s="2539"/>
      <c r="I421" s="2539"/>
      <c r="J421" s="2539"/>
      <c r="K421" s="2539"/>
    </row>
    <row r="422" spans="1:11" ht="15.75" customHeight="1">
      <c r="A422" s="2539"/>
      <c r="B422" s="2539"/>
      <c r="C422" s="2539"/>
      <c r="D422" s="2539"/>
      <c r="E422" s="2539"/>
      <c r="F422" s="2539"/>
      <c r="G422" s="2539"/>
      <c r="H422" s="2539"/>
      <c r="I422" s="2539"/>
      <c r="J422" s="2539"/>
      <c r="K422" s="2539"/>
    </row>
    <row r="423" spans="1:11" ht="15.75" customHeight="1">
      <c r="A423" s="2539"/>
      <c r="B423" s="2539"/>
      <c r="C423" s="2539"/>
      <c r="D423" s="2539"/>
      <c r="E423" s="2539"/>
      <c r="F423" s="2539"/>
      <c r="G423" s="2539"/>
      <c r="H423" s="2539"/>
      <c r="I423" s="2539"/>
      <c r="J423" s="2539"/>
      <c r="K423" s="2539"/>
    </row>
    <row r="424" spans="1:11" ht="15.75" customHeight="1">
      <c r="A424" s="2539"/>
      <c r="B424" s="2539"/>
      <c r="C424" s="2539"/>
      <c r="D424" s="2539"/>
      <c r="E424" s="2539"/>
      <c r="F424" s="2539"/>
      <c r="G424" s="2539"/>
      <c r="H424" s="2539"/>
      <c r="I424" s="2539"/>
      <c r="J424" s="2539"/>
      <c r="K424" s="2539"/>
    </row>
    <row r="425" spans="1:11" ht="15.75" customHeight="1">
      <c r="A425" s="2539"/>
      <c r="B425" s="2539"/>
      <c r="C425" s="2539"/>
      <c r="D425" s="2539"/>
      <c r="E425" s="2539"/>
      <c r="F425" s="2539"/>
      <c r="G425" s="2539"/>
      <c r="H425" s="2539"/>
      <c r="I425" s="2539"/>
      <c r="J425" s="2539"/>
      <c r="K425" s="2539"/>
    </row>
    <row r="426" spans="1:11" ht="15.75" customHeight="1">
      <c r="A426" s="2539"/>
      <c r="B426" s="2539"/>
      <c r="C426" s="2539"/>
      <c r="D426" s="2539"/>
      <c r="E426" s="2539"/>
      <c r="F426" s="2539"/>
      <c r="G426" s="2539"/>
      <c r="H426" s="2539"/>
      <c r="I426" s="2539"/>
      <c r="J426" s="2539"/>
      <c r="K426" s="2539"/>
    </row>
    <row r="427" spans="1:11" ht="15.75" customHeight="1">
      <c r="A427" s="2539"/>
      <c r="B427" s="2539"/>
      <c r="C427" s="2539"/>
      <c r="D427" s="2539"/>
      <c r="E427" s="2539"/>
      <c r="F427" s="2539"/>
      <c r="G427" s="2539"/>
      <c r="H427" s="2539"/>
      <c r="I427" s="2539"/>
      <c r="J427" s="2539"/>
      <c r="K427" s="2539"/>
    </row>
    <row r="428" spans="1:11" ht="15.75" customHeight="1">
      <c r="A428" s="2539"/>
      <c r="B428" s="2539"/>
      <c r="C428" s="2539"/>
      <c r="D428" s="2539"/>
      <c r="E428" s="2539"/>
      <c r="F428" s="2539"/>
      <c r="G428" s="2539"/>
      <c r="H428" s="2539"/>
      <c r="I428" s="2539"/>
      <c r="J428" s="2539"/>
      <c r="K428" s="2539"/>
    </row>
    <row r="429" spans="1:11" ht="15.75" customHeight="1">
      <c r="A429" s="2539"/>
      <c r="B429" s="2539"/>
      <c r="C429" s="2539"/>
      <c r="D429" s="2539"/>
      <c r="E429" s="2539"/>
      <c r="F429" s="2539"/>
      <c r="G429" s="2539"/>
      <c r="H429" s="2539"/>
      <c r="I429" s="2539"/>
      <c r="J429" s="2539"/>
      <c r="K429" s="2539"/>
    </row>
    <row r="430" spans="1:11" ht="15.75" customHeight="1">
      <c r="A430" s="2539"/>
      <c r="B430" s="2539"/>
      <c r="C430" s="2539"/>
      <c r="D430" s="2539"/>
      <c r="E430" s="2539"/>
      <c r="F430" s="2539"/>
      <c r="G430" s="2539"/>
      <c r="H430" s="2539"/>
      <c r="I430" s="2539"/>
      <c r="J430" s="2539"/>
      <c r="K430" s="2539"/>
    </row>
    <row r="431" spans="1:11" ht="15.75" customHeight="1">
      <c r="A431" s="2539"/>
      <c r="B431" s="2539"/>
      <c r="C431" s="2539"/>
      <c r="D431" s="2539"/>
      <c r="E431" s="2539"/>
      <c r="F431" s="2539"/>
      <c r="G431" s="2539"/>
      <c r="H431" s="2539"/>
      <c r="I431" s="2539"/>
      <c r="J431" s="2539"/>
      <c r="K431" s="2539"/>
    </row>
    <row r="432" spans="1:11" ht="15.75" customHeight="1">
      <c r="A432" s="2539"/>
      <c r="B432" s="2539"/>
      <c r="C432" s="2539"/>
      <c r="D432" s="2539"/>
      <c r="E432" s="2539"/>
      <c r="F432" s="2539"/>
      <c r="G432" s="2539"/>
      <c r="H432" s="2539"/>
      <c r="I432" s="2539"/>
      <c r="J432" s="2539"/>
      <c r="K432" s="2539"/>
    </row>
    <row r="433" spans="1:11" ht="15.75" customHeight="1">
      <c r="A433" s="2539"/>
      <c r="B433" s="2539"/>
      <c r="C433" s="2539"/>
      <c r="D433" s="2539"/>
      <c r="E433" s="2539"/>
      <c r="F433" s="2539"/>
      <c r="G433" s="2539"/>
      <c r="H433" s="2539"/>
      <c r="I433" s="2539"/>
      <c r="J433" s="2539"/>
      <c r="K433" s="2539"/>
    </row>
    <row r="434" spans="1:11" ht="15.75" customHeight="1">
      <c r="A434" s="2539"/>
      <c r="B434" s="2539"/>
      <c r="C434" s="2539"/>
      <c r="D434" s="2539"/>
      <c r="E434" s="2539"/>
      <c r="F434" s="2539"/>
      <c r="G434" s="2539"/>
      <c r="H434" s="2539"/>
      <c r="I434" s="2539"/>
      <c r="J434" s="2539"/>
      <c r="K434" s="2539"/>
    </row>
    <row r="435" spans="1:11" ht="15.75" customHeight="1">
      <c r="A435" s="2539"/>
      <c r="B435" s="2539"/>
      <c r="C435" s="2539"/>
      <c r="D435" s="2539"/>
      <c r="E435" s="2539"/>
      <c r="F435" s="2539"/>
      <c r="G435" s="2539"/>
      <c r="H435" s="2539"/>
      <c r="I435" s="2539"/>
      <c r="J435" s="2539"/>
      <c r="K435" s="2539"/>
    </row>
    <row r="436" spans="1:11" ht="15.75" customHeight="1">
      <c r="A436" s="2539"/>
      <c r="B436" s="2539"/>
      <c r="C436" s="2539"/>
      <c r="D436" s="2539"/>
      <c r="E436" s="2539"/>
      <c r="F436" s="2539"/>
      <c r="G436" s="2539"/>
      <c r="H436" s="2539"/>
      <c r="I436" s="2539"/>
      <c r="J436" s="2539"/>
      <c r="K436" s="2539"/>
    </row>
    <row r="437" spans="1:11" ht="15.75" customHeight="1">
      <c r="A437" s="2539"/>
      <c r="B437" s="2539"/>
      <c r="C437" s="2539"/>
      <c r="D437" s="2539"/>
      <c r="E437" s="2539"/>
      <c r="F437" s="2539"/>
      <c r="G437" s="2539"/>
      <c r="H437" s="2539"/>
      <c r="I437" s="2539"/>
      <c r="J437" s="2539"/>
      <c r="K437" s="2539"/>
    </row>
    <row r="438" spans="1:11" ht="15.75" customHeight="1">
      <c r="A438" s="2539"/>
      <c r="B438" s="2539"/>
      <c r="C438" s="2539"/>
      <c r="D438" s="2539"/>
      <c r="E438" s="2539"/>
      <c r="F438" s="2539"/>
      <c r="G438" s="2539"/>
      <c r="H438" s="2539"/>
      <c r="I438" s="2539"/>
      <c r="J438" s="2539"/>
      <c r="K438" s="2539"/>
    </row>
    <row r="439" spans="1:11" ht="15.75" customHeight="1">
      <c r="A439" s="2539"/>
      <c r="B439" s="2539"/>
      <c r="C439" s="2539"/>
      <c r="D439" s="2539"/>
      <c r="E439" s="2539"/>
      <c r="F439" s="2539"/>
      <c r="G439" s="2539"/>
      <c r="H439" s="2539"/>
      <c r="I439" s="2539"/>
      <c r="J439" s="2539"/>
      <c r="K439" s="2539"/>
    </row>
    <row r="440" spans="1:11" ht="15.75" customHeight="1">
      <c r="A440" s="2539"/>
      <c r="B440" s="2539"/>
      <c r="C440" s="2539"/>
      <c r="D440" s="2539"/>
      <c r="E440" s="2539"/>
      <c r="F440" s="2539"/>
      <c r="G440" s="2539"/>
      <c r="H440" s="2539"/>
      <c r="I440" s="2539"/>
      <c r="J440" s="2539"/>
      <c r="K440" s="2539"/>
    </row>
    <row r="441" spans="1:11" ht="15.75" customHeight="1">
      <c r="A441" s="2539"/>
      <c r="B441" s="2539"/>
      <c r="C441" s="2539"/>
      <c r="D441" s="2539"/>
      <c r="E441" s="2539"/>
      <c r="F441" s="2539"/>
      <c r="G441" s="2539"/>
      <c r="H441" s="2539"/>
      <c r="I441" s="2539"/>
      <c r="J441" s="2539"/>
      <c r="K441" s="2539"/>
    </row>
    <row r="442" spans="1:11" ht="15.75" customHeight="1">
      <c r="A442" s="2539"/>
      <c r="B442" s="2539"/>
      <c r="C442" s="2539"/>
      <c r="D442" s="2539"/>
      <c r="E442" s="2539"/>
      <c r="F442" s="2539"/>
      <c r="G442" s="2539"/>
      <c r="H442" s="2539"/>
      <c r="I442" s="2539"/>
      <c r="J442" s="2539"/>
      <c r="K442" s="2539"/>
    </row>
    <row r="443" spans="1:11" ht="15.75" customHeight="1">
      <c r="A443" s="2539"/>
      <c r="B443" s="2539"/>
      <c r="C443" s="2539"/>
      <c r="D443" s="2539"/>
      <c r="E443" s="2539"/>
      <c r="F443" s="2539"/>
      <c r="G443" s="2539"/>
      <c r="H443" s="2539"/>
      <c r="I443" s="2539"/>
      <c r="J443" s="2539"/>
      <c r="K443" s="2539"/>
    </row>
    <row r="444" spans="1:11" ht="15.75" customHeight="1">
      <c r="A444" s="2539"/>
      <c r="B444" s="2539"/>
      <c r="C444" s="2539"/>
      <c r="D444" s="2539"/>
      <c r="E444" s="2539"/>
      <c r="F444" s="2539"/>
      <c r="G444" s="2539"/>
      <c r="H444" s="2539"/>
      <c r="I444" s="2539"/>
      <c r="J444" s="2539"/>
      <c r="K444" s="2539"/>
    </row>
    <row r="445" spans="1:11" ht="15.75" customHeight="1">
      <c r="A445" s="2539"/>
      <c r="B445" s="2539"/>
      <c r="C445" s="2539"/>
      <c r="D445" s="2539"/>
      <c r="E445" s="2539"/>
      <c r="F445" s="2539"/>
      <c r="G445" s="2539"/>
      <c r="H445" s="2539"/>
      <c r="I445" s="2539"/>
      <c r="J445" s="2539"/>
      <c r="K445" s="2539"/>
    </row>
    <row r="446" spans="1:11" ht="15.75" customHeight="1">
      <c r="A446" s="2539"/>
      <c r="B446" s="2539"/>
      <c r="C446" s="2539"/>
      <c r="D446" s="2539"/>
      <c r="E446" s="2539"/>
      <c r="F446" s="2539"/>
      <c r="G446" s="2539"/>
      <c r="H446" s="2539"/>
      <c r="I446" s="2539"/>
      <c r="J446" s="2539"/>
      <c r="K446" s="2539"/>
    </row>
    <row r="447" spans="1:11" ht="15.75" customHeight="1">
      <c r="A447" s="2539"/>
      <c r="B447" s="2539"/>
      <c r="C447" s="2539"/>
      <c r="D447" s="2539"/>
      <c r="E447" s="2539"/>
      <c r="F447" s="2539"/>
      <c r="G447" s="2539"/>
      <c r="H447" s="2539"/>
      <c r="I447" s="2539"/>
      <c r="J447" s="2539"/>
      <c r="K447" s="2539"/>
    </row>
    <row r="448" spans="1:11" ht="15.75" customHeight="1">
      <c r="A448" s="2539"/>
      <c r="B448" s="2539"/>
      <c r="C448" s="2539"/>
      <c r="D448" s="2539"/>
      <c r="E448" s="2539"/>
      <c r="F448" s="2539"/>
      <c r="G448" s="2539"/>
      <c r="H448" s="2539"/>
      <c r="I448" s="2539"/>
      <c r="J448" s="2539"/>
      <c r="K448" s="2539"/>
    </row>
    <row r="449" spans="1:11" ht="15.75" customHeight="1">
      <c r="A449" s="2539"/>
      <c r="B449" s="2539"/>
      <c r="C449" s="2539"/>
      <c r="D449" s="2539"/>
      <c r="E449" s="2539"/>
      <c r="F449" s="2539"/>
      <c r="G449" s="2539"/>
      <c r="H449" s="2539"/>
      <c r="I449" s="2539"/>
      <c r="J449" s="2539"/>
      <c r="K449" s="2539"/>
    </row>
    <row r="450" spans="1:11" ht="15.75" customHeight="1">
      <c r="A450" s="2539"/>
      <c r="B450" s="2539"/>
      <c r="C450" s="2539"/>
      <c r="D450" s="2539"/>
      <c r="E450" s="2539"/>
      <c r="F450" s="2539"/>
      <c r="G450" s="2539"/>
      <c r="H450" s="2539"/>
      <c r="I450" s="2539"/>
      <c r="J450" s="2539"/>
      <c r="K450" s="2539"/>
    </row>
    <row r="451" spans="1:11" ht="15.75" customHeight="1">
      <c r="A451" s="2539"/>
      <c r="B451" s="2539"/>
      <c r="C451" s="2539"/>
      <c r="D451" s="2539"/>
      <c r="E451" s="2539"/>
      <c r="F451" s="2539"/>
      <c r="G451" s="2539"/>
      <c r="H451" s="2539"/>
      <c r="I451" s="2539"/>
      <c r="J451" s="2539"/>
      <c r="K451" s="2539"/>
    </row>
    <row r="452" spans="1:11" ht="15.75" customHeight="1">
      <c r="A452" s="2539"/>
      <c r="B452" s="2539"/>
      <c r="C452" s="2539"/>
      <c r="D452" s="2539"/>
      <c r="E452" s="2539"/>
      <c r="F452" s="2539"/>
      <c r="G452" s="2539"/>
      <c r="H452" s="2539"/>
      <c r="I452" s="2539"/>
      <c r="J452" s="2539"/>
      <c r="K452" s="2539"/>
    </row>
    <row r="453" spans="1:11" ht="15.75" customHeight="1">
      <c r="A453" s="2539"/>
      <c r="B453" s="2539"/>
      <c r="C453" s="2539"/>
      <c r="D453" s="2539"/>
      <c r="E453" s="2539"/>
      <c r="F453" s="2539"/>
      <c r="G453" s="2539"/>
      <c r="H453" s="2539"/>
      <c r="I453" s="2539"/>
      <c r="J453" s="2539"/>
      <c r="K453" s="2539"/>
    </row>
    <row r="454" spans="1:11" ht="15.75" customHeight="1">
      <c r="A454" s="2539"/>
      <c r="B454" s="2539"/>
      <c r="C454" s="2539"/>
      <c r="D454" s="2539"/>
      <c r="E454" s="2539"/>
      <c r="F454" s="2539"/>
      <c r="G454" s="2539"/>
      <c r="H454" s="2539"/>
      <c r="I454" s="2539"/>
      <c r="J454" s="2539"/>
      <c r="K454" s="2539"/>
    </row>
    <row r="455" spans="1:11" ht="15.75" customHeight="1">
      <c r="A455" s="2539"/>
      <c r="B455" s="2539"/>
      <c r="C455" s="2539"/>
      <c r="D455" s="2539"/>
      <c r="E455" s="2539"/>
      <c r="F455" s="2539"/>
      <c r="G455" s="2539"/>
      <c r="H455" s="2539"/>
      <c r="I455" s="2539"/>
      <c r="J455" s="2539"/>
      <c r="K455" s="2539"/>
    </row>
    <row r="456" spans="1:11" ht="15.75" customHeight="1">
      <c r="A456" s="2539"/>
      <c r="B456" s="2539"/>
      <c r="C456" s="2539"/>
      <c r="D456" s="2539"/>
      <c r="E456" s="2539"/>
      <c r="F456" s="2539"/>
      <c r="G456" s="2539"/>
      <c r="H456" s="2539"/>
      <c r="I456" s="2539"/>
      <c r="J456" s="2539"/>
      <c r="K456" s="2539"/>
    </row>
    <row r="457" spans="1:11" ht="15.75" customHeight="1">
      <c r="A457" s="2539"/>
      <c r="B457" s="2539"/>
      <c r="C457" s="2539"/>
      <c r="D457" s="2539"/>
      <c r="E457" s="2539"/>
      <c r="F457" s="2539"/>
      <c r="G457" s="2539"/>
      <c r="H457" s="2539"/>
      <c r="I457" s="2539"/>
      <c r="J457" s="2539"/>
      <c r="K457" s="2539"/>
    </row>
    <row r="458" spans="1:11" ht="15.75" customHeight="1">
      <c r="A458" s="2539"/>
      <c r="B458" s="2539"/>
      <c r="C458" s="2539"/>
      <c r="D458" s="2539"/>
      <c r="E458" s="2539"/>
      <c r="F458" s="2539"/>
      <c r="G458" s="2539"/>
      <c r="H458" s="2539"/>
      <c r="I458" s="2539"/>
      <c r="J458" s="2539"/>
      <c r="K458" s="2539"/>
    </row>
    <row r="459" spans="1:11" ht="15.75" customHeight="1">
      <c r="A459" s="2539"/>
      <c r="B459" s="2539"/>
      <c r="C459" s="2539"/>
      <c r="D459" s="2539"/>
      <c r="E459" s="2539"/>
      <c r="F459" s="2539"/>
      <c r="G459" s="2539"/>
      <c r="H459" s="2539"/>
      <c r="I459" s="2539"/>
      <c r="J459" s="2539"/>
      <c r="K459" s="2539"/>
    </row>
    <row r="460" spans="1:11" ht="15.75" customHeight="1">
      <c r="A460" s="2539"/>
      <c r="B460" s="2539"/>
      <c r="C460" s="2539"/>
      <c r="D460" s="2539"/>
      <c r="E460" s="2539"/>
      <c r="F460" s="2539"/>
      <c r="G460" s="2539"/>
      <c r="H460" s="2539"/>
      <c r="I460" s="2539"/>
      <c r="J460" s="2539"/>
      <c r="K460" s="2539"/>
    </row>
    <row r="461" spans="1:11" ht="15.75" customHeight="1">
      <c r="A461" s="2539"/>
      <c r="B461" s="2539"/>
      <c r="C461" s="2539"/>
      <c r="D461" s="2539"/>
      <c r="E461" s="2539"/>
      <c r="F461" s="2539"/>
      <c r="G461" s="2539"/>
      <c r="H461" s="2539"/>
      <c r="I461" s="2539"/>
      <c r="J461" s="2539"/>
      <c r="K461" s="2539"/>
    </row>
    <row r="462" spans="1:11" ht="15.75" customHeight="1">
      <c r="A462" s="2539"/>
      <c r="B462" s="2539"/>
      <c r="C462" s="2539"/>
      <c r="D462" s="2539"/>
      <c r="E462" s="2539"/>
      <c r="F462" s="2539"/>
      <c r="G462" s="2539"/>
      <c r="H462" s="2539"/>
      <c r="I462" s="2539"/>
      <c r="J462" s="2539"/>
      <c r="K462" s="2539"/>
    </row>
    <row r="463" spans="1:11" ht="15.75" customHeight="1">
      <c r="A463" s="2539"/>
      <c r="B463" s="2539"/>
      <c r="C463" s="2539"/>
      <c r="D463" s="2539"/>
      <c r="E463" s="2539"/>
      <c r="F463" s="2539"/>
      <c r="G463" s="2539"/>
      <c r="H463" s="2539"/>
      <c r="I463" s="2539"/>
      <c r="J463" s="2539"/>
      <c r="K463" s="2539"/>
    </row>
    <row r="464" spans="1:11" ht="15.75" customHeight="1">
      <c r="A464" s="2539"/>
      <c r="B464" s="2539"/>
      <c r="C464" s="2539"/>
      <c r="D464" s="2539"/>
      <c r="E464" s="2539"/>
      <c r="F464" s="2539"/>
      <c r="G464" s="2539"/>
      <c r="H464" s="2539"/>
      <c r="I464" s="2539"/>
      <c r="J464" s="2539"/>
      <c r="K464" s="2539"/>
    </row>
    <row r="465" spans="1:11" ht="15.75" customHeight="1">
      <c r="A465" s="2539"/>
      <c r="B465" s="2539"/>
      <c r="C465" s="2539"/>
      <c r="D465" s="2539"/>
      <c r="E465" s="2539"/>
      <c r="F465" s="2539"/>
      <c r="G465" s="2539"/>
      <c r="H465" s="2539"/>
      <c r="I465" s="2539"/>
      <c r="J465" s="2539"/>
      <c r="K465" s="2539"/>
    </row>
    <row r="466" spans="1:11" ht="15.75" customHeight="1">
      <c r="A466" s="2539"/>
      <c r="B466" s="2539"/>
      <c r="C466" s="2539"/>
      <c r="D466" s="2539"/>
      <c r="E466" s="2539"/>
      <c r="F466" s="2539"/>
      <c r="G466" s="2539"/>
      <c r="H466" s="2539"/>
      <c r="I466" s="2539"/>
      <c r="J466" s="2539"/>
      <c r="K466" s="2539"/>
    </row>
    <row r="467" spans="1:11" ht="15.75" customHeight="1">
      <c r="A467" s="2539"/>
      <c r="B467" s="2539"/>
      <c r="C467" s="2539"/>
      <c r="D467" s="2539"/>
      <c r="E467" s="2539"/>
      <c r="F467" s="2539"/>
      <c r="G467" s="2539"/>
      <c r="H467" s="2539"/>
      <c r="I467" s="2539"/>
      <c r="J467" s="2539"/>
      <c r="K467" s="2539"/>
    </row>
    <row r="468" spans="1:11" ht="15.75" customHeight="1">
      <c r="A468" s="2539"/>
      <c r="B468" s="2539"/>
      <c r="C468" s="2539"/>
      <c r="D468" s="2539"/>
      <c r="E468" s="2539"/>
      <c r="F468" s="2539"/>
      <c r="G468" s="2539"/>
      <c r="H468" s="2539"/>
      <c r="I468" s="2539"/>
      <c r="J468" s="2539"/>
      <c r="K468" s="2539"/>
    </row>
    <row r="469" spans="1:11" ht="15.75" customHeight="1">
      <c r="A469" s="2539"/>
      <c r="B469" s="2539"/>
      <c r="C469" s="2539"/>
      <c r="D469" s="2539"/>
      <c r="E469" s="2539"/>
      <c r="F469" s="2539"/>
      <c r="G469" s="2539"/>
      <c r="H469" s="2539"/>
      <c r="I469" s="2539"/>
      <c r="J469" s="2539"/>
      <c r="K469" s="2539"/>
    </row>
    <row r="470" spans="1:11" ht="15.75" customHeight="1">
      <c r="A470" s="2539"/>
      <c r="B470" s="2539"/>
      <c r="C470" s="2539"/>
      <c r="D470" s="2539"/>
      <c r="E470" s="2539"/>
      <c r="F470" s="2539"/>
      <c r="G470" s="2539"/>
      <c r="H470" s="2539"/>
      <c r="I470" s="2539"/>
      <c r="J470" s="2539"/>
      <c r="K470" s="2539"/>
    </row>
    <row r="471" spans="1:11" ht="15.75" customHeight="1">
      <c r="A471" s="2539"/>
      <c r="B471" s="2539"/>
      <c r="C471" s="2539"/>
      <c r="D471" s="2539"/>
      <c r="E471" s="2539"/>
      <c r="F471" s="2539"/>
      <c r="G471" s="2539"/>
      <c r="H471" s="2539"/>
      <c r="I471" s="2539"/>
      <c r="J471" s="2539"/>
      <c r="K471" s="2539"/>
    </row>
    <row r="472" spans="1:11" ht="15.75" customHeight="1">
      <c r="A472" s="2539"/>
      <c r="B472" s="2539"/>
      <c r="C472" s="2539"/>
      <c r="D472" s="2539"/>
      <c r="E472" s="2539"/>
      <c r="F472" s="2539"/>
      <c r="G472" s="2539"/>
      <c r="H472" s="2539"/>
      <c r="I472" s="2539"/>
      <c r="J472" s="2539"/>
      <c r="K472" s="2539"/>
    </row>
    <row r="473" spans="1:11" ht="15.75" customHeight="1">
      <c r="A473" s="2539"/>
      <c r="B473" s="2539"/>
      <c r="C473" s="2539"/>
      <c r="D473" s="2539"/>
      <c r="E473" s="2539"/>
      <c r="F473" s="2539"/>
      <c r="G473" s="2539"/>
      <c r="H473" s="2539"/>
      <c r="I473" s="2539"/>
      <c r="J473" s="2539"/>
      <c r="K473" s="2539"/>
    </row>
    <row r="474" spans="1:11" ht="15.75" customHeight="1">
      <c r="A474" s="2539"/>
      <c r="B474" s="2539"/>
      <c r="C474" s="2539"/>
      <c r="D474" s="2539"/>
      <c r="E474" s="2539"/>
      <c r="F474" s="2539"/>
      <c r="G474" s="2539"/>
      <c r="H474" s="2539"/>
      <c r="I474" s="2539"/>
      <c r="J474" s="2539"/>
      <c r="K474" s="2539"/>
    </row>
    <row r="475" spans="1:11" ht="15.75" customHeight="1">
      <c r="A475" s="2539"/>
      <c r="B475" s="2539"/>
      <c r="C475" s="2539"/>
      <c r="D475" s="2539"/>
      <c r="E475" s="2539"/>
      <c r="F475" s="2539"/>
      <c r="G475" s="2539"/>
      <c r="H475" s="2539"/>
      <c r="I475" s="2539"/>
      <c r="J475" s="2539"/>
      <c r="K475" s="2539"/>
    </row>
    <row r="476" spans="1:11" ht="15.75" customHeight="1">
      <c r="A476" s="2539"/>
      <c r="B476" s="2539"/>
      <c r="C476" s="2539"/>
      <c r="D476" s="2539"/>
      <c r="E476" s="2539"/>
      <c r="F476" s="2539"/>
      <c r="G476" s="2539"/>
      <c r="H476" s="2539"/>
      <c r="I476" s="2539"/>
      <c r="J476" s="2539"/>
      <c r="K476" s="2539"/>
    </row>
    <row r="477" spans="1:11" ht="15.75" customHeight="1">
      <c r="A477" s="2539"/>
      <c r="B477" s="2539"/>
      <c r="C477" s="2539"/>
      <c r="D477" s="2539"/>
      <c r="E477" s="2539"/>
      <c r="F477" s="2539"/>
      <c r="G477" s="2539"/>
      <c r="H477" s="2539"/>
      <c r="I477" s="2539"/>
      <c r="J477" s="2539"/>
      <c r="K477" s="2539"/>
    </row>
    <row r="478" spans="1:11" ht="15.75" customHeight="1">
      <c r="A478" s="2539"/>
      <c r="B478" s="2539"/>
      <c r="C478" s="2539"/>
      <c r="D478" s="2539"/>
      <c r="E478" s="2539"/>
      <c r="F478" s="2539"/>
      <c r="G478" s="2539"/>
      <c r="H478" s="2539"/>
      <c r="I478" s="2539"/>
      <c r="J478" s="2539"/>
      <c r="K478" s="2539"/>
    </row>
    <row r="479" spans="1:11" ht="15.75" customHeight="1">
      <c r="A479" s="2539"/>
      <c r="B479" s="2539"/>
      <c r="C479" s="2539"/>
      <c r="D479" s="2539"/>
      <c r="E479" s="2539"/>
      <c r="F479" s="2539"/>
      <c r="G479" s="2539"/>
      <c r="H479" s="2539"/>
      <c r="I479" s="2539"/>
      <c r="J479" s="2539"/>
      <c r="K479" s="2539"/>
    </row>
    <row r="480" spans="1:11" ht="15.75" customHeight="1">
      <c r="A480" s="2539"/>
      <c r="B480" s="2539"/>
      <c r="C480" s="2539"/>
      <c r="D480" s="2539"/>
      <c r="E480" s="2539"/>
      <c r="F480" s="2539"/>
      <c r="G480" s="2539"/>
      <c r="H480" s="2539"/>
      <c r="I480" s="2539"/>
      <c r="J480" s="2539"/>
      <c r="K480" s="2539"/>
    </row>
    <row r="481" spans="1:11" ht="15.75" customHeight="1">
      <c r="A481" s="2539"/>
      <c r="B481" s="2539"/>
      <c r="C481" s="2539"/>
      <c r="D481" s="2539"/>
      <c r="E481" s="2539"/>
      <c r="F481" s="2539"/>
      <c r="G481" s="2539"/>
      <c r="H481" s="2539"/>
      <c r="I481" s="2539"/>
      <c r="J481" s="2539"/>
      <c r="K481" s="2539"/>
    </row>
    <row r="482" spans="1:11" ht="15.75" customHeight="1">
      <c r="A482" s="2539"/>
      <c r="B482" s="2539"/>
      <c r="C482" s="2539"/>
      <c r="D482" s="2539"/>
      <c r="E482" s="2539"/>
      <c r="F482" s="2539"/>
      <c r="G482" s="2539"/>
      <c r="H482" s="2539"/>
      <c r="I482" s="2539"/>
      <c r="J482" s="2539"/>
      <c r="K482" s="2539"/>
    </row>
    <row r="483" spans="1:11" ht="15.75" customHeight="1">
      <c r="A483" s="2539"/>
      <c r="B483" s="2539"/>
      <c r="C483" s="2539"/>
      <c r="D483" s="2539"/>
      <c r="E483" s="2539"/>
      <c r="F483" s="2539"/>
      <c r="G483" s="2539"/>
      <c r="H483" s="2539"/>
      <c r="I483" s="2539"/>
      <c r="J483" s="2539"/>
      <c r="K483" s="2539"/>
    </row>
    <row r="484" spans="1:11" ht="15.75" customHeight="1">
      <c r="A484" s="2539"/>
      <c r="B484" s="2539"/>
      <c r="C484" s="2539"/>
      <c r="D484" s="2539"/>
      <c r="E484" s="2539"/>
      <c r="F484" s="2539"/>
      <c r="G484" s="2539"/>
      <c r="H484" s="2539"/>
      <c r="I484" s="2539"/>
      <c r="J484" s="2539"/>
      <c r="K484" s="2539"/>
    </row>
    <row r="485" spans="1:11" ht="15.75" customHeight="1">
      <c r="A485" s="2539"/>
      <c r="B485" s="2539"/>
      <c r="C485" s="2539"/>
      <c r="D485" s="2539"/>
      <c r="E485" s="2539"/>
      <c r="F485" s="2539"/>
      <c r="G485" s="2539"/>
      <c r="H485" s="2539"/>
      <c r="I485" s="2539"/>
      <c r="J485" s="2539"/>
      <c r="K485" s="2539"/>
    </row>
    <row r="486" spans="1:11" ht="15.75" customHeight="1">
      <c r="A486" s="2539"/>
      <c r="B486" s="2539"/>
      <c r="C486" s="2539"/>
      <c r="D486" s="2539"/>
      <c r="E486" s="2539"/>
      <c r="F486" s="2539"/>
      <c r="G486" s="2539"/>
      <c r="H486" s="2539"/>
      <c r="I486" s="2539"/>
      <c r="J486" s="2539"/>
      <c r="K486" s="2539"/>
    </row>
    <row r="487" spans="1:11" ht="15.75" customHeight="1">
      <c r="A487" s="2539"/>
      <c r="B487" s="2539"/>
      <c r="C487" s="2539"/>
      <c r="D487" s="2539"/>
      <c r="E487" s="2539"/>
      <c r="F487" s="2539"/>
      <c r="G487" s="2539"/>
      <c r="H487" s="2539"/>
      <c r="I487" s="2539"/>
      <c r="J487" s="2539"/>
      <c r="K487" s="2539"/>
    </row>
    <row r="488" spans="1:11" ht="15.75" customHeight="1">
      <c r="A488" s="2539"/>
      <c r="B488" s="2539"/>
      <c r="C488" s="2539"/>
      <c r="D488" s="2539"/>
      <c r="E488" s="2539"/>
      <c r="F488" s="2539"/>
      <c r="G488" s="2539"/>
      <c r="H488" s="2539"/>
      <c r="I488" s="2539"/>
      <c r="J488" s="2539"/>
      <c r="K488" s="2539"/>
    </row>
    <row r="489" spans="1:11" ht="15.75" customHeight="1">
      <c r="A489" s="2539"/>
      <c r="B489" s="2539"/>
      <c r="C489" s="2539"/>
      <c r="D489" s="2539"/>
      <c r="E489" s="2539"/>
      <c r="F489" s="2539"/>
      <c r="G489" s="2539"/>
      <c r="H489" s="2539"/>
      <c r="I489" s="2539"/>
      <c r="J489" s="2539"/>
      <c r="K489" s="2539"/>
    </row>
    <row r="490" spans="1:11" ht="15.75" customHeight="1">
      <c r="A490" s="2539"/>
      <c r="B490" s="2539"/>
      <c r="C490" s="2539"/>
      <c r="D490" s="2539"/>
      <c r="E490" s="2539"/>
      <c r="F490" s="2539"/>
      <c r="G490" s="2539"/>
      <c r="H490" s="2539"/>
      <c r="I490" s="2539"/>
      <c r="J490" s="2539"/>
      <c r="K490" s="2539"/>
    </row>
    <row r="491" spans="1:11" ht="15.75" customHeight="1">
      <c r="A491" s="2539"/>
      <c r="B491" s="2539"/>
      <c r="C491" s="2539"/>
      <c r="D491" s="2539"/>
      <c r="E491" s="2539"/>
      <c r="F491" s="2539"/>
      <c r="G491" s="2539"/>
      <c r="H491" s="2539"/>
      <c r="I491" s="2539"/>
      <c r="J491" s="2539"/>
      <c r="K491" s="2539"/>
    </row>
    <row r="492" spans="1:11" ht="15.75" customHeight="1">
      <c r="A492" s="2539"/>
      <c r="B492" s="2539"/>
      <c r="C492" s="2539"/>
      <c r="D492" s="2539"/>
      <c r="E492" s="2539"/>
      <c r="F492" s="2539"/>
      <c r="G492" s="2539"/>
      <c r="H492" s="2539"/>
      <c r="I492" s="2539"/>
      <c r="J492" s="2539"/>
      <c r="K492" s="2539"/>
    </row>
    <row r="493" spans="1:11" ht="15.75" customHeight="1">
      <c r="A493" s="2539"/>
      <c r="B493" s="2539"/>
      <c r="C493" s="2539"/>
      <c r="D493" s="2539"/>
      <c r="E493" s="2539"/>
      <c r="F493" s="2539"/>
      <c r="G493" s="2539"/>
      <c r="H493" s="2539"/>
      <c r="I493" s="2539"/>
      <c r="J493" s="2539"/>
      <c r="K493" s="2539"/>
    </row>
    <row r="494" spans="1:11" ht="15.75" customHeight="1">
      <c r="A494" s="2539"/>
      <c r="B494" s="2539"/>
      <c r="C494" s="2539"/>
      <c r="D494" s="2539"/>
      <c r="E494" s="2539"/>
      <c r="F494" s="2539"/>
      <c r="G494" s="2539"/>
      <c r="H494" s="2539"/>
      <c r="I494" s="2539"/>
      <c r="J494" s="2539"/>
      <c r="K494" s="2539"/>
    </row>
    <row r="495" spans="1:11" ht="15.75" customHeight="1">
      <c r="A495" s="2539"/>
      <c r="B495" s="2539"/>
      <c r="C495" s="2539"/>
      <c r="D495" s="2539"/>
      <c r="E495" s="2539"/>
      <c r="F495" s="2539"/>
      <c r="G495" s="2539"/>
      <c r="H495" s="2539"/>
      <c r="I495" s="2539"/>
      <c r="J495" s="2539"/>
      <c r="K495" s="2539"/>
    </row>
    <row r="496" spans="1:11" ht="15.75" customHeight="1">
      <c r="A496" s="2539"/>
      <c r="B496" s="2539"/>
      <c r="C496" s="2539"/>
      <c r="D496" s="2539"/>
      <c r="E496" s="2539"/>
      <c r="F496" s="2539"/>
      <c r="G496" s="2539"/>
      <c r="H496" s="2539"/>
      <c r="I496" s="2539"/>
      <c r="J496" s="2539"/>
      <c r="K496" s="2539"/>
    </row>
    <row r="497" spans="1:11" ht="15.75" customHeight="1">
      <c r="A497" s="2539"/>
      <c r="B497" s="2539"/>
      <c r="C497" s="2539"/>
      <c r="D497" s="2539"/>
      <c r="E497" s="2539"/>
      <c r="F497" s="2539"/>
      <c r="G497" s="2539"/>
      <c r="H497" s="2539"/>
      <c r="I497" s="2539"/>
      <c r="J497" s="2539"/>
      <c r="K497" s="2539"/>
    </row>
    <row r="498" spans="1:11" ht="15.75" customHeight="1">
      <c r="A498" s="2539"/>
      <c r="B498" s="2539"/>
      <c r="C498" s="2539"/>
      <c r="D498" s="2539"/>
      <c r="E498" s="2539"/>
      <c r="F498" s="2539"/>
      <c r="G498" s="2539"/>
      <c r="H498" s="2539"/>
      <c r="I498" s="2539"/>
      <c r="J498" s="2539"/>
      <c r="K498" s="2539"/>
    </row>
    <row r="499" spans="1:11" ht="15.75" customHeight="1">
      <c r="A499" s="2539"/>
      <c r="B499" s="2539"/>
      <c r="C499" s="2539"/>
      <c r="D499" s="2539"/>
      <c r="E499" s="2539"/>
      <c r="F499" s="2539"/>
      <c r="G499" s="2539"/>
      <c r="H499" s="2539"/>
      <c r="I499" s="2539"/>
      <c r="J499" s="2539"/>
      <c r="K499" s="2539"/>
    </row>
    <row r="500" spans="1:11" ht="15.75" customHeight="1">
      <c r="A500" s="2539"/>
      <c r="B500" s="2539"/>
      <c r="C500" s="2539"/>
      <c r="D500" s="2539"/>
      <c r="E500" s="2539"/>
      <c r="F500" s="2539"/>
      <c r="G500" s="2539"/>
      <c r="H500" s="2539"/>
      <c r="I500" s="2539"/>
      <c r="J500" s="2539"/>
      <c r="K500" s="2539"/>
    </row>
    <row r="501" spans="1:11" ht="15.75" customHeight="1">
      <c r="A501" s="2539"/>
      <c r="B501" s="2539"/>
      <c r="C501" s="2539"/>
      <c r="D501" s="2539"/>
      <c r="E501" s="2539"/>
      <c r="F501" s="2539"/>
      <c r="G501" s="2539"/>
      <c r="H501" s="2539"/>
      <c r="I501" s="2539"/>
      <c r="J501" s="2539"/>
      <c r="K501" s="2539"/>
    </row>
    <row r="502" spans="1:11" ht="15.75" customHeight="1">
      <c r="A502" s="2539"/>
      <c r="B502" s="2539"/>
      <c r="C502" s="2539"/>
      <c r="D502" s="2539"/>
      <c r="E502" s="2539"/>
      <c r="F502" s="2539"/>
      <c r="G502" s="2539"/>
      <c r="H502" s="2539"/>
      <c r="I502" s="2539"/>
      <c r="J502" s="2539"/>
      <c r="K502" s="2539"/>
    </row>
    <row r="503" spans="1:11" ht="15.75" customHeight="1">
      <c r="A503" s="2539"/>
      <c r="B503" s="2539"/>
      <c r="C503" s="2539"/>
      <c r="D503" s="2539"/>
      <c r="E503" s="2539"/>
      <c r="F503" s="2539"/>
      <c r="G503" s="2539"/>
      <c r="H503" s="2539"/>
      <c r="I503" s="2539"/>
      <c r="J503" s="2539"/>
      <c r="K503" s="2539"/>
    </row>
    <row r="504" spans="1:11" ht="15.75" customHeight="1">
      <c r="A504" s="2539"/>
      <c r="B504" s="2539"/>
      <c r="C504" s="2539"/>
      <c r="D504" s="2539"/>
      <c r="E504" s="2539"/>
      <c r="F504" s="2539"/>
      <c r="G504" s="2539"/>
      <c r="H504" s="2539"/>
      <c r="I504" s="2539"/>
      <c r="J504" s="2539"/>
      <c r="K504" s="2539"/>
    </row>
    <row r="505" spans="1:11" ht="15.75" customHeight="1">
      <c r="A505" s="2539"/>
      <c r="B505" s="2539"/>
      <c r="C505" s="2539"/>
      <c r="D505" s="2539"/>
      <c r="E505" s="2539"/>
      <c r="F505" s="2539"/>
      <c r="G505" s="2539"/>
      <c r="H505" s="2539"/>
      <c r="I505" s="2539"/>
      <c r="J505" s="2539"/>
      <c r="K505" s="2539"/>
    </row>
    <row r="506" spans="1:11" ht="15.75" customHeight="1">
      <c r="A506" s="2539"/>
      <c r="B506" s="2539"/>
      <c r="C506" s="2539"/>
      <c r="D506" s="2539"/>
      <c r="E506" s="2539"/>
      <c r="F506" s="2539"/>
      <c r="G506" s="2539"/>
      <c r="H506" s="2539"/>
      <c r="I506" s="2539"/>
      <c r="J506" s="2539"/>
      <c r="K506" s="2539"/>
    </row>
    <row r="507" spans="1:11" ht="15.75" customHeight="1">
      <c r="A507" s="2539"/>
      <c r="B507" s="2539"/>
      <c r="C507" s="2539"/>
      <c r="D507" s="2539"/>
      <c r="E507" s="2539"/>
      <c r="F507" s="2539"/>
      <c r="G507" s="2539"/>
      <c r="H507" s="2539"/>
      <c r="I507" s="2539"/>
      <c r="J507" s="2539"/>
      <c r="K507" s="2539"/>
    </row>
    <row r="508" spans="1:11" ht="15.75" customHeight="1">
      <c r="A508" s="2539"/>
      <c r="B508" s="2539"/>
      <c r="C508" s="2539"/>
      <c r="D508" s="2539"/>
      <c r="E508" s="2539"/>
      <c r="F508" s="2539"/>
      <c r="G508" s="2539"/>
      <c r="H508" s="2539"/>
      <c r="I508" s="2539"/>
      <c r="J508" s="2539"/>
      <c r="K508" s="2539"/>
    </row>
    <row r="509" spans="1:11" ht="15.75" customHeight="1">
      <c r="A509" s="2539"/>
      <c r="B509" s="2539"/>
      <c r="C509" s="2539"/>
      <c r="D509" s="2539"/>
      <c r="E509" s="2539"/>
      <c r="F509" s="2539"/>
      <c r="G509" s="2539"/>
      <c r="H509" s="2539"/>
      <c r="I509" s="2539"/>
      <c r="J509" s="2539"/>
      <c r="K509" s="2539"/>
    </row>
    <row r="510" spans="1:11" ht="15.75" customHeight="1">
      <c r="A510" s="2539"/>
      <c r="B510" s="2539"/>
      <c r="C510" s="2539"/>
      <c r="D510" s="2539"/>
      <c r="E510" s="2539"/>
      <c r="F510" s="2539"/>
      <c r="G510" s="2539"/>
      <c r="H510" s="2539"/>
      <c r="I510" s="2539"/>
      <c r="J510" s="2539"/>
      <c r="K510" s="2539"/>
    </row>
    <row r="511" spans="1:11" ht="15.75" customHeight="1">
      <c r="A511" s="2539"/>
      <c r="B511" s="2539"/>
      <c r="C511" s="2539"/>
      <c r="D511" s="2539"/>
      <c r="E511" s="2539"/>
      <c r="F511" s="2539"/>
      <c r="G511" s="2539"/>
      <c r="H511" s="2539"/>
      <c r="I511" s="2539"/>
      <c r="J511" s="2539"/>
      <c r="K511" s="2539"/>
    </row>
    <row r="512" spans="1:11" ht="15.75" customHeight="1">
      <c r="A512" s="2539"/>
      <c r="B512" s="2539"/>
      <c r="C512" s="2539"/>
      <c r="D512" s="2539"/>
      <c r="E512" s="2539"/>
      <c r="F512" s="2539"/>
      <c r="G512" s="2539"/>
      <c r="H512" s="2539"/>
      <c r="I512" s="2539"/>
      <c r="J512" s="2539"/>
      <c r="K512" s="2539"/>
    </row>
    <row r="513" spans="1:11" ht="15.75" customHeight="1">
      <c r="A513" s="2539"/>
      <c r="B513" s="2539"/>
      <c r="C513" s="2539"/>
      <c r="D513" s="2539"/>
      <c r="E513" s="2539"/>
      <c r="F513" s="2539"/>
      <c r="G513" s="2539"/>
      <c r="H513" s="2539"/>
      <c r="I513" s="2539"/>
      <c r="J513" s="2539"/>
      <c r="K513" s="2539"/>
    </row>
    <row r="514" spans="1:11" ht="15.75" customHeight="1">
      <c r="A514" s="2539"/>
      <c r="B514" s="2539"/>
      <c r="C514" s="2539"/>
      <c r="D514" s="2539"/>
      <c r="E514" s="2539"/>
      <c r="F514" s="2539"/>
      <c r="G514" s="2539"/>
      <c r="H514" s="2539"/>
      <c r="I514" s="2539"/>
      <c r="J514" s="2539"/>
      <c r="K514" s="2539"/>
    </row>
    <row r="515" spans="1:11" ht="15.75" customHeight="1">
      <c r="A515" s="2539"/>
      <c r="B515" s="2539"/>
      <c r="C515" s="2539"/>
      <c r="D515" s="2539"/>
      <c r="E515" s="2539"/>
      <c r="F515" s="2539"/>
      <c r="G515" s="2539"/>
      <c r="H515" s="2539"/>
      <c r="I515" s="2539"/>
      <c r="J515" s="2539"/>
      <c r="K515" s="2539"/>
    </row>
    <row r="516" spans="1:11" ht="15.75" customHeight="1">
      <c r="A516" s="2539"/>
      <c r="B516" s="2539"/>
      <c r="C516" s="2539"/>
      <c r="D516" s="2539"/>
      <c r="E516" s="2539"/>
      <c r="F516" s="2539"/>
      <c r="G516" s="2539"/>
      <c r="H516" s="2539"/>
      <c r="I516" s="2539"/>
      <c r="J516" s="2539"/>
      <c r="K516" s="2539"/>
    </row>
    <row r="517" spans="1:11" ht="15.75" customHeight="1">
      <c r="A517" s="2539"/>
      <c r="B517" s="2539"/>
      <c r="C517" s="2539"/>
      <c r="D517" s="2539"/>
      <c r="E517" s="2539"/>
      <c r="F517" s="2539"/>
      <c r="G517" s="2539"/>
      <c r="H517" s="2539"/>
      <c r="I517" s="2539"/>
      <c r="J517" s="2539"/>
      <c r="K517" s="2539"/>
    </row>
    <row r="518" spans="1:11" ht="15.75" customHeight="1">
      <c r="A518" s="2539"/>
      <c r="B518" s="2539"/>
      <c r="C518" s="2539"/>
      <c r="D518" s="2539"/>
      <c r="E518" s="2539"/>
      <c r="F518" s="2539"/>
      <c r="G518" s="2539"/>
      <c r="H518" s="2539"/>
      <c r="I518" s="2539"/>
      <c r="J518" s="2539"/>
      <c r="K518" s="2539"/>
    </row>
    <row r="519" spans="1:11" ht="15.75" customHeight="1">
      <c r="A519" s="2539"/>
      <c r="B519" s="2539"/>
      <c r="C519" s="2539"/>
      <c r="D519" s="2539"/>
      <c r="E519" s="2539"/>
      <c r="F519" s="2539"/>
      <c r="G519" s="2539"/>
      <c r="H519" s="2539"/>
      <c r="I519" s="2539"/>
      <c r="J519" s="2539"/>
      <c r="K519" s="2539"/>
    </row>
    <row r="520" spans="1:11" ht="15.75" customHeight="1">
      <c r="A520" s="2539"/>
      <c r="B520" s="2539"/>
      <c r="C520" s="2539"/>
      <c r="D520" s="2539"/>
      <c r="E520" s="2539"/>
      <c r="F520" s="2539"/>
      <c r="G520" s="2539"/>
      <c r="H520" s="2539"/>
      <c r="I520" s="2539"/>
      <c r="J520" s="2539"/>
      <c r="K520" s="2539"/>
    </row>
    <row r="521" spans="1:11" ht="15.75" customHeight="1">
      <c r="A521" s="2539"/>
      <c r="B521" s="2539"/>
      <c r="C521" s="2539"/>
      <c r="D521" s="2539"/>
      <c r="E521" s="2539"/>
      <c r="F521" s="2539"/>
      <c r="G521" s="2539"/>
      <c r="H521" s="2539"/>
      <c r="I521" s="2539"/>
      <c r="J521" s="2539"/>
      <c r="K521" s="2539"/>
    </row>
    <row r="522" spans="1:11" ht="15.75" customHeight="1">
      <c r="A522" s="2539"/>
      <c r="B522" s="2539"/>
      <c r="C522" s="2539"/>
      <c r="D522" s="2539"/>
      <c r="E522" s="2539"/>
      <c r="F522" s="2539"/>
      <c r="G522" s="2539"/>
      <c r="H522" s="2539"/>
      <c r="I522" s="2539"/>
      <c r="J522" s="2539"/>
      <c r="K522" s="2539"/>
    </row>
    <row r="523" spans="1:11" ht="15.75" customHeight="1">
      <c r="A523" s="2539"/>
      <c r="B523" s="2539"/>
      <c r="C523" s="2539"/>
      <c r="D523" s="2539"/>
      <c r="E523" s="2539"/>
      <c r="F523" s="2539"/>
      <c r="G523" s="2539"/>
      <c r="H523" s="2539"/>
      <c r="I523" s="2539"/>
      <c r="J523" s="2539"/>
      <c r="K523" s="2539"/>
    </row>
    <row r="524" spans="1:11" ht="15.75" customHeight="1">
      <c r="A524" s="2539"/>
      <c r="B524" s="2539"/>
      <c r="C524" s="2539"/>
      <c r="D524" s="2539"/>
      <c r="E524" s="2539"/>
      <c r="F524" s="2539"/>
      <c r="G524" s="2539"/>
      <c r="H524" s="2539"/>
      <c r="I524" s="2539"/>
      <c r="J524" s="2539"/>
      <c r="K524" s="2539"/>
    </row>
    <row r="525" spans="1:11" ht="15.75" customHeight="1">
      <c r="A525" s="2539"/>
      <c r="B525" s="2539"/>
      <c r="C525" s="2539"/>
      <c r="D525" s="2539"/>
      <c r="E525" s="2539"/>
      <c r="F525" s="2539"/>
      <c r="G525" s="2539"/>
      <c r="H525" s="2539"/>
      <c r="I525" s="2539"/>
      <c r="J525" s="2539"/>
      <c r="K525" s="2539"/>
    </row>
    <row r="526" spans="1:11" ht="15.75" customHeight="1">
      <c r="A526" s="2539"/>
      <c r="B526" s="2539"/>
      <c r="C526" s="2539"/>
      <c r="D526" s="2539"/>
      <c r="E526" s="2539"/>
      <c r="F526" s="2539"/>
      <c r="G526" s="2539"/>
      <c r="H526" s="2539"/>
      <c r="I526" s="2539"/>
      <c r="J526" s="2539"/>
      <c r="K526" s="2539"/>
    </row>
    <row r="527" spans="1:11" ht="15.75" customHeight="1">
      <c r="A527" s="2539"/>
      <c r="B527" s="2539"/>
      <c r="C527" s="2539"/>
      <c r="D527" s="2539"/>
      <c r="E527" s="2539"/>
      <c r="F527" s="2539"/>
      <c r="G527" s="2539"/>
      <c r="H527" s="2539"/>
      <c r="I527" s="2539"/>
      <c r="J527" s="2539"/>
      <c r="K527" s="2539"/>
    </row>
    <row r="528" spans="1:11" ht="15.75" customHeight="1">
      <c r="A528" s="2539"/>
      <c r="B528" s="2539"/>
      <c r="C528" s="2539"/>
      <c r="D528" s="2539"/>
      <c r="E528" s="2539"/>
      <c r="F528" s="2539"/>
      <c r="G528" s="2539"/>
      <c r="H528" s="2539"/>
      <c r="I528" s="2539"/>
      <c r="J528" s="2539"/>
      <c r="K528" s="2539"/>
    </row>
    <row r="529" spans="1:11" ht="15.75" customHeight="1">
      <c r="A529" s="2539"/>
      <c r="B529" s="2539"/>
      <c r="C529" s="2539"/>
      <c r="D529" s="2539"/>
      <c r="E529" s="2539"/>
      <c r="F529" s="2539"/>
      <c r="G529" s="2539"/>
      <c r="H529" s="2539"/>
      <c r="I529" s="2539"/>
      <c r="J529" s="2539"/>
      <c r="K529" s="2539"/>
    </row>
    <row r="530" spans="1:11" ht="15.75" customHeight="1">
      <c r="A530" s="2539"/>
      <c r="B530" s="2539"/>
      <c r="C530" s="2539"/>
      <c r="D530" s="2539"/>
      <c r="E530" s="2539"/>
      <c r="F530" s="2539"/>
      <c r="G530" s="2539"/>
      <c r="H530" s="2539"/>
      <c r="I530" s="2539"/>
      <c r="J530" s="2539"/>
      <c r="K530" s="2539"/>
    </row>
    <row r="531" spans="1:11" ht="15.75" customHeight="1">
      <c r="A531" s="2539"/>
      <c r="B531" s="2539"/>
      <c r="C531" s="2539"/>
      <c r="D531" s="2539"/>
      <c r="E531" s="2539"/>
      <c r="F531" s="2539"/>
      <c r="G531" s="2539"/>
      <c r="H531" s="2539"/>
      <c r="I531" s="2539"/>
      <c r="J531" s="2539"/>
      <c r="K531" s="2539"/>
    </row>
    <row r="532" spans="1:11" ht="15.75" customHeight="1">
      <c r="A532" s="2539"/>
      <c r="B532" s="2539"/>
      <c r="C532" s="2539"/>
      <c r="D532" s="2539"/>
      <c r="E532" s="2539"/>
      <c r="F532" s="2539"/>
      <c r="G532" s="2539"/>
      <c r="H532" s="2539"/>
      <c r="I532" s="2539"/>
      <c r="J532" s="2539"/>
      <c r="K532" s="2539"/>
    </row>
    <row r="533" spans="1:11" ht="15.75" customHeight="1">
      <c r="A533" s="2539"/>
      <c r="B533" s="2539"/>
      <c r="C533" s="2539"/>
      <c r="D533" s="2539"/>
      <c r="E533" s="2539"/>
      <c r="F533" s="2539"/>
      <c r="G533" s="2539"/>
      <c r="H533" s="2539"/>
      <c r="I533" s="2539"/>
      <c r="J533" s="2539"/>
      <c r="K533" s="2539"/>
    </row>
    <row r="534" spans="1:11" ht="15.75" customHeight="1">
      <c r="A534" s="2539"/>
      <c r="B534" s="2539"/>
      <c r="C534" s="2539"/>
      <c r="D534" s="2539"/>
      <c r="E534" s="2539"/>
      <c r="F534" s="2539"/>
      <c r="G534" s="2539"/>
      <c r="H534" s="2539"/>
      <c r="I534" s="2539"/>
      <c r="J534" s="2539"/>
      <c r="K534" s="2539"/>
    </row>
    <row r="535" spans="1:11" ht="15.75" customHeight="1">
      <c r="A535" s="2539"/>
      <c r="B535" s="2539"/>
      <c r="C535" s="2539"/>
      <c r="D535" s="2539"/>
      <c r="E535" s="2539"/>
      <c r="F535" s="2539"/>
      <c r="G535" s="2539"/>
      <c r="H535" s="2539"/>
      <c r="I535" s="2539"/>
      <c r="J535" s="2539"/>
      <c r="K535" s="2539"/>
    </row>
    <row r="536" spans="1:11" ht="15.75" customHeight="1">
      <c r="A536" s="2539"/>
      <c r="B536" s="2539"/>
      <c r="C536" s="2539"/>
      <c r="D536" s="2539"/>
      <c r="E536" s="2539"/>
      <c r="F536" s="2539"/>
      <c r="G536" s="2539"/>
      <c r="H536" s="2539"/>
      <c r="I536" s="2539"/>
      <c r="J536" s="2539"/>
      <c r="K536" s="2539"/>
    </row>
    <row r="537" spans="1:11" ht="15.75" customHeight="1">
      <c r="A537" s="2539"/>
      <c r="B537" s="2539"/>
      <c r="C537" s="2539"/>
      <c r="D537" s="2539"/>
      <c r="E537" s="2539"/>
      <c r="F537" s="2539"/>
      <c r="G537" s="2539"/>
      <c r="H537" s="2539"/>
      <c r="I537" s="2539"/>
      <c r="J537" s="2539"/>
      <c r="K537" s="2539"/>
    </row>
    <row r="538" spans="1:11" ht="15.75" customHeight="1">
      <c r="A538" s="2539"/>
      <c r="B538" s="2539"/>
      <c r="C538" s="2539"/>
      <c r="D538" s="2539"/>
      <c r="E538" s="2539"/>
      <c r="F538" s="2539"/>
      <c r="G538" s="2539"/>
      <c r="H538" s="2539"/>
      <c r="I538" s="2539"/>
      <c r="J538" s="2539"/>
      <c r="K538" s="2539"/>
    </row>
    <row r="539" spans="1:11" ht="15.75" customHeight="1">
      <c r="A539" s="2539"/>
      <c r="B539" s="2539"/>
      <c r="C539" s="2539"/>
      <c r="D539" s="2539"/>
      <c r="E539" s="2539"/>
      <c r="F539" s="2539"/>
      <c r="G539" s="2539"/>
      <c r="H539" s="2539"/>
      <c r="I539" s="2539"/>
      <c r="J539" s="2539"/>
      <c r="K539" s="2539"/>
    </row>
    <row r="540" spans="1:11" ht="15.75" customHeight="1">
      <c r="A540" s="2539"/>
      <c r="B540" s="2539"/>
      <c r="C540" s="2539"/>
      <c r="D540" s="2539"/>
      <c r="E540" s="2539"/>
      <c r="F540" s="2539"/>
      <c r="G540" s="2539"/>
      <c r="H540" s="2539"/>
      <c r="I540" s="2539"/>
      <c r="J540" s="2539"/>
      <c r="K540" s="2539"/>
    </row>
    <row r="541" spans="1:11" ht="15.75" customHeight="1">
      <c r="A541" s="2539"/>
      <c r="B541" s="2539"/>
      <c r="C541" s="2539"/>
      <c r="D541" s="2539"/>
      <c r="E541" s="2539"/>
      <c r="F541" s="2539"/>
      <c r="G541" s="2539"/>
      <c r="H541" s="2539"/>
      <c r="I541" s="2539"/>
      <c r="J541" s="2539"/>
      <c r="K541" s="2539"/>
    </row>
    <row r="542" spans="1:11" ht="15.75" customHeight="1">
      <c r="A542" s="2539"/>
      <c r="B542" s="2539"/>
      <c r="C542" s="2539"/>
      <c r="D542" s="2539"/>
      <c r="E542" s="2539"/>
      <c r="F542" s="2539"/>
      <c r="G542" s="2539"/>
      <c r="H542" s="2539"/>
      <c r="I542" s="2539"/>
      <c r="J542" s="2539"/>
      <c r="K542" s="2539"/>
    </row>
    <row r="543" spans="1:11" ht="15.75" customHeight="1">
      <c r="A543" s="2539"/>
      <c r="B543" s="2539"/>
      <c r="C543" s="2539"/>
      <c r="D543" s="2539"/>
      <c r="E543" s="2539"/>
      <c r="F543" s="2539"/>
      <c r="G543" s="2539"/>
      <c r="H543" s="2539"/>
      <c r="I543" s="2539"/>
      <c r="J543" s="2539"/>
      <c r="K543" s="2539"/>
    </row>
    <row r="544" spans="1:11" ht="15.75" customHeight="1">
      <c r="A544" s="2539"/>
      <c r="B544" s="2539"/>
      <c r="C544" s="2539"/>
      <c r="D544" s="2539"/>
      <c r="E544" s="2539"/>
      <c r="F544" s="2539"/>
      <c r="G544" s="2539"/>
      <c r="H544" s="2539"/>
      <c r="I544" s="2539"/>
      <c r="J544" s="2539"/>
      <c r="K544" s="2539"/>
    </row>
    <row r="545" spans="1:11" ht="15.75" customHeight="1">
      <c r="A545" s="2539"/>
      <c r="B545" s="2539"/>
      <c r="C545" s="2539"/>
      <c r="D545" s="2539"/>
      <c r="E545" s="2539"/>
      <c r="F545" s="2539"/>
      <c r="G545" s="2539"/>
      <c r="H545" s="2539"/>
      <c r="I545" s="2539"/>
      <c r="J545" s="2539"/>
      <c r="K545" s="2539"/>
    </row>
    <row r="546" spans="1:11" ht="15.75" customHeight="1">
      <c r="A546" s="2539"/>
      <c r="B546" s="2539"/>
      <c r="C546" s="2539"/>
      <c r="D546" s="2539"/>
      <c r="E546" s="2539"/>
      <c r="F546" s="2539"/>
      <c r="G546" s="2539"/>
      <c r="H546" s="2539"/>
      <c r="I546" s="2539"/>
      <c r="J546" s="2539"/>
      <c r="K546" s="2539"/>
    </row>
    <row r="547" spans="1:11" ht="15.75" customHeight="1">
      <c r="A547" s="2539"/>
      <c r="B547" s="2539"/>
      <c r="C547" s="2539"/>
      <c r="D547" s="2539"/>
      <c r="E547" s="2539"/>
      <c r="F547" s="2539"/>
      <c r="G547" s="2539"/>
      <c r="H547" s="2539"/>
      <c r="I547" s="2539"/>
      <c r="J547" s="2539"/>
      <c r="K547" s="2539"/>
    </row>
    <row r="548" spans="1:11" ht="15.75" customHeight="1">
      <c r="A548" s="2539"/>
      <c r="B548" s="2539"/>
      <c r="C548" s="2539"/>
      <c r="D548" s="2539"/>
      <c r="E548" s="2539"/>
      <c r="F548" s="2539"/>
      <c r="G548" s="2539"/>
      <c r="H548" s="2539"/>
      <c r="I548" s="2539"/>
      <c r="J548" s="2539"/>
      <c r="K548" s="2539"/>
    </row>
    <row r="549" spans="1:11" ht="15.75" customHeight="1">
      <c r="A549" s="2539"/>
      <c r="B549" s="2539"/>
      <c r="C549" s="2539"/>
      <c r="D549" s="2539"/>
      <c r="E549" s="2539"/>
      <c r="F549" s="2539"/>
      <c r="G549" s="2539"/>
      <c r="H549" s="2539"/>
      <c r="I549" s="2539"/>
      <c r="J549" s="2539"/>
      <c r="K549" s="2539"/>
    </row>
    <row r="550" spans="1:11" ht="15.75" customHeight="1">
      <c r="A550" s="2539"/>
      <c r="B550" s="2539"/>
      <c r="C550" s="2539"/>
      <c r="D550" s="2539"/>
      <c r="E550" s="2539"/>
      <c r="F550" s="2539"/>
      <c r="G550" s="2539"/>
      <c r="H550" s="2539"/>
      <c r="I550" s="2539"/>
      <c r="J550" s="2539"/>
      <c r="K550" s="2539"/>
    </row>
    <row r="551" spans="1:11" ht="15.75" customHeight="1">
      <c r="A551" s="2539"/>
      <c r="B551" s="2539"/>
      <c r="C551" s="2539"/>
      <c r="D551" s="2539"/>
      <c r="E551" s="2539"/>
      <c r="F551" s="2539"/>
      <c r="G551" s="2539"/>
      <c r="H551" s="2539"/>
      <c r="I551" s="2539"/>
      <c r="J551" s="2539"/>
      <c r="K551" s="2539"/>
    </row>
    <row r="552" spans="1:11" ht="15.75" customHeight="1">
      <c r="A552" s="2539"/>
      <c r="B552" s="2539"/>
      <c r="C552" s="2539"/>
      <c r="D552" s="2539"/>
      <c r="E552" s="2539"/>
      <c r="F552" s="2539"/>
      <c r="G552" s="2539"/>
      <c r="H552" s="2539"/>
      <c r="I552" s="2539"/>
      <c r="J552" s="2539"/>
      <c r="K552" s="2539"/>
    </row>
    <row r="553" spans="1:11" ht="15.75" customHeight="1">
      <c r="A553" s="2539"/>
      <c r="B553" s="2539"/>
      <c r="C553" s="2539"/>
      <c r="D553" s="2539"/>
      <c r="E553" s="2539"/>
      <c r="F553" s="2539"/>
      <c r="G553" s="2539"/>
      <c r="H553" s="2539"/>
      <c r="I553" s="2539"/>
      <c r="J553" s="2539"/>
      <c r="K553" s="2539"/>
    </row>
    <row r="554" spans="1:11" ht="15.75" customHeight="1">
      <c r="A554" s="2539"/>
      <c r="B554" s="2539"/>
      <c r="C554" s="2539"/>
      <c r="D554" s="2539"/>
      <c r="E554" s="2539"/>
      <c r="F554" s="2539"/>
      <c r="G554" s="2539"/>
      <c r="H554" s="2539"/>
      <c r="I554" s="2539"/>
      <c r="J554" s="2539"/>
      <c r="K554" s="2539"/>
    </row>
    <row r="555" spans="1:11" ht="15.75" customHeight="1">
      <c r="A555" s="2539"/>
      <c r="B555" s="2539"/>
      <c r="C555" s="2539"/>
      <c r="D555" s="2539"/>
      <c r="E555" s="2539"/>
      <c r="F555" s="2539"/>
      <c r="G555" s="2539"/>
      <c r="H555" s="2539"/>
      <c r="I555" s="2539"/>
      <c r="J555" s="2539"/>
      <c r="K555" s="2539"/>
    </row>
    <row r="556" spans="1:11" ht="15.75" customHeight="1">
      <c r="A556" s="2539"/>
      <c r="B556" s="2539"/>
      <c r="C556" s="2539"/>
      <c r="D556" s="2539"/>
      <c r="E556" s="2539"/>
      <c r="F556" s="2539"/>
      <c r="G556" s="2539"/>
      <c r="H556" s="2539"/>
      <c r="I556" s="2539"/>
      <c r="J556" s="2539"/>
      <c r="K556" s="2539"/>
    </row>
    <row r="557" spans="1:11" ht="15.75" customHeight="1">
      <c r="A557" s="2539"/>
      <c r="B557" s="2539"/>
      <c r="C557" s="2539"/>
      <c r="D557" s="2539"/>
      <c r="E557" s="2539"/>
      <c r="F557" s="2539"/>
      <c r="G557" s="2539"/>
      <c r="H557" s="2539"/>
      <c r="I557" s="2539"/>
      <c r="J557" s="2539"/>
      <c r="K557" s="2539"/>
    </row>
    <row r="558" spans="1:11" ht="15.75" customHeight="1">
      <c r="A558" s="2539"/>
      <c r="B558" s="2539"/>
      <c r="C558" s="2539"/>
      <c r="D558" s="2539"/>
      <c r="E558" s="2539"/>
      <c r="F558" s="2539"/>
      <c r="G558" s="2539"/>
      <c r="H558" s="2539"/>
      <c r="I558" s="2539"/>
      <c r="J558" s="2539"/>
      <c r="K558" s="2539"/>
    </row>
    <row r="559" spans="1:11" ht="15.75" customHeight="1">
      <c r="A559" s="2539"/>
      <c r="B559" s="2539"/>
      <c r="C559" s="2539"/>
      <c r="D559" s="2539"/>
      <c r="E559" s="2539"/>
      <c r="F559" s="2539"/>
      <c r="G559" s="2539"/>
      <c r="H559" s="2539"/>
      <c r="I559" s="2539"/>
      <c r="J559" s="2539"/>
      <c r="K559" s="2539"/>
    </row>
    <row r="560" spans="1:11" ht="15.75" customHeight="1">
      <c r="A560" s="2539"/>
      <c r="B560" s="2539"/>
      <c r="C560" s="2539"/>
      <c r="D560" s="2539"/>
      <c r="E560" s="2539"/>
      <c r="F560" s="2539"/>
      <c r="G560" s="2539"/>
      <c r="H560" s="2539"/>
      <c r="I560" s="2539"/>
      <c r="J560" s="2539"/>
      <c r="K560" s="2539"/>
    </row>
    <row r="561" spans="1:11" ht="15.75" customHeight="1">
      <c r="A561" s="2539"/>
      <c r="B561" s="2539"/>
      <c r="C561" s="2539"/>
      <c r="D561" s="2539"/>
      <c r="E561" s="2539"/>
      <c r="F561" s="2539"/>
      <c r="G561" s="2539"/>
      <c r="H561" s="2539"/>
      <c r="I561" s="2539"/>
      <c r="J561" s="2539"/>
      <c r="K561" s="2539"/>
    </row>
    <row r="562" spans="1:11" ht="15.75" customHeight="1">
      <c r="A562" s="2539"/>
      <c r="B562" s="2539"/>
      <c r="C562" s="2539"/>
      <c r="D562" s="2539"/>
      <c r="E562" s="2539"/>
      <c r="F562" s="2539"/>
      <c r="G562" s="2539"/>
      <c r="H562" s="2539"/>
      <c r="I562" s="2539"/>
      <c r="J562" s="2539"/>
      <c r="K562" s="2539"/>
    </row>
    <row r="563" spans="1:11" ht="15.75" customHeight="1">
      <c r="A563" s="2539"/>
      <c r="B563" s="2539"/>
      <c r="C563" s="2539"/>
      <c r="D563" s="2539"/>
      <c r="E563" s="2539"/>
      <c r="F563" s="2539"/>
      <c r="G563" s="2539"/>
      <c r="H563" s="2539"/>
      <c r="I563" s="2539"/>
      <c r="J563" s="2539"/>
      <c r="K563" s="2539"/>
    </row>
    <row r="564" spans="1:11" ht="15.75" customHeight="1">
      <c r="A564" s="2539"/>
      <c r="B564" s="2539"/>
      <c r="C564" s="2539"/>
      <c r="D564" s="2539"/>
      <c r="E564" s="2539"/>
      <c r="F564" s="2539"/>
      <c r="G564" s="2539"/>
      <c r="H564" s="2539"/>
      <c r="I564" s="2539"/>
      <c r="J564" s="2539"/>
      <c r="K564" s="2539"/>
    </row>
    <row r="565" spans="1:11" ht="15.75" customHeight="1">
      <c r="A565" s="2539"/>
      <c r="B565" s="2539"/>
      <c r="C565" s="2539"/>
      <c r="D565" s="2539"/>
      <c r="E565" s="2539"/>
      <c r="F565" s="2539"/>
      <c r="G565" s="2539"/>
      <c r="H565" s="2539"/>
      <c r="I565" s="2539"/>
      <c r="J565" s="2539"/>
      <c r="K565" s="2539"/>
    </row>
    <row r="566" spans="1:11" ht="15.75" customHeight="1">
      <c r="A566" s="2539"/>
      <c r="B566" s="2539"/>
      <c r="C566" s="2539"/>
      <c r="D566" s="2539"/>
      <c r="E566" s="2539"/>
      <c r="F566" s="2539"/>
      <c r="G566" s="2539"/>
      <c r="H566" s="2539"/>
      <c r="I566" s="2539"/>
      <c r="J566" s="2539"/>
      <c r="K566" s="2539"/>
    </row>
    <row r="567" spans="1:11" ht="15.75" customHeight="1">
      <c r="A567" s="2539"/>
      <c r="B567" s="2539"/>
      <c r="C567" s="2539"/>
      <c r="D567" s="2539"/>
      <c r="E567" s="2539"/>
      <c r="F567" s="2539"/>
      <c r="G567" s="2539"/>
      <c r="H567" s="2539"/>
      <c r="I567" s="2539"/>
      <c r="J567" s="2539"/>
      <c r="K567" s="2539"/>
    </row>
    <row r="568" spans="1:11" ht="15.75" customHeight="1">
      <c r="A568" s="2539"/>
      <c r="B568" s="2539"/>
      <c r="C568" s="2539"/>
      <c r="D568" s="2539"/>
      <c r="E568" s="2539"/>
      <c r="F568" s="2539"/>
      <c r="G568" s="2539"/>
      <c r="H568" s="2539"/>
      <c r="I568" s="2539"/>
      <c r="J568" s="2539"/>
      <c r="K568" s="2539"/>
    </row>
    <row r="569" spans="1:11" ht="15.75" customHeight="1">
      <c r="A569" s="2539"/>
      <c r="B569" s="2539"/>
      <c r="C569" s="2539"/>
      <c r="D569" s="2539"/>
      <c r="E569" s="2539"/>
      <c r="F569" s="2539"/>
      <c r="G569" s="2539"/>
      <c r="H569" s="2539"/>
      <c r="I569" s="2539"/>
      <c r="J569" s="2539"/>
      <c r="K569" s="2539"/>
    </row>
    <row r="570" spans="1:11" ht="15.75" customHeight="1">
      <c r="A570" s="2539"/>
      <c r="B570" s="2539"/>
      <c r="C570" s="2539"/>
      <c r="D570" s="2539"/>
      <c r="E570" s="2539"/>
      <c r="F570" s="2539"/>
      <c r="G570" s="2539"/>
      <c r="H570" s="2539"/>
      <c r="I570" s="2539"/>
      <c r="J570" s="2539"/>
      <c r="K570" s="2539"/>
    </row>
    <row r="571" spans="1:11" ht="15.75" customHeight="1">
      <c r="A571" s="2539"/>
      <c r="B571" s="2539"/>
      <c r="C571" s="2539"/>
      <c r="D571" s="2539"/>
      <c r="E571" s="2539"/>
      <c r="F571" s="2539"/>
      <c r="G571" s="2539"/>
      <c r="H571" s="2539"/>
      <c r="I571" s="2539"/>
      <c r="J571" s="2539"/>
      <c r="K571" s="2539"/>
    </row>
    <row r="572" spans="1:11" ht="15.75" customHeight="1">
      <c r="A572" s="2539"/>
      <c r="B572" s="2539"/>
      <c r="C572" s="2539"/>
      <c r="D572" s="2539"/>
      <c r="E572" s="2539"/>
      <c r="F572" s="2539"/>
      <c r="G572" s="2539"/>
      <c r="H572" s="2539"/>
      <c r="I572" s="2539"/>
      <c r="J572" s="2539"/>
      <c r="K572" s="2539"/>
    </row>
    <row r="573" spans="1:11" ht="15.75" customHeight="1">
      <c r="A573" s="2539"/>
      <c r="B573" s="2539"/>
      <c r="C573" s="2539"/>
      <c r="D573" s="2539"/>
      <c r="E573" s="2539"/>
      <c r="F573" s="2539"/>
      <c r="G573" s="2539"/>
      <c r="H573" s="2539"/>
      <c r="I573" s="2539"/>
      <c r="J573" s="2539"/>
      <c r="K573" s="2539"/>
    </row>
    <row r="574" spans="1:11" ht="15.75" customHeight="1">
      <c r="A574" s="2539"/>
      <c r="B574" s="2539"/>
      <c r="C574" s="2539"/>
      <c r="D574" s="2539"/>
      <c r="E574" s="2539"/>
      <c r="F574" s="2539"/>
      <c r="G574" s="2539"/>
      <c r="H574" s="2539"/>
      <c r="I574" s="2539"/>
      <c r="J574" s="2539"/>
      <c r="K574" s="2539"/>
    </row>
    <row r="575" spans="1:11" ht="15.75" customHeight="1">
      <c r="A575" s="2539"/>
      <c r="B575" s="2539"/>
      <c r="C575" s="2539"/>
      <c r="D575" s="2539"/>
      <c r="E575" s="2539"/>
      <c r="F575" s="2539"/>
      <c r="G575" s="2539"/>
      <c r="H575" s="2539"/>
      <c r="I575" s="2539"/>
      <c r="J575" s="2539"/>
      <c r="K575" s="2539"/>
    </row>
    <row r="576" spans="1:11" ht="15.75" customHeight="1">
      <c r="A576" s="2539"/>
      <c r="B576" s="2539"/>
      <c r="C576" s="2539"/>
      <c r="D576" s="2539"/>
      <c r="E576" s="2539"/>
      <c r="F576" s="2539"/>
      <c r="G576" s="2539"/>
      <c r="H576" s="2539"/>
      <c r="I576" s="2539"/>
      <c r="J576" s="2539"/>
      <c r="K576" s="2539"/>
    </row>
    <row r="577" spans="1:11" ht="15.75" customHeight="1">
      <c r="A577" s="2539"/>
      <c r="B577" s="2539"/>
      <c r="C577" s="2539"/>
      <c r="D577" s="2539"/>
      <c r="E577" s="2539"/>
      <c r="F577" s="2539"/>
      <c r="G577" s="2539"/>
      <c r="H577" s="2539"/>
      <c r="I577" s="2539"/>
      <c r="J577" s="2539"/>
      <c r="K577" s="2539"/>
    </row>
    <row r="578" spans="1:11" ht="15.75" customHeight="1">
      <c r="A578" s="2539"/>
      <c r="B578" s="2539"/>
      <c r="C578" s="2539"/>
      <c r="D578" s="2539"/>
      <c r="E578" s="2539"/>
      <c r="F578" s="2539"/>
      <c r="G578" s="2539"/>
      <c r="H578" s="2539"/>
      <c r="I578" s="2539"/>
      <c r="J578" s="2539"/>
      <c r="K578" s="2539"/>
    </row>
    <row r="579" spans="1:11" ht="15.75" customHeight="1">
      <c r="A579" s="2539"/>
      <c r="B579" s="2539"/>
      <c r="C579" s="2539"/>
      <c r="D579" s="2539"/>
      <c r="E579" s="2539"/>
      <c r="F579" s="2539"/>
      <c r="G579" s="2539"/>
      <c r="H579" s="2539"/>
      <c r="I579" s="2539"/>
      <c r="J579" s="2539"/>
      <c r="K579" s="2539"/>
    </row>
    <row r="580" spans="1:11" ht="15.75" customHeight="1">
      <c r="A580" s="2539"/>
      <c r="B580" s="2539"/>
      <c r="C580" s="2539"/>
      <c r="D580" s="2539"/>
      <c r="E580" s="2539"/>
      <c r="F580" s="2539"/>
      <c r="G580" s="2539"/>
      <c r="H580" s="2539"/>
      <c r="I580" s="2539"/>
      <c r="J580" s="2539"/>
      <c r="K580" s="2539"/>
    </row>
    <row r="581" spans="1:11" ht="15.75" customHeight="1">
      <c r="A581" s="2539"/>
      <c r="B581" s="2539"/>
      <c r="C581" s="2539"/>
      <c r="D581" s="2539"/>
      <c r="E581" s="2539"/>
      <c r="F581" s="2539"/>
      <c r="G581" s="2539"/>
      <c r="H581" s="2539"/>
      <c r="I581" s="2539"/>
      <c r="J581" s="2539"/>
      <c r="K581" s="2539"/>
    </row>
    <row r="582" spans="1:11" ht="15.75" customHeight="1">
      <c r="A582" s="2539"/>
      <c r="B582" s="2539"/>
      <c r="C582" s="2539"/>
      <c r="D582" s="2539"/>
      <c r="E582" s="2539"/>
      <c r="F582" s="2539"/>
      <c r="G582" s="2539"/>
      <c r="H582" s="2539"/>
      <c r="I582" s="2539"/>
      <c r="J582" s="2539"/>
      <c r="K582" s="2539"/>
    </row>
    <row r="583" spans="1:11" ht="15.75" customHeight="1">
      <c r="A583" s="2539"/>
      <c r="B583" s="2539"/>
      <c r="C583" s="2539"/>
      <c r="D583" s="2539"/>
      <c r="E583" s="2539"/>
      <c r="F583" s="2539"/>
      <c r="G583" s="2539"/>
      <c r="H583" s="2539"/>
      <c r="I583" s="2539"/>
      <c r="J583" s="2539"/>
      <c r="K583" s="2539"/>
    </row>
    <row r="584" spans="1:11" ht="15.75" customHeight="1">
      <c r="A584" s="2539"/>
      <c r="B584" s="2539"/>
      <c r="C584" s="2539"/>
      <c r="D584" s="2539"/>
      <c r="E584" s="2539"/>
      <c r="F584" s="2539"/>
      <c r="G584" s="2539"/>
      <c r="H584" s="2539"/>
      <c r="I584" s="2539"/>
      <c r="J584" s="2539"/>
      <c r="K584" s="2539"/>
    </row>
    <row r="585" spans="1:11" ht="15.75" customHeight="1">
      <c r="A585" s="2539"/>
      <c r="B585" s="2539"/>
      <c r="C585" s="2539"/>
      <c r="D585" s="2539"/>
      <c r="E585" s="2539"/>
      <c r="F585" s="2539"/>
      <c r="G585" s="2539"/>
      <c r="H585" s="2539"/>
      <c r="I585" s="2539"/>
      <c r="J585" s="2539"/>
      <c r="K585" s="2539"/>
    </row>
    <row r="586" spans="1:11" ht="15.75" customHeight="1">
      <c r="A586" s="2539"/>
      <c r="B586" s="2539"/>
      <c r="C586" s="2539"/>
      <c r="D586" s="2539"/>
      <c r="E586" s="2539"/>
      <c r="F586" s="2539"/>
      <c r="G586" s="2539"/>
      <c r="H586" s="2539"/>
      <c r="I586" s="2539"/>
      <c r="J586" s="2539"/>
      <c r="K586" s="2539"/>
    </row>
    <row r="587" spans="1:11" ht="15.75" customHeight="1">
      <c r="A587" s="2539"/>
      <c r="B587" s="2539"/>
      <c r="C587" s="2539"/>
      <c r="D587" s="2539"/>
      <c r="E587" s="2539"/>
      <c r="F587" s="2539"/>
      <c r="G587" s="2539"/>
      <c r="H587" s="2539"/>
      <c r="I587" s="2539"/>
      <c r="J587" s="2539"/>
      <c r="K587" s="2539"/>
    </row>
    <row r="588" spans="1:11" ht="15.75" customHeight="1">
      <c r="A588" s="2539"/>
      <c r="B588" s="2539"/>
      <c r="C588" s="2539"/>
      <c r="D588" s="2539"/>
      <c r="E588" s="2539"/>
      <c r="F588" s="2539"/>
      <c r="G588" s="2539"/>
      <c r="H588" s="2539"/>
      <c r="I588" s="2539"/>
      <c r="J588" s="2539"/>
      <c r="K588" s="2539"/>
    </row>
    <row r="589" spans="1:11" ht="15.75" customHeight="1">
      <c r="A589" s="2539"/>
      <c r="B589" s="2539"/>
      <c r="C589" s="2539"/>
      <c r="D589" s="2539"/>
      <c r="E589" s="2539"/>
      <c r="F589" s="2539"/>
      <c r="G589" s="2539"/>
      <c r="H589" s="2539"/>
      <c r="I589" s="2539"/>
      <c r="J589" s="2539"/>
      <c r="K589" s="2539"/>
    </row>
    <row r="590" spans="1:11" ht="15.75" customHeight="1">
      <c r="A590" s="2539"/>
      <c r="B590" s="2539"/>
      <c r="C590" s="2539"/>
      <c r="D590" s="2539"/>
      <c r="E590" s="2539"/>
      <c r="F590" s="2539"/>
      <c r="G590" s="2539"/>
      <c r="H590" s="2539"/>
      <c r="I590" s="2539"/>
      <c r="J590" s="2539"/>
      <c r="K590" s="2539"/>
    </row>
    <row r="591" spans="1:11" ht="15.75" customHeight="1">
      <c r="A591" s="2539"/>
      <c r="B591" s="2539"/>
      <c r="C591" s="2539"/>
      <c r="D591" s="2539"/>
      <c r="E591" s="2539"/>
      <c r="F591" s="2539"/>
      <c r="G591" s="2539"/>
      <c r="H591" s="2539"/>
      <c r="I591" s="2539"/>
      <c r="J591" s="2539"/>
      <c r="K591" s="2539"/>
    </row>
    <row r="592" spans="1:11" ht="15.75" customHeight="1">
      <c r="A592" s="2539"/>
      <c r="B592" s="2539"/>
      <c r="C592" s="2539"/>
      <c r="D592" s="2539"/>
      <c r="E592" s="2539"/>
      <c r="F592" s="2539"/>
      <c r="G592" s="2539"/>
      <c r="H592" s="2539"/>
      <c r="I592" s="2539"/>
      <c r="J592" s="2539"/>
      <c r="K592" s="2539"/>
    </row>
    <row r="593" spans="1:11" ht="15.75" customHeight="1">
      <c r="A593" s="2539"/>
      <c r="B593" s="2539"/>
      <c r="C593" s="2539"/>
      <c r="D593" s="2539"/>
      <c r="E593" s="2539"/>
      <c r="F593" s="2539"/>
      <c r="G593" s="2539"/>
      <c r="H593" s="2539"/>
      <c r="I593" s="2539"/>
      <c r="J593" s="2539"/>
      <c r="K593" s="2539"/>
    </row>
    <row r="594" spans="1:11" ht="15.75" customHeight="1">
      <c r="A594" s="2539"/>
      <c r="B594" s="2539"/>
      <c r="C594" s="2539"/>
      <c r="D594" s="2539"/>
      <c r="E594" s="2539"/>
      <c r="F594" s="2539"/>
      <c r="G594" s="2539"/>
      <c r="H594" s="2539"/>
      <c r="I594" s="2539"/>
      <c r="J594" s="2539"/>
      <c r="K594" s="2539"/>
    </row>
    <row r="595" spans="1:11" ht="15.75" customHeight="1">
      <c r="A595" s="2539"/>
      <c r="B595" s="2539"/>
      <c r="C595" s="2539"/>
      <c r="D595" s="2539"/>
      <c r="E595" s="2539"/>
      <c r="F595" s="2539"/>
      <c r="G595" s="2539"/>
      <c r="H595" s="2539"/>
      <c r="I595" s="2539"/>
      <c r="J595" s="2539"/>
      <c r="K595" s="2539"/>
    </row>
    <row r="596" spans="1:11" ht="15.75" customHeight="1">
      <c r="A596" s="2539"/>
      <c r="B596" s="2539"/>
      <c r="C596" s="2539"/>
      <c r="D596" s="2539"/>
      <c r="E596" s="2539"/>
      <c r="F596" s="2539"/>
      <c r="G596" s="2539"/>
      <c r="H596" s="2539"/>
      <c r="I596" s="2539"/>
      <c r="J596" s="2539"/>
      <c r="K596" s="2539"/>
    </row>
    <row r="597" spans="1:11" ht="15.75" customHeight="1">
      <c r="A597" s="2539"/>
      <c r="B597" s="2539"/>
      <c r="C597" s="2539"/>
      <c r="D597" s="2539"/>
      <c r="E597" s="2539"/>
      <c r="F597" s="2539"/>
      <c r="G597" s="2539"/>
      <c r="H597" s="2539"/>
      <c r="I597" s="2539"/>
      <c r="J597" s="2539"/>
      <c r="K597" s="2539"/>
    </row>
    <row r="598" spans="1:11" ht="15.75" customHeight="1">
      <c r="A598" s="2539"/>
      <c r="B598" s="2539"/>
      <c r="C598" s="2539"/>
      <c r="D598" s="2539"/>
      <c r="E598" s="2539"/>
      <c r="F598" s="2539"/>
      <c r="G598" s="2539"/>
      <c r="H598" s="2539"/>
      <c r="I598" s="2539"/>
      <c r="J598" s="2539"/>
      <c r="K598" s="2539"/>
    </row>
    <row r="599" spans="1:11" ht="15.75" customHeight="1">
      <c r="A599" s="2539"/>
      <c r="B599" s="2539"/>
      <c r="C599" s="2539"/>
      <c r="D599" s="2539"/>
      <c r="E599" s="2539"/>
      <c r="F599" s="2539"/>
      <c r="G599" s="2539"/>
      <c r="H599" s="2539"/>
      <c r="I599" s="2539"/>
      <c r="J599" s="2539"/>
      <c r="K599" s="2539"/>
    </row>
    <row r="600" spans="1:11" ht="15.75" customHeight="1">
      <c r="A600" s="2539"/>
      <c r="B600" s="2539"/>
      <c r="C600" s="2539"/>
      <c r="D600" s="2539"/>
      <c r="E600" s="2539"/>
      <c r="F600" s="2539"/>
      <c r="G600" s="2539"/>
      <c r="H600" s="2539"/>
      <c r="I600" s="2539"/>
      <c r="J600" s="2539"/>
      <c r="K600" s="2539"/>
    </row>
    <row r="601" spans="1:11" ht="15.75" customHeight="1">
      <c r="A601" s="2539"/>
      <c r="B601" s="2539"/>
      <c r="C601" s="2539"/>
      <c r="D601" s="2539"/>
      <c r="E601" s="2539"/>
      <c r="F601" s="2539"/>
      <c r="G601" s="2539"/>
      <c r="H601" s="2539"/>
      <c r="I601" s="2539"/>
      <c r="J601" s="2539"/>
      <c r="K601" s="2539"/>
    </row>
    <row r="602" spans="1:11" ht="15.75" customHeight="1">
      <c r="A602" s="2539"/>
      <c r="B602" s="2539"/>
      <c r="C602" s="2539"/>
      <c r="D602" s="2539"/>
      <c r="E602" s="2539"/>
      <c r="F602" s="2539"/>
      <c r="G602" s="2539"/>
      <c r="H602" s="2539"/>
      <c r="I602" s="2539"/>
      <c r="J602" s="2539"/>
      <c r="K602" s="2539"/>
    </row>
    <row r="603" spans="1:11" ht="15.75" customHeight="1">
      <c r="A603" s="2539"/>
      <c r="B603" s="2539"/>
      <c r="C603" s="2539"/>
      <c r="D603" s="2539"/>
      <c r="E603" s="2539"/>
      <c r="F603" s="2539"/>
      <c r="G603" s="2539"/>
      <c r="H603" s="2539"/>
      <c r="I603" s="2539"/>
      <c r="J603" s="2539"/>
      <c r="K603" s="2539"/>
    </row>
    <row r="604" spans="1:11" ht="15.75" customHeight="1">
      <c r="A604" s="2539"/>
      <c r="B604" s="2539"/>
      <c r="C604" s="2539"/>
      <c r="D604" s="2539"/>
      <c r="E604" s="2539"/>
      <c r="F604" s="2539"/>
      <c r="G604" s="2539"/>
      <c r="H604" s="2539"/>
      <c r="I604" s="2539"/>
      <c r="J604" s="2539"/>
      <c r="K604" s="2539"/>
    </row>
    <row r="605" spans="1:11" ht="15.75" customHeight="1">
      <c r="A605" s="2539"/>
      <c r="B605" s="2539"/>
      <c r="C605" s="2539"/>
      <c r="D605" s="2539"/>
      <c r="E605" s="2539"/>
      <c r="F605" s="2539"/>
      <c r="G605" s="2539"/>
      <c r="H605" s="2539"/>
      <c r="I605" s="2539"/>
      <c r="J605" s="2539"/>
      <c r="K605" s="2539"/>
    </row>
    <row r="606" spans="1:11" ht="15.75" customHeight="1">
      <c r="A606" s="2539"/>
      <c r="B606" s="2539"/>
      <c r="C606" s="2539"/>
      <c r="D606" s="2539"/>
      <c r="E606" s="2539"/>
      <c r="F606" s="2539"/>
      <c r="G606" s="2539"/>
      <c r="H606" s="2539"/>
      <c r="I606" s="2539"/>
      <c r="J606" s="2539"/>
      <c r="K606" s="2539"/>
    </row>
    <row r="607" spans="1:11" ht="15.75" customHeight="1">
      <c r="A607" s="2539"/>
      <c r="B607" s="2539"/>
      <c r="C607" s="2539"/>
      <c r="D607" s="2539"/>
      <c r="E607" s="2539"/>
      <c r="F607" s="2539"/>
      <c r="G607" s="2539"/>
      <c r="H607" s="2539"/>
      <c r="I607" s="2539"/>
      <c r="J607" s="2539"/>
      <c r="K607" s="2539"/>
    </row>
    <row r="608" spans="1:11" ht="15.75" customHeight="1">
      <c r="A608" s="2539"/>
      <c r="B608" s="2539"/>
      <c r="C608" s="2539"/>
      <c r="D608" s="2539"/>
      <c r="E608" s="2539"/>
      <c r="F608" s="2539"/>
      <c r="G608" s="2539"/>
      <c r="H608" s="2539"/>
      <c r="I608" s="2539"/>
      <c r="J608" s="2539"/>
      <c r="K608" s="2539"/>
    </row>
    <row r="609" spans="1:11" ht="15.75" customHeight="1">
      <c r="A609" s="2539"/>
      <c r="B609" s="2539"/>
      <c r="C609" s="2539"/>
      <c r="D609" s="2539"/>
      <c r="E609" s="2539"/>
      <c r="F609" s="2539"/>
      <c r="G609" s="2539"/>
      <c r="H609" s="2539"/>
      <c r="I609" s="2539"/>
      <c r="J609" s="2539"/>
      <c r="K609" s="2539"/>
    </row>
    <row r="610" spans="1:11" ht="15.75" customHeight="1">
      <c r="A610" s="2539"/>
      <c r="B610" s="2539"/>
      <c r="C610" s="2539"/>
      <c r="D610" s="2539"/>
      <c r="E610" s="2539"/>
      <c r="F610" s="2539"/>
      <c r="G610" s="2539"/>
      <c r="H610" s="2539"/>
      <c r="I610" s="2539"/>
      <c r="J610" s="2539"/>
      <c r="K610" s="2539"/>
    </row>
    <row r="611" spans="1:11" ht="15.75" customHeight="1">
      <c r="A611" s="2539"/>
      <c r="B611" s="2539"/>
      <c r="C611" s="2539"/>
      <c r="D611" s="2539"/>
      <c r="E611" s="2539"/>
      <c r="F611" s="2539"/>
      <c r="G611" s="2539"/>
      <c r="H611" s="2539"/>
      <c r="I611" s="2539"/>
      <c r="J611" s="2539"/>
      <c r="K611" s="2539"/>
    </row>
    <row r="612" spans="1:11" ht="15.75" customHeight="1">
      <c r="A612" s="2539"/>
      <c r="B612" s="2539"/>
      <c r="C612" s="2539"/>
      <c r="D612" s="2539"/>
      <c r="E612" s="2539"/>
      <c r="F612" s="2539"/>
      <c r="G612" s="2539"/>
      <c r="H612" s="2539"/>
      <c r="I612" s="2539"/>
      <c r="J612" s="2539"/>
      <c r="K612" s="2539"/>
    </row>
    <row r="613" spans="1:11" ht="15.75" customHeight="1">
      <c r="A613" s="2539"/>
      <c r="B613" s="2539"/>
      <c r="C613" s="2539"/>
      <c r="D613" s="2539"/>
      <c r="E613" s="2539"/>
      <c r="F613" s="2539"/>
      <c r="G613" s="2539"/>
      <c r="H613" s="2539"/>
      <c r="I613" s="2539"/>
      <c r="J613" s="2539"/>
      <c r="K613" s="2539"/>
    </row>
    <row r="614" spans="1:11" ht="15.75" customHeight="1">
      <c r="A614" s="2539"/>
      <c r="B614" s="2539"/>
      <c r="C614" s="2539"/>
      <c r="D614" s="2539"/>
      <c r="E614" s="2539"/>
      <c r="F614" s="2539"/>
      <c r="G614" s="2539"/>
      <c r="H614" s="2539"/>
      <c r="I614" s="2539"/>
      <c r="J614" s="2539"/>
      <c r="K614" s="2539"/>
    </row>
    <row r="615" spans="1:11" ht="15.75" customHeight="1">
      <c r="A615" s="2539"/>
      <c r="B615" s="2539"/>
      <c r="C615" s="2539"/>
      <c r="D615" s="2539"/>
      <c r="E615" s="2539"/>
      <c r="F615" s="2539"/>
      <c r="G615" s="2539"/>
      <c r="H615" s="2539"/>
      <c r="I615" s="2539"/>
      <c r="J615" s="2539"/>
      <c r="K615" s="2539"/>
    </row>
    <row r="616" spans="1:11" ht="15.75" customHeight="1">
      <c r="A616" s="2539"/>
      <c r="B616" s="2539"/>
      <c r="C616" s="2539"/>
      <c r="D616" s="2539"/>
      <c r="E616" s="2539"/>
      <c r="F616" s="2539"/>
      <c r="G616" s="2539"/>
      <c r="H616" s="2539"/>
      <c r="I616" s="2539"/>
      <c r="J616" s="2539"/>
      <c r="K616" s="2539"/>
    </row>
    <row r="617" spans="1:11" ht="15.75" customHeight="1">
      <c r="A617" s="2539"/>
      <c r="B617" s="2539"/>
      <c r="C617" s="2539"/>
      <c r="D617" s="2539"/>
      <c r="E617" s="2539"/>
      <c r="F617" s="2539"/>
      <c r="G617" s="2539"/>
      <c r="H617" s="2539"/>
      <c r="I617" s="2539"/>
      <c r="J617" s="2539"/>
      <c r="K617" s="2539"/>
    </row>
    <row r="618" spans="1:11" ht="15.75" customHeight="1">
      <c r="A618" s="2539"/>
      <c r="B618" s="2539"/>
      <c r="C618" s="2539"/>
      <c r="D618" s="2539"/>
      <c r="E618" s="2539"/>
      <c r="F618" s="2539"/>
      <c r="G618" s="2539"/>
      <c r="H618" s="2539"/>
      <c r="I618" s="2539"/>
      <c r="J618" s="2539"/>
      <c r="K618" s="2539"/>
    </row>
    <row r="619" spans="1:11" ht="15.75" customHeight="1">
      <c r="A619" s="2539"/>
      <c r="B619" s="2539"/>
      <c r="C619" s="2539"/>
      <c r="D619" s="2539"/>
      <c r="E619" s="2539"/>
      <c r="F619" s="2539"/>
      <c r="G619" s="2539"/>
      <c r="H619" s="2539"/>
      <c r="I619" s="2539"/>
      <c r="J619" s="2539"/>
      <c r="K619" s="2539"/>
    </row>
    <row r="620" spans="1:11" ht="15.75" customHeight="1">
      <c r="A620" s="2539"/>
      <c r="B620" s="2539"/>
      <c r="C620" s="2539"/>
      <c r="D620" s="2539"/>
      <c r="E620" s="2539"/>
      <c r="F620" s="2539"/>
      <c r="G620" s="2539"/>
      <c r="H620" s="2539"/>
      <c r="I620" s="2539"/>
      <c r="J620" s="2539"/>
      <c r="K620" s="2539"/>
    </row>
    <row r="621" spans="1:11" ht="15.75" customHeight="1">
      <c r="A621" s="2539"/>
      <c r="B621" s="2539"/>
      <c r="C621" s="2539"/>
      <c r="D621" s="2539"/>
      <c r="E621" s="2539"/>
      <c r="F621" s="2539"/>
      <c r="G621" s="2539"/>
      <c r="H621" s="2539"/>
      <c r="I621" s="2539"/>
      <c r="J621" s="2539"/>
      <c r="K621" s="2539"/>
    </row>
    <row r="622" spans="1:11" ht="15.75" customHeight="1">
      <c r="A622" s="2539"/>
      <c r="B622" s="2539"/>
      <c r="C622" s="2539"/>
      <c r="D622" s="2539"/>
      <c r="E622" s="2539"/>
      <c r="F622" s="2539"/>
      <c r="G622" s="2539"/>
      <c r="H622" s="2539"/>
      <c r="I622" s="2539"/>
      <c r="J622" s="2539"/>
      <c r="K622" s="2539"/>
    </row>
    <row r="623" spans="1:11" ht="15.75" customHeight="1">
      <c r="A623" s="2539"/>
      <c r="B623" s="2539"/>
      <c r="C623" s="2539"/>
      <c r="D623" s="2539"/>
      <c r="E623" s="2539"/>
      <c r="F623" s="2539"/>
      <c r="G623" s="2539"/>
      <c r="H623" s="2539"/>
      <c r="I623" s="2539"/>
      <c r="J623" s="2539"/>
      <c r="K623" s="2539"/>
    </row>
    <row r="624" spans="1:11" ht="15.75" customHeight="1">
      <c r="A624" s="2539"/>
      <c r="B624" s="2539"/>
      <c r="C624" s="2539"/>
      <c r="D624" s="2539"/>
      <c r="E624" s="2539"/>
      <c r="F624" s="2539"/>
      <c r="G624" s="2539"/>
      <c r="H624" s="2539"/>
      <c r="I624" s="2539"/>
      <c r="J624" s="2539"/>
      <c r="K624" s="2539"/>
    </row>
    <row r="625" spans="1:11" ht="15.75" customHeight="1">
      <c r="A625" s="2539"/>
      <c r="B625" s="2539"/>
      <c r="C625" s="2539"/>
      <c r="D625" s="2539"/>
      <c r="E625" s="2539"/>
      <c r="F625" s="2539"/>
      <c r="G625" s="2539"/>
      <c r="H625" s="2539"/>
      <c r="I625" s="2539"/>
      <c r="J625" s="2539"/>
      <c r="K625" s="2539"/>
    </row>
    <row r="626" spans="1:11" ht="15.75" customHeight="1">
      <c r="A626" s="2539"/>
      <c r="B626" s="2539"/>
      <c r="C626" s="2539"/>
      <c r="D626" s="2539"/>
      <c r="E626" s="2539"/>
      <c r="F626" s="2539"/>
      <c r="G626" s="2539"/>
      <c r="H626" s="2539"/>
      <c r="I626" s="2539"/>
      <c r="J626" s="2539"/>
      <c r="K626" s="2539"/>
    </row>
    <row r="627" spans="1:11" ht="15.75" customHeight="1">
      <c r="A627" s="2539"/>
      <c r="B627" s="2539"/>
      <c r="C627" s="2539"/>
      <c r="D627" s="2539"/>
      <c r="E627" s="2539"/>
      <c r="F627" s="2539"/>
      <c r="G627" s="2539"/>
      <c r="H627" s="2539"/>
      <c r="I627" s="2539"/>
      <c r="J627" s="2539"/>
      <c r="K627" s="2539"/>
    </row>
    <row r="628" spans="1:11" ht="15.75" customHeight="1">
      <c r="A628" s="2539"/>
      <c r="B628" s="2539"/>
      <c r="C628" s="2539"/>
      <c r="D628" s="2539"/>
      <c r="E628" s="2539"/>
      <c r="F628" s="2539"/>
      <c r="G628" s="2539"/>
      <c r="H628" s="2539"/>
      <c r="I628" s="2539"/>
      <c r="J628" s="2539"/>
      <c r="K628" s="2539"/>
    </row>
    <row r="629" spans="1:11" ht="15.75" customHeight="1">
      <c r="A629" s="2539"/>
      <c r="B629" s="2539"/>
      <c r="C629" s="2539"/>
      <c r="D629" s="2539"/>
      <c r="E629" s="2539"/>
      <c r="F629" s="2539"/>
      <c r="G629" s="2539"/>
      <c r="H629" s="2539"/>
      <c r="I629" s="2539"/>
      <c r="J629" s="2539"/>
      <c r="K629" s="2539"/>
    </row>
    <row r="630" spans="1:11" ht="15.75" customHeight="1">
      <c r="A630" s="2539"/>
      <c r="B630" s="2539"/>
      <c r="C630" s="2539"/>
      <c r="D630" s="2539"/>
      <c r="E630" s="2539"/>
      <c r="F630" s="2539"/>
      <c r="G630" s="2539"/>
      <c r="H630" s="2539"/>
      <c r="I630" s="2539"/>
      <c r="J630" s="2539"/>
      <c r="K630" s="2539"/>
    </row>
    <row r="631" spans="1:11" ht="15.75" customHeight="1">
      <c r="A631" s="2539"/>
      <c r="B631" s="2539"/>
      <c r="C631" s="2539"/>
      <c r="D631" s="2539"/>
      <c r="E631" s="2539"/>
      <c r="F631" s="2539"/>
      <c r="G631" s="2539"/>
      <c r="H631" s="2539"/>
      <c r="I631" s="2539"/>
      <c r="J631" s="2539"/>
      <c r="K631" s="2539"/>
    </row>
    <row r="632" spans="1:11" ht="15.75" customHeight="1">
      <c r="A632" s="2539"/>
      <c r="B632" s="2539"/>
      <c r="C632" s="2539"/>
      <c r="D632" s="2539"/>
      <c r="E632" s="2539"/>
      <c r="F632" s="2539"/>
      <c r="G632" s="2539"/>
      <c r="H632" s="2539"/>
      <c r="I632" s="2539"/>
      <c r="J632" s="2539"/>
      <c r="K632" s="2539"/>
    </row>
    <row r="633" spans="1:11" ht="15.75" customHeight="1">
      <c r="A633" s="2539"/>
      <c r="B633" s="2539"/>
      <c r="C633" s="2539"/>
      <c r="D633" s="2539"/>
      <c r="E633" s="2539"/>
      <c r="F633" s="2539"/>
      <c r="G633" s="2539"/>
      <c r="H633" s="2539"/>
      <c r="I633" s="2539"/>
      <c r="J633" s="2539"/>
      <c r="K633" s="2539"/>
    </row>
    <row r="634" spans="1:11" ht="15.75" customHeight="1">
      <c r="A634" s="2539"/>
      <c r="B634" s="2539"/>
      <c r="C634" s="2539"/>
      <c r="D634" s="2539"/>
      <c r="E634" s="2539"/>
      <c r="F634" s="2539"/>
      <c r="G634" s="2539"/>
      <c r="H634" s="2539"/>
      <c r="I634" s="2539"/>
      <c r="J634" s="2539"/>
      <c r="K634" s="2539"/>
    </row>
    <row r="635" spans="1:11" ht="15.75" customHeight="1">
      <c r="A635" s="2539"/>
      <c r="B635" s="2539"/>
      <c r="C635" s="2539"/>
      <c r="D635" s="2539"/>
      <c r="E635" s="2539"/>
      <c r="F635" s="2539"/>
      <c r="G635" s="2539"/>
      <c r="H635" s="2539"/>
      <c r="I635" s="2539"/>
      <c r="J635" s="2539"/>
      <c r="K635" s="2539"/>
    </row>
    <row r="636" spans="1:11" ht="15.75" customHeight="1">
      <c r="A636" s="2539"/>
      <c r="B636" s="2539"/>
      <c r="C636" s="2539"/>
      <c r="D636" s="2539"/>
      <c r="E636" s="2539"/>
      <c r="F636" s="2539"/>
      <c r="G636" s="2539"/>
      <c r="H636" s="2539"/>
      <c r="I636" s="2539"/>
      <c r="J636" s="2539"/>
      <c r="K636" s="2539"/>
    </row>
    <row r="637" spans="1:11" ht="15.75" customHeight="1">
      <c r="A637" s="2539"/>
      <c r="B637" s="2539"/>
      <c r="C637" s="2539"/>
      <c r="D637" s="2539"/>
      <c r="E637" s="2539"/>
      <c r="F637" s="2539"/>
      <c r="G637" s="2539"/>
      <c r="H637" s="2539"/>
      <c r="I637" s="2539"/>
      <c r="J637" s="2539"/>
      <c r="K637" s="2539"/>
    </row>
    <row r="638" spans="1:11" ht="15.75" customHeight="1">
      <c r="A638" s="2539"/>
      <c r="B638" s="2539"/>
      <c r="C638" s="2539"/>
      <c r="D638" s="2539"/>
      <c r="E638" s="2539"/>
      <c r="F638" s="2539"/>
      <c r="G638" s="2539"/>
      <c r="H638" s="2539"/>
      <c r="I638" s="2539"/>
      <c r="J638" s="2539"/>
      <c r="K638" s="2539"/>
    </row>
    <row r="639" spans="1:11" ht="15.75" customHeight="1">
      <c r="A639" s="2539"/>
      <c r="B639" s="2539"/>
      <c r="C639" s="2539"/>
      <c r="D639" s="2539"/>
      <c r="E639" s="2539"/>
      <c r="F639" s="2539"/>
      <c r="G639" s="2539"/>
      <c r="H639" s="2539"/>
      <c r="I639" s="2539"/>
      <c r="J639" s="2539"/>
      <c r="K639" s="2539"/>
    </row>
    <row r="640" spans="1:11" ht="15.75" customHeight="1">
      <c r="A640" s="2539"/>
      <c r="B640" s="2539"/>
      <c r="C640" s="2539"/>
      <c r="D640" s="2539"/>
      <c r="E640" s="2539"/>
      <c r="F640" s="2539"/>
      <c r="G640" s="2539"/>
      <c r="H640" s="2539"/>
      <c r="I640" s="2539"/>
      <c r="J640" s="2539"/>
      <c r="K640" s="2539"/>
    </row>
    <row r="641" spans="1:11" ht="15.75" customHeight="1">
      <c r="A641" s="2539"/>
      <c r="B641" s="2539"/>
      <c r="C641" s="2539"/>
      <c r="D641" s="2539"/>
      <c r="E641" s="2539"/>
      <c r="F641" s="2539"/>
      <c r="G641" s="2539"/>
      <c r="H641" s="2539"/>
      <c r="I641" s="2539"/>
      <c r="J641" s="2539"/>
      <c r="K641" s="2539"/>
    </row>
    <row r="642" spans="1:11" ht="15.75" customHeight="1">
      <c r="A642" s="2539"/>
      <c r="B642" s="2539"/>
      <c r="C642" s="2539"/>
      <c r="D642" s="2539"/>
      <c r="E642" s="2539"/>
      <c r="F642" s="2539"/>
      <c r="G642" s="2539"/>
      <c r="H642" s="2539"/>
      <c r="I642" s="2539"/>
      <c r="J642" s="2539"/>
      <c r="K642" s="2539"/>
    </row>
    <row r="643" spans="1:11" ht="15.75" customHeight="1">
      <c r="A643" s="2539"/>
      <c r="B643" s="2539"/>
      <c r="C643" s="2539"/>
      <c r="D643" s="2539"/>
      <c r="E643" s="2539"/>
      <c r="F643" s="2539"/>
      <c r="G643" s="2539"/>
      <c r="H643" s="2539"/>
      <c r="I643" s="2539"/>
      <c r="J643" s="2539"/>
      <c r="K643" s="2539"/>
    </row>
    <row r="644" spans="1:11" ht="15.75" customHeight="1">
      <c r="A644" s="2539"/>
      <c r="B644" s="2539"/>
      <c r="C644" s="2539"/>
      <c r="D644" s="2539"/>
      <c r="E644" s="2539"/>
      <c r="F644" s="2539"/>
      <c r="G644" s="2539"/>
      <c r="H644" s="2539"/>
      <c r="I644" s="2539"/>
      <c r="J644" s="2539"/>
      <c r="K644" s="2539"/>
    </row>
    <row r="645" spans="1:11" ht="15.75" customHeight="1">
      <c r="A645" s="2539"/>
      <c r="B645" s="2539"/>
      <c r="C645" s="2539"/>
      <c r="D645" s="2539"/>
      <c r="E645" s="2539"/>
      <c r="F645" s="2539"/>
      <c r="G645" s="2539"/>
      <c r="H645" s="2539"/>
      <c r="I645" s="2539"/>
      <c r="J645" s="2539"/>
      <c r="K645" s="2539"/>
    </row>
    <row r="646" spans="1:11" ht="15.75" customHeight="1">
      <c r="A646" s="2539"/>
      <c r="B646" s="2539"/>
      <c r="C646" s="2539"/>
      <c r="D646" s="2539"/>
      <c r="E646" s="2539"/>
      <c r="F646" s="2539"/>
      <c r="G646" s="2539"/>
      <c r="H646" s="2539"/>
      <c r="I646" s="2539"/>
      <c r="J646" s="2539"/>
      <c r="K646" s="2539"/>
    </row>
    <row r="647" spans="1:11" ht="15.75" customHeight="1">
      <c r="A647" s="2539"/>
      <c r="B647" s="2539"/>
      <c r="C647" s="2539"/>
      <c r="D647" s="2539"/>
      <c r="E647" s="2539"/>
      <c r="F647" s="2539"/>
      <c r="G647" s="2539"/>
      <c r="H647" s="2539"/>
      <c r="I647" s="2539"/>
      <c r="J647" s="2539"/>
      <c r="K647" s="2539"/>
    </row>
    <row r="648" spans="1:11" ht="15.75" customHeight="1">
      <c r="A648" s="2539"/>
      <c r="B648" s="2539"/>
      <c r="C648" s="2539"/>
      <c r="D648" s="2539"/>
      <c r="E648" s="2539"/>
      <c r="F648" s="2539"/>
      <c r="G648" s="2539"/>
      <c r="H648" s="2539"/>
      <c r="I648" s="2539"/>
      <c r="J648" s="2539"/>
      <c r="K648" s="2539"/>
    </row>
    <row r="649" spans="1:11" ht="15.75" customHeight="1">
      <c r="A649" s="2539"/>
      <c r="B649" s="2539"/>
      <c r="C649" s="2539"/>
      <c r="D649" s="2539"/>
      <c r="E649" s="2539"/>
      <c r="F649" s="2539"/>
      <c r="G649" s="2539"/>
      <c r="H649" s="2539"/>
      <c r="I649" s="2539"/>
      <c r="J649" s="2539"/>
      <c r="K649" s="2539"/>
    </row>
    <row r="650" spans="1:11" ht="15.75" customHeight="1">
      <c r="A650" s="2539"/>
      <c r="B650" s="2539"/>
      <c r="C650" s="2539"/>
      <c r="D650" s="2539"/>
      <c r="E650" s="2539"/>
      <c r="F650" s="2539"/>
      <c r="G650" s="2539"/>
      <c r="H650" s="2539"/>
      <c r="I650" s="2539"/>
      <c r="J650" s="2539"/>
      <c r="K650" s="2539"/>
    </row>
    <row r="651" spans="1:11" ht="15.75" customHeight="1">
      <c r="A651" s="2539"/>
      <c r="B651" s="2539"/>
      <c r="C651" s="2539"/>
      <c r="D651" s="2539"/>
      <c r="E651" s="2539"/>
      <c r="F651" s="2539"/>
      <c r="G651" s="2539"/>
      <c r="H651" s="2539"/>
      <c r="I651" s="2539"/>
      <c r="J651" s="2539"/>
      <c r="K651" s="2539"/>
    </row>
    <row r="652" spans="1:11" ht="15.75" customHeight="1">
      <c r="A652" s="2539"/>
      <c r="B652" s="2539"/>
      <c r="C652" s="2539"/>
      <c r="D652" s="2539"/>
      <c r="E652" s="2539"/>
      <c r="F652" s="2539"/>
      <c r="G652" s="2539"/>
      <c r="H652" s="2539"/>
      <c r="I652" s="2539"/>
      <c r="J652" s="2539"/>
      <c r="K652" s="2539"/>
    </row>
    <row r="653" spans="1:11" ht="15.75" customHeight="1">
      <c r="A653" s="2539"/>
      <c r="B653" s="2539"/>
      <c r="C653" s="2539"/>
      <c r="D653" s="2539"/>
      <c r="E653" s="2539"/>
      <c r="F653" s="2539"/>
      <c r="G653" s="2539"/>
      <c r="H653" s="2539"/>
      <c r="I653" s="2539"/>
      <c r="J653" s="2539"/>
      <c r="K653" s="2539"/>
    </row>
    <row r="654" spans="1:11" ht="15.75" customHeight="1">
      <c r="A654" s="2539"/>
      <c r="B654" s="2539"/>
      <c r="C654" s="2539"/>
      <c r="D654" s="2539"/>
      <c r="E654" s="2539"/>
      <c r="F654" s="2539"/>
      <c r="G654" s="2539"/>
      <c r="H654" s="2539"/>
      <c r="I654" s="2539"/>
      <c r="J654" s="2539"/>
      <c r="K654" s="2539"/>
    </row>
    <row r="655" spans="1:11" ht="15.75" customHeight="1">
      <c r="A655" s="2539"/>
      <c r="B655" s="2539"/>
      <c r="C655" s="2539"/>
      <c r="D655" s="2539"/>
      <c r="E655" s="2539"/>
      <c r="F655" s="2539"/>
      <c r="G655" s="2539"/>
      <c r="H655" s="2539"/>
      <c r="I655" s="2539"/>
      <c r="J655" s="2539"/>
      <c r="K655" s="2539"/>
    </row>
    <row r="656" spans="1:11" ht="15.75" customHeight="1">
      <c r="A656" s="2539"/>
      <c r="B656" s="2539"/>
      <c r="C656" s="2539"/>
      <c r="D656" s="2539"/>
      <c r="E656" s="2539"/>
      <c r="F656" s="2539"/>
      <c r="G656" s="2539"/>
      <c r="H656" s="2539"/>
      <c r="I656" s="2539"/>
      <c r="J656" s="2539"/>
      <c r="K656" s="2539"/>
    </row>
    <row r="657" spans="1:11" ht="15.75" customHeight="1">
      <c r="A657" s="2539"/>
      <c r="B657" s="2539"/>
      <c r="C657" s="2539"/>
      <c r="D657" s="2539"/>
      <c r="E657" s="2539"/>
      <c r="F657" s="2539"/>
      <c r="G657" s="2539"/>
      <c r="H657" s="2539"/>
      <c r="I657" s="2539"/>
      <c r="J657" s="2539"/>
      <c r="K657" s="2539"/>
    </row>
    <row r="658" spans="1:11" ht="15.75" customHeight="1">
      <c r="A658" s="2539"/>
      <c r="B658" s="2539"/>
      <c r="C658" s="2539"/>
      <c r="D658" s="2539"/>
      <c r="E658" s="2539"/>
      <c r="F658" s="2539"/>
      <c r="G658" s="2539"/>
      <c r="H658" s="2539"/>
      <c r="I658" s="2539"/>
      <c r="J658" s="2539"/>
      <c r="K658" s="2539"/>
    </row>
    <row r="659" spans="1:11" ht="15.75" customHeight="1">
      <c r="A659" s="2539"/>
      <c r="B659" s="2539"/>
      <c r="C659" s="2539"/>
      <c r="D659" s="2539"/>
      <c r="E659" s="2539"/>
      <c r="F659" s="2539"/>
      <c r="G659" s="2539"/>
      <c r="H659" s="2539"/>
      <c r="I659" s="2539"/>
      <c r="J659" s="2539"/>
      <c r="K659" s="2539"/>
    </row>
    <row r="660" spans="1:11" ht="15.75" customHeight="1">
      <c r="A660" s="2539"/>
      <c r="B660" s="2539"/>
      <c r="C660" s="2539"/>
      <c r="D660" s="2539"/>
      <c r="E660" s="2539"/>
      <c r="F660" s="2539"/>
      <c r="G660" s="2539"/>
      <c r="H660" s="2539"/>
      <c r="I660" s="2539"/>
      <c r="J660" s="2539"/>
      <c r="K660" s="2539"/>
    </row>
    <row r="661" spans="1:11" ht="15.75" customHeight="1">
      <c r="A661" s="2539"/>
      <c r="B661" s="2539"/>
      <c r="C661" s="2539"/>
      <c r="D661" s="2539"/>
      <c r="E661" s="2539"/>
      <c r="F661" s="2539"/>
      <c r="G661" s="2539"/>
      <c r="H661" s="2539"/>
      <c r="I661" s="2539"/>
      <c r="J661" s="2539"/>
      <c r="K661" s="2539"/>
    </row>
    <row r="662" spans="1:11" ht="15.75" customHeight="1">
      <c r="A662" s="2539"/>
      <c r="B662" s="2539"/>
      <c r="C662" s="2539"/>
      <c r="D662" s="2539"/>
      <c r="E662" s="2539"/>
      <c r="F662" s="2539"/>
      <c r="G662" s="2539"/>
      <c r="H662" s="2539"/>
      <c r="I662" s="2539"/>
      <c r="J662" s="2539"/>
      <c r="K662" s="2539"/>
    </row>
    <row r="663" spans="1:11" ht="15.75" customHeight="1">
      <c r="A663" s="2539"/>
      <c r="B663" s="2539"/>
      <c r="C663" s="2539"/>
      <c r="D663" s="2539"/>
      <c r="E663" s="2539"/>
      <c r="F663" s="2539"/>
      <c r="G663" s="2539"/>
      <c r="H663" s="2539"/>
      <c r="I663" s="2539"/>
      <c r="J663" s="2539"/>
      <c r="K663" s="2539"/>
    </row>
    <row r="664" spans="1:11" ht="15.75" customHeight="1">
      <c r="A664" s="2539"/>
      <c r="B664" s="2539"/>
      <c r="C664" s="2539"/>
      <c r="D664" s="2539"/>
      <c r="E664" s="2539"/>
      <c r="F664" s="2539"/>
      <c r="G664" s="2539"/>
      <c r="H664" s="2539"/>
      <c r="I664" s="2539"/>
      <c r="J664" s="2539"/>
      <c r="K664" s="2539"/>
    </row>
    <row r="665" spans="1:11" ht="15.75" customHeight="1">
      <c r="A665" s="2539"/>
      <c r="B665" s="2539"/>
      <c r="C665" s="2539"/>
      <c r="D665" s="2539"/>
      <c r="E665" s="2539"/>
      <c r="F665" s="2539"/>
      <c r="G665" s="2539"/>
      <c r="H665" s="2539"/>
      <c r="I665" s="2539"/>
      <c r="J665" s="2539"/>
      <c r="K665" s="2539"/>
    </row>
    <row r="666" spans="1:11" ht="15.75" customHeight="1">
      <c r="A666" s="2539"/>
      <c r="B666" s="2539"/>
      <c r="C666" s="2539"/>
      <c r="D666" s="2539"/>
      <c r="E666" s="2539"/>
      <c r="F666" s="2539"/>
      <c r="G666" s="2539"/>
      <c r="H666" s="2539"/>
      <c r="I666" s="2539"/>
      <c r="J666" s="2539"/>
      <c r="K666" s="2539"/>
    </row>
    <row r="667" spans="1:11" ht="15.75" customHeight="1">
      <c r="A667" s="2539"/>
      <c r="B667" s="2539"/>
      <c r="C667" s="2539"/>
      <c r="D667" s="2539"/>
      <c r="E667" s="2539"/>
      <c r="F667" s="2539"/>
      <c r="G667" s="2539"/>
      <c r="H667" s="2539"/>
      <c r="I667" s="2539"/>
      <c r="J667" s="2539"/>
      <c r="K667" s="2539"/>
    </row>
    <row r="668" spans="1:11" ht="15.75" customHeight="1">
      <c r="A668" s="2539"/>
      <c r="B668" s="2539"/>
      <c r="C668" s="2539"/>
      <c r="D668" s="2539"/>
      <c r="E668" s="2539"/>
      <c r="F668" s="2539"/>
      <c r="G668" s="2539"/>
      <c r="H668" s="2539"/>
      <c r="I668" s="2539"/>
      <c r="J668" s="2539"/>
      <c r="K668" s="2539"/>
    </row>
    <row r="669" spans="1:11" ht="15.75" customHeight="1">
      <c r="A669" s="2539"/>
      <c r="B669" s="2539"/>
      <c r="C669" s="2539"/>
      <c r="D669" s="2539"/>
      <c r="E669" s="2539"/>
      <c r="F669" s="2539"/>
      <c r="G669" s="2539"/>
      <c r="H669" s="2539"/>
      <c r="I669" s="2539"/>
      <c r="J669" s="2539"/>
      <c r="K669" s="2539"/>
    </row>
    <row r="670" spans="1:11" ht="15.75" customHeight="1">
      <c r="A670" s="2539"/>
      <c r="B670" s="2539"/>
      <c r="C670" s="2539"/>
      <c r="D670" s="2539"/>
      <c r="E670" s="2539"/>
      <c r="F670" s="2539"/>
      <c r="G670" s="2539"/>
      <c r="H670" s="2539"/>
      <c r="I670" s="2539"/>
      <c r="J670" s="2539"/>
      <c r="K670" s="2539"/>
    </row>
    <row r="671" spans="1:11" ht="15.75" customHeight="1">
      <c r="A671" s="2539"/>
      <c r="B671" s="2539"/>
      <c r="C671" s="2539"/>
      <c r="D671" s="2539"/>
      <c r="E671" s="2539"/>
      <c r="F671" s="2539"/>
      <c r="G671" s="2539"/>
      <c r="H671" s="2539"/>
      <c r="I671" s="2539"/>
      <c r="J671" s="2539"/>
      <c r="K671" s="2539"/>
    </row>
    <row r="672" spans="1:11" ht="15.75" customHeight="1">
      <c r="A672" s="2539"/>
      <c r="B672" s="2539"/>
      <c r="C672" s="2539"/>
      <c r="D672" s="2539"/>
      <c r="E672" s="2539"/>
      <c r="F672" s="2539"/>
      <c r="G672" s="2539"/>
      <c r="H672" s="2539"/>
      <c r="I672" s="2539"/>
      <c r="J672" s="2539"/>
      <c r="K672" s="2539"/>
    </row>
    <row r="673" spans="1:11" ht="15.75" customHeight="1">
      <c r="A673" s="2539"/>
      <c r="B673" s="2539"/>
      <c r="C673" s="2539"/>
      <c r="D673" s="2539"/>
      <c r="E673" s="2539"/>
      <c r="F673" s="2539"/>
      <c r="G673" s="2539"/>
      <c r="H673" s="2539"/>
      <c r="I673" s="2539"/>
      <c r="J673" s="2539"/>
      <c r="K673" s="2539"/>
    </row>
    <row r="674" spans="1:11" ht="15.75" customHeight="1">
      <c r="A674" s="2539"/>
      <c r="B674" s="2539"/>
      <c r="C674" s="2539"/>
      <c r="D674" s="2539"/>
      <c r="E674" s="2539"/>
      <c r="F674" s="2539"/>
      <c r="G674" s="2539"/>
      <c r="H674" s="2539"/>
      <c r="I674" s="2539"/>
      <c r="J674" s="2539"/>
      <c r="K674" s="2539"/>
    </row>
    <row r="675" spans="1:11" ht="15.75" customHeight="1">
      <c r="A675" s="2539"/>
      <c r="B675" s="2539"/>
      <c r="C675" s="2539"/>
      <c r="D675" s="2539"/>
      <c r="E675" s="2539"/>
      <c r="F675" s="2539"/>
      <c r="G675" s="2539"/>
      <c r="H675" s="2539"/>
      <c r="I675" s="2539"/>
      <c r="J675" s="2539"/>
      <c r="K675" s="2539"/>
    </row>
    <row r="676" spans="1:11" ht="15.75" customHeight="1">
      <c r="A676" s="2539"/>
      <c r="B676" s="2539"/>
      <c r="C676" s="2539"/>
      <c r="D676" s="2539"/>
      <c r="E676" s="2539"/>
      <c r="F676" s="2539"/>
      <c r="G676" s="2539"/>
      <c r="H676" s="2539"/>
      <c r="I676" s="2539"/>
      <c r="J676" s="2539"/>
      <c r="K676" s="2539"/>
    </row>
    <row r="677" spans="1:11" ht="15.75" customHeight="1">
      <c r="A677" s="2539"/>
      <c r="B677" s="2539"/>
      <c r="C677" s="2539"/>
      <c r="D677" s="2539"/>
      <c r="E677" s="2539"/>
      <c r="F677" s="2539"/>
      <c r="G677" s="2539"/>
      <c r="H677" s="2539"/>
      <c r="I677" s="2539"/>
      <c r="J677" s="2539"/>
      <c r="K677" s="2539"/>
    </row>
    <row r="678" spans="1:11" ht="15.75" customHeight="1">
      <c r="A678" s="2539"/>
      <c r="B678" s="2539"/>
      <c r="C678" s="2539"/>
      <c r="D678" s="2539"/>
      <c r="E678" s="2539"/>
      <c r="F678" s="2539"/>
      <c r="G678" s="2539"/>
      <c r="H678" s="2539"/>
      <c r="I678" s="2539"/>
      <c r="J678" s="2539"/>
      <c r="K678" s="2539"/>
    </row>
    <row r="679" spans="1:11" ht="15.75" customHeight="1">
      <c r="A679" s="2539"/>
      <c r="B679" s="2539"/>
      <c r="C679" s="2539"/>
      <c r="D679" s="2539"/>
      <c r="E679" s="2539"/>
      <c r="F679" s="2539"/>
      <c r="G679" s="2539"/>
      <c r="H679" s="2539"/>
      <c r="I679" s="2539"/>
      <c r="J679" s="2539"/>
      <c r="K679" s="2539"/>
    </row>
    <row r="680" spans="1:11" ht="15.75" customHeight="1">
      <c r="A680" s="2539"/>
      <c r="B680" s="2539"/>
      <c r="C680" s="2539"/>
      <c r="D680" s="2539"/>
      <c r="E680" s="2539"/>
      <c r="F680" s="2539"/>
      <c r="G680" s="2539"/>
      <c r="H680" s="2539"/>
      <c r="I680" s="2539"/>
      <c r="J680" s="2539"/>
      <c r="K680" s="2539"/>
    </row>
    <row r="681" spans="1:11" ht="15.75" customHeight="1">
      <c r="A681" s="2539"/>
      <c r="B681" s="2539"/>
      <c r="C681" s="2539"/>
      <c r="D681" s="2539"/>
      <c r="E681" s="2539"/>
      <c r="F681" s="2539"/>
      <c r="G681" s="2539"/>
      <c r="H681" s="2539"/>
      <c r="I681" s="2539"/>
      <c r="J681" s="2539"/>
      <c r="K681" s="2539"/>
    </row>
    <row r="682" spans="1:11" ht="15.75" customHeight="1">
      <c r="A682" s="2539"/>
      <c r="B682" s="2539"/>
      <c r="C682" s="2539"/>
      <c r="D682" s="2539"/>
      <c r="E682" s="2539"/>
      <c r="F682" s="2539"/>
      <c r="G682" s="2539"/>
      <c r="H682" s="2539"/>
      <c r="I682" s="2539"/>
      <c r="J682" s="2539"/>
      <c r="K682" s="2539"/>
    </row>
    <row r="683" spans="1:11" ht="15.75" customHeight="1">
      <c r="A683" s="2539"/>
      <c r="B683" s="2539"/>
      <c r="C683" s="2539"/>
      <c r="D683" s="2539"/>
      <c r="E683" s="2539"/>
      <c r="F683" s="2539"/>
      <c r="G683" s="2539"/>
      <c r="H683" s="2539"/>
      <c r="I683" s="2539"/>
      <c r="J683" s="2539"/>
      <c r="K683" s="2539"/>
    </row>
    <row r="684" spans="1:11" ht="15.75" customHeight="1">
      <c r="A684" s="2539"/>
      <c r="B684" s="2539"/>
      <c r="C684" s="2539"/>
      <c r="D684" s="2539"/>
      <c r="E684" s="2539"/>
      <c r="F684" s="2539"/>
      <c r="G684" s="2539"/>
      <c r="H684" s="2539"/>
      <c r="I684" s="2539"/>
      <c r="J684" s="2539"/>
      <c r="K684" s="2539"/>
    </row>
    <row r="685" spans="1:11" ht="15.75" customHeight="1">
      <c r="A685" s="2539"/>
      <c r="B685" s="2539"/>
      <c r="C685" s="2539"/>
      <c r="D685" s="2539"/>
      <c r="E685" s="2539"/>
      <c r="F685" s="2539"/>
      <c r="G685" s="2539"/>
      <c r="H685" s="2539"/>
      <c r="I685" s="2539"/>
      <c r="J685" s="2539"/>
      <c r="K685" s="2539"/>
    </row>
    <row r="686" spans="1:11" ht="15.75" customHeight="1">
      <c r="A686" s="2539"/>
      <c r="B686" s="2539"/>
      <c r="C686" s="2539"/>
      <c r="D686" s="2539"/>
      <c r="E686" s="2539"/>
      <c r="F686" s="2539"/>
      <c r="G686" s="2539"/>
      <c r="H686" s="2539"/>
      <c r="I686" s="2539"/>
      <c r="J686" s="2539"/>
      <c r="K686" s="2539"/>
    </row>
    <row r="687" spans="1:11" ht="15.75" customHeight="1">
      <c r="A687" s="2539"/>
      <c r="B687" s="2539"/>
      <c r="C687" s="2539"/>
      <c r="D687" s="2539"/>
      <c r="E687" s="2539"/>
      <c r="F687" s="2539"/>
      <c r="G687" s="2539"/>
      <c r="H687" s="2539"/>
      <c r="I687" s="2539"/>
      <c r="J687" s="2539"/>
      <c r="K687" s="2539"/>
    </row>
    <row r="688" spans="1:11" ht="15.75" customHeight="1">
      <c r="A688" s="2539"/>
      <c r="B688" s="2539"/>
      <c r="C688" s="2539"/>
      <c r="D688" s="2539"/>
      <c r="E688" s="2539"/>
      <c r="F688" s="2539"/>
      <c r="G688" s="2539"/>
      <c r="H688" s="2539"/>
      <c r="I688" s="2539"/>
      <c r="J688" s="2539"/>
      <c r="K688" s="2539"/>
    </row>
    <row r="689" spans="1:11" ht="15.75" customHeight="1">
      <c r="A689" s="2539"/>
      <c r="B689" s="2539"/>
      <c r="C689" s="2539"/>
      <c r="D689" s="2539"/>
      <c r="E689" s="2539"/>
      <c r="F689" s="2539"/>
      <c r="G689" s="2539"/>
      <c r="H689" s="2539"/>
      <c r="I689" s="2539"/>
      <c r="J689" s="2539"/>
      <c r="K689" s="2539"/>
    </row>
    <row r="690" spans="1:11" ht="15.75" customHeight="1">
      <c r="A690" s="2539"/>
      <c r="B690" s="2539"/>
      <c r="C690" s="2539"/>
      <c r="D690" s="2539"/>
      <c r="E690" s="2539"/>
      <c r="F690" s="2539"/>
      <c r="G690" s="2539"/>
      <c r="H690" s="2539"/>
      <c r="I690" s="2539"/>
      <c r="J690" s="2539"/>
      <c r="K690" s="2539"/>
    </row>
    <row r="691" spans="1:11" ht="15.75" customHeight="1">
      <c r="A691" s="2539"/>
      <c r="B691" s="2539"/>
      <c r="C691" s="2539"/>
      <c r="D691" s="2539"/>
      <c r="E691" s="2539"/>
      <c r="F691" s="2539"/>
      <c r="G691" s="2539"/>
      <c r="H691" s="2539"/>
      <c r="I691" s="2539"/>
      <c r="J691" s="2539"/>
      <c r="K691" s="2539"/>
    </row>
    <row r="692" spans="1:11" ht="15.75" customHeight="1">
      <c r="A692" s="2539"/>
      <c r="B692" s="2539"/>
      <c r="C692" s="2539"/>
      <c r="D692" s="2539"/>
      <c r="E692" s="2539"/>
      <c r="F692" s="2539"/>
      <c r="G692" s="2539"/>
      <c r="H692" s="2539"/>
      <c r="I692" s="2539"/>
      <c r="J692" s="2539"/>
      <c r="K692" s="2539"/>
    </row>
    <row r="693" spans="1:11" ht="15.75" customHeight="1">
      <c r="A693" s="2539"/>
      <c r="B693" s="2539"/>
      <c r="C693" s="2539"/>
      <c r="D693" s="2539"/>
      <c r="E693" s="2539"/>
      <c r="F693" s="2539"/>
      <c r="G693" s="2539"/>
      <c r="H693" s="2539"/>
      <c r="I693" s="2539"/>
      <c r="J693" s="2539"/>
      <c r="K693" s="2539"/>
    </row>
    <row r="694" spans="1:11" ht="15.75" customHeight="1">
      <c r="A694" s="2539"/>
      <c r="B694" s="2539"/>
      <c r="C694" s="2539"/>
      <c r="D694" s="2539"/>
      <c r="E694" s="2539"/>
      <c r="F694" s="2539"/>
      <c r="G694" s="2539"/>
      <c r="H694" s="2539"/>
      <c r="I694" s="2539"/>
      <c r="J694" s="2539"/>
      <c r="K694" s="2539"/>
    </row>
    <row r="695" spans="1:11" ht="15.75" customHeight="1">
      <c r="A695" s="2539"/>
      <c r="B695" s="2539"/>
      <c r="C695" s="2539"/>
      <c r="D695" s="2539"/>
      <c r="E695" s="2539"/>
      <c r="F695" s="2539"/>
      <c r="G695" s="2539"/>
      <c r="H695" s="2539"/>
      <c r="I695" s="2539"/>
      <c r="J695" s="2539"/>
      <c r="K695" s="2539"/>
    </row>
    <row r="696" spans="1:11" ht="15.75" customHeight="1">
      <c r="A696" s="2539"/>
      <c r="B696" s="2539"/>
      <c r="C696" s="2539"/>
      <c r="D696" s="2539"/>
      <c r="E696" s="2539"/>
      <c r="F696" s="2539"/>
      <c r="G696" s="2539"/>
      <c r="H696" s="2539"/>
      <c r="I696" s="2539"/>
      <c r="J696" s="2539"/>
      <c r="K696" s="2539"/>
    </row>
    <row r="697" spans="1:11" ht="15.75" customHeight="1">
      <c r="A697" s="2539"/>
      <c r="B697" s="2539"/>
      <c r="C697" s="2539"/>
      <c r="D697" s="2539"/>
      <c r="E697" s="2539"/>
      <c r="F697" s="2539"/>
      <c r="G697" s="2539"/>
      <c r="H697" s="2539"/>
      <c r="I697" s="2539"/>
      <c r="J697" s="2539"/>
      <c r="K697" s="2539"/>
    </row>
    <row r="698" spans="1:11" ht="15.75" customHeight="1">
      <c r="A698" s="2539"/>
      <c r="B698" s="2539"/>
      <c r="C698" s="2539"/>
      <c r="D698" s="2539"/>
      <c r="E698" s="2539"/>
      <c r="F698" s="2539"/>
      <c r="G698" s="2539"/>
      <c r="H698" s="2539"/>
      <c r="I698" s="2539"/>
      <c r="J698" s="2539"/>
      <c r="K698" s="2539"/>
    </row>
    <row r="699" spans="1:11" ht="15.75" customHeight="1">
      <c r="A699" s="2539"/>
      <c r="B699" s="2539"/>
      <c r="C699" s="2539"/>
      <c r="D699" s="2539"/>
      <c r="E699" s="2539"/>
      <c r="F699" s="2539"/>
      <c r="G699" s="2539"/>
      <c r="H699" s="2539"/>
      <c r="I699" s="2539"/>
      <c r="J699" s="2539"/>
      <c r="K699" s="2539"/>
    </row>
    <row r="700" spans="1:11" ht="15.75" customHeight="1">
      <c r="A700" s="2539"/>
      <c r="B700" s="2539"/>
      <c r="C700" s="2539"/>
      <c r="D700" s="2539"/>
      <c r="E700" s="2539"/>
      <c r="F700" s="2539"/>
      <c r="G700" s="2539"/>
      <c r="H700" s="2539"/>
      <c r="I700" s="2539"/>
      <c r="J700" s="2539"/>
      <c r="K700" s="2539"/>
    </row>
    <row r="701" spans="1:11" ht="15.75" customHeight="1">
      <c r="A701" s="2539"/>
      <c r="B701" s="2539"/>
      <c r="C701" s="2539"/>
      <c r="D701" s="2539"/>
      <c r="E701" s="2539"/>
      <c r="F701" s="2539"/>
      <c r="G701" s="2539"/>
      <c r="H701" s="2539"/>
      <c r="I701" s="2539"/>
      <c r="J701" s="2539"/>
      <c r="K701" s="2539"/>
    </row>
    <row r="702" spans="1:11" ht="15.75" customHeight="1">
      <c r="A702" s="2539"/>
      <c r="B702" s="2539"/>
      <c r="C702" s="2539"/>
      <c r="D702" s="2539"/>
      <c r="E702" s="2539"/>
      <c r="F702" s="2539"/>
      <c r="G702" s="2539"/>
      <c r="H702" s="2539"/>
      <c r="I702" s="2539"/>
      <c r="J702" s="2539"/>
      <c r="K702" s="2539"/>
    </row>
    <row r="703" spans="1:11" ht="15.75" customHeight="1">
      <c r="A703" s="2539"/>
      <c r="B703" s="2539"/>
      <c r="C703" s="2539"/>
      <c r="D703" s="2539"/>
      <c r="E703" s="2539"/>
      <c r="F703" s="2539"/>
      <c r="G703" s="2539"/>
      <c r="H703" s="2539"/>
      <c r="I703" s="2539"/>
      <c r="J703" s="2539"/>
      <c r="K703" s="2539"/>
    </row>
    <row r="704" spans="1:11" ht="15.75" customHeight="1">
      <c r="A704" s="2539"/>
      <c r="B704" s="2539"/>
      <c r="C704" s="2539"/>
      <c r="D704" s="2539"/>
      <c r="E704" s="2539"/>
      <c r="F704" s="2539"/>
      <c r="G704" s="2539"/>
      <c r="H704" s="2539"/>
      <c r="I704" s="2539"/>
      <c r="J704" s="2539"/>
      <c r="K704" s="2539"/>
    </row>
    <row r="705" spans="1:11" ht="15.75" customHeight="1">
      <c r="A705" s="2539"/>
      <c r="B705" s="2539"/>
      <c r="C705" s="2539"/>
      <c r="D705" s="2539"/>
      <c r="E705" s="2539"/>
      <c r="F705" s="2539"/>
      <c r="G705" s="2539"/>
      <c r="H705" s="2539"/>
      <c r="I705" s="2539"/>
      <c r="J705" s="2539"/>
      <c r="K705" s="2539"/>
    </row>
    <row r="706" spans="1:11" ht="15.75" customHeight="1">
      <c r="A706" s="2539"/>
      <c r="B706" s="2539"/>
      <c r="C706" s="2539"/>
      <c r="D706" s="2539"/>
      <c r="E706" s="2539"/>
      <c r="F706" s="2539"/>
      <c r="G706" s="2539"/>
      <c r="H706" s="2539"/>
      <c r="I706" s="2539"/>
      <c r="J706" s="2539"/>
      <c r="K706" s="2539"/>
    </row>
    <row r="707" spans="1:11" ht="15.75" customHeight="1">
      <c r="A707" s="2539"/>
      <c r="B707" s="2539"/>
      <c r="C707" s="2539"/>
      <c r="D707" s="2539"/>
      <c r="E707" s="2539"/>
      <c r="F707" s="2539"/>
      <c r="G707" s="2539"/>
      <c r="H707" s="2539"/>
      <c r="I707" s="2539"/>
      <c r="J707" s="2539"/>
      <c r="K707" s="2539"/>
    </row>
    <row r="708" spans="1:11" ht="15.75" customHeight="1">
      <c r="A708" s="2539"/>
      <c r="B708" s="2539"/>
      <c r="C708" s="2539"/>
      <c r="D708" s="2539"/>
      <c r="E708" s="2539"/>
      <c r="F708" s="2539"/>
      <c r="G708" s="2539"/>
      <c r="H708" s="2539"/>
      <c r="I708" s="2539"/>
      <c r="J708" s="2539"/>
      <c r="K708" s="2539"/>
    </row>
    <row r="709" spans="1:11" ht="15.75" customHeight="1">
      <c r="A709" s="2539"/>
      <c r="B709" s="2539"/>
      <c r="C709" s="2539"/>
      <c r="D709" s="2539"/>
      <c r="E709" s="2539"/>
      <c r="F709" s="2539"/>
      <c r="G709" s="2539"/>
      <c r="H709" s="2539"/>
      <c r="I709" s="2539"/>
      <c r="J709" s="2539"/>
      <c r="K709" s="2539"/>
    </row>
    <row r="710" spans="1:11" ht="15.75" customHeight="1">
      <c r="A710" s="2539"/>
      <c r="B710" s="2539"/>
      <c r="C710" s="2539"/>
      <c r="D710" s="2539"/>
      <c r="E710" s="2539"/>
      <c r="F710" s="2539"/>
      <c r="G710" s="2539"/>
      <c r="H710" s="2539"/>
      <c r="I710" s="2539"/>
      <c r="J710" s="2539"/>
      <c r="K710" s="2539"/>
    </row>
    <row r="711" spans="1:11" ht="15.75" customHeight="1">
      <c r="A711" s="2539"/>
      <c r="B711" s="2539"/>
      <c r="C711" s="2539"/>
      <c r="D711" s="2539"/>
      <c r="E711" s="2539"/>
      <c r="F711" s="2539"/>
      <c r="G711" s="2539"/>
      <c r="H711" s="2539"/>
      <c r="I711" s="2539"/>
      <c r="J711" s="2539"/>
      <c r="K711" s="2539"/>
    </row>
    <row r="712" spans="1:11" ht="15.75" customHeight="1">
      <c r="A712" s="2539"/>
      <c r="B712" s="2539"/>
      <c r="C712" s="2539"/>
      <c r="D712" s="2539"/>
      <c r="E712" s="2539"/>
      <c r="F712" s="2539"/>
      <c r="G712" s="2539"/>
      <c r="H712" s="2539"/>
      <c r="I712" s="2539"/>
      <c r="J712" s="2539"/>
      <c r="K712" s="2539"/>
    </row>
    <row r="713" spans="1:11" ht="15.75" customHeight="1">
      <c r="A713" s="2539"/>
      <c r="B713" s="2539"/>
      <c r="C713" s="2539"/>
      <c r="D713" s="2539"/>
      <c r="E713" s="2539"/>
      <c r="F713" s="2539"/>
      <c r="G713" s="2539"/>
      <c r="H713" s="2539"/>
      <c r="I713" s="2539"/>
      <c r="J713" s="2539"/>
      <c r="K713" s="2539"/>
    </row>
    <row r="714" spans="1:11" ht="15.75" customHeight="1">
      <c r="A714" s="2539"/>
      <c r="B714" s="2539"/>
      <c r="C714" s="2539"/>
      <c r="D714" s="2539"/>
      <c r="E714" s="2539"/>
      <c r="F714" s="2539"/>
      <c r="G714" s="2539"/>
      <c r="H714" s="2539"/>
      <c r="I714" s="2539"/>
      <c r="J714" s="2539"/>
      <c r="K714" s="2539"/>
    </row>
    <row r="715" spans="1:11" ht="15.75" customHeight="1">
      <c r="A715" s="2539"/>
      <c r="B715" s="2539"/>
      <c r="C715" s="2539"/>
      <c r="D715" s="2539"/>
      <c r="E715" s="2539"/>
      <c r="F715" s="2539"/>
      <c r="G715" s="2539"/>
      <c r="H715" s="2539"/>
      <c r="I715" s="2539"/>
      <c r="J715" s="2539"/>
      <c r="K715" s="2539"/>
    </row>
    <row r="716" spans="1:11" ht="15.75" customHeight="1">
      <c r="A716" s="2539"/>
      <c r="B716" s="2539"/>
      <c r="C716" s="2539"/>
      <c r="D716" s="2539"/>
      <c r="E716" s="2539"/>
      <c r="F716" s="2539"/>
      <c r="G716" s="2539"/>
      <c r="H716" s="2539"/>
      <c r="I716" s="2539"/>
      <c r="J716" s="2539"/>
      <c r="K716" s="2539"/>
    </row>
    <row r="717" spans="1:11" ht="15.75" customHeight="1">
      <c r="A717" s="2539"/>
      <c r="B717" s="2539"/>
      <c r="C717" s="2539"/>
      <c r="D717" s="2539"/>
      <c r="E717" s="2539"/>
      <c r="F717" s="2539"/>
      <c r="G717" s="2539"/>
      <c r="H717" s="2539"/>
      <c r="I717" s="2539"/>
      <c r="J717" s="2539"/>
      <c r="K717" s="2539"/>
    </row>
    <row r="718" spans="1:11" ht="15.75" customHeight="1">
      <c r="A718" s="2539"/>
      <c r="B718" s="2539"/>
      <c r="C718" s="2539"/>
      <c r="D718" s="2539"/>
      <c r="E718" s="2539"/>
      <c r="F718" s="2539"/>
      <c r="G718" s="2539"/>
      <c r="H718" s="2539"/>
      <c r="I718" s="2539"/>
      <c r="J718" s="2539"/>
      <c r="K718" s="2539"/>
    </row>
    <row r="719" spans="1:11" ht="15.75" customHeight="1">
      <c r="A719" s="2539"/>
      <c r="B719" s="2539"/>
      <c r="C719" s="2539"/>
      <c r="D719" s="2539"/>
      <c r="E719" s="2539"/>
      <c r="F719" s="2539"/>
      <c r="G719" s="2539"/>
      <c r="H719" s="2539"/>
      <c r="I719" s="2539"/>
      <c r="J719" s="2539"/>
      <c r="K719" s="2539"/>
    </row>
    <row r="720" spans="1:11" ht="15.75" customHeight="1">
      <c r="A720" s="2539"/>
      <c r="B720" s="2539"/>
      <c r="C720" s="2539"/>
      <c r="D720" s="2539"/>
      <c r="E720" s="2539"/>
      <c r="F720" s="2539"/>
      <c r="G720" s="2539"/>
      <c r="H720" s="2539"/>
      <c r="I720" s="2539"/>
      <c r="J720" s="2539"/>
      <c r="K720" s="2539"/>
    </row>
    <row r="721" spans="1:11" ht="15.75" customHeight="1">
      <c r="A721" s="2539"/>
      <c r="B721" s="2539"/>
      <c r="C721" s="2539"/>
      <c r="D721" s="2539"/>
      <c r="E721" s="2539"/>
      <c r="F721" s="2539"/>
      <c r="G721" s="2539"/>
      <c r="H721" s="2539"/>
      <c r="I721" s="2539"/>
      <c r="J721" s="2539"/>
      <c r="K721" s="2539"/>
    </row>
    <row r="722" spans="1:11" ht="15.75" customHeight="1">
      <c r="A722" s="2539"/>
      <c r="B722" s="2539"/>
      <c r="C722" s="2539"/>
      <c r="D722" s="2539"/>
      <c r="E722" s="2539"/>
      <c r="F722" s="2539"/>
      <c r="G722" s="2539"/>
      <c r="H722" s="2539"/>
      <c r="I722" s="2539"/>
      <c r="J722" s="2539"/>
      <c r="K722" s="2539"/>
    </row>
    <row r="723" spans="1:11" ht="15.75" customHeight="1">
      <c r="A723" s="2539"/>
      <c r="B723" s="2539"/>
      <c r="C723" s="2539"/>
      <c r="D723" s="2539"/>
      <c r="E723" s="2539"/>
      <c r="F723" s="2539"/>
      <c r="G723" s="2539"/>
      <c r="H723" s="2539"/>
      <c r="I723" s="2539"/>
      <c r="J723" s="2539"/>
      <c r="K723" s="2539"/>
    </row>
    <row r="724" spans="1:11" ht="15.75" customHeight="1">
      <c r="A724" s="2539"/>
      <c r="B724" s="2539"/>
      <c r="C724" s="2539"/>
      <c r="D724" s="2539"/>
      <c r="E724" s="2539"/>
      <c r="F724" s="2539"/>
      <c r="G724" s="2539"/>
      <c r="H724" s="2539"/>
      <c r="I724" s="2539"/>
      <c r="J724" s="2539"/>
      <c r="K724" s="2539"/>
    </row>
    <row r="725" spans="1:11" ht="15.75" customHeight="1">
      <c r="A725" s="2539"/>
      <c r="B725" s="2539"/>
      <c r="C725" s="2539"/>
      <c r="D725" s="2539"/>
      <c r="E725" s="2539"/>
      <c r="F725" s="2539"/>
      <c r="G725" s="2539"/>
      <c r="H725" s="2539"/>
      <c r="I725" s="2539"/>
      <c r="J725" s="2539"/>
      <c r="K725" s="2539"/>
    </row>
    <row r="726" spans="1:11" ht="15.75" customHeight="1">
      <c r="A726" s="2539"/>
      <c r="B726" s="2539"/>
      <c r="C726" s="2539"/>
      <c r="D726" s="2539"/>
      <c r="E726" s="2539"/>
      <c r="F726" s="2539"/>
      <c r="G726" s="2539"/>
      <c r="H726" s="2539"/>
      <c r="I726" s="2539"/>
      <c r="J726" s="2539"/>
      <c r="K726" s="2539"/>
    </row>
    <row r="727" spans="1:11" ht="15.75" customHeight="1">
      <c r="A727" s="2539"/>
      <c r="B727" s="2539"/>
      <c r="C727" s="2539"/>
      <c r="D727" s="2539"/>
      <c r="E727" s="2539"/>
      <c r="F727" s="2539"/>
      <c r="G727" s="2539"/>
      <c r="H727" s="2539"/>
      <c r="I727" s="2539"/>
      <c r="J727" s="2539"/>
      <c r="K727" s="2539"/>
    </row>
    <row r="728" spans="1:11" ht="15.75" customHeight="1">
      <c r="A728" s="2539"/>
      <c r="B728" s="2539"/>
      <c r="C728" s="2539"/>
      <c r="D728" s="2539"/>
      <c r="E728" s="2539"/>
      <c r="F728" s="2539"/>
      <c r="G728" s="2539"/>
      <c r="H728" s="2539"/>
      <c r="I728" s="2539"/>
      <c r="J728" s="2539"/>
      <c r="K728" s="2539"/>
    </row>
    <row r="729" spans="1:11" ht="15.75" customHeight="1">
      <c r="A729" s="2539"/>
      <c r="B729" s="2539"/>
      <c r="C729" s="2539"/>
      <c r="D729" s="2539"/>
      <c r="E729" s="2539"/>
      <c r="F729" s="2539"/>
      <c r="G729" s="2539"/>
      <c r="H729" s="2539"/>
      <c r="I729" s="2539"/>
      <c r="J729" s="2539"/>
      <c r="K729" s="2539"/>
    </row>
    <row r="730" spans="1:11" ht="15.75" customHeight="1">
      <c r="A730" s="2539"/>
      <c r="B730" s="2539"/>
      <c r="C730" s="2539"/>
      <c r="D730" s="2539"/>
      <c r="E730" s="2539"/>
      <c r="F730" s="2539"/>
      <c r="G730" s="2539"/>
      <c r="H730" s="2539"/>
      <c r="I730" s="2539"/>
      <c r="J730" s="2539"/>
      <c r="K730" s="2539"/>
    </row>
    <row r="731" spans="1:11" ht="15.75" customHeight="1">
      <c r="A731" s="2539"/>
      <c r="B731" s="2539"/>
      <c r="C731" s="2539"/>
      <c r="D731" s="2539"/>
      <c r="E731" s="2539"/>
      <c r="F731" s="2539"/>
      <c r="G731" s="2539"/>
      <c r="H731" s="2539"/>
      <c r="I731" s="2539"/>
      <c r="J731" s="2539"/>
      <c r="K731" s="2539"/>
    </row>
    <row r="732" spans="1:11" ht="15.75" customHeight="1">
      <c r="A732" s="2539"/>
      <c r="B732" s="2539"/>
      <c r="C732" s="2539"/>
      <c r="D732" s="2539"/>
      <c r="E732" s="2539"/>
      <c r="F732" s="2539"/>
      <c r="G732" s="2539"/>
      <c r="H732" s="2539"/>
      <c r="I732" s="2539"/>
      <c r="J732" s="2539"/>
      <c r="K732" s="2539"/>
    </row>
    <row r="733" spans="1:11" ht="15.75" customHeight="1">
      <c r="A733" s="2539"/>
      <c r="B733" s="2539"/>
      <c r="C733" s="2539"/>
      <c r="D733" s="2539"/>
      <c r="E733" s="2539"/>
      <c r="F733" s="2539"/>
      <c r="G733" s="2539"/>
      <c r="H733" s="2539"/>
      <c r="I733" s="2539"/>
      <c r="J733" s="2539"/>
      <c r="K733" s="2539"/>
    </row>
    <row r="734" spans="1:11" ht="15.75" customHeight="1">
      <c r="A734" s="2539"/>
      <c r="B734" s="2539"/>
      <c r="C734" s="2539"/>
      <c r="D734" s="2539"/>
      <c r="E734" s="2539"/>
      <c r="F734" s="2539"/>
      <c r="G734" s="2539"/>
      <c r="H734" s="2539"/>
      <c r="I734" s="2539"/>
      <c r="J734" s="2539"/>
      <c r="K734" s="2539"/>
    </row>
    <row r="735" spans="1:11" ht="15.75" customHeight="1">
      <c r="A735" s="2539"/>
      <c r="B735" s="2539"/>
      <c r="C735" s="2539"/>
      <c r="D735" s="2539"/>
      <c r="E735" s="2539"/>
      <c r="F735" s="2539"/>
      <c r="G735" s="2539"/>
      <c r="H735" s="2539"/>
      <c r="I735" s="2539"/>
      <c r="J735" s="2539"/>
      <c r="K735" s="2539"/>
    </row>
    <row r="736" spans="1:11" ht="15.75" customHeight="1">
      <c r="A736" s="2539"/>
      <c r="B736" s="2539"/>
      <c r="C736" s="2539"/>
      <c r="D736" s="2539"/>
      <c r="E736" s="2539"/>
      <c r="F736" s="2539"/>
      <c r="G736" s="2539"/>
      <c r="H736" s="2539"/>
      <c r="I736" s="2539"/>
      <c r="J736" s="2539"/>
      <c r="K736" s="2539"/>
    </row>
    <row r="737" spans="1:11" ht="15.75" customHeight="1">
      <c r="A737" s="2539"/>
      <c r="B737" s="2539"/>
      <c r="C737" s="2539"/>
      <c r="D737" s="2539"/>
      <c r="E737" s="2539"/>
      <c r="F737" s="2539"/>
      <c r="G737" s="2539"/>
      <c r="H737" s="2539"/>
      <c r="I737" s="2539"/>
      <c r="J737" s="2539"/>
      <c r="K737" s="2539"/>
    </row>
    <row r="738" spans="1:11" ht="15.75" customHeight="1">
      <c r="A738" s="2539"/>
      <c r="B738" s="2539"/>
      <c r="C738" s="2539"/>
      <c r="D738" s="2539"/>
      <c r="E738" s="2539"/>
      <c r="F738" s="2539"/>
      <c r="G738" s="2539"/>
      <c r="H738" s="2539"/>
      <c r="I738" s="2539"/>
      <c r="J738" s="2539"/>
      <c r="K738" s="2539"/>
    </row>
    <row r="739" spans="1:11" ht="15.75" customHeight="1">
      <c r="A739" s="2539"/>
      <c r="B739" s="2539"/>
      <c r="C739" s="2539"/>
      <c r="D739" s="2539"/>
      <c r="E739" s="2539"/>
      <c r="F739" s="2539"/>
      <c r="G739" s="2539"/>
      <c r="H739" s="2539"/>
      <c r="I739" s="2539"/>
      <c r="J739" s="2539"/>
      <c r="K739" s="2539"/>
    </row>
    <row r="740" spans="1:11" ht="15.75" customHeight="1">
      <c r="A740" s="2539"/>
      <c r="B740" s="2539"/>
      <c r="C740" s="2539"/>
      <c r="D740" s="2539"/>
      <c r="E740" s="2539"/>
      <c r="F740" s="2539"/>
      <c r="G740" s="2539"/>
      <c r="H740" s="2539"/>
      <c r="I740" s="2539"/>
      <c r="J740" s="2539"/>
      <c r="K740" s="2539"/>
    </row>
    <row r="741" spans="1:11" ht="15.75" customHeight="1">
      <c r="A741" s="2539"/>
      <c r="B741" s="2539"/>
      <c r="C741" s="2539"/>
      <c r="D741" s="2539"/>
      <c r="E741" s="2539"/>
      <c r="F741" s="2539"/>
      <c r="G741" s="2539"/>
      <c r="H741" s="2539"/>
      <c r="I741" s="2539"/>
      <c r="J741" s="2539"/>
      <c r="K741" s="2539"/>
    </row>
    <row r="742" spans="1:11" ht="15.75" customHeight="1">
      <c r="A742" s="2539"/>
      <c r="B742" s="2539"/>
      <c r="C742" s="2539"/>
      <c r="D742" s="2539"/>
      <c r="E742" s="2539"/>
      <c r="F742" s="2539"/>
      <c r="G742" s="2539"/>
      <c r="H742" s="2539"/>
      <c r="I742" s="2539"/>
      <c r="J742" s="2539"/>
      <c r="K742" s="2539"/>
    </row>
    <row r="743" spans="1:11" ht="15.75" customHeight="1">
      <c r="A743" s="2539"/>
      <c r="B743" s="2539"/>
      <c r="C743" s="2539"/>
      <c r="D743" s="2539"/>
      <c r="E743" s="2539"/>
      <c r="F743" s="2539"/>
      <c r="G743" s="2539"/>
      <c r="H743" s="2539"/>
      <c r="I743" s="2539"/>
      <c r="J743" s="2539"/>
      <c r="K743" s="2539"/>
    </row>
    <row r="744" spans="1:11" ht="15.75" customHeight="1">
      <c r="A744" s="2539"/>
      <c r="B744" s="2539"/>
      <c r="C744" s="2539"/>
      <c r="D744" s="2539"/>
      <c r="E744" s="2539"/>
      <c r="F744" s="2539"/>
      <c r="G744" s="2539"/>
      <c r="H744" s="2539"/>
      <c r="I744" s="2539"/>
      <c r="J744" s="2539"/>
      <c r="K744" s="2539"/>
    </row>
    <row r="745" spans="1:11" ht="15.75" customHeight="1">
      <c r="A745" s="2539"/>
      <c r="B745" s="2539"/>
      <c r="C745" s="2539"/>
      <c r="D745" s="2539"/>
      <c r="E745" s="2539"/>
      <c r="F745" s="2539"/>
      <c r="G745" s="2539"/>
      <c r="H745" s="2539"/>
      <c r="I745" s="2539"/>
      <c r="J745" s="2539"/>
      <c r="K745" s="2539"/>
    </row>
    <row r="746" spans="1:11" ht="15.75" customHeight="1">
      <c r="A746" s="2539"/>
      <c r="B746" s="2539"/>
      <c r="C746" s="2539"/>
      <c r="D746" s="2539"/>
      <c r="E746" s="2539"/>
      <c r="F746" s="2539"/>
      <c r="G746" s="2539"/>
      <c r="H746" s="2539"/>
      <c r="I746" s="2539"/>
      <c r="J746" s="2539"/>
      <c r="K746" s="2539"/>
    </row>
    <row r="747" spans="1:11" ht="15.75" customHeight="1">
      <c r="A747" s="2539"/>
      <c r="B747" s="2539"/>
      <c r="C747" s="2539"/>
      <c r="D747" s="2539"/>
      <c r="E747" s="2539"/>
      <c r="F747" s="2539"/>
      <c r="G747" s="2539"/>
      <c r="H747" s="2539"/>
      <c r="I747" s="2539"/>
      <c r="J747" s="2539"/>
      <c r="K747" s="2539"/>
    </row>
    <row r="748" spans="1:11" ht="15.75" customHeight="1">
      <c r="A748" s="2539"/>
      <c r="B748" s="2539"/>
      <c r="C748" s="2539"/>
      <c r="D748" s="2539"/>
      <c r="E748" s="2539"/>
      <c r="F748" s="2539"/>
      <c r="G748" s="2539"/>
      <c r="H748" s="2539"/>
      <c r="I748" s="2539"/>
      <c r="J748" s="2539"/>
      <c r="K748" s="2539"/>
    </row>
    <row r="749" spans="1:11" ht="15.75" customHeight="1">
      <c r="A749" s="2539"/>
      <c r="B749" s="2539"/>
      <c r="C749" s="2539"/>
      <c r="D749" s="2539"/>
      <c r="E749" s="2539"/>
      <c r="F749" s="2539"/>
      <c r="G749" s="2539"/>
      <c r="H749" s="2539"/>
      <c r="I749" s="2539"/>
      <c r="J749" s="2539"/>
      <c r="K749" s="2539"/>
    </row>
    <row r="750" spans="1:11" ht="15.75" customHeight="1">
      <c r="A750" s="2539"/>
      <c r="B750" s="2539"/>
      <c r="C750" s="2539"/>
      <c r="D750" s="2539"/>
      <c r="E750" s="2539"/>
      <c r="F750" s="2539"/>
      <c r="G750" s="2539"/>
      <c r="H750" s="2539"/>
      <c r="I750" s="2539"/>
      <c r="J750" s="2539"/>
      <c r="K750" s="2539"/>
    </row>
    <row r="751" spans="1:11" ht="15.75" customHeight="1">
      <c r="A751" s="2539"/>
      <c r="B751" s="2539"/>
      <c r="C751" s="2539"/>
      <c r="D751" s="2539"/>
      <c r="E751" s="2539"/>
      <c r="F751" s="2539"/>
      <c r="G751" s="2539"/>
      <c r="H751" s="2539"/>
      <c r="I751" s="2539"/>
      <c r="J751" s="2539"/>
      <c r="K751" s="2539"/>
    </row>
    <row r="752" spans="1:11" ht="15.75" customHeight="1">
      <c r="A752" s="2539"/>
      <c r="B752" s="2539"/>
      <c r="C752" s="2539"/>
      <c r="D752" s="2539"/>
      <c r="E752" s="2539"/>
      <c r="F752" s="2539"/>
      <c r="G752" s="2539"/>
      <c r="H752" s="2539"/>
      <c r="I752" s="2539"/>
      <c r="J752" s="2539"/>
      <c r="K752" s="2539"/>
    </row>
    <row r="753" spans="1:11" ht="15.75" customHeight="1">
      <c r="A753" s="2539"/>
      <c r="B753" s="2539"/>
      <c r="C753" s="2539"/>
      <c r="D753" s="2539"/>
      <c r="E753" s="2539"/>
      <c r="F753" s="2539"/>
      <c r="G753" s="2539"/>
      <c r="H753" s="2539"/>
      <c r="I753" s="2539"/>
      <c r="J753" s="2539"/>
      <c r="K753" s="2539"/>
    </row>
    <row r="754" spans="1:11" ht="15.75" customHeight="1">
      <c r="A754" s="2539"/>
      <c r="B754" s="2539"/>
      <c r="C754" s="2539"/>
      <c r="D754" s="2539"/>
      <c r="E754" s="2539"/>
      <c r="F754" s="2539"/>
      <c r="G754" s="2539"/>
      <c r="H754" s="2539"/>
      <c r="I754" s="2539"/>
      <c r="J754" s="2539"/>
      <c r="K754" s="2539"/>
    </row>
    <row r="755" spans="1:11" ht="15.75" customHeight="1">
      <c r="A755" s="2539"/>
      <c r="B755" s="2539"/>
      <c r="C755" s="2539"/>
      <c r="D755" s="2539"/>
      <c r="E755" s="2539"/>
      <c r="F755" s="2539"/>
      <c r="G755" s="2539"/>
      <c r="H755" s="2539"/>
      <c r="I755" s="2539"/>
      <c r="J755" s="2539"/>
      <c r="K755" s="2539"/>
    </row>
    <row r="756" spans="1:11" ht="15.75" customHeight="1">
      <c r="A756" s="2539"/>
      <c r="B756" s="2539"/>
      <c r="C756" s="2539"/>
      <c r="D756" s="2539"/>
      <c r="E756" s="2539"/>
      <c r="F756" s="2539"/>
      <c r="G756" s="2539"/>
      <c r="H756" s="2539"/>
      <c r="I756" s="2539"/>
      <c r="J756" s="2539"/>
      <c r="K756" s="2539"/>
    </row>
    <row r="757" spans="1:11" ht="15.75" customHeight="1">
      <c r="A757" s="2539"/>
      <c r="B757" s="2539"/>
      <c r="C757" s="2539"/>
      <c r="D757" s="2539"/>
      <c r="E757" s="2539"/>
      <c r="F757" s="2539"/>
      <c r="G757" s="2539"/>
      <c r="H757" s="2539"/>
      <c r="I757" s="2539"/>
      <c r="J757" s="2539"/>
      <c r="K757" s="2539"/>
    </row>
    <row r="758" spans="1:11" ht="15.75" customHeight="1">
      <c r="A758" s="2539"/>
      <c r="B758" s="2539"/>
      <c r="C758" s="2539"/>
      <c r="D758" s="2539"/>
      <c r="E758" s="2539"/>
      <c r="F758" s="2539"/>
      <c r="G758" s="2539"/>
      <c r="H758" s="2539"/>
      <c r="I758" s="2539"/>
      <c r="J758" s="2539"/>
      <c r="K758" s="2539"/>
    </row>
    <row r="759" spans="1:11" ht="15.75" customHeight="1">
      <c r="A759" s="2539"/>
      <c r="B759" s="2539"/>
      <c r="C759" s="2539"/>
      <c r="D759" s="2539"/>
      <c r="E759" s="2539"/>
      <c r="F759" s="2539"/>
      <c r="G759" s="2539"/>
      <c r="H759" s="2539"/>
      <c r="I759" s="2539"/>
      <c r="J759" s="2539"/>
      <c r="K759" s="2539"/>
    </row>
    <row r="760" spans="1:11" ht="15.75" customHeight="1">
      <c r="A760" s="2539"/>
      <c r="B760" s="2539"/>
      <c r="C760" s="2539"/>
      <c r="D760" s="2539"/>
      <c r="E760" s="2539"/>
      <c r="F760" s="2539"/>
      <c r="G760" s="2539"/>
      <c r="H760" s="2539"/>
      <c r="I760" s="2539"/>
      <c r="J760" s="2539"/>
      <c r="K760" s="2539"/>
    </row>
    <row r="761" spans="1:11" ht="15.75" customHeight="1">
      <c r="A761" s="2539"/>
      <c r="B761" s="2539"/>
      <c r="C761" s="2539"/>
      <c r="D761" s="2539"/>
      <c r="E761" s="2539"/>
      <c r="F761" s="2539"/>
      <c r="G761" s="2539"/>
      <c r="H761" s="2539"/>
      <c r="I761" s="2539"/>
      <c r="J761" s="2539"/>
      <c r="K761" s="2539"/>
    </row>
    <row r="762" spans="1:11" ht="15.75" customHeight="1">
      <c r="A762" s="2539"/>
      <c r="B762" s="2539"/>
      <c r="C762" s="2539"/>
      <c r="D762" s="2539"/>
      <c r="E762" s="2539"/>
      <c r="F762" s="2539"/>
      <c r="G762" s="2539"/>
      <c r="H762" s="2539"/>
      <c r="I762" s="2539"/>
      <c r="J762" s="2539"/>
      <c r="K762" s="2539"/>
    </row>
    <row r="763" spans="1:11" ht="15.75" customHeight="1">
      <c r="A763" s="2539"/>
      <c r="B763" s="2539"/>
      <c r="C763" s="2539"/>
      <c r="D763" s="2539"/>
      <c r="E763" s="2539"/>
      <c r="F763" s="2539"/>
      <c r="G763" s="2539"/>
      <c r="H763" s="2539"/>
      <c r="I763" s="2539"/>
      <c r="J763" s="2539"/>
      <c r="K763" s="2539"/>
    </row>
    <row r="764" spans="1:11" ht="15.75" customHeight="1">
      <c r="A764" s="2539"/>
      <c r="B764" s="2539"/>
      <c r="C764" s="2539"/>
      <c r="D764" s="2539"/>
      <c r="E764" s="2539"/>
      <c r="F764" s="2539"/>
      <c r="G764" s="2539"/>
      <c r="H764" s="2539"/>
      <c r="I764" s="2539"/>
      <c r="J764" s="2539"/>
      <c r="K764" s="2539"/>
    </row>
    <row r="765" spans="1:11" ht="15.75" customHeight="1">
      <c r="A765" s="2539"/>
      <c r="B765" s="2539"/>
      <c r="C765" s="2539"/>
      <c r="D765" s="2539"/>
      <c r="E765" s="2539"/>
      <c r="F765" s="2539"/>
      <c r="G765" s="2539"/>
      <c r="H765" s="2539"/>
      <c r="I765" s="2539"/>
      <c r="J765" s="2539"/>
      <c r="K765" s="2539"/>
    </row>
    <row r="766" spans="1:11" ht="15.75" customHeight="1">
      <c r="A766" s="2539"/>
      <c r="B766" s="2539"/>
      <c r="C766" s="2539"/>
      <c r="D766" s="2539"/>
      <c r="E766" s="2539"/>
      <c r="F766" s="2539"/>
      <c r="G766" s="2539"/>
      <c r="H766" s="2539"/>
      <c r="I766" s="2539"/>
      <c r="J766" s="2539"/>
      <c r="K766" s="2539"/>
    </row>
    <row r="767" spans="1:11" ht="15.75" customHeight="1">
      <c r="A767" s="2539"/>
      <c r="B767" s="2539"/>
      <c r="C767" s="2539"/>
      <c r="D767" s="2539"/>
      <c r="E767" s="2539"/>
      <c r="F767" s="2539"/>
      <c r="G767" s="2539"/>
      <c r="H767" s="2539"/>
      <c r="I767" s="2539"/>
      <c r="J767" s="2539"/>
      <c r="K767" s="2539"/>
    </row>
    <row r="768" spans="1:11" ht="15.75" customHeight="1">
      <c r="A768" s="2539"/>
      <c r="B768" s="2539"/>
      <c r="C768" s="2539"/>
      <c r="D768" s="2539"/>
      <c r="E768" s="2539"/>
      <c r="F768" s="2539"/>
      <c r="G768" s="2539"/>
      <c r="H768" s="2539"/>
      <c r="I768" s="2539"/>
      <c r="J768" s="2539"/>
      <c r="K768" s="2539"/>
    </row>
    <row r="769" spans="1:11" ht="15.75" customHeight="1">
      <c r="A769" s="2539"/>
      <c r="B769" s="2539"/>
      <c r="C769" s="2539"/>
      <c r="D769" s="2539"/>
      <c r="E769" s="2539"/>
      <c r="F769" s="2539"/>
      <c r="G769" s="2539"/>
      <c r="H769" s="2539"/>
      <c r="I769" s="2539"/>
      <c r="J769" s="2539"/>
      <c r="K769" s="2539"/>
    </row>
    <row r="770" spans="1:11" ht="15.75" customHeight="1">
      <c r="A770" s="2539"/>
      <c r="B770" s="2539"/>
      <c r="C770" s="2539"/>
      <c r="D770" s="2539"/>
      <c r="E770" s="2539"/>
      <c r="F770" s="2539"/>
      <c r="G770" s="2539"/>
      <c r="H770" s="2539"/>
      <c r="I770" s="2539"/>
      <c r="J770" s="2539"/>
      <c r="K770" s="2539"/>
    </row>
    <row r="771" spans="1:11" ht="15.75" customHeight="1">
      <c r="A771" s="2539"/>
      <c r="B771" s="2539"/>
      <c r="C771" s="2539"/>
      <c r="D771" s="2539"/>
      <c r="E771" s="2539"/>
      <c r="F771" s="2539"/>
      <c r="G771" s="2539"/>
      <c r="H771" s="2539"/>
      <c r="I771" s="2539"/>
      <c r="J771" s="2539"/>
      <c r="K771" s="2539"/>
    </row>
    <row r="772" spans="1:11" ht="15.75" customHeight="1">
      <c r="A772" s="2539"/>
      <c r="B772" s="2539"/>
      <c r="C772" s="2539"/>
      <c r="D772" s="2539"/>
      <c r="E772" s="2539"/>
      <c r="F772" s="2539"/>
      <c r="G772" s="2539"/>
      <c r="H772" s="2539"/>
      <c r="I772" s="2539"/>
      <c r="J772" s="2539"/>
      <c r="K772" s="2539"/>
    </row>
    <row r="773" spans="1:11" ht="15.75" customHeight="1">
      <c r="A773" s="2539"/>
      <c r="B773" s="2539"/>
      <c r="C773" s="2539"/>
      <c r="D773" s="2539"/>
      <c r="E773" s="2539"/>
      <c r="F773" s="2539"/>
      <c r="G773" s="2539"/>
      <c r="H773" s="2539"/>
      <c r="I773" s="2539"/>
      <c r="J773" s="2539"/>
      <c r="K773" s="2539"/>
    </row>
    <row r="774" spans="1:11" ht="15.75" customHeight="1">
      <c r="A774" s="2539"/>
      <c r="B774" s="2539"/>
      <c r="C774" s="2539"/>
      <c r="D774" s="2539"/>
      <c r="E774" s="2539"/>
      <c r="F774" s="2539"/>
      <c r="G774" s="2539"/>
      <c r="H774" s="2539"/>
      <c r="I774" s="2539"/>
      <c r="J774" s="2539"/>
      <c r="K774" s="2539"/>
    </row>
    <row r="775" spans="1:11" ht="15.75" customHeight="1">
      <c r="A775" s="2539"/>
      <c r="B775" s="2539"/>
      <c r="C775" s="2539"/>
      <c r="D775" s="2539"/>
      <c r="E775" s="2539"/>
      <c r="F775" s="2539"/>
      <c r="G775" s="2539"/>
      <c r="H775" s="2539"/>
      <c r="I775" s="2539"/>
      <c r="J775" s="2539"/>
      <c r="K775" s="2539"/>
    </row>
    <row r="776" spans="1:11" ht="15.75" customHeight="1">
      <c r="A776" s="2539"/>
      <c r="B776" s="2539"/>
      <c r="C776" s="2539"/>
      <c r="D776" s="2539"/>
      <c r="E776" s="2539"/>
      <c r="F776" s="2539"/>
      <c r="G776" s="2539"/>
      <c r="H776" s="2539"/>
      <c r="I776" s="2539"/>
      <c r="J776" s="2539"/>
      <c r="K776" s="2539"/>
    </row>
    <row r="777" spans="1:11" ht="15.75" customHeight="1">
      <c r="A777" s="2539"/>
      <c r="B777" s="2539"/>
      <c r="C777" s="2539"/>
      <c r="D777" s="2539"/>
      <c r="E777" s="2539"/>
      <c r="F777" s="2539"/>
      <c r="G777" s="2539"/>
      <c r="H777" s="2539"/>
      <c r="I777" s="2539"/>
      <c r="J777" s="2539"/>
      <c r="K777" s="2539"/>
    </row>
    <row r="778" spans="1:11" ht="15.75" customHeight="1">
      <c r="A778" s="2539"/>
      <c r="B778" s="2539"/>
      <c r="C778" s="2539"/>
      <c r="D778" s="2539"/>
      <c r="E778" s="2539"/>
      <c r="F778" s="2539"/>
      <c r="G778" s="2539"/>
      <c r="H778" s="2539"/>
      <c r="I778" s="2539"/>
      <c r="J778" s="2539"/>
      <c r="K778" s="2539"/>
    </row>
    <row r="779" spans="1:11" ht="15.75" customHeight="1">
      <c r="A779" s="2539"/>
      <c r="B779" s="2539"/>
      <c r="C779" s="2539"/>
      <c r="D779" s="2539"/>
      <c r="E779" s="2539"/>
      <c r="F779" s="2539"/>
      <c r="G779" s="2539"/>
      <c r="H779" s="2539"/>
      <c r="I779" s="2539"/>
      <c r="J779" s="2539"/>
      <c r="K779" s="2539"/>
    </row>
    <row r="780" spans="1:11" ht="15.75" customHeight="1">
      <c r="A780" s="2539"/>
      <c r="B780" s="2539"/>
      <c r="C780" s="2539"/>
      <c r="D780" s="2539"/>
      <c r="E780" s="2539"/>
      <c r="F780" s="2539"/>
      <c r="G780" s="2539"/>
      <c r="H780" s="2539"/>
      <c r="I780" s="2539"/>
      <c r="J780" s="2539"/>
      <c r="K780" s="2539"/>
    </row>
    <row r="781" spans="1:11" ht="15.75" customHeight="1">
      <c r="A781" s="2539"/>
      <c r="B781" s="2539"/>
      <c r="C781" s="2539"/>
      <c r="D781" s="2539"/>
      <c r="E781" s="2539"/>
      <c r="F781" s="2539"/>
      <c r="G781" s="2539"/>
      <c r="H781" s="2539"/>
      <c r="I781" s="2539"/>
      <c r="J781" s="2539"/>
      <c r="K781" s="2539"/>
    </row>
    <row r="782" spans="1:11" ht="15.75" customHeight="1">
      <c r="A782" s="2539"/>
      <c r="B782" s="2539"/>
      <c r="C782" s="2539"/>
      <c r="D782" s="2539"/>
      <c r="E782" s="2539"/>
      <c r="F782" s="2539"/>
      <c r="G782" s="2539"/>
      <c r="H782" s="2539"/>
      <c r="I782" s="2539"/>
      <c r="J782" s="2539"/>
      <c r="K782" s="2539"/>
    </row>
    <row r="783" spans="1:11" ht="15.75" customHeight="1">
      <c r="A783" s="2539"/>
      <c r="B783" s="2539"/>
      <c r="C783" s="2539"/>
      <c r="D783" s="2539"/>
      <c r="E783" s="2539"/>
      <c r="F783" s="2539"/>
      <c r="G783" s="2539"/>
      <c r="H783" s="2539"/>
      <c r="I783" s="2539"/>
      <c r="J783" s="2539"/>
      <c r="K783" s="2539"/>
    </row>
    <row r="784" spans="1:11" ht="15.75" customHeight="1">
      <c r="A784" s="2539"/>
      <c r="B784" s="2539"/>
      <c r="C784" s="2539"/>
      <c r="D784" s="2539"/>
      <c r="E784" s="2539"/>
      <c r="F784" s="2539"/>
      <c r="G784" s="2539"/>
      <c r="H784" s="2539"/>
      <c r="I784" s="2539"/>
      <c r="J784" s="2539"/>
      <c r="K784" s="2539"/>
    </row>
    <row r="785" spans="1:11" ht="15.75" customHeight="1">
      <c r="A785" s="2539"/>
      <c r="B785" s="2539"/>
      <c r="C785" s="2539"/>
      <c r="D785" s="2539"/>
      <c r="E785" s="2539"/>
      <c r="F785" s="2539"/>
      <c r="G785" s="2539"/>
      <c r="H785" s="2539"/>
      <c r="I785" s="2539"/>
      <c r="J785" s="2539"/>
      <c r="K785" s="2539"/>
    </row>
    <row r="786" spans="1:11" ht="15.75" customHeight="1">
      <c r="A786" s="2539"/>
      <c r="B786" s="2539"/>
      <c r="C786" s="2539"/>
      <c r="D786" s="2539"/>
      <c r="E786" s="2539"/>
      <c r="F786" s="2539"/>
      <c r="G786" s="2539"/>
      <c r="H786" s="2539"/>
      <c r="I786" s="2539"/>
      <c r="J786" s="2539"/>
      <c r="K786" s="2539"/>
    </row>
    <row r="787" spans="1:11" ht="15.75" customHeight="1">
      <c r="A787" s="2539"/>
      <c r="B787" s="2539"/>
      <c r="C787" s="2539"/>
      <c r="D787" s="2539"/>
      <c r="E787" s="2539"/>
      <c r="F787" s="2539"/>
      <c r="G787" s="2539"/>
      <c r="H787" s="2539"/>
      <c r="I787" s="2539"/>
      <c r="J787" s="2539"/>
      <c r="K787" s="2539"/>
    </row>
    <row r="788" spans="1:11" ht="15.75" customHeight="1">
      <c r="A788" s="2539"/>
      <c r="B788" s="2539"/>
      <c r="C788" s="2539"/>
      <c r="D788" s="2539"/>
      <c r="E788" s="2539"/>
      <c r="F788" s="2539"/>
      <c r="G788" s="2539"/>
      <c r="H788" s="2539"/>
      <c r="I788" s="2539"/>
      <c r="J788" s="2539"/>
      <c r="K788" s="2539"/>
    </row>
    <row r="789" spans="1:11" ht="15.75" customHeight="1">
      <c r="A789" s="2539"/>
      <c r="B789" s="2539"/>
      <c r="C789" s="2539"/>
      <c r="D789" s="2539"/>
      <c r="E789" s="2539"/>
      <c r="F789" s="2539"/>
      <c r="G789" s="2539"/>
      <c r="H789" s="2539"/>
      <c r="I789" s="2539"/>
      <c r="J789" s="2539"/>
      <c r="K789" s="2539"/>
    </row>
    <row r="790" spans="1:11" ht="15.75" customHeight="1">
      <c r="A790" s="2539"/>
      <c r="B790" s="2539"/>
      <c r="C790" s="2539"/>
      <c r="D790" s="2539"/>
      <c r="E790" s="2539"/>
      <c r="F790" s="2539"/>
      <c r="G790" s="2539"/>
      <c r="H790" s="2539"/>
      <c r="I790" s="2539"/>
      <c r="J790" s="2539"/>
      <c r="K790" s="2539"/>
    </row>
    <row r="791" spans="1:11" ht="15.75" customHeight="1">
      <c r="A791" s="2539"/>
      <c r="B791" s="2539"/>
      <c r="C791" s="2539"/>
      <c r="D791" s="2539"/>
      <c r="E791" s="2539"/>
      <c r="F791" s="2539"/>
      <c r="G791" s="2539"/>
      <c r="H791" s="2539"/>
      <c r="I791" s="2539"/>
      <c r="J791" s="2539"/>
      <c r="K791" s="2539"/>
    </row>
    <row r="792" spans="1:11" ht="15.75" customHeight="1">
      <c r="A792" s="2539"/>
      <c r="B792" s="2539"/>
      <c r="C792" s="2539"/>
      <c r="D792" s="2539"/>
      <c r="E792" s="2539"/>
      <c r="F792" s="2539"/>
      <c r="G792" s="2539"/>
      <c r="H792" s="2539"/>
      <c r="I792" s="2539"/>
      <c r="J792" s="2539"/>
      <c r="K792" s="2539"/>
    </row>
    <row r="793" spans="1:11" ht="15.75" customHeight="1">
      <c r="A793" s="2539"/>
      <c r="B793" s="2539"/>
      <c r="C793" s="2539"/>
      <c r="D793" s="2539"/>
      <c r="E793" s="2539"/>
      <c r="F793" s="2539"/>
      <c r="G793" s="2539"/>
      <c r="H793" s="2539"/>
      <c r="I793" s="2539"/>
      <c r="J793" s="2539"/>
      <c r="K793" s="2539"/>
    </row>
    <row r="794" spans="1:11" ht="15.75" customHeight="1">
      <c r="A794" s="2539"/>
      <c r="B794" s="2539"/>
      <c r="C794" s="2539"/>
      <c r="D794" s="2539"/>
      <c r="E794" s="2539"/>
      <c r="F794" s="2539"/>
      <c r="G794" s="2539"/>
      <c r="H794" s="2539"/>
      <c r="I794" s="2539"/>
      <c r="J794" s="2539"/>
      <c r="K794" s="2539"/>
    </row>
    <row r="795" spans="1:11" ht="15.75" customHeight="1">
      <c r="A795" s="2539"/>
      <c r="B795" s="2539"/>
      <c r="C795" s="2539"/>
      <c r="D795" s="2539"/>
      <c r="E795" s="2539"/>
      <c r="F795" s="2539"/>
      <c r="G795" s="2539"/>
      <c r="H795" s="2539"/>
      <c r="I795" s="2539"/>
      <c r="J795" s="2539"/>
      <c r="K795" s="2539"/>
    </row>
    <row r="796" spans="1:11" ht="15.75" customHeight="1">
      <c r="A796" s="2539"/>
      <c r="B796" s="2539"/>
      <c r="C796" s="2539"/>
      <c r="D796" s="2539"/>
      <c r="E796" s="2539"/>
      <c r="F796" s="2539"/>
      <c r="G796" s="2539"/>
      <c r="H796" s="2539"/>
      <c r="I796" s="2539"/>
      <c r="J796" s="2539"/>
      <c r="K796" s="2539"/>
    </row>
    <row r="797" spans="1:11" ht="15.75" customHeight="1">
      <c r="A797" s="2539"/>
      <c r="B797" s="2539"/>
      <c r="C797" s="2539"/>
      <c r="D797" s="2539"/>
      <c r="E797" s="2539"/>
      <c r="F797" s="2539"/>
      <c r="G797" s="2539"/>
      <c r="H797" s="2539"/>
      <c r="I797" s="2539"/>
      <c r="J797" s="2539"/>
      <c r="K797" s="2539"/>
    </row>
    <row r="798" spans="1:11" ht="15.75" customHeight="1">
      <c r="A798" s="2539"/>
      <c r="B798" s="2539"/>
      <c r="C798" s="2539"/>
      <c r="D798" s="2539"/>
      <c r="E798" s="2539"/>
      <c r="F798" s="2539"/>
      <c r="G798" s="2539"/>
      <c r="H798" s="2539"/>
      <c r="I798" s="2539"/>
      <c r="J798" s="2539"/>
      <c r="K798" s="2539"/>
    </row>
    <row r="799" spans="1:11" ht="15.75" customHeight="1">
      <c r="A799" s="2539"/>
      <c r="B799" s="2539"/>
      <c r="C799" s="2539"/>
      <c r="D799" s="2539"/>
      <c r="E799" s="2539"/>
      <c r="F799" s="2539"/>
      <c r="G799" s="2539"/>
      <c r="H799" s="2539"/>
      <c r="I799" s="2539"/>
      <c r="J799" s="2539"/>
      <c r="K799" s="2539"/>
    </row>
    <row r="800" spans="1:11" ht="15.75" customHeight="1">
      <c r="A800" s="2539"/>
      <c r="B800" s="2539"/>
      <c r="C800" s="2539"/>
      <c r="D800" s="2539"/>
      <c r="E800" s="2539"/>
      <c r="F800" s="2539"/>
      <c r="G800" s="2539"/>
      <c r="H800" s="2539"/>
      <c r="I800" s="2539"/>
      <c r="J800" s="2539"/>
      <c r="K800" s="2539"/>
    </row>
    <row r="801" spans="1:11" ht="15.75" customHeight="1">
      <c r="A801" s="2539"/>
      <c r="B801" s="2539"/>
      <c r="C801" s="2539"/>
      <c r="D801" s="2539"/>
      <c r="E801" s="2539"/>
      <c r="F801" s="2539"/>
      <c r="G801" s="2539"/>
      <c r="H801" s="2539"/>
      <c r="I801" s="2539"/>
      <c r="J801" s="2539"/>
      <c r="K801" s="2539"/>
    </row>
    <row r="802" spans="1:11" ht="15.75" customHeight="1">
      <c r="A802" s="2539"/>
      <c r="B802" s="2539"/>
      <c r="C802" s="2539"/>
      <c r="D802" s="2539"/>
      <c r="E802" s="2539"/>
      <c r="F802" s="2539"/>
      <c r="G802" s="2539"/>
      <c r="H802" s="2539"/>
      <c r="I802" s="2539"/>
      <c r="J802" s="2539"/>
      <c r="K802" s="2539"/>
    </row>
    <row r="803" spans="1:11" ht="15.75" customHeight="1">
      <c r="A803" s="2539"/>
      <c r="B803" s="2539"/>
      <c r="C803" s="2539"/>
      <c r="D803" s="2539"/>
      <c r="E803" s="2539"/>
      <c r="F803" s="2539"/>
      <c r="G803" s="2539"/>
      <c r="H803" s="2539"/>
      <c r="I803" s="2539"/>
      <c r="J803" s="2539"/>
      <c r="K803" s="2539"/>
    </row>
    <row r="804" spans="1:11" ht="15.75" customHeight="1">
      <c r="A804" s="2539"/>
      <c r="B804" s="2539"/>
      <c r="C804" s="2539"/>
      <c r="D804" s="2539"/>
      <c r="E804" s="2539"/>
      <c r="F804" s="2539"/>
      <c r="G804" s="2539"/>
      <c r="H804" s="2539"/>
      <c r="I804" s="2539"/>
      <c r="J804" s="2539"/>
      <c r="K804" s="2539"/>
    </row>
    <row r="805" spans="1:11" ht="15.75" customHeight="1">
      <c r="A805" s="2539"/>
      <c r="B805" s="2539"/>
      <c r="C805" s="2539"/>
      <c r="D805" s="2539"/>
      <c r="E805" s="2539"/>
      <c r="F805" s="2539"/>
      <c r="G805" s="2539"/>
      <c r="H805" s="2539"/>
      <c r="I805" s="2539"/>
      <c r="J805" s="2539"/>
      <c r="K805" s="2539"/>
    </row>
    <row r="806" spans="1:11" ht="15.75" customHeight="1">
      <c r="A806" s="2539"/>
      <c r="B806" s="2539"/>
      <c r="C806" s="2539"/>
      <c r="D806" s="2539"/>
      <c r="E806" s="2539"/>
      <c r="F806" s="2539"/>
      <c r="G806" s="2539"/>
      <c r="H806" s="2539"/>
      <c r="I806" s="2539"/>
      <c r="J806" s="2539"/>
      <c r="K806" s="2539"/>
    </row>
    <row r="807" spans="1:11" ht="15.75" customHeight="1">
      <c r="A807" s="2539"/>
      <c r="B807" s="2539"/>
      <c r="C807" s="2539"/>
      <c r="D807" s="2539"/>
      <c r="E807" s="2539"/>
      <c r="F807" s="2539"/>
      <c r="G807" s="2539"/>
      <c r="H807" s="2539"/>
      <c r="I807" s="2539"/>
      <c r="J807" s="2539"/>
      <c r="K807" s="2539"/>
    </row>
    <row r="808" spans="1:11" ht="15.75" customHeight="1">
      <c r="A808" s="2539"/>
      <c r="B808" s="2539"/>
      <c r="C808" s="2539"/>
      <c r="D808" s="2539"/>
      <c r="E808" s="2539"/>
      <c r="F808" s="2539"/>
      <c r="G808" s="2539"/>
      <c r="H808" s="2539"/>
      <c r="I808" s="2539"/>
      <c r="J808" s="2539"/>
      <c r="K808" s="2539"/>
    </row>
    <row r="809" spans="1:11" ht="15.75" customHeight="1">
      <c r="A809" s="2539"/>
      <c r="B809" s="2539"/>
      <c r="C809" s="2539"/>
      <c r="D809" s="2539"/>
      <c r="E809" s="2539"/>
      <c r="F809" s="2539"/>
      <c r="G809" s="2539"/>
      <c r="H809" s="2539"/>
      <c r="I809" s="2539"/>
      <c r="J809" s="2539"/>
      <c r="K809" s="2539"/>
    </row>
    <row r="810" spans="1:11" ht="15.75" customHeight="1">
      <c r="A810" s="2539"/>
      <c r="B810" s="2539"/>
      <c r="C810" s="2539"/>
      <c r="D810" s="2539"/>
      <c r="E810" s="2539"/>
      <c r="F810" s="2539"/>
      <c r="G810" s="2539"/>
      <c r="H810" s="2539"/>
      <c r="I810" s="2539"/>
      <c r="J810" s="2539"/>
      <c r="K810" s="2539"/>
    </row>
    <row r="811" spans="1:11" ht="15.75" customHeight="1">
      <c r="A811" s="2539"/>
      <c r="B811" s="2539"/>
      <c r="C811" s="2539"/>
      <c r="D811" s="2539"/>
      <c r="E811" s="2539"/>
      <c r="F811" s="2539"/>
      <c r="G811" s="2539"/>
      <c r="H811" s="2539"/>
      <c r="I811" s="2539"/>
      <c r="J811" s="2539"/>
      <c r="K811" s="2539"/>
    </row>
    <row r="812" spans="1:11" ht="15.75" customHeight="1">
      <c r="A812" s="2539"/>
      <c r="B812" s="2539"/>
      <c r="C812" s="2539"/>
      <c r="D812" s="2539"/>
      <c r="E812" s="2539"/>
      <c r="F812" s="2539"/>
      <c r="G812" s="2539"/>
      <c r="H812" s="2539"/>
      <c r="I812" s="2539"/>
      <c r="J812" s="2539"/>
      <c r="K812" s="2539"/>
    </row>
    <row r="813" spans="1:11" ht="15.75" customHeight="1">
      <c r="A813" s="2539"/>
      <c r="B813" s="2539"/>
      <c r="C813" s="2539"/>
      <c r="D813" s="2539"/>
      <c r="E813" s="2539"/>
      <c r="F813" s="2539"/>
      <c r="G813" s="2539"/>
      <c r="H813" s="2539"/>
      <c r="I813" s="2539"/>
      <c r="J813" s="2539"/>
      <c r="K813" s="2539"/>
    </row>
    <row r="814" spans="1:11" ht="15.75" customHeight="1">
      <c r="A814" s="2539"/>
      <c r="B814" s="2539"/>
      <c r="C814" s="2539"/>
      <c r="D814" s="2539"/>
      <c r="E814" s="2539"/>
      <c r="F814" s="2539"/>
      <c r="G814" s="2539"/>
      <c r="H814" s="2539"/>
      <c r="I814" s="2539"/>
      <c r="J814" s="2539"/>
      <c r="K814" s="2539"/>
    </row>
    <row r="815" spans="1:11" ht="15.75" customHeight="1">
      <c r="A815" s="2539"/>
      <c r="B815" s="2539"/>
      <c r="C815" s="2539"/>
      <c r="D815" s="2539"/>
      <c r="E815" s="2539"/>
      <c r="F815" s="2539"/>
      <c r="G815" s="2539"/>
      <c r="H815" s="2539"/>
      <c r="I815" s="2539"/>
      <c r="J815" s="2539"/>
      <c r="K815" s="2539"/>
    </row>
    <row r="816" spans="1:11" ht="15.75" customHeight="1">
      <c r="A816" s="2539"/>
      <c r="B816" s="2539"/>
      <c r="C816" s="2539"/>
      <c r="D816" s="2539"/>
      <c r="E816" s="2539"/>
      <c r="F816" s="2539"/>
      <c r="G816" s="2539"/>
      <c r="H816" s="2539"/>
      <c r="I816" s="2539"/>
      <c r="J816" s="2539"/>
      <c r="K816" s="2539"/>
    </row>
    <row r="817" spans="1:11" ht="15.75" customHeight="1">
      <c r="A817" s="2539"/>
      <c r="B817" s="2539"/>
      <c r="C817" s="2539"/>
      <c r="D817" s="2539"/>
      <c r="E817" s="2539"/>
      <c r="F817" s="2539"/>
      <c r="G817" s="2539"/>
      <c r="H817" s="2539"/>
      <c r="I817" s="2539"/>
      <c r="J817" s="2539"/>
      <c r="K817" s="2539"/>
    </row>
    <row r="818" spans="1:11" ht="15.75" customHeight="1">
      <c r="A818" s="2539"/>
      <c r="B818" s="2539"/>
      <c r="C818" s="2539"/>
      <c r="D818" s="2539"/>
      <c r="E818" s="2539"/>
      <c r="F818" s="2539"/>
      <c r="G818" s="2539"/>
      <c r="H818" s="2539"/>
      <c r="I818" s="2539"/>
      <c r="J818" s="2539"/>
      <c r="K818" s="2539"/>
    </row>
    <row r="819" spans="1:11" ht="15.75" customHeight="1">
      <c r="A819" s="2539"/>
      <c r="B819" s="2539"/>
      <c r="C819" s="2539"/>
      <c r="D819" s="2539"/>
      <c r="E819" s="2539"/>
      <c r="F819" s="2539"/>
      <c r="G819" s="2539"/>
      <c r="H819" s="2539"/>
      <c r="I819" s="2539"/>
      <c r="J819" s="2539"/>
      <c r="K819" s="2539"/>
    </row>
    <row r="820" spans="1:11" ht="15.75" customHeight="1">
      <c r="A820" s="2539"/>
      <c r="B820" s="2539"/>
      <c r="C820" s="2539"/>
      <c r="D820" s="2539"/>
      <c r="E820" s="2539"/>
      <c r="F820" s="2539"/>
      <c r="G820" s="2539"/>
      <c r="H820" s="2539"/>
      <c r="I820" s="2539"/>
      <c r="J820" s="2539"/>
      <c r="K820" s="2539"/>
    </row>
    <row r="821" spans="1:11" ht="15.75" customHeight="1">
      <c r="A821" s="2539"/>
      <c r="B821" s="2539"/>
      <c r="C821" s="2539"/>
      <c r="D821" s="2539"/>
      <c r="E821" s="2539"/>
      <c r="F821" s="2539"/>
      <c r="G821" s="2539"/>
      <c r="H821" s="2539"/>
      <c r="I821" s="2539"/>
      <c r="J821" s="2539"/>
      <c r="K821" s="2539"/>
    </row>
    <row r="822" spans="1:11" ht="15.75" customHeight="1">
      <c r="A822" s="2539"/>
      <c r="B822" s="2539"/>
      <c r="C822" s="2539"/>
      <c r="D822" s="2539"/>
      <c r="E822" s="2539"/>
      <c r="F822" s="2539"/>
      <c r="G822" s="2539"/>
      <c r="H822" s="2539"/>
      <c r="I822" s="2539"/>
      <c r="J822" s="2539"/>
      <c r="K822" s="2539"/>
    </row>
    <row r="823" spans="1:11" ht="15.75" customHeight="1">
      <c r="A823" s="2539"/>
      <c r="B823" s="2539"/>
      <c r="C823" s="2539"/>
      <c r="D823" s="2539"/>
      <c r="E823" s="2539"/>
      <c r="F823" s="2539"/>
      <c r="G823" s="2539"/>
      <c r="H823" s="2539"/>
      <c r="I823" s="2539"/>
      <c r="J823" s="2539"/>
      <c r="K823" s="2539"/>
    </row>
    <row r="824" spans="1:11" ht="15.75" customHeight="1">
      <c r="A824" s="2539"/>
      <c r="B824" s="2539"/>
      <c r="C824" s="2539"/>
      <c r="D824" s="2539"/>
      <c r="E824" s="2539"/>
      <c r="F824" s="2539"/>
      <c r="G824" s="2539"/>
      <c r="H824" s="2539"/>
      <c r="I824" s="2539"/>
      <c r="J824" s="2539"/>
      <c r="K824" s="2539"/>
    </row>
    <row r="825" spans="1:11" ht="15.75" customHeight="1">
      <c r="A825" s="2539"/>
      <c r="B825" s="2539"/>
      <c r="C825" s="2539"/>
      <c r="D825" s="2539"/>
      <c r="E825" s="2539"/>
      <c r="F825" s="2539"/>
      <c r="G825" s="2539"/>
      <c r="H825" s="2539"/>
      <c r="I825" s="2539"/>
      <c r="J825" s="2539"/>
      <c r="K825" s="2539"/>
    </row>
    <row r="826" spans="1:11" ht="15.75" customHeight="1">
      <c r="A826" s="2539"/>
      <c r="B826" s="2539"/>
      <c r="C826" s="2539"/>
      <c r="D826" s="2539"/>
      <c r="E826" s="2539"/>
      <c r="F826" s="2539"/>
      <c r="G826" s="2539"/>
      <c r="H826" s="2539"/>
      <c r="I826" s="2539"/>
      <c r="J826" s="2539"/>
      <c r="K826" s="2539"/>
    </row>
    <row r="827" spans="1:11" ht="15.75" customHeight="1">
      <c r="A827" s="2539"/>
      <c r="B827" s="2539"/>
      <c r="C827" s="2539"/>
      <c r="D827" s="2539"/>
      <c r="E827" s="2539"/>
      <c r="F827" s="2539"/>
      <c r="G827" s="2539"/>
      <c r="H827" s="2539"/>
      <c r="I827" s="2539"/>
      <c r="J827" s="2539"/>
      <c r="K827" s="2539"/>
    </row>
    <row r="828" spans="1:11" ht="15.75" customHeight="1">
      <c r="A828" s="2539"/>
      <c r="B828" s="2539"/>
      <c r="C828" s="2539"/>
      <c r="D828" s="2539"/>
      <c r="E828" s="2539"/>
      <c r="F828" s="2539"/>
      <c r="G828" s="2539"/>
      <c r="H828" s="2539"/>
      <c r="I828" s="2539"/>
      <c r="J828" s="2539"/>
      <c r="K828" s="2539"/>
    </row>
    <row r="829" spans="1:11" ht="15.75" customHeight="1">
      <c r="A829" s="2539"/>
      <c r="B829" s="2539"/>
      <c r="C829" s="2539"/>
      <c r="D829" s="2539"/>
      <c r="E829" s="2539"/>
      <c r="F829" s="2539"/>
      <c r="G829" s="2539"/>
      <c r="H829" s="2539"/>
      <c r="I829" s="2539"/>
      <c r="J829" s="2539"/>
      <c r="K829" s="2539"/>
    </row>
    <row r="830" spans="1:11" ht="15.75" customHeight="1">
      <c r="A830" s="2539"/>
      <c r="B830" s="2539"/>
      <c r="C830" s="2539"/>
      <c r="D830" s="2539"/>
      <c r="E830" s="2539"/>
      <c r="F830" s="2539"/>
      <c r="G830" s="2539"/>
      <c r="H830" s="2539"/>
      <c r="I830" s="2539"/>
      <c r="J830" s="2539"/>
      <c r="K830" s="2539"/>
    </row>
    <row r="831" spans="1:11" ht="15.75" customHeight="1">
      <c r="A831" s="2539"/>
      <c r="B831" s="2539"/>
      <c r="C831" s="2539"/>
      <c r="D831" s="2539"/>
      <c r="E831" s="2539"/>
      <c r="F831" s="2539"/>
      <c r="G831" s="2539"/>
      <c r="H831" s="2539"/>
      <c r="I831" s="2539"/>
      <c r="J831" s="2539"/>
      <c r="K831" s="2539"/>
    </row>
    <row r="832" spans="1:11" ht="15.75" customHeight="1">
      <c r="A832" s="2539"/>
      <c r="B832" s="2539"/>
      <c r="C832" s="2539"/>
      <c r="D832" s="2539"/>
      <c r="E832" s="2539"/>
      <c r="F832" s="2539"/>
      <c r="G832" s="2539"/>
      <c r="H832" s="2539"/>
      <c r="I832" s="2539"/>
      <c r="J832" s="2539"/>
      <c r="K832" s="2539"/>
    </row>
    <row r="833" spans="1:11" ht="15.75" customHeight="1">
      <c r="A833" s="2539"/>
      <c r="B833" s="2539"/>
      <c r="C833" s="2539"/>
      <c r="D833" s="2539"/>
      <c r="E833" s="2539"/>
      <c r="F833" s="2539"/>
      <c r="G833" s="2539"/>
      <c r="H833" s="2539"/>
      <c r="I833" s="2539"/>
      <c r="J833" s="2539"/>
      <c r="K833" s="2539"/>
    </row>
    <row r="834" spans="1:11" ht="15.75" customHeight="1">
      <c r="A834" s="2539"/>
      <c r="B834" s="2539"/>
      <c r="C834" s="2539"/>
      <c r="D834" s="2539"/>
      <c r="E834" s="2539"/>
      <c r="F834" s="2539"/>
      <c r="G834" s="2539"/>
      <c r="H834" s="2539"/>
      <c r="I834" s="2539"/>
      <c r="J834" s="2539"/>
      <c r="K834" s="2539"/>
    </row>
    <row r="835" spans="1:11" ht="15.75" customHeight="1">
      <c r="A835" s="2539"/>
      <c r="B835" s="2539"/>
      <c r="C835" s="2539"/>
      <c r="D835" s="2539"/>
      <c r="E835" s="2539"/>
      <c r="F835" s="2539"/>
      <c r="G835" s="2539"/>
      <c r="H835" s="2539"/>
      <c r="I835" s="2539"/>
      <c r="J835" s="2539"/>
      <c r="K835" s="2539"/>
    </row>
    <row r="836" spans="1:11" ht="15.75" customHeight="1">
      <c r="A836" s="2539"/>
      <c r="B836" s="2539"/>
      <c r="C836" s="2539"/>
      <c r="D836" s="2539"/>
      <c r="E836" s="2539"/>
      <c r="F836" s="2539"/>
      <c r="G836" s="2539"/>
      <c r="H836" s="2539"/>
      <c r="I836" s="2539"/>
      <c r="J836" s="2539"/>
      <c r="K836" s="2539"/>
    </row>
    <row r="837" spans="1:11" ht="15.75" customHeight="1">
      <c r="A837" s="2539"/>
      <c r="B837" s="2539"/>
      <c r="C837" s="2539"/>
      <c r="D837" s="2539"/>
      <c r="E837" s="2539"/>
      <c r="F837" s="2539"/>
      <c r="G837" s="2539"/>
      <c r="H837" s="2539"/>
      <c r="I837" s="2539"/>
      <c r="J837" s="2539"/>
      <c r="K837" s="2539"/>
    </row>
    <row r="838" spans="1:11" ht="15.75" customHeight="1">
      <c r="A838" s="2539"/>
      <c r="B838" s="2539"/>
      <c r="C838" s="2539"/>
      <c r="D838" s="2539"/>
      <c r="E838" s="2539"/>
      <c r="F838" s="2539"/>
      <c r="G838" s="2539"/>
      <c r="H838" s="2539"/>
      <c r="I838" s="2539"/>
      <c r="J838" s="2539"/>
      <c r="K838" s="2539"/>
    </row>
    <row r="839" spans="1:11" ht="15.75" customHeight="1">
      <c r="A839" s="2539"/>
      <c r="B839" s="2539"/>
      <c r="C839" s="2539"/>
      <c r="D839" s="2539"/>
      <c r="E839" s="2539"/>
      <c r="F839" s="2539"/>
      <c r="G839" s="2539"/>
      <c r="H839" s="2539"/>
      <c r="I839" s="2539"/>
      <c r="J839" s="2539"/>
      <c r="K839" s="2539"/>
    </row>
    <row r="840" spans="1:11" ht="15.75" customHeight="1">
      <c r="A840" s="2539"/>
      <c r="B840" s="2539"/>
      <c r="C840" s="2539"/>
      <c r="D840" s="2539"/>
      <c r="E840" s="2539"/>
      <c r="F840" s="2539"/>
      <c r="G840" s="2539"/>
      <c r="H840" s="2539"/>
      <c r="I840" s="2539"/>
      <c r="J840" s="2539"/>
      <c r="K840" s="2539"/>
    </row>
    <row r="841" spans="1:11" ht="15.75" customHeight="1">
      <c r="A841" s="2539"/>
      <c r="B841" s="2539"/>
      <c r="C841" s="2539"/>
      <c r="D841" s="2539"/>
      <c r="E841" s="2539"/>
      <c r="F841" s="2539"/>
      <c r="G841" s="2539"/>
      <c r="H841" s="2539"/>
      <c r="I841" s="2539"/>
      <c r="J841" s="2539"/>
      <c r="K841" s="2539"/>
    </row>
    <row r="842" spans="1:11" ht="15.75" customHeight="1">
      <c r="A842" s="2539"/>
      <c r="B842" s="2539"/>
      <c r="C842" s="2539"/>
      <c r="D842" s="2539"/>
      <c r="E842" s="2539"/>
      <c r="F842" s="2539"/>
      <c r="G842" s="2539"/>
      <c r="H842" s="2539"/>
      <c r="I842" s="2539"/>
      <c r="J842" s="2539"/>
      <c r="K842" s="2539"/>
    </row>
    <row r="843" spans="1:11" ht="15.75" customHeight="1">
      <c r="A843" s="2539"/>
      <c r="B843" s="2539"/>
      <c r="C843" s="2539"/>
      <c r="D843" s="2539"/>
      <c r="E843" s="2539"/>
      <c r="F843" s="2539"/>
      <c r="G843" s="2539"/>
      <c r="H843" s="2539"/>
      <c r="I843" s="2539"/>
      <c r="J843" s="2539"/>
      <c r="K843" s="2539"/>
    </row>
    <row r="844" spans="1:11" ht="15.75" customHeight="1">
      <c r="A844" s="2539"/>
      <c r="B844" s="2539"/>
      <c r="C844" s="2539"/>
      <c r="D844" s="2539"/>
      <c r="E844" s="2539"/>
      <c r="F844" s="2539"/>
      <c r="G844" s="2539"/>
      <c r="H844" s="2539"/>
      <c r="I844" s="2539"/>
      <c r="J844" s="2539"/>
      <c r="K844" s="2539"/>
    </row>
    <row r="845" spans="1:11" ht="15.75" customHeight="1">
      <c r="A845" s="2539"/>
      <c r="B845" s="2539"/>
      <c r="C845" s="2539"/>
      <c r="D845" s="2539"/>
      <c r="E845" s="2539"/>
      <c r="F845" s="2539"/>
      <c r="G845" s="2539"/>
      <c r="H845" s="2539"/>
      <c r="I845" s="2539"/>
      <c r="J845" s="2539"/>
      <c r="K845" s="2539"/>
    </row>
    <row r="846" spans="1:11" ht="15.75" customHeight="1">
      <c r="A846" s="2539"/>
      <c r="B846" s="2539"/>
      <c r="C846" s="2539"/>
      <c r="D846" s="2539"/>
      <c r="E846" s="2539"/>
      <c r="F846" s="2539"/>
      <c r="G846" s="2539"/>
      <c r="H846" s="2539"/>
      <c r="I846" s="2539"/>
      <c r="J846" s="2539"/>
      <c r="K846" s="2539"/>
    </row>
    <row r="847" spans="1:11" ht="15.75" customHeight="1">
      <c r="A847" s="2539"/>
      <c r="B847" s="2539"/>
      <c r="C847" s="2539"/>
      <c r="D847" s="2539"/>
      <c r="E847" s="2539"/>
      <c r="F847" s="2539"/>
      <c r="G847" s="2539"/>
      <c r="H847" s="2539"/>
      <c r="I847" s="2539"/>
      <c r="J847" s="2539"/>
      <c r="K847" s="2539"/>
    </row>
    <row r="848" spans="1:11" ht="15.75" customHeight="1">
      <c r="A848" s="2539"/>
      <c r="B848" s="2539"/>
      <c r="C848" s="2539"/>
      <c r="D848" s="2539"/>
      <c r="E848" s="2539"/>
      <c r="F848" s="2539"/>
      <c r="G848" s="2539"/>
      <c r="H848" s="2539"/>
      <c r="I848" s="2539"/>
      <c r="J848" s="2539"/>
      <c r="K848" s="2539"/>
    </row>
    <row r="849" spans="1:11" ht="15.75" customHeight="1">
      <c r="A849" s="2539"/>
      <c r="B849" s="2539"/>
      <c r="C849" s="2539"/>
      <c r="D849" s="2539"/>
      <c r="E849" s="2539"/>
      <c r="F849" s="2539"/>
      <c r="G849" s="2539"/>
      <c r="H849" s="2539"/>
      <c r="I849" s="2539"/>
      <c r="J849" s="2539"/>
      <c r="K849" s="2539"/>
    </row>
    <row r="850" spans="1:11" ht="15.75" customHeight="1">
      <c r="A850" s="2539"/>
      <c r="B850" s="2539"/>
      <c r="C850" s="2539"/>
      <c r="D850" s="2539"/>
      <c r="E850" s="2539"/>
      <c r="F850" s="2539"/>
      <c r="G850" s="2539"/>
      <c r="H850" s="2539"/>
      <c r="I850" s="2539"/>
      <c r="J850" s="2539"/>
      <c r="K850" s="2539"/>
    </row>
    <row r="851" spans="1:11" ht="15.75" customHeight="1">
      <c r="A851" s="2539"/>
      <c r="B851" s="2539"/>
      <c r="C851" s="2539"/>
      <c r="D851" s="2539"/>
      <c r="E851" s="2539"/>
      <c r="F851" s="2539"/>
      <c r="G851" s="2539"/>
      <c r="H851" s="2539"/>
      <c r="I851" s="2539"/>
      <c r="J851" s="2539"/>
      <c r="K851" s="2539"/>
    </row>
    <row r="852" spans="1:11" ht="15.75" customHeight="1">
      <c r="A852" s="2539"/>
      <c r="B852" s="2539"/>
      <c r="C852" s="2539"/>
      <c r="D852" s="2539"/>
      <c r="E852" s="2539"/>
      <c r="F852" s="2539"/>
      <c r="G852" s="2539"/>
      <c r="H852" s="2539"/>
      <c r="I852" s="2539"/>
      <c r="J852" s="2539"/>
      <c r="K852" s="2539"/>
    </row>
    <row r="853" spans="1:11" ht="15.75" customHeight="1">
      <c r="A853" s="2539"/>
      <c r="B853" s="2539"/>
      <c r="C853" s="2539"/>
      <c r="D853" s="2539"/>
      <c r="E853" s="2539"/>
      <c r="F853" s="2539"/>
      <c r="G853" s="2539"/>
      <c r="H853" s="2539"/>
      <c r="I853" s="2539"/>
      <c r="J853" s="2539"/>
      <c r="K853" s="2539"/>
    </row>
    <row r="854" spans="1:11" ht="15.75" customHeight="1">
      <c r="A854" s="2539"/>
      <c r="B854" s="2539"/>
      <c r="C854" s="2539"/>
      <c r="D854" s="2539"/>
      <c r="E854" s="2539"/>
      <c r="F854" s="2539"/>
      <c r="G854" s="2539"/>
      <c r="H854" s="2539"/>
      <c r="I854" s="2539"/>
      <c r="J854" s="2539"/>
      <c r="K854" s="2539"/>
    </row>
    <row r="855" spans="1:11" ht="15.75" customHeight="1">
      <c r="A855" s="2539"/>
      <c r="B855" s="2539"/>
      <c r="C855" s="2539"/>
      <c r="D855" s="2539"/>
      <c r="E855" s="2539"/>
      <c r="F855" s="2539"/>
      <c r="G855" s="2539"/>
      <c r="H855" s="2539"/>
      <c r="I855" s="2539"/>
      <c r="J855" s="2539"/>
      <c r="K855" s="2539"/>
    </row>
    <row r="856" spans="1:11" ht="15.75" customHeight="1">
      <c r="A856" s="2539"/>
      <c r="B856" s="2539"/>
      <c r="C856" s="2539"/>
      <c r="D856" s="2539"/>
      <c r="E856" s="2539"/>
      <c r="F856" s="2539"/>
      <c r="G856" s="2539"/>
      <c r="H856" s="2539"/>
      <c r="I856" s="2539"/>
      <c r="J856" s="2539"/>
      <c r="K856" s="2539"/>
    </row>
    <row r="857" spans="1:11" ht="15.75" customHeight="1">
      <c r="A857" s="2539"/>
      <c r="B857" s="2539"/>
      <c r="C857" s="2539"/>
      <c r="D857" s="2539"/>
      <c r="E857" s="2539"/>
      <c r="F857" s="2539"/>
      <c r="G857" s="2539"/>
      <c r="H857" s="2539"/>
      <c r="I857" s="2539"/>
      <c r="J857" s="2539"/>
      <c r="K857" s="2539"/>
    </row>
    <row r="858" spans="1:11" ht="15.75" customHeight="1">
      <c r="A858" s="2539"/>
      <c r="B858" s="2539"/>
      <c r="C858" s="2539"/>
      <c r="D858" s="2539"/>
      <c r="E858" s="2539"/>
      <c r="F858" s="2539"/>
      <c r="G858" s="2539"/>
      <c r="H858" s="2539"/>
      <c r="I858" s="2539"/>
      <c r="J858" s="2539"/>
      <c r="K858" s="2539"/>
    </row>
    <row r="859" spans="1:11" ht="15.75" customHeight="1">
      <c r="A859" s="2539"/>
      <c r="B859" s="2539"/>
      <c r="C859" s="2539"/>
      <c r="D859" s="2539"/>
      <c r="E859" s="2539"/>
      <c r="F859" s="2539"/>
      <c r="G859" s="2539"/>
      <c r="H859" s="2539"/>
      <c r="I859" s="2539"/>
      <c r="J859" s="2539"/>
      <c r="K859" s="2539"/>
    </row>
    <row r="860" spans="1:11" ht="15.75" customHeight="1">
      <c r="A860" s="2539"/>
      <c r="B860" s="2539"/>
      <c r="C860" s="2539"/>
      <c r="D860" s="2539"/>
      <c r="E860" s="2539"/>
      <c r="F860" s="2539"/>
      <c r="G860" s="2539"/>
      <c r="H860" s="2539"/>
      <c r="I860" s="2539"/>
      <c r="J860" s="2539"/>
      <c r="K860" s="2539"/>
    </row>
    <row r="861" spans="1:11" ht="15.75" customHeight="1">
      <c r="A861" s="2539"/>
      <c r="B861" s="2539"/>
      <c r="C861" s="2539"/>
      <c r="D861" s="2539"/>
      <c r="E861" s="2539"/>
      <c r="F861" s="2539"/>
      <c r="G861" s="2539"/>
      <c r="H861" s="2539"/>
      <c r="I861" s="2539"/>
      <c r="J861" s="2539"/>
      <c r="K861" s="2539"/>
    </row>
    <row r="862" spans="1:11" ht="15.75" customHeight="1">
      <c r="A862" s="2539"/>
      <c r="B862" s="2539"/>
      <c r="C862" s="2539"/>
      <c r="D862" s="2539"/>
      <c r="E862" s="2539"/>
      <c r="F862" s="2539"/>
      <c r="G862" s="2539"/>
      <c r="H862" s="2539"/>
      <c r="I862" s="2539"/>
      <c r="J862" s="2539"/>
      <c r="K862" s="2539"/>
    </row>
    <row r="863" spans="1:11" ht="15.75" customHeight="1">
      <c r="A863" s="2539"/>
      <c r="B863" s="2539"/>
      <c r="C863" s="2539"/>
      <c r="D863" s="2539"/>
      <c r="E863" s="2539"/>
      <c r="F863" s="2539"/>
      <c r="G863" s="2539"/>
      <c r="H863" s="2539"/>
      <c r="I863" s="2539"/>
      <c r="J863" s="2539"/>
      <c r="K863" s="2539"/>
    </row>
    <row r="864" spans="1:11" ht="15.75" customHeight="1">
      <c r="A864" s="2539"/>
      <c r="B864" s="2539"/>
      <c r="C864" s="2539"/>
      <c r="D864" s="2539"/>
      <c r="E864" s="2539"/>
      <c r="F864" s="2539"/>
      <c r="G864" s="2539"/>
      <c r="H864" s="2539"/>
      <c r="I864" s="2539"/>
      <c r="J864" s="2539"/>
      <c r="K864" s="2539"/>
    </row>
    <row r="865" spans="1:11" ht="15.75" customHeight="1">
      <c r="A865" s="2539"/>
      <c r="B865" s="2539"/>
      <c r="C865" s="2539"/>
      <c r="D865" s="2539"/>
      <c r="E865" s="2539"/>
      <c r="F865" s="2539"/>
      <c r="G865" s="2539"/>
      <c r="H865" s="2539"/>
      <c r="I865" s="2539"/>
      <c r="J865" s="2539"/>
      <c r="K865" s="2539"/>
    </row>
    <row r="866" spans="1:11" ht="15.75" customHeight="1">
      <c r="A866" s="2539"/>
      <c r="B866" s="2539"/>
      <c r="C866" s="2539"/>
      <c r="D866" s="2539"/>
      <c r="E866" s="2539"/>
      <c r="F866" s="2539"/>
      <c r="G866" s="2539"/>
      <c r="H866" s="2539"/>
      <c r="I866" s="2539"/>
      <c r="J866" s="2539"/>
      <c r="K866" s="2539"/>
    </row>
    <row r="867" spans="1:11" ht="15.75" customHeight="1">
      <c r="A867" s="2539"/>
      <c r="B867" s="2539"/>
      <c r="C867" s="2539"/>
      <c r="D867" s="2539"/>
      <c r="E867" s="2539"/>
      <c r="F867" s="2539"/>
      <c r="G867" s="2539"/>
      <c r="H867" s="2539"/>
      <c r="I867" s="2539"/>
      <c r="J867" s="2539"/>
      <c r="K867" s="2539"/>
    </row>
    <row r="868" spans="1:11" ht="15.75" customHeight="1">
      <c r="A868" s="2539"/>
      <c r="B868" s="2539"/>
      <c r="C868" s="2539"/>
      <c r="D868" s="2539"/>
      <c r="E868" s="2539"/>
      <c r="F868" s="2539"/>
      <c r="G868" s="2539"/>
      <c r="H868" s="2539"/>
      <c r="I868" s="2539"/>
      <c r="J868" s="2539"/>
      <c r="K868" s="2539"/>
    </row>
    <row r="869" spans="1:11" ht="15.75" customHeight="1">
      <c r="A869" s="2539"/>
      <c r="B869" s="2539"/>
      <c r="C869" s="2539"/>
      <c r="D869" s="2539"/>
      <c r="E869" s="2539"/>
      <c r="F869" s="2539"/>
      <c r="G869" s="2539"/>
      <c r="H869" s="2539"/>
      <c r="I869" s="2539"/>
      <c r="J869" s="2539"/>
      <c r="K869" s="2539"/>
    </row>
    <row r="870" spans="1:11" ht="15.75" customHeight="1">
      <c r="A870" s="2539"/>
      <c r="B870" s="2539"/>
      <c r="C870" s="2539"/>
      <c r="D870" s="2539"/>
      <c r="E870" s="2539"/>
      <c r="F870" s="2539"/>
      <c r="G870" s="2539"/>
      <c r="H870" s="2539"/>
      <c r="I870" s="2539"/>
      <c r="J870" s="2539"/>
      <c r="K870" s="2539"/>
    </row>
    <row r="871" spans="1:11" ht="15.75" customHeight="1">
      <c r="A871" s="2539"/>
      <c r="B871" s="2539"/>
      <c r="C871" s="2539"/>
      <c r="D871" s="2539"/>
      <c r="E871" s="2539"/>
      <c r="F871" s="2539"/>
      <c r="G871" s="2539"/>
      <c r="H871" s="2539"/>
      <c r="I871" s="2539"/>
      <c r="J871" s="2539"/>
      <c r="K871" s="2539"/>
    </row>
    <row r="872" spans="1:11" ht="15.75" customHeight="1">
      <c r="A872" s="2539"/>
      <c r="B872" s="2539"/>
      <c r="C872" s="2539"/>
      <c r="D872" s="2539"/>
      <c r="E872" s="2539"/>
      <c r="F872" s="2539"/>
      <c r="G872" s="2539"/>
      <c r="H872" s="2539"/>
      <c r="I872" s="2539"/>
      <c r="J872" s="2539"/>
      <c r="K872" s="2539"/>
    </row>
    <row r="873" spans="1:11" ht="15.75" customHeight="1">
      <c r="A873" s="2539"/>
      <c r="B873" s="2539"/>
      <c r="C873" s="2539"/>
      <c r="D873" s="2539"/>
      <c r="E873" s="2539"/>
      <c r="F873" s="2539"/>
      <c r="G873" s="2539"/>
      <c r="H873" s="2539"/>
      <c r="I873" s="2539"/>
      <c r="J873" s="2539"/>
      <c r="K873" s="2539"/>
    </row>
    <row r="874" spans="1:11" ht="15.75" customHeight="1">
      <c r="A874" s="2539"/>
      <c r="B874" s="2539"/>
      <c r="C874" s="2539"/>
      <c r="D874" s="2539"/>
      <c r="E874" s="2539"/>
      <c r="F874" s="2539"/>
      <c r="G874" s="2539"/>
      <c r="H874" s="2539"/>
      <c r="I874" s="2539"/>
      <c r="J874" s="2539"/>
      <c r="K874" s="2539"/>
    </row>
    <row r="875" spans="1:11" ht="15.75" customHeight="1">
      <c r="A875" s="2539"/>
      <c r="B875" s="2539"/>
      <c r="C875" s="2539"/>
      <c r="D875" s="2539"/>
      <c r="E875" s="2539"/>
      <c r="F875" s="2539"/>
      <c r="G875" s="2539"/>
      <c r="H875" s="2539"/>
      <c r="I875" s="2539"/>
      <c r="J875" s="2539"/>
      <c r="K875" s="2539"/>
    </row>
    <row r="876" spans="1:11" ht="15.75" customHeight="1">
      <c r="A876" s="2539"/>
      <c r="B876" s="2539"/>
      <c r="C876" s="2539"/>
      <c r="D876" s="2539"/>
      <c r="E876" s="2539"/>
      <c r="F876" s="2539"/>
      <c r="G876" s="2539"/>
      <c r="H876" s="2539"/>
      <c r="I876" s="2539"/>
      <c r="J876" s="2539"/>
      <c r="K876" s="2539"/>
    </row>
    <row r="877" spans="1:11" ht="15.75" customHeight="1">
      <c r="A877" s="2539"/>
      <c r="B877" s="2539"/>
      <c r="C877" s="2539"/>
      <c r="D877" s="2539"/>
      <c r="E877" s="2539"/>
      <c r="F877" s="2539"/>
      <c r="G877" s="2539"/>
      <c r="H877" s="2539"/>
      <c r="I877" s="2539"/>
      <c r="J877" s="2539"/>
      <c r="K877" s="2539"/>
    </row>
    <row r="878" spans="1:11" ht="15.75" customHeight="1">
      <c r="A878" s="2539"/>
      <c r="B878" s="2539"/>
      <c r="C878" s="2539"/>
      <c r="D878" s="2539"/>
      <c r="E878" s="2539"/>
      <c r="F878" s="2539"/>
      <c r="G878" s="2539"/>
      <c r="H878" s="2539"/>
      <c r="I878" s="2539"/>
      <c r="J878" s="2539"/>
      <c r="K878" s="2539"/>
    </row>
    <row r="879" spans="1:11" ht="15.75" customHeight="1">
      <c r="A879" s="2539"/>
      <c r="B879" s="2539"/>
      <c r="C879" s="2539"/>
      <c r="D879" s="2539"/>
      <c r="E879" s="2539"/>
      <c r="F879" s="2539"/>
      <c r="G879" s="2539"/>
      <c r="H879" s="2539"/>
      <c r="I879" s="2539"/>
      <c r="J879" s="2539"/>
      <c r="K879" s="2539"/>
    </row>
    <row r="880" spans="1:11" ht="15.75" customHeight="1">
      <c r="A880" s="2539"/>
      <c r="B880" s="2539"/>
      <c r="C880" s="2539"/>
      <c r="D880" s="2539"/>
      <c r="E880" s="2539"/>
      <c r="F880" s="2539"/>
      <c r="G880" s="2539"/>
      <c r="H880" s="2539"/>
      <c r="I880" s="2539"/>
      <c r="J880" s="2539"/>
      <c r="K880" s="2539"/>
    </row>
    <row r="881" spans="1:11" ht="15.75" customHeight="1">
      <c r="A881" s="2539"/>
      <c r="B881" s="2539"/>
      <c r="C881" s="2539"/>
      <c r="D881" s="2539"/>
      <c r="E881" s="2539"/>
      <c r="F881" s="2539"/>
      <c r="G881" s="2539"/>
      <c r="H881" s="2539"/>
      <c r="I881" s="2539"/>
      <c r="J881" s="2539"/>
      <c r="K881" s="2539"/>
    </row>
    <row r="882" spans="1:11" ht="15.75" customHeight="1">
      <c r="A882" s="2539"/>
      <c r="B882" s="2539"/>
      <c r="C882" s="2539"/>
      <c r="D882" s="2539"/>
      <c r="E882" s="2539"/>
      <c r="F882" s="2539"/>
      <c r="G882" s="2539"/>
      <c r="H882" s="2539"/>
      <c r="I882" s="2539"/>
      <c r="J882" s="2539"/>
      <c r="K882" s="2539"/>
    </row>
    <row r="883" spans="1:11" ht="15.75" customHeight="1">
      <c r="A883" s="2539"/>
      <c r="B883" s="2539"/>
      <c r="C883" s="2539"/>
      <c r="D883" s="2539"/>
      <c r="E883" s="2539"/>
      <c r="F883" s="2539"/>
      <c r="G883" s="2539"/>
      <c r="H883" s="2539"/>
      <c r="I883" s="2539"/>
      <c r="J883" s="2539"/>
      <c r="K883" s="2539"/>
    </row>
    <row r="884" spans="1:11" ht="15.75" customHeight="1">
      <c r="A884" s="2539"/>
      <c r="B884" s="2539"/>
      <c r="C884" s="2539"/>
      <c r="D884" s="2539"/>
      <c r="E884" s="2539"/>
      <c r="F884" s="2539"/>
      <c r="G884" s="2539"/>
      <c r="H884" s="2539"/>
      <c r="I884" s="2539"/>
      <c r="J884" s="2539"/>
      <c r="K884" s="2539"/>
    </row>
    <row r="885" spans="1:11" ht="15.75" customHeight="1">
      <c r="A885" s="2539"/>
      <c r="B885" s="2539"/>
      <c r="C885" s="2539"/>
      <c r="D885" s="2539"/>
      <c r="E885" s="2539"/>
      <c r="F885" s="2539"/>
      <c r="G885" s="2539"/>
      <c r="H885" s="2539"/>
      <c r="I885" s="2539"/>
      <c r="J885" s="2539"/>
      <c r="K885" s="2539"/>
    </row>
    <row r="886" spans="1:11" ht="15.75" customHeight="1">
      <c r="A886" s="2539"/>
      <c r="B886" s="2539"/>
      <c r="C886" s="2539"/>
      <c r="D886" s="2539"/>
      <c r="E886" s="2539"/>
      <c r="F886" s="2539"/>
      <c r="G886" s="2539"/>
      <c r="H886" s="2539"/>
      <c r="I886" s="2539"/>
      <c r="J886" s="2539"/>
      <c r="K886" s="2539"/>
    </row>
    <row r="887" spans="1:11" ht="15.75" customHeight="1">
      <c r="A887" s="2539"/>
      <c r="B887" s="2539"/>
      <c r="C887" s="2539"/>
      <c r="D887" s="2539"/>
      <c r="E887" s="2539"/>
      <c r="F887" s="2539"/>
      <c r="G887" s="2539"/>
      <c r="H887" s="2539"/>
      <c r="I887" s="2539"/>
      <c r="J887" s="2539"/>
      <c r="K887" s="2539"/>
    </row>
    <row r="888" spans="1:11" ht="15.75" customHeight="1">
      <c r="A888" s="2539"/>
      <c r="B888" s="2539"/>
      <c r="C888" s="2539"/>
      <c r="D888" s="2539"/>
      <c r="E888" s="2539"/>
      <c r="F888" s="2539"/>
      <c r="G888" s="2539"/>
      <c r="H888" s="2539"/>
      <c r="I888" s="2539"/>
      <c r="J888" s="2539"/>
      <c r="K888" s="2539"/>
    </row>
    <row r="889" spans="1:11" ht="15.75" customHeight="1">
      <c r="A889" s="2539"/>
      <c r="B889" s="2539"/>
      <c r="C889" s="2539"/>
      <c r="D889" s="2539"/>
      <c r="E889" s="2539"/>
      <c r="F889" s="2539"/>
      <c r="G889" s="2539"/>
      <c r="H889" s="2539"/>
      <c r="I889" s="2539"/>
      <c r="J889" s="2539"/>
      <c r="K889" s="2539"/>
    </row>
    <row r="890" spans="1:11" ht="15.75" customHeight="1">
      <c r="A890" s="2539"/>
      <c r="B890" s="2539"/>
      <c r="C890" s="2539"/>
      <c r="D890" s="2539"/>
      <c r="E890" s="2539"/>
      <c r="F890" s="2539"/>
      <c r="G890" s="2539"/>
      <c r="H890" s="2539"/>
      <c r="I890" s="2539"/>
      <c r="J890" s="2539"/>
      <c r="K890" s="2539"/>
    </row>
    <row r="891" spans="1:11" ht="15.75" customHeight="1">
      <c r="A891" s="2539"/>
      <c r="B891" s="2539"/>
      <c r="C891" s="2539"/>
      <c r="D891" s="2539"/>
      <c r="E891" s="2539"/>
      <c r="F891" s="2539"/>
      <c r="G891" s="2539"/>
      <c r="H891" s="2539"/>
      <c r="I891" s="2539"/>
      <c r="J891" s="2539"/>
      <c r="K891" s="2539"/>
    </row>
    <row r="892" spans="1:11" ht="15.75" customHeight="1">
      <c r="A892" s="2539"/>
      <c r="B892" s="2539"/>
      <c r="C892" s="2539"/>
      <c r="D892" s="2539"/>
      <c r="E892" s="2539"/>
      <c r="F892" s="2539"/>
      <c r="G892" s="2539"/>
      <c r="H892" s="2539"/>
      <c r="I892" s="2539"/>
      <c r="J892" s="2539"/>
      <c r="K892" s="2539"/>
    </row>
    <row r="893" spans="1:11" ht="15.75" customHeight="1">
      <c r="A893" s="2539"/>
      <c r="B893" s="2539"/>
      <c r="C893" s="2539"/>
      <c r="D893" s="2539"/>
      <c r="E893" s="2539"/>
      <c r="F893" s="2539"/>
      <c r="G893" s="2539"/>
      <c r="H893" s="2539"/>
      <c r="I893" s="2539"/>
      <c r="J893" s="2539"/>
      <c r="K893" s="2539"/>
    </row>
    <row r="894" spans="1:11" ht="15.75" customHeight="1">
      <c r="A894" s="2539"/>
      <c r="B894" s="2539"/>
      <c r="C894" s="2539"/>
      <c r="D894" s="2539"/>
      <c r="E894" s="2539"/>
      <c r="F894" s="2539"/>
      <c r="G894" s="2539"/>
      <c r="H894" s="2539"/>
      <c r="I894" s="2539"/>
      <c r="J894" s="2539"/>
      <c r="K894" s="2539"/>
    </row>
    <row r="895" spans="1:11" ht="15.75" customHeight="1">
      <c r="A895" s="2539"/>
      <c r="B895" s="2539"/>
      <c r="C895" s="2539"/>
      <c r="D895" s="2539"/>
      <c r="E895" s="2539"/>
      <c r="F895" s="2539"/>
      <c r="G895" s="2539"/>
      <c r="H895" s="2539"/>
      <c r="I895" s="2539"/>
      <c r="J895" s="2539"/>
      <c r="K895" s="2539"/>
    </row>
    <row r="896" spans="1:11" ht="15.75" customHeight="1">
      <c r="A896" s="2539"/>
      <c r="B896" s="2539"/>
      <c r="C896" s="2539"/>
      <c r="D896" s="2539"/>
      <c r="E896" s="2539"/>
      <c r="F896" s="2539"/>
      <c r="G896" s="2539"/>
      <c r="H896" s="2539"/>
      <c r="I896" s="2539"/>
      <c r="J896" s="2539"/>
      <c r="K896" s="2539"/>
    </row>
    <row r="897" spans="1:11" ht="15.75" customHeight="1">
      <c r="A897" s="2539"/>
      <c r="B897" s="2539"/>
      <c r="C897" s="2539"/>
      <c r="D897" s="2539"/>
      <c r="E897" s="2539"/>
      <c r="F897" s="2539"/>
      <c r="G897" s="2539"/>
      <c r="H897" s="2539"/>
      <c r="I897" s="2539"/>
      <c r="J897" s="2539"/>
      <c r="K897" s="2539"/>
    </row>
    <row r="898" spans="1:11" ht="15.75" customHeight="1">
      <c r="A898" s="2539"/>
      <c r="B898" s="2539"/>
      <c r="C898" s="2539"/>
      <c r="D898" s="2539"/>
      <c r="E898" s="2539"/>
      <c r="F898" s="2539"/>
      <c r="G898" s="2539"/>
      <c r="H898" s="2539"/>
      <c r="I898" s="2539"/>
      <c r="J898" s="2539"/>
      <c r="K898" s="2539"/>
    </row>
    <row r="899" spans="1:11" ht="15.75" customHeight="1">
      <c r="A899" s="2539"/>
      <c r="B899" s="2539"/>
      <c r="C899" s="2539"/>
      <c r="D899" s="2539"/>
      <c r="E899" s="2539"/>
      <c r="F899" s="2539"/>
      <c r="G899" s="2539"/>
      <c r="H899" s="2539"/>
      <c r="I899" s="2539"/>
      <c r="J899" s="2539"/>
      <c r="K899" s="2539"/>
    </row>
    <row r="900" spans="1:11" ht="15.75" customHeight="1">
      <c r="A900" s="2539"/>
      <c r="B900" s="2539"/>
      <c r="C900" s="2539"/>
      <c r="D900" s="2539"/>
      <c r="E900" s="2539"/>
      <c r="F900" s="2539"/>
      <c r="G900" s="2539"/>
      <c r="H900" s="2539"/>
      <c r="I900" s="2539"/>
      <c r="J900" s="2539"/>
      <c r="K900" s="2539"/>
    </row>
    <row r="901" spans="1:11" ht="15.75" customHeight="1">
      <c r="A901" s="2539"/>
      <c r="B901" s="2539"/>
      <c r="C901" s="2539"/>
      <c r="D901" s="2539"/>
      <c r="E901" s="2539"/>
      <c r="F901" s="2539"/>
      <c r="G901" s="2539"/>
      <c r="H901" s="2539"/>
      <c r="I901" s="2539"/>
      <c r="J901" s="2539"/>
      <c r="K901" s="2539"/>
    </row>
    <row r="902" spans="1:11" ht="15.75" customHeight="1">
      <c r="A902" s="2539"/>
      <c r="B902" s="2539"/>
      <c r="C902" s="2539"/>
      <c r="D902" s="2539"/>
      <c r="E902" s="2539"/>
      <c r="F902" s="2539"/>
      <c r="G902" s="2539"/>
      <c r="H902" s="2539"/>
      <c r="I902" s="2539"/>
      <c r="J902" s="2539"/>
      <c r="K902" s="2539"/>
    </row>
    <row r="903" spans="1:11" ht="15.75" customHeight="1">
      <c r="A903" s="2539"/>
      <c r="B903" s="2539"/>
      <c r="C903" s="2539"/>
      <c r="D903" s="2539"/>
      <c r="E903" s="2539"/>
      <c r="F903" s="2539"/>
      <c r="G903" s="2539"/>
      <c r="H903" s="2539"/>
      <c r="I903" s="2539"/>
      <c r="J903" s="2539"/>
      <c r="K903" s="2539"/>
    </row>
    <row r="904" spans="1:11" ht="15.75" customHeight="1">
      <c r="A904" s="2539"/>
      <c r="B904" s="2539"/>
      <c r="C904" s="2539"/>
      <c r="D904" s="2539"/>
      <c r="E904" s="2539"/>
      <c r="F904" s="2539"/>
      <c r="G904" s="2539"/>
      <c r="H904" s="2539"/>
      <c r="I904" s="2539"/>
      <c r="J904" s="2539"/>
      <c r="K904" s="2539"/>
    </row>
    <row r="905" spans="1:11" ht="15.75" customHeight="1">
      <c r="A905" s="2539"/>
      <c r="B905" s="2539"/>
      <c r="C905" s="2539"/>
      <c r="D905" s="2539"/>
      <c r="E905" s="2539"/>
      <c r="F905" s="2539"/>
      <c r="G905" s="2539"/>
      <c r="H905" s="2539"/>
      <c r="I905" s="2539"/>
      <c r="J905" s="2539"/>
      <c r="K905" s="2539"/>
    </row>
    <row r="906" spans="1:11" ht="15.75" customHeight="1">
      <c r="A906" s="2539"/>
      <c r="B906" s="2539"/>
      <c r="C906" s="2539"/>
      <c r="D906" s="2539"/>
      <c r="E906" s="2539"/>
      <c r="F906" s="2539"/>
      <c r="G906" s="2539"/>
      <c r="H906" s="2539"/>
      <c r="I906" s="2539"/>
      <c r="J906" s="2539"/>
      <c r="K906" s="2539"/>
    </row>
    <row r="907" spans="1:11" ht="15.75" customHeight="1">
      <c r="A907" s="2539"/>
      <c r="B907" s="2539"/>
      <c r="C907" s="2539"/>
      <c r="D907" s="2539"/>
      <c r="E907" s="2539"/>
      <c r="F907" s="2539"/>
      <c r="G907" s="2539"/>
      <c r="H907" s="2539"/>
      <c r="I907" s="2539"/>
      <c r="J907" s="2539"/>
      <c r="K907" s="2539"/>
    </row>
    <row r="908" spans="1:11" ht="15.75" customHeight="1">
      <c r="A908" s="2539"/>
      <c r="B908" s="2539"/>
      <c r="C908" s="2539"/>
      <c r="D908" s="2539"/>
      <c r="E908" s="2539"/>
      <c r="F908" s="2539"/>
      <c r="G908" s="2539"/>
      <c r="H908" s="2539"/>
      <c r="I908" s="2539"/>
      <c r="J908" s="2539"/>
      <c r="K908" s="2539"/>
    </row>
    <row r="909" spans="1:11" ht="15.75" customHeight="1">
      <c r="A909" s="2539"/>
      <c r="B909" s="2539"/>
      <c r="C909" s="2539"/>
      <c r="D909" s="2539"/>
      <c r="E909" s="2539"/>
      <c r="F909" s="2539"/>
      <c r="G909" s="2539"/>
      <c r="H909" s="2539"/>
      <c r="I909" s="2539"/>
      <c r="J909" s="2539"/>
      <c r="K909" s="2539"/>
    </row>
    <row r="910" spans="1:11" ht="15.75" customHeight="1">
      <c r="A910" s="2539"/>
      <c r="B910" s="2539"/>
      <c r="C910" s="2539"/>
      <c r="D910" s="2539"/>
      <c r="E910" s="2539"/>
      <c r="F910" s="2539"/>
      <c r="G910" s="2539"/>
      <c r="H910" s="2539"/>
      <c r="I910" s="2539"/>
      <c r="J910" s="2539"/>
      <c r="K910" s="2539"/>
    </row>
    <row r="911" spans="1:11" ht="15.75" customHeight="1">
      <c r="A911" s="2539"/>
      <c r="B911" s="2539"/>
      <c r="C911" s="2539"/>
      <c r="D911" s="2539"/>
      <c r="E911" s="2539"/>
      <c r="F911" s="2539"/>
      <c r="G911" s="2539"/>
      <c r="H911" s="2539"/>
      <c r="I911" s="2539"/>
      <c r="J911" s="2539"/>
      <c r="K911" s="2539"/>
    </row>
    <row r="912" spans="1:11" ht="15.75" customHeight="1">
      <c r="A912" s="2539"/>
      <c r="B912" s="2539"/>
      <c r="C912" s="2539"/>
      <c r="D912" s="2539"/>
      <c r="E912" s="2539"/>
      <c r="F912" s="2539"/>
      <c r="G912" s="2539"/>
      <c r="H912" s="2539"/>
      <c r="I912" s="2539"/>
      <c r="J912" s="2539"/>
      <c r="K912" s="2539"/>
    </row>
    <row r="913" spans="1:11" ht="15.75" customHeight="1">
      <c r="A913" s="2539"/>
      <c r="B913" s="2539"/>
      <c r="C913" s="2539"/>
      <c r="D913" s="2539"/>
      <c r="E913" s="2539"/>
      <c r="F913" s="2539"/>
      <c r="G913" s="2539"/>
      <c r="H913" s="2539"/>
      <c r="I913" s="2539"/>
      <c r="J913" s="2539"/>
      <c r="K913" s="2539"/>
    </row>
    <row r="914" spans="1:11" ht="15.75" customHeight="1">
      <c r="A914" s="2539"/>
      <c r="B914" s="2539"/>
      <c r="C914" s="2539"/>
      <c r="D914" s="2539"/>
      <c r="E914" s="2539"/>
      <c r="F914" s="2539"/>
      <c r="G914" s="2539"/>
      <c r="H914" s="2539"/>
      <c r="I914" s="2539"/>
      <c r="J914" s="2539"/>
      <c r="K914" s="2539"/>
    </row>
    <row r="915" spans="1:11" ht="15.75" customHeight="1">
      <c r="A915" s="2539"/>
      <c r="B915" s="2539"/>
      <c r="C915" s="2539"/>
      <c r="D915" s="2539"/>
      <c r="E915" s="2539"/>
      <c r="F915" s="2539"/>
      <c r="G915" s="2539"/>
      <c r="H915" s="2539"/>
      <c r="I915" s="2539"/>
      <c r="J915" s="2539"/>
      <c r="K915" s="2539"/>
    </row>
    <row r="916" spans="1:11" ht="15.75" customHeight="1">
      <c r="A916" s="2539"/>
      <c r="B916" s="2539"/>
      <c r="C916" s="2539"/>
      <c r="D916" s="2539"/>
      <c r="E916" s="2539"/>
      <c r="F916" s="2539"/>
      <c r="G916" s="2539"/>
      <c r="H916" s="2539"/>
      <c r="I916" s="2539"/>
      <c r="J916" s="2539"/>
      <c r="K916" s="2539"/>
    </row>
    <row r="917" spans="1:11" ht="15.75" customHeight="1">
      <c r="A917" s="2539"/>
      <c r="B917" s="2539"/>
      <c r="C917" s="2539"/>
      <c r="D917" s="2539"/>
      <c r="E917" s="2539"/>
      <c r="F917" s="2539"/>
      <c r="G917" s="2539"/>
      <c r="H917" s="2539"/>
      <c r="I917" s="2539"/>
      <c r="J917" s="2539"/>
      <c r="K917" s="2539"/>
    </row>
    <row r="918" spans="1:11" ht="15.75" customHeight="1">
      <c r="A918" s="2539"/>
      <c r="B918" s="2539"/>
      <c r="C918" s="2539"/>
      <c r="D918" s="2539"/>
      <c r="E918" s="2539"/>
      <c r="F918" s="2539"/>
      <c r="G918" s="2539"/>
      <c r="H918" s="2539"/>
      <c r="I918" s="2539"/>
      <c r="J918" s="2539"/>
      <c r="K918" s="2539"/>
    </row>
    <row r="919" spans="1:11" ht="15.75" customHeight="1">
      <c r="A919" s="2539"/>
      <c r="B919" s="2539"/>
      <c r="C919" s="2539"/>
      <c r="D919" s="2539"/>
      <c r="E919" s="2539"/>
      <c r="F919" s="2539"/>
      <c r="G919" s="2539"/>
      <c r="H919" s="2539"/>
      <c r="I919" s="2539"/>
      <c r="J919" s="2539"/>
      <c r="K919" s="2539"/>
    </row>
    <row r="920" spans="1:11" ht="15.75" customHeight="1">
      <c r="A920" s="2539"/>
      <c r="B920" s="2539"/>
      <c r="C920" s="2539"/>
      <c r="D920" s="2539"/>
      <c r="E920" s="2539"/>
      <c r="F920" s="2539"/>
      <c r="G920" s="2539"/>
      <c r="H920" s="2539"/>
      <c r="I920" s="2539"/>
      <c r="J920" s="2539"/>
      <c r="K920" s="2539"/>
    </row>
    <row r="921" spans="1:11" ht="15.75" customHeight="1">
      <c r="A921" s="2539"/>
      <c r="B921" s="2539"/>
      <c r="C921" s="2539"/>
      <c r="D921" s="2539"/>
      <c r="E921" s="2539"/>
      <c r="F921" s="2539"/>
      <c r="G921" s="2539"/>
      <c r="H921" s="2539"/>
      <c r="I921" s="2539"/>
      <c r="J921" s="2539"/>
      <c r="K921" s="2539"/>
    </row>
    <row r="922" spans="1:11" ht="15.75" customHeight="1">
      <c r="A922" s="2539"/>
      <c r="B922" s="2539"/>
      <c r="C922" s="2539"/>
      <c r="D922" s="2539"/>
      <c r="E922" s="2539"/>
      <c r="F922" s="2539"/>
      <c r="G922" s="2539"/>
      <c r="H922" s="2539"/>
      <c r="I922" s="2539"/>
      <c r="J922" s="2539"/>
      <c r="K922" s="2539"/>
    </row>
    <row r="923" spans="1:11" ht="15.75" customHeight="1">
      <c r="A923" s="2539"/>
      <c r="B923" s="2539"/>
      <c r="C923" s="2539"/>
      <c r="D923" s="2539"/>
      <c r="E923" s="2539"/>
      <c r="F923" s="2539"/>
      <c r="G923" s="2539"/>
      <c r="H923" s="2539"/>
      <c r="I923" s="2539"/>
      <c r="J923" s="2539"/>
      <c r="K923" s="2539"/>
    </row>
    <row r="924" spans="1:11" ht="15.75" customHeight="1">
      <c r="A924" s="2539"/>
      <c r="B924" s="2539"/>
      <c r="C924" s="2539"/>
      <c r="D924" s="2539"/>
      <c r="E924" s="2539"/>
      <c r="F924" s="2539"/>
      <c r="G924" s="2539"/>
      <c r="H924" s="2539"/>
      <c r="I924" s="2539"/>
      <c r="J924" s="2539"/>
      <c r="K924" s="2539"/>
    </row>
    <row r="925" spans="1:11" ht="15.75" customHeight="1">
      <c r="A925" s="2539"/>
      <c r="B925" s="2539"/>
      <c r="C925" s="2539"/>
      <c r="D925" s="2539"/>
      <c r="E925" s="2539"/>
      <c r="F925" s="2539"/>
      <c r="G925" s="2539"/>
      <c r="H925" s="2539"/>
      <c r="I925" s="2539"/>
      <c r="J925" s="2539"/>
      <c r="K925" s="2539"/>
    </row>
    <row r="926" spans="1:11" ht="15.75" customHeight="1">
      <c r="A926" s="2539"/>
      <c r="B926" s="2539"/>
      <c r="C926" s="2539"/>
      <c r="D926" s="2539"/>
      <c r="E926" s="2539"/>
      <c r="F926" s="2539"/>
      <c r="G926" s="2539"/>
      <c r="H926" s="2539"/>
      <c r="I926" s="2539"/>
      <c r="J926" s="2539"/>
      <c r="K926" s="2539"/>
    </row>
    <row r="927" spans="1:11" ht="15.75" customHeight="1">
      <c r="A927" s="2539"/>
      <c r="B927" s="2539"/>
      <c r="C927" s="2539"/>
      <c r="D927" s="2539"/>
      <c r="E927" s="2539"/>
      <c r="F927" s="2539"/>
      <c r="G927" s="2539"/>
      <c r="H927" s="2539"/>
      <c r="I927" s="2539"/>
      <c r="J927" s="2539"/>
      <c r="K927" s="2539"/>
    </row>
    <row r="928" spans="1:11" ht="15.75" customHeight="1">
      <c r="A928" s="2539"/>
      <c r="B928" s="2539"/>
      <c r="C928" s="2539"/>
      <c r="D928" s="2539"/>
      <c r="E928" s="2539"/>
      <c r="F928" s="2539"/>
      <c r="G928" s="2539"/>
      <c r="H928" s="2539"/>
      <c r="I928" s="2539"/>
      <c r="J928" s="2539"/>
      <c r="K928" s="2539"/>
    </row>
    <row r="929" spans="1:11" ht="15.75" customHeight="1">
      <c r="A929" s="2539"/>
      <c r="B929" s="2539"/>
      <c r="C929" s="2539"/>
      <c r="D929" s="2539"/>
      <c r="E929" s="2539"/>
      <c r="F929" s="2539"/>
      <c r="G929" s="2539"/>
      <c r="H929" s="2539"/>
      <c r="I929" s="2539"/>
      <c r="J929" s="2539"/>
      <c r="K929" s="2539"/>
    </row>
    <row r="930" spans="1:11" ht="15.75" customHeight="1">
      <c r="A930" s="2539"/>
      <c r="B930" s="2539"/>
      <c r="C930" s="2539"/>
      <c r="D930" s="2539"/>
      <c r="E930" s="2539"/>
      <c r="F930" s="2539"/>
      <c r="G930" s="2539"/>
      <c r="H930" s="2539"/>
      <c r="I930" s="2539"/>
      <c r="J930" s="2539"/>
      <c r="K930" s="2539"/>
    </row>
    <row r="931" spans="1:11" ht="15.75" customHeight="1">
      <c r="A931" s="2539"/>
      <c r="B931" s="2539"/>
      <c r="C931" s="2539"/>
      <c r="D931" s="2539"/>
      <c r="E931" s="2539"/>
      <c r="F931" s="2539"/>
      <c r="G931" s="2539"/>
      <c r="H931" s="2539"/>
      <c r="I931" s="2539"/>
      <c r="J931" s="2539"/>
      <c r="K931" s="2539"/>
    </row>
    <row r="932" spans="1:11" ht="15.75" customHeight="1">
      <c r="A932" s="2539"/>
      <c r="B932" s="2539"/>
      <c r="C932" s="2539"/>
      <c r="D932" s="2539"/>
      <c r="E932" s="2539"/>
      <c r="F932" s="2539"/>
      <c r="G932" s="2539"/>
      <c r="H932" s="2539"/>
      <c r="I932" s="2539"/>
      <c r="J932" s="2539"/>
      <c r="K932" s="2539"/>
    </row>
    <row r="933" spans="1:11" ht="15.75" customHeight="1">
      <c r="A933" s="2539"/>
      <c r="B933" s="2539"/>
      <c r="C933" s="2539"/>
      <c r="D933" s="2539"/>
      <c r="E933" s="2539"/>
      <c r="F933" s="2539"/>
      <c r="G933" s="2539"/>
      <c r="H933" s="2539"/>
      <c r="I933" s="2539"/>
      <c r="J933" s="2539"/>
      <c r="K933" s="2539"/>
    </row>
    <row r="934" spans="1:11" ht="15.75" customHeight="1">
      <c r="A934" s="2539"/>
      <c r="B934" s="2539"/>
      <c r="C934" s="2539"/>
      <c r="D934" s="2539"/>
      <c r="E934" s="2539"/>
      <c r="F934" s="2539"/>
      <c r="G934" s="2539"/>
      <c r="H934" s="2539"/>
      <c r="I934" s="2539"/>
      <c r="J934" s="2539"/>
      <c r="K934" s="2539"/>
    </row>
    <row r="935" spans="1:11" ht="15.75" customHeight="1">
      <c r="A935" s="2539"/>
      <c r="B935" s="2539"/>
      <c r="C935" s="2539"/>
      <c r="D935" s="2539"/>
      <c r="E935" s="2539"/>
      <c r="F935" s="2539"/>
      <c r="G935" s="2539"/>
      <c r="H935" s="2539"/>
      <c r="I935" s="2539"/>
      <c r="J935" s="2539"/>
      <c r="K935" s="2539"/>
    </row>
    <row r="936" spans="1:11" ht="15.75" customHeight="1">
      <c r="A936" s="2539"/>
      <c r="B936" s="2539"/>
      <c r="C936" s="2539"/>
      <c r="D936" s="2539"/>
      <c r="E936" s="2539"/>
      <c r="F936" s="2539"/>
      <c r="G936" s="2539"/>
      <c r="H936" s="2539"/>
      <c r="I936" s="2539"/>
      <c r="J936" s="2539"/>
      <c r="K936" s="2539"/>
    </row>
    <row r="937" spans="1:11" ht="15.75" customHeight="1">
      <c r="A937" s="2539"/>
      <c r="B937" s="2539"/>
      <c r="C937" s="2539"/>
      <c r="D937" s="2539"/>
      <c r="E937" s="2539"/>
      <c r="F937" s="2539"/>
      <c r="G937" s="2539"/>
      <c r="H937" s="2539"/>
      <c r="I937" s="2539"/>
      <c r="J937" s="2539"/>
      <c r="K937" s="2539"/>
    </row>
    <row r="938" spans="1:11" ht="15.75" customHeight="1">
      <c r="A938" s="2539"/>
      <c r="B938" s="2539"/>
      <c r="C938" s="2539"/>
      <c r="D938" s="2539"/>
      <c r="E938" s="2539"/>
      <c r="F938" s="2539"/>
      <c r="G938" s="2539"/>
      <c r="H938" s="2539"/>
      <c r="I938" s="2539"/>
      <c r="J938" s="2539"/>
      <c r="K938" s="2539"/>
    </row>
    <row r="939" spans="1:11" ht="15.75" customHeight="1">
      <c r="A939" s="2539"/>
      <c r="B939" s="2539"/>
      <c r="C939" s="2539"/>
      <c r="D939" s="2539"/>
      <c r="E939" s="2539"/>
      <c r="F939" s="2539"/>
      <c r="G939" s="2539"/>
      <c r="H939" s="2539"/>
      <c r="I939" s="2539"/>
      <c r="J939" s="2539"/>
      <c r="K939" s="2539"/>
    </row>
    <row r="940" spans="1:11" ht="15.75" customHeight="1">
      <c r="A940" s="2539"/>
      <c r="B940" s="2539"/>
      <c r="C940" s="2539"/>
      <c r="D940" s="2539"/>
      <c r="E940" s="2539"/>
      <c r="F940" s="2539"/>
      <c r="G940" s="2539"/>
      <c r="H940" s="2539"/>
      <c r="I940" s="2539"/>
      <c r="J940" s="2539"/>
      <c r="K940" s="2539"/>
    </row>
    <row r="941" spans="1:11" ht="15.75" customHeight="1">
      <c r="A941" s="2539"/>
      <c r="B941" s="2539"/>
      <c r="C941" s="2539"/>
      <c r="D941" s="2539"/>
      <c r="E941" s="2539"/>
      <c r="F941" s="2539"/>
      <c r="G941" s="2539"/>
      <c r="H941" s="2539"/>
      <c r="I941" s="2539"/>
      <c r="J941" s="2539"/>
      <c r="K941" s="2539"/>
    </row>
    <row r="942" spans="1:11" ht="15.75" customHeight="1">
      <c r="A942" s="2539"/>
      <c r="B942" s="2539"/>
      <c r="C942" s="2539"/>
      <c r="D942" s="2539"/>
      <c r="E942" s="2539"/>
      <c r="F942" s="2539"/>
      <c r="G942" s="2539"/>
      <c r="H942" s="2539"/>
      <c r="I942" s="2539"/>
      <c r="J942" s="2539"/>
      <c r="K942" s="2539"/>
    </row>
    <row r="943" spans="1:11" ht="15.75" customHeight="1">
      <c r="A943" s="2539"/>
      <c r="B943" s="2539"/>
      <c r="C943" s="2539"/>
      <c r="D943" s="2539"/>
      <c r="E943" s="2539"/>
      <c r="F943" s="2539"/>
      <c r="G943" s="2539"/>
      <c r="H943" s="2539"/>
      <c r="I943" s="2539"/>
      <c r="J943" s="2539"/>
      <c r="K943" s="2539"/>
    </row>
    <row r="944" spans="1:11" ht="15.75" customHeight="1">
      <c r="A944" s="2539"/>
      <c r="B944" s="2539"/>
      <c r="C944" s="2539"/>
      <c r="D944" s="2539"/>
      <c r="E944" s="2539"/>
      <c r="F944" s="2539"/>
      <c r="G944" s="2539"/>
      <c r="H944" s="2539"/>
      <c r="I944" s="2539"/>
      <c r="J944" s="2539"/>
      <c r="K944" s="2539"/>
    </row>
    <row r="945" spans="1:11" ht="15.75" customHeight="1">
      <c r="A945" s="2539"/>
      <c r="B945" s="2539"/>
      <c r="C945" s="2539"/>
      <c r="D945" s="2539"/>
      <c r="E945" s="2539"/>
      <c r="F945" s="2539"/>
      <c r="G945" s="2539"/>
      <c r="H945" s="2539"/>
      <c r="I945" s="2539"/>
      <c r="J945" s="2539"/>
      <c r="K945" s="2539"/>
    </row>
    <row r="946" spans="1:11" ht="15.75" customHeight="1">
      <c r="A946" s="2539"/>
      <c r="B946" s="2539"/>
      <c r="C946" s="2539"/>
      <c r="D946" s="2539"/>
      <c r="E946" s="2539"/>
      <c r="F946" s="2539"/>
      <c r="G946" s="2539"/>
      <c r="H946" s="2539"/>
      <c r="I946" s="2539"/>
      <c r="J946" s="2539"/>
      <c r="K946" s="2539"/>
    </row>
    <row r="947" spans="1:11" ht="15.75" customHeight="1">
      <c r="A947" s="2539"/>
      <c r="B947" s="2539"/>
      <c r="C947" s="2539"/>
      <c r="D947" s="2539"/>
      <c r="E947" s="2539"/>
      <c r="F947" s="2539"/>
      <c r="G947" s="2539"/>
      <c r="H947" s="2539"/>
      <c r="I947" s="2539"/>
      <c r="J947" s="2539"/>
      <c r="K947" s="2539"/>
    </row>
    <row r="948" spans="1:11" ht="15.75" customHeight="1">
      <c r="A948" s="2539"/>
      <c r="B948" s="2539"/>
      <c r="C948" s="2539"/>
      <c r="D948" s="2539"/>
      <c r="E948" s="2539"/>
      <c r="F948" s="2539"/>
      <c r="G948" s="2539"/>
      <c r="H948" s="2539"/>
      <c r="I948" s="2539"/>
      <c r="J948" s="2539"/>
      <c r="K948" s="2539"/>
    </row>
    <row r="949" spans="1:11" ht="15.75" customHeight="1">
      <c r="A949" s="2539"/>
      <c r="B949" s="2539"/>
      <c r="C949" s="2539"/>
      <c r="D949" s="2539"/>
      <c r="E949" s="2539"/>
      <c r="F949" s="2539"/>
      <c r="G949" s="2539"/>
      <c r="H949" s="2539"/>
      <c r="I949" s="2539"/>
      <c r="J949" s="2539"/>
      <c r="K949" s="2539"/>
    </row>
    <row r="950" spans="1:11" ht="15.75" customHeight="1">
      <c r="A950" s="2539"/>
      <c r="B950" s="2539"/>
      <c r="C950" s="2539"/>
      <c r="D950" s="2539"/>
      <c r="E950" s="2539"/>
      <c r="F950" s="2539"/>
      <c r="G950" s="2539"/>
      <c r="H950" s="2539"/>
      <c r="I950" s="2539"/>
      <c r="J950" s="2539"/>
      <c r="K950" s="2539"/>
    </row>
    <row r="951" spans="1:11" ht="15.75" customHeight="1">
      <c r="A951" s="2539"/>
      <c r="B951" s="2539"/>
      <c r="C951" s="2539"/>
      <c r="D951" s="2539"/>
      <c r="E951" s="2539"/>
      <c r="F951" s="2539"/>
      <c r="G951" s="2539"/>
      <c r="H951" s="2539"/>
      <c r="I951" s="2539"/>
      <c r="J951" s="2539"/>
      <c r="K951" s="2539"/>
    </row>
    <row r="952" spans="1:11" ht="15.75" customHeight="1">
      <c r="A952" s="2539"/>
      <c r="B952" s="2539"/>
      <c r="C952" s="2539"/>
      <c r="D952" s="2539"/>
      <c r="E952" s="2539"/>
      <c r="F952" s="2539"/>
      <c r="G952" s="2539"/>
      <c r="H952" s="2539"/>
      <c r="I952" s="2539"/>
      <c r="J952" s="2539"/>
      <c r="K952" s="2539"/>
    </row>
    <row r="953" spans="1:11" ht="15.75" customHeight="1">
      <c r="A953" s="2539"/>
      <c r="B953" s="2539"/>
      <c r="C953" s="2539"/>
      <c r="D953" s="2539"/>
      <c r="E953" s="2539"/>
      <c r="F953" s="2539"/>
      <c r="G953" s="2539"/>
      <c r="H953" s="2539"/>
      <c r="I953" s="2539"/>
      <c r="J953" s="2539"/>
      <c r="K953" s="2539"/>
    </row>
    <row r="954" spans="1:11" ht="15.75" customHeight="1">
      <c r="A954" s="2539"/>
      <c r="B954" s="2539"/>
      <c r="C954" s="2539"/>
      <c r="D954" s="2539"/>
      <c r="E954" s="2539"/>
      <c r="F954" s="2539"/>
      <c r="G954" s="2539"/>
      <c r="H954" s="2539"/>
      <c r="I954" s="2539"/>
      <c r="J954" s="2539"/>
      <c r="K954" s="2539"/>
    </row>
    <row r="955" spans="1:11" ht="15.75" customHeight="1">
      <c r="A955" s="2539"/>
      <c r="B955" s="2539"/>
      <c r="C955" s="2539"/>
      <c r="D955" s="2539"/>
      <c r="E955" s="2539"/>
      <c r="F955" s="2539"/>
      <c r="G955" s="2539"/>
      <c r="H955" s="2539"/>
      <c r="I955" s="2539"/>
      <c r="J955" s="2539"/>
      <c r="K955" s="2539"/>
    </row>
    <row r="956" spans="1:11" ht="15.75" customHeight="1">
      <c r="A956" s="2539"/>
      <c r="B956" s="2539"/>
      <c r="C956" s="2539"/>
      <c r="D956" s="2539"/>
      <c r="E956" s="2539"/>
      <c r="F956" s="2539"/>
      <c r="G956" s="2539"/>
      <c r="H956" s="2539"/>
      <c r="I956" s="2539"/>
      <c r="J956" s="2539"/>
      <c r="K956" s="2539"/>
    </row>
    <row r="957" spans="1:11" ht="15.75" customHeight="1">
      <c r="A957" s="2539"/>
      <c r="B957" s="2539"/>
      <c r="C957" s="2539"/>
      <c r="D957" s="2539"/>
      <c r="E957" s="2539"/>
      <c r="F957" s="2539"/>
      <c r="G957" s="2539"/>
      <c r="H957" s="2539"/>
      <c r="I957" s="2539"/>
      <c r="J957" s="2539"/>
      <c r="K957" s="2539"/>
    </row>
    <row r="958" spans="1:11" ht="15.75" customHeight="1">
      <c r="A958" s="2539"/>
      <c r="B958" s="2539"/>
      <c r="C958" s="2539"/>
      <c r="D958" s="2539"/>
      <c r="E958" s="2539"/>
      <c r="F958" s="2539"/>
      <c r="G958" s="2539"/>
      <c r="H958" s="2539"/>
      <c r="I958" s="2539"/>
      <c r="J958" s="2539"/>
      <c r="K958" s="2539"/>
    </row>
    <row r="959" spans="1:11" ht="15.75" customHeight="1">
      <c r="A959" s="2539"/>
      <c r="B959" s="2539"/>
      <c r="C959" s="2539"/>
      <c r="D959" s="2539"/>
      <c r="E959" s="2539"/>
      <c r="F959" s="2539"/>
      <c r="G959" s="2539"/>
      <c r="H959" s="2539"/>
      <c r="I959" s="2539"/>
      <c r="J959" s="2539"/>
      <c r="K959" s="2539"/>
    </row>
    <row r="960" spans="1:11" ht="15.75" customHeight="1">
      <c r="A960" s="2539"/>
      <c r="B960" s="2539"/>
      <c r="C960" s="2539"/>
      <c r="D960" s="2539"/>
      <c r="E960" s="2539"/>
      <c r="F960" s="2539"/>
      <c r="G960" s="2539"/>
      <c r="H960" s="2539"/>
      <c r="I960" s="2539"/>
      <c r="J960" s="2539"/>
      <c r="K960" s="2539"/>
    </row>
    <row r="961" spans="1:11" ht="15.75" customHeight="1">
      <c r="A961" s="2539"/>
      <c r="B961" s="2539"/>
      <c r="C961" s="2539"/>
      <c r="D961" s="2539"/>
      <c r="E961" s="2539"/>
      <c r="F961" s="2539"/>
      <c r="G961" s="2539"/>
      <c r="H961" s="2539"/>
      <c r="I961" s="2539"/>
      <c r="J961" s="2539"/>
      <c r="K961" s="2539"/>
    </row>
    <row r="962" spans="1:11" ht="15.75" customHeight="1">
      <c r="A962" s="2539"/>
      <c r="B962" s="2539"/>
      <c r="C962" s="2539"/>
      <c r="D962" s="2539"/>
      <c r="E962" s="2539"/>
      <c r="F962" s="2539"/>
      <c r="G962" s="2539"/>
      <c r="H962" s="2539"/>
      <c r="I962" s="2539"/>
      <c r="J962" s="2539"/>
      <c r="K962" s="2539"/>
    </row>
    <row r="963" spans="1:11" ht="15.75" customHeight="1">
      <c r="A963" s="2539"/>
      <c r="B963" s="2539"/>
      <c r="C963" s="2539"/>
      <c r="D963" s="2539"/>
      <c r="E963" s="2539"/>
      <c r="F963" s="2539"/>
      <c r="G963" s="2539"/>
      <c r="H963" s="2539"/>
      <c r="I963" s="2539"/>
      <c r="J963" s="2539"/>
      <c r="K963" s="2539"/>
    </row>
    <row r="964" spans="1:11" ht="15.75" customHeight="1">
      <c r="A964" s="2539"/>
      <c r="B964" s="2539"/>
      <c r="C964" s="2539"/>
      <c r="D964" s="2539"/>
      <c r="E964" s="2539"/>
      <c r="F964" s="2539"/>
      <c r="G964" s="2539"/>
      <c r="H964" s="2539"/>
      <c r="I964" s="2539"/>
      <c r="J964" s="2539"/>
      <c r="K964" s="2539"/>
    </row>
    <row r="965" spans="1:11" ht="15.75" customHeight="1">
      <c r="A965" s="2539"/>
      <c r="B965" s="2539"/>
      <c r="C965" s="2539"/>
      <c r="D965" s="2539"/>
      <c r="E965" s="2539"/>
      <c r="F965" s="2539"/>
      <c r="G965" s="2539"/>
      <c r="H965" s="2539"/>
      <c r="I965" s="2539"/>
      <c r="J965" s="2539"/>
      <c r="K965" s="2539"/>
    </row>
    <row r="966" spans="1:11" ht="15.75" customHeight="1">
      <c r="A966" s="2539"/>
      <c r="B966" s="2539"/>
      <c r="C966" s="2539"/>
      <c r="D966" s="2539"/>
      <c r="E966" s="2539"/>
      <c r="F966" s="2539"/>
      <c r="G966" s="2539"/>
      <c r="H966" s="2539"/>
      <c r="I966" s="2539"/>
      <c r="J966" s="2539"/>
      <c r="K966" s="2539"/>
    </row>
    <row r="967" spans="1:11" ht="15.75" customHeight="1">
      <c r="A967" s="2539"/>
      <c r="B967" s="2539"/>
      <c r="C967" s="2539"/>
      <c r="D967" s="2539"/>
      <c r="E967" s="2539"/>
      <c r="F967" s="2539"/>
      <c r="G967" s="2539"/>
      <c r="H967" s="2539"/>
      <c r="I967" s="2539"/>
      <c r="J967" s="2539"/>
      <c r="K967" s="2539"/>
    </row>
    <row r="968" spans="1:11" ht="15.75" customHeight="1">
      <c r="A968" s="2539"/>
      <c r="B968" s="2539"/>
      <c r="C968" s="2539"/>
      <c r="D968" s="2539"/>
      <c r="E968" s="2539"/>
      <c r="F968" s="2539"/>
      <c r="G968" s="2539"/>
      <c r="H968" s="2539"/>
      <c r="I968" s="2539"/>
      <c r="J968" s="2539"/>
      <c r="K968" s="2539"/>
    </row>
    <row r="969" spans="1:11" ht="15.75" customHeight="1">
      <c r="A969" s="2539"/>
      <c r="B969" s="2539"/>
      <c r="C969" s="2539"/>
      <c r="D969" s="2539"/>
      <c r="E969" s="2539"/>
      <c r="F969" s="2539"/>
      <c r="G969" s="2539"/>
      <c r="H969" s="2539"/>
      <c r="I969" s="2539"/>
      <c r="J969" s="2539"/>
      <c r="K969" s="2539"/>
    </row>
    <row r="970" spans="1:11" ht="15.75" customHeight="1">
      <c r="A970" s="2539"/>
      <c r="B970" s="2539"/>
      <c r="C970" s="2539"/>
      <c r="D970" s="2539"/>
      <c r="E970" s="2539"/>
      <c r="F970" s="2539"/>
      <c r="G970" s="2539"/>
      <c r="H970" s="2539"/>
      <c r="I970" s="2539"/>
      <c r="J970" s="2539"/>
      <c r="K970" s="2539"/>
    </row>
    <row r="971" spans="1:11" ht="15.75" customHeight="1">
      <c r="A971" s="2539"/>
      <c r="B971" s="2539"/>
      <c r="C971" s="2539"/>
      <c r="D971" s="2539"/>
      <c r="E971" s="2539"/>
      <c r="F971" s="2539"/>
      <c r="G971" s="2539"/>
      <c r="H971" s="2539"/>
      <c r="I971" s="2539"/>
      <c r="J971" s="2539"/>
      <c r="K971" s="2539"/>
    </row>
    <row r="972" spans="1:11" ht="15.75" customHeight="1">
      <c r="A972" s="2539"/>
      <c r="B972" s="2539"/>
      <c r="C972" s="2539"/>
      <c r="D972" s="2539"/>
      <c r="E972" s="2539"/>
      <c r="F972" s="2539"/>
      <c r="G972" s="2539"/>
      <c r="H972" s="2539"/>
      <c r="I972" s="2539"/>
      <c r="J972" s="2539"/>
      <c r="K972" s="2539"/>
    </row>
    <row r="973" spans="1:11" ht="15.75" customHeight="1">
      <c r="A973" s="2539"/>
      <c r="B973" s="2539"/>
      <c r="C973" s="2539"/>
      <c r="D973" s="2539"/>
      <c r="E973" s="2539"/>
      <c r="F973" s="2539"/>
      <c r="G973" s="2539"/>
      <c r="H973" s="2539"/>
      <c r="I973" s="2539"/>
      <c r="J973" s="2539"/>
      <c r="K973" s="2539"/>
    </row>
    <row r="974" spans="1:11" ht="15.75" customHeight="1">
      <c r="A974" s="2539"/>
      <c r="B974" s="2539"/>
      <c r="C974" s="2539"/>
      <c r="D974" s="2539"/>
      <c r="E974" s="2539"/>
      <c r="F974" s="2539"/>
      <c r="G974" s="2539"/>
      <c r="H974" s="2539"/>
      <c r="I974" s="2539"/>
      <c r="J974" s="2539"/>
      <c r="K974" s="2539"/>
    </row>
    <row r="975" spans="1:11" ht="15.75" customHeight="1">
      <c r="A975" s="2539"/>
      <c r="B975" s="2539"/>
      <c r="C975" s="2539"/>
      <c r="D975" s="2539"/>
      <c r="E975" s="2539"/>
      <c r="F975" s="2539"/>
      <c r="G975" s="2539"/>
      <c r="H975" s="2539"/>
      <c r="I975" s="2539"/>
      <c r="J975" s="2539"/>
      <c r="K975" s="2539"/>
    </row>
    <row r="976" spans="1:11" ht="15.75" customHeight="1">
      <c r="A976" s="2539"/>
      <c r="B976" s="2539"/>
      <c r="C976" s="2539"/>
      <c r="D976" s="2539"/>
      <c r="E976" s="2539"/>
      <c r="F976" s="2539"/>
      <c r="G976" s="2539"/>
      <c r="H976" s="2539"/>
      <c r="I976" s="2539"/>
      <c r="J976" s="2539"/>
      <c r="K976" s="2539"/>
    </row>
    <row r="977" spans="1:11" ht="15.75" customHeight="1">
      <c r="A977" s="2539"/>
      <c r="B977" s="2539"/>
      <c r="C977" s="2539"/>
      <c r="D977" s="2539"/>
      <c r="E977" s="2539"/>
      <c r="F977" s="2539"/>
      <c r="G977" s="2539"/>
      <c r="H977" s="2539"/>
      <c r="I977" s="2539"/>
      <c r="J977" s="2539"/>
      <c r="K977" s="2539"/>
    </row>
    <row r="978" spans="1:11" ht="15.75" customHeight="1">
      <c r="A978" s="2539"/>
      <c r="B978" s="2539"/>
      <c r="C978" s="2539"/>
      <c r="D978" s="2539"/>
      <c r="E978" s="2539"/>
      <c r="F978" s="2539"/>
      <c r="G978" s="2539"/>
      <c r="H978" s="2539"/>
      <c r="I978" s="2539"/>
      <c r="J978" s="2539"/>
      <c r="K978" s="2539"/>
    </row>
    <row r="979" spans="1:11" ht="15.75" customHeight="1">
      <c r="A979" s="2539"/>
      <c r="B979" s="2539"/>
      <c r="C979" s="2539"/>
      <c r="D979" s="2539"/>
      <c r="E979" s="2539"/>
      <c r="F979" s="2539"/>
      <c r="G979" s="2539"/>
      <c r="H979" s="2539"/>
      <c r="I979" s="2539"/>
      <c r="J979" s="2539"/>
      <c r="K979" s="2539"/>
    </row>
    <row r="980" spans="1:11" ht="15.75" customHeight="1">
      <c r="A980" s="2539"/>
      <c r="B980" s="2539"/>
      <c r="C980" s="2539"/>
      <c r="D980" s="2539"/>
      <c r="E980" s="2539"/>
      <c r="F980" s="2539"/>
      <c r="G980" s="2539"/>
      <c r="H980" s="2539"/>
      <c r="I980" s="2539"/>
      <c r="J980" s="2539"/>
      <c r="K980" s="2539"/>
    </row>
    <row r="981" spans="1:11" ht="15.75" customHeight="1">
      <c r="A981" s="2539"/>
      <c r="B981" s="2539"/>
      <c r="C981" s="2539"/>
      <c r="D981" s="2539"/>
      <c r="E981" s="2539"/>
      <c r="F981" s="2539"/>
      <c r="G981" s="2539"/>
      <c r="H981" s="2539"/>
      <c r="I981" s="2539"/>
      <c r="J981" s="2539"/>
      <c r="K981" s="2539"/>
    </row>
    <row r="982" spans="1:11" ht="15.75" customHeight="1">
      <c r="A982" s="2539"/>
      <c r="B982" s="2539"/>
      <c r="C982" s="2539"/>
      <c r="D982" s="2539"/>
      <c r="E982" s="2539"/>
      <c r="F982" s="2539"/>
      <c r="G982" s="2539"/>
      <c r="H982" s="2539"/>
      <c r="I982" s="2539"/>
      <c r="J982" s="2539"/>
      <c r="K982" s="2539"/>
    </row>
    <row r="983" spans="1:11" ht="15.75" customHeight="1">
      <c r="A983" s="2539"/>
      <c r="B983" s="2539"/>
      <c r="C983" s="2539"/>
      <c r="D983" s="2539"/>
      <c r="E983" s="2539"/>
      <c r="F983" s="2539"/>
      <c r="G983" s="2539"/>
      <c r="H983" s="2539"/>
      <c r="I983" s="2539"/>
      <c r="J983" s="2539"/>
      <c r="K983" s="2539"/>
    </row>
    <row r="984" spans="1:11" ht="15.75" customHeight="1">
      <c r="A984" s="2539"/>
      <c r="B984" s="2539"/>
      <c r="C984" s="2539"/>
      <c r="D984" s="2539"/>
      <c r="E984" s="2539"/>
      <c r="F984" s="2539"/>
      <c r="G984" s="2539"/>
      <c r="H984" s="2539"/>
      <c r="I984" s="2539"/>
      <c r="J984" s="2539"/>
      <c r="K984" s="2539"/>
    </row>
    <row r="985" spans="1:11" ht="15.75" customHeight="1">
      <c r="A985" s="2539"/>
      <c r="B985" s="2539"/>
      <c r="C985" s="2539"/>
      <c r="D985" s="2539"/>
      <c r="E985" s="2539"/>
      <c r="F985" s="2539"/>
      <c r="G985" s="2539"/>
      <c r="H985" s="2539"/>
      <c r="I985" s="2539"/>
      <c r="J985" s="2539"/>
      <c r="K985" s="2539"/>
    </row>
    <row r="986" spans="1:11" ht="15.75" customHeight="1">
      <c r="A986" s="2539"/>
      <c r="B986" s="2539"/>
      <c r="C986" s="2539"/>
      <c r="D986" s="2539"/>
      <c r="E986" s="2539"/>
      <c r="F986" s="2539"/>
      <c r="G986" s="2539"/>
      <c r="H986" s="2539"/>
      <c r="I986" s="2539"/>
      <c r="J986" s="2539"/>
      <c r="K986" s="2539"/>
    </row>
    <row r="987" spans="1:11" ht="15.75" customHeight="1">
      <c r="A987" s="2539"/>
      <c r="B987" s="2539"/>
      <c r="C987" s="2539"/>
      <c r="D987" s="2539"/>
      <c r="E987" s="2539"/>
      <c r="F987" s="2539"/>
      <c r="G987" s="2539"/>
      <c r="H987" s="2539"/>
      <c r="I987" s="2539"/>
      <c r="J987" s="2539"/>
      <c r="K987" s="2539"/>
    </row>
    <row r="988" spans="1:11" ht="15.75" customHeight="1">
      <c r="A988" s="2539"/>
      <c r="B988" s="2539"/>
      <c r="C988" s="2539"/>
      <c r="D988" s="2539"/>
      <c r="E988" s="2539"/>
      <c r="F988" s="2539"/>
      <c r="G988" s="2539"/>
      <c r="H988" s="2539"/>
      <c r="I988" s="2539"/>
      <c r="J988" s="2539"/>
      <c r="K988" s="2539"/>
    </row>
    <row r="989" spans="1:11" ht="15.75" customHeight="1">
      <c r="A989" s="2539"/>
      <c r="B989" s="2539"/>
      <c r="C989" s="2539"/>
      <c r="D989" s="2539"/>
      <c r="E989" s="2539"/>
      <c r="F989" s="2539"/>
      <c r="G989" s="2539"/>
      <c r="H989" s="2539"/>
      <c r="I989" s="2539"/>
      <c r="J989" s="2539"/>
      <c r="K989" s="2539"/>
    </row>
    <row r="990" spans="1:11" ht="15.75" customHeight="1">
      <c r="A990" s="2539"/>
      <c r="B990" s="2539"/>
      <c r="C990" s="2539"/>
      <c r="D990" s="2539"/>
      <c r="E990" s="2539"/>
      <c r="F990" s="2539"/>
      <c r="G990" s="2539"/>
      <c r="H990" s="2539"/>
      <c r="I990" s="2539"/>
      <c r="J990" s="2539"/>
      <c r="K990" s="2539"/>
    </row>
    <row r="991" spans="1:11" ht="15.75" customHeight="1">
      <c r="A991" s="2539"/>
      <c r="B991" s="2539"/>
      <c r="C991" s="2539"/>
      <c r="D991" s="2539"/>
      <c r="E991" s="2539"/>
      <c r="F991" s="2539"/>
      <c r="G991" s="2539"/>
      <c r="H991" s="2539"/>
      <c r="I991" s="2539"/>
      <c r="J991" s="2539"/>
      <c r="K991" s="2539"/>
    </row>
    <row r="992" spans="1:11" ht="15.75" customHeight="1">
      <c r="A992" s="2539"/>
      <c r="B992" s="2539"/>
      <c r="C992" s="2539"/>
      <c r="D992" s="2539"/>
      <c r="E992" s="2539"/>
      <c r="F992" s="2539"/>
      <c r="G992" s="2539"/>
      <c r="H992" s="2539"/>
      <c r="I992" s="2539"/>
      <c r="J992" s="2539"/>
      <c r="K992" s="2539"/>
    </row>
    <row r="993" spans="1:11" ht="15.75" customHeight="1">
      <c r="A993" s="2539"/>
      <c r="B993" s="2539"/>
      <c r="C993" s="2539"/>
      <c r="D993" s="2539"/>
      <c r="E993" s="2539"/>
      <c r="F993" s="2539"/>
      <c r="G993" s="2539"/>
      <c r="H993" s="2539"/>
      <c r="I993" s="2539"/>
      <c r="J993" s="2539"/>
      <c r="K993" s="2539"/>
    </row>
    <row r="994" spans="1:11" ht="15.75" customHeight="1">
      <c r="A994" s="2539"/>
      <c r="B994" s="2539"/>
      <c r="C994" s="2539"/>
      <c r="D994" s="2539"/>
      <c r="E994" s="2539"/>
      <c r="F994" s="2539"/>
      <c r="G994" s="2539"/>
      <c r="H994" s="2539"/>
      <c r="I994" s="2539"/>
      <c r="J994" s="2539"/>
      <c r="K994" s="2539"/>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heetViews>
  <sheetFormatPr defaultColWidth="14.44140625" defaultRowHeight="15" customHeight="1"/>
  <cols>
    <col min="1" max="1" width="7.88671875" style="2538" customWidth="1"/>
    <col min="2" max="2" width="7.44140625" style="2538" customWidth="1"/>
    <col min="3" max="3" width="35.33203125" style="2538" customWidth="1"/>
    <col min="4" max="7" width="13.109375" style="2538" customWidth="1"/>
    <col min="8" max="8" width="12.6640625" style="2538" customWidth="1"/>
    <col min="9" max="9" width="12.44140625" style="2538" customWidth="1"/>
    <col min="10" max="10" width="11.33203125" style="2538" bestFit="1" customWidth="1"/>
    <col min="11" max="11" width="12.5546875" style="2538" bestFit="1" customWidth="1"/>
    <col min="12" max="12" width="11.44140625" style="2538" bestFit="1" customWidth="1"/>
    <col min="13" max="13" width="15.88671875" style="2538" bestFit="1" customWidth="1"/>
    <col min="14" max="15" width="14.44140625" style="2538"/>
    <col min="16" max="16" width="14.44140625" style="2619"/>
    <col min="17" max="19" width="15" style="2619" customWidth="1"/>
    <col min="20" max="23" width="15" style="2538" customWidth="1"/>
    <col min="24" max="16384" width="14.44140625" style="2538"/>
  </cols>
  <sheetData>
    <row r="1" spans="1:23" ht="15.75" customHeight="1">
      <c r="A1" s="2539"/>
      <c r="B1" s="3261" t="s">
        <v>1964</v>
      </c>
      <c r="C1" s="3262"/>
      <c r="D1" s="3262"/>
      <c r="E1" s="3262"/>
      <c r="F1" s="3262"/>
      <c r="G1" s="3262"/>
      <c r="H1" s="3262"/>
      <c r="I1" s="3262"/>
      <c r="J1" s="2539"/>
      <c r="K1" s="2539"/>
      <c r="L1" s="2539"/>
      <c r="M1" s="2539"/>
    </row>
    <row r="2" spans="1:23" ht="15.75" customHeight="1">
      <c r="A2" s="2539"/>
      <c r="B2" s="3263" t="s">
        <v>28</v>
      </c>
      <c r="C2" s="3262"/>
      <c r="D2" s="3262"/>
      <c r="E2" s="3262"/>
      <c r="F2" s="3262"/>
      <c r="G2" s="3262"/>
      <c r="H2" s="3262"/>
      <c r="I2" s="3262"/>
      <c r="J2" s="2539"/>
      <c r="K2" s="2539"/>
      <c r="L2" s="2539"/>
      <c r="M2" s="2539"/>
    </row>
    <row r="3" spans="1:23" ht="18" customHeight="1" thickBot="1">
      <c r="A3" s="2539"/>
      <c r="B3" s="3276" t="s">
        <v>1963</v>
      </c>
      <c r="C3" s="3277"/>
      <c r="D3" s="3277"/>
      <c r="E3" s="3277"/>
      <c r="F3" s="3277"/>
      <c r="G3" s="3277"/>
      <c r="H3" s="3277"/>
      <c r="I3" s="3277"/>
      <c r="J3" s="2539"/>
      <c r="K3" s="2539"/>
      <c r="L3" s="2539"/>
      <c r="M3" s="2539"/>
    </row>
    <row r="4" spans="1:23" ht="15.75" customHeight="1" thickTop="1">
      <c r="A4" s="2539"/>
      <c r="B4" s="3265" t="s">
        <v>141</v>
      </c>
      <c r="C4" s="3266"/>
      <c r="D4" s="2618">
        <v>2022</v>
      </c>
      <c r="E4" s="2617">
        <v>2022</v>
      </c>
      <c r="F4" s="2618">
        <v>2023</v>
      </c>
      <c r="G4" s="2617">
        <v>2023</v>
      </c>
      <c r="H4" s="3269" t="s">
        <v>1450</v>
      </c>
      <c r="I4" s="3270"/>
      <c r="J4" s="2539"/>
      <c r="K4" s="2539"/>
      <c r="L4" s="2539"/>
      <c r="M4" s="2539"/>
    </row>
    <row r="5" spans="1:23" ht="16.5" customHeight="1">
      <c r="A5" s="2539"/>
      <c r="B5" s="3267"/>
      <c r="C5" s="3252"/>
      <c r="D5" s="3255" t="s">
        <v>127</v>
      </c>
      <c r="E5" s="3255" t="s">
        <v>505</v>
      </c>
      <c r="F5" s="3255" t="s">
        <v>127</v>
      </c>
      <c r="G5" s="3255" t="s">
        <v>505</v>
      </c>
      <c r="H5" s="2616" t="s">
        <v>1960</v>
      </c>
      <c r="I5" s="2615" t="s">
        <v>505</v>
      </c>
      <c r="J5" s="2539"/>
      <c r="K5" s="2539"/>
      <c r="L5" s="2539"/>
      <c r="M5" s="2539"/>
    </row>
    <row r="6" spans="1:23" ht="15.75" customHeight="1">
      <c r="A6" s="2539"/>
      <c r="B6" s="3267"/>
      <c r="C6" s="3252"/>
      <c r="D6" s="3271"/>
      <c r="E6" s="3256"/>
      <c r="F6" s="3256"/>
      <c r="G6" s="3256"/>
      <c r="H6" s="2614" t="s">
        <v>418</v>
      </c>
      <c r="I6" s="2613" t="s">
        <v>458</v>
      </c>
      <c r="J6" s="2539"/>
      <c r="K6" s="2539"/>
      <c r="L6" s="2539"/>
      <c r="M6" s="2539"/>
    </row>
    <row r="7" spans="1:23" ht="20.25" customHeight="1">
      <c r="A7" s="2539"/>
      <c r="B7" s="2626" t="s">
        <v>1959</v>
      </c>
      <c r="C7" s="2625"/>
      <c r="D7" s="2638">
        <v>8956.1013999707138</v>
      </c>
      <c r="E7" s="2606">
        <v>8929.0767072576091</v>
      </c>
      <c r="F7" s="2606">
        <v>10954.158142745748</v>
      </c>
      <c r="G7" s="2606">
        <v>11265.372650195679</v>
      </c>
      <c r="H7" s="2605">
        <v>-0.30174616729097181</v>
      </c>
      <c r="I7" s="2604">
        <v>2.8410627580361307</v>
      </c>
      <c r="J7" s="2541"/>
      <c r="K7" s="2541"/>
      <c r="L7" s="2541"/>
      <c r="M7" s="2541"/>
      <c r="N7" s="2541"/>
      <c r="O7" s="2541"/>
      <c r="P7" s="2622"/>
      <c r="Q7" s="2622"/>
      <c r="R7" s="2622"/>
      <c r="S7" s="2622"/>
      <c r="T7" s="2621"/>
      <c r="U7" s="2621"/>
      <c r="V7" s="2621"/>
      <c r="W7" s="2621"/>
    </row>
    <row r="8" spans="1:23" ht="22.5" customHeight="1">
      <c r="A8" s="2539"/>
      <c r="B8" s="2610" t="s">
        <v>1958</v>
      </c>
      <c r="C8" s="2609"/>
      <c r="D8" s="2630">
        <v>690.74939412414528</v>
      </c>
      <c r="E8" s="2597">
        <v>683.09766954861982</v>
      </c>
      <c r="F8" s="2597">
        <v>717.7815332758322</v>
      </c>
      <c r="G8" s="2597">
        <v>697.95354585555936</v>
      </c>
      <c r="H8" s="2589">
        <v>-1.1077424954136461</v>
      </c>
      <c r="I8" s="2581">
        <v>-2.7623986548917259</v>
      </c>
      <c r="J8" s="2541"/>
      <c r="K8" s="2541"/>
      <c r="L8" s="2541"/>
      <c r="M8" s="2541"/>
      <c r="N8" s="2541"/>
      <c r="O8" s="2541"/>
      <c r="P8" s="2622"/>
      <c r="Q8" s="2622"/>
      <c r="R8" s="2622"/>
      <c r="S8" s="2622"/>
      <c r="T8" s="2621"/>
      <c r="U8" s="2621"/>
      <c r="V8" s="2621"/>
      <c r="W8" s="2621"/>
    </row>
    <row r="9" spans="1:23" ht="18" customHeight="1">
      <c r="A9" s="2539"/>
      <c r="B9" s="2610" t="s">
        <v>1957</v>
      </c>
      <c r="C9" s="2609"/>
      <c r="D9" s="2630">
        <v>8265.3520058465692</v>
      </c>
      <c r="E9" s="2597">
        <v>8245.9790377089885</v>
      </c>
      <c r="F9" s="2597">
        <v>10236.376609469917</v>
      </c>
      <c r="G9" s="2597">
        <v>10567.419104340119</v>
      </c>
      <c r="H9" s="2596">
        <v>-0.2343876960579081</v>
      </c>
      <c r="I9" s="2595">
        <v>3.2339811976431747</v>
      </c>
      <c r="J9" s="2541"/>
      <c r="K9" s="2541"/>
      <c r="L9" s="2541"/>
      <c r="M9" s="2541"/>
      <c r="N9" s="2541"/>
      <c r="O9" s="2541"/>
      <c r="P9" s="2622"/>
      <c r="Q9" s="2622"/>
      <c r="R9" s="2622"/>
      <c r="S9" s="2622"/>
      <c r="T9" s="2621"/>
      <c r="U9" s="2621"/>
      <c r="V9" s="2621"/>
      <c r="W9" s="2621"/>
    </row>
    <row r="10" spans="1:23" ht="18" customHeight="1">
      <c r="A10" s="2539"/>
      <c r="B10" s="2599"/>
      <c r="C10" s="2586" t="s">
        <v>1954</v>
      </c>
      <c r="D10" s="2629">
        <v>6132.6938801617252</v>
      </c>
      <c r="E10" s="2593">
        <v>6055.359017069638</v>
      </c>
      <c r="F10" s="2593">
        <v>7705.8476684287671</v>
      </c>
      <c r="G10" s="2593">
        <v>8050.1722320924118</v>
      </c>
      <c r="H10" s="2589">
        <v>-1.2610259798267975</v>
      </c>
      <c r="I10" s="2581">
        <v>4.4683541445331088</v>
      </c>
      <c r="J10" s="2541"/>
      <c r="K10" s="2541"/>
      <c r="L10" s="2541"/>
      <c r="M10" s="2541"/>
      <c r="N10" s="2541"/>
      <c r="O10" s="2541"/>
      <c r="P10" s="2622"/>
      <c r="Q10" s="2622"/>
      <c r="R10" s="2622"/>
      <c r="S10" s="2622"/>
      <c r="T10" s="2621"/>
      <c r="U10" s="2621"/>
      <c r="V10" s="2621"/>
      <c r="W10" s="2621"/>
    </row>
    <row r="11" spans="1:23" ht="18" customHeight="1">
      <c r="A11" s="2539"/>
      <c r="B11" s="2599"/>
      <c r="C11" s="2608" t="s">
        <v>1953</v>
      </c>
      <c r="D11" s="2629">
        <v>2132.6581256848444</v>
      </c>
      <c r="E11" s="2593">
        <v>2190.6200206393505</v>
      </c>
      <c r="F11" s="2593">
        <v>2530.5289410411506</v>
      </c>
      <c r="G11" s="2593">
        <v>2517.2468722477079</v>
      </c>
      <c r="H11" s="2589">
        <v>2.7178240270410612</v>
      </c>
      <c r="I11" s="2581">
        <v>-0.52487322227494815</v>
      </c>
      <c r="J11" s="2541"/>
      <c r="K11" s="2541"/>
      <c r="L11" s="2541"/>
      <c r="M11" s="2541"/>
      <c r="N11" s="2541"/>
      <c r="O11" s="2541"/>
      <c r="P11" s="2622"/>
      <c r="Q11" s="2622"/>
      <c r="R11" s="2622"/>
      <c r="S11" s="2622"/>
      <c r="T11" s="2621"/>
      <c r="U11" s="2621"/>
      <c r="V11" s="2621"/>
      <c r="W11" s="2621"/>
    </row>
    <row r="12" spans="1:23" ht="18" customHeight="1">
      <c r="A12" s="2539"/>
      <c r="B12" s="2626" t="s">
        <v>1962</v>
      </c>
      <c r="C12" s="2625"/>
      <c r="D12" s="2638">
        <v>1247.2225678706377</v>
      </c>
      <c r="E12" s="2606">
        <v>1079.2647932535356</v>
      </c>
      <c r="F12" s="2606">
        <v>1472.4726230139431</v>
      </c>
      <c r="G12" s="2606">
        <v>1445.357691357777</v>
      </c>
      <c r="H12" s="2605">
        <v>-13.466543898724808</v>
      </c>
      <c r="I12" s="2604">
        <v>-1.8414557413411075</v>
      </c>
      <c r="J12" s="2541"/>
      <c r="K12" s="2541"/>
      <c r="L12" s="2541"/>
      <c r="M12" s="2541"/>
      <c r="N12" s="2541"/>
      <c r="O12" s="2541"/>
      <c r="P12" s="2622"/>
      <c r="Q12" s="2622"/>
      <c r="R12" s="2622"/>
      <c r="S12" s="2622"/>
      <c r="T12" s="2621"/>
      <c r="U12" s="2621"/>
      <c r="V12" s="2621"/>
      <c r="W12" s="2621"/>
    </row>
    <row r="13" spans="1:23" ht="18" customHeight="1">
      <c r="A13" s="2539"/>
      <c r="B13" s="2599"/>
      <c r="C13" s="2601" t="s">
        <v>1954</v>
      </c>
      <c r="D13" s="2629">
        <v>1131.084396058141</v>
      </c>
      <c r="E13" s="2593">
        <v>1004.4241519184553</v>
      </c>
      <c r="F13" s="2593">
        <v>1365.8858763549147</v>
      </c>
      <c r="G13" s="2593">
        <v>1354.4642549672744</v>
      </c>
      <c r="H13" s="2589">
        <v>-11.19812496583809</v>
      </c>
      <c r="I13" s="2581">
        <v>-0.83620612712685727</v>
      </c>
      <c r="J13" s="2541"/>
      <c r="K13" s="2541"/>
      <c r="L13" s="2541"/>
      <c r="M13" s="2541"/>
      <c r="N13" s="2541"/>
      <c r="O13" s="2541"/>
      <c r="P13" s="2622"/>
      <c r="Q13" s="2622"/>
      <c r="R13" s="2622"/>
      <c r="S13" s="2622"/>
      <c r="T13" s="2621"/>
      <c r="U13" s="2621"/>
      <c r="V13" s="2621"/>
      <c r="W13" s="2621"/>
    </row>
    <row r="14" spans="1:23" ht="18" customHeight="1">
      <c r="A14" s="2539"/>
      <c r="B14" s="2599"/>
      <c r="C14" s="2601" t="s">
        <v>1953</v>
      </c>
      <c r="D14" s="2629">
        <v>116.13817181249668</v>
      </c>
      <c r="E14" s="2593">
        <v>74.84064133508025</v>
      </c>
      <c r="F14" s="2593">
        <v>106.58674665902844</v>
      </c>
      <c r="G14" s="2593">
        <v>90.893436390502629</v>
      </c>
      <c r="H14" s="2589">
        <v>-35.558963803985705</v>
      </c>
      <c r="I14" s="2581">
        <v>-14.723509967640524</v>
      </c>
      <c r="J14" s="2541"/>
      <c r="K14" s="2541"/>
      <c r="L14" s="2541"/>
      <c r="M14" s="2541"/>
      <c r="N14" s="2541"/>
      <c r="O14" s="2541"/>
      <c r="P14" s="2622"/>
      <c r="Q14" s="2622"/>
      <c r="R14" s="2622"/>
      <c r="S14" s="2622"/>
      <c r="T14" s="2621"/>
      <c r="U14" s="2621"/>
      <c r="V14" s="2621"/>
      <c r="W14" s="2621"/>
    </row>
    <row r="15" spans="1:23" ht="18" customHeight="1">
      <c r="A15" s="2539"/>
      <c r="B15" s="2626" t="s">
        <v>1955</v>
      </c>
      <c r="C15" s="2625"/>
      <c r="D15" s="2638">
        <v>9512.5745737172074</v>
      </c>
      <c r="E15" s="2606">
        <v>9325.243830962525</v>
      </c>
      <c r="F15" s="2606">
        <v>11708.849232483861</v>
      </c>
      <c r="G15" s="2606">
        <v>12012.776795697897</v>
      </c>
      <c r="H15" s="2605">
        <v>-1.9692959177662459</v>
      </c>
      <c r="I15" s="2604">
        <v>2.5957082304113044</v>
      </c>
      <c r="J15" s="2541"/>
      <c r="K15" s="2541"/>
      <c r="L15" s="2541"/>
      <c r="M15" s="2541"/>
      <c r="N15" s="2541"/>
      <c r="O15" s="2541"/>
      <c r="P15" s="2622"/>
      <c r="Q15" s="2622"/>
      <c r="R15" s="2622"/>
      <c r="S15" s="2622"/>
      <c r="T15" s="2621"/>
      <c r="U15" s="2621"/>
      <c r="V15" s="2621"/>
      <c r="W15" s="2621"/>
    </row>
    <row r="16" spans="1:23" ht="18" customHeight="1">
      <c r="A16" s="2539"/>
      <c r="B16" s="2599"/>
      <c r="C16" s="2601" t="s">
        <v>1954</v>
      </c>
      <c r="D16" s="2629">
        <v>7263.7782762198658</v>
      </c>
      <c r="E16" s="2593">
        <v>7059.7831689880932</v>
      </c>
      <c r="F16" s="2593">
        <v>9071.7335447836813</v>
      </c>
      <c r="G16" s="2593">
        <v>9404.6364870596863</v>
      </c>
      <c r="H16" s="2589">
        <v>-2.8083884099217471</v>
      </c>
      <c r="I16" s="2581">
        <v>3.6696728429311776</v>
      </c>
      <c r="J16" s="2541"/>
      <c r="K16" s="2541"/>
      <c r="L16" s="2541"/>
      <c r="M16" s="2541"/>
      <c r="N16" s="2541"/>
      <c r="O16" s="2541"/>
      <c r="P16" s="2622"/>
      <c r="Q16" s="2622"/>
      <c r="R16" s="2622"/>
      <c r="S16" s="2622"/>
      <c r="T16" s="2621"/>
      <c r="U16" s="2621"/>
      <c r="V16" s="2621"/>
      <c r="W16" s="2621"/>
    </row>
    <row r="17" spans="1:23" ht="18" customHeight="1">
      <c r="A17" s="2539"/>
      <c r="B17" s="2599"/>
      <c r="C17" s="2601" t="s">
        <v>1952</v>
      </c>
      <c r="D17" s="2629">
        <v>76.359751189644712</v>
      </c>
      <c r="E17" s="2593">
        <v>75.706150927094868</v>
      </c>
      <c r="F17" s="2593">
        <v>77.47758438648242</v>
      </c>
      <c r="G17" s="2593">
        <v>78.288614256345326</v>
      </c>
      <c r="H17" s="2589" t="s">
        <v>73</v>
      </c>
      <c r="I17" s="2581" t="s">
        <v>73</v>
      </c>
      <c r="J17" s="2541"/>
      <c r="K17" s="2541"/>
      <c r="L17" s="2541"/>
      <c r="M17" s="2541"/>
      <c r="N17" s="2541"/>
      <c r="O17" s="2541"/>
      <c r="P17" s="2622"/>
      <c r="Q17" s="2622"/>
      <c r="R17" s="2622"/>
      <c r="S17" s="2622"/>
      <c r="T17" s="2621"/>
      <c r="U17" s="2621"/>
      <c r="V17" s="2621"/>
      <c r="W17" s="2621"/>
    </row>
    <row r="18" spans="1:23" ht="18" customHeight="1">
      <c r="A18" s="2539"/>
      <c r="B18" s="2599"/>
      <c r="C18" s="2601" t="s">
        <v>1953</v>
      </c>
      <c r="D18" s="2629">
        <v>2248.7962974973416</v>
      </c>
      <c r="E18" s="2593">
        <v>2265.4606619744309</v>
      </c>
      <c r="F18" s="2593">
        <v>2637.115687700179</v>
      </c>
      <c r="G18" s="2593">
        <v>2608.1403086382106</v>
      </c>
      <c r="H18" s="2589">
        <v>0.7410348592104441</v>
      </c>
      <c r="I18" s="2581">
        <v>-1.098752671227615</v>
      </c>
      <c r="J18" s="2541"/>
      <c r="K18" s="2541"/>
      <c r="L18" s="2541"/>
      <c r="M18" s="2541"/>
      <c r="N18" s="2541"/>
      <c r="O18" s="2541"/>
      <c r="P18" s="2622"/>
      <c r="Q18" s="2622"/>
      <c r="R18" s="2622"/>
      <c r="S18" s="2622"/>
      <c r="T18" s="2621"/>
      <c r="U18" s="2621"/>
      <c r="V18" s="2621"/>
      <c r="W18" s="2621"/>
    </row>
    <row r="19" spans="1:23" ht="15.6">
      <c r="A19" s="2539"/>
      <c r="B19" s="2599"/>
      <c r="C19" s="2601" t="s">
        <v>1952</v>
      </c>
      <c r="D19" s="2629">
        <v>23.640248810355281</v>
      </c>
      <c r="E19" s="2593">
        <v>24.293849072905115</v>
      </c>
      <c r="F19" s="2593">
        <v>22.522415613517584</v>
      </c>
      <c r="G19" s="2593">
        <v>21.711385743654681</v>
      </c>
      <c r="H19" s="2589" t="s">
        <v>73</v>
      </c>
      <c r="I19" s="2581" t="s">
        <v>73</v>
      </c>
      <c r="J19" s="2541"/>
      <c r="K19" s="2541"/>
      <c r="L19" s="2541"/>
      <c r="M19" s="2541"/>
      <c r="N19" s="2541"/>
      <c r="O19" s="2541"/>
      <c r="P19" s="2622"/>
      <c r="Q19" s="2622"/>
      <c r="R19" s="2622"/>
      <c r="S19" s="2622"/>
      <c r="T19" s="2621"/>
      <c r="U19" s="2621"/>
      <c r="V19" s="2621"/>
      <c r="W19" s="2621"/>
    </row>
    <row r="20" spans="1:23" ht="18" customHeight="1">
      <c r="A20" s="2539"/>
      <c r="B20" s="2626" t="s">
        <v>1951</v>
      </c>
      <c r="C20" s="2625"/>
      <c r="D20" s="2638">
        <v>10203.323967841352</v>
      </c>
      <c r="E20" s="2606">
        <v>10008.341500511144</v>
      </c>
      <c r="F20" s="2606">
        <v>12426.630765759692</v>
      </c>
      <c r="G20" s="2606">
        <v>12710.730341553457</v>
      </c>
      <c r="H20" s="2605">
        <v>-1.9109700715644209</v>
      </c>
      <c r="I20" s="2604">
        <v>2.2862156376012592</v>
      </c>
      <c r="J20" s="2541"/>
      <c r="K20" s="2541"/>
      <c r="L20" s="2541"/>
      <c r="M20" s="2541"/>
      <c r="N20" s="2541"/>
      <c r="O20" s="2541"/>
      <c r="P20" s="2622"/>
      <c r="Q20" s="2622"/>
      <c r="R20" s="2622"/>
      <c r="S20" s="2622"/>
      <c r="T20" s="2621"/>
      <c r="U20" s="2621"/>
      <c r="V20" s="2621"/>
      <c r="W20" s="2621"/>
    </row>
    <row r="21" spans="1:23" ht="18" customHeight="1">
      <c r="A21" s="2539"/>
      <c r="B21" s="2637" t="s">
        <v>1950</v>
      </c>
      <c r="C21" s="2636"/>
      <c r="D21" s="2631"/>
      <c r="E21" s="2586"/>
      <c r="F21" s="2586"/>
      <c r="G21" s="2586"/>
      <c r="H21" s="2635"/>
      <c r="I21" s="2634"/>
      <c r="J21" s="2541"/>
      <c r="K21" s="2541"/>
      <c r="L21" s="2541"/>
      <c r="M21" s="2541"/>
      <c r="N21" s="2541"/>
      <c r="O21" s="2541"/>
      <c r="P21" s="2622"/>
      <c r="Q21" s="2622"/>
      <c r="R21" s="2622"/>
      <c r="S21" s="2622"/>
      <c r="T21" s="2621"/>
      <c r="U21" s="2621"/>
      <c r="V21" s="2621"/>
      <c r="W21" s="2621"/>
    </row>
    <row r="22" spans="1:23" ht="15.75" customHeight="1">
      <c r="A22" s="2539"/>
      <c r="B22" s="2633"/>
      <c r="C22" s="2632"/>
      <c r="D22" s="2631"/>
      <c r="E22" s="2586"/>
      <c r="F22" s="2586"/>
      <c r="G22" s="2586"/>
      <c r="H22" s="2589"/>
      <c r="I22" s="2581"/>
      <c r="J22" s="2541"/>
      <c r="K22" s="2541"/>
      <c r="L22" s="2541"/>
      <c r="M22" s="2541"/>
      <c r="N22" s="2541"/>
      <c r="O22" s="2541"/>
      <c r="P22" s="2622"/>
      <c r="Q22" s="2622"/>
      <c r="R22" s="2622"/>
      <c r="S22" s="2622"/>
      <c r="T22" s="2621"/>
      <c r="U22" s="2621"/>
      <c r="V22" s="2621"/>
      <c r="W22" s="2621"/>
    </row>
    <row r="23" spans="1:23" ht="15.75" customHeight="1">
      <c r="A23" s="2539"/>
      <c r="B23" s="3251" t="s">
        <v>1949</v>
      </c>
      <c r="C23" s="3252"/>
      <c r="D23" s="2631"/>
      <c r="E23" s="2586"/>
      <c r="F23" s="2586"/>
      <c r="G23" s="2586"/>
      <c r="H23" s="2589"/>
      <c r="I23" s="2581"/>
      <c r="J23" s="2541"/>
      <c r="K23" s="2541"/>
      <c r="L23" s="2541"/>
      <c r="M23" s="2541"/>
      <c r="N23" s="2541"/>
      <c r="O23" s="2541"/>
      <c r="P23" s="2622"/>
      <c r="Q23" s="2622"/>
      <c r="R23" s="2622"/>
      <c r="S23" s="2622"/>
      <c r="T23" s="2621"/>
      <c r="U23" s="2621"/>
      <c r="V23" s="2621"/>
      <c r="W23" s="2621"/>
    </row>
    <row r="24" spans="1:23" ht="15.75" customHeight="1">
      <c r="A24" s="2539"/>
      <c r="B24" s="2591"/>
      <c r="C24" s="2601"/>
      <c r="D24" s="2631"/>
      <c r="E24" s="2586"/>
      <c r="F24" s="2586"/>
      <c r="G24" s="2586"/>
      <c r="H24" s="2589"/>
      <c r="I24" s="2581"/>
      <c r="J24" s="2541"/>
      <c r="K24" s="2541"/>
      <c r="L24" s="2541"/>
      <c r="M24" s="2541"/>
      <c r="N24" s="2541"/>
      <c r="O24" s="2541"/>
      <c r="P24" s="2622"/>
      <c r="Q24" s="2622"/>
      <c r="R24" s="2622"/>
      <c r="S24" s="2622"/>
      <c r="T24" s="2621"/>
      <c r="U24" s="2621"/>
      <c r="V24" s="2621"/>
      <c r="W24" s="2621"/>
    </row>
    <row r="25" spans="1:23" ht="15.75" customHeight="1">
      <c r="A25" s="2539"/>
      <c r="B25" s="2599"/>
      <c r="C25" s="2586" t="s">
        <v>1947</v>
      </c>
      <c r="D25" s="2629">
        <v>7.7876127952574974</v>
      </c>
      <c r="E25" s="2593">
        <v>8.9801478686567808</v>
      </c>
      <c r="F25" s="2593">
        <v>11.670725876873046</v>
      </c>
      <c r="G25" s="2593">
        <v>12.646271722650301</v>
      </c>
      <c r="H25" s="2589" t="s">
        <v>73</v>
      </c>
      <c r="I25" s="2581" t="s">
        <v>73</v>
      </c>
      <c r="J25" s="2541"/>
      <c r="K25" s="2541"/>
      <c r="L25" s="2541"/>
      <c r="M25" s="2541"/>
      <c r="N25" s="2541"/>
      <c r="O25" s="2541"/>
      <c r="P25" s="2622"/>
      <c r="Q25" s="2622"/>
      <c r="R25" s="2622"/>
      <c r="S25" s="2622"/>
      <c r="T25" s="2621"/>
      <c r="U25" s="2621"/>
      <c r="V25" s="2621"/>
      <c r="W25" s="2621"/>
    </row>
    <row r="26" spans="1:23" ht="18" customHeight="1">
      <c r="A26" s="2539"/>
      <c r="B26" s="2599"/>
      <c r="C26" s="2586" t="s">
        <v>1946</v>
      </c>
      <c r="D26" s="2629">
        <v>6.9354154381969693</v>
      </c>
      <c r="E26" s="2593">
        <v>7.7193412993340411</v>
      </c>
      <c r="F26" s="2593">
        <v>9.9581372305098554</v>
      </c>
      <c r="G26" s="2593">
        <v>10.322448200400766</v>
      </c>
      <c r="H26" s="2589" t="s">
        <v>73</v>
      </c>
      <c r="I26" s="2581" t="s">
        <v>73</v>
      </c>
      <c r="J26" s="2541"/>
      <c r="K26" s="2541"/>
      <c r="L26" s="2541"/>
      <c r="M26" s="2541"/>
      <c r="N26" s="2541"/>
      <c r="O26" s="2541"/>
      <c r="P26" s="2622"/>
      <c r="Q26" s="2622"/>
      <c r="R26" s="2622"/>
      <c r="S26" s="2622"/>
      <c r="T26" s="2621"/>
      <c r="U26" s="2621"/>
      <c r="V26" s="2621"/>
      <c r="W26" s="2621"/>
    </row>
    <row r="27" spans="1:23" ht="12" customHeight="1">
      <c r="A27" s="2539"/>
      <c r="B27" s="2599"/>
      <c r="C27" s="2586"/>
      <c r="D27" s="2629"/>
      <c r="E27" s="2593"/>
      <c r="F27" s="2593"/>
      <c r="G27" s="2593"/>
      <c r="H27" s="2589"/>
      <c r="I27" s="2581"/>
      <c r="J27" s="2541"/>
      <c r="K27" s="2541"/>
      <c r="L27" s="2541"/>
      <c r="M27" s="2541"/>
      <c r="N27" s="2541"/>
      <c r="O27" s="2541"/>
      <c r="P27" s="2622"/>
      <c r="Q27" s="2622"/>
      <c r="R27" s="2622"/>
      <c r="S27" s="2622"/>
      <c r="T27" s="2621"/>
      <c r="U27" s="2621"/>
      <c r="V27" s="2621"/>
      <c r="W27" s="2621"/>
    </row>
    <row r="28" spans="1:23" ht="18" customHeight="1">
      <c r="A28" s="2539"/>
      <c r="B28" s="3251" t="s">
        <v>1948</v>
      </c>
      <c r="C28" s="3252"/>
      <c r="D28" s="2630"/>
      <c r="E28" s="2597"/>
      <c r="F28" s="2597"/>
      <c r="G28" s="2597"/>
      <c r="H28" s="2596"/>
      <c r="I28" s="2595"/>
      <c r="J28" s="2541"/>
      <c r="K28" s="2541"/>
      <c r="L28" s="2541"/>
      <c r="M28" s="2541"/>
      <c r="N28" s="2541"/>
      <c r="O28" s="2541"/>
      <c r="P28" s="2622"/>
      <c r="Q28" s="2622"/>
      <c r="R28" s="2622"/>
      <c r="S28" s="2622"/>
      <c r="T28" s="2621"/>
      <c r="U28" s="2621"/>
      <c r="V28" s="2621"/>
      <c r="W28" s="2621"/>
    </row>
    <row r="29" spans="1:23" ht="18" customHeight="1">
      <c r="A29" s="2539"/>
      <c r="B29" s="2591"/>
      <c r="C29" s="2542" t="s">
        <v>1947</v>
      </c>
      <c r="D29" s="2629">
        <v>8.3531052156649306</v>
      </c>
      <c r="E29" s="2593">
        <v>9.6379663871295893</v>
      </c>
      <c r="F29" s="2593">
        <v>12.38617035378231</v>
      </c>
      <c r="G29" s="2592">
        <v>13.381031915134498</v>
      </c>
      <c r="H29" s="2589" t="s">
        <v>73</v>
      </c>
      <c r="I29" s="2581" t="s">
        <v>73</v>
      </c>
      <c r="J29" s="2541"/>
      <c r="K29" s="2541"/>
      <c r="L29" s="2541"/>
      <c r="M29" s="2541"/>
      <c r="N29" s="2541"/>
      <c r="O29" s="2541"/>
      <c r="P29" s="2622"/>
      <c r="Q29" s="2622"/>
      <c r="R29" s="2622"/>
      <c r="S29" s="2622"/>
      <c r="T29" s="2621"/>
      <c r="U29" s="2621"/>
      <c r="V29" s="2621"/>
      <c r="W29" s="2621"/>
    </row>
    <row r="30" spans="1:23" ht="18" customHeight="1">
      <c r="A30" s="2539"/>
      <c r="B30" s="2591"/>
      <c r="C30" s="2542" t="s">
        <v>1946</v>
      </c>
      <c r="D30" s="2629">
        <v>7.4390261037227976</v>
      </c>
      <c r="E30" s="2593">
        <v>8.2848025513516443</v>
      </c>
      <c r="F30" s="2593">
        <v>10.56859577071007</v>
      </c>
      <c r="G30" s="2592">
        <v>10.922192076933978</v>
      </c>
      <c r="H30" s="2589" t="s">
        <v>73</v>
      </c>
      <c r="I30" s="2581" t="s">
        <v>73</v>
      </c>
      <c r="J30" s="2541"/>
      <c r="K30" s="2541"/>
      <c r="L30" s="2541"/>
      <c r="M30" s="2541"/>
      <c r="N30" s="2541"/>
      <c r="O30" s="2541"/>
      <c r="P30" s="2622"/>
      <c r="Q30" s="2622"/>
      <c r="R30" s="2622"/>
      <c r="S30" s="2622"/>
      <c r="T30" s="2621"/>
      <c r="U30" s="2621"/>
      <c r="V30" s="2621"/>
      <c r="W30" s="2621"/>
    </row>
    <row r="31" spans="1:23" ht="3.75" customHeight="1">
      <c r="A31" s="2539"/>
      <c r="B31" s="2591"/>
      <c r="C31" s="2586"/>
      <c r="D31" s="2628"/>
      <c r="E31" s="2584"/>
      <c r="F31" s="2584"/>
      <c r="G31" s="2584"/>
      <c r="H31" s="2589"/>
      <c r="I31" s="2581"/>
      <c r="J31" s="2541"/>
      <c r="K31" s="2541"/>
      <c r="L31" s="2541"/>
      <c r="M31" s="2541"/>
      <c r="N31" s="2541"/>
      <c r="O31" s="2541"/>
      <c r="P31" s="2622"/>
      <c r="Q31" s="2622"/>
      <c r="R31" s="2622"/>
      <c r="S31" s="2622"/>
      <c r="T31" s="2621"/>
      <c r="U31" s="2621"/>
      <c r="V31" s="2621"/>
      <c r="W31" s="2621"/>
    </row>
    <row r="32" spans="1:23" ht="3.75" customHeight="1">
      <c r="A32" s="2539"/>
      <c r="B32" s="2591"/>
      <c r="C32" s="2586"/>
      <c r="D32" s="2628"/>
      <c r="E32" s="2584"/>
      <c r="F32" s="2584"/>
      <c r="G32" s="2584"/>
      <c r="H32" s="2589"/>
      <c r="I32" s="2581"/>
      <c r="J32" s="2541"/>
      <c r="K32" s="2541"/>
      <c r="L32" s="2541"/>
      <c r="M32" s="2541"/>
      <c r="N32" s="2541"/>
      <c r="O32" s="2541"/>
      <c r="P32" s="2622"/>
      <c r="Q32" s="2622"/>
      <c r="R32" s="2622"/>
      <c r="S32" s="2622"/>
      <c r="T32" s="2621"/>
      <c r="U32" s="2621"/>
      <c r="V32" s="2621"/>
      <c r="W32" s="2621"/>
    </row>
    <row r="33" spans="1:23" ht="18" customHeight="1">
      <c r="A33" s="2539"/>
      <c r="B33" s="2587" t="s">
        <v>1945</v>
      </c>
      <c r="C33" s="2586"/>
      <c r="D33" s="2628">
        <v>1500.0643952800331</v>
      </c>
      <c r="E33" s="2584">
        <v>1528.1715481517579</v>
      </c>
      <c r="F33" s="2584">
        <v>1600.7586303540463</v>
      </c>
      <c r="G33" s="2584">
        <v>1587.9646107673937</v>
      </c>
      <c r="H33" s="2589">
        <v>1.8737297518802762</v>
      </c>
      <c r="I33" s="2581">
        <v>-0.7992472658931149</v>
      </c>
      <c r="J33" s="2541"/>
      <c r="K33" s="2541"/>
      <c r="L33" s="2541"/>
      <c r="M33" s="2541"/>
      <c r="N33" s="2541"/>
      <c r="O33" s="2541"/>
      <c r="P33" s="2622"/>
      <c r="Q33" s="2622"/>
      <c r="R33" s="2622"/>
      <c r="S33" s="2622"/>
      <c r="T33" s="2621"/>
      <c r="U33" s="2621"/>
      <c r="V33" s="2621"/>
      <c r="W33" s="2621"/>
    </row>
    <row r="34" spans="1:23" ht="18" customHeight="1">
      <c r="A34" s="2539"/>
      <c r="B34" s="2587" t="s">
        <v>1944</v>
      </c>
      <c r="C34" s="2586"/>
      <c r="D34" s="2627">
        <v>8703.2595725613191</v>
      </c>
      <c r="E34" s="2584">
        <v>8480.1699523593852</v>
      </c>
      <c r="F34" s="2583">
        <v>10825.872135405645</v>
      </c>
      <c r="G34" s="2583">
        <v>11122.765730786063</v>
      </c>
      <c r="H34" s="2589">
        <v>-2.5632881375302929</v>
      </c>
      <c r="I34" s="2581">
        <v>2.7424450581624598</v>
      </c>
      <c r="J34" s="2541"/>
      <c r="K34" s="2541"/>
      <c r="L34" s="2541"/>
      <c r="M34" s="2541"/>
      <c r="N34" s="2541"/>
      <c r="O34" s="2541"/>
      <c r="P34" s="2622"/>
      <c r="Q34" s="2622"/>
      <c r="R34" s="2622"/>
      <c r="S34" s="2622"/>
      <c r="T34" s="2621"/>
      <c r="U34" s="2621"/>
      <c r="V34" s="2621"/>
      <c r="W34" s="2621"/>
    </row>
    <row r="35" spans="1:23" ht="18" customHeight="1">
      <c r="A35" s="2539"/>
      <c r="B35" s="2587" t="s">
        <v>1943</v>
      </c>
      <c r="C35" s="2586"/>
      <c r="D35" s="2627">
        <v>1746.784135568704</v>
      </c>
      <c r="E35" s="2584">
        <v>242.882164712936</v>
      </c>
      <c r="F35" s="2583">
        <v>-2364.9030476360986</v>
      </c>
      <c r="G35" s="2583">
        <v>-429.47189425879026</v>
      </c>
      <c r="H35" s="2582" t="s">
        <v>73</v>
      </c>
      <c r="I35" s="2581" t="s">
        <v>73</v>
      </c>
      <c r="J35" s="2541"/>
      <c r="K35" s="2541"/>
      <c r="L35" s="2541"/>
      <c r="M35" s="2541"/>
      <c r="N35" s="2541"/>
      <c r="O35" s="2541"/>
      <c r="P35" s="2622"/>
      <c r="Q35" s="2622"/>
      <c r="R35" s="2622"/>
      <c r="S35" s="2622"/>
      <c r="T35" s="2621"/>
      <c r="U35" s="2621"/>
      <c r="V35" s="2621"/>
      <c r="W35" s="2621"/>
    </row>
    <row r="36" spans="1:23" ht="18" customHeight="1">
      <c r="A36" s="2539"/>
      <c r="B36" s="2587" t="s">
        <v>1942</v>
      </c>
      <c r="C36" s="2586"/>
      <c r="D36" s="2627">
        <v>250.39191635188288</v>
      </c>
      <c r="E36" s="2584">
        <v>-79.712380689900513</v>
      </c>
      <c r="F36" s="2583">
        <v>155.15658934328977</v>
      </c>
      <c r="G36" s="2583">
        <v>26.7191038795848</v>
      </c>
      <c r="H36" s="2582" t="s">
        <v>73</v>
      </c>
      <c r="I36" s="2581" t="s">
        <v>73</v>
      </c>
      <c r="J36" s="2541"/>
      <c r="K36" s="2541"/>
      <c r="L36" s="2541"/>
      <c r="M36" s="2541"/>
      <c r="N36" s="2541"/>
      <c r="O36" s="2541"/>
      <c r="P36" s="2622"/>
      <c r="Q36" s="2622"/>
      <c r="R36" s="2622"/>
      <c r="S36" s="2622"/>
      <c r="T36" s="2621"/>
      <c r="U36" s="2621"/>
      <c r="V36" s="2621"/>
      <c r="W36" s="2621"/>
    </row>
    <row r="37" spans="1:23" ht="21" customHeight="1" thickBot="1">
      <c r="A37" s="2539"/>
      <c r="B37" s="2626" t="s">
        <v>1941</v>
      </c>
      <c r="C37" s="2625"/>
      <c r="D37" s="2624">
        <v>1997.176051920587</v>
      </c>
      <c r="E37" s="2606">
        <v>163.16978402303548</v>
      </c>
      <c r="F37" s="2623">
        <v>-2209.7464582928087</v>
      </c>
      <c r="G37" s="2623">
        <v>-402.75279037920546</v>
      </c>
      <c r="H37" s="2605" t="s">
        <v>73</v>
      </c>
      <c r="I37" s="2604" t="s">
        <v>73</v>
      </c>
      <c r="J37" s="2541"/>
      <c r="K37" s="2541"/>
      <c r="L37" s="2541"/>
      <c r="M37" s="2541"/>
      <c r="N37" s="2541"/>
      <c r="O37" s="2541"/>
      <c r="P37" s="2622"/>
      <c r="Q37" s="2622"/>
      <c r="R37" s="2622"/>
      <c r="S37" s="2622"/>
      <c r="T37" s="2621"/>
      <c r="U37" s="2621"/>
      <c r="V37" s="2621"/>
      <c r="W37" s="2621"/>
    </row>
    <row r="38" spans="1:23" ht="17.25" customHeight="1" thickTop="1">
      <c r="A38" s="2539"/>
      <c r="B38" s="3274" t="s">
        <v>1937</v>
      </c>
      <c r="C38" s="3275"/>
      <c r="D38" s="3275"/>
      <c r="E38" s="3275"/>
      <c r="F38" s="3275"/>
      <c r="G38" s="3275"/>
      <c r="H38" s="3275"/>
      <c r="I38" s="3275"/>
      <c r="J38" s="2541"/>
      <c r="K38" s="2541"/>
      <c r="L38" s="2539"/>
      <c r="M38" s="2539"/>
      <c r="T38" s="2621"/>
      <c r="U38" s="2621"/>
      <c r="V38" s="2621"/>
      <c r="W38" s="2621"/>
    </row>
    <row r="39" spans="1:23" ht="17.25" customHeight="1">
      <c r="A39" s="2539"/>
      <c r="B39" s="3273" t="s">
        <v>1936</v>
      </c>
      <c r="C39" s="3262"/>
      <c r="D39" s="3262"/>
      <c r="E39" s="3262"/>
      <c r="F39" s="3262"/>
      <c r="G39" s="3262"/>
      <c r="H39" s="3262"/>
      <c r="I39" s="3262"/>
      <c r="J39" s="2541"/>
      <c r="K39" s="2541"/>
      <c r="L39" s="2539"/>
      <c r="M39" s="2539"/>
    </row>
    <row r="40" spans="1:23" ht="17.25" customHeight="1">
      <c r="A40" s="2539"/>
      <c r="B40" s="3272" t="s">
        <v>1935</v>
      </c>
      <c r="C40" s="3262"/>
      <c r="D40" s="3262"/>
      <c r="E40" s="3262"/>
      <c r="F40" s="3262"/>
      <c r="G40" s="3262"/>
      <c r="H40" s="3262"/>
      <c r="I40" s="3262"/>
      <c r="J40" s="2541"/>
      <c r="K40" s="2541"/>
      <c r="L40" s="2539"/>
      <c r="M40" s="2539"/>
    </row>
    <row r="41" spans="1:23" ht="17.25" customHeight="1">
      <c r="A41" s="2539"/>
      <c r="B41" s="3272" t="s">
        <v>1934</v>
      </c>
      <c r="C41" s="3262"/>
      <c r="D41" s="3262"/>
      <c r="E41" s="3262"/>
      <c r="F41" s="3262"/>
      <c r="G41" s="3262"/>
      <c r="H41" s="3262"/>
      <c r="I41" s="3262"/>
      <c r="J41" s="2541"/>
      <c r="K41" s="2541"/>
      <c r="L41" s="2539"/>
      <c r="M41" s="2539"/>
    </row>
    <row r="42" spans="1:23" ht="17.25" customHeight="1">
      <c r="A42" s="2539"/>
      <c r="B42" s="3273" t="s">
        <v>1933</v>
      </c>
      <c r="C42" s="3262"/>
      <c r="D42" s="2546">
        <v>127.81</v>
      </c>
      <c r="E42" s="2545">
        <v>127.52</v>
      </c>
      <c r="F42" s="2545">
        <v>131.47</v>
      </c>
      <c r="G42" s="2545">
        <v>133.10000000000002</v>
      </c>
      <c r="H42" s="2542"/>
      <c r="I42" s="2542"/>
      <c r="J42" s="2541"/>
      <c r="K42" s="2541"/>
      <c r="L42" s="2539"/>
      <c r="M42" s="2539"/>
    </row>
    <row r="43" spans="1:23" ht="15.75" customHeight="1">
      <c r="A43" s="2539"/>
      <c r="B43" s="2542"/>
      <c r="C43" s="2542"/>
      <c r="D43" s="2542"/>
      <c r="E43" s="2542"/>
      <c r="F43" s="2542"/>
      <c r="G43" s="2542"/>
      <c r="H43" s="2542"/>
      <c r="I43" s="2542"/>
      <c r="J43" s="2539"/>
      <c r="K43" s="2539"/>
      <c r="L43" s="2539"/>
      <c r="M43" s="2539"/>
    </row>
    <row r="44" spans="1:23" ht="15.75" customHeight="1">
      <c r="A44" s="2539"/>
      <c r="B44" s="2539"/>
      <c r="C44" s="2539"/>
      <c r="D44" s="2539"/>
      <c r="E44" s="2539"/>
      <c r="F44" s="2539"/>
      <c r="G44" s="2539"/>
      <c r="H44" s="2539"/>
      <c r="I44" s="2539"/>
      <c r="J44" s="2539"/>
      <c r="K44" s="2539"/>
      <c r="L44" s="2539"/>
      <c r="M44" s="2539"/>
    </row>
    <row r="45" spans="1:23" ht="15.75" customHeight="1">
      <c r="A45" s="2539"/>
      <c r="B45" s="2539"/>
      <c r="C45" s="2539"/>
      <c r="D45" s="2541"/>
      <c r="E45" s="2541"/>
      <c r="F45" s="2541"/>
      <c r="G45" s="2541"/>
      <c r="H45" s="2539"/>
      <c r="I45" s="2539"/>
      <c r="J45" s="2539"/>
      <c r="K45" s="2539"/>
      <c r="L45" s="2539"/>
      <c r="M45" s="2539"/>
    </row>
    <row r="46" spans="1:23" ht="15.75" customHeight="1">
      <c r="A46" s="2539"/>
      <c r="B46" s="2539"/>
      <c r="C46" s="2539"/>
      <c r="D46" s="2620"/>
      <c r="E46" s="2620"/>
      <c r="F46" s="2620"/>
      <c r="G46" s="2620"/>
      <c r="H46" s="2539"/>
      <c r="I46" s="2539"/>
      <c r="J46" s="2539"/>
      <c r="K46" s="2539"/>
      <c r="L46" s="2539"/>
      <c r="M46" s="2539"/>
    </row>
    <row r="47" spans="1:23" ht="15.75" customHeight="1">
      <c r="A47" s="2539"/>
      <c r="B47" s="2539"/>
      <c r="C47" s="2539"/>
      <c r="D47" s="2539"/>
      <c r="E47" s="2539"/>
      <c r="F47" s="2539"/>
      <c r="G47" s="2539"/>
      <c r="H47" s="2539"/>
      <c r="I47" s="2539"/>
      <c r="J47" s="2539"/>
      <c r="K47" s="2539"/>
      <c r="L47" s="2539"/>
      <c r="M47" s="2539"/>
    </row>
    <row r="48" spans="1:23" ht="15.75" customHeight="1">
      <c r="A48" s="2539"/>
      <c r="B48" s="2539"/>
      <c r="C48" s="2539"/>
      <c r="D48" s="2539"/>
      <c r="E48" s="2539"/>
      <c r="F48" s="2539"/>
      <c r="G48" s="2539"/>
      <c r="H48" s="2539"/>
      <c r="I48" s="2539"/>
      <c r="J48" s="2539"/>
      <c r="K48" s="2539"/>
      <c r="L48" s="2539"/>
      <c r="M48" s="2539"/>
    </row>
    <row r="49" spans="1:13" ht="15.75" customHeight="1">
      <c r="A49" s="2539"/>
      <c r="B49" s="2539"/>
      <c r="C49" s="2539"/>
      <c r="D49" s="2539"/>
      <c r="E49" s="2539"/>
      <c r="F49" s="2539"/>
      <c r="G49" s="2539"/>
      <c r="H49" s="2539"/>
      <c r="I49" s="2539"/>
      <c r="J49" s="2539"/>
      <c r="K49" s="2539"/>
      <c r="L49" s="2539"/>
      <c r="M49" s="2539"/>
    </row>
    <row r="50" spans="1:13" ht="15.75" customHeight="1">
      <c r="A50" s="2539"/>
      <c r="B50" s="2539"/>
      <c r="C50" s="2539"/>
      <c r="D50" s="2539"/>
      <c r="E50" s="2539"/>
      <c r="F50" s="2539"/>
      <c r="G50" s="2539"/>
      <c r="H50" s="2539"/>
      <c r="I50" s="2539"/>
      <c r="J50" s="2539"/>
      <c r="K50" s="2539"/>
      <c r="L50" s="2539"/>
      <c r="M50" s="2539"/>
    </row>
    <row r="51" spans="1:13" ht="15.75" customHeight="1">
      <c r="A51" s="2539"/>
      <c r="B51" s="2539"/>
      <c r="C51" s="2539"/>
      <c r="D51" s="2539"/>
      <c r="E51" s="2539"/>
      <c r="F51" s="2539"/>
      <c r="G51" s="2539"/>
      <c r="H51" s="2539"/>
      <c r="I51" s="2539"/>
      <c r="J51" s="2539"/>
      <c r="K51" s="2539"/>
      <c r="L51" s="2539"/>
      <c r="M51" s="2539"/>
    </row>
    <row r="52" spans="1:13" ht="15.75" customHeight="1">
      <c r="A52" s="2539"/>
      <c r="B52" s="2539"/>
      <c r="C52" s="2539"/>
      <c r="D52" s="2539"/>
      <c r="E52" s="2539"/>
      <c r="F52" s="2539"/>
      <c r="G52" s="2539"/>
      <c r="H52" s="2539"/>
      <c r="I52" s="2539"/>
      <c r="J52" s="2539"/>
      <c r="K52" s="2539"/>
      <c r="L52" s="2539"/>
      <c r="M52" s="2539"/>
    </row>
    <row r="53" spans="1:13" ht="15.75" customHeight="1">
      <c r="A53" s="2539"/>
      <c r="B53" s="2539"/>
      <c r="C53" s="2539"/>
      <c r="D53" s="2539"/>
      <c r="E53" s="2539"/>
      <c r="F53" s="2539"/>
      <c r="G53" s="2539"/>
      <c r="H53" s="2539"/>
      <c r="I53" s="2539"/>
      <c r="J53" s="2539"/>
      <c r="K53" s="2539"/>
      <c r="L53" s="2539"/>
      <c r="M53" s="2539"/>
    </row>
    <row r="54" spans="1:13" ht="15.75" customHeight="1">
      <c r="A54" s="2539"/>
      <c r="B54" s="2539"/>
      <c r="C54" s="2539"/>
      <c r="D54" s="2539"/>
      <c r="E54" s="2539"/>
      <c r="F54" s="2539"/>
      <c r="G54" s="2539"/>
      <c r="H54" s="2539"/>
      <c r="I54" s="2539"/>
      <c r="J54" s="2539"/>
      <c r="K54" s="2539"/>
      <c r="L54" s="2539"/>
      <c r="M54" s="2539"/>
    </row>
    <row r="55" spans="1:13" ht="15.75" customHeight="1">
      <c r="A55" s="2539"/>
      <c r="B55" s="2539"/>
      <c r="C55" s="2539"/>
      <c r="D55" s="2539"/>
      <c r="E55" s="2539"/>
      <c r="F55" s="2539"/>
      <c r="G55" s="2539"/>
      <c r="H55" s="2539"/>
      <c r="I55" s="2539"/>
      <c r="J55" s="2539"/>
      <c r="K55" s="2539"/>
      <c r="L55" s="2539"/>
      <c r="M55" s="2539"/>
    </row>
    <row r="56" spans="1:13" ht="15.75" customHeight="1">
      <c r="A56" s="2539"/>
      <c r="B56" s="2539"/>
      <c r="C56" s="2539"/>
      <c r="D56" s="2539"/>
      <c r="E56" s="2539"/>
      <c r="F56" s="2539"/>
      <c r="G56" s="2539"/>
      <c r="H56" s="2539"/>
      <c r="I56" s="2539"/>
      <c r="J56" s="2539"/>
      <c r="K56" s="2539"/>
      <c r="L56" s="2539"/>
      <c r="M56" s="2539"/>
    </row>
    <row r="57" spans="1:13" ht="15.75" customHeight="1">
      <c r="A57" s="2539"/>
      <c r="B57" s="2539"/>
      <c r="C57" s="2539"/>
      <c r="D57" s="2539"/>
      <c r="E57" s="2539"/>
      <c r="F57" s="2539"/>
      <c r="G57" s="2539"/>
      <c r="H57" s="2539"/>
      <c r="I57" s="2539"/>
      <c r="J57" s="2539"/>
      <c r="K57" s="2539"/>
      <c r="L57" s="2539"/>
      <c r="M57" s="2539"/>
    </row>
    <row r="58" spans="1:13" ht="15.75" customHeight="1">
      <c r="A58" s="2539"/>
      <c r="B58" s="2539"/>
      <c r="C58" s="2539"/>
      <c r="D58" s="2539"/>
      <c r="E58" s="2539"/>
      <c r="F58" s="2539"/>
      <c r="G58" s="2539"/>
      <c r="H58" s="2539"/>
      <c r="I58" s="2539"/>
      <c r="J58" s="2539"/>
      <c r="K58" s="2539"/>
      <c r="L58" s="2539"/>
      <c r="M58" s="2539"/>
    </row>
    <row r="59" spans="1:13" ht="15.75" customHeight="1">
      <c r="A59" s="2539"/>
      <c r="B59" s="2539"/>
      <c r="C59" s="2539"/>
      <c r="D59" s="2539"/>
      <c r="E59" s="2539"/>
      <c r="F59" s="2539"/>
      <c r="G59" s="2539"/>
      <c r="H59" s="2539"/>
      <c r="I59" s="2539"/>
      <c r="J59" s="2539"/>
      <c r="K59" s="2539"/>
      <c r="L59" s="2539"/>
      <c r="M59" s="2539"/>
    </row>
    <row r="60" spans="1:13" ht="15.75" customHeight="1">
      <c r="A60" s="2539"/>
      <c r="B60" s="2539"/>
      <c r="C60" s="2539"/>
      <c r="D60" s="2539"/>
      <c r="E60" s="2539"/>
      <c r="F60" s="2539"/>
      <c r="G60" s="2539"/>
      <c r="H60" s="2539"/>
      <c r="I60" s="2539"/>
      <c r="J60" s="2539"/>
      <c r="K60" s="2539"/>
      <c r="L60" s="2539"/>
      <c r="M60" s="2539"/>
    </row>
    <row r="61" spans="1:13" ht="15.75" customHeight="1">
      <c r="A61" s="2539"/>
      <c r="B61" s="2539"/>
      <c r="C61" s="2539"/>
      <c r="D61" s="2539"/>
      <c r="E61" s="2539"/>
      <c r="F61" s="2539"/>
      <c r="G61" s="2539"/>
      <c r="H61" s="2539"/>
      <c r="I61" s="2539"/>
      <c r="J61" s="2539"/>
      <c r="K61" s="2539"/>
      <c r="L61" s="2539"/>
      <c r="M61" s="2539"/>
    </row>
    <row r="62" spans="1:13" ht="15.75" customHeight="1">
      <c r="A62" s="2539"/>
      <c r="B62" s="2539"/>
      <c r="C62" s="2539"/>
      <c r="D62" s="2539"/>
      <c r="E62" s="2539"/>
      <c r="F62" s="2539"/>
      <c r="G62" s="2539"/>
      <c r="H62" s="2539"/>
      <c r="I62" s="2539"/>
      <c r="J62" s="2539"/>
      <c r="K62" s="2539"/>
      <c r="L62" s="2539"/>
      <c r="M62" s="2539"/>
    </row>
    <row r="63" spans="1:13" ht="15.75" customHeight="1">
      <c r="A63" s="2539"/>
      <c r="B63" s="2539"/>
      <c r="C63" s="2539"/>
      <c r="D63" s="2539"/>
      <c r="E63" s="2539"/>
      <c r="F63" s="2539"/>
      <c r="G63" s="2539"/>
      <c r="H63" s="2539"/>
      <c r="I63" s="2539"/>
      <c r="J63" s="2539"/>
      <c r="K63" s="2539"/>
      <c r="L63" s="2539"/>
      <c r="M63" s="2539"/>
    </row>
    <row r="64" spans="1:13" ht="15.75" customHeight="1">
      <c r="A64" s="2539"/>
      <c r="B64" s="2539"/>
      <c r="C64" s="2539"/>
      <c r="D64" s="2539"/>
      <c r="E64" s="2539"/>
      <c r="F64" s="2539"/>
      <c r="G64" s="2539"/>
      <c r="H64" s="2539"/>
      <c r="I64" s="2539"/>
      <c r="J64" s="2539"/>
      <c r="K64" s="2539"/>
      <c r="L64" s="2539"/>
      <c r="M64" s="2539"/>
    </row>
    <row r="65" spans="1:13" ht="15.75" customHeight="1">
      <c r="A65" s="2539"/>
      <c r="B65" s="2539"/>
      <c r="C65" s="2539"/>
      <c r="D65" s="2539"/>
      <c r="E65" s="2539"/>
      <c r="F65" s="2539"/>
      <c r="G65" s="2539"/>
      <c r="H65" s="2539"/>
      <c r="I65" s="2539"/>
      <c r="J65" s="2539"/>
      <c r="K65" s="2539"/>
      <c r="L65" s="2539"/>
      <c r="M65" s="2539"/>
    </row>
    <row r="66" spans="1:13" ht="15.75" customHeight="1">
      <c r="A66" s="2539"/>
      <c r="B66" s="2539"/>
      <c r="C66" s="2539"/>
      <c r="D66" s="2539"/>
      <c r="E66" s="2539"/>
      <c r="F66" s="2539"/>
      <c r="G66" s="2539"/>
      <c r="H66" s="2539"/>
      <c r="I66" s="2539"/>
      <c r="J66" s="2539"/>
      <c r="K66" s="2539"/>
      <c r="L66" s="2539"/>
      <c r="M66" s="2539"/>
    </row>
    <row r="67" spans="1:13" ht="15.75" customHeight="1">
      <c r="A67" s="2539"/>
      <c r="B67" s="2539"/>
      <c r="C67" s="2539"/>
      <c r="D67" s="2539"/>
      <c r="E67" s="2539"/>
      <c r="F67" s="2539"/>
      <c r="G67" s="2539"/>
      <c r="H67" s="2539"/>
      <c r="I67" s="2539"/>
      <c r="J67" s="2539"/>
      <c r="K67" s="2539"/>
      <c r="L67" s="2539"/>
      <c r="M67" s="2539"/>
    </row>
    <row r="68" spans="1:13" ht="15.75" customHeight="1">
      <c r="A68" s="2539"/>
      <c r="B68" s="2539"/>
      <c r="C68" s="2539"/>
      <c r="D68" s="2539"/>
      <c r="E68" s="2539"/>
      <c r="F68" s="2539"/>
      <c r="G68" s="2539"/>
      <c r="H68" s="2539"/>
      <c r="I68" s="2539"/>
      <c r="J68" s="2539"/>
      <c r="K68" s="2539"/>
      <c r="L68" s="2539"/>
      <c r="M68" s="2539"/>
    </row>
    <row r="69" spans="1:13" ht="15.75" customHeight="1">
      <c r="A69" s="2539"/>
      <c r="B69" s="2539"/>
      <c r="C69" s="2539"/>
      <c r="D69" s="2539"/>
      <c r="E69" s="2539"/>
      <c r="F69" s="2539"/>
      <c r="G69" s="2539"/>
      <c r="H69" s="2539"/>
      <c r="I69" s="2539"/>
      <c r="J69" s="2539"/>
      <c r="K69" s="2539"/>
      <c r="L69" s="2539"/>
      <c r="M69" s="2539"/>
    </row>
    <row r="70" spans="1:13" ht="15.75" customHeight="1">
      <c r="A70" s="2539"/>
      <c r="B70" s="2539"/>
      <c r="C70" s="2539"/>
      <c r="D70" s="2539"/>
      <c r="E70" s="2539"/>
      <c r="F70" s="2539"/>
      <c r="G70" s="2539"/>
      <c r="H70" s="2539"/>
      <c r="I70" s="2539"/>
      <c r="J70" s="2539"/>
      <c r="K70" s="2539"/>
      <c r="L70" s="2539"/>
      <c r="M70" s="2539"/>
    </row>
    <row r="71" spans="1:13" ht="15.75" customHeight="1">
      <c r="A71" s="2539"/>
      <c r="B71" s="2539"/>
      <c r="C71" s="2539"/>
      <c r="D71" s="2539"/>
      <c r="E71" s="2539"/>
      <c r="F71" s="2539"/>
      <c r="G71" s="2539"/>
      <c r="H71" s="2539"/>
      <c r="I71" s="2539"/>
      <c r="J71" s="2539"/>
      <c r="K71" s="2539"/>
      <c r="L71" s="2539"/>
      <c r="M71" s="2539"/>
    </row>
    <row r="72" spans="1:13" ht="15.75" customHeight="1">
      <c r="A72" s="2539"/>
      <c r="B72" s="2539"/>
      <c r="C72" s="2539"/>
      <c r="D72" s="2539"/>
      <c r="E72" s="2539"/>
      <c r="F72" s="2539"/>
      <c r="G72" s="2539"/>
      <c r="H72" s="2539"/>
      <c r="I72" s="2539"/>
      <c r="J72" s="2539"/>
      <c r="K72" s="2539"/>
      <c r="L72" s="2539"/>
      <c r="M72" s="2539"/>
    </row>
    <row r="73" spans="1:13" ht="15.75" customHeight="1">
      <c r="A73" s="2539"/>
      <c r="B73" s="2539"/>
      <c r="C73" s="2539"/>
      <c r="D73" s="2539"/>
      <c r="E73" s="2539"/>
      <c r="F73" s="2539"/>
      <c r="G73" s="2539"/>
      <c r="H73" s="2539"/>
      <c r="I73" s="2539"/>
      <c r="J73" s="2539"/>
      <c r="K73" s="2539"/>
      <c r="L73" s="2539"/>
      <c r="M73" s="2539"/>
    </row>
    <row r="74" spans="1:13" ht="15.75" customHeight="1">
      <c r="A74" s="2539"/>
      <c r="B74" s="2539"/>
      <c r="C74" s="2539"/>
      <c r="D74" s="2539"/>
      <c r="E74" s="2539"/>
      <c r="F74" s="2539"/>
      <c r="G74" s="2539"/>
      <c r="H74" s="2539"/>
      <c r="I74" s="2539"/>
      <c r="J74" s="2539"/>
      <c r="K74" s="2539"/>
      <c r="L74" s="2539"/>
      <c r="M74" s="2539"/>
    </row>
    <row r="75" spans="1:13" ht="15.75" customHeight="1">
      <c r="A75" s="2539"/>
      <c r="B75" s="2539"/>
      <c r="C75" s="2539"/>
      <c r="D75" s="2539"/>
      <c r="E75" s="2539"/>
      <c r="F75" s="2539"/>
      <c r="G75" s="2539"/>
      <c r="H75" s="2539"/>
      <c r="I75" s="2539"/>
      <c r="J75" s="2539"/>
      <c r="K75" s="2539"/>
      <c r="L75" s="2539"/>
      <c r="M75" s="2539"/>
    </row>
    <row r="76" spans="1:13" ht="15.75" customHeight="1">
      <c r="A76" s="2539"/>
      <c r="B76" s="2539"/>
      <c r="C76" s="2539"/>
      <c r="D76" s="2539"/>
      <c r="E76" s="2539"/>
      <c r="F76" s="2539"/>
      <c r="G76" s="2539"/>
      <c r="H76" s="2539"/>
      <c r="I76" s="2539"/>
      <c r="J76" s="2539"/>
      <c r="K76" s="2539"/>
      <c r="L76" s="2539"/>
      <c r="M76" s="2539"/>
    </row>
    <row r="77" spans="1:13" ht="15.75" customHeight="1">
      <c r="A77" s="2539"/>
      <c r="B77" s="2539"/>
      <c r="C77" s="2539"/>
      <c r="D77" s="2539"/>
      <c r="E77" s="2539"/>
      <c r="F77" s="2539"/>
      <c r="G77" s="2539"/>
      <c r="H77" s="2539"/>
      <c r="I77" s="2539"/>
      <c r="J77" s="2539"/>
      <c r="K77" s="2539"/>
      <c r="L77" s="2539"/>
      <c r="M77" s="2539"/>
    </row>
    <row r="78" spans="1:13" ht="15.75" customHeight="1">
      <c r="A78" s="2539"/>
      <c r="B78" s="2539"/>
      <c r="C78" s="2539"/>
      <c r="D78" s="2539"/>
      <c r="E78" s="2539"/>
      <c r="F78" s="2539"/>
      <c r="G78" s="2539"/>
      <c r="H78" s="2539"/>
      <c r="I78" s="2539"/>
      <c r="J78" s="2539"/>
      <c r="K78" s="2539"/>
      <c r="L78" s="2539"/>
      <c r="M78" s="2539"/>
    </row>
    <row r="79" spans="1:13" ht="15.75" customHeight="1">
      <c r="A79" s="2539"/>
      <c r="B79" s="2539"/>
      <c r="C79" s="2539"/>
      <c r="D79" s="2539"/>
      <c r="E79" s="2539"/>
      <c r="F79" s="2539"/>
      <c r="G79" s="2539"/>
      <c r="H79" s="2539"/>
      <c r="I79" s="2539"/>
      <c r="J79" s="2539"/>
      <c r="K79" s="2539"/>
      <c r="L79" s="2539"/>
      <c r="M79" s="2539"/>
    </row>
    <row r="80" spans="1:13" ht="15.75" customHeight="1">
      <c r="A80" s="2539"/>
      <c r="B80" s="2539"/>
      <c r="C80" s="2539"/>
      <c r="D80" s="2539"/>
      <c r="E80" s="2539"/>
      <c r="F80" s="2539"/>
      <c r="G80" s="2539"/>
      <c r="H80" s="2539"/>
      <c r="I80" s="2539"/>
      <c r="J80" s="2539"/>
      <c r="K80" s="2539"/>
      <c r="L80" s="2539"/>
      <c r="M80" s="2539"/>
    </row>
    <row r="81" spans="1:13" ht="15.75" customHeight="1">
      <c r="A81" s="2539"/>
      <c r="B81" s="2539"/>
      <c r="C81" s="2539"/>
      <c r="D81" s="2539"/>
      <c r="E81" s="2539"/>
      <c r="F81" s="2539"/>
      <c r="G81" s="2539"/>
      <c r="H81" s="2539"/>
      <c r="I81" s="2539"/>
      <c r="J81" s="2539"/>
      <c r="K81" s="2539"/>
      <c r="L81" s="2539"/>
      <c r="M81" s="2539"/>
    </row>
    <row r="82" spans="1:13" ht="15.75" customHeight="1">
      <c r="A82" s="2539"/>
      <c r="B82" s="2539"/>
      <c r="C82" s="2539"/>
      <c r="D82" s="2539"/>
      <c r="E82" s="2539"/>
      <c r="F82" s="2539"/>
      <c r="G82" s="2539"/>
      <c r="H82" s="2539"/>
      <c r="I82" s="2539"/>
      <c r="J82" s="2539"/>
      <c r="K82" s="2539"/>
      <c r="L82" s="2539"/>
      <c r="M82" s="2539"/>
    </row>
    <row r="83" spans="1:13" ht="15.75" customHeight="1">
      <c r="A83" s="2539"/>
      <c r="B83" s="2539"/>
      <c r="C83" s="2539"/>
      <c r="D83" s="2539"/>
      <c r="E83" s="2539"/>
      <c r="F83" s="2539"/>
      <c r="G83" s="2539"/>
      <c r="H83" s="2539"/>
      <c r="I83" s="2539"/>
      <c r="J83" s="2539"/>
      <c r="K83" s="2539"/>
      <c r="L83" s="2539"/>
      <c r="M83" s="2539"/>
    </row>
    <row r="84" spans="1:13" ht="15.75" customHeight="1">
      <c r="A84" s="2539"/>
      <c r="B84" s="2539"/>
      <c r="C84" s="2539"/>
      <c r="D84" s="2539"/>
      <c r="E84" s="2539"/>
      <c r="F84" s="2539"/>
      <c r="G84" s="2539"/>
      <c r="H84" s="2539"/>
      <c r="I84" s="2539"/>
      <c r="J84" s="2539"/>
      <c r="K84" s="2539"/>
      <c r="L84" s="2539"/>
      <c r="M84" s="2539"/>
    </row>
    <row r="85" spans="1:13" ht="15.75" customHeight="1">
      <c r="A85" s="2539"/>
      <c r="B85" s="2539"/>
      <c r="C85" s="2539"/>
      <c r="D85" s="2539"/>
      <c r="E85" s="2539"/>
      <c r="F85" s="2539"/>
      <c r="G85" s="2539"/>
      <c r="H85" s="2539"/>
      <c r="I85" s="2539"/>
      <c r="J85" s="2539"/>
      <c r="K85" s="2539"/>
      <c r="L85" s="2539"/>
      <c r="M85" s="2539"/>
    </row>
    <row r="86" spans="1:13" ht="15.75" customHeight="1">
      <c r="A86" s="2539"/>
      <c r="B86" s="2539"/>
      <c r="C86" s="2539"/>
      <c r="D86" s="2539"/>
      <c r="E86" s="2539"/>
      <c r="F86" s="2539"/>
      <c r="G86" s="2539"/>
      <c r="H86" s="2539"/>
      <c r="I86" s="2539"/>
      <c r="J86" s="2539"/>
      <c r="K86" s="2539"/>
      <c r="L86" s="2539"/>
      <c r="M86" s="2539"/>
    </row>
    <row r="87" spans="1:13" ht="15.75" customHeight="1">
      <c r="A87" s="2539"/>
      <c r="B87" s="2539"/>
      <c r="C87" s="2539"/>
      <c r="D87" s="2539"/>
      <c r="E87" s="2539"/>
      <c r="F87" s="2539"/>
      <c r="G87" s="2539"/>
      <c r="H87" s="2539"/>
      <c r="I87" s="2539"/>
      <c r="J87" s="2539"/>
      <c r="K87" s="2539"/>
      <c r="L87" s="2539"/>
      <c r="M87" s="2539"/>
    </row>
    <row r="88" spans="1:13" ht="15.75" customHeight="1">
      <c r="A88" s="2539"/>
      <c r="B88" s="2539"/>
      <c r="C88" s="2539"/>
      <c r="D88" s="2539"/>
      <c r="E88" s="2539"/>
      <c r="F88" s="2539"/>
      <c r="G88" s="2539"/>
      <c r="H88" s="2539"/>
      <c r="I88" s="2539"/>
      <c r="J88" s="2539"/>
      <c r="K88" s="2539"/>
      <c r="L88" s="2539"/>
      <c r="M88" s="2539"/>
    </row>
    <row r="89" spans="1:13" ht="15.75" customHeight="1">
      <c r="A89" s="2539"/>
      <c r="B89" s="2539"/>
      <c r="C89" s="2539"/>
      <c r="D89" s="2539"/>
      <c r="E89" s="2539"/>
      <c r="F89" s="2539"/>
      <c r="G89" s="2539"/>
      <c r="H89" s="2539"/>
      <c r="I89" s="2539"/>
      <c r="J89" s="2539"/>
      <c r="K89" s="2539"/>
      <c r="L89" s="2539"/>
      <c r="M89" s="2539"/>
    </row>
    <row r="90" spans="1:13" ht="15.75" customHeight="1">
      <c r="A90" s="2539"/>
      <c r="B90" s="2539"/>
      <c r="C90" s="2539"/>
      <c r="D90" s="2539"/>
      <c r="E90" s="2539"/>
      <c r="F90" s="2539"/>
      <c r="G90" s="2539"/>
      <c r="H90" s="2539"/>
      <c r="I90" s="2539"/>
      <c r="J90" s="2539"/>
      <c r="K90" s="2539"/>
      <c r="L90" s="2539"/>
      <c r="M90" s="2539"/>
    </row>
    <row r="91" spans="1:13" ht="15.75" customHeight="1">
      <c r="A91" s="2539"/>
      <c r="B91" s="2539"/>
      <c r="C91" s="2539"/>
      <c r="D91" s="2539"/>
      <c r="E91" s="2539"/>
      <c r="F91" s="2539"/>
      <c r="G91" s="2539"/>
      <c r="H91" s="2539"/>
      <c r="I91" s="2539"/>
      <c r="J91" s="2539"/>
      <c r="K91" s="2539"/>
      <c r="L91" s="2539"/>
      <c r="M91" s="2539"/>
    </row>
    <row r="92" spans="1:13" ht="15.75" customHeight="1">
      <c r="A92" s="2539"/>
      <c r="B92" s="2539"/>
      <c r="C92" s="2539"/>
      <c r="D92" s="2539"/>
      <c r="E92" s="2539"/>
      <c r="F92" s="2539"/>
      <c r="G92" s="2539"/>
      <c r="H92" s="2539"/>
      <c r="I92" s="2539"/>
      <c r="J92" s="2539"/>
      <c r="K92" s="2539"/>
      <c r="L92" s="2539"/>
      <c r="M92" s="2539"/>
    </row>
    <row r="93" spans="1:13" ht="15.75" customHeight="1">
      <c r="A93" s="2539"/>
      <c r="B93" s="2539"/>
      <c r="C93" s="2539"/>
      <c r="D93" s="2539"/>
      <c r="E93" s="2539"/>
      <c r="F93" s="2539"/>
      <c r="G93" s="2539"/>
      <c r="H93" s="2539"/>
      <c r="I93" s="2539"/>
      <c r="J93" s="2539"/>
      <c r="K93" s="2539"/>
      <c r="L93" s="2539"/>
      <c r="M93" s="2539"/>
    </row>
    <row r="94" spans="1:13" ht="15.75" customHeight="1">
      <c r="A94" s="2539"/>
      <c r="B94" s="2539"/>
      <c r="C94" s="2539"/>
      <c r="D94" s="2539"/>
      <c r="E94" s="2539"/>
      <c r="F94" s="2539"/>
      <c r="G94" s="2539"/>
      <c r="H94" s="2539"/>
      <c r="I94" s="2539"/>
      <c r="J94" s="2539"/>
      <c r="K94" s="2539"/>
      <c r="L94" s="2539"/>
      <c r="M94" s="2539"/>
    </row>
    <row r="95" spans="1:13" ht="15.75" customHeight="1">
      <c r="A95" s="2539"/>
      <c r="B95" s="2539"/>
      <c r="C95" s="2539"/>
      <c r="D95" s="2539"/>
      <c r="E95" s="2539"/>
      <c r="F95" s="2539"/>
      <c r="G95" s="2539"/>
      <c r="H95" s="2539"/>
      <c r="I95" s="2539"/>
      <c r="J95" s="2539"/>
      <c r="K95" s="2539"/>
      <c r="L95" s="2539"/>
      <c r="M95" s="2539"/>
    </row>
    <row r="96" spans="1:13" ht="15.75" customHeight="1">
      <c r="A96" s="2539"/>
      <c r="B96" s="2539"/>
      <c r="C96" s="2539"/>
      <c r="D96" s="2539"/>
      <c r="E96" s="2539"/>
      <c r="F96" s="2539"/>
      <c r="G96" s="2539"/>
      <c r="H96" s="2539"/>
      <c r="I96" s="2539"/>
      <c r="J96" s="2539"/>
      <c r="K96" s="2539"/>
      <c r="L96" s="2539"/>
      <c r="M96" s="2539"/>
    </row>
    <row r="97" spans="1:13" ht="15.75" customHeight="1">
      <c r="A97" s="2539"/>
      <c r="B97" s="2539"/>
      <c r="C97" s="2539"/>
      <c r="D97" s="2539"/>
      <c r="E97" s="2539"/>
      <c r="F97" s="2539"/>
      <c r="G97" s="2539"/>
      <c r="H97" s="2539"/>
      <c r="I97" s="2539"/>
      <c r="J97" s="2539"/>
      <c r="K97" s="2539"/>
      <c r="L97" s="2539"/>
      <c r="M97" s="2539"/>
    </row>
    <row r="98" spans="1:13" ht="15.75" customHeight="1">
      <c r="A98" s="2539"/>
      <c r="B98" s="2539"/>
      <c r="C98" s="2539"/>
      <c r="D98" s="2539"/>
      <c r="E98" s="2539"/>
      <c r="F98" s="2539"/>
      <c r="G98" s="2539"/>
      <c r="H98" s="2539"/>
      <c r="I98" s="2539"/>
      <c r="J98" s="2539"/>
      <c r="K98" s="2539"/>
      <c r="L98" s="2539"/>
      <c r="M98" s="2539"/>
    </row>
    <row r="99" spans="1:13" ht="15.75" customHeight="1">
      <c r="A99" s="2539"/>
      <c r="B99" s="2539"/>
      <c r="C99" s="2539"/>
      <c r="D99" s="2539"/>
      <c r="E99" s="2539"/>
      <c r="F99" s="2539"/>
      <c r="G99" s="2539"/>
      <c r="H99" s="2539"/>
      <c r="I99" s="2539"/>
      <c r="J99" s="2539"/>
      <c r="K99" s="2539"/>
      <c r="L99" s="2539"/>
      <c r="M99" s="2539"/>
    </row>
    <row r="100" spans="1:13" ht="15.75" customHeight="1">
      <c r="A100" s="2539"/>
      <c r="B100" s="2539"/>
      <c r="C100" s="2539"/>
      <c r="D100" s="2539"/>
      <c r="E100" s="2539"/>
      <c r="F100" s="2539"/>
      <c r="G100" s="2539"/>
      <c r="H100" s="2539"/>
      <c r="I100" s="2539"/>
      <c r="J100" s="2539"/>
      <c r="K100" s="2539"/>
      <c r="L100" s="2539"/>
      <c r="M100" s="2539"/>
    </row>
    <row r="101" spans="1:13" ht="15.75" customHeight="1">
      <c r="A101" s="2539"/>
      <c r="B101" s="2539"/>
      <c r="C101" s="2539"/>
      <c r="D101" s="2539"/>
      <c r="E101" s="2539"/>
      <c r="F101" s="2539"/>
      <c r="G101" s="2539"/>
      <c r="H101" s="2539"/>
      <c r="I101" s="2539"/>
      <c r="J101" s="2539"/>
      <c r="K101" s="2539"/>
      <c r="L101" s="2539"/>
      <c r="M101" s="2539"/>
    </row>
    <row r="102" spans="1:13" ht="15.75" customHeight="1">
      <c r="A102" s="2539"/>
      <c r="B102" s="2539"/>
      <c r="C102" s="2539"/>
      <c r="D102" s="2539"/>
      <c r="E102" s="2539"/>
      <c r="F102" s="2539"/>
      <c r="G102" s="2539"/>
      <c r="H102" s="2539"/>
      <c r="I102" s="2539"/>
      <c r="J102" s="2539"/>
      <c r="K102" s="2539"/>
      <c r="L102" s="2539"/>
      <c r="M102" s="2539"/>
    </row>
    <row r="103" spans="1:13" ht="15.75" customHeight="1">
      <c r="A103" s="2539"/>
      <c r="B103" s="2539"/>
      <c r="C103" s="2539"/>
      <c r="D103" s="2539"/>
      <c r="E103" s="2539"/>
      <c r="F103" s="2539"/>
      <c r="G103" s="2539"/>
      <c r="H103" s="2539"/>
      <c r="I103" s="2539"/>
      <c r="J103" s="2539"/>
      <c r="K103" s="2539"/>
      <c r="L103" s="2539"/>
      <c r="M103" s="2539"/>
    </row>
    <row r="104" spans="1:13" ht="15.75" customHeight="1">
      <c r="A104" s="2539"/>
      <c r="B104" s="2539"/>
      <c r="C104" s="2539"/>
      <c r="D104" s="2539"/>
      <c r="E104" s="2539"/>
      <c r="F104" s="2539"/>
      <c r="G104" s="2539"/>
      <c r="H104" s="2539"/>
      <c r="I104" s="2539"/>
      <c r="J104" s="2539"/>
      <c r="K104" s="2539"/>
      <c r="L104" s="2539"/>
      <c r="M104" s="2539"/>
    </row>
    <row r="105" spans="1:13" ht="15.75" customHeight="1">
      <c r="A105" s="2539"/>
      <c r="B105" s="2539"/>
      <c r="C105" s="2539"/>
      <c r="D105" s="2539"/>
      <c r="E105" s="2539"/>
      <c r="F105" s="2539"/>
      <c r="G105" s="2539"/>
      <c r="H105" s="2539"/>
      <c r="I105" s="2539"/>
      <c r="J105" s="2539"/>
      <c r="K105" s="2539"/>
      <c r="L105" s="2539"/>
      <c r="M105" s="2539"/>
    </row>
    <row r="106" spans="1:13" ht="15.75" customHeight="1">
      <c r="A106" s="2539"/>
      <c r="B106" s="2539"/>
      <c r="C106" s="2539"/>
      <c r="D106" s="2539"/>
      <c r="E106" s="2539"/>
      <c r="F106" s="2539"/>
      <c r="G106" s="2539"/>
      <c r="H106" s="2539"/>
      <c r="I106" s="2539"/>
      <c r="J106" s="2539"/>
      <c r="K106" s="2539"/>
      <c r="L106" s="2539"/>
      <c r="M106" s="2539"/>
    </row>
    <row r="107" spans="1:13" ht="15.75" customHeight="1">
      <c r="A107" s="2539"/>
      <c r="B107" s="2539"/>
      <c r="C107" s="2539"/>
      <c r="D107" s="2539"/>
      <c r="E107" s="2539"/>
      <c r="F107" s="2539"/>
      <c r="G107" s="2539"/>
      <c r="H107" s="2539"/>
      <c r="I107" s="2539"/>
      <c r="J107" s="2539"/>
      <c r="K107" s="2539"/>
      <c r="L107" s="2539"/>
      <c r="M107" s="2539"/>
    </row>
    <row r="108" spans="1:13" ht="15.75" customHeight="1">
      <c r="A108" s="2539"/>
      <c r="B108" s="2539"/>
      <c r="C108" s="2539"/>
      <c r="D108" s="2539"/>
      <c r="E108" s="2539"/>
      <c r="F108" s="2539"/>
      <c r="G108" s="2539"/>
      <c r="H108" s="2539"/>
      <c r="I108" s="2539"/>
      <c r="J108" s="2539"/>
      <c r="K108" s="2539"/>
      <c r="L108" s="2539"/>
      <c r="M108" s="2539"/>
    </row>
    <row r="109" spans="1:13" ht="15.75" customHeight="1">
      <c r="A109" s="2539"/>
      <c r="B109" s="2539"/>
      <c r="C109" s="2539"/>
      <c r="D109" s="2539"/>
      <c r="E109" s="2539"/>
      <c r="F109" s="2539"/>
      <c r="G109" s="2539"/>
      <c r="H109" s="2539"/>
      <c r="I109" s="2539"/>
      <c r="J109" s="2539"/>
      <c r="K109" s="2539"/>
      <c r="L109" s="2539"/>
      <c r="M109" s="2539"/>
    </row>
    <row r="110" spans="1:13" ht="15.75" customHeight="1">
      <c r="A110" s="2539"/>
      <c r="B110" s="2539"/>
      <c r="C110" s="2539"/>
      <c r="D110" s="2539"/>
      <c r="E110" s="2539"/>
      <c r="F110" s="2539"/>
      <c r="G110" s="2539"/>
      <c r="H110" s="2539"/>
      <c r="I110" s="2539"/>
      <c r="J110" s="2539"/>
      <c r="K110" s="2539"/>
      <c r="L110" s="2539"/>
      <c r="M110" s="2539"/>
    </row>
    <row r="111" spans="1:13" ht="15.75" customHeight="1">
      <c r="A111" s="2539"/>
      <c r="B111" s="2539"/>
      <c r="C111" s="2539"/>
      <c r="D111" s="2539"/>
      <c r="E111" s="2539"/>
      <c r="F111" s="2539"/>
      <c r="G111" s="2539"/>
      <c r="H111" s="2539"/>
      <c r="I111" s="2539"/>
      <c r="J111" s="2539"/>
      <c r="K111" s="2539"/>
      <c r="L111" s="2539"/>
      <c r="M111" s="2539"/>
    </row>
    <row r="112" spans="1:13" ht="15.75" customHeight="1">
      <c r="A112" s="2539"/>
      <c r="B112" s="2539"/>
      <c r="C112" s="2539"/>
      <c r="D112" s="2539"/>
      <c r="E112" s="2539"/>
      <c r="F112" s="2539"/>
      <c r="G112" s="2539"/>
      <c r="H112" s="2539"/>
      <c r="I112" s="2539"/>
      <c r="J112" s="2539"/>
      <c r="K112" s="2539"/>
      <c r="L112" s="2539"/>
      <c r="M112" s="2539"/>
    </row>
    <row r="113" spans="1:13" ht="15.75" customHeight="1">
      <c r="A113" s="2539"/>
      <c r="B113" s="2539"/>
      <c r="C113" s="2539"/>
      <c r="D113" s="2539"/>
      <c r="E113" s="2539"/>
      <c r="F113" s="2539"/>
      <c r="G113" s="2539"/>
      <c r="H113" s="2539"/>
      <c r="I113" s="2539"/>
      <c r="J113" s="2539"/>
      <c r="K113" s="2539"/>
      <c r="L113" s="2539"/>
      <c r="M113" s="2539"/>
    </row>
    <row r="114" spans="1:13" ht="15.75" customHeight="1">
      <c r="A114" s="2539"/>
      <c r="B114" s="2539"/>
      <c r="C114" s="2539"/>
      <c r="D114" s="2539"/>
      <c r="E114" s="2539"/>
      <c r="F114" s="2539"/>
      <c r="G114" s="2539"/>
      <c r="H114" s="2539"/>
      <c r="I114" s="2539"/>
      <c r="J114" s="2539"/>
      <c r="K114" s="2539"/>
      <c r="L114" s="2539"/>
      <c r="M114" s="2539"/>
    </row>
    <row r="115" spans="1:13" ht="15.75" customHeight="1">
      <c r="A115" s="2539"/>
      <c r="B115" s="2539"/>
      <c r="C115" s="2539"/>
      <c r="D115" s="2539"/>
      <c r="E115" s="2539"/>
      <c r="F115" s="2539"/>
      <c r="G115" s="2539"/>
      <c r="H115" s="2539"/>
      <c r="I115" s="2539"/>
      <c r="J115" s="2539"/>
      <c r="K115" s="2539"/>
      <c r="L115" s="2539"/>
      <c r="M115" s="2539"/>
    </row>
    <row r="116" spans="1:13" ht="15.75" customHeight="1">
      <c r="A116" s="2539"/>
      <c r="B116" s="2539"/>
      <c r="C116" s="2539"/>
      <c r="D116" s="2539"/>
      <c r="E116" s="2539"/>
      <c r="F116" s="2539"/>
      <c r="G116" s="2539"/>
      <c r="H116" s="2539"/>
      <c r="I116" s="2539"/>
      <c r="J116" s="2539"/>
      <c r="K116" s="2539"/>
      <c r="L116" s="2539"/>
      <c r="M116" s="2539"/>
    </row>
    <row r="117" spans="1:13" ht="15.75" customHeight="1">
      <c r="A117" s="2539"/>
      <c r="B117" s="2539"/>
      <c r="C117" s="2539"/>
      <c r="D117" s="2539"/>
      <c r="E117" s="2539"/>
      <c r="F117" s="2539"/>
      <c r="G117" s="2539"/>
      <c r="H117" s="2539"/>
      <c r="I117" s="2539"/>
      <c r="J117" s="2539"/>
      <c r="K117" s="2539"/>
      <c r="L117" s="2539"/>
      <c r="M117" s="2539"/>
    </row>
    <row r="118" spans="1:13" ht="15.75" customHeight="1">
      <c r="A118" s="2539"/>
      <c r="B118" s="2539"/>
      <c r="C118" s="2539"/>
      <c r="D118" s="2539"/>
      <c r="E118" s="2539"/>
      <c r="F118" s="2539"/>
      <c r="G118" s="2539"/>
      <c r="H118" s="2539"/>
      <c r="I118" s="2539"/>
      <c r="J118" s="2539"/>
      <c r="K118" s="2539"/>
      <c r="L118" s="2539"/>
      <c r="M118" s="2539"/>
    </row>
    <row r="119" spans="1:13" ht="15.75" customHeight="1">
      <c r="A119" s="2539"/>
      <c r="B119" s="2539"/>
      <c r="C119" s="2539"/>
      <c r="D119" s="2539"/>
      <c r="E119" s="2539"/>
      <c r="F119" s="2539"/>
      <c r="G119" s="2539"/>
      <c r="H119" s="2539"/>
      <c r="I119" s="2539"/>
      <c r="J119" s="2539"/>
      <c r="K119" s="2539"/>
      <c r="L119" s="2539"/>
      <c r="M119" s="2539"/>
    </row>
    <row r="120" spans="1:13" ht="15.75" customHeight="1">
      <c r="A120" s="2539"/>
      <c r="B120" s="2539"/>
      <c r="C120" s="2539"/>
      <c r="D120" s="2539"/>
      <c r="E120" s="2539"/>
      <c r="F120" s="2539"/>
      <c r="G120" s="2539"/>
      <c r="H120" s="2539"/>
      <c r="I120" s="2539"/>
      <c r="J120" s="2539"/>
      <c r="K120" s="2539"/>
      <c r="L120" s="2539"/>
      <c r="M120" s="2539"/>
    </row>
    <row r="121" spans="1:13" ht="15.75" customHeight="1">
      <c r="A121" s="2539"/>
      <c r="B121" s="2539"/>
      <c r="C121" s="2539"/>
      <c r="D121" s="2539"/>
      <c r="E121" s="2539"/>
      <c r="F121" s="2539"/>
      <c r="G121" s="2539"/>
      <c r="H121" s="2539"/>
      <c r="I121" s="2539"/>
      <c r="J121" s="2539"/>
      <c r="K121" s="2539"/>
      <c r="L121" s="2539"/>
      <c r="M121" s="2539"/>
    </row>
    <row r="122" spans="1:13" ht="15.75" customHeight="1">
      <c r="A122" s="2539"/>
      <c r="B122" s="2539"/>
      <c r="C122" s="2539"/>
      <c r="D122" s="2539"/>
      <c r="E122" s="2539"/>
      <c r="F122" s="2539"/>
      <c r="G122" s="2539"/>
      <c r="H122" s="2539"/>
      <c r="I122" s="2539"/>
      <c r="J122" s="2539"/>
      <c r="K122" s="2539"/>
      <c r="L122" s="2539"/>
      <c r="M122" s="2539"/>
    </row>
    <row r="123" spans="1:13" ht="15.75" customHeight="1">
      <c r="A123" s="2539"/>
      <c r="B123" s="2539"/>
      <c r="C123" s="2539"/>
      <c r="D123" s="2539"/>
      <c r="E123" s="2539"/>
      <c r="F123" s="2539"/>
      <c r="G123" s="2539"/>
      <c r="H123" s="2539"/>
      <c r="I123" s="2539"/>
      <c r="J123" s="2539"/>
      <c r="K123" s="2539"/>
      <c r="L123" s="2539"/>
      <c r="M123" s="2539"/>
    </row>
    <row r="124" spans="1:13" ht="15.75" customHeight="1">
      <c r="A124" s="2539"/>
      <c r="B124" s="2539"/>
      <c r="C124" s="2539"/>
      <c r="D124" s="2539"/>
      <c r="E124" s="2539"/>
      <c r="F124" s="2539"/>
      <c r="G124" s="2539"/>
      <c r="H124" s="2539"/>
      <c r="I124" s="2539"/>
      <c r="J124" s="2539"/>
      <c r="K124" s="2539"/>
      <c r="L124" s="2539"/>
      <c r="M124" s="2539"/>
    </row>
    <row r="125" spans="1:13" ht="15.75" customHeight="1">
      <c r="A125" s="2539"/>
      <c r="B125" s="2539"/>
      <c r="C125" s="2539"/>
      <c r="D125" s="2539"/>
      <c r="E125" s="2539"/>
      <c r="F125" s="2539"/>
      <c r="G125" s="2539"/>
      <c r="H125" s="2539"/>
      <c r="I125" s="2539"/>
      <c r="J125" s="2539"/>
      <c r="K125" s="2539"/>
      <c r="L125" s="2539"/>
      <c r="M125" s="2539"/>
    </row>
    <row r="126" spans="1:13" ht="15.75" customHeight="1">
      <c r="A126" s="2539"/>
      <c r="B126" s="2539"/>
      <c r="C126" s="2539"/>
      <c r="D126" s="2539"/>
      <c r="E126" s="2539"/>
      <c r="F126" s="2539"/>
      <c r="G126" s="2539"/>
      <c r="H126" s="2539"/>
      <c r="I126" s="2539"/>
      <c r="J126" s="2539"/>
      <c r="K126" s="2539"/>
      <c r="L126" s="2539"/>
      <c r="M126" s="2539"/>
    </row>
    <row r="127" spans="1:13" ht="15.75" customHeight="1">
      <c r="A127" s="2539"/>
      <c r="B127" s="2539"/>
      <c r="C127" s="2539"/>
      <c r="D127" s="2539"/>
      <c r="E127" s="2539"/>
      <c r="F127" s="2539"/>
      <c r="G127" s="2539"/>
      <c r="H127" s="2539"/>
      <c r="I127" s="2539"/>
      <c r="J127" s="2539"/>
      <c r="K127" s="2539"/>
      <c r="L127" s="2539"/>
      <c r="M127" s="2539"/>
    </row>
    <row r="128" spans="1:13" ht="15.75" customHeight="1">
      <c r="A128" s="2539"/>
      <c r="B128" s="2539"/>
      <c r="C128" s="2539"/>
      <c r="D128" s="2539"/>
      <c r="E128" s="2539"/>
      <c r="F128" s="2539"/>
      <c r="G128" s="2539"/>
      <c r="H128" s="2539"/>
      <c r="I128" s="2539"/>
      <c r="J128" s="2539"/>
      <c r="K128" s="2539"/>
      <c r="L128" s="2539"/>
      <c r="M128" s="2539"/>
    </row>
    <row r="129" spans="1:13" ht="15.75" customHeight="1">
      <c r="A129" s="2539"/>
      <c r="B129" s="2539"/>
      <c r="C129" s="2539"/>
      <c r="D129" s="2539"/>
      <c r="E129" s="2539"/>
      <c r="F129" s="2539"/>
      <c r="G129" s="2539"/>
      <c r="H129" s="2539"/>
      <c r="I129" s="2539"/>
      <c r="J129" s="2539"/>
      <c r="K129" s="2539"/>
      <c r="L129" s="2539"/>
      <c r="M129" s="2539"/>
    </row>
    <row r="130" spans="1:13" ht="15.75" customHeight="1">
      <c r="A130" s="2539"/>
      <c r="B130" s="2539"/>
      <c r="C130" s="2539"/>
      <c r="D130" s="2539"/>
      <c r="E130" s="2539"/>
      <c r="F130" s="2539"/>
      <c r="G130" s="2539"/>
      <c r="H130" s="2539"/>
      <c r="I130" s="2539"/>
      <c r="J130" s="2539"/>
      <c r="K130" s="2539"/>
      <c r="L130" s="2539"/>
      <c r="M130" s="2539"/>
    </row>
    <row r="131" spans="1:13" ht="15.75" customHeight="1">
      <c r="A131" s="2539"/>
      <c r="B131" s="2539"/>
      <c r="C131" s="2539"/>
      <c r="D131" s="2539"/>
      <c r="E131" s="2539"/>
      <c r="F131" s="2539"/>
      <c r="G131" s="2539"/>
      <c r="H131" s="2539"/>
      <c r="I131" s="2539"/>
      <c r="J131" s="2539"/>
      <c r="K131" s="2539"/>
      <c r="L131" s="2539"/>
      <c r="M131" s="2539"/>
    </row>
    <row r="132" spans="1:13" ht="15.75" customHeight="1">
      <c r="A132" s="2539"/>
      <c r="B132" s="2539"/>
      <c r="C132" s="2539"/>
      <c r="D132" s="2539"/>
      <c r="E132" s="2539"/>
      <c r="F132" s="2539"/>
      <c r="G132" s="2539"/>
      <c r="H132" s="2539"/>
      <c r="I132" s="2539"/>
      <c r="J132" s="2539"/>
      <c r="K132" s="2539"/>
      <c r="L132" s="2539"/>
      <c r="M132" s="2539"/>
    </row>
    <row r="133" spans="1:13" ht="15.75" customHeight="1">
      <c r="A133" s="2539"/>
      <c r="B133" s="2539"/>
      <c r="C133" s="2539"/>
      <c r="D133" s="2539"/>
      <c r="E133" s="2539"/>
      <c r="F133" s="2539"/>
      <c r="G133" s="2539"/>
      <c r="H133" s="2539"/>
      <c r="I133" s="2539"/>
      <c r="J133" s="2539"/>
      <c r="K133" s="2539"/>
      <c r="L133" s="2539"/>
      <c r="M133" s="2539"/>
    </row>
    <row r="134" spans="1:13" ht="15.75" customHeight="1">
      <c r="A134" s="2539"/>
      <c r="B134" s="2539"/>
      <c r="C134" s="2539"/>
      <c r="D134" s="2539"/>
      <c r="E134" s="2539"/>
      <c r="F134" s="2539"/>
      <c r="G134" s="2539"/>
      <c r="H134" s="2539"/>
      <c r="I134" s="2539"/>
      <c r="J134" s="2539"/>
      <c r="K134" s="2539"/>
      <c r="L134" s="2539"/>
      <c r="M134" s="2539"/>
    </row>
    <row r="135" spans="1:13" ht="15.75" customHeight="1">
      <c r="A135" s="2539"/>
      <c r="B135" s="2539"/>
      <c r="C135" s="2539"/>
      <c r="D135" s="2539"/>
      <c r="E135" s="2539"/>
      <c r="F135" s="2539"/>
      <c r="G135" s="2539"/>
      <c r="H135" s="2539"/>
      <c r="I135" s="2539"/>
      <c r="J135" s="2539"/>
      <c r="K135" s="2539"/>
      <c r="L135" s="2539"/>
      <c r="M135" s="2539"/>
    </row>
    <row r="136" spans="1:13" ht="15.75" customHeight="1">
      <c r="A136" s="2539"/>
      <c r="B136" s="2539"/>
      <c r="C136" s="2539"/>
      <c r="D136" s="2539"/>
      <c r="E136" s="2539"/>
      <c r="F136" s="2539"/>
      <c r="G136" s="2539"/>
      <c r="H136" s="2539"/>
      <c r="I136" s="2539"/>
      <c r="J136" s="2539"/>
      <c r="K136" s="2539"/>
      <c r="L136" s="2539"/>
      <c r="M136" s="2539"/>
    </row>
    <row r="137" spans="1:13" ht="15.75" customHeight="1">
      <c r="A137" s="2539"/>
      <c r="B137" s="2539"/>
      <c r="C137" s="2539"/>
      <c r="D137" s="2539"/>
      <c r="E137" s="2539"/>
      <c r="F137" s="2539"/>
      <c r="G137" s="2539"/>
      <c r="H137" s="2539"/>
      <c r="I137" s="2539"/>
      <c r="J137" s="2539"/>
      <c r="K137" s="2539"/>
      <c r="L137" s="2539"/>
      <c r="M137" s="2539"/>
    </row>
    <row r="138" spans="1:13" ht="15.75" customHeight="1">
      <c r="A138" s="2539"/>
      <c r="B138" s="2539"/>
      <c r="C138" s="2539"/>
      <c r="D138" s="2539"/>
      <c r="E138" s="2539"/>
      <c r="F138" s="2539"/>
      <c r="G138" s="2539"/>
      <c r="H138" s="2539"/>
      <c r="I138" s="2539"/>
      <c r="J138" s="2539"/>
      <c r="K138" s="2539"/>
      <c r="L138" s="2539"/>
      <c r="M138" s="2539"/>
    </row>
    <row r="139" spans="1:13" ht="15.75" customHeight="1">
      <c r="A139" s="2539"/>
      <c r="B139" s="2539"/>
      <c r="C139" s="2539"/>
      <c r="D139" s="2539"/>
      <c r="E139" s="2539"/>
      <c r="F139" s="2539"/>
      <c r="G139" s="2539"/>
      <c r="H139" s="2539"/>
      <c r="I139" s="2539"/>
      <c r="J139" s="2539"/>
      <c r="K139" s="2539"/>
      <c r="L139" s="2539"/>
      <c r="M139" s="2539"/>
    </row>
    <row r="140" spans="1:13" ht="15.75" customHeight="1">
      <c r="A140" s="2539"/>
      <c r="B140" s="2539"/>
      <c r="C140" s="2539"/>
      <c r="D140" s="2539"/>
      <c r="E140" s="2539"/>
      <c r="F140" s="2539"/>
      <c r="G140" s="2539"/>
      <c r="H140" s="2539"/>
      <c r="I140" s="2539"/>
      <c r="J140" s="2539"/>
      <c r="K140" s="2539"/>
      <c r="L140" s="2539"/>
      <c r="M140" s="2539"/>
    </row>
    <row r="141" spans="1:13" ht="15.75" customHeight="1">
      <c r="A141" s="2539"/>
      <c r="B141" s="2539"/>
      <c r="C141" s="2539"/>
      <c r="D141" s="2539"/>
      <c r="E141" s="2539"/>
      <c r="F141" s="2539"/>
      <c r="G141" s="2539"/>
      <c r="H141" s="2539"/>
      <c r="I141" s="2539"/>
      <c r="J141" s="2539"/>
      <c r="K141" s="2539"/>
      <c r="L141" s="2539"/>
      <c r="M141" s="2539"/>
    </row>
    <row r="142" spans="1:13" ht="15.75" customHeight="1">
      <c r="A142" s="2539"/>
      <c r="B142" s="2539"/>
      <c r="C142" s="2539"/>
      <c r="D142" s="2539"/>
      <c r="E142" s="2539"/>
      <c r="F142" s="2539"/>
      <c r="G142" s="2539"/>
      <c r="H142" s="2539"/>
      <c r="I142" s="2539"/>
      <c r="J142" s="2539"/>
      <c r="K142" s="2539"/>
      <c r="L142" s="2539"/>
      <c r="M142" s="2539"/>
    </row>
    <row r="143" spans="1:13" ht="15.75" customHeight="1">
      <c r="A143" s="2539"/>
      <c r="B143" s="2539"/>
      <c r="C143" s="2539"/>
      <c r="D143" s="2539"/>
      <c r="E143" s="2539"/>
      <c r="F143" s="2539"/>
      <c r="G143" s="2539"/>
      <c r="H143" s="2539"/>
      <c r="I143" s="2539"/>
      <c r="J143" s="2539"/>
      <c r="K143" s="2539"/>
      <c r="L143" s="2539"/>
      <c r="M143" s="2539"/>
    </row>
    <row r="144" spans="1:13" ht="15.75" customHeight="1">
      <c r="A144" s="2539"/>
      <c r="B144" s="2539"/>
      <c r="C144" s="2539"/>
      <c r="D144" s="2539"/>
      <c r="E144" s="2539"/>
      <c r="F144" s="2539"/>
      <c r="G144" s="2539"/>
      <c r="H144" s="2539"/>
      <c r="I144" s="2539"/>
      <c r="J144" s="2539"/>
      <c r="K144" s="2539"/>
      <c r="L144" s="2539"/>
      <c r="M144" s="2539"/>
    </row>
    <row r="145" spans="1:13" ht="15.75" customHeight="1">
      <c r="A145" s="2539"/>
      <c r="B145" s="2539"/>
      <c r="C145" s="2539"/>
      <c r="D145" s="2539"/>
      <c r="E145" s="2539"/>
      <c r="F145" s="2539"/>
      <c r="G145" s="2539"/>
      <c r="H145" s="2539"/>
      <c r="I145" s="2539"/>
      <c r="J145" s="2539"/>
      <c r="K145" s="2539"/>
      <c r="L145" s="2539"/>
      <c r="M145" s="2539"/>
    </row>
    <row r="146" spans="1:13" ht="15.75" customHeight="1">
      <c r="A146" s="2539"/>
      <c r="B146" s="2539"/>
      <c r="C146" s="2539"/>
      <c r="D146" s="2539"/>
      <c r="E146" s="2539"/>
      <c r="F146" s="2539"/>
      <c r="G146" s="2539"/>
      <c r="H146" s="2539"/>
      <c r="I146" s="2539"/>
      <c r="J146" s="2539"/>
      <c r="K146" s="2539"/>
      <c r="L146" s="2539"/>
      <c r="M146" s="2539"/>
    </row>
    <row r="147" spans="1:13" ht="15.75" customHeight="1">
      <c r="A147" s="2539"/>
      <c r="B147" s="2539"/>
      <c r="C147" s="2539"/>
      <c r="D147" s="2539"/>
      <c r="E147" s="2539"/>
      <c r="F147" s="2539"/>
      <c r="G147" s="2539"/>
      <c r="H147" s="2539"/>
      <c r="I147" s="2539"/>
      <c r="J147" s="2539"/>
      <c r="K147" s="2539"/>
      <c r="L147" s="2539"/>
      <c r="M147" s="2539"/>
    </row>
    <row r="148" spans="1:13" ht="15.75" customHeight="1">
      <c r="A148" s="2539"/>
      <c r="B148" s="2539"/>
      <c r="C148" s="2539"/>
      <c r="D148" s="2539"/>
      <c r="E148" s="2539"/>
      <c r="F148" s="2539"/>
      <c r="G148" s="2539"/>
      <c r="H148" s="2539"/>
      <c r="I148" s="2539"/>
      <c r="J148" s="2539"/>
      <c r="K148" s="2539"/>
      <c r="L148" s="2539"/>
      <c r="M148" s="2539"/>
    </row>
    <row r="149" spans="1:13" ht="15.75" customHeight="1">
      <c r="A149" s="2539"/>
      <c r="B149" s="2539"/>
      <c r="C149" s="2539"/>
      <c r="D149" s="2539"/>
      <c r="E149" s="2539"/>
      <c r="F149" s="2539"/>
      <c r="G149" s="2539"/>
      <c r="H149" s="2539"/>
      <c r="I149" s="2539"/>
      <c r="J149" s="2539"/>
      <c r="K149" s="2539"/>
      <c r="L149" s="2539"/>
      <c r="M149" s="2539"/>
    </row>
    <row r="150" spans="1:13" ht="15.75" customHeight="1">
      <c r="A150" s="2539"/>
      <c r="B150" s="2539"/>
      <c r="C150" s="2539"/>
      <c r="D150" s="2539"/>
      <c r="E150" s="2539"/>
      <c r="F150" s="2539"/>
      <c r="G150" s="2539"/>
      <c r="H150" s="2539"/>
      <c r="I150" s="2539"/>
      <c r="J150" s="2539"/>
      <c r="K150" s="2539"/>
      <c r="L150" s="2539"/>
      <c r="M150" s="2539"/>
    </row>
    <row r="151" spans="1:13" ht="15.75" customHeight="1">
      <c r="A151" s="2539"/>
      <c r="B151" s="2539"/>
      <c r="C151" s="2539"/>
      <c r="D151" s="2539"/>
      <c r="E151" s="2539"/>
      <c r="F151" s="2539"/>
      <c r="G151" s="2539"/>
      <c r="H151" s="2539"/>
      <c r="I151" s="2539"/>
      <c r="J151" s="2539"/>
      <c r="K151" s="2539"/>
      <c r="L151" s="2539"/>
      <c r="M151" s="2539"/>
    </row>
    <row r="152" spans="1:13" ht="15.75" customHeight="1">
      <c r="A152" s="2539"/>
      <c r="B152" s="2539"/>
      <c r="C152" s="2539"/>
      <c r="D152" s="2539"/>
      <c r="E152" s="2539"/>
      <c r="F152" s="2539"/>
      <c r="G152" s="2539"/>
      <c r="H152" s="2539"/>
      <c r="I152" s="2539"/>
      <c r="J152" s="2539"/>
      <c r="K152" s="2539"/>
      <c r="L152" s="2539"/>
      <c r="M152" s="2539"/>
    </row>
    <row r="153" spans="1:13" ht="15.75" customHeight="1">
      <c r="A153" s="2539"/>
      <c r="B153" s="2539"/>
      <c r="C153" s="2539"/>
      <c r="D153" s="2539"/>
      <c r="E153" s="2539"/>
      <c r="F153" s="2539"/>
      <c r="G153" s="2539"/>
      <c r="H153" s="2539"/>
      <c r="I153" s="2539"/>
      <c r="J153" s="2539"/>
      <c r="K153" s="2539"/>
      <c r="L153" s="2539"/>
      <c r="M153" s="2539"/>
    </row>
    <row r="154" spans="1:13" ht="15.75" customHeight="1">
      <c r="A154" s="2539"/>
      <c r="B154" s="2539"/>
      <c r="C154" s="2539"/>
      <c r="D154" s="2539"/>
      <c r="E154" s="2539"/>
      <c r="F154" s="2539"/>
      <c r="G154" s="2539"/>
      <c r="H154" s="2539"/>
      <c r="I154" s="2539"/>
      <c r="J154" s="2539"/>
      <c r="K154" s="2539"/>
      <c r="L154" s="2539"/>
      <c r="M154" s="2539"/>
    </row>
    <row r="155" spans="1:13" ht="15.75" customHeight="1">
      <c r="A155" s="2539"/>
      <c r="B155" s="2539"/>
      <c r="C155" s="2539"/>
      <c r="D155" s="2539"/>
      <c r="E155" s="2539"/>
      <c r="F155" s="2539"/>
      <c r="G155" s="2539"/>
      <c r="H155" s="2539"/>
      <c r="I155" s="2539"/>
      <c r="J155" s="2539"/>
      <c r="K155" s="2539"/>
      <c r="L155" s="2539"/>
      <c r="M155" s="2539"/>
    </row>
    <row r="156" spans="1:13" ht="15.75" customHeight="1">
      <c r="A156" s="2539"/>
      <c r="B156" s="2539"/>
      <c r="C156" s="2539"/>
      <c r="D156" s="2539"/>
      <c r="E156" s="2539"/>
      <c r="F156" s="2539"/>
      <c r="G156" s="2539"/>
      <c r="H156" s="2539"/>
      <c r="I156" s="2539"/>
      <c r="J156" s="2539"/>
      <c r="K156" s="2539"/>
      <c r="L156" s="2539"/>
      <c r="M156" s="2539"/>
    </row>
    <row r="157" spans="1:13" ht="15.75" customHeight="1">
      <c r="A157" s="2539"/>
      <c r="B157" s="2539"/>
      <c r="C157" s="2539"/>
      <c r="D157" s="2539"/>
      <c r="E157" s="2539"/>
      <c r="F157" s="2539"/>
      <c r="G157" s="2539"/>
      <c r="H157" s="2539"/>
      <c r="I157" s="2539"/>
      <c r="J157" s="2539"/>
      <c r="K157" s="2539"/>
      <c r="L157" s="2539"/>
      <c r="M157" s="2539"/>
    </row>
    <row r="158" spans="1:13" ht="15.75" customHeight="1">
      <c r="A158" s="2539"/>
      <c r="B158" s="2539"/>
      <c r="C158" s="2539"/>
      <c r="D158" s="2539"/>
      <c r="E158" s="2539"/>
      <c r="F158" s="2539"/>
      <c r="G158" s="2539"/>
      <c r="H158" s="2539"/>
      <c r="I158" s="2539"/>
      <c r="J158" s="2539"/>
      <c r="K158" s="2539"/>
      <c r="L158" s="2539"/>
      <c r="M158" s="2539"/>
    </row>
    <row r="159" spans="1:13" ht="15.75" customHeight="1">
      <c r="A159" s="2539"/>
      <c r="B159" s="2539"/>
      <c r="C159" s="2539"/>
      <c r="D159" s="2539"/>
      <c r="E159" s="2539"/>
      <c r="F159" s="2539"/>
      <c r="G159" s="2539"/>
      <c r="H159" s="2539"/>
      <c r="I159" s="2539"/>
      <c r="J159" s="2539"/>
      <c r="K159" s="2539"/>
      <c r="L159" s="2539"/>
      <c r="M159" s="2539"/>
    </row>
    <row r="160" spans="1:13" ht="15.75" customHeight="1">
      <c r="A160" s="2539"/>
      <c r="B160" s="2539"/>
      <c r="C160" s="2539"/>
      <c r="D160" s="2539"/>
      <c r="E160" s="2539"/>
      <c r="F160" s="2539"/>
      <c r="G160" s="2539"/>
      <c r="H160" s="2539"/>
      <c r="I160" s="2539"/>
      <c r="J160" s="2539"/>
      <c r="K160" s="2539"/>
      <c r="L160" s="2539"/>
      <c r="M160" s="2539"/>
    </row>
    <row r="161" spans="1:13" ht="15.75" customHeight="1">
      <c r="A161" s="2539"/>
      <c r="B161" s="2539"/>
      <c r="C161" s="2539"/>
      <c r="D161" s="2539"/>
      <c r="E161" s="2539"/>
      <c r="F161" s="2539"/>
      <c r="G161" s="2539"/>
      <c r="H161" s="2539"/>
      <c r="I161" s="2539"/>
      <c r="J161" s="2539"/>
      <c r="K161" s="2539"/>
      <c r="L161" s="2539"/>
      <c r="M161" s="2539"/>
    </row>
    <row r="162" spans="1:13" ht="15.75" customHeight="1">
      <c r="A162" s="2539"/>
      <c r="B162" s="2539"/>
      <c r="C162" s="2539"/>
      <c r="D162" s="2539"/>
      <c r="E162" s="2539"/>
      <c r="F162" s="2539"/>
      <c r="G162" s="2539"/>
      <c r="H162" s="2539"/>
      <c r="I162" s="2539"/>
      <c r="J162" s="2539"/>
      <c r="K162" s="2539"/>
      <c r="L162" s="2539"/>
      <c r="M162" s="2539"/>
    </row>
    <row r="163" spans="1:13" ht="15.75" customHeight="1">
      <c r="A163" s="2539"/>
      <c r="B163" s="2539"/>
      <c r="C163" s="2539"/>
      <c r="D163" s="2539"/>
      <c r="E163" s="2539"/>
      <c r="F163" s="2539"/>
      <c r="G163" s="2539"/>
      <c r="H163" s="2539"/>
      <c r="I163" s="2539"/>
      <c r="J163" s="2539"/>
      <c r="K163" s="2539"/>
      <c r="L163" s="2539"/>
      <c r="M163" s="2539"/>
    </row>
    <row r="164" spans="1:13" ht="15.75" customHeight="1">
      <c r="A164" s="2539"/>
      <c r="B164" s="2539"/>
      <c r="C164" s="2539"/>
      <c r="D164" s="2539"/>
      <c r="E164" s="2539"/>
      <c r="F164" s="2539"/>
      <c r="G164" s="2539"/>
      <c r="H164" s="2539"/>
      <c r="I164" s="2539"/>
      <c r="J164" s="2539"/>
      <c r="K164" s="2539"/>
      <c r="L164" s="2539"/>
      <c r="M164" s="2539"/>
    </row>
    <row r="165" spans="1:13" ht="15.75" customHeight="1">
      <c r="A165" s="2539"/>
      <c r="B165" s="2539"/>
      <c r="C165" s="2539"/>
      <c r="D165" s="2539"/>
      <c r="E165" s="2539"/>
      <c r="F165" s="2539"/>
      <c r="G165" s="2539"/>
      <c r="H165" s="2539"/>
      <c r="I165" s="2539"/>
      <c r="J165" s="2539"/>
      <c r="K165" s="2539"/>
      <c r="L165" s="2539"/>
      <c r="M165" s="2539"/>
    </row>
    <row r="166" spans="1:13" ht="15.75" customHeight="1">
      <c r="A166" s="2539"/>
      <c r="B166" s="2539"/>
      <c r="C166" s="2539"/>
      <c r="D166" s="2539"/>
      <c r="E166" s="2539"/>
      <c r="F166" s="2539"/>
      <c r="G166" s="2539"/>
      <c r="H166" s="2539"/>
      <c r="I166" s="2539"/>
      <c r="J166" s="2539"/>
      <c r="K166" s="2539"/>
      <c r="L166" s="2539"/>
      <c r="M166" s="2539"/>
    </row>
    <row r="167" spans="1:13" ht="15.75" customHeight="1">
      <c r="A167" s="2539"/>
      <c r="B167" s="2539"/>
      <c r="C167" s="2539"/>
      <c r="D167" s="2539"/>
      <c r="E167" s="2539"/>
      <c r="F167" s="2539"/>
      <c r="G167" s="2539"/>
      <c r="H167" s="2539"/>
      <c r="I167" s="2539"/>
      <c r="J167" s="2539"/>
      <c r="K167" s="2539"/>
      <c r="L167" s="2539"/>
      <c r="M167" s="2539"/>
    </row>
    <row r="168" spans="1:13" ht="15.75" customHeight="1">
      <c r="A168" s="2539"/>
      <c r="B168" s="2539"/>
      <c r="C168" s="2539"/>
      <c r="D168" s="2539"/>
      <c r="E168" s="2539"/>
      <c r="F168" s="2539"/>
      <c r="G168" s="2539"/>
      <c r="H168" s="2539"/>
      <c r="I168" s="2539"/>
      <c r="J168" s="2539"/>
      <c r="K168" s="2539"/>
      <c r="L168" s="2539"/>
      <c r="M168" s="2539"/>
    </row>
    <row r="169" spans="1:13" ht="15.75" customHeight="1">
      <c r="A169" s="2539"/>
      <c r="B169" s="2539"/>
      <c r="C169" s="2539"/>
      <c r="D169" s="2539"/>
      <c r="E169" s="2539"/>
      <c r="F169" s="2539"/>
      <c r="G169" s="2539"/>
      <c r="H169" s="2539"/>
      <c r="I169" s="2539"/>
      <c r="J169" s="2539"/>
      <c r="K169" s="2539"/>
      <c r="L169" s="2539"/>
      <c r="M169" s="2539"/>
    </row>
    <row r="170" spans="1:13" ht="15.75" customHeight="1">
      <c r="A170" s="2539"/>
      <c r="B170" s="2539"/>
      <c r="C170" s="2539"/>
      <c r="D170" s="2539"/>
      <c r="E170" s="2539"/>
      <c r="F170" s="2539"/>
      <c r="G170" s="2539"/>
      <c r="H170" s="2539"/>
      <c r="I170" s="2539"/>
      <c r="J170" s="2539"/>
      <c r="K170" s="2539"/>
      <c r="L170" s="2539"/>
      <c r="M170" s="2539"/>
    </row>
    <row r="171" spans="1:13" ht="15.75" customHeight="1">
      <c r="A171" s="2539"/>
      <c r="B171" s="2539"/>
      <c r="C171" s="2539"/>
      <c r="D171" s="2539"/>
      <c r="E171" s="2539"/>
      <c r="F171" s="2539"/>
      <c r="G171" s="2539"/>
      <c r="H171" s="2539"/>
      <c r="I171" s="2539"/>
      <c r="J171" s="2539"/>
      <c r="K171" s="2539"/>
      <c r="L171" s="2539"/>
      <c r="M171" s="2539"/>
    </row>
    <row r="172" spans="1:13" ht="15.75" customHeight="1">
      <c r="A172" s="2539"/>
      <c r="B172" s="2539"/>
      <c r="C172" s="2539"/>
      <c r="D172" s="2539"/>
      <c r="E172" s="2539"/>
      <c r="F172" s="2539"/>
      <c r="G172" s="2539"/>
      <c r="H172" s="2539"/>
      <c r="I172" s="2539"/>
      <c r="J172" s="2539"/>
      <c r="K172" s="2539"/>
      <c r="L172" s="2539"/>
      <c r="M172" s="2539"/>
    </row>
    <row r="173" spans="1:13" ht="15.75" customHeight="1">
      <c r="A173" s="2539"/>
      <c r="B173" s="2539"/>
      <c r="C173" s="2539"/>
      <c r="D173" s="2539"/>
      <c r="E173" s="2539"/>
      <c r="F173" s="2539"/>
      <c r="G173" s="2539"/>
      <c r="H173" s="2539"/>
      <c r="I173" s="2539"/>
      <c r="J173" s="2539"/>
      <c r="K173" s="2539"/>
      <c r="L173" s="2539"/>
      <c r="M173" s="2539"/>
    </row>
    <row r="174" spans="1:13" ht="15.75" customHeight="1">
      <c r="A174" s="2539"/>
      <c r="B174" s="2539"/>
      <c r="C174" s="2539"/>
      <c r="D174" s="2539"/>
      <c r="E174" s="2539"/>
      <c r="F174" s="2539"/>
      <c r="G174" s="2539"/>
      <c r="H174" s="2539"/>
      <c r="I174" s="2539"/>
      <c r="J174" s="2539"/>
      <c r="K174" s="2539"/>
      <c r="L174" s="2539"/>
      <c r="M174" s="2539"/>
    </row>
    <row r="175" spans="1:13" ht="15.75" customHeight="1">
      <c r="A175" s="2539"/>
      <c r="B175" s="2539"/>
      <c r="C175" s="2539"/>
      <c r="D175" s="2539"/>
      <c r="E175" s="2539"/>
      <c r="F175" s="2539"/>
      <c r="G175" s="2539"/>
      <c r="H175" s="2539"/>
      <c r="I175" s="2539"/>
      <c r="J175" s="2539"/>
      <c r="K175" s="2539"/>
      <c r="L175" s="2539"/>
      <c r="M175" s="2539"/>
    </row>
    <row r="176" spans="1:13" ht="15.75" customHeight="1">
      <c r="A176" s="2539"/>
      <c r="B176" s="2539"/>
      <c r="C176" s="2539"/>
      <c r="D176" s="2539"/>
      <c r="E176" s="2539"/>
      <c r="F176" s="2539"/>
      <c r="G176" s="2539"/>
      <c r="H176" s="2539"/>
      <c r="I176" s="2539"/>
      <c r="J176" s="2539"/>
      <c r="K176" s="2539"/>
      <c r="L176" s="2539"/>
      <c r="M176" s="2539"/>
    </row>
    <row r="177" spans="1:13" ht="15.75" customHeight="1">
      <c r="A177" s="2539"/>
      <c r="B177" s="2539"/>
      <c r="C177" s="2539"/>
      <c r="D177" s="2539"/>
      <c r="E177" s="2539"/>
      <c r="F177" s="2539"/>
      <c r="G177" s="2539"/>
      <c r="H177" s="2539"/>
      <c r="I177" s="2539"/>
      <c r="J177" s="2539"/>
      <c r="K177" s="2539"/>
      <c r="L177" s="2539"/>
      <c r="M177" s="2539"/>
    </row>
    <row r="178" spans="1:13" ht="15.75" customHeight="1">
      <c r="A178" s="2539"/>
      <c r="B178" s="2539"/>
      <c r="C178" s="2539"/>
      <c r="D178" s="2539"/>
      <c r="E178" s="2539"/>
      <c r="F178" s="2539"/>
      <c r="G178" s="2539"/>
      <c r="H178" s="2539"/>
      <c r="I178" s="2539"/>
      <c r="J178" s="2539"/>
      <c r="K178" s="2539"/>
      <c r="L178" s="2539"/>
      <c r="M178" s="2539"/>
    </row>
    <row r="179" spans="1:13" ht="15.75" customHeight="1">
      <c r="A179" s="2539"/>
      <c r="B179" s="2539"/>
      <c r="C179" s="2539"/>
      <c r="D179" s="2539"/>
      <c r="E179" s="2539"/>
      <c r="F179" s="2539"/>
      <c r="G179" s="2539"/>
      <c r="H179" s="2539"/>
      <c r="I179" s="2539"/>
      <c r="J179" s="2539"/>
      <c r="K179" s="2539"/>
      <c r="L179" s="2539"/>
      <c r="M179" s="2539"/>
    </row>
    <row r="180" spans="1:13" ht="15.75" customHeight="1">
      <c r="A180" s="2539"/>
      <c r="B180" s="2539"/>
      <c r="C180" s="2539"/>
      <c r="D180" s="2539"/>
      <c r="E180" s="2539"/>
      <c r="F180" s="2539"/>
      <c r="G180" s="2539"/>
      <c r="H180" s="2539"/>
      <c r="I180" s="2539"/>
      <c r="J180" s="2539"/>
      <c r="K180" s="2539"/>
      <c r="L180" s="2539"/>
      <c r="M180" s="2539"/>
    </row>
    <row r="181" spans="1:13" ht="15.75" customHeight="1">
      <c r="A181" s="2539"/>
      <c r="B181" s="2539"/>
      <c r="C181" s="2539"/>
      <c r="D181" s="2539"/>
      <c r="E181" s="2539"/>
      <c r="F181" s="2539"/>
      <c r="G181" s="2539"/>
      <c r="H181" s="2539"/>
      <c r="I181" s="2539"/>
      <c r="J181" s="2539"/>
      <c r="K181" s="2539"/>
      <c r="L181" s="2539"/>
      <c r="M181" s="2539"/>
    </row>
    <row r="182" spans="1:13" ht="15.75" customHeight="1">
      <c r="A182" s="2539"/>
      <c r="B182" s="2539"/>
      <c r="C182" s="2539"/>
      <c r="D182" s="2539"/>
      <c r="E182" s="2539"/>
      <c r="F182" s="2539"/>
      <c r="G182" s="2539"/>
      <c r="H182" s="2539"/>
      <c r="I182" s="2539"/>
      <c r="J182" s="2539"/>
      <c r="K182" s="2539"/>
      <c r="L182" s="2539"/>
      <c r="M182" s="2539"/>
    </row>
    <row r="183" spans="1:13" ht="15.75" customHeight="1">
      <c r="A183" s="2539"/>
      <c r="B183" s="2539"/>
      <c r="C183" s="2539"/>
      <c r="D183" s="2539"/>
      <c r="E183" s="2539"/>
      <c r="F183" s="2539"/>
      <c r="G183" s="2539"/>
      <c r="H183" s="2539"/>
      <c r="I183" s="2539"/>
      <c r="J183" s="2539"/>
      <c r="K183" s="2539"/>
      <c r="L183" s="2539"/>
      <c r="M183" s="2539"/>
    </row>
    <row r="184" spans="1:13" ht="15.75" customHeight="1">
      <c r="A184" s="2539"/>
      <c r="B184" s="2539"/>
      <c r="C184" s="2539"/>
      <c r="D184" s="2539"/>
      <c r="E184" s="2539"/>
      <c r="F184" s="2539"/>
      <c r="G184" s="2539"/>
      <c r="H184" s="2539"/>
      <c r="I184" s="2539"/>
      <c r="J184" s="2539"/>
      <c r="K184" s="2539"/>
      <c r="L184" s="2539"/>
      <c r="M184" s="2539"/>
    </row>
    <row r="185" spans="1:13" ht="15.75" customHeight="1">
      <c r="A185" s="2539"/>
      <c r="B185" s="2539"/>
      <c r="C185" s="2539"/>
      <c r="D185" s="2539"/>
      <c r="E185" s="2539"/>
      <c r="F185" s="2539"/>
      <c r="G185" s="2539"/>
      <c r="H185" s="2539"/>
      <c r="I185" s="2539"/>
      <c r="J185" s="2539"/>
      <c r="K185" s="2539"/>
      <c r="L185" s="2539"/>
      <c r="M185" s="2539"/>
    </row>
    <row r="186" spans="1:13" ht="15.75" customHeight="1">
      <c r="A186" s="2539"/>
      <c r="B186" s="2539"/>
      <c r="C186" s="2539"/>
      <c r="D186" s="2539"/>
      <c r="E186" s="2539"/>
      <c r="F186" s="2539"/>
      <c r="G186" s="2539"/>
      <c r="H186" s="2539"/>
      <c r="I186" s="2539"/>
      <c r="J186" s="2539"/>
      <c r="K186" s="2539"/>
      <c r="L186" s="2539"/>
      <c r="M186" s="2539"/>
    </row>
    <row r="187" spans="1:13" ht="15.75" customHeight="1">
      <c r="A187" s="2539"/>
      <c r="B187" s="2539"/>
      <c r="C187" s="2539"/>
      <c r="D187" s="2539"/>
      <c r="E187" s="2539"/>
      <c r="F187" s="2539"/>
      <c r="G187" s="2539"/>
      <c r="H187" s="2539"/>
      <c r="I187" s="2539"/>
      <c r="J187" s="2539"/>
      <c r="K187" s="2539"/>
      <c r="L187" s="2539"/>
      <c r="M187" s="2539"/>
    </row>
    <row r="188" spans="1:13" ht="15.75" customHeight="1">
      <c r="A188" s="2539"/>
      <c r="B188" s="2539"/>
      <c r="C188" s="2539"/>
      <c r="D188" s="2539"/>
      <c r="E188" s="2539"/>
      <c r="F188" s="2539"/>
      <c r="G188" s="2539"/>
      <c r="H188" s="2539"/>
      <c r="I188" s="2539"/>
      <c r="J188" s="2539"/>
      <c r="K188" s="2539"/>
      <c r="L188" s="2539"/>
      <c r="M188" s="2539"/>
    </row>
    <row r="189" spans="1:13" ht="15.75" customHeight="1">
      <c r="A189" s="2539"/>
      <c r="B189" s="2539"/>
      <c r="C189" s="2539"/>
      <c r="D189" s="2539"/>
      <c r="E189" s="2539"/>
      <c r="F189" s="2539"/>
      <c r="G189" s="2539"/>
      <c r="H189" s="2539"/>
      <c r="I189" s="2539"/>
      <c r="J189" s="2539"/>
      <c r="K189" s="2539"/>
      <c r="L189" s="2539"/>
      <c r="M189" s="2539"/>
    </row>
    <row r="190" spans="1:13" ht="15.75" customHeight="1">
      <c r="A190" s="2539"/>
      <c r="B190" s="2539"/>
      <c r="C190" s="2539"/>
      <c r="D190" s="2539"/>
      <c r="E190" s="2539"/>
      <c r="F190" s="2539"/>
      <c r="G190" s="2539"/>
      <c r="H190" s="2539"/>
      <c r="I190" s="2539"/>
      <c r="J190" s="2539"/>
      <c r="K190" s="2539"/>
      <c r="L190" s="2539"/>
      <c r="M190" s="2539"/>
    </row>
    <row r="191" spans="1:13" ht="15.75" customHeight="1">
      <c r="A191" s="2539"/>
      <c r="B191" s="2539"/>
      <c r="C191" s="2539"/>
      <c r="D191" s="2539"/>
      <c r="E191" s="2539"/>
      <c r="F191" s="2539"/>
      <c r="G191" s="2539"/>
      <c r="H191" s="2539"/>
      <c r="I191" s="2539"/>
      <c r="J191" s="2539"/>
      <c r="K191" s="2539"/>
      <c r="L191" s="2539"/>
      <c r="M191" s="2539"/>
    </row>
    <row r="192" spans="1:13" ht="15.75" customHeight="1">
      <c r="A192" s="2539"/>
      <c r="B192" s="2539"/>
      <c r="C192" s="2539"/>
      <c r="D192" s="2539"/>
      <c r="E192" s="2539"/>
      <c r="F192" s="2539"/>
      <c r="G192" s="2539"/>
      <c r="H192" s="2539"/>
      <c r="I192" s="2539"/>
      <c r="J192" s="2539"/>
      <c r="K192" s="2539"/>
      <c r="L192" s="2539"/>
      <c r="M192" s="2539"/>
    </row>
    <row r="193" spans="1:13" ht="15.75" customHeight="1">
      <c r="A193" s="2539"/>
      <c r="B193" s="2539"/>
      <c r="C193" s="2539"/>
      <c r="D193" s="2539"/>
      <c r="E193" s="2539"/>
      <c r="F193" s="2539"/>
      <c r="G193" s="2539"/>
      <c r="H193" s="2539"/>
      <c r="I193" s="2539"/>
      <c r="J193" s="2539"/>
      <c r="K193" s="2539"/>
      <c r="L193" s="2539"/>
      <c r="M193" s="2539"/>
    </row>
    <row r="194" spans="1:13" ht="15.75" customHeight="1">
      <c r="A194" s="2539"/>
      <c r="B194" s="2539"/>
      <c r="C194" s="2539"/>
      <c r="D194" s="2539"/>
      <c r="E194" s="2539"/>
      <c r="F194" s="2539"/>
      <c r="G194" s="2539"/>
      <c r="H194" s="2539"/>
      <c r="I194" s="2539"/>
      <c r="J194" s="2539"/>
      <c r="K194" s="2539"/>
      <c r="L194" s="2539"/>
      <c r="M194" s="2539"/>
    </row>
    <row r="195" spans="1:13" ht="15.75" customHeight="1">
      <c r="A195" s="2539"/>
      <c r="B195" s="2539"/>
      <c r="C195" s="2539"/>
      <c r="D195" s="2539"/>
      <c r="E195" s="2539"/>
      <c r="F195" s="2539"/>
      <c r="G195" s="2539"/>
      <c r="H195" s="2539"/>
      <c r="I195" s="2539"/>
      <c r="J195" s="2539"/>
      <c r="K195" s="2539"/>
      <c r="L195" s="2539"/>
      <c r="M195" s="2539"/>
    </row>
    <row r="196" spans="1:13" ht="15.75" customHeight="1">
      <c r="A196" s="2539"/>
      <c r="B196" s="2539"/>
      <c r="C196" s="2539"/>
      <c r="D196" s="2539"/>
      <c r="E196" s="2539"/>
      <c r="F196" s="2539"/>
      <c r="G196" s="2539"/>
      <c r="H196" s="2539"/>
      <c r="I196" s="2539"/>
      <c r="J196" s="2539"/>
      <c r="K196" s="2539"/>
      <c r="L196" s="2539"/>
      <c r="M196" s="2539"/>
    </row>
    <row r="197" spans="1:13" ht="15.75" customHeight="1">
      <c r="A197" s="2539"/>
      <c r="B197" s="2539"/>
      <c r="C197" s="2539"/>
      <c r="D197" s="2539"/>
      <c r="E197" s="2539"/>
      <c r="F197" s="2539"/>
      <c r="G197" s="2539"/>
      <c r="H197" s="2539"/>
      <c r="I197" s="2539"/>
      <c r="J197" s="2539"/>
      <c r="K197" s="2539"/>
      <c r="L197" s="2539"/>
      <c r="M197" s="2539"/>
    </row>
    <row r="198" spans="1:13" ht="15.75" customHeight="1">
      <c r="A198" s="2539"/>
      <c r="B198" s="2539"/>
      <c r="C198" s="2539"/>
      <c r="D198" s="2539"/>
      <c r="E198" s="2539"/>
      <c r="F198" s="2539"/>
      <c r="G198" s="2539"/>
      <c r="H198" s="2539"/>
      <c r="I198" s="2539"/>
      <c r="J198" s="2539"/>
      <c r="K198" s="2539"/>
      <c r="L198" s="2539"/>
      <c r="M198" s="2539"/>
    </row>
    <row r="199" spans="1:13" ht="15.75" customHeight="1">
      <c r="A199" s="2539"/>
      <c r="B199" s="2539"/>
      <c r="C199" s="2539"/>
      <c r="D199" s="2539"/>
      <c r="E199" s="2539"/>
      <c r="F199" s="2539"/>
      <c r="G199" s="2539"/>
      <c r="H199" s="2539"/>
      <c r="I199" s="2539"/>
      <c r="J199" s="2539"/>
      <c r="K199" s="2539"/>
      <c r="L199" s="2539"/>
      <c r="M199" s="2539"/>
    </row>
    <row r="200" spans="1:13" ht="15.75" customHeight="1">
      <c r="A200" s="2539"/>
      <c r="B200" s="2539"/>
      <c r="C200" s="2539"/>
      <c r="D200" s="2539"/>
      <c r="E200" s="2539"/>
      <c r="F200" s="2539"/>
      <c r="G200" s="2539"/>
      <c r="H200" s="2539"/>
      <c r="I200" s="2539"/>
      <c r="J200" s="2539"/>
      <c r="K200" s="2539"/>
      <c r="L200" s="2539"/>
      <c r="M200" s="2539"/>
    </row>
    <row r="201" spans="1:13" ht="15.75" customHeight="1">
      <c r="A201" s="2539"/>
      <c r="B201" s="2539"/>
      <c r="C201" s="2539"/>
      <c r="D201" s="2539"/>
      <c r="E201" s="2539"/>
      <c r="F201" s="2539"/>
      <c r="G201" s="2539"/>
      <c r="H201" s="2539"/>
      <c r="I201" s="2539"/>
      <c r="J201" s="2539"/>
      <c r="K201" s="2539"/>
      <c r="L201" s="2539"/>
      <c r="M201" s="2539"/>
    </row>
    <row r="202" spans="1:13" ht="15.75" customHeight="1">
      <c r="A202" s="2539"/>
      <c r="B202" s="2539"/>
      <c r="C202" s="2539"/>
      <c r="D202" s="2539"/>
      <c r="E202" s="2539"/>
      <c r="F202" s="2539"/>
      <c r="G202" s="2539"/>
      <c r="H202" s="2539"/>
      <c r="I202" s="2539"/>
      <c r="J202" s="2539"/>
      <c r="K202" s="2539"/>
      <c r="L202" s="2539"/>
      <c r="M202" s="2539"/>
    </row>
    <row r="203" spans="1:13" ht="15.75" customHeight="1">
      <c r="A203" s="2539"/>
      <c r="B203" s="2539"/>
      <c r="C203" s="2539"/>
      <c r="D203" s="2539"/>
      <c r="E203" s="2539"/>
      <c r="F203" s="2539"/>
      <c r="G203" s="2539"/>
      <c r="H203" s="2539"/>
      <c r="I203" s="2539"/>
      <c r="J203" s="2539"/>
      <c r="K203" s="2539"/>
      <c r="L203" s="2539"/>
      <c r="M203" s="2539"/>
    </row>
    <row r="204" spans="1:13" ht="15.75" customHeight="1">
      <c r="A204" s="2539"/>
      <c r="B204" s="2539"/>
      <c r="C204" s="2539"/>
      <c r="D204" s="2539"/>
      <c r="E204" s="2539"/>
      <c r="F204" s="2539"/>
      <c r="G204" s="2539"/>
      <c r="H204" s="2539"/>
      <c r="I204" s="2539"/>
      <c r="J204" s="2539"/>
      <c r="K204" s="2539"/>
      <c r="L204" s="2539"/>
      <c r="M204" s="2539"/>
    </row>
    <row r="205" spans="1:13" ht="15.75" customHeight="1">
      <c r="A205" s="2539"/>
      <c r="B205" s="2539"/>
      <c r="C205" s="2539"/>
      <c r="D205" s="2539"/>
      <c r="E205" s="2539"/>
      <c r="F205" s="2539"/>
      <c r="G205" s="2539"/>
      <c r="H205" s="2539"/>
      <c r="I205" s="2539"/>
      <c r="J205" s="2539"/>
      <c r="K205" s="2539"/>
      <c r="L205" s="2539"/>
      <c r="M205" s="2539"/>
    </row>
    <row r="206" spans="1:13" ht="15.75" customHeight="1">
      <c r="A206" s="2539"/>
      <c r="B206" s="2539"/>
      <c r="C206" s="2539"/>
      <c r="D206" s="2539"/>
      <c r="E206" s="2539"/>
      <c r="F206" s="2539"/>
      <c r="G206" s="2539"/>
      <c r="H206" s="2539"/>
      <c r="I206" s="2539"/>
      <c r="J206" s="2539"/>
      <c r="K206" s="2539"/>
      <c r="L206" s="2539"/>
      <c r="M206" s="2539"/>
    </row>
    <row r="207" spans="1:13" ht="15.75" customHeight="1">
      <c r="A207" s="2539"/>
      <c r="B207" s="2539"/>
      <c r="C207" s="2539"/>
      <c r="D207" s="2539"/>
      <c r="E207" s="2539"/>
      <c r="F207" s="2539"/>
      <c r="G207" s="2539"/>
      <c r="H207" s="2539"/>
      <c r="I207" s="2539"/>
      <c r="J207" s="2539"/>
      <c r="K207" s="2539"/>
      <c r="L207" s="2539"/>
      <c r="M207" s="2539"/>
    </row>
    <row r="208" spans="1:13" ht="15.75" customHeight="1">
      <c r="A208" s="2539"/>
      <c r="B208" s="2539"/>
      <c r="C208" s="2539"/>
      <c r="D208" s="2539"/>
      <c r="E208" s="2539"/>
      <c r="F208" s="2539"/>
      <c r="G208" s="2539"/>
      <c r="H208" s="2539"/>
      <c r="I208" s="2539"/>
      <c r="J208" s="2539"/>
      <c r="K208" s="2539"/>
      <c r="L208" s="2539"/>
      <c r="M208" s="2539"/>
    </row>
    <row r="209" spans="1:13" ht="15.75" customHeight="1">
      <c r="A209" s="2539"/>
      <c r="B209" s="2539"/>
      <c r="C209" s="2539"/>
      <c r="D209" s="2539"/>
      <c r="E209" s="2539"/>
      <c r="F209" s="2539"/>
      <c r="G209" s="2539"/>
      <c r="H209" s="2539"/>
      <c r="I209" s="2539"/>
      <c r="J209" s="2539"/>
      <c r="K209" s="2539"/>
      <c r="L209" s="2539"/>
      <c r="M209" s="2539"/>
    </row>
    <row r="210" spans="1:13" ht="15.75" customHeight="1">
      <c r="A210" s="2539"/>
      <c r="B210" s="2539"/>
      <c r="C210" s="2539"/>
      <c r="D210" s="2539"/>
      <c r="E210" s="2539"/>
      <c r="F210" s="2539"/>
      <c r="G210" s="2539"/>
      <c r="H210" s="2539"/>
      <c r="I210" s="2539"/>
      <c r="J210" s="2539"/>
      <c r="K210" s="2539"/>
      <c r="L210" s="2539"/>
      <c r="M210" s="2539"/>
    </row>
    <row r="211" spans="1:13" ht="15.75" customHeight="1">
      <c r="A211" s="2539"/>
      <c r="B211" s="2539"/>
      <c r="C211" s="2539"/>
      <c r="D211" s="2539"/>
      <c r="E211" s="2539"/>
      <c r="F211" s="2539"/>
      <c r="G211" s="2539"/>
      <c r="H211" s="2539"/>
      <c r="I211" s="2539"/>
      <c r="J211" s="2539"/>
      <c r="K211" s="2539"/>
      <c r="L211" s="2539"/>
      <c r="M211" s="2539"/>
    </row>
    <row r="212" spans="1:13" ht="15.75" customHeight="1">
      <c r="A212" s="2539"/>
      <c r="B212" s="2539"/>
      <c r="C212" s="2539"/>
      <c r="D212" s="2539"/>
      <c r="E212" s="2539"/>
      <c r="F212" s="2539"/>
      <c r="G212" s="2539"/>
      <c r="H212" s="2539"/>
      <c r="I212" s="2539"/>
      <c r="J212" s="2539"/>
      <c r="K212" s="2539"/>
      <c r="L212" s="2539"/>
      <c r="M212" s="2539"/>
    </row>
    <row r="213" spans="1:13" ht="15.75" customHeight="1">
      <c r="A213" s="2539"/>
      <c r="B213" s="2539"/>
      <c r="C213" s="2539"/>
      <c r="D213" s="2539"/>
      <c r="E213" s="2539"/>
      <c r="F213" s="2539"/>
      <c r="G213" s="2539"/>
      <c r="H213" s="2539"/>
      <c r="I213" s="2539"/>
      <c r="J213" s="2539"/>
      <c r="K213" s="2539"/>
      <c r="L213" s="2539"/>
      <c r="M213" s="2539"/>
    </row>
    <row r="214" spans="1:13" ht="15.75" customHeight="1">
      <c r="A214" s="2539"/>
      <c r="B214" s="2539"/>
      <c r="C214" s="2539"/>
      <c r="D214" s="2539"/>
      <c r="E214" s="2539"/>
      <c r="F214" s="2539"/>
      <c r="G214" s="2539"/>
      <c r="H214" s="2539"/>
      <c r="I214" s="2539"/>
      <c r="J214" s="2539"/>
      <c r="K214" s="2539"/>
      <c r="L214" s="2539"/>
      <c r="M214" s="2539"/>
    </row>
    <row r="215" spans="1:13" ht="15.75" customHeight="1">
      <c r="A215" s="2539"/>
      <c r="B215" s="2539"/>
      <c r="C215" s="2539"/>
      <c r="D215" s="2539"/>
      <c r="E215" s="2539"/>
      <c r="F215" s="2539"/>
      <c r="G215" s="2539"/>
      <c r="H215" s="2539"/>
      <c r="I215" s="2539"/>
      <c r="J215" s="2539"/>
      <c r="K215" s="2539"/>
      <c r="L215" s="2539"/>
      <c r="M215" s="2539"/>
    </row>
    <row r="216" spans="1:13" ht="15.75" customHeight="1">
      <c r="A216" s="2539"/>
      <c r="B216" s="2539"/>
      <c r="C216" s="2539"/>
      <c r="D216" s="2539"/>
      <c r="E216" s="2539"/>
      <c r="F216" s="2539"/>
      <c r="G216" s="2539"/>
      <c r="H216" s="2539"/>
      <c r="I216" s="2539"/>
      <c r="J216" s="2539"/>
      <c r="K216" s="2539"/>
      <c r="L216" s="2539"/>
      <c r="M216" s="2539"/>
    </row>
    <row r="217" spans="1:13" ht="15.75" customHeight="1">
      <c r="A217" s="2539"/>
      <c r="B217" s="2539"/>
      <c r="C217" s="2539"/>
      <c r="D217" s="2539"/>
      <c r="E217" s="2539"/>
      <c r="F217" s="2539"/>
      <c r="G217" s="2539"/>
      <c r="H217" s="2539"/>
      <c r="I217" s="2539"/>
      <c r="J217" s="2539"/>
      <c r="K217" s="2539"/>
      <c r="L217" s="2539"/>
      <c r="M217" s="2539"/>
    </row>
    <row r="218" spans="1:13" ht="15.75" customHeight="1">
      <c r="A218" s="2539"/>
      <c r="B218" s="2539"/>
      <c r="C218" s="2539"/>
      <c r="D218" s="2539"/>
      <c r="E218" s="2539"/>
      <c r="F218" s="2539"/>
      <c r="G218" s="2539"/>
      <c r="H218" s="2539"/>
      <c r="I218" s="2539"/>
      <c r="J218" s="2539"/>
      <c r="K218" s="2539"/>
      <c r="L218" s="2539"/>
      <c r="M218" s="2539"/>
    </row>
    <row r="219" spans="1:13" ht="15.75" customHeight="1">
      <c r="A219" s="2539"/>
      <c r="B219" s="2539"/>
      <c r="C219" s="2539"/>
      <c r="D219" s="2539"/>
      <c r="E219" s="2539"/>
      <c r="F219" s="2539"/>
      <c r="G219" s="2539"/>
      <c r="H219" s="2539"/>
      <c r="I219" s="2539"/>
      <c r="J219" s="2539"/>
      <c r="K219" s="2539"/>
      <c r="L219" s="2539"/>
      <c r="M219" s="2539"/>
    </row>
    <row r="220" spans="1:13" ht="15.75" customHeight="1">
      <c r="A220" s="2539"/>
      <c r="B220" s="2539"/>
      <c r="C220" s="2539"/>
      <c r="D220" s="2539"/>
      <c r="E220" s="2539"/>
      <c r="F220" s="2539"/>
      <c r="G220" s="2539"/>
      <c r="H220" s="2539"/>
      <c r="I220" s="2539"/>
      <c r="J220" s="2539"/>
      <c r="K220" s="2539"/>
      <c r="L220" s="2539"/>
      <c r="M220" s="2539"/>
    </row>
    <row r="221" spans="1:13" ht="15.75" customHeight="1">
      <c r="A221" s="2539"/>
      <c r="B221" s="2539"/>
      <c r="C221" s="2539"/>
      <c r="D221" s="2539"/>
      <c r="E221" s="2539"/>
      <c r="F221" s="2539"/>
      <c r="G221" s="2539"/>
      <c r="H221" s="2539"/>
      <c r="I221" s="2539"/>
      <c r="J221" s="2539"/>
      <c r="K221" s="2539"/>
      <c r="L221" s="2539"/>
      <c r="M221" s="2539"/>
    </row>
    <row r="222" spans="1:13" ht="15.75" customHeight="1">
      <c r="A222" s="2539"/>
      <c r="B222" s="2539"/>
      <c r="C222" s="2539"/>
      <c r="D222" s="2539"/>
      <c r="E222" s="2539"/>
      <c r="F222" s="2539"/>
      <c r="G222" s="2539"/>
      <c r="H222" s="2539"/>
      <c r="I222" s="2539"/>
      <c r="J222" s="2539"/>
      <c r="K222" s="2539"/>
      <c r="L222" s="2539"/>
      <c r="M222" s="2539"/>
    </row>
    <row r="223" spans="1:13" ht="15.75" customHeight="1">
      <c r="A223" s="2539"/>
      <c r="B223" s="2539"/>
      <c r="C223" s="2539"/>
      <c r="D223" s="2539"/>
      <c r="E223" s="2539"/>
      <c r="F223" s="2539"/>
      <c r="G223" s="2539"/>
      <c r="H223" s="2539"/>
      <c r="I223" s="2539"/>
      <c r="J223" s="2539"/>
      <c r="K223" s="2539"/>
      <c r="L223" s="2539"/>
      <c r="M223" s="2539"/>
    </row>
    <row r="224" spans="1:13" ht="15.75" customHeight="1">
      <c r="A224" s="2539"/>
      <c r="B224" s="2539"/>
      <c r="C224" s="2539"/>
      <c r="D224" s="2539"/>
      <c r="E224" s="2539"/>
      <c r="F224" s="2539"/>
      <c r="G224" s="2539"/>
      <c r="H224" s="2539"/>
      <c r="I224" s="2539"/>
      <c r="J224" s="2539"/>
      <c r="K224" s="2539"/>
      <c r="L224" s="2539"/>
      <c r="M224" s="2539"/>
    </row>
    <row r="225" spans="1:13" ht="15.75" customHeight="1">
      <c r="A225" s="2539"/>
      <c r="B225" s="2539"/>
      <c r="C225" s="2539"/>
      <c r="D225" s="2539"/>
      <c r="E225" s="2539"/>
      <c r="F225" s="2539"/>
      <c r="G225" s="2539"/>
      <c r="H225" s="2539"/>
      <c r="I225" s="2539"/>
      <c r="J225" s="2539"/>
      <c r="K225" s="2539"/>
      <c r="L225" s="2539"/>
      <c r="M225" s="2539"/>
    </row>
    <row r="226" spans="1:13" ht="15.75" customHeight="1">
      <c r="A226" s="2539"/>
      <c r="B226" s="2539"/>
      <c r="C226" s="2539"/>
      <c r="D226" s="2539"/>
      <c r="E226" s="2539"/>
      <c r="F226" s="2539"/>
      <c r="G226" s="2539"/>
      <c r="H226" s="2539"/>
      <c r="I226" s="2539"/>
      <c r="J226" s="2539"/>
      <c r="K226" s="2539"/>
      <c r="L226" s="2539"/>
      <c r="M226" s="2539"/>
    </row>
    <row r="227" spans="1:13" ht="15.75" customHeight="1">
      <c r="A227" s="2539"/>
      <c r="B227" s="2539"/>
      <c r="C227" s="2539"/>
      <c r="D227" s="2539"/>
      <c r="E227" s="2539"/>
      <c r="F227" s="2539"/>
      <c r="G227" s="2539"/>
      <c r="H227" s="2539"/>
      <c r="I227" s="2539"/>
      <c r="J227" s="2539"/>
      <c r="K227" s="2539"/>
      <c r="L227" s="2539"/>
      <c r="M227" s="2539"/>
    </row>
    <row r="228" spans="1:13" ht="15.75" customHeight="1">
      <c r="A228" s="2539"/>
      <c r="B228" s="2539"/>
      <c r="C228" s="2539"/>
      <c r="D228" s="2539"/>
      <c r="E228" s="2539"/>
      <c r="F228" s="2539"/>
      <c r="G228" s="2539"/>
      <c r="H228" s="2539"/>
      <c r="I228" s="2539"/>
      <c r="J228" s="2539"/>
      <c r="K228" s="2539"/>
      <c r="L228" s="2539"/>
      <c r="M228" s="2539"/>
    </row>
    <row r="229" spans="1:13" ht="15.75" customHeight="1">
      <c r="A229" s="2539"/>
      <c r="B229" s="2539"/>
      <c r="C229" s="2539"/>
      <c r="D229" s="2539"/>
      <c r="E229" s="2539"/>
      <c r="F229" s="2539"/>
      <c r="G229" s="2539"/>
      <c r="H229" s="2539"/>
      <c r="I229" s="2539"/>
      <c r="J229" s="2539"/>
      <c r="K229" s="2539"/>
      <c r="L229" s="2539"/>
      <c r="M229" s="2539"/>
    </row>
    <row r="230" spans="1:13" ht="15.75" customHeight="1">
      <c r="A230" s="2539"/>
      <c r="B230" s="2539"/>
      <c r="C230" s="2539"/>
      <c r="D230" s="2539"/>
      <c r="E230" s="2539"/>
      <c r="F230" s="2539"/>
      <c r="G230" s="2539"/>
      <c r="H230" s="2539"/>
      <c r="I230" s="2539"/>
      <c r="J230" s="2539"/>
      <c r="K230" s="2539"/>
      <c r="L230" s="2539"/>
      <c r="M230" s="2539"/>
    </row>
    <row r="231" spans="1:13" ht="15.75" customHeight="1">
      <c r="A231" s="2539"/>
      <c r="B231" s="2539"/>
      <c r="C231" s="2539"/>
      <c r="D231" s="2539"/>
      <c r="E231" s="2539"/>
      <c r="F231" s="2539"/>
      <c r="G231" s="2539"/>
      <c r="H231" s="2539"/>
      <c r="I231" s="2539"/>
      <c r="J231" s="2539"/>
      <c r="K231" s="2539"/>
      <c r="L231" s="2539"/>
      <c r="M231" s="2539"/>
    </row>
    <row r="232" spans="1:13" ht="15.75" customHeight="1">
      <c r="A232" s="2539"/>
      <c r="B232" s="2539"/>
      <c r="C232" s="2539"/>
      <c r="D232" s="2539"/>
      <c r="E232" s="2539"/>
      <c r="F232" s="2539"/>
      <c r="G232" s="2539"/>
      <c r="H232" s="2539"/>
      <c r="I232" s="2539"/>
      <c r="J232" s="2539"/>
      <c r="K232" s="2539"/>
      <c r="L232" s="2539"/>
      <c r="M232" s="2539"/>
    </row>
    <row r="233" spans="1:13" ht="15.75" customHeight="1">
      <c r="A233" s="2539"/>
      <c r="B233" s="2539"/>
      <c r="C233" s="2539"/>
      <c r="D233" s="2539"/>
      <c r="E233" s="2539"/>
      <c r="F233" s="2539"/>
      <c r="G233" s="2539"/>
      <c r="H233" s="2539"/>
      <c r="I233" s="2539"/>
      <c r="J233" s="2539"/>
      <c r="K233" s="2539"/>
      <c r="L233" s="2539"/>
      <c r="M233" s="2539"/>
    </row>
    <row r="234" spans="1:13" ht="15.75" customHeight="1">
      <c r="A234" s="2539"/>
      <c r="B234" s="2539"/>
      <c r="C234" s="2539"/>
      <c r="D234" s="2539"/>
      <c r="E234" s="2539"/>
      <c r="F234" s="2539"/>
      <c r="G234" s="2539"/>
      <c r="H234" s="2539"/>
      <c r="I234" s="2539"/>
      <c r="J234" s="2539"/>
      <c r="K234" s="2539"/>
      <c r="L234" s="2539"/>
      <c r="M234" s="2539"/>
    </row>
    <row r="235" spans="1:13" ht="15.75" customHeight="1">
      <c r="A235" s="2539"/>
      <c r="B235" s="2539"/>
      <c r="C235" s="2539"/>
      <c r="D235" s="2539"/>
      <c r="E235" s="2539"/>
      <c r="F235" s="2539"/>
      <c r="G235" s="2539"/>
      <c r="H235" s="2539"/>
      <c r="I235" s="2539"/>
      <c r="J235" s="2539"/>
      <c r="K235" s="2539"/>
      <c r="L235" s="2539"/>
      <c r="M235" s="2539"/>
    </row>
    <row r="236" spans="1:13" ht="15.75" customHeight="1">
      <c r="A236" s="2539"/>
      <c r="B236" s="2539"/>
      <c r="C236" s="2539"/>
      <c r="D236" s="2539"/>
      <c r="E236" s="2539"/>
      <c r="F236" s="2539"/>
      <c r="G236" s="2539"/>
      <c r="H236" s="2539"/>
      <c r="I236" s="2539"/>
      <c r="J236" s="2539"/>
      <c r="K236" s="2539"/>
      <c r="L236" s="2539"/>
      <c r="M236" s="2539"/>
    </row>
    <row r="237" spans="1:13" ht="15.75" customHeight="1">
      <c r="A237" s="2539"/>
      <c r="B237" s="2539"/>
      <c r="C237" s="2539"/>
      <c r="D237" s="2539"/>
      <c r="E237" s="2539"/>
      <c r="F237" s="2539"/>
      <c r="G237" s="2539"/>
      <c r="H237" s="2539"/>
      <c r="I237" s="2539"/>
      <c r="J237" s="2539"/>
      <c r="K237" s="2539"/>
      <c r="L237" s="2539"/>
      <c r="M237" s="2539"/>
    </row>
    <row r="238" spans="1:13" ht="15.75" customHeight="1">
      <c r="A238" s="2539"/>
      <c r="B238" s="2539"/>
      <c r="C238" s="2539"/>
      <c r="D238" s="2539"/>
      <c r="E238" s="2539"/>
      <c r="F238" s="2539"/>
      <c r="G238" s="2539"/>
      <c r="H238" s="2539"/>
      <c r="I238" s="2539"/>
      <c r="J238" s="2539"/>
      <c r="K238" s="2539"/>
      <c r="L238" s="2539"/>
      <c r="M238" s="2539"/>
    </row>
    <row r="239" spans="1:13" ht="15.75" customHeight="1">
      <c r="A239" s="2539"/>
      <c r="B239" s="2539"/>
      <c r="C239" s="2539"/>
      <c r="D239" s="2539"/>
      <c r="E239" s="2539"/>
      <c r="F239" s="2539"/>
      <c r="G239" s="2539"/>
      <c r="H239" s="2539"/>
      <c r="I239" s="2539"/>
      <c r="J239" s="2539"/>
      <c r="K239" s="2539"/>
      <c r="L239" s="2539"/>
      <c r="M239" s="2539"/>
    </row>
    <row r="240" spans="1:13" ht="15.75" customHeight="1">
      <c r="A240" s="2539"/>
      <c r="B240" s="2539"/>
      <c r="C240" s="2539"/>
      <c r="D240" s="2539"/>
      <c r="E240" s="2539"/>
      <c r="F240" s="2539"/>
      <c r="G240" s="2539"/>
      <c r="H240" s="2539"/>
      <c r="I240" s="2539"/>
      <c r="J240" s="2539"/>
      <c r="K240" s="2539"/>
      <c r="L240" s="2539"/>
      <c r="M240" s="2539"/>
    </row>
    <row r="241" spans="1:13" ht="15.75" customHeight="1">
      <c r="A241" s="2539"/>
      <c r="B241" s="2539"/>
      <c r="C241" s="2539"/>
      <c r="D241" s="2539"/>
      <c r="E241" s="2539"/>
      <c r="F241" s="2539"/>
      <c r="G241" s="2539"/>
      <c r="H241" s="2539"/>
      <c r="I241" s="2539"/>
      <c r="J241" s="2539"/>
      <c r="K241" s="2539"/>
      <c r="L241" s="2539"/>
      <c r="M241" s="2539"/>
    </row>
    <row r="242" spans="1:13" ht="15.75" customHeight="1">
      <c r="A242" s="2539"/>
      <c r="B242" s="2539"/>
      <c r="C242" s="2539"/>
      <c r="D242" s="2539"/>
      <c r="E242" s="2539"/>
      <c r="F242" s="2539"/>
      <c r="G242" s="2539"/>
      <c r="H242" s="2539"/>
      <c r="I242" s="2539"/>
      <c r="J242" s="2539"/>
      <c r="K242" s="2539"/>
      <c r="L242" s="2539"/>
      <c r="M242" s="2539"/>
    </row>
    <row r="243" spans="1:13" ht="15.75" customHeight="1">
      <c r="A243" s="2539"/>
      <c r="B243" s="2539"/>
      <c r="C243" s="2539"/>
      <c r="D243" s="2539"/>
      <c r="E243" s="2539"/>
      <c r="F243" s="2539"/>
      <c r="G243" s="2539"/>
      <c r="H243" s="2539"/>
      <c r="I243" s="2539"/>
      <c r="J243" s="2539"/>
      <c r="K243" s="2539"/>
      <c r="L243" s="2539"/>
      <c r="M243" s="2539"/>
    </row>
    <row r="244" spans="1:13" ht="15.75" customHeight="1">
      <c r="A244" s="2539"/>
      <c r="B244" s="2539"/>
      <c r="C244" s="2539"/>
      <c r="D244" s="2539"/>
      <c r="E244" s="2539"/>
      <c r="F244" s="2539"/>
      <c r="G244" s="2539"/>
      <c r="H244" s="2539"/>
      <c r="I244" s="2539"/>
      <c r="J244" s="2539"/>
      <c r="K244" s="2539"/>
      <c r="L244" s="2539"/>
      <c r="M244" s="2539"/>
    </row>
    <row r="245" spans="1:13" ht="15.75" customHeight="1">
      <c r="A245" s="2539"/>
      <c r="B245" s="2539"/>
      <c r="C245" s="2539"/>
      <c r="D245" s="2539"/>
      <c r="E245" s="2539"/>
      <c r="F245" s="2539"/>
      <c r="G245" s="2539"/>
      <c r="H245" s="2539"/>
      <c r="I245" s="2539"/>
      <c r="J245" s="2539"/>
      <c r="K245" s="2539"/>
      <c r="L245" s="2539"/>
      <c r="M245" s="2539"/>
    </row>
    <row r="246" spans="1:13" ht="15.75" customHeight="1">
      <c r="A246" s="2539"/>
      <c r="B246" s="2539"/>
      <c r="C246" s="2539"/>
      <c r="D246" s="2539"/>
      <c r="E246" s="2539"/>
      <c r="F246" s="2539"/>
      <c r="G246" s="2539"/>
      <c r="H246" s="2539"/>
      <c r="I246" s="2539"/>
      <c r="J246" s="2539"/>
      <c r="K246" s="2539"/>
      <c r="L246" s="2539"/>
      <c r="M246" s="2539"/>
    </row>
    <row r="247" spans="1:13" ht="15.75" customHeight="1">
      <c r="A247" s="2539"/>
      <c r="B247" s="2539"/>
      <c r="C247" s="2539"/>
      <c r="D247" s="2539"/>
      <c r="E247" s="2539"/>
      <c r="F247" s="2539"/>
      <c r="G247" s="2539"/>
      <c r="H247" s="2539"/>
      <c r="I247" s="2539"/>
      <c r="J247" s="2539"/>
      <c r="K247" s="2539"/>
      <c r="L247" s="2539"/>
      <c r="M247" s="2539"/>
    </row>
    <row r="248" spans="1:13" ht="15.75" customHeight="1">
      <c r="A248" s="2539"/>
      <c r="B248" s="2539"/>
      <c r="C248" s="2539"/>
      <c r="D248" s="2539"/>
      <c r="E248" s="2539"/>
      <c r="F248" s="2539"/>
      <c r="G248" s="2539"/>
      <c r="H248" s="2539"/>
      <c r="I248" s="2539"/>
      <c r="J248" s="2539"/>
      <c r="K248" s="2539"/>
      <c r="L248" s="2539"/>
      <c r="M248" s="2539"/>
    </row>
    <row r="249" spans="1:13" ht="15.75" customHeight="1">
      <c r="A249" s="2539"/>
      <c r="B249" s="2539"/>
      <c r="C249" s="2539"/>
      <c r="D249" s="2539"/>
      <c r="E249" s="2539"/>
      <c r="F249" s="2539"/>
      <c r="G249" s="2539"/>
      <c r="H249" s="2539"/>
      <c r="I249" s="2539"/>
      <c r="J249" s="2539"/>
      <c r="K249" s="2539"/>
      <c r="L249" s="2539"/>
      <c r="M249" s="2539"/>
    </row>
    <row r="250" spans="1:13" ht="15.75" customHeight="1">
      <c r="A250" s="2539"/>
      <c r="B250" s="2539"/>
      <c r="C250" s="2539"/>
      <c r="D250" s="2539"/>
      <c r="E250" s="2539"/>
      <c r="F250" s="2539"/>
      <c r="G250" s="2539"/>
      <c r="H250" s="2539"/>
      <c r="I250" s="2539"/>
      <c r="J250" s="2539"/>
      <c r="K250" s="2539"/>
      <c r="L250" s="2539"/>
      <c r="M250" s="2539"/>
    </row>
    <row r="251" spans="1:13" ht="15.75" customHeight="1">
      <c r="A251" s="2539"/>
      <c r="B251" s="2539"/>
      <c r="C251" s="2539"/>
      <c r="D251" s="2539"/>
      <c r="E251" s="2539"/>
      <c r="F251" s="2539"/>
      <c r="G251" s="2539"/>
      <c r="H251" s="2539"/>
      <c r="I251" s="2539"/>
      <c r="J251" s="2539"/>
      <c r="K251" s="2539"/>
      <c r="L251" s="2539"/>
      <c r="M251" s="2539"/>
    </row>
    <row r="252" spans="1:13" ht="15.75" customHeight="1">
      <c r="A252" s="2539"/>
      <c r="B252" s="2539"/>
      <c r="C252" s="2539"/>
      <c r="D252" s="2539"/>
      <c r="E252" s="2539"/>
      <c r="F252" s="2539"/>
      <c r="G252" s="2539"/>
      <c r="H252" s="2539"/>
      <c r="I252" s="2539"/>
      <c r="J252" s="2539"/>
      <c r="K252" s="2539"/>
      <c r="L252" s="2539"/>
      <c r="M252" s="2539"/>
    </row>
    <row r="253" spans="1:13" ht="15.75" customHeight="1">
      <c r="A253" s="2539"/>
      <c r="B253" s="2539"/>
      <c r="C253" s="2539"/>
      <c r="D253" s="2539"/>
      <c r="E253" s="2539"/>
      <c r="F253" s="2539"/>
      <c r="G253" s="2539"/>
      <c r="H253" s="2539"/>
      <c r="I253" s="2539"/>
      <c r="J253" s="2539"/>
      <c r="K253" s="2539"/>
      <c r="L253" s="2539"/>
      <c r="M253" s="2539"/>
    </row>
    <row r="254" spans="1:13" ht="15.75" customHeight="1">
      <c r="A254" s="2539"/>
      <c r="B254" s="2539"/>
      <c r="C254" s="2539"/>
      <c r="D254" s="2539"/>
      <c r="E254" s="2539"/>
      <c r="F254" s="2539"/>
      <c r="G254" s="2539"/>
      <c r="H254" s="2539"/>
      <c r="I254" s="2539"/>
      <c r="J254" s="2539"/>
      <c r="K254" s="2539"/>
      <c r="L254" s="2539"/>
      <c r="M254" s="2539"/>
    </row>
    <row r="255" spans="1:13" ht="15.75" customHeight="1">
      <c r="A255" s="2539"/>
      <c r="B255" s="2539"/>
      <c r="C255" s="2539"/>
      <c r="D255" s="2539"/>
      <c r="E255" s="2539"/>
      <c r="F255" s="2539"/>
      <c r="G255" s="2539"/>
      <c r="H255" s="2539"/>
      <c r="I255" s="2539"/>
      <c r="J255" s="2539"/>
      <c r="K255" s="2539"/>
      <c r="L255" s="2539"/>
      <c r="M255" s="2539"/>
    </row>
    <row r="256" spans="1:13" ht="15.75" customHeight="1">
      <c r="A256" s="2539"/>
      <c r="B256" s="2539"/>
      <c r="C256" s="2539"/>
      <c r="D256" s="2539"/>
      <c r="E256" s="2539"/>
      <c r="F256" s="2539"/>
      <c r="G256" s="2539"/>
      <c r="H256" s="2539"/>
      <c r="I256" s="2539"/>
      <c r="J256" s="2539"/>
      <c r="K256" s="2539"/>
      <c r="L256" s="2539"/>
      <c r="M256" s="2539"/>
    </row>
    <row r="257" spans="1:13" ht="15.75" customHeight="1">
      <c r="A257" s="2539"/>
      <c r="B257" s="2539"/>
      <c r="C257" s="2539"/>
      <c r="D257" s="2539"/>
      <c r="E257" s="2539"/>
      <c r="F257" s="2539"/>
      <c r="G257" s="2539"/>
      <c r="H257" s="2539"/>
      <c r="I257" s="2539"/>
      <c r="J257" s="2539"/>
      <c r="K257" s="2539"/>
      <c r="L257" s="2539"/>
      <c r="M257" s="2539"/>
    </row>
    <row r="258" spans="1:13" ht="15.75" customHeight="1">
      <c r="A258" s="2539"/>
      <c r="B258" s="2539"/>
      <c r="C258" s="2539"/>
      <c r="D258" s="2539"/>
      <c r="E258" s="2539"/>
      <c r="F258" s="2539"/>
      <c r="G258" s="2539"/>
      <c r="H258" s="2539"/>
      <c r="I258" s="2539"/>
      <c r="J258" s="2539"/>
      <c r="K258" s="2539"/>
      <c r="L258" s="2539"/>
      <c r="M258" s="2539"/>
    </row>
    <row r="259" spans="1:13" ht="15.75" customHeight="1">
      <c r="A259" s="2539"/>
      <c r="B259" s="2539"/>
      <c r="C259" s="2539"/>
      <c r="D259" s="2539"/>
      <c r="E259" s="2539"/>
      <c r="F259" s="2539"/>
      <c r="G259" s="2539"/>
      <c r="H259" s="2539"/>
      <c r="I259" s="2539"/>
      <c r="J259" s="2539"/>
      <c r="K259" s="2539"/>
      <c r="L259" s="2539"/>
      <c r="M259" s="2539"/>
    </row>
    <row r="260" spans="1:13" ht="15.75" customHeight="1">
      <c r="A260" s="2539"/>
      <c r="B260" s="2539"/>
      <c r="C260" s="2539"/>
      <c r="D260" s="2539"/>
      <c r="E260" s="2539"/>
      <c r="F260" s="2539"/>
      <c r="G260" s="2539"/>
      <c r="H260" s="2539"/>
      <c r="I260" s="2539"/>
      <c r="J260" s="2539"/>
      <c r="K260" s="2539"/>
      <c r="L260" s="2539"/>
      <c r="M260" s="2539"/>
    </row>
    <row r="261" spans="1:13" ht="15.75" customHeight="1">
      <c r="A261" s="2539"/>
      <c r="B261" s="2539"/>
      <c r="C261" s="2539"/>
      <c r="D261" s="2539"/>
      <c r="E261" s="2539"/>
      <c r="F261" s="2539"/>
      <c r="G261" s="2539"/>
      <c r="H261" s="2539"/>
      <c r="I261" s="2539"/>
      <c r="J261" s="2539"/>
      <c r="K261" s="2539"/>
      <c r="L261" s="2539"/>
      <c r="M261" s="2539"/>
    </row>
    <row r="262" spans="1:13" ht="15.75" customHeight="1">
      <c r="A262" s="2539"/>
      <c r="B262" s="2539"/>
      <c r="C262" s="2539"/>
      <c r="D262" s="2539"/>
      <c r="E262" s="2539"/>
      <c r="F262" s="2539"/>
      <c r="G262" s="2539"/>
      <c r="H262" s="2539"/>
      <c r="I262" s="2539"/>
      <c r="J262" s="2539"/>
      <c r="K262" s="2539"/>
      <c r="L262" s="2539"/>
      <c r="M262" s="2539"/>
    </row>
    <row r="263" spans="1:13" ht="15.75" customHeight="1">
      <c r="A263" s="2539"/>
      <c r="B263" s="2539"/>
      <c r="C263" s="2539"/>
      <c r="D263" s="2539"/>
      <c r="E263" s="2539"/>
      <c r="F263" s="2539"/>
      <c r="G263" s="2539"/>
      <c r="H263" s="2539"/>
      <c r="I263" s="2539"/>
      <c r="J263" s="2539"/>
      <c r="K263" s="2539"/>
      <c r="L263" s="2539"/>
      <c r="M263" s="2539"/>
    </row>
    <row r="264" spans="1:13" ht="15.75" customHeight="1">
      <c r="A264" s="2539"/>
      <c r="B264" s="2539"/>
      <c r="C264" s="2539"/>
      <c r="D264" s="2539"/>
      <c r="E264" s="2539"/>
      <c r="F264" s="2539"/>
      <c r="G264" s="2539"/>
      <c r="H264" s="2539"/>
      <c r="I264" s="2539"/>
      <c r="J264" s="2539"/>
      <c r="K264" s="2539"/>
      <c r="L264" s="2539"/>
      <c r="M264" s="2539"/>
    </row>
    <row r="265" spans="1:13" ht="15.75" customHeight="1">
      <c r="A265" s="2539"/>
      <c r="B265" s="2539"/>
      <c r="C265" s="2539"/>
      <c r="D265" s="2539"/>
      <c r="E265" s="2539"/>
      <c r="F265" s="2539"/>
      <c r="G265" s="2539"/>
      <c r="H265" s="2539"/>
      <c r="I265" s="2539"/>
      <c r="J265" s="2539"/>
      <c r="K265" s="2539"/>
      <c r="L265" s="2539"/>
      <c r="M265" s="2539"/>
    </row>
    <row r="266" spans="1:13" ht="15.75" customHeight="1">
      <c r="A266" s="2539"/>
      <c r="B266" s="2539"/>
      <c r="C266" s="2539"/>
      <c r="D266" s="2539"/>
      <c r="E266" s="2539"/>
      <c r="F266" s="2539"/>
      <c r="G266" s="2539"/>
      <c r="H266" s="2539"/>
      <c r="I266" s="2539"/>
      <c r="J266" s="2539"/>
      <c r="K266" s="2539"/>
      <c r="L266" s="2539"/>
      <c r="M266" s="2539"/>
    </row>
    <row r="267" spans="1:13" ht="15.75" customHeight="1">
      <c r="A267" s="2539"/>
      <c r="B267" s="2539"/>
      <c r="C267" s="2539"/>
      <c r="D267" s="2539"/>
      <c r="E267" s="2539"/>
      <c r="F267" s="2539"/>
      <c r="G267" s="2539"/>
      <c r="H267" s="2539"/>
      <c r="I267" s="2539"/>
      <c r="J267" s="2539"/>
      <c r="K267" s="2539"/>
      <c r="L267" s="2539"/>
      <c r="M267" s="2539"/>
    </row>
    <row r="268" spans="1:13" ht="15.75" customHeight="1">
      <c r="A268" s="2539"/>
      <c r="B268" s="2539"/>
      <c r="C268" s="2539"/>
      <c r="D268" s="2539"/>
      <c r="E268" s="2539"/>
      <c r="F268" s="2539"/>
      <c r="G268" s="2539"/>
      <c r="H268" s="2539"/>
      <c r="I268" s="2539"/>
      <c r="J268" s="2539"/>
      <c r="K268" s="2539"/>
      <c r="L268" s="2539"/>
      <c r="M268" s="2539"/>
    </row>
    <row r="269" spans="1:13" ht="15.75" customHeight="1">
      <c r="A269" s="2539"/>
      <c r="B269" s="2539"/>
      <c r="C269" s="2539"/>
      <c r="D269" s="2539"/>
      <c r="E269" s="2539"/>
      <c r="F269" s="2539"/>
      <c r="G269" s="2539"/>
      <c r="H269" s="2539"/>
      <c r="I269" s="2539"/>
      <c r="J269" s="2539"/>
      <c r="K269" s="2539"/>
      <c r="L269" s="2539"/>
      <c r="M269" s="2539"/>
    </row>
    <row r="270" spans="1:13" ht="15.75" customHeight="1">
      <c r="A270" s="2539"/>
      <c r="B270" s="2539"/>
      <c r="C270" s="2539"/>
      <c r="D270" s="2539"/>
      <c r="E270" s="2539"/>
      <c r="F270" s="2539"/>
      <c r="G270" s="2539"/>
      <c r="H270" s="2539"/>
      <c r="I270" s="2539"/>
      <c r="J270" s="2539"/>
      <c r="K270" s="2539"/>
      <c r="L270" s="2539"/>
      <c r="M270" s="2539"/>
    </row>
    <row r="271" spans="1:13" ht="15.75" customHeight="1">
      <c r="A271" s="2539"/>
      <c r="B271" s="2539"/>
      <c r="C271" s="2539"/>
      <c r="D271" s="2539"/>
      <c r="E271" s="2539"/>
      <c r="F271" s="2539"/>
      <c r="G271" s="2539"/>
      <c r="H271" s="2539"/>
      <c r="I271" s="2539"/>
      <c r="J271" s="2539"/>
      <c r="K271" s="2539"/>
      <c r="L271" s="2539"/>
      <c r="M271" s="2539"/>
    </row>
    <row r="272" spans="1:13" ht="15.75" customHeight="1">
      <c r="A272" s="2539"/>
      <c r="B272" s="2539"/>
      <c r="C272" s="2539"/>
      <c r="D272" s="2539"/>
      <c r="E272" s="2539"/>
      <c r="F272" s="2539"/>
      <c r="G272" s="2539"/>
      <c r="H272" s="2539"/>
      <c r="I272" s="2539"/>
      <c r="J272" s="2539"/>
      <c r="K272" s="2539"/>
      <c r="L272" s="2539"/>
      <c r="M272" s="2539"/>
    </row>
    <row r="273" spans="1:13" ht="15.75" customHeight="1">
      <c r="A273" s="2539"/>
      <c r="B273" s="2539"/>
      <c r="C273" s="2539"/>
      <c r="D273" s="2539"/>
      <c r="E273" s="2539"/>
      <c r="F273" s="2539"/>
      <c r="G273" s="2539"/>
      <c r="H273" s="2539"/>
      <c r="I273" s="2539"/>
      <c r="J273" s="2539"/>
      <c r="K273" s="2539"/>
      <c r="L273" s="2539"/>
      <c r="M273" s="2539"/>
    </row>
    <row r="274" spans="1:13" ht="15.75" customHeight="1">
      <c r="A274" s="2539"/>
      <c r="B274" s="2539"/>
      <c r="C274" s="2539"/>
      <c r="D274" s="2539"/>
      <c r="E274" s="2539"/>
      <c r="F274" s="2539"/>
      <c r="G274" s="2539"/>
      <c r="H274" s="2539"/>
      <c r="I274" s="2539"/>
      <c r="J274" s="2539"/>
      <c r="K274" s="2539"/>
      <c r="L274" s="2539"/>
      <c r="M274" s="2539"/>
    </row>
    <row r="275" spans="1:13" ht="15.75" customHeight="1">
      <c r="A275" s="2539"/>
      <c r="B275" s="2539"/>
      <c r="C275" s="2539"/>
      <c r="D275" s="2539"/>
      <c r="E275" s="2539"/>
      <c r="F275" s="2539"/>
      <c r="G275" s="2539"/>
      <c r="H275" s="2539"/>
      <c r="I275" s="2539"/>
      <c r="J275" s="2539"/>
      <c r="K275" s="2539"/>
      <c r="L275" s="2539"/>
      <c r="M275" s="2539"/>
    </row>
    <row r="276" spans="1:13" ht="15.75" customHeight="1">
      <c r="A276" s="2539"/>
      <c r="B276" s="2539"/>
      <c r="C276" s="2539"/>
      <c r="D276" s="2539"/>
      <c r="E276" s="2539"/>
      <c r="F276" s="2539"/>
      <c r="G276" s="2539"/>
      <c r="H276" s="2539"/>
      <c r="I276" s="2539"/>
      <c r="J276" s="2539"/>
      <c r="K276" s="2539"/>
      <c r="L276" s="2539"/>
      <c r="M276" s="2539"/>
    </row>
    <row r="277" spans="1:13" ht="15.75" customHeight="1">
      <c r="A277" s="2539"/>
      <c r="B277" s="2539"/>
      <c r="C277" s="2539"/>
      <c r="D277" s="2539"/>
      <c r="E277" s="2539"/>
      <c r="F277" s="2539"/>
      <c r="G277" s="2539"/>
      <c r="H277" s="2539"/>
      <c r="I277" s="2539"/>
      <c r="J277" s="2539"/>
      <c r="K277" s="2539"/>
      <c r="L277" s="2539"/>
      <c r="M277" s="2539"/>
    </row>
    <row r="278" spans="1:13" ht="15.75" customHeight="1">
      <c r="A278" s="2539"/>
      <c r="B278" s="2539"/>
      <c r="C278" s="2539"/>
      <c r="D278" s="2539"/>
      <c r="E278" s="2539"/>
      <c r="F278" s="2539"/>
      <c r="G278" s="2539"/>
      <c r="H278" s="2539"/>
      <c r="I278" s="2539"/>
      <c r="J278" s="2539"/>
      <c r="K278" s="2539"/>
      <c r="L278" s="2539"/>
      <c r="M278" s="2539"/>
    </row>
    <row r="279" spans="1:13" ht="15.75" customHeight="1">
      <c r="A279" s="2539"/>
      <c r="B279" s="2539"/>
      <c r="C279" s="2539"/>
      <c r="D279" s="2539"/>
      <c r="E279" s="2539"/>
      <c r="F279" s="2539"/>
      <c r="G279" s="2539"/>
      <c r="H279" s="2539"/>
      <c r="I279" s="2539"/>
      <c r="J279" s="2539"/>
      <c r="K279" s="2539"/>
      <c r="L279" s="2539"/>
      <c r="M279" s="2539"/>
    </row>
    <row r="280" spans="1:13" ht="15.75" customHeight="1">
      <c r="A280" s="2539"/>
      <c r="B280" s="2539"/>
      <c r="C280" s="2539"/>
      <c r="D280" s="2539"/>
      <c r="E280" s="2539"/>
      <c r="F280" s="2539"/>
      <c r="G280" s="2539"/>
      <c r="H280" s="2539"/>
      <c r="I280" s="2539"/>
      <c r="J280" s="2539"/>
      <c r="K280" s="2539"/>
      <c r="L280" s="2539"/>
      <c r="M280" s="2539"/>
    </row>
    <row r="281" spans="1:13" ht="15.75" customHeight="1">
      <c r="A281" s="2539"/>
      <c r="B281" s="2539"/>
      <c r="C281" s="2539"/>
      <c r="D281" s="2539"/>
      <c r="E281" s="2539"/>
      <c r="F281" s="2539"/>
      <c r="G281" s="2539"/>
      <c r="H281" s="2539"/>
      <c r="I281" s="2539"/>
      <c r="J281" s="2539"/>
      <c r="K281" s="2539"/>
      <c r="L281" s="2539"/>
      <c r="M281" s="2539"/>
    </row>
    <row r="282" spans="1:13" ht="15.75" customHeight="1">
      <c r="A282" s="2539"/>
      <c r="B282" s="2539"/>
      <c r="C282" s="2539"/>
      <c r="D282" s="2539"/>
      <c r="E282" s="2539"/>
      <c r="F282" s="2539"/>
      <c r="G282" s="2539"/>
      <c r="H282" s="2539"/>
      <c r="I282" s="2539"/>
      <c r="J282" s="2539"/>
      <c r="K282" s="2539"/>
      <c r="L282" s="2539"/>
      <c r="M282" s="2539"/>
    </row>
    <row r="283" spans="1:13" ht="15.75" customHeight="1">
      <c r="A283" s="2539"/>
      <c r="B283" s="2539"/>
      <c r="C283" s="2539"/>
      <c r="D283" s="2539"/>
      <c r="E283" s="2539"/>
      <c r="F283" s="2539"/>
      <c r="G283" s="2539"/>
      <c r="H283" s="2539"/>
      <c r="I283" s="2539"/>
      <c r="J283" s="2539"/>
      <c r="K283" s="2539"/>
      <c r="L283" s="2539"/>
      <c r="M283" s="2539"/>
    </row>
    <row r="284" spans="1:13" ht="15.75" customHeight="1">
      <c r="A284" s="2539"/>
      <c r="B284" s="2539"/>
      <c r="C284" s="2539"/>
      <c r="D284" s="2539"/>
      <c r="E284" s="2539"/>
      <c r="F284" s="2539"/>
      <c r="G284" s="2539"/>
      <c r="H284" s="2539"/>
      <c r="I284" s="2539"/>
      <c r="J284" s="2539"/>
      <c r="K284" s="2539"/>
      <c r="L284" s="2539"/>
      <c r="M284" s="2539"/>
    </row>
    <row r="285" spans="1:13" ht="15.75" customHeight="1">
      <c r="A285" s="2539"/>
      <c r="B285" s="2539"/>
      <c r="C285" s="2539"/>
      <c r="D285" s="2539"/>
      <c r="E285" s="2539"/>
      <c r="F285" s="2539"/>
      <c r="G285" s="2539"/>
      <c r="H285" s="2539"/>
      <c r="I285" s="2539"/>
      <c r="J285" s="2539"/>
      <c r="K285" s="2539"/>
      <c r="L285" s="2539"/>
      <c r="M285" s="2539"/>
    </row>
    <row r="286" spans="1:13" ht="15.75" customHeight="1">
      <c r="A286" s="2539"/>
      <c r="B286" s="2539"/>
      <c r="C286" s="2539"/>
      <c r="D286" s="2539"/>
      <c r="E286" s="2539"/>
      <c r="F286" s="2539"/>
      <c r="G286" s="2539"/>
      <c r="H286" s="2539"/>
      <c r="I286" s="2539"/>
      <c r="J286" s="2539"/>
      <c r="K286" s="2539"/>
      <c r="L286" s="2539"/>
      <c r="M286" s="2539"/>
    </row>
    <row r="287" spans="1:13" ht="15.75" customHeight="1">
      <c r="A287" s="2539"/>
      <c r="B287" s="2539"/>
      <c r="C287" s="2539"/>
      <c r="D287" s="2539"/>
      <c r="E287" s="2539"/>
      <c r="F287" s="2539"/>
      <c r="G287" s="2539"/>
      <c r="H287" s="2539"/>
      <c r="I287" s="2539"/>
      <c r="J287" s="2539"/>
      <c r="K287" s="2539"/>
      <c r="L287" s="2539"/>
      <c r="M287" s="2539"/>
    </row>
    <row r="288" spans="1:13" ht="15.75" customHeight="1">
      <c r="A288" s="2539"/>
      <c r="B288" s="2539"/>
      <c r="C288" s="2539"/>
      <c r="D288" s="2539"/>
      <c r="E288" s="2539"/>
      <c r="F288" s="2539"/>
      <c r="G288" s="2539"/>
      <c r="H288" s="2539"/>
      <c r="I288" s="2539"/>
      <c r="J288" s="2539"/>
      <c r="K288" s="2539"/>
      <c r="L288" s="2539"/>
      <c r="M288" s="2539"/>
    </row>
    <row r="289" spans="1:13" ht="15.75" customHeight="1">
      <c r="A289" s="2539"/>
      <c r="B289" s="2539"/>
      <c r="C289" s="2539"/>
      <c r="D289" s="2539"/>
      <c r="E289" s="2539"/>
      <c r="F289" s="2539"/>
      <c r="G289" s="2539"/>
      <c r="H289" s="2539"/>
      <c r="I289" s="2539"/>
      <c r="J289" s="2539"/>
      <c r="K289" s="2539"/>
      <c r="L289" s="2539"/>
      <c r="M289" s="2539"/>
    </row>
    <row r="290" spans="1:13" ht="15.75" customHeight="1">
      <c r="A290" s="2539"/>
      <c r="B290" s="2539"/>
      <c r="C290" s="2539"/>
      <c r="D290" s="2539"/>
      <c r="E290" s="2539"/>
      <c r="F290" s="2539"/>
      <c r="G290" s="2539"/>
      <c r="H290" s="2539"/>
      <c r="I290" s="2539"/>
      <c r="J290" s="2539"/>
      <c r="K290" s="2539"/>
      <c r="L290" s="2539"/>
      <c r="M290" s="2539"/>
    </row>
    <row r="291" spans="1:13" ht="15.75" customHeight="1">
      <c r="A291" s="2539"/>
      <c r="B291" s="2539"/>
      <c r="C291" s="2539"/>
      <c r="D291" s="2539"/>
      <c r="E291" s="2539"/>
      <c r="F291" s="2539"/>
      <c r="G291" s="2539"/>
      <c r="H291" s="2539"/>
      <c r="I291" s="2539"/>
      <c r="J291" s="2539"/>
      <c r="K291" s="2539"/>
      <c r="L291" s="2539"/>
      <c r="M291" s="2539"/>
    </row>
    <row r="292" spans="1:13" ht="15.75" customHeight="1">
      <c r="A292" s="2539"/>
      <c r="B292" s="2539"/>
      <c r="C292" s="2539"/>
      <c r="D292" s="2539"/>
      <c r="E292" s="2539"/>
      <c r="F292" s="2539"/>
      <c r="G292" s="2539"/>
      <c r="H292" s="2539"/>
      <c r="I292" s="2539"/>
      <c r="J292" s="2539"/>
      <c r="K292" s="2539"/>
      <c r="L292" s="2539"/>
      <c r="M292" s="2539"/>
    </row>
    <row r="293" spans="1:13" ht="15.75" customHeight="1">
      <c r="A293" s="2539"/>
      <c r="B293" s="2539"/>
      <c r="C293" s="2539"/>
      <c r="D293" s="2539"/>
      <c r="E293" s="2539"/>
      <c r="F293" s="2539"/>
      <c r="G293" s="2539"/>
      <c r="H293" s="2539"/>
      <c r="I293" s="2539"/>
      <c r="J293" s="2539"/>
      <c r="K293" s="2539"/>
      <c r="L293" s="2539"/>
      <c r="M293" s="2539"/>
    </row>
    <row r="294" spans="1:13" ht="15.75" customHeight="1">
      <c r="A294" s="2539"/>
      <c r="B294" s="2539"/>
      <c r="C294" s="2539"/>
      <c r="D294" s="2539"/>
      <c r="E294" s="2539"/>
      <c r="F294" s="2539"/>
      <c r="G294" s="2539"/>
      <c r="H294" s="2539"/>
      <c r="I294" s="2539"/>
      <c r="J294" s="2539"/>
      <c r="K294" s="2539"/>
      <c r="L294" s="2539"/>
      <c r="M294" s="2539"/>
    </row>
    <row r="295" spans="1:13" ht="15.75" customHeight="1">
      <c r="A295" s="2539"/>
      <c r="B295" s="2539"/>
      <c r="C295" s="2539"/>
      <c r="D295" s="2539"/>
      <c r="E295" s="2539"/>
      <c r="F295" s="2539"/>
      <c r="G295" s="2539"/>
      <c r="H295" s="2539"/>
      <c r="I295" s="2539"/>
      <c r="J295" s="2539"/>
      <c r="K295" s="2539"/>
      <c r="L295" s="2539"/>
      <c r="M295" s="2539"/>
    </row>
    <row r="296" spans="1:13" ht="15.75" customHeight="1">
      <c r="A296" s="2539"/>
      <c r="B296" s="2539"/>
      <c r="C296" s="2539"/>
      <c r="D296" s="2539"/>
      <c r="E296" s="2539"/>
      <c r="F296" s="2539"/>
      <c r="G296" s="2539"/>
      <c r="H296" s="2539"/>
      <c r="I296" s="2539"/>
      <c r="J296" s="2539"/>
      <c r="K296" s="2539"/>
      <c r="L296" s="2539"/>
      <c r="M296" s="2539"/>
    </row>
    <row r="297" spans="1:13" ht="15.75" customHeight="1">
      <c r="A297" s="2539"/>
      <c r="B297" s="2539"/>
      <c r="C297" s="2539"/>
      <c r="D297" s="2539"/>
      <c r="E297" s="2539"/>
      <c r="F297" s="2539"/>
      <c r="G297" s="2539"/>
      <c r="H297" s="2539"/>
      <c r="I297" s="2539"/>
      <c r="J297" s="2539"/>
      <c r="K297" s="2539"/>
      <c r="L297" s="2539"/>
      <c r="M297" s="2539"/>
    </row>
    <row r="298" spans="1:13" ht="15.75" customHeight="1">
      <c r="A298" s="2539"/>
      <c r="B298" s="2539"/>
      <c r="C298" s="2539"/>
      <c r="D298" s="2539"/>
      <c r="E298" s="2539"/>
      <c r="F298" s="2539"/>
      <c r="G298" s="2539"/>
      <c r="H298" s="2539"/>
      <c r="I298" s="2539"/>
      <c r="J298" s="2539"/>
      <c r="K298" s="2539"/>
      <c r="L298" s="2539"/>
      <c r="M298" s="2539"/>
    </row>
    <row r="299" spans="1:13" ht="15.75" customHeight="1">
      <c r="A299" s="2539"/>
      <c r="B299" s="2539"/>
      <c r="C299" s="2539"/>
      <c r="D299" s="2539"/>
      <c r="E299" s="2539"/>
      <c r="F299" s="2539"/>
      <c r="G299" s="2539"/>
      <c r="H299" s="2539"/>
      <c r="I299" s="2539"/>
      <c r="J299" s="2539"/>
      <c r="K299" s="2539"/>
      <c r="L299" s="2539"/>
      <c r="M299" s="2539"/>
    </row>
    <row r="300" spans="1:13" ht="15.75" customHeight="1">
      <c r="A300" s="2539"/>
      <c r="B300" s="2539"/>
      <c r="C300" s="2539"/>
      <c r="D300" s="2539"/>
      <c r="E300" s="2539"/>
      <c r="F300" s="2539"/>
      <c r="G300" s="2539"/>
      <c r="H300" s="2539"/>
      <c r="I300" s="2539"/>
      <c r="J300" s="2539"/>
      <c r="K300" s="2539"/>
      <c r="L300" s="2539"/>
      <c r="M300" s="2539"/>
    </row>
    <row r="301" spans="1:13" ht="15.75" customHeight="1">
      <c r="A301" s="2539"/>
      <c r="B301" s="2539"/>
      <c r="C301" s="2539"/>
      <c r="D301" s="2539"/>
      <c r="E301" s="2539"/>
      <c r="F301" s="2539"/>
      <c r="G301" s="2539"/>
      <c r="H301" s="2539"/>
      <c r="I301" s="2539"/>
      <c r="J301" s="2539"/>
      <c r="K301" s="2539"/>
      <c r="L301" s="2539"/>
      <c r="M301" s="2539"/>
    </row>
    <row r="302" spans="1:13" ht="15.75" customHeight="1">
      <c r="A302" s="2539"/>
      <c r="B302" s="2539"/>
      <c r="C302" s="2539"/>
      <c r="D302" s="2539"/>
      <c r="E302" s="2539"/>
      <c r="F302" s="2539"/>
      <c r="G302" s="2539"/>
      <c r="H302" s="2539"/>
      <c r="I302" s="2539"/>
      <c r="J302" s="2539"/>
      <c r="K302" s="2539"/>
      <c r="L302" s="2539"/>
      <c r="M302" s="2539"/>
    </row>
    <row r="303" spans="1:13" ht="15.75" customHeight="1">
      <c r="A303" s="2539"/>
      <c r="B303" s="2539"/>
      <c r="C303" s="2539"/>
      <c r="D303" s="2539"/>
      <c r="E303" s="2539"/>
      <c r="F303" s="2539"/>
      <c r="G303" s="2539"/>
      <c r="H303" s="2539"/>
      <c r="I303" s="2539"/>
      <c r="J303" s="2539"/>
      <c r="K303" s="2539"/>
      <c r="L303" s="2539"/>
      <c r="M303" s="2539"/>
    </row>
    <row r="304" spans="1:13" ht="15.75" customHeight="1">
      <c r="A304" s="2539"/>
      <c r="B304" s="2539"/>
      <c r="C304" s="2539"/>
      <c r="D304" s="2539"/>
      <c r="E304" s="2539"/>
      <c r="F304" s="2539"/>
      <c r="G304" s="2539"/>
      <c r="H304" s="2539"/>
      <c r="I304" s="2539"/>
      <c r="J304" s="2539"/>
      <c r="K304" s="2539"/>
      <c r="L304" s="2539"/>
      <c r="M304" s="2539"/>
    </row>
    <row r="305" spans="1:13" ht="15.75" customHeight="1">
      <c r="A305" s="2539"/>
      <c r="B305" s="2539"/>
      <c r="C305" s="2539"/>
      <c r="D305" s="2539"/>
      <c r="E305" s="2539"/>
      <c r="F305" s="2539"/>
      <c r="G305" s="2539"/>
      <c r="H305" s="2539"/>
      <c r="I305" s="2539"/>
      <c r="J305" s="2539"/>
      <c r="K305" s="2539"/>
      <c r="L305" s="2539"/>
      <c r="M305" s="2539"/>
    </row>
    <row r="306" spans="1:13" ht="15.75" customHeight="1">
      <c r="A306" s="2539"/>
      <c r="B306" s="2539"/>
      <c r="C306" s="2539"/>
      <c r="D306" s="2539"/>
      <c r="E306" s="2539"/>
      <c r="F306" s="2539"/>
      <c r="G306" s="2539"/>
      <c r="H306" s="2539"/>
      <c r="I306" s="2539"/>
      <c r="J306" s="2539"/>
      <c r="K306" s="2539"/>
      <c r="L306" s="2539"/>
      <c r="M306" s="2539"/>
    </row>
    <row r="307" spans="1:13" ht="15.75" customHeight="1">
      <c r="A307" s="2539"/>
      <c r="B307" s="2539"/>
      <c r="C307" s="2539"/>
      <c r="D307" s="2539"/>
      <c r="E307" s="2539"/>
      <c r="F307" s="2539"/>
      <c r="G307" s="2539"/>
      <c r="H307" s="2539"/>
      <c r="I307" s="2539"/>
      <c r="J307" s="2539"/>
      <c r="K307" s="2539"/>
      <c r="L307" s="2539"/>
      <c r="M307" s="2539"/>
    </row>
    <row r="308" spans="1:13" ht="15.75" customHeight="1">
      <c r="A308" s="2539"/>
      <c r="B308" s="2539"/>
      <c r="C308" s="2539"/>
      <c r="D308" s="2539"/>
      <c r="E308" s="2539"/>
      <c r="F308" s="2539"/>
      <c r="G308" s="2539"/>
      <c r="H308" s="2539"/>
      <c r="I308" s="2539"/>
      <c r="J308" s="2539"/>
      <c r="K308" s="2539"/>
      <c r="L308" s="2539"/>
      <c r="M308" s="2539"/>
    </row>
    <row r="309" spans="1:13" ht="15.75" customHeight="1">
      <c r="A309" s="2539"/>
      <c r="B309" s="2539"/>
      <c r="C309" s="2539"/>
      <c r="D309" s="2539"/>
      <c r="E309" s="2539"/>
      <c r="F309" s="2539"/>
      <c r="G309" s="2539"/>
      <c r="H309" s="2539"/>
      <c r="I309" s="2539"/>
      <c r="J309" s="2539"/>
      <c r="K309" s="2539"/>
      <c r="L309" s="2539"/>
      <c r="M309" s="2539"/>
    </row>
    <row r="310" spans="1:13" ht="15.75" customHeight="1">
      <c r="A310" s="2539"/>
      <c r="B310" s="2539"/>
      <c r="C310" s="2539"/>
      <c r="D310" s="2539"/>
      <c r="E310" s="2539"/>
      <c r="F310" s="2539"/>
      <c r="G310" s="2539"/>
      <c r="H310" s="2539"/>
      <c r="I310" s="2539"/>
      <c r="J310" s="2539"/>
      <c r="K310" s="2539"/>
      <c r="L310" s="2539"/>
      <c r="M310" s="2539"/>
    </row>
    <row r="311" spans="1:13" ht="15.75" customHeight="1">
      <c r="A311" s="2539"/>
      <c r="B311" s="2539"/>
      <c r="C311" s="2539"/>
      <c r="D311" s="2539"/>
      <c r="E311" s="2539"/>
      <c r="F311" s="2539"/>
      <c r="G311" s="2539"/>
      <c r="H311" s="2539"/>
      <c r="I311" s="2539"/>
      <c r="J311" s="2539"/>
      <c r="K311" s="2539"/>
      <c r="L311" s="2539"/>
      <c r="M311" s="2539"/>
    </row>
    <row r="312" spans="1:13" ht="15.75" customHeight="1">
      <c r="A312" s="2539"/>
      <c r="B312" s="2539"/>
      <c r="C312" s="2539"/>
      <c r="D312" s="2539"/>
      <c r="E312" s="2539"/>
      <c r="F312" s="2539"/>
      <c r="G312" s="2539"/>
      <c r="H312" s="2539"/>
      <c r="I312" s="2539"/>
      <c r="J312" s="2539"/>
      <c r="K312" s="2539"/>
      <c r="L312" s="2539"/>
      <c r="M312" s="2539"/>
    </row>
    <row r="313" spans="1:13" ht="15.75" customHeight="1">
      <c r="A313" s="2539"/>
      <c r="B313" s="2539"/>
      <c r="C313" s="2539"/>
      <c r="D313" s="2539"/>
      <c r="E313" s="2539"/>
      <c r="F313" s="2539"/>
      <c r="G313" s="2539"/>
      <c r="H313" s="2539"/>
      <c r="I313" s="2539"/>
      <c r="J313" s="2539"/>
      <c r="K313" s="2539"/>
      <c r="L313" s="2539"/>
      <c r="M313" s="2539"/>
    </row>
    <row r="314" spans="1:13" ht="15.75" customHeight="1">
      <c r="A314" s="2539"/>
      <c r="B314" s="2539"/>
      <c r="C314" s="2539"/>
      <c r="D314" s="2539"/>
      <c r="E314" s="2539"/>
      <c r="F314" s="2539"/>
      <c r="G314" s="2539"/>
      <c r="H314" s="2539"/>
      <c r="I314" s="2539"/>
      <c r="J314" s="2539"/>
      <c r="K314" s="2539"/>
      <c r="L314" s="2539"/>
      <c r="M314" s="2539"/>
    </row>
    <row r="315" spans="1:13" ht="15.75" customHeight="1">
      <c r="A315" s="2539"/>
      <c r="B315" s="2539"/>
      <c r="C315" s="2539"/>
      <c r="D315" s="2539"/>
      <c r="E315" s="2539"/>
      <c r="F315" s="2539"/>
      <c r="G315" s="2539"/>
      <c r="H315" s="2539"/>
      <c r="I315" s="2539"/>
      <c r="J315" s="2539"/>
      <c r="K315" s="2539"/>
      <c r="L315" s="2539"/>
      <c r="M315" s="2539"/>
    </row>
    <row r="316" spans="1:13" ht="15.75" customHeight="1">
      <c r="A316" s="2539"/>
      <c r="B316" s="2539"/>
      <c r="C316" s="2539"/>
      <c r="D316" s="2539"/>
      <c r="E316" s="2539"/>
      <c r="F316" s="2539"/>
      <c r="G316" s="2539"/>
      <c r="H316" s="2539"/>
      <c r="I316" s="2539"/>
      <c r="J316" s="2539"/>
      <c r="K316" s="2539"/>
      <c r="L316" s="2539"/>
      <c r="M316" s="2539"/>
    </row>
    <row r="317" spans="1:13" ht="15.75" customHeight="1">
      <c r="A317" s="2539"/>
      <c r="B317" s="2539"/>
      <c r="C317" s="2539"/>
      <c r="D317" s="2539"/>
      <c r="E317" s="2539"/>
      <c r="F317" s="2539"/>
      <c r="G317" s="2539"/>
      <c r="H317" s="2539"/>
      <c r="I317" s="2539"/>
      <c r="J317" s="2539"/>
      <c r="K317" s="2539"/>
      <c r="L317" s="2539"/>
      <c r="M317" s="2539"/>
    </row>
    <row r="318" spans="1:13" ht="15.75" customHeight="1">
      <c r="A318" s="2539"/>
      <c r="B318" s="2539"/>
      <c r="C318" s="2539"/>
      <c r="D318" s="2539"/>
      <c r="E318" s="2539"/>
      <c r="F318" s="2539"/>
      <c r="G318" s="2539"/>
      <c r="H318" s="2539"/>
      <c r="I318" s="2539"/>
      <c r="J318" s="2539"/>
      <c r="K318" s="2539"/>
      <c r="L318" s="2539"/>
      <c r="M318" s="2539"/>
    </row>
    <row r="319" spans="1:13" ht="15.75" customHeight="1">
      <c r="A319" s="2539"/>
      <c r="B319" s="2539"/>
      <c r="C319" s="2539"/>
      <c r="D319" s="2539"/>
      <c r="E319" s="2539"/>
      <c r="F319" s="2539"/>
      <c r="G319" s="2539"/>
      <c r="H319" s="2539"/>
      <c r="I319" s="2539"/>
      <c r="J319" s="2539"/>
      <c r="K319" s="2539"/>
      <c r="L319" s="2539"/>
      <c r="M319" s="2539"/>
    </row>
    <row r="320" spans="1:13" ht="15.75" customHeight="1">
      <c r="A320" s="2539"/>
      <c r="B320" s="2539"/>
      <c r="C320" s="2539"/>
      <c r="D320" s="2539"/>
      <c r="E320" s="2539"/>
      <c r="F320" s="2539"/>
      <c r="G320" s="2539"/>
      <c r="H320" s="2539"/>
      <c r="I320" s="2539"/>
      <c r="J320" s="2539"/>
      <c r="K320" s="2539"/>
      <c r="L320" s="2539"/>
      <c r="M320" s="2539"/>
    </row>
    <row r="321" spans="1:13" ht="15.75" customHeight="1">
      <c r="A321" s="2539"/>
      <c r="B321" s="2539"/>
      <c r="C321" s="2539"/>
      <c r="D321" s="2539"/>
      <c r="E321" s="2539"/>
      <c r="F321" s="2539"/>
      <c r="G321" s="2539"/>
      <c r="H321" s="2539"/>
      <c r="I321" s="2539"/>
      <c r="J321" s="2539"/>
      <c r="K321" s="2539"/>
      <c r="L321" s="2539"/>
      <c r="M321" s="2539"/>
    </row>
    <row r="322" spans="1:13" ht="15.75" customHeight="1">
      <c r="A322" s="2539"/>
      <c r="B322" s="2539"/>
      <c r="C322" s="2539"/>
      <c r="D322" s="2539"/>
      <c r="E322" s="2539"/>
      <c r="F322" s="2539"/>
      <c r="G322" s="2539"/>
      <c r="H322" s="2539"/>
      <c r="I322" s="2539"/>
      <c r="J322" s="2539"/>
      <c r="K322" s="2539"/>
      <c r="L322" s="2539"/>
      <c r="M322" s="2539"/>
    </row>
    <row r="323" spans="1:13" ht="15.75" customHeight="1">
      <c r="A323" s="2539"/>
      <c r="B323" s="2539"/>
      <c r="C323" s="2539"/>
      <c r="D323" s="2539"/>
      <c r="E323" s="2539"/>
      <c r="F323" s="2539"/>
      <c r="G323" s="2539"/>
      <c r="H323" s="2539"/>
      <c r="I323" s="2539"/>
      <c r="J323" s="2539"/>
      <c r="K323" s="2539"/>
      <c r="L323" s="2539"/>
      <c r="M323" s="2539"/>
    </row>
    <row r="324" spans="1:13" ht="15.75" customHeight="1">
      <c r="A324" s="2539"/>
      <c r="B324" s="2539"/>
      <c r="C324" s="2539"/>
      <c r="D324" s="2539"/>
      <c r="E324" s="2539"/>
      <c r="F324" s="2539"/>
      <c r="G324" s="2539"/>
      <c r="H324" s="2539"/>
      <c r="I324" s="2539"/>
      <c r="J324" s="2539"/>
      <c r="K324" s="2539"/>
      <c r="L324" s="2539"/>
      <c r="M324" s="2539"/>
    </row>
    <row r="325" spans="1:13" ht="15.75" customHeight="1">
      <c r="A325" s="2539"/>
      <c r="B325" s="2539"/>
      <c r="C325" s="2539"/>
      <c r="D325" s="2539"/>
      <c r="E325" s="2539"/>
      <c r="F325" s="2539"/>
      <c r="G325" s="2539"/>
      <c r="H325" s="2539"/>
      <c r="I325" s="2539"/>
      <c r="J325" s="2539"/>
      <c r="K325" s="2539"/>
      <c r="L325" s="2539"/>
      <c r="M325" s="2539"/>
    </row>
    <row r="326" spans="1:13" ht="15.75" customHeight="1">
      <c r="A326" s="2539"/>
      <c r="B326" s="2539"/>
      <c r="C326" s="2539"/>
      <c r="D326" s="2539"/>
      <c r="E326" s="2539"/>
      <c r="F326" s="2539"/>
      <c r="G326" s="2539"/>
      <c r="H326" s="2539"/>
      <c r="I326" s="2539"/>
      <c r="J326" s="2539"/>
      <c r="K326" s="2539"/>
      <c r="L326" s="2539"/>
      <c r="M326" s="2539"/>
    </row>
    <row r="327" spans="1:13" ht="15.75" customHeight="1">
      <c r="A327" s="2539"/>
      <c r="B327" s="2539"/>
      <c r="C327" s="2539"/>
      <c r="D327" s="2539"/>
      <c r="E327" s="2539"/>
      <c r="F327" s="2539"/>
      <c r="G327" s="2539"/>
      <c r="H327" s="2539"/>
      <c r="I327" s="2539"/>
      <c r="J327" s="2539"/>
      <c r="K327" s="2539"/>
      <c r="L327" s="2539"/>
      <c r="M327" s="2539"/>
    </row>
    <row r="328" spans="1:13" ht="15.75" customHeight="1">
      <c r="A328" s="2539"/>
      <c r="B328" s="2539"/>
      <c r="C328" s="2539"/>
      <c r="D328" s="2539"/>
      <c r="E328" s="2539"/>
      <c r="F328" s="2539"/>
      <c r="G328" s="2539"/>
      <c r="H328" s="2539"/>
      <c r="I328" s="2539"/>
      <c r="J328" s="2539"/>
      <c r="K328" s="2539"/>
      <c r="L328" s="2539"/>
      <c r="M328" s="2539"/>
    </row>
    <row r="329" spans="1:13" ht="15.75" customHeight="1">
      <c r="A329" s="2539"/>
      <c r="B329" s="2539"/>
      <c r="C329" s="2539"/>
      <c r="D329" s="2539"/>
      <c r="E329" s="2539"/>
      <c r="F329" s="2539"/>
      <c r="G329" s="2539"/>
      <c r="H329" s="2539"/>
      <c r="I329" s="2539"/>
      <c r="J329" s="2539"/>
      <c r="K329" s="2539"/>
      <c r="L329" s="2539"/>
      <c r="M329" s="2539"/>
    </row>
    <row r="330" spans="1:13" ht="15.75" customHeight="1">
      <c r="A330" s="2539"/>
      <c r="B330" s="2539"/>
      <c r="C330" s="2539"/>
      <c r="D330" s="2539"/>
      <c r="E330" s="2539"/>
      <c r="F330" s="2539"/>
      <c r="G330" s="2539"/>
      <c r="H330" s="2539"/>
      <c r="I330" s="2539"/>
      <c r="J330" s="2539"/>
      <c r="K330" s="2539"/>
      <c r="L330" s="2539"/>
      <c r="M330" s="2539"/>
    </row>
    <row r="331" spans="1:13" ht="15.75" customHeight="1">
      <c r="A331" s="2539"/>
      <c r="B331" s="2539"/>
      <c r="C331" s="2539"/>
      <c r="D331" s="2539"/>
      <c r="E331" s="2539"/>
      <c r="F331" s="2539"/>
      <c r="G331" s="2539"/>
      <c r="H331" s="2539"/>
      <c r="I331" s="2539"/>
      <c r="J331" s="2539"/>
      <c r="K331" s="2539"/>
      <c r="L331" s="2539"/>
      <c r="M331" s="2539"/>
    </row>
    <row r="332" spans="1:13" ht="15.75" customHeight="1">
      <c r="A332" s="2539"/>
      <c r="B332" s="2539"/>
      <c r="C332" s="2539"/>
      <c r="D332" s="2539"/>
      <c r="E332" s="2539"/>
      <c r="F332" s="2539"/>
      <c r="G332" s="2539"/>
      <c r="H332" s="2539"/>
      <c r="I332" s="2539"/>
      <c r="J332" s="2539"/>
      <c r="K332" s="2539"/>
      <c r="L332" s="2539"/>
      <c r="M332" s="2539"/>
    </row>
    <row r="333" spans="1:13" ht="15.75" customHeight="1">
      <c r="A333" s="2539"/>
      <c r="B333" s="2539"/>
      <c r="C333" s="2539"/>
      <c r="D333" s="2539"/>
      <c r="E333" s="2539"/>
      <c r="F333" s="2539"/>
      <c r="G333" s="2539"/>
      <c r="H333" s="2539"/>
      <c r="I333" s="2539"/>
      <c r="J333" s="2539"/>
      <c r="K333" s="2539"/>
      <c r="L333" s="2539"/>
      <c r="M333" s="2539"/>
    </row>
    <row r="334" spans="1:13" ht="15.75" customHeight="1">
      <c r="A334" s="2539"/>
      <c r="B334" s="2539"/>
      <c r="C334" s="2539"/>
      <c r="D334" s="2539"/>
      <c r="E334" s="2539"/>
      <c r="F334" s="2539"/>
      <c r="G334" s="2539"/>
      <c r="H334" s="2539"/>
      <c r="I334" s="2539"/>
      <c r="J334" s="2539"/>
      <c r="K334" s="2539"/>
      <c r="L334" s="2539"/>
      <c r="M334" s="2539"/>
    </row>
    <row r="335" spans="1:13" ht="15.75" customHeight="1">
      <c r="A335" s="2539"/>
      <c r="B335" s="2539"/>
      <c r="C335" s="2539"/>
      <c r="D335" s="2539"/>
      <c r="E335" s="2539"/>
      <c r="F335" s="2539"/>
      <c r="G335" s="2539"/>
      <c r="H335" s="2539"/>
      <c r="I335" s="2539"/>
      <c r="J335" s="2539"/>
      <c r="K335" s="2539"/>
      <c r="L335" s="2539"/>
      <c r="M335" s="2539"/>
    </row>
    <row r="336" spans="1:13" ht="15.75" customHeight="1">
      <c r="A336" s="2539"/>
      <c r="B336" s="2539"/>
      <c r="C336" s="2539"/>
      <c r="D336" s="2539"/>
      <c r="E336" s="2539"/>
      <c r="F336" s="2539"/>
      <c r="G336" s="2539"/>
      <c r="H336" s="2539"/>
      <c r="I336" s="2539"/>
      <c r="J336" s="2539"/>
      <c r="K336" s="2539"/>
      <c r="L336" s="2539"/>
      <c r="M336" s="2539"/>
    </row>
    <row r="337" spans="1:13" ht="15.75" customHeight="1">
      <c r="A337" s="2539"/>
      <c r="B337" s="2539"/>
      <c r="C337" s="2539"/>
      <c r="D337" s="2539"/>
      <c r="E337" s="2539"/>
      <c r="F337" s="2539"/>
      <c r="G337" s="2539"/>
      <c r="H337" s="2539"/>
      <c r="I337" s="2539"/>
      <c r="J337" s="2539"/>
      <c r="K337" s="2539"/>
      <c r="L337" s="2539"/>
      <c r="M337" s="2539"/>
    </row>
    <row r="338" spans="1:13" ht="15.75" customHeight="1">
      <c r="A338" s="2539"/>
      <c r="B338" s="2539"/>
      <c r="C338" s="2539"/>
      <c r="D338" s="2539"/>
      <c r="E338" s="2539"/>
      <c r="F338" s="2539"/>
      <c r="G338" s="2539"/>
      <c r="H338" s="2539"/>
      <c r="I338" s="2539"/>
      <c r="J338" s="2539"/>
      <c r="K338" s="2539"/>
      <c r="L338" s="2539"/>
      <c r="M338" s="2539"/>
    </row>
    <row r="339" spans="1:13" ht="15.75" customHeight="1">
      <c r="A339" s="2539"/>
      <c r="B339" s="2539"/>
      <c r="C339" s="2539"/>
      <c r="D339" s="2539"/>
      <c r="E339" s="2539"/>
      <c r="F339" s="2539"/>
      <c r="G339" s="2539"/>
      <c r="H339" s="2539"/>
      <c r="I339" s="2539"/>
      <c r="J339" s="2539"/>
      <c r="K339" s="2539"/>
      <c r="L339" s="2539"/>
      <c r="M339" s="2539"/>
    </row>
    <row r="340" spans="1:13" ht="15.75" customHeight="1">
      <c r="A340" s="2539"/>
      <c r="B340" s="2539"/>
      <c r="C340" s="2539"/>
      <c r="D340" s="2539"/>
      <c r="E340" s="2539"/>
      <c r="F340" s="2539"/>
      <c r="G340" s="2539"/>
      <c r="H340" s="2539"/>
      <c r="I340" s="2539"/>
      <c r="J340" s="2539"/>
      <c r="K340" s="2539"/>
      <c r="L340" s="2539"/>
      <c r="M340" s="2539"/>
    </row>
    <row r="341" spans="1:13" ht="15.75" customHeight="1">
      <c r="A341" s="2539"/>
      <c r="B341" s="2539"/>
      <c r="C341" s="2539"/>
      <c r="D341" s="2539"/>
      <c r="E341" s="2539"/>
      <c r="F341" s="2539"/>
      <c r="G341" s="2539"/>
      <c r="H341" s="2539"/>
      <c r="I341" s="2539"/>
      <c r="J341" s="2539"/>
      <c r="K341" s="2539"/>
      <c r="L341" s="2539"/>
      <c r="M341" s="2539"/>
    </row>
    <row r="342" spans="1:13" ht="15.75" customHeight="1">
      <c r="A342" s="2539"/>
      <c r="B342" s="2539"/>
      <c r="C342" s="2539"/>
      <c r="D342" s="2539"/>
      <c r="E342" s="2539"/>
      <c r="F342" s="2539"/>
      <c r="G342" s="2539"/>
      <c r="H342" s="2539"/>
      <c r="I342" s="2539"/>
      <c r="J342" s="2539"/>
      <c r="K342" s="2539"/>
      <c r="L342" s="2539"/>
      <c r="M342" s="2539"/>
    </row>
    <row r="343" spans="1:13" ht="15.75" customHeight="1">
      <c r="A343" s="2539"/>
      <c r="B343" s="2539"/>
      <c r="C343" s="2539"/>
      <c r="D343" s="2539"/>
      <c r="E343" s="2539"/>
      <c r="F343" s="2539"/>
      <c r="G343" s="2539"/>
      <c r="H343" s="2539"/>
      <c r="I343" s="2539"/>
      <c r="J343" s="2539"/>
      <c r="K343" s="2539"/>
      <c r="L343" s="2539"/>
      <c r="M343" s="2539"/>
    </row>
    <row r="344" spans="1:13" ht="15.75" customHeight="1">
      <c r="A344" s="2539"/>
      <c r="B344" s="2539"/>
      <c r="C344" s="2539"/>
      <c r="D344" s="2539"/>
      <c r="E344" s="2539"/>
      <c r="F344" s="2539"/>
      <c r="G344" s="2539"/>
      <c r="H344" s="2539"/>
      <c r="I344" s="2539"/>
      <c r="J344" s="2539"/>
      <c r="K344" s="2539"/>
      <c r="L344" s="2539"/>
      <c r="M344" s="2539"/>
    </row>
    <row r="345" spans="1:13" ht="15.75" customHeight="1">
      <c r="A345" s="2539"/>
      <c r="B345" s="2539"/>
      <c r="C345" s="2539"/>
      <c r="D345" s="2539"/>
      <c r="E345" s="2539"/>
      <c r="F345" s="2539"/>
      <c r="G345" s="2539"/>
      <c r="H345" s="2539"/>
      <c r="I345" s="2539"/>
      <c r="J345" s="2539"/>
      <c r="K345" s="2539"/>
      <c r="L345" s="2539"/>
      <c r="M345" s="2539"/>
    </row>
    <row r="346" spans="1:13" ht="15.75" customHeight="1">
      <c r="A346" s="2539"/>
      <c r="B346" s="2539"/>
      <c r="C346" s="2539"/>
      <c r="D346" s="2539"/>
      <c r="E346" s="2539"/>
      <c r="F346" s="2539"/>
      <c r="G346" s="2539"/>
      <c r="H346" s="2539"/>
      <c r="I346" s="2539"/>
      <c r="J346" s="2539"/>
      <c r="K346" s="2539"/>
      <c r="L346" s="2539"/>
      <c r="M346" s="2539"/>
    </row>
    <row r="347" spans="1:13" ht="15.75" customHeight="1">
      <c r="A347" s="2539"/>
      <c r="B347" s="2539"/>
      <c r="C347" s="2539"/>
      <c r="D347" s="2539"/>
      <c r="E347" s="2539"/>
      <c r="F347" s="2539"/>
      <c r="G347" s="2539"/>
      <c r="H347" s="2539"/>
      <c r="I347" s="2539"/>
      <c r="J347" s="2539"/>
      <c r="K347" s="2539"/>
      <c r="L347" s="2539"/>
      <c r="M347" s="2539"/>
    </row>
    <row r="348" spans="1:13" ht="15.75" customHeight="1">
      <c r="A348" s="2539"/>
      <c r="B348" s="2539"/>
      <c r="C348" s="2539"/>
      <c r="D348" s="2539"/>
      <c r="E348" s="2539"/>
      <c r="F348" s="2539"/>
      <c r="G348" s="2539"/>
      <c r="H348" s="2539"/>
      <c r="I348" s="2539"/>
      <c r="J348" s="2539"/>
      <c r="K348" s="2539"/>
      <c r="L348" s="2539"/>
      <c r="M348" s="2539"/>
    </row>
    <row r="349" spans="1:13" ht="15.75" customHeight="1">
      <c r="A349" s="2539"/>
      <c r="B349" s="2539"/>
      <c r="C349" s="2539"/>
      <c r="D349" s="2539"/>
      <c r="E349" s="2539"/>
      <c r="F349" s="2539"/>
      <c r="G349" s="2539"/>
      <c r="H349" s="2539"/>
      <c r="I349" s="2539"/>
      <c r="J349" s="2539"/>
      <c r="K349" s="2539"/>
      <c r="L349" s="2539"/>
      <c r="M349" s="2539"/>
    </row>
    <row r="350" spans="1:13" ht="15.75" customHeight="1">
      <c r="A350" s="2539"/>
      <c r="B350" s="2539"/>
      <c r="C350" s="2539"/>
      <c r="D350" s="2539"/>
      <c r="E350" s="2539"/>
      <c r="F350" s="2539"/>
      <c r="G350" s="2539"/>
      <c r="H350" s="2539"/>
      <c r="I350" s="2539"/>
      <c r="J350" s="2539"/>
      <c r="K350" s="2539"/>
      <c r="L350" s="2539"/>
      <c r="M350" s="2539"/>
    </row>
    <row r="351" spans="1:13" ht="15.75" customHeight="1">
      <c r="A351" s="2539"/>
      <c r="B351" s="2539"/>
      <c r="C351" s="2539"/>
      <c r="D351" s="2539"/>
      <c r="E351" s="2539"/>
      <c r="F351" s="2539"/>
      <c r="G351" s="2539"/>
      <c r="H351" s="2539"/>
      <c r="I351" s="2539"/>
      <c r="J351" s="2539"/>
      <c r="K351" s="2539"/>
      <c r="L351" s="2539"/>
      <c r="M351" s="2539"/>
    </row>
    <row r="352" spans="1:13" ht="15.75" customHeight="1">
      <c r="A352" s="2539"/>
      <c r="B352" s="2539"/>
      <c r="C352" s="2539"/>
      <c r="D352" s="2539"/>
      <c r="E352" s="2539"/>
      <c r="F352" s="2539"/>
      <c r="G352" s="2539"/>
      <c r="H352" s="2539"/>
      <c r="I352" s="2539"/>
      <c r="J352" s="2539"/>
      <c r="K352" s="2539"/>
      <c r="L352" s="2539"/>
      <c r="M352" s="2539"/>
    </row>
    <row r="353" spans="1:13" ht="15.75" customHeight="1">
      <c r="A353" s="2539"/>
      <c r="B353" s="2539"/>
      <c r="C353" s="2539"/>
      <c r="D353" s="2539"/>
      <c r="E353" s="2539"/>
      <c r="F353" s="2539"/>
      <c r="G353" s="2539"/>
      <c r="H353" s="2539"/>
      <c r="I353" s="2539"/>
      <c r="J353" s="2539"/>
      <c r="K353" s="2539"/>
      <c r="L353" s="2539"/>
      <c r="M353" s="2539"/>
    </row>
    <row r="354" spans="1:13" ht="15.75" customHeight="1">
      <c r="A354" s="2539"/>
      <c r="B354" s="2539"/>
      <c r="C354" s="2539"/>
      <c r="D354" s="2539"/>
      <c r="E354" s="2539"/>
      <c r="F354" s="2539"/>
      <c r="G354" s="2539"/>
      <c r="H354" s="2539"/>
      <c r="I354" s="2539"/>
      <c r="J354" s="2539"/>
      <c r="K354" s="2539"/>
      <c r="L354" s="2539"/>
      <c r="M354" s="2539"/>
    </row>
    <row r="355" spans="1:13" ht="15.75" customHeight="1">
      <c r="A355" s="2539"/>
      <c r="B355" s="2539"/>
      <c r="C355" s="2539"/>
      <c r="D355" s="2539"/>
      <c r="E355" s="2539"/>
      <c r="F355" s="2539"/>
      <c r="G355" s="2539"/>
      <c r="H355" s="2539"/>
      <c r="I355" s="2539"/>
      <c r="J355" s="2539"/>
      <c r="K355" s="2539"/>
      <c r="L355" s="2539"/>
      <c r="M355" s="2539"/>
    </row>
    <row r="356" spans="1:13" ht="15.75" customHeight="1">
      <c r="A356" s="2539"/>
      <c r="B356" s="2539"/>
      <c r="C356" s="2539"/>
      <c r="D356" s="2539"/>
      <c r="E356" s="2539"/>
      <c r="F356" s="2539"/>
      <c r="G356" s="2539"/>
      <c r="H356" s="2539"/>
      <c r="I356" s="2539"/>
      <c r="J356" s="2539"/>
      <c r="K356" s="2539"/>
      <c r="L356" s="2539"/>
      <c r="M356" s="2539"/>
    </row>
    <row r="357" spans="1:13" ht="15.75" customHeight="1">
      <c r="A357" s="2539"/>
      <c r="B357" s="2539"/>
      <c r="C357" s="2539"/>
      <c r="D357" s="2539"/>
      <c r="E357" s="2539"/>
      <c r="F357" s="2539"/>
      <c r="G357" s="2539"/>
      <c r="H357" s="2539"/>
      <c r="I357" s="2539"/>
      <c r="J357" s="2539"/>
      <c r="K357" s="2539"/>
      <c r="L357" s="2539"/>
      <c r="M357" s="2539"/>
    </row>
    <row r="358" spans="1:13" ht="15.75" customHeight="1">
      <c r="A358" s="2539"/>
      <c r="B358" s="2539"/>
      <c r="C358" s="2539"/>
      <c r="D358" s="2539"/>
      <c r="E358" s="2539"/>
      <c r="F358" s="2539"/>
      <c r="G358" s="2539"/>
      <c r="H358" s="2539"/>
      <c r="I358" s="2539"/>
      <c r="J358" s="2539"/>
      <c r="K358" s="2539"/>
      <c r="L358" s="2539"/>
      <c r="M358" s="2539"/>
    </row>
    <row r="359" spans="1:13" ht="15.75" customHeight="1">
      <c r="A359" s="2539"/>
      <c r="B359" s="2539"/>
      <c r="C359" s="2539"/>
      <c r="D359" s="2539"/>
      <c r="E359" s="2539"/>
      <c r="F359" s="2539"/>
      <c r="G359" s="2539"/>
      <c r="H359" s="2539"/>
      <c r="I359" s="2539"/>
      <c r="J359" s="2539"/>
      <c r="K359" s="2539"/>
      <c r="L359" s="2539"/>
      <c r="M359" s="2539"/>
    </row>
    <row r="360" spans="1:13" ht="15.75" customHeight="1">
      <c r="A360" s="2539"/>
      <c r="B360" s="2539"/>
      <c r="C360" s="2539"/>
      <c r="D360" s="2539"/>
      <c r="E360" s="2539"/>
      <c r="F360" s="2539"/>
      <c r="G360" s="2539"/>
      <c r="H360" s="2539"/>
      <c r="I360" s="2539"/>
      <c r="J360" s="2539"/>
      <c r="K360" s="2539"/>
      <c r="L360" s="2539"/>
      <c r="M360" s="2539"/>
    </row>
    <row r="361" spans="1:13" ht="15.75" customHeight="1">
      <c r="A361" s="2539"/>
      <c r="B361" s="2539"/>
      <c r="C361" s="2539"/>
      <c r="D361" s="2539"/>
      <c r="E361" s="2539"/>
      <c r="F361" s="2539"/>
      <c r="G361" s="2539"/>
      <c r="H361" s="2539"/>
      <c r="I361" s="2539"/>
      <c r="J361" s="2539"/>
      <c r="K361" s="2539"/>
      <c r="L361" s="2539"/>
      <c r="M361" s="2539"/>
    </row>
    <row r="362" spans="1:13" ht="15.75" customHeight="1">
      <c r="A362" s="2539"/>
      <c r="B362" s="2539"/>
      <c r="C362" s="2539"/>
      <c r="D362" s="2539"/>
      <c r="E362" s="2539"/>
      <c r="F362" s="2539"/>
      <c r="G362" s="2539"/>
      <c r="H362" s="2539"/>
      <c r="I362" s="2539"/>
      <c r="J362" s="2539"/>
      <c r="K362" s="2539"/>
      <c r="L362" s="2539"/>
      <c r="M362" s="2539"/>
    </row>
    <row r="363" spans="1:13" ht="15.75" customHeight="1">
      <c r="A363" s="2539"/>
      <c r="B363" s="2539"/>
      <c r="C363" s="2539"/>
      <c r="D363" s="2539"/>
      <c r="E363" s="2539"/>
      <c r="F363" s="2539"/>
      <c r="G363" s="2539"/>
      <c r="H363" s="2539"/>
      <c r="I363" s="2539"/>
      <c r="J363" s="2539"/>
      <c r="K363" s="2539"/>
      <c r="L363" s="2539"/>
      <c r="M363" s="2539"/>
    </row>
    <row r="364" spans="1:13" ht="15.75" customHeight="1">
      <c r="A364" s="2539"/>
      <c r="B364" s="2539"/>
      <c r="C364" s="2539"/>
      <c r="D364" s="2539"/>
      <c r="E364" s="2539"/>
      <c r="F364" s="2539"/>
      <c r="G364" s="2539"/>
      <c r="H364" s="2539"/>
      <c r="I364" s="2539"/>
      <c r="J364" s="2539"/>
      <c r="K364" s="2539"/>
      <c r="L364" s="2539"/>
      <c r="M364" s="2539"/>
    </row>
    <row r="365" spans="1:13" ht="15.75" customHeight="1">
      <c r="A365" s="2539"/>
      <c r="B365" s="2539"/>
      <c r="C365" s="2539"/>
      <c r="D365" s="2539"/>
      <c r="E365" s="2539"/>
      <c r="F365" s="2539"/>
      <c r="G365" s="2539"/>
      <c r="H365" s="2539"/>
      <c r="I365" s="2539"/>
      <c r="J365" s="2539"/>
      <c r="K365" s="2539"/>
      <c r="L365" s="2539"/>
      <c r="M365" s="2539"/>
    </row>
    <row r="366" spans="1:13" ht="15.75" customHeight="1">
      <c r="A366" s="2539"/>
      <c r="B366" s="2539"/>
      <c r="C366" s="2539"/>
      <c r="D366" s="2539"/>
      <c r="E366" s="2539"/>
      <c r="F366" s="2539"/>
      <c r="G366" s="2539"/>
      <c r="H366" s="2539"/>
      <c r="I366" s="2539"/>
      <c r="J366" s="2539"/>
      <c r="K366" s="2539"/>
      <c r="L366" s="2539"/>
      <c r="M366" s="2539"/>
    </row>
    <row r="367" spans="1:13" ht="15.75" customHeight="1">
      <c r="A367" s="2539"/>
      <c r="B367" s="2539"/>
      <c r="C367" s="2539"/>
      <c r="D367" s="2539"/>
      <c r="E367" s="2539"/>
      <c r="F367" s="2539"/>
      <c r="G367" s="2539"/>
      <c r="H367" s="2539"/>
      <c r="I367" s="2539"/>
      <c r="J367" s="2539"/>
      <c r="K367" s="2539"/>
      <c r="L367" s="2539"/>
      <c r="M367" s="2539"/>
    </row>
    <row r="368" spans="1:13" ht="15.75" customHeight="1">
      <c r="A368" s="2539"/>
      <c r="B368" s="2539"/>
      <c r="C368" s="2539"/>
      <c r="D368" s="2539"/>
      <c r="E368" s="2539"/>
      <c r="F368" s="2539"/>
      <c r="G368" s="2539"/>
      <c r="H368" s="2539"/>
      <c r="I368" s="2539"/>
      <c r="J368" s="2539"/>
      <c r="K368" s="2539"/>
      <c r="L368" s="2539"/>
      <c r="M368" s="2539"/>
    </row>
    <row r="369" spans="1:13" ht="15.75" customHeight="1">
      <c r="A369" s="2539"/>
      <c r="B369" s="2539"/>
      <c r="C369" s="2539"/>
      <c r="D369" s="2539"/>
      <c r="E369" s="2539"/>
      <c r="F369" s="2539"/>
      <c r="G369" s="2539"/>
      <c r="H369" s="2539"/>
      <c r="I369" s="2539"/>
      <c r="J369" s="2539"/>
      <c r="K369" s="2539"/>
      <c r="L369" s="2539"/>
      <c r="M369" s="2539"/>
    </row>
    <row r="370" spans="1:13" ht="15.75" customHeight="1">
      <c r="A370" s="2539"/>
      <c r="B370" s="2539"/>
      <c r="C370" s="2539"/>
      <c r="D370" s="2539"/>
      <c r="E370" s="2539"/>
      <c r="F370" s="2539"/>
      <c r="G370" s="2539"/>
      <c r="H370" s="2539"/>
      <c r="I370" s="2539"/>
      <c r="J370" s="2539"/>
      <c r="K370" s="2539"/>
      <c r="L370" s="2539"/>
      <c r="M370" s="2539"/>
    </row>
    <row r="371" spans="1:13" ht="15.75" customHeight="1">
      <c r="A371" s="2539"/>
      <c r="B371" s="2539"/>
      <c r="C371" s="2539"/>
      <c r="D371" s="2539"/>
      <c r="E371" s="2539"/>
      <c r="F371" s="2539"/>
      <c r="G371" s="2539"/>
      <c r="H371" s="2539"/>
      <c r="I371" s="2539"/>
      <c r="J371" s="2539"/>
      <c r="K371" s="2539"/>
      <c r="L371" s="2539"/>
      <c r="M371" s="2539"/>
    </row>
    <row r="372" spans="1:13" ht="15.75" customHeight="1">
      <c r="A372" s="2539"/>
      <c r="B372" s="2539"/>
      <c r="C372" s="2539"/>
      <c r="D372" s="2539"/>
      <c r="E372" s="2539"/>
      <c r="F372" s="2539"/>
      <c r="G372" s="2539"/>
      <c r="H372" s="2539"/>
      <c r="I372" s="2539"/>
      <c r="J372" s="2539"/>
      <c r="K372" s="2539"/>
      <c r="L372" s="2539"/>
      <c r="M372" s="2539"/>
    </row>
    <row r="373" spans="1:13" ht="15.75" customHeight="1">
      <c r="A373" s="2539"/>
      <c r="B373" s="2539"/>
      <c r="C373" s="2539"/>
      <c r="D373" s="2539"/>
      <c r="E373" s="2539"/>
      <c r="F373" s="2539"/>
      <c r="G373" s="2539"/>
      <c r="H373" s="2539"/>
      <c r="I373" s="2539"/>
      <c r="J373" s="2539"/>
      <c r="K373" s="2539"/>
      <c r="L373" s="2539"/>
      <c r="M373" s="2539"/>
    </row>
    <row r="374" spans="1:13" ht="15.75" customHeight="1">
      <c r="A374" s="2539"/>
      <c r="B374" s="2539"/>
      <c r="C374" s="2539"/>
      <c r="D374" s="2539"/>
      <c r="E374" s="2539"/>
      <c r="F374" s="2539"/>
      <c r="G374" s="2539"/>
      <c r="H374" s="2539"/>
      <c r="I374" s="2539"/>
      <c r="J374" s="2539"/>
      <c r="K374" s="2539"/>
      <c r="L374" s="2539"/>
      <c r="M374" s="2539"/>
    </row>
    <row r="375" spans="1:13" ht="15.75" customHeight="1">
      <c r="A375" s="2539"/>
      <c r="B375" s="2539"/>
      <c r="C375" s="2539"/>
      <c r="D375" s="2539"/>
      <c r="E375" s="2539"/>
      <c r="F375" s="2539"/>
      <c r="G375" s="2539"/>
      <c r="H375" s="2539"/>
      <c r="I375" s="2539"/>
      <c r="J375" s="2539"/>
      <c r="K375" s="2539"/>
      <c r="L375" s="2539"/>
      <c r="M375" s="2539"/>
    </row>
    <row r="376" spans="1:13" ht="15.75" customHeight="1">
      <c r="A376" s="2539"/>
      <c r="B376" s="2539"/>
      <c r="C376" s="2539"/>
      <c r="D376" s="2539"/>
      <c r="E376" s="2539"/>
      <c r="F376" s="2539"/>
      <c r="G376" s="2539"/>
      <c r="H376" s="2539"/>
      <c r="I376" s="2539"/>
      <c r="J376" s="2539"/>
      <c r="K376" s="2539"/>
      <c r="L376" s="2539"/>
      <c r="M376" s="2539"/>
    </row>
    <row r="377" spans="1:13" ht="15.75" customHeight="1">
      <c r="A377" s="2539"/>
      <c r="B377" s="2539"/>
      <c r="C377" s="2539"/>
      <c r="D377" s="2539"/>
      <c r="E377" s="2539"/>
      <c r="F377" s="2539"/>
      <c r="G377" s="2539"/>
      <c r="H377" s="2539"/>
      <c r="I377" s="2539"/>
      <c r="J377" s="2539"/>
      <c r="K377" s="2539"/>
      <c r="L377" s="2539"/>
      <c r="M377" s="2539"/>
    </row>
    <row r="378" spans="1:13" ht="15.75" customHeight="1">
      <c r="A378" s="2539"/>
      <c r="B378" s="2539"/>
      <c r="C378" s="2539"/>
      <c r="D378" s="2539"/>
      <c r="E378" s="2539"/>
      <c r="F378" s="2539"/>
      <c r="G378" s="2539"/>
      <c r="H378" s="2539"/>
      <c r="I378" s="2539"/>
      <c r="J378" s="2539"/>
      <c r="K378" s="2539"/>
      <c r="L378" s="2539"/>
      <c r="M378" s="2539"/>
    </row>
    <row r="379" spans="1:13" ht="15.75" customHeight="1">
      <c r="A379" s="2539"/>
      <c r="B379" s="2539"/>
      <c r="C379" s="2539"/>
      <c r="D379" s="2539"/>
      <c r="E379" s="2539"/>
      <c r="F379" s="2539"/>
      <c r="G379" s="2539"/>
      <c r="H379" s="2539"/>
      <c r="I379" s="2539"/>
      <c r="J379" s="2539"/>
      <c r="K379" s="2539"/>
      <c r="L379" s="2539"/>
      <c r="M379" s="2539"/>
    </row>
    <row r="380" spans="1:13" ht="15.75" customHeight="1">
      <c r="A380" s="2539"/>
      <c r="B380" s="2539"/>
      <c r="C380" s="2539"/>
      <c r="D380" s="2539"/>
      <c r="E380" s="2539"/>
      <c r="F380" s="2539"/>
      <c r="G380" s="2539"/>
      <c r="H380" s="2539"/>
      <c r="I380" s="2539"/>
      <c r="J380" s="2539"/>
      <c r="K380" s="2539"/>
      <c r="L380" s="2539"/>
      <c r="M380" s="2539"/>
    </row>
    <row r="381" spans="1:13" ht="15.75" customHeight="1">
      <c r="A381" s="2539"/>
      <c r="B381" s="2539"/>
      <c r="C381" s="2539"/>
      <c r="D381" s="2539"/>
      <c r="E381" s="2539"/>
      <c r="F381" s="2539"/>
      <c r="G381" s="2539"/>
      <c r="H381" s="2539"/>
      <c r="I381" s="2539"/>
      <c r="J381" s="2539"/>
      <c r="K381" s="2539"/>
      <c r="L381" s="2539"/>
      <c r="M381" s="2539"/>
    </row>
    <row r="382" spans="1:13" ht="15.75" customHeight="1">
      <c r="A382" s="2539"/>
      <c r="B382" s="2539"/>
      <c r="C382" s="2539"/>
      <c r="D382" s="2539"/>
      <c r="E382" s="2539"/>
      <c r="F382" s="2539"/>
      <c r="G382" s="2539"/>
      <c r="H382" s="2539"/>
      <c r="I382" s="2539"/>
      <c r="J382" s="2539"/>
      <c r="K382" s="2539"/>
      <c r="L382" s="2539"/>
      <c r="M382" s="2539"/>
    </row>
    <row r="383" spans="1:13" ht="15.75" customHeight="1">
      <c r="A383" s="2539"/>
      <c r="B383" s="2539"/>
      <c r="C383" s="2539"/>
      <c r="D383" s="2539"/>
      <c r="E383" s="2539"/>
      <c r="F383" s="2539"/>
      <c r="G383" s="2539"/>
      <c r="H383" s="2539"/>
      <c r="I383" s="2539"/>
      <c r="J383" s="2539"/>
      <c r="K383" s="2539"/>
      <c r="L383" s="2539"/>
      <c r="M383" s="2539"/>
    </row>
    <row r="384" spans="1:13" ht="15.75" customHeight="1">
      <c r="A384" s="2539"/>
      <c r="B384" s="2539"/>
      <c r="C384" s="2539"/>
      <c r="D384" s="2539"/>
      <c r="E384" s="2539"/>
      <c r="F384" s="2539"/>
      <c r="G384" s="2539"/>
      <c r="H384" s="2539"/>
      <c r="I384" s="2539"/>
      <c r="J384" s="2539"/>
      <c r="K384" s="2539"/>
      <c r="L384" s="2539"/>
      <c r="M384" s="2539"/>
    </row>
    <row r="385" spans="1:13" ht="15.75" customHeight="1">
      <c r="A385" s="2539"/>
      <c r="B385" s="2539"/>
      <c r="C385" s="2539"/>
      <c r="D385" s="2539"/>
      <c r="E385" s="2539"/>
      <c r="F385" s="2539"/>
      <c r="G385" s="2539"/>
      <c r="H385" s="2539"/>
      <c r="I385" s="2539"/>
      <c r="J385" s="2539"/>
      <c r="K385" s="2539"/>
      <c r="L385" s="2539"/>
      <c r="M385" s="2539"/>
    </row>
    <row r="386" spans="1:13" ht="15.75" customHeight="1">
      <c r="A386" s="2539"/>
      <c r="B386" s="2539"/>
      <c r="C386" s="2539"/>
      <c r="D386" s="2539"/>
      <c r="E386" s="2539"/>
      <c r="F386" s="2539"/>
      <c r="G386" s="2539"/>
      <c r="H386" s="2539"/>
      <c r="I386" s="2539"/>
      <c r="J386" s="2539"/>
      <c r="K386" s="2539"/>
      <c r="L386" s="2539"/>
      <c r="M386" s="2539"/>
    </row>
    <row r="387" spans="1:13" ht="15.75" customHeight="1">
      <c r="A387" s="2539"/>
      <c r="B387" s="2539"/>
      <c r="C387" s="2539"/>
      <c r="D387" s="2539"/>
      <c r="E387" s="2539"/>
      <c r="F387" s="2539"/>
      <c r="G387" s="2539"/>
      <c r="H387" s="2539"/>
      <c r="I387" s="2539"/>
      <c r="J387" s="2539"/>
      <c r="K387" s="2539"/>
      <c r="L387" s="2539"/>
      <c r="M387" s="2539"/>
    </row>
    <row r="388" spans="1:13" ht="15.75" customHeight="1">
      <c r="A388" s="2539"/>
      <c r="B388" s="2539"/>
      <c r="C388" s="2539"/>
      <c r="D388" s="2539"/>
      <c r="E388" s="2539"/>
      <c r="F388" s="2539"/>
      <c r="G388" s="2539"/>
      <c r="H388" s="2539"/>
      <c r="I388" s="2539"/>
      <c r="J388" s="2539"/>
      <c r="K388" s="2539"/>
      <c r="L388" s="2539"/>
      <c r="M388" s="2539"/>
    </row>
    <row r="389" spans="1:13" ht="15.75" customHeight="1">
      <c r="A389" s="2539"/>
      <c r="B389" s="2539"/>
      <c r="C389" s="2539"/>
      <c r="D389" s="2539"/>
      <c r="E389" s="2539"/>
      <c r="F389" s="2539"/>
      <c r="G389" s="2539"/>
      <c r="H389" s="2539"/>
      <c r="I389" s="2539"/>
      <c r="J389" s="2539"/>
      <c r="K389" s="2539"/>
      <c r="L389" s="2539"/>
      <c r="M389" s="2539"/>
    </row>
    <row r="390" spans="1:13" ht="15.75" customHeight="1">
      <c r="A390" s="2539"/>
      <c r="B390" s="2539"/>
      <c r="C390" s="2539"/>
      <c r="D390" s="2539"/>
      <c r="E390" s="2539"/>
      <c r="F390" s="2539"/>
      <c r="G390" s="2539"/>
      <c r="H390" s="2539"/>
      <c r="I390" s="2539"/>
      <c r="J390" s="2539"/>
      <c r="K390" s="2539"/>
      <c r="L390" s="2539"/>
      <c r="M390" s="2539"/>
    </row>
    <row r="391" spans="1:13" ht="15.75" customHeight="1">
      <c r="A391" s="2539"/>
      <c r="B391" s="2539"/>
      <c r="C391" s="2539"/>
      <c r="D391" s="2539"/>
      <c r="E391" s="2539"/>
      <c r="F391" s="2539"/>
      <c r="G391" s="2539"/>
      <c r="H391" s="2539"/>
      <c r="I391" s="2539"/>
      <c r="J391" s="2539"/>
      <c r="K391" s="2539"/>
      <c r="L391" s="2539"/>
      <c r="M391" s="2539"/>
    </row>
    <row r="392" spans="1:13" ht="15.75" customHeight="1">
      <c r="A392" s="2539"/>
      <c r="B392" s="2539"/>
      <c r="C392" s="2539"/>
      <c r="D392" s="2539"/>
      <c r="E392" s="2539"/>
      <c r="F392" s="2539"/>
      <c r="G392" s="2539"/>
      <c r="H392" s="2539"/>
      <c r="I392" s="2539"/>
      <c r="J392" s="2539"/>
      <c r="K392" s="2539"/>
      <c r="L392" s="2539"/>
      <c r="M392" s="2539"/>
    </row>
    <row r="393" spans="1:13" ht="15.75" customHeight="1">
      <c r="A393" s="2539"/>
      <c r="B393" s="2539"/>
      <c r="C393" s="2539"/>
      <c r="D393" s="2539"/>
      <c r="E393" s="2539"/>
      <c r="F393" s="2539"/>
      <c r="G393" s="2539"/>
      <c r="H393" s="2539"/>
      <c r="I393" s="2539"/>
      <c r="J393" s="2539"/>
      <c r="K393" s="2539"/>
      <c r="L393" s="2539"/>
      <c r="M393" s="2539"/>
    </row>
    <row r="394" spans="1:13" ht="15.75" customHeight="1">
      <c r="A394" s="2539"/>
      <c r="B394" s="2539"/>
      <c r="C394" s="2539"/>
      <c r="D394" s="2539"/>
      <c r="E394" s="2539"/>
      <c r="F394" s="2539"/>
      <c r="G394" s="2539"/>
      <c r="H394" s="2539"/>
      <c r="I394" s="2539"/>
      <c r="J394" s="2539"/>
      <c r="K394" s="2539"/>
      <c r="L394" s="2539"/>
      <c r="M394" s="2539"/>
    </row>
    <row r="395" spans="1:13" ht="15.75" customHeight="1">
      <c r="A395" s="2539"/>
      <c r="B395" s="2539"/>
      <c r="C395" s="2539"/>
      <c r="D395" s="2539"/>
      <c r="E395" s="2539"/>
      <c r="F395" s="2539"/>
      <c r="G395" s="2539"/>
      <c r="H395" s="2539"/>
      <c r="I395" s="2539"/>
      <c r="J395" s="2539"/>
      <c r="K395" s="2539"/>
      <c r="L395" s="2539"/>
      <c r="M395" s="2539"/>
    </row>
    <row r="396" spans="1:13" ht="15.75" customHeight="1">
      <c r="A396" s="2539"/>
      <c r="B396" s="2539"/>
      <c r="C396" s="2539"/>
      <c r="D396" s="2539"/>
      <c r="E396" s="2539"/>
      <c r="F396" s="2539"/>
      <c r="G396" s="2539"/>
      <c r="H396" s="2539"/>
      <c r="I396" s="2539"/>
      <c r="J396" s="2539"/>
      <c r="K396" s="2539"/>
      <c r="L396" s="2539"/>
      <c r="M396" s="2539"/>
    </row>
    <row r="397" spans="1:13" ht="15.75" customHeight="1">
      <c r="A397" s="2539"/>
      <c r="B397" s="2539"/>
      <c r="C397" s="2539"/>
      <c r="D397" s="2539"/>
      <c r="E397" s="2539"/>
      <c r="F397" s="2539"/>
      <c r="G397" s="2539"/>
      <c r="H397" s="2539"/>
      <c r="I397" s="2539"/>
      <c r="J397" s="2539"/>
      <c r="K397" s="2539"/>
      <c r="L397" s="2539"/>
      <c r="M397" s="2539"/>
    </row>
    <row r="398" spans="1:13" ht="15.75" customHeight="1">
      <c r="A398" s="2539"/>
      <c r="B398" s="2539"/>
      <c r="C398" s="2539"/>
      <c r="D398" s="2539"/>
      <c r="E398" s="2539"/>
      <c r="F398" s="2539"/>
      <c r="G398" s="2539"/>
      <c r="H398" s="2539"/>
      <c r="I398" s="2539"/>
      <c r="J398" s="2539"/>
      <c r="K398" s="2539"/>
      <c r="L398" s="2539"/>
      <c r="M398" s="2539"/>
    </row>
    <row r="399" spans="1:13" ht="15.75" customHeight="1">
      <c r="A399" s="2539"/>
      <c r="B399" s="2539"/>
      <c r="C399" s="2539"/>
      <c r="D399" s="2539"/>
      <c r="E399" s="2539"/>
      <c r="F399" s="2539"/>
      <c r="G399" s="2539"/>
      <c r="H399" s="2539"/>
      <c r="I399" s="2539"/>
      <c r="J399" s="2539"/>
      <c r="K399" s="2539"/>
      <c r="L399" s="2539"/>
      <c r="M399" s="2539"/>
    </row>
    <row r="400" spans="1:13" ht="15.75" customHeight="1">
      <c r="A400" s="2539"/>
      <c r="B400" s="2539"/>
      <c r="C400" s="2539"/>
      <c r="D400" s="2539"/>
      <c r="E400" s="2539"/>
      <c r="F400" s="2539"/>
      <c r="G400" s="2539"/>
      <c r="H400" s="2539"/>
      <c r="I400" s="2539"/>
      <c r="J400" s="2539"/>
      <c r="K400" s="2539"/>
      <c r="L400" s="2539"/>
      <c r="M400" s="2539"/>
    </row>
    <row r="401" spans="1:13" ht="15.75" customHeight="1">
      <c r="A401" s="2539"/>
      <c r="B401" s="2539"/>
      <c r="C401" s="2539"/>
      <c r="D401" s="2539"/>
      <c r="E401" s="2539"/>
      <c r="F401" s="2539"/>
      <c r="G401" s="2539"/>
      <c r="H401" s="2539"/>
      <c r="I401" s="2539"/>
      <c r="J401" s="2539"/>
      <c r="K401" s="2539"/>
      <c r="L401" s="2539"/>
      <c r="M401" s="2539"/>
    </row>
    <row r="402" spans="1:13" ht="15.75" customHeight="1">
      <c r="A402" s="2539"/>
      <c r="B402" s="2539"/>
      <c r="C402" s="2539"/>
      <c r="D402" s="2539"/>
      <c r="E402" s="2539"/>
      <c r="F402" s="2539"/>
      <c r="G402" s="2539"/>
      <c r="H402" s="2539"/>
      <c r="I402" s="2539"/>
      <c r="J402" s="2539"/>
      <c r="K402" s="2539"/>
      <c r="L402" s="2539"/>
      <c r="M402" s="2539"/>
    </row>
    <row r="403" spans="1:13" ht="15.75" customHeight="1">
      <c r="A403" s="2539"/>
      <c r="B403" s="2539"/>
      <c r="C403" s="2539"/>
      <c r="D403" s="2539"/>
      <c r="E403" s="2539"/>
      <c r="F403" s="2539"/>
      <c r="G403" s="2539"/>
      <c r="H403" s="2539"/>
      <c r="I403" s="2539"/>
      <c r="J403" s="2539"/>
      <c r="K403" s="2539"/>
      <c r="L403" s="2539"/>
      <c r="M403" s="2539"/>
    </row>
    <row r="404" spans="1:13" ht="15.75" customHeight="1">
      <c r="A404" s="2539"/>
      <c r="B404" s="2539"/>
      <c r="C404" s="2539"/>
      <c r="D404" s="2539"/>
      <c r="E404" s="2539"/>
      <c r="F404" s="2539"/>
      <c r="G404" s="2539"/>
      <c r="H404" s="2539"/>
      <c r="I404" s="2539"/>
      <c r="J404" s="2539"/>
      <c r="K404" s="2539"/>
      <c r="L404" s="2539"/>
      <c r="M404" s="2539"/>
    </row>
    <row r="405" spans="1:13" ht="15.75" customHeight="1">
      <c r="A405" s="2539"/>
      <c r="B405" s="2539"/>
      <c r="C405" s="2539"/>
      <c r="D405" s="2539"/>
      <c r="E405" s="2539"/>
      <c r="F405" s="2539"/>
      <c r="G405" s="2539"/>
      <c r="H405" s="2539"/>
      <c r="I405" s="2539"/>
      <c r="J405" s="2539"/>
      <c r="K405" s="2539"/>
      <c r="L405" s="2539"/>
      <c r="M405" s="2539"/>
    </row>
    <row r="406" spans="1:13" ht="15.75" customHeight="1">
      <c r="A406" s="2539"/>
      <c r="B406" s="2539"/>
      <c r="C406" s="2539"/>
      <c r="D406" s="2539"/>
      <c r="E406" s="2539"/>
      <c r="F406" s="2539"/>
      <c r="G406" s="2539"/>
      <c r="H406" s="2539"/>
      <c r="I406" s="2539"/>
      <c r="J406" s="2539"/>
      <c r="K406" s="2539"/>
      <c r="L406" s="2539"/>
      <c r="M406" s="2539"/>
    </row>
    <row r="407" spans="1:13" ht="15.75" customHeight="1">
      <c r="A407" s="2539"/>
      <c r="B407" s="2539"/>
      <c r="C407" s="2539"/>
      <c r="D407" s="2539"/>
      <c r="E407" s="2539"/>
      <c r="F407" s="2539"/>
      <c r="G407" s="2539"/>
      <c r="H407" s="2539"/>
      <c r="I407" s="2539"/>
      <c r="J407" s="2539"/>
      <c r="K407" s="2539"/>
      <c r="L407" s="2539"/>
      <c r="M407" s="2539"/>
    </row>
    <row r="408" spans="1:13" ht="15.75" customHeight="1">
      <c r="A408" s="2539"/>
      <c r="B408" s="2539"/>
      <c r="C408" s="2539"/>
      <c r="D408" s="2539"/>
      <c r="E408" s="2539"/>
      <c r="F408" s="2539"/>
      <c r="G408" s="2539"/>
      <c r="H408" s="2539"/>
      <c r="I408" s="2539"/>
      <c r="J408" s="2539"/>
      <c r="K408" s="2539"/>
      <c r="L408" s="2539"/>
      <c r="M408" s="2539"/>
    </row>
    <row r="409" spans="1:13" ht="15.75" customHeight="1">
      <c r="A409" s="2539"/>
      <c r="B409" s="2539"/>
      <c r="C409" s="2539"/>
      <c r="D409" s="2539"/>
      <c r="E409" s="2539"/>
      <c r="F409" s="2539"/>
      <c r="G409" s="2539"/>
      <c r="H409" s="2539"/>
      <c r="I409" s="2539"/>
      <c r="J409" s="2539"/>
      <c r="K409" s="2539"/>
      <c r="L409" s="2539"/>
      <c r="M409" s="2539"/>
    </row>
    <row r="410" spans="1:13" ht="15.75" customHeight="1">
      <c r="A410" s="2539"/>
      <c r="B410" s="2539"/>
      <c r="C410" s="2539"/>
      <c r="D410" s="2539"/>
      <c r="E410" s="2539"/>
      <c r="F410" s="2539"/>
      <c r="G410" s="2539"/>
      <c r="H410" s="2539"/>
      <c r="I410" s="2539"/>
      <c r="J410" s="2539"/>
      <c r="K410" s="2539"/>
      <c r="L410" s="2539"/>
      <c r="M410" s="2539"/>
    </row>
    <row r="411" spans="1:13" ht="15.75" customHeight="1">
      <c r="A411" s="2539"/>
      <c r="B411" s="2539"/>
      <c r="C411" s="2539"/>
      <c r="D411" s="2539"/>
      <c r="E411" s="2539"/>
      <c r="F411" s="2539"/>
      <c r="G411" s="2539"/>
      <c r="H411" s="2539"/>
      <c r="I411" s="2539"/>
      <c r="J411" s="2539"/>
      <c r="K411" s="2539"/>
      <c r="L411" s="2539"/>
      <c r="M411" s="2539"/>
    </row>
    <row r="412" spans="1:13" ht="15.75" customHeight="1">
      <c r="A412" s="2539"/>
      <c r="B412" s="2539"/>
      <c r="C412" s="2539"/>
      <c r="D412" s="2539"/>
      <c r="E412" s="2539"/>
      <c r="F412" s="2539"/>
      <c r="G412" s="2539"/>
      <c r="H412" s="2539"/>
      <c r="I412" s="2539"/>
      <c r="J412" s="2539"/>
      <c r="K412" s="2539"/>
      <c r="L412" s="2539"/>
      <c r="M412" s="2539"/>
    </row>
    <row r="413" spans="1:13" ht="15.75" customHeight="1">
      <c r="A413" s="2539"/>
      <c r="B413" s="2539"/>
      <c r="C413" s="2539"/>
      <c r="D413" s="2539"/>
      <c r="E413" s="2539"/>
      <c r="F413" s="2539"/>
      <c r="G413" s="2539"/>
      <c r="H413" s="2539"/>
      <c r="I413" s="2539"/>
      <c r="J413" s="2539"/>
      <c r="K413" s="2539"/>
      <c r="L413" s="2539"/>
      <c r="M413" s="2539"/>
    </row>
    <row r="414" spans="1:13" ht="15.75" customHeight="1">
      <c r="A414" s="2539"/>
      <c r="B414" s="2539"/>
      <c r="C414" s="2539"/>
      <c r="D414" s="2539"/>
      <c r="E414" s="2539"/>
      <c r="F414" s="2539"/>
      <c r="G414" s="2539"/>
      <c r="H414" s="2539"/>
      <c r="I414" s="2539"/>
      <c r="J414" s="2539"/>
      <c r="K414" s="2539"/>
      <c r="L414" s="2539"/>
      <c r="M414" s="2539"/>
    </row>
    <row r="415" spans="1:13" ht="15.75" customHeight="1">
      <c r="A415" s="2539"/>
      <c r="B415" s="2539"/>
      <c r="C415" s="2539"/>
      <c r="D415" s="2539"/>
      <c r="E415" s="2539"/>
      <c r="F415" s="2539"/>
      <c r="G415" s="2539"/>
      <c r="H415" s="2539"/>
      <c r="I415" s="2539"/>
      <c r="J415" s="2539"/>
      <c r="K415" s="2539"/>
      <c r="L415" s="2539"/>
      <c r="M415" s="2539"/>
    </row>
    <row r="416" spans="1:13" ht="15.75" customHeight="1">
      <c r="A416" s="2539"/>
      <c r="B416" s="2539"/>
      <c r="C416" s="2539"/>
      <c r="D416" s="2539"/>
      <c r="E416" s="2539"/>
      <c r="F416" s="2539"/>
      <c r="G416" s="2539"/>
      <c r="H416" s="2539"/>
      <c r="I416" s="2539"/>
      <c r="J416" s="2539"/>
      <c r="K416" s="2539"/>
      <c r="L416" s="2539"/>
      <c r="M416" s="2539"/>
    </row>
    <row r="417" spans="1:13" ht="15.75" customHeight="1">
      <c r="A417" s="2539"/>
      <c r="B417" s="2539"/>
      <c r="C417" s="2539"/>
      <c r="D417" s="2539"/>
      <c r="E417" s="2539"/>
      <c r="F417" s="2539"/>
      <c r="G417" s="2539"/>
      <c r="H417" s="2539"/>
      <c r="I417" s="2539"/>
      <c r="J417" s="2539"/>
      <c r="K417" s="2539"/>
      <c r="L417" s="2539"/>
      <c r="M417" s="2539"/>
    </row>
    <row r="418" spans="1:13" ht="15.75" customHeight="1">
      <c r="A418" s="2539"/>
      <c r="B418" s="2539"/>
      <c r="C418" s="2539"/>
      <c r="D418" s="2539"/>
      <c r="E418" s="2539"/>
      <c r="F418" s="2539"/>
      <c r="G418" s="2539"/>
      <c r="H418" s="2539"/>
      <c r="I418" s="2539"/>
      <c r="J418" s="2539"/>
      <c r="K418" s="2539"/>
      <c r="L418" s="2539"/>
      <c r="M418" s="2539"/>
    </row>
    <row r="419" spans="1:13" ht="15.75" customHeight="1">
      <c r="A419" s="2539"/>
      <c r="B419" s="2539"/>
      <c r="C419" s="2539"/>
      <c r="D419" s="2539"/>
      <c r="E419" s="2539"/>
      <c r="F419" s="2539"/>
      <c r="G419" s="2539"/>
      <c r="H419" s="2539"/>
      <c r="I419" s="2539"/>
      <c r="J419" s="2539"/>
      <c r="K419" s="2539"/>
      <c r="L419" s="2539"/>
      <c r="M419" s="2539"/>
    </row>
    <row r="420" spans="1:13" ht="15.75" customHeight="1">
      <c r="A420" s="2539"/>
      <c r="B420" s="2539"/>
      <c r="C420" s="2539"/>
      <c r="D420" s="2539"/>
      <c r="E420" s="2539"/>
      <c r="F420" s="2539"/>
      <c r="G420" s="2539"/>
      <c r="H420" s="2539"/>
      <c r="I420" s="2539"/>
      <c r="J420" s="2539"/>
      <c r="K420" s="2539"/>
      <c r="L420" s="2539"/>
      <c r="M420" s="2539"/>
    </row>
    <row r="421" spans="1:13" ht="15.75" customHeight="1">
      <c r="A421" s="2539"/>
      <c r="B421" s="2539"/>
      <c r="C421" s="2539"/>
      <c r="D421" s="2539"/>
      <c r="E421" s="2539"/>
      <c r="F421" s="2539"/>
      <c r="G421" s="2539"/>
      <c r="H421" s="2539"/>
      <c r="I421" s="2539"/>
      <c r="J421" s="2539"/>
      <c r="K421" s="2539"/>
      <c r="L421" s="2539"/>
      <c r="M421" s="2539"/>
    </row>
    <row r="422" spans="1:13" ht="15.75" customHeight="1">
      <c r="A422" s="2539"/>
      <c r="B422" s="2539"/>
      <c r="C422" s="2539"/>
      <c r="D422" s="2539"/>
      <c r="E422" s="2539"/>
      <c r="F422" s="2539"/>
      <c r="G422" s="2539"/>
      <c r="H422" s="2539"/>
      <c r="I422" s="2539"/>
      <c r="J422" s="2539"/>
      <c r="K422" s="2539"/>
      <c r="L422" s="2539"/>
      <c r="M422" s="2539"/>
    </row>
    <row r="423" spans="1:13" ht="15.75" customHeight="1">
      <c r="A423" s="2539"/>
      <c r="B423" s="2539"/>
      <c r="C423" s="2539"/>
      <c r="D423" s="2539"/>
      <c r="E423" s="2539"/>
      <c r="F423" s="2539"/>
      <c r="G423" s="2539"/>
      <c r="H423" s="2539"/>
      <c r="I423" s="2539"/>
      <c r="J423" s="2539"/>
      <c r="K423" s="2539"/>
      <c r="L423" s="2539"/>
      <c r="M423" s="2539"/>
    </row>
    <row r="424" spans="1:13" ht="15.75" customHeight="1">
      <c r="A424" s="2539"/>
      <c r="B424" s="2539"/>
      <c r="C424" s="2539"/>
      <c r="D424" s="2539"/>
      <c r="E424" s="2539"/>
      <c r="F424" s="2539"/>
      <c r="G424" s="2539"/>
      <c r="H424" s="2539"/>
      <c r="I424" s="2539"/>
      <c r="J424" s="2539"/>
      <c r="K424" s="2539"/>
      <c r="L424" s="2539"/>
      <c r="M424" s="2539"/>
    </row>
    <row r="425" spans="1:13" ht="15.75" customHeight="1">
      <c r="A425" s="2539"/>
      <c r="B425" s="2539"/>
      <c r="C425" s="2539"/>
      <c r="D425" s="2539"/>
      <c r="E425" s="2539"/>
      <c r="F425" s="2539"/>
      <c r="G425" s="2539"/>
      <c r="H425" s="2539"/>
      <c r="I425" s="2539"/>
      <c r="J425" s="2539"/>
      <c r="K425" s="2539"/>
      <c r="L425" s="2539"/>
      <c r="M425" s="2539"/>
    </row>
    <row r="426" spans="1:13" ht="15.75" customHeight="1">
      <c r="A426" s="2539"/>
      <c r="B426" s="2539"/>
      <c r="C426" s="2539"/>
      <c r="D426" s="2539"/>
      <c r="E426" s="2539"/>
      <c r="F426" s="2539"/>
      <c r="G426" s="2539"/>
      <c r="H426" s="2539"/>
      <c r="I426" s="2539"/>
      <c r="J426" s="2539"/>
      <c r="K426" s="2539"/>
      <c r="L426" s="2539"/>
      <c r="M426" s="2539"/>
    </row>
    <row r="427" spans="1:13" ht="15.75" customHeight="1">
      <c r="A427" s="2539"/>
      <c r="B427" s="2539"/>
      <c r="C427" s="2539"/>
      <c r="D427" s="2539"/>
      <c r="E427" s="2539"/>
      <c r="F427" s="2539"/>
      <c r="G427" s="2539"/>
      <c r="H427" s="2539"/>
      <c r="I427" s="2539"/>
      <c r="J427" s="2539"/>
      <c r="K427" s="2539"/>
      <c r="L427" s="2539"/>
      <c r="M427" s="2539"/>
    </row>
    <row r="428" spans="1:13" ht="15.75" customHeight="1">
      <c r="A428" s="2539"/>
      <c r="B428" s="2539"/>
      <c r="C428" s="2539"/>
      <c r="D428" s="2539"/>
      <c r="E428" s="2539"/>
      <c r="F428" s="2539"/>
      <c r="G428" s="2539"/>
      <c r="H428" s="2539"/>
      <c r="I428" s="2539"/>
      <c r="J428" s="2539"/>
      <c r="K428" s="2539"/>
      <c r="L428" s="2539"/>
      <c r="M428" s="2539"/>
    </row>
    <row r="429" spans="1:13" ht="15.75" customHeight="1">
      <c r="A429" s="2539"/>
      <c r="B429" s="2539"/>
      <c r="C429" s="2539"/>
      <c r="D429" s="2539"/>
      <c r="E429" s="2539"/>
      <c r="F429" s="2539"/>
      <c r="G429" s="2539"/>
      <c r="H429" s="2539"/>
      <c r="I429" s="2539"/>
      <c r="J429" s="2539"/>
      <c r="K429" s="2539"/>
      <c r="L429" s="2539"/>
      <c r="M429" s="2539"/>
    </row>
    <row r="430" spans="1:13" ht="15.75" customHeight="1">
      <c r="A430" s="2539"/>
      <c r="B430" s="2539"/>
      <c r="C430" s="2539"/>
      <c r="D430" s="2539"/>
      <c r="E430" s="2539"/>
      <c r="F430" s="2539"/>
      <c r="G430" s="2539"/>
      <c r="H430" s="2539"/>
      <c r="I430" s="2539"/>
      <c r="J430" s="2539"/>
      <c r="K430" s="2539"/>
      <c r="L430" s="2539"/>
      <c r="M430" s="2539"/>
    </row>
    <row r="431" spans="1:13" ht="15.75" customHeight="1">
      <c r="A431" s="2539"/>
      <c r="B431" s="2539"/>
      <c r="C431" s="2539"/>
      <c r="D431" s="2539"/>
      <c r="E431" s="2539"/>
      <c r="F431" s="2539"/>
      <c r="G431" s="2539"/>
      <c r="H431" s="2539"/>
      <c r="I431" s="2539"/>
      <c r="J431" s="2539"/>
      <c r="K431" s="2539"/>
      <c r="L431" s="2539"/>
      <c r="M431" s="2539"/>
    </row>
    <row r="432" spans="1:13" ht="15.75" customHeight="1">
      <c r="A432" s="2539"/>
      <c r="B432" s="2539"/>
      <c r="C432" s="2539"/>
      <c r="D432" s="2539"/>
      <c r="E432" s="2539"/>
      <c r="F432" s="2539"/>
      <c r="G432" s="2539"/>
      <c r="H432" s="2539"/>
      <c r="I432" s="2539"/>
      <c r="J432" s="2539"/>
      <c r="K432" s="2539"/>
      <c r="L432" s="2539"/>
      <c r="M432" s="2539"/>
    </row>
    <row r="433" spans="1:13" ht="15.75" customHeight="1">
      <c r="A433" s="2539"/>
      <c r="B433" s="2539"/>
      <c r="C433" s="2539"/>
      <c r="D433" s="2539"/>
      <c r="E433" s="2539"/>
      <c r="F433" s="2539"/>
      <c r="G433" s="2539"/>
      <c r="H433" s="2539"/>
      <c r="I433" s="2539"/>
      <c r="J433" s="2539"/>
      <c r="K433" s="2539"/>
      <c r="L433" s="2539"/>
      <c r="M433" s="2539"/>
    </row>
    <row r="434" spans="1:13" ht="15.75" customHeight="1">
      <c r="A434" s="2539"/>
      <c r="B434" s="2539"/>
      <c r="C434" s="2539"/>
      <c r="D434" s="2539"/>
      <c r="E434" s="2539"/>
      <c r="F434" s="2539"/>
      <c r="G434" s="2539"/>
      <c r="H434" s="2539"/>
      <c r="I434" s="2539"/>
      <c r="J434" s="2539"/>
      <c r="K434" s="2539"/>
      <c r="L434" s="2539"/>
      <c r="M434" s="2539"/>
    </row>
    <row r="435" spans="1:13" ht="15.75" customHeight="1">
      <c r="A435" s="2539"/>
      <c r="B435" s="2539"/>
      <c r="C435" s="2539"/>
      <c r="D435" s="2539"/>
      <c r="E435" s="2539"/>
      <c r="F435" s="2539"/>
      <c r="G435" s="2539"/>
      <c r="H435" s="2539"/>
      <c r="I435" s="2539"/>
      <c r="J435" s="2539"/>
      <c r="K435" s="2539"/>
      <c r="L435" s="2539"/>
      <c r="M435" s="2539"/>
    </row>
    <row r="436" spans="1:13" ht="15.75" customHeight="1">
      <c r="A436" s="2539"/>
      <c r="B436" s="2539"/>
      <c r="C436" s="2539"/>
      <c r="D436" s="2539"/>
      <c r="E436" s="2539"/>
      <c r="F436" s="2539"/>
      <c r="G436" s="2539"/>
      <c r="H436" s="2539"/>
      <c r="I436" s="2539"/>
      <c r="J436" s="2539"/>
      <c r="K436" s="2539"/>
      <c r="L436" s="2539"/>
      <c r="M436" s="2539"/>
    </row>
    <row r="437" spans="1:13" ht="15.75" customHeight="1">
      <c r="A437" s="2539"/>
      <c r="B437" s="2539"/>
      <c r="C437" s="2539"/>
      <c r="D437" s="2539"/>
      <c r="E437" s="2539"/>
      <c r="F437" s="2539"/>
      <c r="G437" s="2539"/>
      <c r="H437" s="2539"/>
      <c r="I437" s="2539"/>
      <c r="J437" s="2539"/>
      <c r="K437" s="2539"/>
      <c r="L437" s="2539"/>
      <c r="M437" s="2539"/>
    </row>
    <row r="438" spans="1:13" ht="15.75" customHeight="1">
      <c r="A438" s="2539"/>
      <c r="B438" s="2539"/>
      <c r="C438" s="2539"/>
      <c r="D438" s="2539"/>
      <c r="E438" s="2539"/>
      <c r="F438" s="2539"/>
      <c r="G438" s="2539"/>
      <c r="H438" s="2539"/>
      <c r="I438" s="2539"/>
      <c r="J438" s="2539"/>
      <c r="K438" s="2539"/>
      <c r="L438" s="2539"/>
      <c r="M438" s="2539"/>
    </row>
    <row r="439" spans="1:13" ht="15.75" customHeight="1">
      <c r="A439" s="2539"/>
      <c r="B439" s="2539"/>
      <c r="C439" s="2539"/>
      <c r="D439" s="2539"/>
      <c r="E439" s="2539"/>
      <c r="F439" s="2539"/>
      <c r="G439" s="2539"/>
      <c r="H439" s="2539"/>
      <c r="I439" s="2539"/>
      <c r="J439" s="2539"/>
      <c r="K439" s="2539"/>
      <c r="L439" s="2539"/>
      <c r="M439" s="2539"/>
    </row>
    <row r="440" spans="1:13" ht="15.75" customHeight="1">
      <c r="A440" s="2539"/>
      <c r="B440" s="2539"/>
      <c r="C440" s="2539"/>
      <c r="D440" s="2539"/>
      <c r="E440" s="2539"/>
      <c r="F440" s="2539"/>
      <c r="G440" s="2539"/>
      <c r="H440" s="2539"/>
      <c r="I440" s="2539"/>
      <c r="J440" s="2539"/>
      <c r="K440" s="2539"/>
      <c r="L440" s="2539"/>
      <c r="M440" s="2539"/>
    </row>
    <row r="441" spans="1:13" ht="15.75" customHeight="1">
      <c r="A441" s="2539"/>
      <c r="B441" s="2539"/>
      <c r="C441" s="2539"/>
      <c r="D441" s="2539"/>
      <c r="E441" s="2539"/>
      <c r="F441" s="2539"/>
      <c r="G441" s="2539"/>
      <c r="H441" s="2539"/>
      <c r="I441" s="2539"/>
      <c r="J441" s="2539"/>
      <c r="K441" s="2539"/>
      <c r="L441" s="2539"/>
      <c r="M441" s="2539"/>
    </row>
    <row r="442" spans="1:13" ht="15.75" customHeight="1">
      <c r="A442" s="2539"/>
      <c r="B442" s="2539"/>
      <c r="C442" s="2539"/>
      <c r="D442" s="2539"/>
      <c r="E442" s="2539"/>
      <c r="F442" s="2539"/>
      <c r="G442" s="2539"/>
      <c r="H442" s="2539"/>
      <c r="I442" s="2539"/>
      <c r="J442" s="2539"/>
      <c r="K442" s="2539"/>
      <c r="L442" s="2539"/>
      <c r="M442" s="2539"/>
    </row>
    <row r="443" spans="1:13" ht="15.75" customHeight="1">
      <c r="A443" s="2539"/>
      <c r="B443" s="2539"/>
      <c r="C443" s="2539"/>
      <c r="D443" s="2539"/>
      <c r="E443" s="2539"/>
      <c r="F443" s="2539"/>
      <c r="G443" s="2539"/>
      <c r="H443" s="2539"/>
      <c r="I443" s="2539"/>
      <c r="J443" s="2539"/>
      <c r="K443" s="2539"/>
      <c r="L443" s="2539"/>
      <c r="M443" s="2539"/>
    </row>
    <row r="444" spans="1:13" ht="15.75" customHeight="1">
      <c r="A444" s="2539"/>
      <c r="B444" s="2539"/>
      <c r="C444" s="2539"/>
      <c r="D444" s="2539"/>
      <c r="E444" s="2539"/>
      <c r="F444" s="2539"/>
      <c r="G444" s="2539"/>
      <c r="H444" s="2539"/>
      <c r="I444" s="2539"/>
      <c r="J444" s="2539"/>
      <c r="K444" s="2539"/>
      <c r="L444" s="2539"/>
      <c r="M444" s="2539"/>
    </row>
    <row r="445" spans="1:13" ht="15.75" customHeight="1">
      <c r="A445" s="2539"/>
      <c r="B445" s="2539"/>
      <c r="C445" s="2539"/>
      <c r="D445" s="2539"/>
      <c r="E445" s="2539"/>
      <c r="F445" s="2539"/>
      <c r="G445" s="2539"/>
      <c r="H445" s="2539"/>
      <c r="I445" s="2539"/>
      <c r="J445" s="2539"/>
      <c r="K445" s="2539"/>
      <c r="L445" s="2539"/>
      <c r="M445" s="2539"/>
    </row>
    <row r="446" spans="1:13" ht="15.75" customHeight="1">
      <c r="A446" s="2539"/>
      <c r="B446" s="2539"/>
      <c r="C446" s="2539"/>
      <c r="D446" s="2539"/>
      <c r="E446" s="2539"/>
      <c r="F446" s="2539"/>
      <c r="G446" s="2539"/>
      <c r="H446" s="2539"/>
      <c r="I446" s="2539"/>
      <c r="J446" s="2539"/>
      <c r="K446" s="2539"/>
      <c r="L446" s="2539"/>
      <c r="M446" s="2539"/>
    </row>
    <row r="447" spans="1:13" ht="15.75" customHeight="1">
      <c r="A447" s="2539"/>
      <c r="B447" s="2539"/>
      <c r="C447" s="2539"/>
      <c r="D447" s="2539"/>
      <c r="E447" s="2539"/>
      <c r="F447" s="2539"/>
      <c r="G447" s="2539"/>
      <c r="H447" s="2539"/>
      <c r="I447" s="2539"/>
      <c r="J447" s="2539"/>
      <c r="K447" s="2539"/>
      <c r="L447" s="2539"/>
      <c r="M447" s="2539"/>
    </row>
    <row r="448" spans="1:13" ht="15.75" customHeight="1">
      <c r="A448" s="2539"/>
      <c r="B448" s="2539"/>
      <c r="C448" s="2539"/>
      <c r="D448" s="2539"/>
      <c r="E448" s="2539"/>
      <c r="F448" s="2539"/>
      <c r="G448" s="2539"/>
      <c r="H448" s="2539"/>
      <c r="I448" s="2539"/>
      <c r="J448" s="2539"/>
      <c r="K448" s="2539"/>
      <c r="L448" s="2539"/>
      <c r="M448" s="2539"/>
    </row>
    <row r="449" spans="1:13" ht="15.75" customHeight="1">
      <c r="A449" s="2539"/>
      <c r="B449" s="2539"/>
      <c r="C449" s="2539"/>
      <c r="D449" s="2539"/>
      <c r="E449" s="2539"/>
      <c r="F449" s="2539"/>
      <c r="G449" s="2539"/>
      <c r="H449" s="2539"/>
      <c r="I449" s="2539"/>
      <c r="J449" s="2539"/>
      <c r="K449" s="2539"/>
      <c r="L449" s="2539"/>
      <c r="M449" s="2539"/>
    </row>
    <row r="450" spans="1:13" ht="15.75" customHeight="1">
      <c r="A450" s="2539"/>
      <c r="B450" s="2539"/>
      <c r="C450" s="2539"/>
      <c r="D450" s="2539"/>
      <c r="E450" s="2539"/>
      <c r="F450" s="2539"/>
      <c r="G450" s="2539"/>
      <c r="H450" s="2539"/>
      <c r="I450" s="2539"/>
      <c r="J450" s="2539"/>
      <c r="K450" s="2539"/>
      <c r="L450" s="2539"/>
      <c r="M450" s="2539"/>
    </row>
    <row r="451" spans="1:13" ht="15.75" customHeight="1">
      <c r="A451" s="2539"/>
      <c r="B451" s="2539"/>
      <c r="C451" s="2539"/>
      <c r="D451" s="2539"/>
      <c r="E451" s="2539"/>
      <c r="F451" s="2539"/>
      <c r="G451" s="2539"/>
      <c r="H451" s="2539"/>
      <c r="I451" s="2539"/>
      <c r="J451" s="2539"/>
      <c r="K451" s="2539"/>
      <c r="L451" s="2539"/>
      <c r="M451" s="2539"/>
    </row>
    <row r="452" spans="1:13" ht="15.75" customHeight="1">
      <c r="A452" s="2539"/>
      <c r="B452" s="2539"/>
      <c r="C452" s="2539"/>
      <c r="D452" s="2539"/>
      <c r="E452" s="2539"/>
      <c r="F452" s="2539"/>
      <c r="G452" s="2539"/>
      <c r="H452" s="2539"/>
      <c r="I452" s="2539"/>
      <c r="J452" s="2539"/>
      <c r="K452" s="2539"/>
      <c r="L452" s="2539"/>
      <c r="M452" s="2539"/>
    </row>
    <row r="453" spans="1:13" ht="15.75" customHeight="1">
      <c r="A453" s="2539"/>
      <c r="B453" s="2539"/>
      <c r="C453" s="2539"/>
      <c r="D453" s="2539"/>
      <c r="E453" s="2539"/>
      <c r="F453" s="2539"/>
      <c r="G453" s="2539"/>
      <c r="H453" s="2539"/>
      <c r="I453" s="2539"/>
      <c r="J453" s="2539"/>
      <c r="K453" s="2539"/>
      <c r="L453" s="2539"/>
      <c r="M453" s="2539"/>
    </row>
    <row r="454" spans="1:13" ht="15.75" customHeight="1">
      <c r="A454" s="2539"/>
      <c r="B454" s="2539"/>
      <c r="C454" s="2539"/>
      <c r="D454" s="2539"/>
      <c r="E454" s="2539"/>
      <c r="F454" s="2539"/>
      <c r="G454" s="2539"/>
      <c r="H454" s="2539"/>
      <c r="I454" s="2539"/>
      <c r="J454" s="2539"/>
      <c r="K454" s="2539"/>
      <c r="L454" s="2539"/>
      <c r="M454" s="2539"/>
    </row>
    <row r="455" spans="1:13" ht="15.75" customHeight="1">
      <c r="A455" s="2539"/>
      <c r="B455" s="2539"/>
      <c r="C455" s="2539"/>
      <c r="D455" s="2539"/>
      <c r="E455" s="2539"/>
      <c r="F455" s="2539"/>
      <c r="G455" s="2539"/>
      <c r="H455" s="2539"/>
      <c r="I455" s="2539"/>
      <c r="J455" s="2539"/>
      <c r="K455" s="2539"/>
      <c r="L455" s="2539"/>
      <c r="M455" s="2539"/>
    </row>
    <row r="456" spans="1:13" ht="15.75" customHeight="1">
      <c r="A456" s="2539"/>
      <c r="B456" s="2539"/>
      <c r="C456" s="2539"/>
      <c r="D456" s="2539"/>
      <c r="E456" s="2539"/>
      <c r="F456" s="2539"/>
      <c r="G456" s="2539"/>
      <c r="H456" s="2539"/>
      <c r="I456" s="2539"/>
      <c r="J456" s="2539"/>
      <c r="K456" s="2539"/>
      <c r="L456" s="2539"/>
      <c r="M456" s="2539"/>
    </row>
    <row r="457" spans="1:13" ht="15.75" customHeight="1">
      <c r="A457" s="2539"/>
      <c r="B457" s="2539"/>
      <c r="C457" s="2539"/>
      <c r="D457" s="2539"/>
      <c r="E457" s="2539"/>
      <c r="F457" s="2539"/>
      <c r="G457" s="2539"/>
      <c r="H457" s="2539"/>
      <c r="I457" s="2539"/>
      <c r="J457" s="2539"/>
      <c r="K457" s="2539"/>
      <c r="L457" s="2539"/>
      <c r="M457" s="2539"/>
    </row>
    <row r="458" spans="1:13" ht="15.75" customHeight="1">
      <c r="A458" s="2539"/>
      <c r="B458" s="2539"/>
      <c r="C458" s="2539"/>
      <c r="D458" s="2539"/>
      <c r="E458" s="2539"/>
      <c r="F458" s="2539"/>
      <c r="G458" s="2539"/>
      <c r="H458" s="2539"/>
      <c r="I458" s="2539"/>
      <c r="J458" s="2539"/>
      <c r="K458" s="2539"/>
      <c r="L458" s="2539"/>
      <c r="M458" s="2539"/>
    </row>
    <row r="459" spans="1:13" ht="15.75" customHeight="1">
      <c r="A459" s="2539"/>
      <c r="B459" s="2539"/>
      <c r="C459" s="2539"/>
      <c r="D459" s="2539"/>
      <c r="E459" s="2539"/>
      <c r="F459" s="2539"/>
      <c r="G459" s="2539"/>
      <c r="H459" s="2539"/>
      <c r="I459" s="2539"/>
      <c r="J459" s="2539"/>
      <c r="K459" s="2539"/>
      <c r="L459" s="2539"/>
      <c r="M459" s="2539"/>
    </row>
    <row r="460" spans="1:13" ht="15.75" customHeight="1">
      <c r="A460" s="2539"/>
      <c r="B460" s="2539"/>
      <c r="C460" s="2539"/>
      <c r="D460" s="2539"/>
      <c r="E460" s="2539"/>
      <c r="F460" s="2539"/>
      <c r="G460" s="2539"/>
      <c r="H460" s="2539"/>
      <c r="I460" s="2539"/>
      <c r="J460" s="2539"/>
      <c r="K460" s="2539"/>
      <c r="L460" s="2539"/>
      <c r="M460" s="2539"/>
    </row>
    <row r="461" spans="1:13" ht="15.75" customHeight="1">
      <c r="A461" s="2539"/>
      <c r="B461" s="2539"/>
      <c r="C461" s="2539"/>
      <c r="D461" s="2539"/>
      <c r="E461" s="2539"/>
      <c r="F461" s="2539"/>
      <c r="G461" s="2539"/>
      <c r="H461" s="2539"/>
      <c r="I461" s="2539"/>
      <c r="J461" s="2539"/>
      <c r="K461" s="2539"/>
      <c r="L461" s="2539"/>
      <c r="M461" s="2539"/>
    </row>
    <row r="462" spans="1:13" ht="15.75" customHeight="1">
      <c r="A462" s="2539"/>
      <c r="B462" s="2539"/>
      <c r="C462" s="2539"/>
      <c r="D462" s="2539"/>
      <c r="E462" s="2539"/>
      <c r="F462" s="2539"/>
      <c r="G462" s="2539"/>
      <c r="H462" s="2539"/>
      <c r="I462" s="2539"/>
      <c r="J462" s="2539"/>
      <c r="K462" s="2539"/>
      <c r="L462" s="2539"/>
      <c r="M462" s="2539"/>
    </row>
    <row r="463" spans="1:13" ht="15.75" customHeight="1">
      <c r="A463" s="2539"/>
      <c r="B463" s="2539"/>
      <c r="C463" s="2539"/>
      <c r="D463" s="2539"/>
      <c r="E463" s="2539"/>
      <c r="F463" s="2539"/>
      <c r="G463" s="2539"/>
      <c r="H463" s="2539"/>
      <c r="I463" s="2539"/>
      <c r="J463" s="2539"/>
      <c r="K463" s="2539"/>
      <c r="L463" s="2539"/>
      <c r="M463" s="2539"/>
    </row>
    <row r="464" spans="1:13" ht="15.75" customHeight="1">
      <c r="A464" s="2539"/>
      <c r="B464" s="2539"/>
      <c r="C464" s="2539"/>
      <c r="D464" s="2539"/>
      <c r="E464" s="2539"/>
      <c r="F464" s="2539"/>
      <c r="G464" s="2539"/>
      <c r="H464" s="2539"/>
      <c r="I464" s="2539"/>
      <c r="J464" s="2539"/>
      <c r="K464" s="2539"/>
      <c r="L464" s="2539"/>
      <c r="M464" s="2539"/>
    </row>
    <row r="465" spans="1:13" ht="15.75" customHeight="1">
      <c r="A465" s="2539"/>
      <c r="B465" s="2539"/>
      <c r="C465" s="2539"/>
      <c r="D465" s="2539"/>
      <c r="E465" s="2539"/>
      <c r="F465" s="2539"/>
      <c r="G465" s="2539"/>
      <c r="H465" s="2539"/>
      <c r="I465" s="2539"/>
      <c r="J465" s="2539"/>
      <c r="K465" s="2539"/>
      <c r="L465" s="2539"/>
      <c r="M465" s="2539"/>
    </row>
    <row r="466" spans="1:13" ht="15.75" customHeight="1">
      <c r="A466" s="2539"/>
      <c r="B466" s="2539"/>
      <c r="C466" s="2539"/>
      <c r="D466" s="2539"/>
      <c r="E466" s="2539"/>
      <c r="F466" s="2539"/>
      <c r="G466" s="2539"/>
      <c r="H466" s="2539"/>
      <c r="I466" s="2539"/>
      <c r="J466" s="2539"/>
      <c r="K466" s="2539"/>
      <c r="L466" s="2539"/>
      <c r="M466" s="2539"/>
    </row>
    <row r="467" spans="1:13" ht="15.75" customHeight="1">
      <c r="A467" s="2539"/>
      <c r="B467" s="2539"/>
      <c r="C467" s="2539"/>
      <c r="D467" s="2539"/>
      <c r="E467" s="2539"/>
      <c r="F467" s="2539"/>
      <c r="G467" s="2539"/>
      <c r="H467" s="2539"/>
      <c r="I467" s="2539"/>
      <c r="J467" s="2539"/>
      <c r="K467" s="2539"/>
      <c r="L467" s="2539"/>
      <c r="M467" s="2539"/>
    </row>
    <row r="468" spans="1:13" ht="15.75" customHeight="1">
      <c r="A468" s="2539"/>
      <c r="B468" s="2539"/>
      <c r="C468" s="2539"/>
      <c r="D468" s="2539"/>
      <c r="E468" s="2539"/>
      <c r="F468" s="2539"/>
      <c r="G468" s="2539"/>
      <c r="H468" s="2539"/>
      <c r="I468" s="2539"/>
      <c r="J468" s="2539"/>
      <c r="K468" s="2539"/>
      <c r="L468" s="2539"/>
      <c r="M468" s="2539"/>
    </row>
    <row r="469" spans="1:13" ht="15.75" customHeight="1">
      <c r="A469" s="2539"/>
      <c r="B469" s="2539"/>
      <c r="C469" s="2539"/>
      <c r="D469" s="2539"/>
      <c r="E469" s="2539"/>
      <c r="F469" s="2539"/>
      <c r="G469" s="2539"/>
      <c r="H469" s="2539"/>
      <c r="I469" s="2539"/>
      <c r="J469" s="2539"/>
      <c r="K469" s="2539"/>
      <c r="L469" s="2539"/>
      <c r="M469" s="2539"/>
    </row>
    <row r="470" spans="1:13" ht="15.75" customHeight="1">
      <c r="A470" s="2539"/>
      <c r="B470" s="2539"/>
      <c r="C470" s="2539"/>
      <c r="D470" s="2539"/>
      <c r="E470" s="2539"/>
      <c r="F470" s="2539"/>
      <c r="G470" s="2539"/>
      <c r="H470" s="2539"/>
      <c r="I470" s="2539"/>
      <c r="J470" s="2539"/>
      <c r="K470" s="2539"/>
      <c r="L470" s="2539"/>
      <c r="M470" s="2539"/>
    </row>
    <row r="471" spans="1:13" ht="15.75" customHeight="1">
      <c r="A471" s="2539"/>
      <c r="B471" s="2539"/>
      <c r="C471" s="2539"/>
      <c r="D471" s="2539"/>
      <c r="E471" s="2539"/>
      <c r="F471" s="2539"/>
      <c r="G471" s="2539"/>
      <c r="H471" s="2539"/>
      <c r="I471" s="2539"/>
      <c r="J471" s="2539"/>
      <c r="K471" s="2539"/>
      <c r="L471" s="2539"/>
      <c r="M471" s="2539"/>
    </row>
    <row r="472" spans="1:13" ht="15.75" customHeight="1">
      <c r="A472" s="2539"/>
      <c r="B472" s="2539"/>
      <c r="C472" s="2539"/>
      <c r="D472" s="2539"/>
      <c r="E472" s="2539"/>
      <c r="F472" s="2539"/>
      <c r="G472" s="2539"/>
      <c r="H472" s="2539"/>
      <c r="I472" s="2539"/>
      <c r="J472" s="2539"/>
      <c r="K472" s="2539"/>
      <c r="L472" s="2539"/>
      <c r="M472" s="2539"/>
    </row>
    <row r="473" spans="1:13" ht="15.75" customHeight="1">
      <c r="A473" s="2539"/>
      <c r="B473" s="2539"/>
      <c r="C473" s="2539"/>
      <c r="D473" s="2539"/>
      <c r="E473" s="2539"/>
      <c r="F473" s="2539"/>
      <c r="G473" s="2539"/>
      <c r="H473" s="2539"/>
      <c r="I473" s="2539"/>
      <c r="J473" s="2539"/>
      <c r="K473" s="2539"/>
      <c r="L473" s="2539"/>
      <c r="M473" s="2539"/>
    </row>
    <row r="474" spans="1:13" ht="15.75" customHeight="1">
      <c r="A474" s="2539"/>
      <c r="B474" s="2539"/>
      <c r="C474" s="2539"/>
      <c r="D474" s="2539"/>
      <c r="E474" s="2539"/>
      <c r="F474" s="2539"/>
      <c r="G474" s="2539"/>
      <c r="H474" s="2539"/>
      <c r="I474" s="2539"/>
      <c r="J474" s="2539"/>
      <c r="K474" s="2539"/>
      <c r="L474" s="2539"/>
      <c r="M474" s="2539"/>
    </row>
    <row r="475" spans="1:13" ht="15.75" customHeight="1">
      <c r="A475" s="2539"/>
      <c r="B475" s="2539"/>
      <c r="C475" s="2539"/>
      <c r="D475" s="2539"/>
      <c r="E475" s="2539"/>
      <c r="F475" s="2539"/>
      <c r="G475" s="2539"/>
      <c r="H475" s="2539"/>
      <c r="I475" s="2539"/>
      <c r="J475" s="2539"/>
      <c r="K475" s="2539"/>
      <c r="L475" s="2539"/>
      <c r="M475" s="2539"/>
    </row>
    <row r="476" spans="1:13" ht="15.75" customHeight="1">
      <c r="A476" s="2539"/>
      <c r="B476" s="2539"/>
      <c r="C476" s="2539"/>
      <c r="D476" s="2539"/>
      <c r="E476" s="2539"/>
      <c r="F476" s="2539"/>
      <c r="G476" s="2539"/>
      <c r="H476" s="2539"/>
      <c r="I476" s="2539"/>
      <c r="J476" s="2539"/>
      <c r="K476" s="2539"/>
      <c r="L476" s="2539"/>
      <c r="M476" s="2539"/>
    </row>
    <row r="477" spans="1:13" ht="15.75" customHeight="1">
      <c r="A477" s="2539"/>
      <c r="B477" s="2539"/>
      <c r="C477" s="2539"/>
      <c r="D477" s="2539"/>
      <c r="E477" s="2539"/>
      <c r="F477" s="2539"/>
      <c r="G477" s="2539"/>
      <c r="H477" s="2539"/>
      <c r="I477" s="2539"/>
      <c r="J477" s="2539"/>
      <c r="K477" s="2539"/>
      <c r="L477" s="2539"/>
      <c r="M477" s="2539"/>
    </row>
    <row r="478" spans="1:13" ht="15.75" customHeight="1">
      <c r="A478" s="2539"/>
      <c r="B478" s="2539"/>
      <c r="C478" s="2539"/>
      <c r="D478" s="2539"/>
      <c r="E478" s="2539"/>
      <c r="F478" s="2539"/>
      <c r="G478" s="2539"/>
      <c r="H478" s="2539"/>
      <c r="I478" s="2539"/>
      <c r="J478" s="2539"/>
      <c r="K478" s="2539"/>
      <c r="L478" s="2539"/>
      <c r="M478" s="2539"/>
    </row>
    <row r="479" spans="1:13" ht="15.75" customHeight="1">
      <c r="A479" s="2539"/>
      <c r="B479" s="2539"/>
      <c r="C479" s="2539"/>
      <c r="D479" s="2539"/>
      <c r="E479" s="2539"/>
      <c r="F479" s="2539"/>
      <c r="G479" s="2539"/>
      <c r="H479" s="2539"/>
      <c r="I479" s="2539"/>
      <c r="J479" s="2539"/>
      <c r="K479" s="2539"/>
      <c r="L479" s="2539"/>
      <c r="M479" s="2539"/>
    </row>
    <row r="480" spans="1:13" ht="15.75" customHeight="1">
      <c r="A480" s="2539"/>
      <c r="B480" s="2539"/>
      <c r="C480" s="2539"/>
      <c r="D480" s="2539"/>
      <c r="E480" s="2539"/>
      <c r="F480" s="2539"/>
      <c r="G480" s="2539"/>
      <c r="H480" s="2539"/>
      <c r="I480" s="2539"/>
      <c r="J480" s="2539"/>
      <c r="K480" s="2539"/>
      <c r="L480" s="2539"/>
      <c r="M480" s="2539"/>
    </row>
    <row r="481" spans="1:13" ht="15.75" customHeight="1">
      <c r="A481" s="2539"/>
      <c r="B481" s="2539"/>
      <c r="C481" s="2539"/>
      <c r="D481" s="2539"/>
      <c r="E481" s="2539"/>
      <c r="F481" s="2539"/>
      <c r="G481" s="2539"/>
      <c r="H481" s="2539"/>
      <c r="I481" s="2539"/>
      <c r="J481" s="2539"/>
      <c r="K481" s="2539"/>
      <c r="L481" s="2539"/>
      <c r="M481" s="2539"/>
    </row>
    <row r="482" spans="1:13" ht="15.75" customHeight="1">
      <c r="A482" s="2539"/>
      <c r="B482" s="2539"/>
      <c r="C482" s="2539"/>
      <c r="D482" s="2539"/>
      <c r="E482" s="2539"/>
      <c r="F482" s="2539"/>
      <c r="G482" s="2539"/>
      <c r="H482" s="2539"/>
      <c r="I482" s="2539"/>
      <c r="J482" s="2539"/>
      <c r="K482" s="2539"/>
      <c r="L482" s="2539"/>
      <c r="M482" s="2539"/>
    </row>
    <row r="483" spans="1:13" ht="15.75" customHeight="1">
      <c r="A483" s="2539"/>
      <c r="B483" s="2539"/>
      <c r="C483" s="2539"/>
      <c r="D483" s="2539"/>
      <c r="E483" s="2539"/>
      <c r="F483" s="2539"/>
      <c r="G483" s="2539"/>
      <c r="H483" s="2539"/>
      <c r="I483" s="2539"/>
      <c r="J483" s="2539"/>
      <c r="K483" s="2539"/>
      <c r="L483" s="2539"/>
      <c r="M483" s="2539"/>
    </row>
    <row r="484" spans="1:13" ht="15.75" customHeight="1">
      <c r="A484" s="2539"/>
      <c r="B484" s="2539"/>
      <c r="C484" s="2539"/>
      <c r="D484" s="2539"/>
      <c r="E484" s="2539"/>
      <c r="F484" s="2539"/>
      <c r="G484" s="2539"/>
      <c r="H484" s="2539"/>
      <c r="I484" s="2539"/>
      <c r="J484" s="2539"/>
      <c r="K484" s="2539"/>
      <c r="L484" s="2539"/>
      <c r="M484" s="2539"/>
    </row>
    <row r="485" spans="1:13" ht="15.75" customHeight="1">
      <c r="A485" s="2539"/>
      <c r="B485" s="2539"/>
      <c r="C485" s="2539"/>
      <c r="D485" s="2539"/>
      <c r="E485" s="2539"/>
      <c r="F485" s="2539"/>
      <c r="G485" s="2539"/>
      <c r="H485" s="2539"/>
      <c r="I485" s="2539"/>
      <c r="J485" s="2539"/>
      <c r="K485" s="2539"/>
      <c r="L485" s="2539"/>
      <c r="M485" s="2539"/>
    </row>
    <row r="486" spans="1:13" ht="15.75" customHeight="1">
      <c r="A486" s="2539"/>
      <c r="B486" s="2539"/>
      <c r="C486" s="2539"/>
      <c r="D486" s="2539"/>
      <c r="E486" s="2539"/>
      <c r="F486" s="2539"/>
      <c r="G486" s="2539"/>
      <c r="H486" s="2539"/>
      <c r="I486" s="2539"/>
      <c r="J486" s="2539"/>
      <c r="K486" s="2539"/>
      <c r="L486" s="2539"/>
      <c r="M486" s="2539"/>
    </row>
    <row r="487" spans="1:13" ht="15.75" customHeight="1">
      <c r="A487" s="2539"/>
      <c r="B487" s="2539"/>
      <c r="C487" s="2539"/>
      <c r="D487" s="2539"/>
      <c r="E487" s="2539"/>
      <c r="F487" s="2539"/>
      <c r="G487" s="2539"/>
      <c r="H487" s="2539"/>
      <c r="I487" s="2539"/>
      <c r="J487" s="2539"/>
      <c r="K487" s="2539"/>
      <c r="L487" s="2539"/>
      <c r="M487" s="2539"/>
    </row>
    <row r="488" spans="1:13" ht="15.75" customHeight="1">
      <c r="A488" s="2539"/>
      <c r="B488" s="2539"/>
      <c r="C488" s="2539"/>
      <c r="D488" s="2539"/>
      <c r="E488" s="2539"/>
      <c r="F488" s="2539"/>
      <c r="G488" s="2539"/>
      <c r="H488" s="2539"/>
      <c r="I488" s="2539"/>
      <c r="J488" s="2539"/>
      <c r="K488" s="2539"/>
      <c r="L488" s="2539"/>
      <c r="M488" s="2539"/>
    </row>
    <row r="489" spans="1:13" ht="15.75" customHeight="1">
      <c r="A489" s="2539"/>
      <c r="B489" s="2539"/>
      <c r="C489" s="2539"/>
      <c r="D489" s="2539"/>
      <c r="E489" s="2539"/>
      <c r="F489" s="2539"/>
      <c r="G489" s="2539"/>
      <c r="H489" s="2539"/>
      <c r="I489" s="2539"/>
      <c r="J489" s="2539"/>
      <c r="K489" s="2539"/>
      <c r="L489" s="2539"/>
      <c r="M489" s="2539"/>
    </row>
    <row r="490" spans="1:13" ht="15.75" customHeight="1">
      <c r="A490" s="2539"/>
      <c r="B490" s="2539"/>
      <c r="C490" s="2539"/>
      <c r="D490" s="2539"/>
      <c r="E490" s="2539"/>
      <c r="F490" s="2539"/>
      <c r="G490" s="2539"/>
      <c r="H490" s="2539"/>
      <c r="I490" s="2539"/>
      <c r="J490" s="2539"/>
      <c r="K490" s="2539"/>
      <c r="L490" s="2539"/>
      <c r="M490" s="2539"/>
    </row>
    <row r="491" spans="1:13" ht="15.75" customHeight="1">
      <c r="A491" s="2539"/>
      <c r="B491" s="2539"/>
      <c r="C491" s="2539"/>
      <c r="D491" s="2539"/>
      <c r="E491" s="2539"/>
      <c r="F491" s="2539"/>
      <c r="G491" s="2539"/>
      <c r="H491" s="2539"/>
      <c r="I491" s="2539"/>
      <c r="J491" s="2539"/>
      <c r="K491" s="2539"/>
      <c r="L491" s="2539"/>
      <c r="M491" s="2539"/>
    </row>
    <row r="492" spans="1:13" ht="15.75" customHeight="1">
      <c r="A492" s="2539"/>
      <c r="B492" s="2539"/>
      <c r="C492" s="2539"/>
      <c r="D492" s="2539"/>
      <c r="E492" s="2539"/>
      <c r="F492" s="2539"/>
      <c r="G492" s="2539"/>
      <c r="H492" s="2539"/>
      <c r="I492" s="2539"/>
      <c r="J492" s="2539"/>
      <c r="K492" s="2539"/>
      <c r="L492" s="2539"/>
      <c r="M492" s="2539"/>
    </row>
    <row r="493" spans="1:13" ht="15.75" customHeight="1">
      <c r="A493" s="2539"/>
      <c r="B493" s="2539"/>
      <c r="C493" s="2539"/>
      <c r="D493" s="2539"/>
      <c r="E493" s="2539"/>
      <c r="F493" s="2539"/>
      <c r="G493" s="2539"/>
      <c r="H493" s="2539"/>
      <c r="I493" s="2539"/>
      <c r="J493" s="2539"/>
      <c r="K493" s="2539"/>
      <c r="L493" s="2539"/>
      <c r="M493" s="2539"/>
    </row>
    <row r="494" spans="1:13" ht="15.75" customHeight="1">
      <c r="A494" s="2539"/>
      <c r="B494" s="2539"/>
      <c r="C494" s="2539"/>
      <c r="D494" s="2539"/>
      <c r="E494" s="2539"/>
      <c r="F494" s="2539"/>
      <c r="G494" s="2539"/>
      <c r="H494" s="2539"/>
      <c r="I494" s="2539"/>
      <c r="J494" s="2539"/>
      <c r="K494" s="2539"/>
      <c r="L494" s="2539"/>
      <c r="M494" s="2539"/>
    </row>
    <row r="495" spans="1:13" ht="15.75" customHeight="1">
      <c r="A495" s="2539"/>
      <c r="B495" s="2539"/>
      <c r="C495" s="2539"/>
      <c r="D495" s="2539"/>
      <c r="E495" s="2539"/>
      <c r="F495" s="2539"/>
      <c r="G495" s="2539"/>
      <c r="H495" s="2539"/>
      <c r="I495" s="2539"/>
      <c r="J495" s="2539"/>
      <c r="K495" s="2539"/>
      <c r="L495" s="2539"/>
      <c r="M495" s="2539"/>
    </row>
    <row r="496" spans="1:13" ht="15.75" customHeight="1">
      <c r="A496" s="2539"/>
      <c r="B496" s="2539"/>
      <c r="C496" s="2539"/>
      <c r="D496" s="2539"/>
      <c r="E496" s="2539"/>
      <c r="F496" s="2539"/>
      <c r="G496" s="2539"/>
      <c r="H496" s="2539"/>
      <c r="I496" s="2539"/>
      <c r="J496" s="2539"/>
      <c r="K496" s="2539"/>
      <c r="L496" s="2539"/>
      <c r="M496" s="2539"/>
    </row>
    <row r="497" spans="1:13" ht="15.75" customHeight="1">
      <c r="A497" s="2539"/>
      <c r="B497" s="2539"/>
      <c r="C497" s="2539"/>
      <c r="D497" s="2539"/>
      <c r="E497" s="2539"/>
      <c r="F497" s="2539"/>
      <c r="G497" s="2539"/>
      <c r="H497" s="2539"/>
      <c r="I497" s="2539"/>
      <c r="J497" s="2539"/>
      <c r="K497" s="2539"/>
      <c r="L497" s="2539"/>
      <c r="M497" s="2539"/>
    </row>
    <row r="498" spans="1:13" ht="15.75" customHeight="1">
      <c r="A498" s="2539"/>
      <c r="B498" s="2539"/>
      <c r="C498" s="2539"/>
      <c r="D498" s="2539"/>
      <c r="E498" s="2539"/>
      <c r="F498" s="2539"/>
      <c r="G498" s="2539"/>
      <c r="H498" s="2539"/>
      <c r="I498" s="2539"/>
      <c r="J498" s="2539"/>
      <c r="K498" s="2539"/>
      <c r="L498" s="2539"/>
      <c r="M498" s="2539"/>
    </row>
    <row r="499" spans="1:13" ht="15.75" customHeight="1">
      <c r="A499" s="2539"/>
      <c r="B499" s="2539"/>
      <c r="C499" s="2539"/>
      <c r="D499" s="2539"/>
      <c r="E499" s="2539"/>
      <c r="F499" s="2539"/>
      <c r="G499" s="2539"/>
      <c r="H499" s="2539"/>
      <c r="I499" s="2539"/>
      <c r="J499" s="2539"/>
      <c r="K499" s="2539"/>
      <c r="L499" s="2539"/>
      <c r="M499" s="2539"/>
    </row>
    <row r="500" spans="1:13" ht="15.75" customHeight="1">
      <c r="A500" s="2539"/>
      <c r="B500" s="2539"/>
      <c r="C500" s="2539"/>
      <c r="D500" s="2539"/>
      <c r="E500" s="2539"/>
      <c r="F500" s="2539"/>
      <c r="G500" s="2539"/>
      <c r="H500" s="2539"/>
      <c r="I500" s="2539"/>
      <c r="J500" s="2539"/>
      <c r="K500" s="2539"/>
      <c r="L500" s="2539"/>
      <c r="M500" s="2539"/>
    </row>
    <row r="501" spans="1:13" ht="15.75" customHeight="1">
      <c r="A501" s="2539"/>
      <c r="B501" s="2539"/>
      <c r="C501" s="2539"/>
      <c r="D501" s="2539"/>
      <c r="E501" s="2539"/>
      <c r="F501" s="2539"/>
      <c r="G501" s="2539"/>
      <c r="H501" s="2539"/>
      <c r="I501" s="2539"/>
      <c r="J501" s="2539"/>
      <c r="K501" s="2539"/>
      <c r="L501" s="2539"/>
      <c r="M501" s="2539"/>
    </row>
    <row r="502" spans="1:13" ht="15.75" customHeight="1">
      <c r="A502" s="2539"/>
      <c r="B502" s="2539"/>
      <c r="C502" s="2539"/>
      <c r="D502" s="2539"/>
      <c r="E502" s="2539"/>
      <c r="F502" s="2539"/>
      <c r="G502" s="2539"/>
      <c r="H502" s="2539"/>
      <c r="I502" s="2539"/>
      <c r="J502" s="2539"/>
      <c r="K502" s="2539"/>
      <c r="L502" s="2539"/>
      <c r="M502" s="2539"/>
    </row>
    <row r="503" spans="1:13" ht="15.75" customHeight="1">
      <c r="A503" s="2539"/>
      <c r="B503" s="2539"/>
      <c r="C503" s="2539"/>
      <c r="D503" s="2539"/>
      <c r="E503" s="2539"/>
      <c r="F503" s="2539"/>
      <c r="G503" s="2539"/>
      <c r="H503" s="2539"/>
      <c r="I503" s="2539"/>
      <c r="J503" s="2539"/>
      <c r="K503" s="2539"/>
      <c r="L503" s="2539"/>
      <c r="M503" s="2539"/>
    </row>
    <row r="504" spans="1:13" ht="15.75" customHeight="1">
      <c r="A504" s="2539"/>
      <c r="B504" s="2539"/>
      <c r="C504" s="2539"/>
      <c r="D504" s="2539"/>
      <c r="E504" s="2539"/>
      <c r="F504" s="2539"/>
      <c r="G504" s="2539"/>
      <c r="H504" s="2539"/>
      <c r="I504" s="2539"/>
      <c r="J504" s="2539"/>
      <c r="K504" s="2539"/>
      <c r="L504" s="2539"/>
      <c r="M504" s="2539"/>
    </row>
    <row r="505" spans="1:13" ht="15.75" customHeight="1">
      <c r="A505" s="2539"/>
      <c r="B505" s="2539"/>
      <c r="C505" s="2539"/>
      <c r="D505" s="2539"/>
      <c r="E505" s="2539"/>
      <c r="F505" s="2539"/>
      <c r="G505" s="2539"/>
      <c r="H505" s="2539"/>
      <c r="I505" s="2539"/>
      <c r="J505" s="2539"/>
      <c r="K505" s="2539"/>
      <c r="L505" s="2539"/>
      <c r="M505" s="2539"/>
    </row>
    <row r="506" spans="1:13" ht="15.75" customHeight="1">
      <c r="A506" s="2539"/>
      <c r="B506" s="2539"/>
      <c r="C506" s="2539"/>
      <c r="D506" s="2539"/>
      <c r="E506" s="2539"/>
      <c r="F506" s="2539"/>
      <c r="G506" s="2539"/>
      <c r="H506" s="2539"/>
      <c r="I506" s="2539"/>
      <c r="J506" s="2539"/>
      <c r="K506" s="2539"/>
      <c r="L506" s="2539"/>
      <c r="M506" s="2539"/>
    </row>
    <row r="507" spans="1:13" ht="15.75" customHeight="1">
      <c r="A507" s="2539"/>
      <c r="B507" s="2539"/>
      <c r="C507" s="2539"/>
      <c r="D507" s="2539"/>
      <c r="E507" s="2539"/>
      <c r="F507" s="2539"/>
      <c r="G507" s="2539"/>
      <c r="H507" s="2539"/>
      <c r="I507" s="2539"/>
      <c r="J507" s="2539"/>
      <c r="K507" s="2539"/>
      <c r="L507" s="2539"/>
      <c r="M507" s="2539"/>
    </row>
    <row r="508" spans="1:13" ht="15.75" customHeight="1">
      <c r="A508" s="2539"/>
      <c r="B508" s="2539"/>
      <c r="C508" s="2539"/>
      <c r="D508" s="2539"/>
      <c r="E508" s="2539"/>
      <c r="F508" s="2539"/>
      <c r="G508" s="2539"/>
      <c r="H508" s="2539"/>
      <c r="I508" s="2539"/>
      <c r="J508" s="2539"/>
      <c r="K508" s="2539"/>
      <c r="L508" s="2539"/>
      <c r="M508" s="2539"/>
    </row>
    <row r="509" spans="1:13" ht="15.75" customHeight="1">
      <c r="A509" s="2539"/>
      <c r="B509" s="2539"/>
      <c r="C509" s="2539"/>
      <c r="D509" s="2539"/>
      <c r="E509" s="2539"/>
      <c r="F509" s="2539"/>
      <c r="G509" s="2539"/>
      <c r="H509" s="2539"/>
      <c r="I509" s="2539"/>
      <c r="J509" s="2539"/>
      <c r="K509" s="2539"/>
      <c r="L509" s="2539"/>
      <c r="M509" s="2539"/>
    </row>
    <row r="510" spans="1:13" ht="15.75" customHeight="1">
      <c r="A510" s="2539"/>
      <c r="B510" s="2539"/>
      <c r="C510" s="2539"/>
      <c r="D510" s="2539"/>
      <c r="E510" s="2539"/>
      <c r="F510" s="2539"/>
      <c r="G510" s="2539"/>
      <c r="H510" s="2539"/>
      <c r="I510" s="2539"/>
      <c r="J510" s="2539"/>
      <c r="K510" s="2539"/>
      <c r="L510" s="2539"/>
      <c r="M510" s="2539"/>
    </row>
    <row r="511" spans="1:13" ht="15.75" customHeight="1">
      <c r="A511" s="2539"/>
      <c r="B511" s="2539"/>
      <c r="C511" s="2539"/>
      <c r="D511" s="2539"/>
      <c r="E511" s="2539"/>
      <c r="F511" s="2539"/>
      <c r="G511" s="2539"/>
      <c r="H511" s="2539"/>
      <c r="I511" s="2539"/>
      <c r="J511" s="2539"/>
      <c r="K511" s="2539"/>
      <c r="L511" s="2539"/>
      <c r="M511" s="2539"/>
    </row>
    <row r="512" spans="1:13" ht="15.75" customHeight="1">
      <c r="A512" s="2539"/>
      <c r="B512" s="2539"/>
      <c r="C512" s="2539"/>
      <c r="D512" s="2539"/>
      <c r="E512" s="2539"/>
      <c r="F512" s="2539"/>
      <c r="G512" s="2539"/>
      <c r="H512" s="2539"/>
      <c r="I512" s="2539"/>
      <c r="J512" s="2539"/>
      <c r="K512" s="2539"/>
      <c r="L512" s="2539"/>
      <c r="M512" s="2539"/>
    </row>
    <row r="513" spans="1:13" ht="15.75" customHeight="1">
      <c r="A513" s="2539"/>
      <c r="B513" s="2539"/>
      <c r="C513" s="2539"/>
      <c r="D513" s="2539"/>
      <c r="E513" s="2539"/>
      <c r="F513" s="2539"/>
      <c r="G513" s="2539"/>
      <c r="H513" s="2539"/>
      <c r="I513" s="2539"/>
      <c r="J513" s="2539"/>
      <c r="K513" s="2539"/>
      <c r="L513" s="2539"/>
      <c r="M513" s="2539"/>
    </row>
    <row r="514" spans="1:13" ht="15.75" customHeight="1">
      <c r="A514" s="2539"/>
      <c r="B514" s="2539"/>
      <c r="C514" s="2539"/>
      <c r="D514" s="2539"/>
      <c r="E514" s="2539"/>
      <c r="F514" s="2539"/>
      <c r="G514" s="2539"/>
      <c r="H514" s="2539"/>
      <c r="I514" s="2539"/>
      <c r="J514" s="2539"/>
      <c r="K514" s="2539"/>
      <c r="L514" s="2539"/>
      <c r="M514" s="2539"/>
    </row>
    <row r="515" spans="1:13" ht="15.75" customHeight="1">
      <c r="A515" s="2539"/>
      <c r="B515" s="2539"/>
      <c r="C515" s="2539"/>
      <c r="D515" s="2539"/>
      <c r="E515" s="2539"/>
      <c r="F515" s="2539"/>
      <c r="G515" s="2539"/>
      <c r="H515" s="2539"/>
      <c r="I515" s="2539"/>
      <c r="J515" s="2539"/>
      <c r="K515" s="2539"/>
      <c r="L515" s="2539"/>
      <c r="M515" s="2539"/>
    </row>
    <row r="516" spans="1:13" ht="15.75" customHeight="1">
      <c r="A516" s="2539"/>
      <c r="B516" s="2539"/>
      <c r="C516" s="2539"/>
      <c r="D516" s="2539"/>
      <c r="E516" s="2539"/>
      <c r="F516" s="2539"/>
      <c r="G516" s="2539"/>
      <c r="H516" s="2539"/>
      <c r="I516" s="2539"/>
      <c r="J516" s="2539"/>
      <c r="K516" s="2539"/>
      <c r="L516" s="2539"/>
      <c r="M516" s="2539"/>
    </row>
    <row r="517" spans="1:13" ht="15.75" customHeight="1">
      <c r="A517" s="2539"/>
      <c r="B517" s="2539"/>
      <c r="C517" s="2539"/>
      <c r="D517" s="2539"/>
      <c r="E517" s="2539"/>
      <c r="F517" s="2539"/>
      <c r="G517" s="2539"/>
      <c r="H517" s="2539"/>
      <c r="I517" s="2539"/>
      <c r="J517" s="2539"/>
      <c r="K517" s="2539"/>
      <c r="L517" s="2539"/>
      <c r="M517" s="2539"/>
    </row>
    <row r="518" spans="1:13" ht="15.75" customHeight="1">
      <c r="A518" s="2539"/>
      <c r="B518" s="2539"/>
      <c r="C518" s="2539"/>
      <c r="D518" s="2539"/>
      <c r="E518" s="2539"/>
      <c r="F518" s="2539"/>
      <c r="G518" s="2539"/>
      <c r="H518" s="2539"/>
      <c r="I518" s="2539"/>
      <c r="J518" s="2539"/>
      <c r="K518" s="2539"/>
      <c r="L518" s="2539"/>
      <c r="M518" s="2539"/>
    </row>
    <row r="519" spans="1:13" ht="15.75" customHeight="1">
      <c r="A519" s="2539"/>
      <c r="B519" s="2539"/>
      <c r="C519" s="2539"/>
      <c r="D519" s="2539"/>
      <c r="E519" s="2539"/>
      <c r="F519" s="2539"/>
      <c r="G519" s="2539"/>
      <c r="H519" s="2539"/>
      <c r="I519" s="2539"/>
      <c r="J519" s="2539"/>
      <c r="K519" s="2539"/>
      <c r="L519" s="2539"/>
      <c r="M519" s="2539"/>
    </row>
    <row r="520" spans="1:13" ht="15.75" customHeight="1">
      <c r="A520" s="2539"/>
      <c r="B520" s="2539"/>
      <c r="C520" s="2539"/>
      <c r="D520" s="2539"/>
      <c r="E520" s="2539"/>
      <c r="F520" s="2539"/>
      <c r="G520" s="2539"/>
      <c r="H520" s="2539"/>
      <c r="I520" s="2539"/>
      <c r="J520" s="2539"/>
      <c r="K520" s="2539"/>
      <c r="L520" s="2539"/>
      <c r="M520" s="2539"/>
    </row>
    <row r="521" spans="1:13" ht="15.75" customHeight="1">
      <c r="A521" s="2539"/>
      <c r="B521" s="2539"/>
      <c r="C521" s="2539"/>
      <c r="D521" s="2539"/>
      <c r="E521" s="2539"/>
      <c r="F521" s="2539"/>
      <c r="G521" s="2539"/>
      <c r="H521" s="2539"/>
      <c r="I521" s="2539"/>
      <c r="J521" s="2539"/>
      <c r="K521" s="2539"/>
      <c r="L521" s="2539"/>
      <c r="M521" s="2539"/>
    </row>
    <row r="522" spans="1:13" ht="15.75" customHeight="1">
      <c r="A522" s="2539"/>
      <c r="B522" s="2539"/>
      <c r="C522" s="2539"/>
      <c r="D522" s="2539"/>
      <c r="E522" s="2539"/>
      <c r="F522" s="2539"/>
      <c r="G522" s="2539"/>
      <c r="H522" s="2539"/>
      <c r="I522" s="2539"/>
      <c r="J522" s="2539"/>
      <c r="K522" s="2539"/>
      <c r="L522" s="2539"/>
      <c r="M522" s="2539"/>
    </row>
    <row r="523" spans="1:13" ht="15.75" customHeight="1">
      <c r="A523" s="2539"/>
      <c r="B523" s="2539"/>
      <c r="C523" s="2539"/>
      <c r="D523" s="2539"/>
      <c r="E523" s="2539"/>
      <c r="F523" s="2539"/>
      <c r="G523" s="2539"/>
      <c r="H523" s="2539"/>
      <c r="I523" s="2539"/>
      <c r="J523" s="2539"/>
      <c r="K523" s="2539"/>
      <c r="L523" s="2539"/>
      <c r="M523" s="2539"/>
    </row>
    <row r="524" spans="1:13" ht="15.75" customHeight="1">
      <c r="A524" s="2539"/>
      <c r="B524" s="2539"/>
      <c r="C524" s="2539"/>
      <c r="D524" s="2539"/>
      <c r="E524" s="2539"/>
      <c r="F524" s="2539"/>
      <c r="G524" s="2539"/>
      <c r="H524" s="2539"/>
      <c r="I524" s="2539"/>
      <c r="J524" s="2539"/>
      <c r="K524" s="2539"/>
      <c r="L524" s="2539"/>
      <c r="M524" s="2539"/>
    </row>
    <row r="525" spans="1:13" ht="15.75" customHeight="1">
      <c r="A525" s="2539"/>
      <c r="B525" s="2539"/>
      <c r="C525" s="2539"/>
      <c r="D525" s="2539"/>
      <c r="E525" s="2539"/>
      <c r="F525" s="2539"/>
      <c r="G525" s="2539"/>
      <c r="H525" s="2539"/>
      <c r="I525" s="2539"/>
      <c r="J525" s="2539"/>
      <c r="K525" s="2539"/>
      <c r="L525" s="2539"/>
      <c r="M525" s="2539"/>
    </row>
    <row r="526" spans="1:13" ht="15.75" customHeight="1">
      <c r="A526" s="2539"/>
      <c r="B526" s="2539"/>
      <c r="C526" s="2539"/>
      <c r="D526" s="2539"/>
      <c r="E526" s="2539"/>
      <c r="F526" s="2539"/>
      <c r="G526" s="2539"/>
      <c r="H526" s="2539"/>
      <c r="I526" s="2539"/>
      <c r="J526" s="2539"/>
      <c r="K526" s="2539"/>
      <c r="L526" s="2539"/>
      <c r="M526" s="2539"/>
    </row>
    <row r="527" spans="1:13" ht="15.75" customHeight="1">
      <c r="A527" s="2539"/>
      <c r="B527" s="2539"/>
      <c r="C527" s="2539"/>
      <c r="D527" s="2539"/>
      <c r="E527" s="2539"/>
      <c r="F527" s="2539"/>
      <c r="G527" s="2539"/>
      <c r="H527" s="2539"/>
      <c r="I527" s="2539"/>
      <c r="J527" s="2539"/>
      <c r="K527" s="2539"/>
      <c r="L527" s="2539"/>
      <c r="M527" s="2539"/>
    </row>
    <row r="528" spans="1:13" ht="15.75" customHeight="1">
      <c r="A528" s="2539"/>
      <c r="B528" s="2539"/>
      <c r="C528" s="2539"/>
      <c r="D528" s="2539"/>
      <c r="E528" s="2539"/>
      <c r="F528" s="2539"/>
      <c r="G528" s="2539"/>
      <c r="H528" s="2539"/>
      <c r="I528" s="2539"/>
      <c r="J528" s="2539"/>
      <c r="K528" s="2539"/>
      <c r="L528" s="2539"/>
      <c r="M528" s="2539"/>
    </row>
    <row r="529" spans="1:13" ht="15.75" customHeight="1">
      <c r="A529" s="2539"/>
      <c r="B529" s="2539"/>
      <c r="C529" s="2539"/>
      <c r="D529" s="2539"/>
      <c r="E529" s="2539"/>
      <c r="F529" s="2539"/>
      <c r="G529" s="2539"/>
      <c r="H529" s="2539"/>
      <c r="I529" s="2539"/>
      <c r="J529" s="2539"/>
      <c r="K529" s="2539"/>
      <c r="L529" s="2539"/>
      <c r="M529" s="2539"/>
    </row>
    <row r="530" spans="1:13" ht="15.75" customHeight="1">
      <c r="A530" s="2539"/>
      <c r="B530" s="2539"/>
      <c r="C530" s="2539"/>
      <c r="D530" s="2539"/>
      <c r="E530" s="2539"/>
      <c r="F530" s="2539"/>
      <c r="G530" s="2539"/>
      <c r="H530" s="2539"/>
      <c r="I530" s="2539"/>
      <c r="J530" s="2539"/>
      <c r="K530" s="2539"/>
      <c r="L530" s="2539"/>
      <c r="M530" s="2539"/>
    </row>
    <row r="531" spans="1:13" ht="15.75" customHeight="1">
      <c r="A531" s="2539"/>
      <c r="B531" s="2539"/>
      <c r="C531" s="2539"/>
      <c r="D531" s="2539"/>
      <c r="E531" s="2539"/>
      <c r="F531" s="2539"/>
      <c r="G531" s="2539"/>
      <c r="H531" s="2539"/>
      <c r="I531" s="2539"/>
      <c r="J531" s="2539"/>
      <c r="K531" s="2539"/>
      <c r="L531" s="2539"/>
      <c r="M531" s="2539"/>
    </row>
    <row r="532" spans="1:13" ht="15.75" customHeight="1">
      <c r="A532" s="2539"/>
      <c r="B532" s="2539"/>
      <c r="C532" s="2539"/>
      <c r="D532" s="2539"/>
      <c r="E532" s="2539"/>
      <c r="F532" s="2539"/>
      <c r="G532" s="2539"/>
      <c r="H532" s="2539"/>
      <c r="I532" s="2539"/>
      <c r="J532" s="2539"/>
      <c r="K532" s="2539"/>
      <c r="L532" s="2539"/>
      <c r="M532" s="2539"/>
    </row>
    <row r="533" spans="1:13" ht="15.75" customHeight="1">
      <c r="A533" s="2539"/>
      <c r="B533" s="2539"/>
      <c r="C533" s="2539"/>
      <c r="D533" s="2539"/>
      <c r="E533" s="2539"/>
      <c r="F533" s="2539"/>
      <c r="G533" s="2539"/>
      <c r="H533" s="2539"/>
      <c r="I533" s="2539"/>
      <c r="J533" s="2539"/>
      <c r="K533" s="2539"/>
      <c r="L533" s="2539"/>
      <c r="M533" s="2539"/>
    </row>
    <row r="534" spans="1:13" ht="15.75" customHeight="1">
      <c r="A534" s="2539"/>
      <c r="B534" s="2539"/>
      <c r="C534" s="2539"/>
      <c r="D534" s="2539"/>
      <c r="E534" s="2539"/>
      <c r="F534" s="2539"/>
      <c r="G534" s="2539"/>
      <c r="H534" s="2539"/>
      <c r="I534" s="2539"/>
      <c r="J534" s="2539"/>
      <c r="K534" s="2539"/>
      <c r="L534" s="2539"/>
      <c r="M534" s="2539"/>
    </row>
    <row r="535" spans="1:13" ht="15.75" customHeight="1">
      <c r="A535" s="2539"/>
      <c r="B535" s="2539"/>
      <c r="C535" s="2539"/>
      <c r="D535" s="2539"/>
      <c r="E535" s="2539"/>
      <c r="F535" s="2539"/>
      <c r="G535" s="2539"/>
      <c r="H535" s="2539"/>
      <c r="I535" s="2539"/>
      <c r="J535" s="2539"/>
      <c r="K535" s="2539"/>
      <c r="L535" s="2539"/>
      <c r="M535" s="2539"/>
    </row>
    <row r="536" spans="1:13" ht="15.75" customHeight="1">
      <c r="A536" s="2539"/>
      <c r="B536" s="2539"/>
      <c r="C536" s="2539"/>
      <c r="D536" s="2539"/>
      <c r="E536" s="2539"/>
      <c r="F536" s="2539"/>
      <c r="G536" s="2539"/>
      <c r="H536" s="2539"/>
      <c r="I536" s="2539"/>
      <c r="J536" s="2539"/>
      <c r="K536" s="2539"/>
      <c r="L536" s="2539"/>
      <c r="M536" s="2539"/>
    </row>
    <row r="537" spans="1:13" ht="15.75" customHeight="1">
      <c r="A537" s="2539"/>
      <c r="B537" s="2539"/>
      <c r="C537" s="2539"/>
      <c r="D537" s="2539"/>
      <c r="E537" s="2539"/>
      <c r="F537" s="2539"/>
      <c r="G537" s="2539"/>
      <c r="H537" s="2539"/>
      <c r="I537" s="2539"/>
      <c r="J537" s="2539"/>
      <c r="K537" s="2539"/>
      <c r="L537" s="2539"/>
      <c r="M537" s="2539"/>
    </row>
    <row r="538" spans="1:13" ht="15.75" customHeight="1">
      <c r="A538" s="2539"/>
      <c r="B538" s="2539"/>
      <c r="C538" s="2539"/>
      <c r="D538" s="2539"/>
      <c r="E538" s="2539"/>
      <c r="F538" s="2539"/>
      <c r="G538" s="2539"/>
      <c r="H538" s="2539"/>
      <c r="I538" s="2539"/>
      <c r="J538" s="2539"/>
      <c r="K538" s="2539"/>
      <c r="L538" s="2539"/>
      <c r="M538" s="2539"/>
    </row>
    <row r="539" spans="1:13" ht="15.75" customHeight="1">
      <c r="A539" s="2539"/>
      <c r="B539" s="2539"/>
      <c r="C539" s="2539"/>
      <c r="D539" s="2539"/>
      <c r="E539" s="2539"/>
      <c r="F539" s="2539"/>
      <c r="G539" s="2539"/>
      <c r="H539" s="2539"/>
      <c r="I539" s="2539"/>
      <c r="J539" s="2539"/>
      <c r="K539" s="2539"/>
      <c r="L539" s="2539"/>
      <c r="M539" s="2539"/>
    </row>
    <row r="540" spans="1:13" ht="15.75" customHeight="1">
      <c r="A540" s="2539"/>
      <c r="B540" s="2539"/>
      <c r="C540" s="2539"/>
      <c r="D540" s="2539"/>
      <c r="E540" s="2539"/>
      <c r="F540" s="2539"/>
      <c r="G540" s="2539"/>
      <c r="H540" s="2539"/>
      <c r="I540" s="2539"/>
      <c r="J540" s="2539"/>
      <c r="K540" s="2539"/>
      <c r="L540" s="2539"/>
      <c r="M540" s="2539"/>
    </row>
    <row r="541" spans="1:13" ht="15.75" customHeight="1">
      <c r="A541" s="2539"/>
      <c r="B541" s="2539"/>
      <c r="C541" s="2539"/>
      <c r="D541" s="2539"/>
      <c r="E541" s="2539"/>
      <c r="F541" s="2539"/>
      <c r="G541" s="2539"/>
      <c r="H541" s="2539"/>
      <c r="I541" s="2539"/>
      <c r="J541" s="2539"/>
      <c r="K541" s="2539"/>
      <c r="L541" s="2539"/>
      <c r="M541" s="2539"/>
    </row>
    <row r="542" spans="1:13" ht="15.75" customHeight="1">
      <c r="A542" s="2539"/>
      <c r="B542" s="2539"/>
      <c r="C542" s="2539"/>
      <c r="D542" s="2539"/>
      <c r="E542" s="2539"/>
      <c r="F542" s="2539"/>
      <c r="G542" s="2539"/>
      <c r="H542" s="2539"/>
      <c r="I542" s="2539"/>
      <c r="J542" s="2539"/>
      <c r="K542" s="2539"/>
      <c r="L542" s="2539"/>
      <c r="M542" s="2539"/>
    </row>
    <row r="543" spans="1:13" ht="15.75" customHeight="1">
      <c r="A543" s="2539"/>
      <c r="B543" s="2539"/>
      <c r="C543" s="2539"/>
      <c r="D543" s="2539"/>
      <c r="E543" s="2539"/>
      <c r="F543" s="2539"/>
      <c r="G543" s="2539"/>
      <c r="H543" s="2539"/>
      <c r="I543" s="2539"/>
      <c r="J543" s="2539"/>
      <c r="K543" s="2539"/>
      <c r="L543" s="2539"/>
      <c r="M543" s="2539"/>
    </row>
    <row r="544" spans="1:13" ht="15.75" customHeight="1">
      <c r="A544" s="2539"/>
      <c r="B544" s="2539"/>
      <c r="C544" s="2539"/>
      <c r="D544" s="2539"/>
      <c r="E544" s="2539"/>
      <c r="F544" s="2539"/>
      <c r="G544" s="2539"/>
      <c r="H544" s="2539"/>
      <c r="I544" s="2539"/>
      <c r="J544" s="2539"/>
      <c r="K544" s="2539"/>
      <c r="L544" s="2539"/>
      <c r="M544" s="2539"/>
    </row>
    <row r="545" spans="1:13" ht="15.75" customHeight="1">
      <c r="A545" s="2539"/>
      <c r="B545" s="2539"/>
      <c r="C545" s="2539"/>
      <c r="D545" s="2539"/>
      <c r="E545" s="2539"/>
      <c r="F545" s="2539"/>
      <c r="G545" s="2539"/>
      <c r="H545" s="2539"/>
      <c r="I545" s="2539"/>
      <c r="J545" s="2539"/>
      <c r="K545" s="2539"/>
      <c r="L545" s="2539"/>
      <c r="M545" s="2539"/>
    </row>
    <row r="546" spans="1:13" ht="15.75" customHeight="1">
      <c r="A546" s="2539"/>
      <c r="B546" s="2539"/>
      <c r="C546" s="2539"/>
      <c r="D546" s="2539"/>
      <c r="E546" s="2539"/>
      <c r="F546" s="2539"/>
      <c r="G546" s="2539"/>
      <c r="H546" s="2539"/>
      <c r="I546" s="2539"/>
      <c r="J546" s="2539"/>
      <c r="K546" s="2539"/>
      <c r="L546" s="2539"/>
      <c r="M546" s="2539"/>
    </row>
    <row r="547" spans="1:13" ht="15.75" customHeight="1">
      <c r="A547" s="2539"/>
      <c r="B547" s="2539"/>
      <c r="C547" s="2539"/>
      <c r="D547" s="2539"/>
      <c r="E547" s="2539"/>
      <c r="F547" s="2539"/>
      <c r="G547" s="2539"/>
      <c r="H547" s="2539"/>
      <c r="I547" s="2539"/>
      <c r="J547" s="2539"/>
      <c r="K547" s="2539"/>
      <c r="L547" s="2539"/>
      <c r="M547" s="2539"/>
    </row>
    <row r="548" spans="1:13" ht="15.75" customHeight="1">
      <c r="A548" s="2539"/>
      <c r="B548" s="2539"/>
      <c r="C548" s="2539"/>
      <c r="D548" s="2539"/>
      <c r="E548" s="2539"/>
      <c r="F548" s="2539"/>
      <c r="G548" s="2539"/>
      <c r="H548" s="2539"/>
      <c r="I548" s="2539"/>
      <c r="J548" s="2539"/>
      <c r="K548" s="2539"/>
      <c r="L548" s="2539"/>
      <c r="M548" s="2539"/>
    </row>
    <row r="549" spans="1:13" ht="15.75" customHeight="1">
      <c r="A549" s="2539"/>
      <c r="B549" s="2539"/>
      <c r="C549" s="2539"/>
      <c r="D549" s="2539"/>
      <c r="E549" s="2539"/>
      <c r="F549" s="2539"/>
      <c r="G549" s="2539"/>
      <c r="H549" s="2539"/>
      <c r="I549" s="2539"/>
      <c r="J549" s="2539"/>
      <c r="K549" s="2539"/>
      <c r="L549" s="2539"/>
      <c r="M549" s="2539"/>
    </row>
    <row r="550" spans="1:13" ht="15.75" customHeight="1">
      <c r="A550" s="2539"/>
      <c r="B550" s="2539"/>
      <c r="C550" s="2539"/>
      <c r="D550" s="2539"/>
      <c r="E550" s="2539"/>
      <c r="F550" s="2539"/>
      <c r="G550" s="2539"/>
      <c r="H550" s="2539"/>
      <c r="I550" s="2539"/>
      <c r="J550" s="2539"/>
      <c r="K550" s="2539"/>
      <c r="L550" s="2539"/>
      <c r="M550" s="2539"/>
    </row>
    <row r="551" spans="1:13" ht="15.75" customHeight="1">
      <c r="A551" s="2539"/>
      <c r="B551" s="2539"/>
      <c r="C551" s="2539"/>
      <c r="D551" s="2539"/>
      <c r="E551" s="2539"/>
      <c r="F551" s="2539"/>
      <c r="G551" s="2539"/>
      <c r="H551" s="2539"/>
      <c r="I551" s="2539"/>
      <c r="J551" s="2539"/>
      <c r="K551" s="2539"/>
      <c r="L551" s="2539"/>
      <c r="M551" s="2539"/>
    </row>
    <row r="552" spans="1:13" ht="15.75" customHeight="1">
      <c r="A552" s="2539"/>
      <c r="B552" s="2539"/>
      <c r="C552" s="2539"/>
      <c r="D552" s="2539"/>
      <c r="E552" s="2539"/>
      <c r="F552" s="2539"/>
      <c r="G552" s="2539"/>
      <c r="H552" s="2539"/>
      <c r="I552" s="2539"/>
      <c r="J552" s="2539"/>
      <c r="K552" s="2539"/>
      <c r="L552" s="2539"/>
      <c r="M552" s="2539"/>
    </row>
    <row r="553" spans="1:13" ht="15.75" customHeight="1">
      <c r="A553" s="2539"/>
      <c r="B553" s="2539"/>
      <c r="C553" s="2539"/>
      <c r="D553" s="2539"/>
      <c r="E553" s="2539"/>
      <c r="F553" s="2539"/>
      <c r="G553" s="2539"/>
      <c r="H553" s="2539"/>
      <c r="I553" s="2539"/>
      <c r="J553" s="2539"/>
      <c r="K553" s="2539"/>
      <c r="L553" s="2539"/>
      <c r="M553" s="2539"/>
    </row>
    <row r="554" spans="1:13" ht="15.75" customHeight="1">
      <c r="A554" s="2539"/>
      <c r="B554" s="2539"/>
      <c r="C554" s="2539"/>
      <c r="D554" s="2539"/>
      <c r="E554" s="2539"/>
      <c r="F554" s="2539"/>
      <c r="G554" s="2539"/>
      <c r="H554" s="2539"/>
      <c r="I554" s="2539"/>
      <c r="J554" s="2539"/>
      <c r="K554" s="2539"/>
      <c r="L554" s="2539"/>
      <c r="M554" s="2539"/>
    </row>
    <row r="555" spans="1:13" ht="15.75" customHeight="1">
      <c r="A555" s="2539"/>
      <c r="B555" s="2539"/>
      <c r="C555" s="2539"/>
      <c r="D555" s="2539"/>
      <c r="E555" s="2539"/>
      <c r="F555" s="2539"/>
      <c r="G555" s="2539"/>
      <c r="H555" s="2539"/>
      <c r="I555" s="2539"/>
      <c r="J555" s="2539"/>
      <c r="K555" s="2539"/>
      <c r="L555" s="2539"/>
      <c r="M555" s="2539"/>
    </row>
    <row r="556" spans="1:13" ht="15.75" customHeight="1">
      <c r="A556" s="2539"/>
      <c r="B556" s="2539"/>
      <c r="C556" s="2539"/>
      <c r="D556" s="2539"/>
      <c r="E556" s="2539"/>
      <c r="F556" s="2539"/>
      <c r="G556" s="2539"/>
      <c r="H556" s="2539"/>
      <c r="I556" s="2539"/>
      <c r="J556" s="2539"/>
      <c r="K556" s="2539"/>
      <c r="L556" s="2539"/>
      <c r="M556" s="2539"/>
    </row>
    <row r="557" spans="1:13" ht="15.75" customHeight="1">
      <c r="A557" s="2539"/>
      <c r="B557" s="2539"/>
      <c r="C557" s="2539"/>
      <c r="D557" s="2539"/>
      <c r="E557" s="2539"/>
      <c r="F557" s="2539"/>
      <c r="G557" s="2539"/>
      <c r="H557" s="2539"/>
      <c r="I557" s="2539"/>
      <c r="J557" s="2539"/>
      <c r="K557" s="2539"/>
      <c r="L557" s="2539"/>
      <c r="M557" s="2539"/>
    </row>
    <row r="558" spans="1:13" ht="15.75" customHeight="1">
      <c r="A558" s="2539"/>
      <c r="B558" s="2539"/>
      <c r="C558" s="2539"/>
      <c r="D558" s="2539"/>
      <c r="E558" s="2539"/>
      <c r="F558" s="2539"/>
      <c r="G558" s="2539"/>
      <c r="H558" s="2539"/>
      <c r="I558" s="2539"/>
      <c r="J558" s="2539"/>
      <c r="K558" s="2539"/>
      <c r="L558" s="2539"/>
      <c r="M558" s="2539"/>
    </row>
    <row r="559" spans="1:13" ht="15.75" customHeight="1">
      <c r="A559" s="2539"/>
      <c r="B559" s="2539"/>
      <c r="C559" s="2539"/>
      <c r="D559" s="2539"/>
      <c r="E559" s="2539"/>
      <c r="F559" s="2539"/>
      <c r="G559" s="2539"/>
      <c r="H559" s="2539"/>
      <c r="I559" s="2539"/>
      <c r="J559" s="2539"/>
      <c r="K559" s="2539"/>
      <c r="L559" s="2539"/>
      <c r="M559" s="2539"/>
    </row>
    <row r="560" spans="1:13" ht="15.75" customHeight="1">
      <c r="A560" s="2539"/>
      <c r="B560" s="2539"/>
      <c r="C560" s="2539"/>
      <c r="D560" s="2539"/>
      <c r="E560" s="2539"/>
      <c r="F560" s="2539"/>
      <c r="G560" s="2539"/>
      <c r="H560" s="2539"/>
      <c r="I560" s="2539"/>
      <c r="J560" s="2539"/>
      <c r="K560" s="2539"/>
      <c r="L560" s="2539"/>
      <c r="M560" s="2539"/>
    </row>
    <row r="561" spans="1:13" ht="15.75" customHeight="1">
      <c r="A561" s="2539"/>
      <c r="B561" s="2539"/>
      <c r="C561" s="2539"/>
      <c r="D561" s="2539"/>
      <c r="E561" s="2539"/>
      <c r="F561" s="2539"/>
      <c r="G561" s="2539"/>
      <c r="H561" s="2539"/>
      <c r="I561" s="2539"/>
      <c r="J561" s="2539"/>
      <c r="K561" s="2539"/>
      <c r="L561" s="2539"/>
      <c r="M561" s="2539"/>
    </row>
    <row r="562" spans="1:13" ht="15.75" customHeight="1">
      <c r="A562" s="2539"/>
      <c r="B562" s="2539"/>
      <c r="C562" s="2539"/>
      <c r="D562" s="2539"/>
      <c r="E562" s="2539"/>
      <c r="F562" s="2539"/>
      <c r="G562" s="2539"/>
      <c r="H562" s="2539"/>
      <c r="I562" s="2539"/>
      <c r="J562" s="2539"/>
      <c r="K562" s="2539"/>
      <c r="L562" s="2539"/>
      <c r="M562" s="2539"/>
    </row>
    <row r="563" spans="1:13" ht="15.75" customHeight="1">
      <c r="A563" s="2539"/>
      <c r="B563" s="2539"/>
      <c r="C563" s="2539"/>
      <c r="D563" s="2539"/>
      <c r="E563" s="2539"/>
      <c r="F563" s="2539"/>
      <c r="G563" s="2539"/>
      <c r="H563" s="2539"/>
      <c r="I563" s="2539"/>
      <c r="J563" s="2539"/>
      <c r="K563" s="2539"/>
      <c r="L563" s="2539"/>
      <c r="M563" s="2539"/>
    </row>
    <row r="564" spans="1:13" ht="15.75" customHeight="1">
      <c r="A564" s="2539"/>
      <c r="B564" s="2539"/>
      <c r="C564" s="2539"/>
      <c r="D564" s="2539"/>
      <c r="E564" s="2539"/>
      <c r="F564" s="2539"/>
      <c r="G564" s="2539"/>
      <c r="H564" s="2539"/>
      <c r="I564" s="2539"/>
      <c r="J564" s="2539"/>
      <c r="K564" s="2539"/>
      <c r="L564" s="2539"/>
      <c r="M564" s="2539"/>
    </row>
    <row r="565" spans="1:13" ht="15.75" customHeight="1">
      <c r="A565" s="2539"/>
      <c r="B565" s="2539"/>
      <c r="C565" s="2539"/>
      <c r="D565" s="2539"/>
      <c r="E565" s="2539"/>
      <c r="F565" s="2539"/>
      <c r="G565" s="2539"/>
      <c r="H565" s="2539"/>
      <c r="I565" s="2539"/>
      <c r="J565" s="2539"/>
      <c r="K565" s="2539"/>
      <c r="L565" s="2539"/>
      <c r="M565" s="2539"/>
    </row>
    <row r="566" spans="1:13" ht="15.75" customHeight="1">
      <c r="A566" s="2539"/>
      <c r="B566" s="2539"/>
      <c r="C566" s="2539"/>
      <c r="D566" s="2539"/>
      <c r="E566" s="2539"/>
      <c r="F566" s="2539"/>
      <c r="G566" s="2539"/>
      <c r="H566" s="2539"/>
      <c r="I566" s="2539"/>
      <c r="J566" s="2539"/>
      <c r="K566" s="2539"/>
      <c r="L566" s="2539"/>
      <c r="M566" s="2539"/>
    </row>
    <row r="567" spans="1:13" ht="15.75" customHeight="1">
      <c r="A567" s="2539"/>
      <c r="B567" s="2539"/>
      <c r="C567" s="2539"/>
      <c r="D567" s="2539"/>
      <c r="E567" s="2539"/>
      <c r="F567" s="2539"/>
      <c r="G567" s="2539"/>
      <c r="H567" s="2539"/>
      <c r="I567" s="2539"/>
      <c r="J567" s="2539"/>
      <c r="K567" s="2539"/>
      <c r="L567" s="2539"/>
      <c r="M567" s="2539"/>
    </row>
    <row r="568" spans="1:13" ht="15.75" customHeight="1">
      <c r="A568" s="2539"/>
      <c r="B568" s="2539"/>
      <c r="C568" s="2539"/>
      <c r="D568" s="2539"/>
      <c r="E568" s="2539"/>
      <c r="F568" s="2539"/>
      <c r="G568" s="2539"/>
      <c r="H568" s="2539"/>
      <c r="I568" s="2539"/>
      <c r="J568" s="2539"/>
      <c r="K568" s="2539"/>
      <c r="L568" s="2539"/>
      <c r="M568" s="2539"/>
    </row>
    <row r="569" spans="1:13" ht="15.75" customHeight="1">
      <c r="A569" s="2539"/>
      <c r="B569" s="2539"/>
      <c r="C569" s="2539"/>
      <c r="D569" s="2539"/>
      <c r="E569" s="2539"/>
      <c r="F569" s="2539"/>
      <c r="G569" s="2539"/>
      <c r="H569" s="2539"/>
      <c r="I569" s="2539"/>
      <c r="J569" s="2539"/>
      <c r="K569" s="2539"/>
      <c r="L569" s="2539"/>
      <c r="M569" s="2539"/>
    </row>
    <row r="570" spans="1:13" ht="15.75" customHeight="1">
      <c r="A570" s="2539"/>
      <c r="B570" s="2539"/>
      <c r="C570" s="2539"/>
      <c r="D570" s="2539"/>
      <c r="E570" s="2539"/>
      <c r="F570" s="2539"/>
      <c r="G570" s="2539"/>
      <c r="H570" s="2539"/>
      <c r="I570" s="2539"/>
      <c r="J570" s="2539"/>
      <c r="K570" s="2539"/>
      <c r="L570" s="2539"/>
      <c r="M570" s="2539"/>
    </row>
    <row r="571" spans="1:13" ht="15.75" customHeight="1">
      <c r="A571" s="2539"/>
      <c r="B571" s="2539"/>
      <c r="C571" s="2539"/>
      <c r="D571" s="2539"/>
      <c r="E571" s="2539"/>
      <c r="F571" s="2539"/>
      <c r="G571" s="2539"/>
      <c r="H571" s="2539"/>
      <c r="I571" s="2539"/>
      <c r="J571" s="2539"/>
      <c r="K571" s="2539"/>
      <c r="L571" s="2539"/>
      <c r="M571" s="2539"/>
    </row>
    <row r="572" spans="1:13" ht="15.75" customHeight="1">
      <c r="A572" s="2539"/>
      <c r="B572" s="2539"/>
      <c r="C572" s="2539"/>
      <c r="D572" s="2539"/>
      <c r="E572" s="2539"/>
      <c r="F572" s="2539"/>
      <c r="G572" s="2539"/>
      <c r="H572" s="2539"/>
      <c r="I572" s="2539"/>
      <c r="J572" s="2539"/>
      <c r="K572" s="2539"/>
      <c r="L572" s="2539"/>
      <c r="M572" s="2539"/>
    </row>
    <row r="573" spans="1:13" ht="15.75" customHeight="1">
      <c r="A573" s="2539"/>
      <c r="B573" s="2539"/>
      <c r="C573" s="2539"/>
      <c r="D573" s="2539"/>
      <c r="E573" s="2539"/>
      <c r="F573" s="2539"/>
      <c r="G573" s="2539"/>
      <c r="H573" s="2539"/>
      <c r="I573" s="2539"/>
      <c r="J573" s="2539"/>
      <c r="K573" s="2539"/>
      <c r="L573" s="2539"/>
      <c r="M573" s="2539"/>
    </row>
    <row r="574" spans="1:13" ht="15.75" customHeight="1">
      <c r="A574" s="2539"/>
      <c r="B574" s="2539"/>
      <c r="C574" s="2539"/>
      <c r="D574" s="2539"/>
      <c r="E574" s="2539"/>
      <c r="F574" s="2539"/>
      <c r="G574" s="2539"/>
      <c r="H574" s="2539"/>
      <c r="I574" s="2539"/>
      <c r="J574" s="2539"/>
      <c r="K574" s="2539"/>
      <c r="L574" s="2539"/>
      <c r="M574" s="2539"/>
    </row>
    <row r="575" spans="1:13" ht="15.75" customHeight="1">
      <c r="A575" s="2539"/>
      <c r="B575" s="2539"/>
      <c r="C575" s="2539"/>
      <c r="D575" s="2539"/>
      <c r="E575" s="2539"/>
      <c r="F575" s="2539"/>
      <c r="G575" s="2539"/>
      <c r="H575" s="2539"/>
      <c r="I575" s="2539"/>
      <c r="J575" s="2539"/>
      <c r="K575" s="2539"/>
      <c r="L575" s="2539"/>
      <c r="M575" s="2539"/>
    </row>
    <row r="576" spans="1:13" ht="15.75" customHeight="1">
      <c r="A576" s="2539"/>
      <c r="B576" s="2539"/>
      <c r="C576" s="2539"/>
      <c r="D576" s="2539"/>
      <c r="E576" s="2539"/>
      <c r="F576" s="2539"/>
      <c r="G576" s="2539"/>
      <c r="H576" s="2539"/>
      <c r="I576" s="2539"/>
      <c r="J576" s="2539"/>
      <c r="K576" s="2539"/>
      <c r="L576" s="2539"/>
      <c r="M576" s="2539"/>
    </row>
    <row r="577" spans="1:13" ht="15.75" customHeight="1">
      <c r="A577" s="2539"/>
      <c r="B577" s="2539"/>
      <c r="C577" s="2539"/>
      <c r="D577" s="2539"/>
      <c r="E577" s="2539"/>
      <c r="F577" s="2539"/>
      <c r="G577" s="2539"/>
      <c r="H577" s="2539"/>
      <c r="I577" s="2539"/>
      <c r="J577" s="2539"/>
      <c r="K577" s="2539"/>
      <c r="L577" s="2539"/>
      <c r="M577" s="2539"/>
    </row>
    <row r="578" spans="1:13" ht="15.75" customHeight="1">
      <c r="A578" s="2539"/>
      <c r="B578" s="2539"/>
      <c r="C578" s="2539"/>
      <c r="D578" s="2539"/>
      <c r="E578" s="2539"/>
      <c r="F578" s="2539"/>
      <c r="G578" s="2539"/>
      <c r="H578" s="2539"/>
      <c r="I578" s="2539"/>
      <c r="J578" s="2539"/>
      <c r="K578" s="2539"/>
      <c r="L578" s="2539"/>
      <c r="M578" s="2539"/>
    </row>
    <row r="579" spans="1:13" ht="15.75" customHeight="1">
      <c r="A579" s="2539"/>
      <c r="B579" s="2539"/>
      <c r="C579" s="2539"/>
      <c r="D579" s="2539"/>
      <c r="E579" s="2539"/>
      <c r="F579" s="2539"/>
      <c r="G579" s="2539"/>
      <c r="H579" s="2539"/>
      <c r="I579" s="2539"/>
      <c r="J579" s="2539"/>
      <c r="K579" s="2539"/>
      <c r="L579" s="2539"/>
      <c r="M579" s="2539"/>
    </row>
    <row r="580" spans="1:13" ht="15.75" customHeight="1">
      <c r="A580" s="2539"/>
      <c r="B580" s="2539"/>
      <c r="C580" s="2539"/>
      <c r="D580" s="2539"/>
      <c r="E580" s="2539"/>
      <c r="F580" s="2539"/>
      <c r="G580" s="2539"/>
      <c r="H580" s="2539"/>
      <c r="I580" s="2539"/>
      <c r="J580" s="2539"/>
      <c r="K580" s="2539"/>
      <c r="L580" s="2539"/>
      <c r="M580" s="2539"/>
    </row>
    <row r="581" spans="1:13" ht="15.75" customHeight="1">
      <c r="A581" s="2539"/>
      <c r="B581" s="2539"/>
      <c r="C581" s="2539"/>
      <c r="D581" s="2539"/>
      <c r="E581" s="2539"/>
      <c r="F581" s="2539"/>
      <c r="G581" s="2539"/>
      <c r="H581" s="2539"/>
      <c r="I581" s="2539"/>
      <c r="J581" s="2539"/>
      <c r="K581" s="2539"/>
      <c r="L581" s="2539"/>
      <c r="M581" s="2539"/>
    </row>
    <row r="582" spans="1:13" ht="15.75" customHeight="1">
      <c r="A582" s="2539"/>
      <c r="B582" s="2539"/>
      <c r="C582" s="2539"/>
      <c r="D582" s="2539"/>
      <c r="E582" s="2539"/>
      <c r="F582" s="2539"/>
      <c r="G582" s="2539"/>
      <c r="H582" s="2539"/>
      <c r="I582" s="2539"/>
      <c r="J582" s="2539"/>
      <c r="K582" s="2539"/>
      <c r="L582" s="2539"/>
      <c r="M582" s="2539"/>
    </row>
    <row r="583" spans="1:13" ht="15.75" customHeight="1">
      <c r="A583" s="2539"/>
      <c r="B583" s="2539"/>
      <c r="C583" s="2539"/>
      <c r="D583" s="2539"/>
      <c r="E583" s="2539"/>
      <c r="F583" s="2539"/>
      <c r="G583" s="2539"/>
      <c r="H583" s="2539"/>
      <c r="I583" s="2539"/>
      <c r="J583" s="2539"/>
      <c r="K583" s="2539"/>
      <c r="L583" s="2539"/>
      <c r="M583" s="2539"/>
    </row>
    <row r="584" spans="1:13" ht="15.75" customHeight="1">
      <c r="A584" s="2539"/>
      <c r="B584" s="2539"/>
      <c r="C584" s="2539"/>
      <c r="D584" s="2539"/>
      <c r="E584" s="2539"/>
      <c r="F584" s="2539"/>
      <c r="G584" s="2539"/>
      <c r="H584" s="2539"/>
      <c r="I584" s="2539"/>
      <c r="J584" s="2539"/>
      <c r="K584" s="2539"/>
      <c r="L584" s="2539"/>
      <c r="M584" s="2539"/>
    </row>
    <row r="585" spans="1:13" ht="15.75" customHeight="1">
      <c r="A585" s="2539"/>
      <c r="B585" s="2539"/>
      <c r="C585" s="2539"/>
      <c r="D585" s="2539"/>
      <c r="E585" s="2539"/>
      <c r="F585" s="2539"/>
      <c r="G585" s="2539"/>
      <c r="H585" s="2539"/>
      <c r="I585" s="2539"/>
      <c r="J585" s="2539"/>
      <c r="K585" s="2539"/>
      <c r="L585" s="2539"/>
      <c r="M585" s="2539"/>
    </row>
    <row r="586" spans="1:13" ht="15.75" customHeight="1">
      <c r="A586" s="2539"/>
      <c r="B586" s="2539"/>
      <c r="C586" s="2539"/>
      <c r="D586" s="2539"/>
      <c r="E586" s="2539"/>
      <c r="F586" s="2539"/>
      <c r="G586" s="2539"/>
      <c r="H586" s="2539"/>
      <c r="I586" s="2539"/>
      <c r="J586" s="2539"/>
      <c r="K586" s="2539"/>
      <c r="L586" s="2539"/>
      <c r="M586" s="2539"/>
    </row>
    <row r="587" spans="1:13" ht="15.75" customHeight="1">
      <c r="A587" s="2539"/>
      <c r="B587" s="2539"/>
      <c r="C587" s="2539"/>
      <c r="D587" s="2539"/>
      <c r="E587" s="2539"/>
      <c r="F587" s="2539"/>
      <c r="G587" s="2539"/>
      <c r="H587" s="2539"/>
      <c r="I587" s="2539"/>
      <c r="J587" s="2539"/>
      <c r="K587" s="2539"/>
      <c r="L587" s="2539"/>
      <c r="M587" s="2539"/>
    </row>
    <row r="588" spans="1:13" ht="15.75" customHeight="1">
      <c r="A588" s="2539"/>
      <c r="B588" s="2539"/>
      <c r="C588" s="2539"/>
      <c r="D588" s="2539"/>
      <c r="E588" s="2539"/>
      <c r="F588" s="2539"/>
      <c r="G588" s="2539"/>
      <c r="H588" s="2539"/>
      <c r="I588" s="2539"/>
      <c r="J588" s="2539"/>
      <c r="K588" s="2539"/>
      <c r="L588" s="2539"/>
      <c r="M588" s="2539"/>
    </row>
    <row r="589" spans="1:13" ht="15.75" customHeight="1">
      <c r="A589" s="2539"/>
      <c r="B589" s="2539"/>
      <c r="C589" s="2539"/>
      <c r="D589" s="2539"/>
      <c r="E589" s="2539"/>
      <c r="F589" s="2539"/>
      <c r="G589" s="2539"/>
      <c r="H589" s="2539"/>
      <c r="I589" s="2539"/>
      <c r="J589" s="2539"/>
      <c r="K589" s="2539"/>
      <c r="L589" s="2539"/>
      <c r="M589" s="2539"/>
    </row>
    <row r="590" spans="1:13" ht="15.75" customHeight="1">
      <c r="A590" s="2539"/>
      <c r="B590" s="2539"/>
      <c r="C590" s="2539"/>
      <c r="D590" s="2539"/>
      <c r="E590" s="2539"/>
      <c r="F590" s="2539"/>
      <c r="G590" s="2539"/>
      <c r="H590" s="2539"/>
      <c r="I590" s="2539"/>
      <c r="J590" s="2539"/>
      <c r="K590" s="2539"/>
      <c r="L590" s="2539"/>
      <c r="M590" s="2539"/>
    </row>
    <row r="591" spans="1:13" ht="15.75" customHeight="1">
      <c r="A591" s="2539"/>
      <c r="B591" s="2539"/>
      <c r="C591" s="2539"/>
      <c r="D591" s="2539"/>
      <c r="E591" s="2539"/>
      <c r="F591" s="2539"/>
      <c r="G591" s="2539"/>
      <c r="H591" s="2539"/>
      <c r="I591" s="2539"/>
      <c r="J591" s="2539"/>
      <c r="K591" s="2539"/>
      <c r="L591" s="2539"/>
      <c r="M591" s="2539"/>
    </row>
    <row r="592" spans="1:13" ht="15.75" customHeight="1">
      <c r="A592" s="2539"/>
      <c r="B592" s="2539"/>
      <c r="C592" s="2539"/>
      <c r="D592" s="2539"/>
      <c r="E592" s="2539"/>
      <c r="F592" s="2539"/>
      <c r="G592" s="2539"/>
      <c r="H592" s="2539"/>
      <c r="I592" s="2539"/>
      <c r="J592" s="2539"/>
      <c r="K592" s="2539"/>
      <c r="L592" s="2539"/>
      <c r="M592" s="2539"/>
    </row>
    <row r="593" spans="1:13" ht="15.75" customHeight="1">
      <c r="A593" s="2539"/>
      <c r="B593" s="2539"/>
      <c r="C593" s="2539"/>
      <c r="D593" s="2539"/>
      <c r="E593" s="2539"/>
      <c r="F593" s="2539"/>
      <c r="G593" s="2539"/>
      <c r="H593" s="2539"/>
      <c r="I593" s="2539"/>
      <c r="J593" s="2539"/>
      <c r="K593" s="2539"/>
      <c r="L593" s="2539"/>
      <c r="M593" s="2539"/>
    </row>
    <row r="594" spans="1:13" ht="15.75" customHeight="1">
      <c r="A594" s="2539"/>
      <c r="B594" s="2539"/>
      <c r="C594" s="2539"/>
      <c r="D594" s="2539"/>
      <c r="E594" s="2539"/>
      <c r="F594" s="2539"/>
      <c r="G594" s="2539"/>
      <c r="H594" s="2539"/>
      <c r="I594" s="2539"/>
      <c r="J594" s="2539"/>
      <c r="K594" s="2539"/>
      <c r="L594" s="2539"/>
      <c r="M594" s="2539"/>
    </row>
    <row r="595" spans="1:13" ht="15.75" customHeight="1">
      <c r="A595" s="2539"/>
      <c r="B595" s="2539"/>
      <c r="C595" s="2539"/>
      <c r="D595" s="2539"/>
      <c r="E595" s="2539"/>
      <c r="F595" s="2539"/>
      <c r="G595" s="2539"/>
      <c r="H595" s="2539"/>
      <c r="I595" s="2539"/>
      <c r="J595" s="2539"/>
      <c r="K595" s="2539"/>
      <c r="L595" s="2539"/>
      <c r="M595" s="2539"/>
    </row>
    <row r="596" spans="1:13" ht="15.75" customHeight="1">
      <c r="A596" s="2539"/>
      <c r="B596" s="2539"/>
      <c r="C596" s="2539"/>
      <c r="D596" s="2539"/>
      <c r="E596" s="2539"/>
      <c r="F596" s="2539"/>
      <c r="G596" s="2539"/>
      <c r="H596" s="2539"/>
      <c r="I596" s="2539"/>
      <c r="J596" s="2539"/>
      <c r="K596" s="2539"/>
      <c r="L596" s="2539"/>
      <c r="M596" s="2539"/>
    </row>
    <row r="597" spans="1:13" ht="15.75" customHeight="1">
      <c r="A597" s="2539"/>
      <c r="B597" s="2539"/>
      <c r="C597" s="2539"/>
      <c r="D597" s="2539"/>
      <c r="E597" s="2539"/>
      <c r="F597" s="2539"/>
      <c r="G597" s="2539"/>
      <c r="H597" s="2539"/>
      <c r="I597" s="2539"/>
      <c r="J597" s="2539"/>
      <c r="K597" s="2539"/>
      <c r="L597" s="2539"/>
      <c r="M597" s="2539"/>
    </row>
    <row r="598" spans="1:13" ht="15.75" customHeight="1">
      <c r="A598" s="2539"/>
      <c r="B598" s="2539"/>
      <c r="C598" s="2539"/>
      <c r="D598" s="2539"/>
      <c r="E598" s="2539"/>
      <c r="F598" s="2539"/>
      <c r="G598" s="2539"/>
      <c r="H598" s="2539"/>
      <c r="I598" s="2539"/>
      <c r="J598" s="2539"/>
      <c r="K598" s="2539"/>
      <c r="L598" s="2539"/>
      <c r="M598" s="2539"/>
    </row>
    <row r="599" spans="1:13" ht="15.75" customHeight="1">
      <c r="A599" s="2539"/>
      <c r="B599" s="2539"/>
      <c r="C599" s="2539"/>
      <c r="D599" s="2539"/>
      <c r="E599" s="2539"/>
      <c r="F599" s="2539"/>
      <c r="G599" s="2539"/>
      <c r="H599" s="2539"/>
      <c r="I599" s="2539"/>
      <c r="J599" s="2539"/>
      <c r="K599" s="2539"/>
      <c r="L599" s="2539"/>
      <c r="M599" s="2539"/>
    </row>
    <row r="600" spans="1:13" ht="15.75" customHeight="1">
      <c r="A600" s="2539"/>
      <c r="B600" s="2539"/>
      <c r="C600" s="2539"/>
      <c r="D600" s="2539"/>
      <c r="E600" s="2539"/>
      <c r="F600" s="2539"/>
      <c r="G600" s="2539"/>
      <c r="H600" s="2539"/>
      <c r="I600" s="2539"/>
      <c r="J600" s="2539"/>
      <c r="K600" s="2539"/>
      <c r="L600" s="2539"/>
      <c r="M600" s="2539"/>
    </row>
    <row r="601" spans="1:13" ht="15.75" customHeight="1">
      <c r="A601" s="2539"/>
      <c r="B601" s="2539"/>
      <c r="C601" s="2539"/>
      <c r="D601" s="2539"/>
      <c r="E601" s="2539"/>
      <c r="F601" s="2539"/>
      <c r="G601" s="2539"/>
      <c r="H601" s="2539"/>
      <c r="I601" s="2539"/>
      <c r="J601" s="2539"/>
      <c r="K601" s="2539"/>
      <c r="L601" s="2539"/>
      <c r="M601" s="2539"/>
    </row>
    <row r="602" spans="1:13" ht="15.75" customHeight="1">
      <c r="A602" s="2539"/>
      <c r="B602" s="2539"/>
      <c r="C602" s="2539"/>
      <c r="D602" s="2539"/>
      <c r="E602" s="2539"/>
      <c r="F602" s="2539"/>
      <c r="G602" s="2539"/>
      <c r="H602" s="2539"/>
      <c r="I602" s="2539"/>
      <c r="J602" s="2539"/>
      <c r="K602" s="2539"/>
      <c r="L602" s="2539"/>
      <c r="M602" s="2539"/>
    </row>
    <row r="603" spans="1:13" ht="15.75" customHeight="1">
      <c r="A603" s="2539"/>
      <c r="B603" s="2539"/>
      <c r="C603" s="2539"/>
      <c r="D603" s="2539"/>
      <c r="E603" s="2539"/>
      <c r="F603" s="2539"/>
      <c r="G603" s="2539"/>
      <c r="H603" s="2539"/>
      <c r="I603" s="2539"/>
      <c r="J603" s="2539"/>
      <c r="K603" s="2539"/>
      <c r="L603" s="2539"/>
      <c r="M603" s="2539"/>
    </row>
    <row r="604" spans="1:13" ht="15.75" customHeight="1">
      <c r="A604" s="2539"/>
      <c r="B604" s="2539"/>
      <c r="C604" s="2539"/>
      <c r="D604" s="2539"/>
      <c r="E604" s="2539"/>
      <c r="F604" s="2539"/>
      <c r="G604" s="2539"/>
      <c r="H604" s="2539"/>
      <c r="I604" s="2539"/>
      <c r="J604" s="2539"/>
      <c r="K604" s="2539"/>
      <c r="L604" s="2539"/>
      <c r="M604" s="2539"/>
    </row>
    <row r="605" spans="1:13" ht="15.75" customHeight="1">
      <c r="A605" s="2539"/>
      <c r="B605" s="2539"/>
      <c r="C605" s="2539"/>
      <c r="D605" s="2539"/>
      <c r="E605" s="2539"/>
      <c r="F605" s="2539"/>
      <c r="G605" s="2539"/>
      <c r="H605" s="2539"/>
      <c r="I605" s="2539"/>
      <c r="J605" s="2539"/>
      <c r="K605" s="2539"/>
      <c r="L605" s="2539"/>
      <c r="M605" s="2539"/>
    </row>
    <row r="606" spans="1:13" ht="15.75" customHeight="1">
      <c r="A606" s="2539"/>
      <c r="B606" s="2539"/>
      <c r="C606" s="2539"/>
      <c r="D606" s="2539"/>
      <c r="E606" s="2539"/>
      <c r="F606" s="2539"/>
      <c r="G606" s="2539"/>
      <c r="H606" s="2539"/>
      <c r="I606" s="2539"/>
      <c r="J606" s="2539"/>
      <c r="K606" s="2539"/>
      <c r="L606" s="2539"/>
      <c r="M606" s="2539"/>
    </row>
    <row r="607" spans="1:13" ht="15.75" customHeight="1">
      <c r="A607" s="2539"/>
      <c r="B607" s="2539"/>
      <c r="C607" s="2539"/>
      <c r="D607" s="2539"/>
      <c r="E607" s="2539"/>
      <c r="F607" s="2539"/>
      <c r="G607" s="2539"/>
      <c r="H607" s="2539"/>
      <c r="I607" s="2539"/>
      <c r="J607" s="2539"/>
      <c r="K607" s="2539"/>
      <c r="L607" s="2539"/>
      <c r="M607" s="2539"/>
    </row>
    <row r="608" spans="1:13" ht="15.75" customHeight="1">
      <c r="A608" s="2539"/>
      <c r="B608" s="2539"/>
      <c r="C608" s="2539"/>
      <c r="D608" s="2539"/>
      <c r="E608" s="2539"/>
      <c r="F608" s="2539"/>
      <c r="G608" s="2539"/>
      <c r="H608" s="2539"/>
      <c r="I608" s="2539"/>
      <c r="J608" s="2539"/>
      <c r="K608" s="2539"/>
      <c r="L608" s="2539"/>
      <c r="M608" s="2539"/>
    </row>
    <row r="609" spans="1:13" ht="15.75" customHeight="1">
      <c r="A609" s="2539"/>
      <c r="B609" s="2539"/>
      <c r="C609" s="2539"/>
      <c r="D609" s="2539"/>
      <c r="E609" s="2539"/>
      <c r="F609" s="2539"/>
      <c r="G609" s="2539"/>
      <c r="H609" s="2539"/>
      <c r="I609" s="2539"/>
      <c r="J609" s="2539"/>
      <c r="K609" s="2539"/>
      <c r="L609" s="2539"/>
      <c r="M609" s="2539"/>
    </row>
    <row r="610" spans="1:13" ht="15.75" customHeight="1">
      <c r="A610" s="2539"/>
      <c r="B610" s="2539"/>
      <c r="C610" s="2539"/>
      <c r="D610" s="2539"/>
      <c r="E610" s="2539"/>
      <c r="F610" s="2539"/>
      <c r="G610" s="2539"/>
      <c r="H610" s="2539"/>
      <c r="I610" s="2539"/>
      <c r="J610" s="2539"/>
      <c r="K610" s="2539"/>
      <c r="L610" s="2539"/>
      <c r="M610" s="2539"/>
    </row>
    <row r="611" spans="1:13" ht="15.75" customHeight="1">
      <c r="A611" s="2539"/>
      <c r="B611" s="2539"/>
      <c r="C611" s="2539"/>
      <c r="D611" s="2539"/>
      <c r="E611" s="2539"/>
      <c r="F611" s="2539"/>
      <c r="G611" s="2539"/>
      <c r="H611" s="2539"/>
      <c r="I611" s="2539"/>
      <c r="J611" s="2539"/>
      <c r="K611" s="2539"/>
      <c r="L611" s="2539"/>
      <c r="M611" s="2539"/>
    </row>
    <row r="612" spans="1:13" ht="15.75" customHeight="1">
      <c r="A612" s="2539"/>
      <c r="B612" s="2539"/>
      <c r="C612" s="2539"/>
      <c r="D612" s="2539"/>
      <c r="E612" s="2539"/>
      <c r="F612" s="2539"/>
      <c r="G612" s="2539"/>
      <c r="H612" s="2539"/>
      <c r="I612" s="2539"/>
      <c r="J612" s="2539"/>
      <c r="K612" s="2539"/>
      <c r="L612" s="2539"/>
      <c r="M612" s="2539"/>
    </row>
    <row r="613" spans="1:13" ht="15.75" customHeight="1">
      <c r="A613" s="2539"/>
      <c r="B613" s="2539"/>
      <c r="C613" s="2539"/>
      <c r="D613" s="2539"/>
      <c r="E613" s="2539"/>
      <c r="F613" s="2539"/>
      <c r="G613" s="2539"/>
      <c r="H613" s="2539"/>
      <c r="I613" s="2539"/>
      <c r="J613" s="2539"/>
      <c r="K613" s="2539"/>
      <c r="L613" s="2539"/>
      <c r="M613" s="2539"/>
    </row>
    <row r="614" spans="1:13" ht="15.75" customHeight="1">
      <c r="A614" s="2539"/>
      <c r="B614" s="2539"/>
      <c r="C614" s="2539"/>
      <c r="D614" s="2539"/>
      <c r="E614" s="2539"/>
      <c r="F614" s="2539"/>
      <c r="G614" s="2539"/>
      <c r="H614" s="2539"/>
      <c r="I614" s="2539"/>
      <c r="J614" s="2539"/>
      <c r="K614" s="2539"/>
      <c r="L614" s="2539"/>
      <c r="M614" s="2539"/>
    </row>
    <row r="615" spans="1:13" ht="15.75" customHeight="1">
      <c r="A615" s="2539"/>
      <c r="B615" s="2539"/>
      <c r="C615" s="2539"/>
      <c r="D615" s="2539"/>
      <c r="E615" s="2539"/>
      <c r="F615" s="2539"/>
      <c r="G615" s="2539"/>
      <c r="H615" s="2539"/>
      <c r="I615" s="2539"/>
      <c r="J615" s="2539"/>
      <c r="K615" s="2539"/>
      <c r="L615" s="2539"/>
      <c r="M615" s="2539"/>
    </row>
    <row r="616" spans="1:13" ht="15.75" customHeight="1">
      <c r="A616" s="2539"/>
      <c r="B616" s="2539"/>
      <c r="C616" s="2539"/>
      <c r="D616" s="2539"/>
      <c r="E616" s="2539"/>
      <c r="F616" s="2539"/>
      <c r="G616" s="2539"/>
      <c r="H616" s="2539"/>
      <c r="I616" s="2539"/>
      <c r="J616" s="2539"/>
      <c r="K616" s="2539"/>
      <c r="L616" s="2539"/>
      <c r="M616" s="2539"/>
    </row>
    <row r="617" spans="1:13" ht="15.75" customHeight="1">
      <c r="A617" s="2539"/>
      <c r="B617" s="2539"/>
      <c r="C617" s="2539"/>
      <c r="D617" s="2539"/>
      <c r="E617" s="2539"/>
      <c r="F617" s="2539"/>
      <c r="G617" s="2539"/>
      <c r="H617" s="2539"/>
      <c r="I617" s="2539"/>
      <c r="J617" s="2539"/>
      <c r="K617" s="2539"/>
      <c r="L617" s="2539"/>
      <c r="M617" s="2539"/>
    </row>
    <row r="618" spans="1:13" ht="15.75" customHeight="1">
      <c r="A618" s="2539"/>
      <c r="B618" s="2539"/>
      <c r="C618" s="2539"/>
      <c r="D618" s="2539"/>
      <c r="E618" s="2539"/>
      <c r="F618" s="2539"/>
      <c r="G618" s="2539"/>
      <c r="H618" s="2539"/>
      <c r="I618" s="2539"/>
      <c r="J618" s="2539"/>
      <c r="K618" s="2539"/>
      <c r="L618" s="2539"/>
      <c r="M618" s="2539"/>
    </row>
    <row r="619" spans="1:13" ht="15.75" customHeight="1">
      <c r="A619" s="2539"/>
      <c r="B619" s="2539"/>
      <c r="C619" s="2539"/>
      <c r="D619" s="2539"/>
      <c r="E619" s="2539"/>
      <c r="F619" s="2539"/>
      <c r="G619" s="2539"/>
      <c r="H619" s="2539"/>
      <c r="I619" s="2539"/>
      <c r="J619" s="2539"/>
      <c r="K619" s="2539"/>
      <c r="L619" s="2539"/>
      <c r="M619" s="2539"/>
    </row>
    <row r="620" spans="1:13" ht="15.75" customHeight="1">
      <c r="A620" s="2539"/>
      <c r="B620" s="2539"/>
      <c r="C620" s="2539"/>
      <c r="D620" s="2539"/>
      <c r="E620" s="2539"/>
      <c r="F620" s="2539"/>
      <c r="G620" s="2539"/>
      <c r="H620" s="2539"/>
      <c r="I620" s="2539"/>
      <c r="J620" s="2539"/>
      <c r="K620" s="2539"/>
      <c r="L620" s="2539"/>
      <c r="M620" s="2539"/>
    </row>
    <row r="621" spans="1:13" ht="15.75" customHeight="1">
      <c r="A621" s="2539"/>
      <c r="B621" s="2539"/>
      <c r="C621" s="2539"/>
      <c r="D621" s="2539"/>
      <c r="E621" s="2539"/>
      <c r="F621" s="2539"/>
      <c r="G621" s="2539"/>
      <c r="H621" s="2539"/>
      <c r="I621" s="2539"/>
      <c r="J621" s="2539"/>
      <c r="K621" s="2539"/>
      <c r="L621" s="2539"/>
      <c r="M621" s="2539"/>
    </row>
    <row r="622" spans="1:13" ht="15.75" customHeight="1">
      <c r="A622" s="2539"/>
      <c r="B622" s="2539"/>
      <c r="C622" s="2539"/>
      <c r="D622" s="2539"/>
      <c r="E622" s="2539"/>
      <c r="F622" s="2539"/>
      <c r="G622" s="2539"/>
      <c r="H622" s="2539"/>
      <c r="I622" s="2539"/>
      <c r="J622" s="2539"/>
      <c r="K622" s="2539"/>
      <c r="L622" s="2539"/>
      <c r="M622" s="2539"/>
    </row>
    <row r="623" spans="1:13" ht="15.75" customHeight="1">
      <c r="A623" s="2539"/>
      <c r="B623" s="2539"/>
      <c r="C623" s="2539"/>
      <c r="D623" s="2539"/>
      <c r="E623" s="2539"/>
      <c r="F623" s="2539"/>
      <c r="G623" s="2539"/>
      <c r="H623" s="2539"/>
      <c r="I623" s="2539"/>
      <c r="J623" s="2539"/>
      <c r="K623" s="2539"/>
      <c r="L623" s="2539"/>
      <c r="M623" s="2539"/>
    </row>
    <row r="624" spans="1:13" ht="15.75" customHeight="1">
      <c r="A624" s="2539"/>
      <c r="B624" s="2539"/>
      <c r="C624" s="2539"/>
      <c r="D624" s="2539"/>
      <c r="E624" s="2539"/>
      <c r="F624" s="2539"/>
      <c r="G624" s="2539"/>
      <c r="H624" s="2539"/>
      <c r="I624" s="2539"/>
      <c r="J624" s="2539"/>
      <c r="K624" s="2539"/>
      <c r="L624" s="2539"/>
      <c r="M624" s="2539"/>
    </row>
    <row r="625" spans="1:13" ht="15.75" customHeight="1">
      <c r="A625" s="2539"/>
      <c r="B625" s="2539"/>
      <c r="C625" s="2539"/>
      <c r="D625" s="2539"/>
      <c r="E625" s="2539"/>
      <c r="F625" s="2539"/>
      <c r="G625" s="2539"/>
      <c r="H625" s="2539"/>
      <c r="I625" s="2539"/>
      <c r="J625" s="2539"/>
      <c r="K625" s="2539"/>
      <c r="L625" s="2539"/>
      <c r="M625" s="2539"/>
    </row>
    <row r="626" spans="1:13" ht="15.75" customHeight="1">
      <c r="A626" s="2539"/>
      <c r="B626" s="2539"/>
      <c r="C626" s="2539"/>
      <c r="D626" s="2539"/>
      <c r="E626" s="2539"/>
      <c r="F626" s="2539"/>
      <c r="G626" s="2539"/>
      <c r="H626" s="2539"/>
      <c r="I626" s="2539"/>
      <c r="J626" s="2539"/>
      <c r="K626" s="2539"/>
      <c r="L626" s="2539"/>
      <c r="M626" s="2539"/>
    </row>
    <row r="627" spans="1:13" ht="15.75" customHeight="1">
      <c r="A627" s="2539"/>
      <c r="B627" s="2539"/>
      <c r="C627" s="2539"/>
      <c r="D627" s="2539"/>
      <c r="E627" s="2539"/>
      <c r="F627" s="2539"/>
      <c r="G627" s="2539"/>
      <c r="H627" s="2539"/>
      <c r="I627" s="2539"/>
      <c r="J627" s="2539"/>
      <c r="K627" s="2539"/>
      <c r="L627" s="2539"/>
      <c r="M627" s="2539"/>
    </row>
    <row r="628" spans="1:13" ht="15.75" customHeight="1">
      <c r="A628" s="2539"/>
      <c r="B628" s="2539"/>
      <c r="C628" s="2539"/>
      <c r="D628" s="2539"/>
      <c r="E628" s="2539"/>
      <c r="F628" s="2539"/>
      <c r="G628" s="2539"/>
      <c r="H628" s="2539"/>
      <c r="I628" s="2539"/>
      <c r="J628" s="2539"/>
      <c r="K628" s="2539"/>
      <c r="L628" s="2539"/>
      <c r="M628" s="2539"/>
    </row>
    <row r="629" spans="1:13" ht="15.75" customHeight="1">
      <c r="A629" s="2539"/>
      <c r="B629" s="2539"/>
      <c r="C629" s="2539"/>
      <c r="D629" s="2539"/>
      <c r="E629" s="2539"/>
      <c r="F629" s="2539"/>
      <c r="G629" s="2539"/>
      <c r="H629" s="2539"/>
      <c r="I629" s="2539"/>
      <c r="J629" s="2539"/>
      <c r="K629" s="2539"/>
      <c r="L629" s="2539"/>
      <c r="M629" s="2539"/>
    </row>
    <row r="630" spans="1:13" ht="15.75" customHeight="1">
      <c r="A630" s="2539"/>
      <c r="B630" s="2539"/>
      <c r="C630" s="2539"/>
      <c r="D630" s="2539"/>
      <c r="E630" s="2539"/>
      <c r="F630" s="2539"/>
      <c r="G630" s="2539"/>
      <c r="H630" s="2539"/>
      <c r="I630" s="2539"/>
      <c r="J630" s="2539"/>
      <c r="K630" s="2539"/>
      <c r="L630" s="2539"/>
      <c r="M630" s="2539"/>
    </row>
    <row r="631" spans="1:13" ht="15.75" customHeight="1">
      <c r="A631" s="2539"/>
      <c r="B631" s="2539"/>
      <c r="C631" s="2539"/>
      <c r="D631" s="2539"/>
      <c r="E631" s="2539"/>
      <c r="F631" s="2539"/>
      <c r="G631" s="2539"/>
      <c r="H631" s="2539"/>
      <c r="I631" s="2539"/>
      <c r="J631" s="2539"/>
      <c r="K631" s="2539"/>
      <c r="L631" s="2539"/>
      <c r="M631" s="2539"/>
    </row>
    <row r="632" spans="1:13" ht="15.75" customHeight="1">
      <c r="A632" s="2539"/>
      <c r="B632" s="2539"/>
      <c r="C632" s="2539"/>
      <c r="D632" s="2539"/>
      <c r="E632" s="2539"/>
      <c r="F632" s="2539"/>
      <c r="G632" s="2539"/>
      <c r="H632" s="2539"/>
      <c r="I632" s="2539"/>
      <c r="J632" s="2539"/>
      <c r="K632" s="2539"/>
      <c r="L632" s="2539"/>
      <c r="M632" s="2539"/>
    </row>
    <row r="633" spans="1:13" ht="15.75" customHeight="1">
      <c r="A633" s="2539"/>
      <c r="B633" s="2539"/>
      <c r="C633" s="2539"/>
      <c r="D633" s="2539"/>
      <c r="E633" s="2539"/>
      <c r="F633" s="2539"/>
      <c r="G633" s="2539"/>
      <c r="H633" s="2539"/>
      <c r="I633" s="2539"/>
      <c r="J633" s="2539"/>
      <c r="K633" s="2539"/>
      <c r="L633" s="2539"/>
      <c r="M633" s="2539"/>
    </row>
    <row r="634" spans="1:13" ht="15.75" customHeight="1">
      <c r="A634" s="2539"/>
      <c r="B634" s="2539"/>
      <c r="C634" s="2539"/>
      <c r="D634" s="2539"/>
      <c r="E634" s="2539"/>
      <c r="F634" s="2539"/>
      <c r="G634" s="2539"/>
      <c r="H634" s="2539"/>
      <c r="I634" s="2539"/>
      <c r="J634" s="2539"/>
      <c r="K634" s="2539"/>
      <c r="L634" s="2539"/>
      <c r="M634" s="2539"/>
    </row>
    <row r="635" spans="1:13" ht="15.75" customHeight="1">
      <c r="A635" s="2539"/>
      <c r="B635" s="2539"/>
      <c r="C635" s="2539"/>
      <c r="D635" s="2539"/>
      <c r="E635" s="2539"/>
      <c r="F635" s="2539"/>
      <c r="G635" s="2539"/>
      <c r="H635" s="2539"/>
      <c r="I635" s="2539"/>
      <c r="J635" s="2539"/>
      <c r="K635" s="2539"/>
      <c r="L635" s="2539"/>
      <c r="M635" s="2539"/>
    </row>
    <row r="636" spans="1:13" ht="15.75" customHeight="1">
      <c r="A636" s="2539"/>
      <c r="B636" s="2539"/>
      <c r="C636" s="2539"/>
      <c r="D636" s="2539"/>
      <c r="E636" s="2539"/>
      <c r="F636" s="2539"/>
      <c r="G636" s="2539"/>
      <c r="H636" s="2539"/>
      <c r="I636" s="2539"/>
      <c r="J636" s="2539"/>
      <c r="K636" s="2539"/>
      <c r="L636" s="2539"/>
      <c r="M636" s="2539"/>
    </row>
    <row r="637" spans="1:13" ht="15.75" customHeight="1">
      <c r="A637" s="2539"/>
      <c r="B637" s="2539"/>
      <c r="C637" s="2539"/>
      <c r="D637" s="2539"/>
      <c r="E637" s="2539"/>
      <c r="F637" s="2539"/>
      <c r="G637" s="2539"/>
      <c r="H637" s="2539"/>
      <c r="I637" s="2539"/>
      <c r="J637" s="2539"/>
      <c r="K637" s="2539"/>
      <c r="L637" s="2539"/>
      <c r="M637" s="2539"/>
    </row>
    <row r="638" spans="1:13" ht="15.75" customHeight="1">
      <c r="A638" s="2539"/>
      <c r="B638" s="2539"/>
      <c r="C638" s="2539"/>
      <c r="D638" s="2539"/>
      <c r="E638" s="2539"/>
      <c r="F638" s="2539"/>
      <c r="G638" s="2539"/>
      <c r="H638" s="2539"/>
      <c r="I638" s="2539"/>
      <c r="J638" s="2539"/>
      <c r="K638" s="2539"/>
      <c r="L638" s="2539"/>
      <c r="M638" s="2539"/>
    </row>
    <row r="639" spans="1:13" ht="15.75" customHeight="1">
      <c r="A639" s="2539"/>
      <c r="B639" s="2539"/>
      <c r="C639" s="2539"/>
      <c r="D639" s="2539"/>
      <c r="E639" s="2539"/>
      <c r="F639" s="2539"/>
      <c r="G639" s="2539"/>
      <c r="H639" s="2539"/>
      <c r="I639" s="2539"/>
      <c r="J639" s="2539"/>
      <c r="K639" s="2539"/>
      <c r="L639" s="2539"/>
      <c r="M639" s="2539"/>
    </row>
    <row r="640" spans="1:13" ht="15.75" customHeight="1">
      <c r="A640" s="2539"/>
      <c r="B640" s="2539"/>
      <c r="C640" s="2539"/>
      <c r="D640" s="2539"/>
      <c r="E640" s="2539"/>
      <c r="F640" s="2539"/>
      <c r="G640" s="2539"/>
      <c r="H640" s="2539"/>
      <c r="I640" s="2539"/>
      <c r="J640" s="2539"/>
      <c r="K640" s="2539"/>
      <c r="L640" s="2539"/>
      <c r="M640" s="2539"/>
    </row>
    <row r="641" spans="1:13" ht="15.75" customHeight="1">
      <c r="A641" s="2539"/>
      <c r="B641" s="2539"/>
      <c r="C641" s="2539"/>
      <c r="D641" s="2539"/>
      <c r="E641" s="2539"/>
      <c r="F641" s="2539"/>
      <c r="G641" s="2539"/>
      <c r="H641" s="2539"/>
      <c r="I641" s="2539"/>
      <c r="J641" s="2539"/>
      <c r="K641" s="2539"/>
      <c r="L641" s="2539"/>
      <c r="M641" s="2539"/>
    </row>
    <row r="642" spans="1:13" ht="15.75" customHeight="1">
      <c r="A642" s="2539"/>
      <c r="B642" s="2539"/>
      <c r="C642" s="2539"/>
      <c r="D642" s="2539"/>
      <c r="E642" s="2539"/>
      <c r="F642" s="2539"/>
      <c r="G642" s="2539"/>
      <c r="H642" s="2539"/>
      <c r="I642" s="2539"/>
      <c r="J642" s="2539"/>
      <c r="K642" s="2539"/>
      <c r="L642" s="2539"/>
      <c r="M642" s="2539"/>
    </row>
    <row r="643" spans="1:13" ht="15.75" customHeight="1">
      <c r="A643" s="2539"/>
      <c r="B643" s="2539"/>
      <c r="C643" s="2539"/>
      <c r="D643" s="2539"/>
      <c r="E643" s="2539"/>
      <c r="F643" s="2539"/>
      <c r="G643" s="2539"/>
      <c r="H643" s="2539"/>
      <c r="I643" s="2539"/>
      <c r="J643" s="2539"/>
      <c r="K643" s="2539"/>
      <c r="L643" s="2539"/>
      <c r="M643" s="2539"/>
    </row>
    <row r="644" spans="1:13" ht="15.75" customHeight="1">
      <c r="A644" s="2539"/>
      <c r="B644" s="2539"/>
      <c r="C644" s="2539"/>
      <c r="D644" s="2539"/>
      <c r="E644" s="2539"/>
      <c r="F644" s="2539"/>
      <c r="G644" s="2539"/>
      <c r="H644" s="2539"/>
      <c r="I644" s="2539"/>
      <c r="J644" s="2539"/>
      <c r="K644" s="2539"/>
      <c r="L644" s="2539"/>
      <c r="M644" s="2539"/>
    </row>
    <row r="645" spans="1:13" ht="15.75" customHeight="1">
      <c r="A645" s="2539"/>
      <c r="B645" s="2539"/>
      <c r="C645" s="2539"/>
      <c r="D645" s="2539"/>
      <c r="E645" s="2539"/>
      <c r="F645" s="2539"/>
      <c r="G645" s="2539"/>
      <c r="H645" s="2539"/>
      <c r="I645" s="2539"/>
      <c r="J645" s="2539"/>
      <c r="K645" s="2539"/>
      <c r="L645" s="2539"/>
      <c r="M645" s="2539"/>
    </row>
    <row r="646" spans="1:13" ht="15.75" customHeight="1">
      <c r="A646" s="2539"/>
      <c r="B646" s="2539"/>
      <c r="C646" s="2539"/>
      <c r="D646" s="2539"/>
      <c r="E646" s="2539"/>
      <c r="F646" s="2539"/>
      <c r="G646" s="2539"/>
      <c r="H646" s="2539"/>
      <c r="I646" s="2539"/>
      <c r="J646" s="2539"/>
      <c r="K646" s="2539"/>
      <c r="L646" s="2539"/>
      <c r="M646" s="2539"/>
    </row>
    <row r="647" spans="1:13" ht="15.75" customHeight="1">
      <c r="A647" s="2539"/>
      <c r="B647" s="2539"/>
      <c r="C647" s="2539"/>
      <c r="D647" s="2539"/>
      <c r="E647" s="2539"/>
      <c r="F647" s="2539"/>
      <c r="G647" s="2539"/>
      <c r="H647" s="2539"/>
      <c r="I647" s="2539"/>
      <c r="J647" s="2539"/>
      <c r="K647" s="2539"/>
      <c r="L647" s="2539"/>
      <c r="M647" s="2539"/>
    </row>
    <row r="648" spans="1:13" ht="15.75" customHeight="1">
      <c r="A648" s="2539"/>
      <c r="B648" s="2539"/>
      <c r="C648" s="2539"/>
      <c r="D648" s="2539"/>
      <c r="E648" s="2539"/>
      <c r="F648" s="2539"/>
      <c r="G648" s="2539"/>
      <c r="H648" s="2539"/>
      <c r="I648" s="2539"/>
      <c r="J648" s="2539"/>
      <c r="K648" s="2539"/>
      <c r="L648" s="2539"/>
      <c r="M648" s="2539"/>
    </row>
    <row r="649" spans="1:13" ht="15.75" customHeight="1">
      <c r="A649" s="2539"/>
      <c r="B649" s="2539"/>
      <c r="C649" s="2539"/>
      <c r="D649" s="2539"/>
      <c r="E649" s="2539"/>
      <c r="F649" s="2539"/>
      <c r="G649" s="2539"/>
      <c r="H649" s="2539"/>
      <c r="I649" s="2539"/>
      <c r="J649" s="2539"/>
      <c r="K649" s="2539"/>
      <c r="L649" s="2539"/>
      <c r="M649" s="2539"/>
    </row>
    <row r="650" spans="1:13" ht="15.75" customHeight="1">
      <c r="A650" s="2539"/>
      <c r="B650" s="2539"/>
      <c r="C650" s="2539"/>
      <c r="D650" s="2539"/>
      <c r="E650" s="2539"/>
      <c r="F650" s="2539"/>
      <c r="G650" s="2539"/>
      <c r="H650" s="2539"/>
      <c r="I650" s="2539"/>
      <c r="J650" s="2539"/>
      <c r="K650" s="2539"/>
      <c r="L650" s="2539"/>
      <c r="M650" s="2539"/>
    </row>
    <row r="651" spans="1:13" ht="15.75" customHeight="1">
      <c r="A651" s="2539"/>
      <c r="B651" s="2539"/>
      <c r="C651" s="2539"/>
      <c r="D651" s="2539"/>
      <c r="E651" s="2539"/>
      <c r="F651" s="2539"/>
      <c r="G651" s="2539"/>
      <c r="H651" s="2539"/>
      <c r="I651" s="2539"/>
      <c r="J651" s="2539"/>
      <c r="K651" s="2539"/>
      <c r="L651" s="2539"/>
      <c r="M651" s="2539"/>
    </row>
    <row r="652" spans="1:13" ht="15.75" customHeight="1">
      <c r="A652" s="2539"/>
      <c r="B652" s="2539"/>
      <c r="C652" s="2539"/>
      <c r="D652" s="2539"/>
      <c r="E652" s="2539"/>
      <c r="F652" s="2539"/>
      <c r="G652" s="2539"/>
      <c r="H652" s="2539"/>
      <c r="I652" s="2539"/>
      <c r="J652" s="2539"/>
      <c r="K652" s="2539"/>
      <c r="L652" s="2539"/>
      <c r="M652" s="2539"/>
    </row>
    <row r="653" spans="1:13" ht="15.75" customHeight="1">
      <c r="A653" s="2539"/>
      <c r="B653" s="2539"/>
      <c r="C653" s="2539"/>
      <c r="D653" s="2539"/>
      <c r="E653" s="2539"/>
      <c r="F653" s="2539"/>
      <c r="G653" s="2539"/>
      <c r="H653" s="2539"/>
      <c r="I653" s="2539"/>
      <c r="J653" s="2539"/>
      <c r="K653" s="2539"/>
      <c r="L653" s="2539"/>
      <c r="M653" s="2539"/>
    </row>
    <row r="654" spans="1:13" ht="15.75" customHeight="1">
      <c r="A654" s="2539"/>
      <c r="B654" s="2539"/>
      <c r="C654" s="2539"/>
      <c r="D654" s="2539"/>
      <c r="E654" s="2539"/>
      <c r="F654" s="2539"/>
      <c r="G654" s="2539"/>
      <c r="H654" s="2539"/>
      <c r="I654" s="2539"/>
      <c r="J654" s="2539"/>
      <c r="K654" s="2539"/>
      <c r="L654" s="2539"/>
      <c r="M654" s="2539"/>
    </row>
    <row r="655" spans="1:13" ht="15.75" customHeight="1">
      <c r="A655" s="2539"/>
      <c r="B655" s="2539"/>
      <c r="C655" s="2539"/>
      <c r="D655" s="2539"/>
      <c r="E655" s="2539"/>
      <c r="F655" s="2539"/>
      <c r="G655" s="2539"/>
      <c r="H655" s="2539"/>
      <c r="I655" s="2539"/>
      <c r="J655" s="2539"/>
      <c r="K655" s="2539"/>
      <c r="L655" s="2539"/>
      <c r="M655" s="2539"/>
    </row>
    <row r="656" spans="1:13" ht="15.75" customHeight="1">
      <c r="A656" s="2539"/>
      <c r="B656" s="2539"/>
      <c r="C656" s="2539"/>
      <c r="D656" s="2539"/>
      <c r="E656" s="2539"/>
      <c r="F656" s="2539"/>
      <c r="G656" s="2539"/>
      <c r="H656" s="2539"/>
      <c r="I656" s="2539"/>
      <c r="J656" s="2539"/>
      <c r="K656" s="2539"/>
      <c r="L656" s="2539"/>
      <c r="M656" s="2539"/>
    </row>
    <row r="657" spans="1:13" ht="15.75" customHeight="1">
      <c r="A657" s="2539"/>
      <c r="B657" s="2539"/>
      <c r="C657" s="2539"/>
      <c r="D657" s="2539"/>
      <c r="E657" s="2539"/>
      <c r="F657" s="2539"/>
      <c r="G657" s="2539"/>
      <c r="H657" s="2539"/>
      <c r="I657" s="2539"/>
      <c r="J657" s="2539"/>
      <c r="K657" s="2539"/>
      <c r="L657" s="2539"/>
      <c r="M657" s="2539"/>
    </row>
    <row r="658" spans="1:13" ht="15.75" customHeight="1">
      <c r="A658" s="2539"/>
      <c r="B658" s="2539"/>
      <c r="C658" s="2539"/>
      <c r="D658" s="2539"/>
      <c r="E658" s="2539"/>
      <c r="F658" s="2539"/>
      <c r="G658" s="2539"/>
      <c r="H658" s="2539"/>
      <c r="I658" s="2539"/>
      <c r="J658" s="2539"/>
      <c r="K658" s="2539"/>
      <c r="L658" s="2539"/>
      <c r="M658" s="2539"/>
    </row>
    <row r="659" spans="1:13" ht="15.75" customHeight="1">
      <c r="A659" s="2539"/>
      <c r="B659" s="2539"/>
      <c r="C659" s="2539"/>
      <c r="D659" s="2539"/>
      <c r="E659" s="2539"/>
      <c r="F659" s="2539"/>
      <c r="G659" s="2539"/>
      <c r="H659" s="2539"/>
      <c r="I659" s="2539"/>
      <c r="J659" s="2539"/>
      <c r="K659" s="2539"/>
      <c r="L659" s="2539"/>
      <c r="M659" s="2539"/>
    </row>
    <row r="660" spans="1:13" ht="15.75" customHeight="1">
      <c r="A660" s="2539"/>
      <c r="B660" s="2539"/>
      <c r="C660" s="2539"/>
      <c r="D660" s="2539"/>
      <c r="E660" s="2539"/>
      <c r="F660" s="2539"/>
      <c r="G660" s="2539"/>
      <c r="H660" s="2539"/>
      <c r="I660" s="2539"/>
      <c r="J660" s="2539"/>
      <c r="K660" s="2539"/>
      <c r="L660" s="2539"/>
      <c r="M660" s="2539"/>
    </row>
    <row r="661" spans="1:13" ht="15.75" customHeight="1">
      <c r="A661" s="2539"/>
      <c r="B661" s="2539"/>
      <c r="C661" s="2539"/>
      <c r="D661" s="2539"/>
      <c r="E661" s="2539"/>
      <c r="F661" s="2539"/>
      <c r="G661" s="2539"/>
      <c r="H661" s="2539"/>
      <c r="I661" s="2539"/>
      <c r="J661" s="2539"/>
      <c r="K661" s="2539"/>
      <c r="L661" s="2539"/>
      <c r="M661" s="2539"/>
    </row>
    <row r="662" spans="1:13" ht="15.75" customHeight="1">
      <c r="A662" s="2539"/>
      <c r="B662" s="2539"/>
      <c r="C662" s="2539"/>
      <c r="D662" s="2539"/>
      <c r="E662" s="2539"/>
      <c r="F662" s="2539"/>
      <c r="G662" s="2539"/>
      <c r="H662" s="2539"/>
      <c r="I662" s="2539"/>
      <c r="J662" s="2539"/>
      <c r="K662" s="2539"/>
      <c r="L662" s="2539"/>
      <c r="M662" s="2539"/>
    </row>
    <row r="663" spans="1:13" ht="15.75" customHeight="1">
      <c r="A663" s="2539"/>
      <c r="B663" s="2539"/>
      <c r="C663" s="2539"/>
      <c r="D663" s="2539"/>
      <c r="E663" s="2539"/>
      <c r="F663" s="2539"/>
      <c r="G663" s="2539"/>
      <c r="H663" s="2539"/>
      <c r="I663" s="2539"/>
      <c r="J663" s="2539"/>
      <c r="K663" s="2539"/>
      <c r="L663" s="2539"/>
      <c r="M663" s="2539"/>
    </row>
    <row r="664" spans="1:13" ht="15.75" customHeight="1">
      <c r="A664" s="2539"/>
      <c r="B664" s="2539"/>
      <c r="C664" s="2539"/>
      <c r="D664" s="2539"/>
      <c r="E664" s="2539"/>
      <c r="F664" s="2539"/>
      <c r="G664" s="2539"/>
      <c r="H664" s="2539"/>
      <c r="I664" s="2539"/>
      <c r="J664" s="2539"/>
      <c r="K664" s="2539"/>
      <c r="L664" s="2539"/>
      <c r="M664" s="2539"/>
    </row>
    <row r="665" spans="1:13" ht="15.75" customHeight="1">
      <c r="A665" s="2539"/>
      <c r="B665" s="2539"/>
      <c r="C665" s="2539"/>
      <c r="D665" s="2539"/>
      <c r="E665" s="2539"/>
      <c r="F665" s="2539"/>
      <c r="G665" s="2539"/>
      <c r="H665" s="2539"/>
      <c r="I665" s="2539"/>
      <c r="J665" s="2539"/>
      <c r="K665" s="2539"/>
      <c r="L665" s="2539"/>
      <c r="M665" s="2539"/>
    </row>
    <row r="666" spans="1:13" ht="15.75" customHeight="1">
      <c r="A666" s="2539"/>
      <c r="B666" s="2539"/>
      <c r="C666" s="2539"/>
      <c r="D666" s="2539"/>
      <c r="E666" s="2539"/>
      <c r="F666" s="2539"/>
      <c r="G666" s="2539"/>
      <c r="H666" s="2539"/>
      <c r="I666" s="2539"/>
      <c r="J666" s="2539"/>
      <c r="K666" s="2539"/>
      <c r="L666" s="2539"/>
      <c r="M666" s="2539"/>
    </row>
    <row r="667" spans="1:13" ht="15.75" customHeight="1">
      <c r="A667" s="2539"/>
      <c r="B667" s="2539"/>
      <c r="C667" s="2539"/>
      <c r="D667" s="2539"/>
      <c r="E667" s="2539"/>
      <c r="F667" s="2539"/>
      <c r="G667" s="2539"/>
      <c r="H667" s="2539"/>
      <c r="I667" s="2539"/>
      <c r="J667" s="2539"/>
      <c r="K667" s="2539"/>
      <c r="L667" s="2539"/>
      <c r="M667" s="2539"/>
    </row>
    <row r="668" spans="1:13" ht="15.75" customHeight="1">
      <c r="A668" s="2539"/>
      <c r="B668" s="2539"/>
      <c r="C668" s="2539"/>
      <c r="D668" s="2539"/>
      <c r="E668" s="2539"/>
      <c r="F668" s="2539"/>
      <c r="G668" s="2539"/>
      <c r="H668" s="2539"/>
      <c r="I668" s="2539"/>
      <c r="J668" s="2539"/>
      <c r="K668" s="2539"/>
      <c r="L668" s="2539"/>
      <c r="M668" s="2539"/>
    </row>
    <row r="669" spans="1:13" ht="15.75" customHeight="1">
      <c r="A669" s="2539"/>
      <c r="B669" s="2539"/>
      <c r="C669" s="2539"/>
      <c r="D669" s="2539"/>
      <c r="E669" s="2539"/>
      <c r="F669" s="2539"/>
      <c r="G669" s="2539"/>
      <c r="H669" s="2539"/>
      <c r="I669" s="2539"/>
      <c r="J669" s="2539"/>
      <c r="K669" s="2539"/>
      <c r="L669" s="2539"/>
      <c r="M669" s="2539"/>
    </row>
    <row r="670" spans="1:13" ht="15.75" customHeight="1">
      <c r="A670" s="2539"/>
      <c r="B670" s="2539"/>
      <c r="C670" s="2539"/>
      <c r="D670" s="2539"/>
      <c r="E670" s="2539"/>
      <c r="F670" s="2539"/>
      <c r="G670" s="2539"/>
      <c r="H670" s="2539"/>
      <c r="I670" s="2539"/>
      <c r="J670" s="2539"/>
      <c r="K670" s="2539"/>
      <c r="L670" s="2539"/>
      <c r="M670" s="2539"/>
    </row>
    <row r="671" spans="1:13" ht="15.75" customHeight="1">
      <c r="A671" s="2539"/>
      <c r="B671" s="2539"/>
      <c r="C671" s="2539"/>
      <c r="D671" s="2539"/>
      <c r="E671" s="2539"/>
      <c r="F671" s="2539"/>
      <c r="G671" s="2539"/>
      <c r="H671" s="2539"/>
      <c r="I671" s="2539"/>
      <c r="J671" s="2539"/>
      <c r="K671" s="2539"/>
      <c r="L671" s="2539"/>
      <c r="M671" s="2539"/>
    </row>
    <row r="672" spans="1:13" ht="15.75" customHeight="1">
      <c r="A672" s="2539"/>
      <c r="B672" s="2539"/>
      <c r="C672" s="2539"/>
      <c r="D672" s="2539"/>
      <c r="E672" s="2539"/>
      <c r="F672" s="2539"/>
      <c r="G672" s="2539"/>
      <c r="H672" s="2539"/>
      <c r="I672" s="2539"/>
      <c r="J672" s="2539"/>
      <c r="K672" s="2539"/>
      <c r="L672" s="2539"/>
      <c r="M672" s="2539"/>
    </row>
    <row r="673" spans="1:13" ht="15.75" customHeight="1">
      <c r="A673" s="2539"/>
      <c r="B673" s="2539"/>
      <c r="C673" s="2539"/>
      <c r="D673" s="2539"/>
      <c r="E673" s="2539"/>
      <c r="F673" s="2539"/>
      <c r="G673" s="2539"/>
      <c r="H673" s="2539"/>
      <c r="I673" s="2539"/>
      <c r="J673" s="2539"/>
      <c r="K673" s="2539"/>
      <c r="L673" s="2539"/>
      <c r="M673" s="2539"/>
    </row>
    <row r="674" spans="1:13" ht="15.75" customHeight="1">
      <c r="A674" s="2539"/>
      <c r="B674" s="2539"/>
      <c r="C674" s="2539"/>
      <c r="D674" s="2539"/>
      <c r="E674" s="2539"/>
      <c r="F674" s="2539"/>
      <c r="G674" s="2539"/>
      <c r="H674" s="2539"/>
      <c r="I674" s="2539"/>
      <c r="J674" s="2539"/>
      <c r="K674" s="2539"/>
      <c r="L674" s="2539"/>
      <c r="M674" s="2539"/>
    </row>
    <row r="675" spans="1:13" ht="15.75" customHeight="1">
      <c r="A675" s="2539"/>
      <c r="B675" s="2539"/>
      <c r="C675" s="2539"/>
      <c r="D675" s="2539"/>
      <c r="E675" s="2539"/>
      <c r="F675" s="2539"/>
      <c r="G675" s="2539"/>
      <c r="H675" s="2539"/>
      <c r="I675" s="2539"/>
      <c r="J675" s="2539"/>
      <c r="K675" s="2539"/>
      <c r="L675" s="2539"/>
      <c r="M675" s="2539"/>
    </row>
    <row r="676" spans="1:13" ht="15.75" customHeight="1">
      <c r="A676" s="2539"/>
      <c r="B676" s="2539"/>
      <c r="C676" s="2539"/>
      <c r="D676" s="2539"/>
      <c r="E676" s="2539"/>
      <c r="F676" s="2539"/>
      <c r="G676" s="2539"/>
      <c r="H676" s="2539"/>
      <c r="I676" s="2539"/>
      <c r="J676" s="2539"/>
      <c r="K676" s="2539"/>
      <c r="L676" s="2539"/>
      <c r="M676" s="2539"/>
    </row>
    <row r="677" spans="1:13" ht="15.75" customHeight="1">
      <c r="A677" s="2539"/>
      <c r="B677" s="2539"/>
      <c r="C677" s="2539"/>
      <c r="D677" s="2539"/>
      <c r="E677" s="2539"/>
      <c r="F677" s="2539"/>
      <c r="G677" s="2539"/>
      <c r="H677" s="2539"/>
      <c r="I677" s="2539"/>
      <c r="J677" s="2539"/>
      <c r="K677" s="2539"/>
      <c r="L677" s="2539"/>
      <c r="M677" s="2539"/>
    </row>
    <row r="678" spans="1:13" ht="15.75" customHeight="1">
      <c r="A678" s="2539"/>
      <c r="B678" s="2539"/>
      <c r="C678" s="2539"/>
      <c r="D678" s="2539"/>
      <c r="E678" s="2539"/>
      <c r="F678" s="2539"/>
      <c r="G678" s="2539"/>
      <c r="H678" s="2539"/>
      <c r="I678" s="2539"/>
      <c r="J678" s="2539"/>
      <c r="K678" s="2539"/>
      <c r="L678" s="2539"/>
      <c r="M678" s="2539"/>
    </row>
    <row r="679" spans="1:13" ht="15.75" customHeight="1">
      <c r="A679" s="2539"/>
      <c r="B679" s="2539"/>
      <c r="C679" s="2539"/>
      <c r="D679" s="2539"/>
      <c r="E679" s="2539"/>
      <c r="F679" s="2539"/>
      <c r="G679" s="2539"/>
      <c r="H679" s="2539"/>
      <c r="I679" s="2539"/>
      <c r="J679" s="2539"/>
      <c r="K679" s="2539"/>
      <c r="L679" s="2539"/>
      <c r="M679" s="2539"/>
    </row>
    <row r="680" spans="1:13" ht="15.75" customHeight="1">
      <c r="A680" s="2539"/>
      <c r="B680" s="2539"/>
      <c r="C680" s="2539"/>
      <c r="D680" s="2539"/>
      <c r="E680" s="2539"/>
      <c r="F680" s="2539"/>
      <c r="G680" s="2539"/>
      <c r="H680" s="2539"/>
      <c r="I680" s="2539"/>
      <c r="J680" s="2539"/>
      <c r="K680" s="2539"/>
      <c r="L680" s="2539"/>
      <c r="M680" s="2539"/>
    </row>
    <row r="681" spans="1:13" ht="15.75" customHeight="1">
      <c r="A681" s="2539"/>
      <c r="B681" s="2539"/>
      <c r="C681" s="2539"/>
      <c r="D681" s="2539"/>
      <c r="E681" s="2539"/>
      <c r="F681" s="2539"/>
      <c r="G681" s="2539"/>
      <c r="H681" s="2539"/>
      <c r="I681" s="2539"/>
      <c r="J681" s="2539"/>
      <c r="K681" s="2539"/>
      <c r="L681" s="2539"/>
      <c r="M681" s="2539"/>
    </row>
    <row r="682" spans="1:13" ht="15.75" customHeight="1">
      <c r="A682" s="2539"/>
      <c r="B682" s="2539"/>
      <c r="C682" s="2539"/>
      <c r="D682" s="2539"/>
      <c r="E682" s="2539"/>
      <c r="F682" s="2539"/>
      <c r="G682" s="2539"/>
      <c r="H682" s="2539"/>
      <c r="I682" s="2539"/>
      <c r="J682" s="2539"/>
      <c r="K682" s="2539"/>
      <c r="L682" s="2539"/>
      <c r="M682" s="2539"/>
    </row>
    <row r="683" spans="1:13" ht="15.75" customHeight="1">
      <c r="A683" s="2539"/>
      <c r="B683" s="2539"/>
      <c r="C683" s="2539"/>
      <c r="D683" s="2539"/>
      <c r="E683" s="2539"/>
      <c r="F683" s="2539"/>
      <c r="G683" s="2539"/>
      <c r="H683" s="2539"/>
      <c r="I683" s="2539"/>
      <c r="J683" s="2539"/>
      <c r="K683" s="2539"/>
      <c r="L683" s="2539"/>
      <c r="M683" s="2539"/>
    </row>
    <row r="684" spans="1:13" ht="15.75" customHeight="1">
      <c r="A684" s="2539"/>
      <c r="B684" s="2539"/>
      <c r="C684" s="2539"/>
      <c r="D684" s="2539"/>
      <c r="E684" s="2539"/>
      <c r="F684" s="2539"/>
      <c r="G684" s="2539"/>
      <c r="H684" s="2539"/>
      <c r="I684" s="2539"/>
      <c r="J684" s="2539"/>
      <c r="K684" s="2539"/>
      <c r="L684" s="2539"/>
      <c r="M684" s="2539"/>
    </row>
    <row r="685" spans="1:13" ht="15.75" customHeight="1">
      <c r="A685" s="2539"/>
      <c r="B685" s="2539"/>
      <c r="C685" s="2539"/>
      <c r="D685" s="2539"/>
      <c r="E685" s="2539"/>
      <c r="F685" s="2539"/>
      <c r="G685" s="2539"/>
      <c r="H685" s="2539"/>
      <c r="I685" s="2539"/>
      <c r="J685" s="2539"/>
      <c r="K685" s="2539"/>
      <c r="L685" s="2539"/>
      <c r="M685" s="2539"/>
    </row>
    <row r="686" spans="1:13" ht="15.75" customHeight="1">
      <c r="A686" s="2539"/>
      <c r="B686" s="2539"/>
      <c r="C686" s="2539"/>
      <c r="D686" s="2539"/>
      <c r="E686" s="2539"/>
      <c r="F686" s="2539"/>
      <c r="G686" s="2539"/>
      <c r="H686" s="2539"/>
      <c r="I686" s="2539"/>
      <c r="J686" s="2539"/>
      <c r="K686" s="2539"/>
      <c r="L686" s="2539"/>
      <c r="M686" s="2539"/>
    </row>
    <row r="687" spans="1:13" ht="15.75" customHeight="1">
      <c r="A687" s="2539"/>
      <c r="B687" s="2539"/>
      <c r="C687" s="2539"/>
      <c r="D687" s="2539"/>
      <c r="E687" s="2539"/>
      <c r="F687" s="2539"/>
      <c r="G687" s="2539"/>
      <c r="H687" s="2539"/>
      <c r="I687" s="2539"/>
      <c r="J687" s="2539"/>
      <c r="K687" s="2539"/>
      <c r="L687" s="2539"/>
      <c r="M687" s="2539"/>
    </row>
    <row r="688" spans="1:13" ht="15.75" customHeight="1">
      <c r="A688" s="2539"/>
      <c r="B688" s="2539"/>
      <c r="C688" s="2539"/>
      <c r="D688" s="2539"/>
      <c r="E688" s="2539"/>
      <c r="F688" s="2539"/>
      <c r="G688" s="2539"/>
      <c r="H688" s="2539"/>
      <c r="I688" s="2539"/>
      <c r="J688" s="2539"/>
      <c r="K688" s="2539"/>
      <c r="L688" s="2539"/>
      <c r="M688" s="2539"/>
    </row>
    <row r="689" spans="1:13" ht="15.75" customHeight="1">
      <c r="A689" s="2539"/>
      <c r="B689" s="2539"/>
      <c r="C689" s="2539"/>
      <c r="D689" s="2539"/>
      <c r="E689" s="2539"/>
      <c r="F689" s="2539"/>
      <c r="G689" s="2539"/>
      <c r="H689" s="2539"/>
      <c r="I689" s="2539"/>
      <c r="J689" s="2539"/>
      <c r="K689" s="2539"/>
      <c r="L689" s="2539"/>
      <c r="M689" s="2539"/>
    </row>
    <row r="690" spans="1:13" ht="15.75" customHeight="1">
      <c r="A690" s="2539"/>
      <c r="B690" s="2539"/>
      <c r="C690" s="2539"/>
      <c r="D690" s="2539"/>
      <c r="E690" s="2539"/>
      <c r="F690" s="2539"/>
      <c r="G690" s="2539"/>
      <c r="H690" s="2539"/>
      <c r="I690" s="2539"/>
      <c r="J690" s="2539"/>
      <c r="K690" s="2539"/>
      <c r="L690" s="2539"/>
      <c r="M690" s="2539"/>
    </row>
    <row r="691" spans="1:13" ht="15.75" customHeight="1">
      <c r="A691" s="2539"/>
      <c r="B691" s="2539"/>
      <c r="C691" s="2539"/>
      <c r="D691" s="2539"/>
      <c r="E691" s="2539"/>
      <c r="F691" s="2539"/>
      <c r="G691" s="2539"/>
      <c r="H691" s="2539"/>
      <c r="I691" s="2539"/>
      <c r="J691" s="2539"/>
      <c r="K691" s="2539"/>
      <c r="L691" s="2539"/>
      <c r="M691" s="2539"/>
    </row>
    <row r="692" spans="1:13" ht="15.75" customHeight="1">
      <c r="A692" s="2539"/>
      <c r="B692" s="2539"/>
      <c r="C692" s="2539"/>
      <c r="D692" s="2539"/>
      <c r="E692" s="2539"/>
      <c r="F692" s="2539"/>
      <c r="G692" s="2539"/>
      <c r="H692" s="2539"/>
      <c r="I692" s="2539"/>
      <c r="J692" s="2539"/>
      <c r="K692" s="2539"/>
      <c r="L692" s="2539"/>
      <c r="M692" s="2539"/>
    </row>
    <row r="693" spans="1:13" ht="15.75" customHeight="1">
      <c r="A693" s="2539"/>
      <c r="B693" s="2539"/>
      <c r="C693" s="2539"/>
      <c r="D693" s="2539"/>
      <c r="E693" s="2539"/>
      <c r="F693" s="2539"/>
      <c r="G693" s="2539"/>
      <c r="H693" s="2539"/>
      <c r="I693" s="2539"/>
      <c r="J693" s="2539"/>
      <c r="K693" s="2539"/>
      <c r="L693" s="2539"/>
      <c r="M693" s="2539"/>
    </row>
    <row r="694" spans="1:13" ht="15.75" customHeight="1">
      <c r="A694" s="2539"/>
      <c r="B694" s="2539"/>
      <c r="C694" s="2539"/>
      <c r="D694" s="2539"/>
      <c r="E694" s="2539"/>
      <c r="F694" s="2539"/>
      <c r="G694" s="2539"/>
      <c r="H694" s="2539"/>
      <c r="I694" s="2539"/>
      <c r="J694" s="2539"/>
      <c r="K694" s="2539"/>
      <c r="L694" s="2539"/>
      <c r="M694" s="2539"/>
    </row>
    <row r="695" spans="1:13" ht="15.75" customHeight="1">
      <c r="A695" s="2539"/>
      <c r="B695" s="2539"/>
      <c r="C695" s="2539"/>
      <c r="D695" s="2539"/>
      <c r="E695" s="2539"/>
      <c r="F695" s="2539"/>
      <c r="G695" s="2539"/>
      <c r="H695" s="2539"/>
      <c r="I695" s="2539"/>
      <c r="J695" s="2539"/>
      <c r="K695" s="2539"/>
      <c r="L695" s="2539"/>
      <c r="M695" s="2539"/>
    </row>
    <row r="696" spans="1:13" ht="15.75" customHeight="1">
      <c r="A696" s="2539"/>
      <c r="B696" s="2539"/>
      <c r="C696" s="2539"/>
      <c r="D696" s="2539"/>
      <c r="E696" s="2539"/>
      <c r="F696" s="2539"/>
      <c r="G696" s="2539"/>
      <c r="H696" s="2539"/>
      <c r="I696" s="2539"/>
      <c r="J696" s="2539"/>
      <c r="K696" s="2539"/>
      <c r="L696" s="2539"/>
      <c r="M696" s="2539"/>
    </row>
    <row r="697" spans="1:13" ht="15.75" customHeight="1">
      <c r="A697" s="2539"/>
      <c r="B697" s="2539"/>
      <c r="C697" s="2539"/>
      <c r="D697" s="2539"/>
      <c r="E697" s="2539"/>
      <c r="F697" s="2539"/>
      <c r="G697" s="2539"/>
      <c r="H697" s="2539"/>
      <c r="I697" s="2539"/>
      <c r="J697" s="2539"/>
      <c r="K697" s="2539"/>
      <c r="L697" s="2539"/>
      <c r="M697" s="2539"/>
    </row>
    <row r="698" spans="1:13" ht="15.75" customHeight="1">
      <c r="A698" s="2539"/>
      <c r="B698" s="2539"/>
      <c r="C698" s="2539"/>
      <c r="D698" s="2539"/>
      <c r="E698" s="2539"/>
      <c r="F698" s="2539"/>
      <c r="G698" s="2539"/>
      <c r="H698" s="2539"/>
      <c r="I698" s="2539"/>
      <c r="J698" s="2539"/>
      <c r="K698" s="2539"/>
      <c r="L698" s="2539"/>
      <c r="M698" s="2539"/>
    </row>
    <row r="699" spans="1:13" ht="15.75" customHeight="1">
      <c r="A699" s="2539"/>
      <c r="B699" s="2539"/>
      <c r="C699" s="2539"/>
      <c r="D699" s="2539"/>
      <c r="E699" s="2539"/>
      <c r="F699" s="2539"/>
      <c r="G699" s="2539"/>
      <c r="H699" s="2539"/>
      <c r="I699" s="2539"/>
      <c r="J699" s="2539"/>
      <c r="K699" s="2539"/>
      <c r="L699" s="2539"/>
      <c r="M699" s="2539"/>
    </row>
    <row r="700" spans="1:13" ht="15.75" customHeight="1">
      <c r="A700" s="2539"/>
      <c r="B700" s="2539"/>
      <c r="C700" s="2539"/>
      <c r="D700" s="2539"/>
      <c r="E700" s="2539"/>
      <c r="F700" s="2539"/>
      <c r="G700" s="2539"/>
      <c r="H700" s="2539"/>
      <c r="I700" s="2539"/>
      <c r="J700" s="2539"/>
      <c r="K700" s="2539"/>
      <c r="L700" s="2539"/>
      <c r="M700" s="2539"/>
    </row>
    <row r="701" spans="1:13" ht="15.75" customHeight="1">
      <c r="A701" s="2539"/>
      <c r="B701" s="2539"/>
      <c r="C701" s="2539"/>
      <c r="D701" s="2539"/>
      <c r="E701" s="2539"/>
      <c r="F701" s="2539"/>
      <c r="G701" s="2539"/>
      <c r="H701" s="2539"/>
      <c r="I701" s="2539"/>
      <c r="J701" s="2539"/>
      <c r="K701" s="2539"/>
      <c r="L701" s="2539"/>
      <c r="M701" s="2539"/>
    </row>
    <row r="702" spans="1:13" ht="15.75" customHeight="1">
      <c r="A702" s="2539"/>
      <c r="B702" s="2539"/>
      <c r="C702" s="2539"/>
      <c r="D702" s="2539"/>
      <c r="E702" s="2539"/>
      <c r="F702" s="2539"/>
      <c r="G702" s="2539"/>
      <c r="H702" s="2539"/>
      <c r="I702" s="2539"/>
      <c r="J702" s="2539"/>
      <c r="K702" s="2539"/>
      <c r="L702" s="2539"/>
      <c r="M702" s="2539"/>
    </row>
    <row r="703" spans="1:13" ht="15.75" customHeight="1">
      <c r="A703" s="2539"/>
      <c r="B703" s="2539"/>
      <c r="C703" s="2539"/>
      <c r="D703" s="2539"/>
      <c r="E703" s="2539"/>
      <c r="F703" s="2539"/>
      <c r="G703" s="2539"/>
      <c r="H703" s="2539"/>
      <c r="I703" s="2539"/>
      <c r="J703" s="2539"/>
      <c r="K703" s="2539"/>
      <c r="L703" s="2539"/>
      <c r="M703" s="2539"/>
    </row>
    <row r="704" spans="1:13" ht="15.75" customHeight="1">
      <c r="A704" s="2539"/>
      <c r="B704" s="2539"/>
      <c r="C704" s="2539"/>
      <c r="D704" s="2539"/>
      <c r="E704" s="2539"/>
      <c r="F704" s="2539"/>
      <c r="G704" s="2539"/>
      <c r="H704" s="2539"/>
      <c r="I704" s="2539"/>
      <c r="J704" s="2539"/>
      <c r="K704" s="2539"/>
      <c r="L704" s="2539"/>
      <c r="M704" s="2539"/>
    </row>
    <row r="705" spans="1:13" ht="15.75" customHeight="1">
      <c r="A705" s="2539"/>
      <c r="B705" s="2539"/>
      <c r="C705" s="2539"/>
      <c r="D705" s="2539"/>
      <c r="E705" s="2539"/>
      <c r="F705" s="2539"/>
      <c r="G705" s="2539"/>
      <c r="H705" s="2539"/>
      <c r="I705" s="2539"/>
      <c r="J705" s="2539"/>
      <c r="K705" s="2539"/>
      <c r="L705" s="2539"/>
      <c r="M705" s="2539"/>
    </row>
    <row r="706" spans="1:13" ht="15.75" customHeight="1">
      <c r="A706" s="2539"/>
      <c r="B706" s="2539"/>
      <c r="C706" s="2539"/>
      <c r="D706" s="2539"/>
      <c r="E706" s="2539"/>
      <c r="F706" s="2539"/>
      <c r="G706" s="2539"/>
      <c r="H706" s="2539"/>
      <c r="I706" s="2539"/>
      <c r="J706" s="2539"/>
      <c r="K706" s="2539"/>
      <c r="L706" s="2539"/>
      <c r="M706" s="2539"/>
    </row>
    <row r="707" spans="1:13" ht="15.75" customHeight="1">
      <c r="A707" s="2539"/>
      <c r="B707" s="2539"/>
      <c r="C707" s="2539"/>
      <c r="D707" s="2539"/>
      <c r="E707" s="2539"/>
      <c r="F707" s="2539"/>
      <c r="G707" s="2539"/>
      <c r="H707" s="2539"/>
      <c r="I707" s="2539"/>
      <c r="J707" s="2539"/>
      <c r="K707" s="2539"/>
      <c r="L707" s="2539"/>
      <c r="M707" s="2539"/>
    </row>
    <row r="708" spans="1:13" ht="15.75" customHeight="1">
      <c r="A708" s="2539"/>
      <c r="B708" s="2539"/>
      <c r="C708" s="2539"/>
      <c r="D708" s="2539"/>
      <c r="E708" s="2539"/>
      <c r="F708" s="2539"/>
      <c r="G708" s="2539"/>
      <c r="H708" s="2539"/>
      <c r="I708" s="2539"/>
      <c r="J708" s="2539"/>
      <c r="K708" s="2539"/>
      <c r="L708" s="2539"/>
      <c r="M708" s="2539"/>
    </row>
    <row r="709" spans="1:13" ht="15.75" customHeight="1">
      <c r="A709" s="2539"/>
      <c r="B709" s="2539"/>
      <c r="C709" s="2539"/>
      <c r="D709" s="2539"/>
      <c r="E709" s="2539"/>
      <c r="F709" s="2539"/>
      <c r="G709" s="2539"/>
      <c r="H709" s="2539"/>
      <c r="I709" s="2539"/>
      <c r="J709" s="2539"/>
      <c r="K709" s="2539"/>
      <c r="L709" s="2539"/>
      <c r="M709" s="2539"/>
    </row>
    <row r="710" spans="1:13" ht="15.75" customHeight="1">
      <c r="A710" s="2539"/>
      <c r="B710" s="2539"/>
      <c r="C710" s="2539"/>
      <c r="D710" s="2539"/>
      <c r="E710" s="2539"/>
      <c r="F710" s="2539"/>
      <c r="G710" s="2539"/>
      <c r="H710" s="2539"/>
      <c r="I710" s="2539"/>
      <c r="J710" s="2539"/>
      <c r="K710" s="2539"/>
      <c r="L710" s="2539"/>
      <c r="M710" s="2539"/>
    </row>
    <row r="711" spans="1:13" ht="15.75" customHeight="1">
      <c r="A711" s="2539"/>
      <c r="B711" s="2539"/>
      <c r="C711" s="2539"/>
      <c r="D711" s="2539"/>
      <c r="E711" s="2539"/>
      <c r="F711" s="2539"/>
      <c r="G711" s="2539"/>
      <c r="H711" s="2539"/>
      <c r="I711" s="2539"/>
      <c r="J711" s="2539"/>
      <c r="K711" s="2539"/>
      <c r="L711" s="2539"/>
      <c r="M711" s="2539"/>
    </row>
    <row r="712" spans="1:13" ht="15.75" customHeight="1">
      <c r="A712" s="2539"/>
      <c r="B712" s="2539"/>
      <c r="C712" s="2539"/>
      <c r="D712" s="2539"/>
      <c r="E712" s="2539"/>
      <c r="F712" s="2539"/>
      <c r="G712" s="2539"/>
      <c r="H712" s="2539"/>
      <c r="I712" s="2539"/>
      <c r="J712" s="2539"/>
      <c r="K712" s="2539"/>
      <c r="L712" s="2539"/>
      <c r="M712" s="2539"/>
    </row>
    <row r="713" spans="1:13" ht="15.75" customHeight="1">
      <c r="A713" s="2539"/>
      <c r="B713" s="2539"/>
      <c r="C713" s="2539"/>
      <c r="D713" s="2539"/>
      <c r="E713" s="2539"/>
      <c r="F713" s="2539"/>
      <c r="G713" s="2539"/>
      <c r="H713" s="2539"/>
      <c r="I713" s="2539"/>
      <c r="J713" s="2539"/>
      <c r="K713" s="2539"/>
      <c r="L713" s="2539"/>
      <c r="M713" s="2539"/>
    </row>
    <row r="714" spans="1:13" ht="15.75" customHeight="1">
      <c r="A714" s="2539"/>
      <c r="B714" s="2539"/>
      <c r="C714" s="2539"/>
      <c r="D714" s="2539"/>
      <c r="E714" s="2539"/>
      <c r="F714" s="2539"/>
      <c r="G714" s="2539"/>
      <c r="H714" s="2539"/>
      <c r="I714" s="2539"/>
      <c r="J714" s="2539"/>
      <c r="K714" s="2539"/>
      <c r="L714" s="2539"/>
      <c r="M714" s="2539"/>
    </row>
    <row r="715" spans="1:13" ht="15.75" customHeight="1">
      <c r="A715" s="2539"/>
      <c r="B715" s="2539"/>
      <c r="C715" s="2539"/>
      <c r="D715" s="2539"/>
      <c r="E715" s="2539"/>
      <c r="F715" s="2539"/>
      <c r="G715" s="2539"/>
      <c r="H715" s="2539"/>
      <c r="I715" s="2539"/>
      <c r="J715" s="2539"/>
      <c r="K715" s="2539"/>
      <c r="L715" s="2539"/>
      <c r="M715" s="2539"/>
    </row>
    <row r="716" spans="1:13" ht="15.75" customHeight="1">
      <c r="A716" s="2539"/>
      <c r="B716" s="2539"/>
      <c r="C716" s="2539"/>
      <c r="D716" s="2539"/>
      <c r="E716" s="2539"/>
      <c r="F716" s="2539"/>
      <c r="G716" s="2539"/>
      <c r="H716" s="2539"/>
      <c r="I716" s="2539"/>
      <c r="J716" s="2539"/>
      <c r="K716" s="2539"/>
      <c r="L716" s="2539"/>
      <c r="M716" s="2539"/>
    </row>
    <row r="717" spans="1:13" ht="15.75" customHeight="1">
      <c r="A717" s="2539"/>
      <c r="B717" s="2539"/>
      <c r="C717" s="2539"/>
      <c r="D717" s="2539"/>
      <c r="E717" s="2539"/>
      <c r="F717" s="2539"/>
      <c r="G717" s="2539"/>
      <c r="H717" s="2539"/>
      <c r="I717" s="2539"/>
      <c r="J717" s="2539"/>
      <c r="K717" s="2539"/>
      <c r="L717" s="2539"/>
      <c r="M717" s="2539"/>
    </row>
    <row r="718" spans="1:13" ht="15.75" customHeight="1">
      <c r="A718" s="2539"/>
      <c r="B718" s="2539"/>
      <c r="C718" s="2539"/>
      <c r="D718" s="2539"/>
      <c r="E718" s="2539"/>
      <c r="F718" s="2539"/>
      <c r="G718" s="2539"/>
      <c r="H718" s="2539"/>
      <c r="I718" s="2539"/>
      <c r="J718" s="2539"/>
      <c r="K718" s="2539"/>
      <c r="L718" s="2539"/>
      <c r="M718" s="2539"/>
    </row>
    <row r="719" spans="1:13" ht="15.75" customHeight="1">
      <c r="A719" s="2539"/>
      <c r="B719" s="2539"/>
      <c r="C719" s="2539"/>
      <c r="D719" s="2539"/>
      <c r="E719" s="2539"/>
      <c r="F719" s="2539"/>
      <c r="G719" s="2539"/>
      <c r="H719" s="2539"/>
      <c r="I719" s="2539"/>
      <c r="J719" s="2539"/>
      <c r="K719" s="2539"/>
      <c r="L719" s="2539"/>
      <c r="M719" s="2539"/>
    </row>
    <row r="720" spans="1:13" ht="15.75" customHeight="1">
      <c r="A720" s="2539"/>
      <c r="B720" s="2539"/>
      <c r="C720" s="2539"/>
      <c r="D720" s="2539"/>
      <c r="E720" s="2539"/>
      <c r="F720" s="2539"/>
      <c r="G720" s="2539"/>
      <c r="H720" s="2539"/>
      <c r="I720" s="2539"/>
      <c r="J720" s="2539"/>
      <c r="K720" s="2539"/>
      <c r="L720" s="2539"/>
      <c r="M720" s="2539"/>
    </row>
    <row r="721" spans="1:13" ht="15.75" customHeight="1">
      <c r="A721" s="2539"/>
      <c r="B721" s="2539"/>
      <c r="C721" s="2539"/>
      <c r="D721" s="2539"/>
      <c r="E721" s="2539"/>
      <c r="F721" s="2539"/>
      <c r="G721" s="2539"/>
      <c r="H721" s="2539"/>
      <c r="I721" s="2539"/>
      <c r="J721" s="2539"/>
      <c r="K721" s="2539"/>
      <c r="L721" s="2539"/>
      <c r="M721" s="2539"/>
    </row>
    <row r="722" spans="1:13" ht="15.75" customHeight="1">
      <c r="A722" s="2539"/>
      <c r="B722" s="2539"/>
      <c r="C722" s="2539"/>
      <c r="D722" s="2539"/>
      <c r="E722" s="2539"/>
      <c r="F722" s="2539"/>
      <c r="G722" s="2539"/>
      <c r="H722" s="2539"/>
      <c r="I722" s="2539"/>
      <c r="J722" s="2539"/>
      <c r="K722" s="2539"/>
      <c r="L722" s="2539"/>
      <c r="M722" s="2539"/>
    </row>
    <row r="723" spans="1:13" ht="15.75" customHeight="1">
      <c r="A723" s="2539"/>
      <c r="B723" s="2539"/>
      <c r="C723" s="2539"/>
      <c r="D723" s="2539"/>
      <c r="E723" s="2539"/>
      <c r="F723" s="2539"/>
      <c r="G723" s="2539"/>
      <c r="H723" s="2539"/>
      <c r="I723" s="2539"/>
      <c r="J723" s="2539"/>
      <c r="K723" s="2539"/>
      <c r="L723" s="2539"/>
      <c r="M723" s="2539"/>
    </row>
    <row r="724" spans="1:13" ht="15.75" customHeight="1">
      <c r="A724" s="2539"/>
      <c r="B724" s="2539"/>
      <c r="C724" s="2539"/>
      <c r="D724" s="2539"/>
      <c r="E724" s="2539"/>
      <c r="F724" s="2539"/>
      <c r="G724" s="2539"/>
      <c r="H724" s="2539"/>
      <c r="I724" s="2539"/>
      <c r="J724" s="2539"/>
      <c r="K724" s="2539"/>
      <c r="L724" s="2539"/>
      <c r="M724" s="2539"/>
    </row>
    <row r="725" spans="1:13" ht="15.75" customHeight="1">
      <c r="A725" s="2539"/>
      <c r="B725" s="2539"/>
      <c r="C725" s="2539"/>
      <c r="D725" s="2539"/>
      <c r="E725" s="2539"/>
      <c r="F725" s="2539"/>
      <c r="G725" s="2539"/>
      <c r="H725" s="2539"/>
      <c r="I725" s="2539"/>
      <c r="J725" s="2539"/>
      <c r="K725" s="2539"/>
      <c r="L725" s="2539"/>
      <c r="M725" s="2539"/>
    </row>
    <row r="726" spans="1:13" ht="15.75" customHeight="1">
      <c r="A726" s="2539"/>
      <c r="B726" s="2539"/>
      <c r="C726" s="2539"/>
      <c r="D726" s="2539"/>
      <c r="E726" s="2539"/>
      <c r="F726" s="2539"/>
      <c r="G726" s="2539"/>
      <c r="H726" s="2539"/>
      <c r="I726" s="2539"/>
      <c r="J726" s="2539"/>
      <c r="K726" s="2539"/>
      <c r="L726" s="2539"/>
      <c r="M726" s="2539"/>
    </row>
    <row r="727" spans="1:13" ht="15.75" customHeight="1">
      <c r="A727" s="2539"/>
      <c r="B727" s="2539"/>
      <c r="C727" s="2539"/>
      <c r="D727" s="2539"/>
      <c r="E727" s="2539"/>
      <c r="F727" s="2539"/>
      <c r="G727" s="2539"/>
      <c r="H727" s="2539"/>
      <c r="I727" s="2539"/>
      <c r="J727" s="2539"/>
      <c r="K727" s="2539"/>
      <c r="L727" s="2539"/>
      <c r="M727" s="2539"/>
    </row>
    <row r="728" spans="1:13" ht="15.75" customHeight="1">
      <c r="A728" s="2539"/>
      <c r="B728" s="2539"/>
      <c r="C728" s="2539"/>
      <c r="D728" s="2539"/>
      <c r="E728" s="2539"/>
      <c r="F728" s="2539"/>
      <c r="G728" s="2539"/>
      <c r="H728" s="2539"/>
      <c r="I728" s="2539"/>
      <c r="J728" s="2539"/>
      <c r="K728" s="2539"/>
      <c r="L728" s="2539"/>
      <c r="M728" s="2539"/>
    </row>
    <row r="729" spans="1:13" ht="15.75" customHeight="1">
      <c r="A729" s="2539"/>
      <c r="B729" s="2539"/>
      <c r="C729" s="2539"/>
      <c r="D729" s="2539"/>
      <c r="E729" s="2539"/>
      <c r="F729" s="2539"/>
      <c r="G729" s="2539"/>
      <c r="H729" s="2539"/>
      <c r="I729" s="2539"/>
      <c r="J729" s="2539"/>
      <c r="K729" s="2539"/>
      <c r="L729" s="2539"/>
      <c r="M729" s="2539"/>
    </row>
    <row r="730" spans="1:13" ht="15.75" customHeight="1">
      <c r="A730" s="2539"/>
      <c r="B730" s="2539"/>
      <c r="C730" s="2539"/>
      <c r="D730" s="2539"/>
      <c r="E730" s="2539"/>
      <c r="F730" s="2539"/>
      <c r="G730" s="2539"/>
      <c r="H730" s="2539"/>
      <c r="I730" s="2539"/>
      <c r="J730" s="2539"/>
      <c r="K730" s="2539"/>
      <c r="L730" s="2539"/>
      <c r="M730" s="2539"/>
    </row>
    <row r="731" spans="1:13" ht="15.75" customHeight="1">
      <c r="A731" s="2539"/>
      <c r="B731" s="2539"/>
      <c r="C731" s="2539"/>
      <c r="D731" s="2539"/>
      <c r="E731" s="2539"/>
      <c r="F731" s="2539"/>
      <c r="G731" s="2539"/>
      <c r="H731" s="2539"/>
      <c r="I731" s="2539"/>
      <c r="J731" s="2539"/>
      <c r="K731" s="2539"/>
      <c r="L731" s="2539"/>
      <c r="M731" s="2539"/>
    </row>
    <row r="732" spans="1:13" ht="15.75" customHeight="1">
      <c r="A732" s="2539"/>
      <c r="B732" s="2539"/>
      <c r="C732" s="2539"/>
      <c r="D732" s="2539"/>
      <c r="E732" s="2539"/>
      <c r="F732" s="2539"/>
      <c r="G732" s="2539"/>
      <c r="H732" s="2539"/>
      <c r="I732" s="2539"/>
      <c r="J732" s="2539"/>
      <c r="K732" s="2539"/>
      <c r="L732" s="2539"/>
      <c r="M732" s="2539"/>
    </row>
    <row r="733" spans="1:13" ht="15.75" customHeight="1">
      <c r="A733" s="2539"/>
      <c r="B733" s="2539"/>
      <c r="C733" s="2539"/>
      <c r="D733" s="2539"/>
      <c r="E733" s="2539"/>
      <c r="F733" s="2539"/>
      <c r="G733" s="2539"/>
      <c r="H733" s="2539"/>
      <c r="I733" s="2539"/>
      <c r="J733" s="2539"/>
      <c r="K733" s="2539"/>
      <c r="L733" s="2539"/>
      <c r="M733" s="2539"/>
    </row>
    <row r="734" spans="1:13" ht="15.75" customHeight="1">
      <c r="A734" s="2539"/>
      <c r="B734" s="2539"/>
      <c r="C734" s="2539"/>
      <c r="D734" s="2539"/>
      <c r="E734" s="2539"/>
      <c r="F734" s="2539"/>
      <c r="G734" s="2539"/>
      <c r="H734" s="2539"/>
      <c r="I734" s="2539"/>
      <c r="J734" s="2539"/>
      <c r="K734" s="2539"/>
      <c r="L734" s="2539"/>
      <c r="M734" s="2539"/>
    </row>
    <row r="735" spans="1:13" ht="15.75" customHeight="1">
      <c r="A735" s="2539"/>
      <c r="B735" s="2539"/>
      <c r="C735" s="2539"/>
      <c r="D735" s="2539"/>
      <c r="E735" s="2539"/>
      <c r="F735" s="2539"/>
      <c r="G735" s="2539"/>
      <c r="H735" s="2539"/>
      <c r="I735" s="2539"/>
      <c r="J735" s="2539"/>
      <c r="K735" s="2539"/>
      <c r="L735" s="2539"/>
      <c r="M735" s="2539"/>
    </row>
    <row r="736" spans="1:13" ht="15.75" customHeight="1">
      <c r="A736" s="2539"/>
      <c r="B736" s="2539"/>
      <c r="C736" s="2539"/>
      <c r="D736" s="2539"/>
      <c r="E736" s="2539"/>
      <c r="F736" s="2539"/>
      <c r="G736" s="2539"/>
      <c r="H736" s="2539"/>
      <c r="I736" s="2539"/>
      <c r="J736" s="2539"/>
      <c r="K736" s="2539"/>
      <c r="L736" s="2539"/>
      <c r="M736" s="2539"/>
    </row>
    <row r="737" spans="1:13" ht="15.75" customHeight="1">
      <c r="A737" s="2539"/>
      <c r="B737" s="2539"/>
      <c r="C737" s="2539"/>
      <c r="D737" s="2539"/>
      <c r="E737" s="2539"/>
      <c r="F737" s="2539"/>
      <c r="G737" s="2539"/>
      <c r="H737" s="2539"/>
      <c r="I737" s="2539"/>
      <c r="J737" s="2539"/>
      <c r="K737" s="2539"/>
      <c r="L737" s="2539"/>
      <c r="M737" s="2539"/>
    </row>
    <row r="738" spans="1:13" ht="15.75" customHeight="1">
      <c r="A738" s="2539"/>
      <c r="B738" s="2539"/>
      <c r="C738" s="2539"/>
      <c r="D738" s="2539"/>
      <c r="E738" s="2539"/>
      <c r="F738" s="2539"/>
      <c r="G738" s="2539"/>
      <c r="H738" s="2539"/>
      <c r="I738" s="2539"/>
      <c r="J738" s="2539"/>
      <c r="K738" s="2539"/>
      <c r="L738" s="2539"/>
      <c r="M738" s="2539"/>
    </row>
    <row r="739" spans="1:13" ht="15.75" customHeight="1">
      <c r="A739" s="2539"/>
      <c r="B739" s="2539"/>
      <c r="C739" s="2539"/>
      <c r="D739" s="2539"/>
      <c r="E739" s="2539"/>
      <c r="F739" s="2539"/>
      <c r="G739" s="2539"/>
      <c r="H739" s="2539"/>
      <c r="I739" s="2539"/>
      <c r="J739" s="2539"/>
      <c r="K739" s="2539"/>
      <c r="L739" s="2539"/>
      <c r="M739" s="2539"/>
    </row>
    <row r="740" spans="1:13" ht="15.75" customHeight="1">
      <c r="A740" s="2539"/>
      <c r="B740" s="2539"/>
      <c r="C740" s="2539"/>
      <c r="D740" s="2539"/>
      <c r="E740" s="2539"/>
      <c r="F740" s="2539"/>
      <c r="G740" s="2539"/>
      <c r="H740" s="2539"/>
      <c r="I740" s="2539"/>
      <c r="J740" s="2539"/>
      <c r="K740" s="2539"/>
      <c r="L740" s="2539"/>
      <c r="M740" s="2539"/>
    </row>
    <row r="741" spans="1:13" ht="15.75" customHeight="1">
      <c r="A741" s="2539"/>
      <c r="B741" s="2539"/>
      <c r="C741" s="2539"/>
      <c r="D741" s="2539"/>
      <c r="E741" s="2539"/>
      <c r="F741" s="2539"/>
      <c r="G741" s="2539"/>
      <c r="H741" s="2539"/>
      <c r="I741" s="2539"/>
      <c r="J741" s="2539"/>
      <c r="K741" s="2539"/>
      <c r="L741" s="2539"/>
      <c r="M741" s="2539"/>
    </row>
    <row r="742" spans="1:13" ht="15.75" customHeight="1">
      <c r="A742" s="2539"/>
      <c r="B742" s="2539"/>
      <c r="C742" s="2539"/>
      <c r="D742" s="2539"/>
      <c r="E742" s="2539"/>
      <c r="F742" s="2539"/>
      <c r="G742" s="2539"/>
      <c r="H742" s="2539"/>
      <c r="I742" s="2539"/>
      <c r="J742" s="2539"/>
      <c r="K742" s="2539"/>
      <c r="L742" s="2539"/>
      <c r="M742" s="2539"/>
    </row>
    <row r="743" spans="1:13" ht="15.75" customHeight="1">
      <c r="A743" s="2539"/>
      <c r="B743" s="2539"/>
      <c r="C743" s="2539"/>
      <c r="D743" s="2539"/>
      <c r="E743" s="2539"/>
      <c r="F743" s="2539"/>
      <c r="G743" s="2539"/>
      <c r="H743" s="2539"/>
      <c r="I743" s="2539"/>
      <c r="J743" s="2539"/>
      <c r="K743" s="2539"/>
      <c r="L743" s="2539"/>
      <c r="M743" s="2539"/>
    </row>
    <row r="744" spans="1:13" ht="15.75" customHeight="1">
      <c r="A744" s="2539"/>
      <c r="B744" s="2539"/>
      <c r="C744" s="2539"/>
      <c r="D744" s="2539"/>
      <c r="E744" s="2539"/>
      <c r="F744" s="2539"/>
      <c r="G744" s="2539"/>
      <c r="H744" s="2539"/>
      <c r="I744" s="2539"/>
      <c r="J744" s="2539"/>
      <c r="K744" s="2539"/>
      <c r="L744" s="2539"/>
      <c r="M744" s="2539"/>
    </row>
    <row r="745" spans="1:13" ht="15.75" customHeight="1">
      <c r="A745" s="2539"/>
      <c r="B745" s="2539"/>
      <c r="C745" s="2539"/>
      <c r="D745" s="2539"/>
      <c r="E745" s="2539"/>
      <c r="F745" s="2539"/>
      <c r="G745" s="2539"/>
      <c r="H745" s="2539"/>
      <c r="I745" s="2539"/>
      <c r="J745" s="2539"/>
      <c r="K745" s="2539"/>
      <c r="L745" s="2539"/>
      <c r="M745" s="2539"/>
    </row>
    <row r="746" spans="1:13" ht="15.75" customHeight="1">
      <c r="A746" s="2539"/>
      <c r="B746" s="2539"/>
      <c r="C746" s="2539"/>
      <c r="D746" s="2539"/>
      <c r="E746" s="2539"/>
      <c r="F746" s="2539"/>
      <c r="G746" s="2539"/>
      <c r="H746" s="2539"/>
      <c r="I746" s="2539"/>
      <c r="J746" s="2539"/>
      <c r="K746" s="2539"/>
      <c r="L746" s="2539"/>
      <c r="M746" s="2539"/>
    </row>
    <row r="747" spans="1:13" ht="15.75" customHeight="1">
      <c r="A747" s="2539"/>
      <c r="B747" s="2539"/>
      <c r="C747" s="2539"/>
      <c r="D747" s="2539"/>
      <c r="E747" s="2539"/>
      <c r="F747" s="2539"/>
      <c r="G747" s="2539"/>
      <c r="H747" s="2539"/>
      <c r="I747" s="2539"/>
      <c r="J747" s="2539"/>
      <c r="K747" s="2539"/>
      <c r="L747" s="2539"/>
      <c r="M747" s="2539"/>
    </row>
    <row r="748" spans="1:13" ht="15.75" customHeight="1">
      <c r="A748" s="2539"/>
      <c r="B748" s="2539"/>
      <c r="C748" s="2539"/>
      <c r="D748" s="2539"/>
      <c r="E748" s="2539"/>
      <c r="F748" s="2539"/>
      <c r="G748" s="2539"/>
      <c r="H748" s="2539"/>
      <c r="I748" s="2539"/>
      <c r="J748" s="2539"/>
      <c r="K748" s="2539"/>
      <c r="L748" s="2539"/>
      <c r="M748" s="2539"/>
    </row>
    <row r="749" spans="1:13" ht="15.75" customHeight="1">
      <c r="A749" s="2539"/>
      <c r="B749" s="2539"/>
      <c r="C749" s="2539"/>
      <c r="D749" s="2539"/>
      <c r="E749" s="2539"/>
      <c r="F749" s="2539"/>
      <c r="G749" s="2539"/>
      <c r="H749" s="2539"/>
      <c r="I749" s="2539"/>
      <c r="J749" s="2539"/>
      <c r="K749" s="2539"/>
      <c r="L749" s="2539"/>
      <c r="M749" s="2539"/>
    </row>
    <row r="750" spans="1:13" ht="15.75" customHeight="1">
      <c r="A750" s="2539"/>
      <c r="B750" s="2539"/>
      <c r="C750" s="2539"/>
      <c r="D750" s="2539"/>
      <c r="E750" s="2539"/>
      <c r="F750" s="2539"/>
      <c r="G750" s="2539"/>
      <c r="H750" s="2539"/>
      <c r="I750" s="2539"/>
      <c r="J750" s="2539"/>
      <c r="K750" s="2539"/>
      <c r="L750" s="2539"/>
      <c r="M750" s="2539"/>
    </row>
    <row r="751" spans="1:13" ht="15.75" customHeight="1">
      <c r="A751" s="2539"/>
      <c r="B751" s="2539"/>
      <c r="C751" s="2539"/>
      <c r="D751" s="2539"/>
      <c r="E751" s="2539"/>
      <c r="F751" s="2539"/>
      <c r="G751" s="2539"/>
      <c r="H751" s="2539"/>
      <c r="I751" s="2539"/>
      <c r="J751" s="2539"/>
      <c r="K751" s="2539"/>
      <c r="L751" s="2539"/>
      <c r="M751" s="2539"/>
    </row>
    <row r="752" spans="1:13" ht="15.75" customHeight="1">
      <c r="A752" s="2539"/>
      <c r="B752" s="2539"/>
      <c r="C752" s="2539"/>
      <c r="D752" s="2539"/>
      <c r="E752" s="2539"/>
      <c r="F752" s="2539"/>
      <c r="G752" s="2539"/>
      <c r="H752" s="2539"/>
      <c r="I752" s="2539"/>
      <c r="J752" s="2539"/>
      <c r="K752" s="2539"/>
      <c r="L752" s="2539"/>
      <c r="M752" s="2539"/>
    </row>
    <row r="753" spans="1:13" ht="15.75" customHeight="1">
      <c r="A753" s="2539"/>
      <c r="B753" s="2539"/>
      <c r="C753" s="2539"/>
      <c r="D753" s="2539"/>
      <c r="E753" s="2539"/>
      <c r="F753" s="2539"/>
      <c r="G753" s="2539"/>
      <c r="H753" s="2539"/>
      <c r="I753" s="2539"/>
      <c r="J753" s="2539"/>
      <c r="K753" s="2539"/>
      <c r="L753" s="2539"/>
      <c r="M753" s="2539"/>
    </row>
    <row r="754" spans="1:13" ht="15.75" customHeight="1">
      <c r="A754" s="2539"/>
      <c r="B754" s="2539"/>
      <c r="C754" s="2539"/>
      <c r="D754" s="2539"/>
      <c r="E754" s="2539"/>
      <c r="F754" s="2539"/>
      <c r="G754" s="2539"/>
      <c r="H754" s="2539"/>
      <c r="I754" s="2539"/>
      <c r="J754" s="2539"/>
      <c r="K754" s="2539"/>
      <c r="L754" s="2539"/>
      <c r="M754" s="2539"/>
    </row>
    <row r="755" spans="1:13" ht="15.75" customHeight="1">
      <c r="A755" s="2539"/>
      <c r="B755" s="2539"/>
      <c r="C755" s="2539"/>
      <c r="D755" s="2539"/>
      <c r="E755" s="2539"/>
      <c r="F755" s="2539"/>
      <c r="G755" s="2539"/>
      <c r="H755" s="2539"/>
      <c r="I755" s="2539"/>
      <c r="J755" s="2539"/>
      <c r="K755" s="2539"/>
      <c r="L755" s="2539"/>
      <c r="M755" s="2539"/>
    </row>
    <row r="756" spans="1:13" ht="15.75" customHeight="1">
      <c r="A756" s="2539"/>
      <c r="B756" s="2539"/>
      <c r="C756" s="2539"/>
      <c r="D756" s="2539"/>
      <c r="E756" s="2539"/>
      <c r="F756" s="2539"/>
      <c r="G756" s="2539"/>
      <c r="H756" s="2539"/>
      <c r="I756" s="2539"/>
      <c r="J756" s="2539"/>
      <c r="K756" s="2539"/>
      <c r="L756" s="2539"/>
      <c r="M756" s="2539"/>
    </row>
    <row r="757" spans="1:13" ht="15.75" customHeight="1">
      <c r="A757" s="2539"/>
      <c r="B757" s="2539"/>
      <c r="C757" s="2539"/>
      <c r="D757" s="2539"/>
      <c r="E757" s="2539"/>
      <c r="F757" s="2539"/>
      <c r="G757" s="2539"/>
      <c r="H757" s="2539"/>
      <c r="I757" s="2539"/>
      <c r="J757" s="2539"/>
      <c r="K757" s="2539"/>
      <c r="L757" s="2539"/>
      <c r="M757" s="2539"/>
    </row>
    <row r="758" spans="1:13" ht="15.75" customHeight="1">
      <c r="A758" s="2539"/>
      <c r="B758" s="2539"/>
      <c r="C758" s="2539"/>
      <c r="D758" s="2539"/>
      <c r="E758" s="2539"/>
      <c r="F758" s="2539"/>
      <c r="G758" s="2539"/>
      <c r="H758" s="2539"/>
      <c r="I758" s="2539"/>
      <c r="J758" s="2539"/>
      <c r="K758" s="2539"/>
      <c r="L758" s="2539"/>
      <c r="M758" s="2539"/>
    </row>
    <row r="759" spans="1:13" ht="15.75" customHeight="1">
      <c r="A759" s="2539"/>
      <c r="B759" s="2539"/>
      <c r="C759" s="2539"/>
      <c r="D759" s="2539"/>
      <c r="E759" s="2539"/>
      <c r="F759" s="2539"/>
      <c r="G759" s="2539"/>
      <c r="H759" s="2539"/>
      <c r="I759" s="2539"/>
      <c r="J759" s="2539"/>
      <c r="K759" s="2539"/>
      <c r="L759" s="2539"/>
      <c r="M759" s="2539"/>
    </row>
    <row r="760" spans="1:13" ht="15.75" customHeight="1">
      <c r="A760" s="2539"/>
      <c r="B760" s="2539"/>
      <c r="C760" s="2539"/>
      <c r="D760" s="2539"/>
      <c r="E760" s="2539"/>
      <c r="F760" s="2539"/>
      <c r="G760" s="2539"/>
      <c r="H760" s="2539"/>
      <c r="I760" s="2539"/>
      <c r="J760" s="2539"/>
      <c r="K760" s="2539"/>
      <c r="L760" s="2539"/>
      <c r="M760" s="2539"/>
    </row>
    <row r="761" spans="1:13" ht="15.75" customHeight="1">
      <c r="A761" s="2539"/>
      <c r="B761" s="2539"/>
      <c r="C761" s="2539"/>
      <c r="D761" s="2539"/>
      <c r="E761" s="2539"/>
      <c r="F761" s="2539"/>
      <c r="G761" s="2539"/>
      <c r="H761" s="2539"/>
      <c r="I761" s="2539"/>
      <c r="J761" s="2539"/>
      <c r="K761" s="2539"/>
      <c r="L761" s="2539"/>
      <c r="M761" s="2539"/>
    </row>
    <row r="762" spans="1:13" ht="15.75" customHeight="1">
      <c r="A762" s="2539"/>
      <c r="B762" s="2539"/>
      <c r="C762" s="2539"/>
      <c r="D762" s="2539"/>
      <c r="E762" s="2539"/>
      <c r="F762" s="2539"/>
      <c r="G762" s="2539"/>
      <c r="H762" s="2539"/>
      <c r="I762" s="2539"/>
      <c r="J762" s="2539"/>
      <c r="K762" s="2539"/>
      <c r="L762" s="2539"/>
      <c r="M762" s="2539"/>
    </row>
    <row r="763" spans="1:13" ht="15.75" customHeight="1">
      <c r="A763" s="2539"/>
      <c r="B763" s="2539"/>
      <c r="C763" s="2539"/>
      <c r="D763" s="2539"/>
      <c r="E763" s="2539"/>
      <c r="F763" s="2539"/>
      <c r="G763" s="2539"/>
      <c r="H763" s="2539"/>
      <c r="I763" s="2539"/>
      <c r="J763" s="2539"/>
      <c r="K763" s="2539"/>
      <c r="L763" s="2539"/>
      <c r="M763" s="2539"/>
    </row>
    <row r="764" spans="1:13" ht="15.75" customHeight="1">
      <c r="A764" s="2539"/>
      <c r="B764" s="2539"/>
      <c r="C764" s="2539"/>
      <c r="D764" s="2539"/>
      <c r="E764" s="2539"/>
      <c r="F764" s="2539"/>
      <c r="G764" s="2539"/>
      <c r="H764" s="2539"/>
      <c r="I764" s="2539"/>
      <c r="J764" s="2539"/>
      <c r="K764" s="2539"/>
      <c r="L764" s="2539"/>
      <c r="M764" s="2539"/>
    </row>
    <row r="765" spans="1:13" ht="15.75" customHeight="1">
      <c r="A765" s="2539"/>
      <c r="B765" s="2539"/>
      <c r="C765" s="2539"/>
      <c r="D765" s="2539"/>
      <c r="E765" s="2539"/>
      <c r="F765" s="2539"/>
      <c r="G765" s="2539"/>
      <c r="H765" s="2539"/>
      <c r="I765" s="2539"/>
      <c r="J765" s="2539"/>
      <c r="K765" s="2539"/>
      <c r="L765" s="2539"/>
      <c r="M765" s="2539"/>
    </row>
    <row r="766" spans="1:13" ht="15.75" customHeight="1">
      <c r="A766" s="2539"/>
      <c r="B766" s="2539"/>
      <c r="C766" s="2539"/>
      <c r="D766" s="2539"/>
      <c r="E766" s="2539"/>
      <c r="F766" s="2539"/>
      <c r="G766" s="2539"/>
      <c r="H766" s="2539"/>
      <c r="I766" s="2539"/>
      <c r="J766" s="2539"/>
      <c r="K766" s="2539"/>
      <c r="L766" s="2539"/>
      <c r="M766" s="2539"/>
    </row>
    <row r="767" spans="1:13" ht="15.75" customHeight="1">
      <c r="A767" s="2539"/>
      <c r="B767" s="2539"/>
      <c r="C767" s="2539"/>
      <c r="D767" s="2539"/>
      <c r="E767" s="2539"/>
      <c r="F767" s="2539"/>
      <c r="G767" s="2539"/>
      <c r="H767" s="2539"/>
      <c r="I767" s="2539"/>
      <c r="J767" s="2539"/>
      <c r="K767" s="2539"/>
      <c r="L767" s="2539"/>
      <c r="M767" s="2539"/>
    </row>
    <row r="768" spans="1:13" ht="15.75" customHeight="1">
      <c r="A768" s="2539"/>
      <c r="B768" s="2539"/>
      <c r="C768" s="2539"/>
      <c r="D768" s="2539"/>
      <c r="E768" s="2539"/>
      <c r="F768" s="2539"/>
      <c r="G768" s="2539"/>
      <c r="H768" s="2539"/>
      <c r="I768" s="2539"/>
      <c r="J768" s="2539"/>
      <c r="K768" s="2539"/>
      <c r="L768" s="2539"/>
      <c r="M768" s="2539"/>
    </row>
    <row r="769" spans="1:13" ht="15.75" customHeight="1">
      <c r="A769" s="2539"/>
      <c r="B769" s="2539"/>
      <c r="C769" s="2539"/>
      <c r="D769" s="2539"/>
      <c r="E769" s="2539"/>
      <c r="F769" s="2539"/>
      <c r="G769" s="2539"/>
      <c r="H769" s="2539"/>
      <c r="I769" s="2539"/>
      <c r="J769" s="2539"/>
      <c r="K769" s="2539"/>
      <c r="L769" s="2539"/>
      <c r="M769" s="2539"/>
    </row>
    <row r="770" spans="1:13" ht="15.75" customHeight="1">
      <c r="A770" s="2539"/>
      <c r="B770" s="2539"/>
      <c r="C770" s="2539"/>
      <c r="D770" s="2539"/>
      <c r="E770" s="2539"/>
      <c r="F770" s="2539"/>
      <c r="G770" s="2539"/>
      <c r="H770" s="2539"/>
      <c r="I770" s="2539"/>
      <c r="J770" s="2539"/>
      <c r="K770" s="2539"/>
      <c r="L770" s="2539"/>
      <c r="M770" s="2539"/>
    </row>
    <row r="771" spans="1:13" ht="15.75" customHeight="1">
      <c r="A771" s="2539"/>
      <c r="B771" s="2539"/>
      <c r="C771" s="2539"/>
      <c r="D771" s="2539"/>
      <c r="E771" s="2539"/>
      <c r="F771" s="2539"/>
      <c r="G771" s="2539"/>
      <c r="H771" s="2539"/>
      <c r="I771" s="2539"/>
      <c r="J771" s="2539"/>
      <c r="K771" s="2539"/>
      <c r="L771" s="2539"/>
      <c r="M771" s="2539"/>
    </row>
    <row r="772" spans="1:13" ht="15.75" customHeight="1">
      <c r="A772" s="2539"/>
      <c r="B772" s="2539"/>
      <c r="C772" s="2539"/>
      <c r="D772" s="2539"/>
      <c r="E772" s="2539"/>
      <c r="F772" s="2539"/>
      <c r="G772" s="2539"/>
      <c r="H772" s="2539"/>
      <c r="I772" s="2539"/>
      <c r="J772" s="2539"/>
      <c r="K772" s="2539"/>
      <c r="L772" s="2539"/>
      <c r="M772" s="2539"/>
    </row>
    <row r="773" spans="1:13" ht="15.75" customHeight="1">
      <c r="A773" s="2539"/>
      <c r="B773" s="2539"/>
      <c r="C773" s="2539"/>
      <c r="D773" s="2539"/>
      <c r="E773" s="2539"/>
      <c r="F773" s="2539"/>
      <c r="G773" s="2539"/>
      <c r="H773" s="2539"/>
      <c r="I773" s="2539"/>
      <c r="J773" s="2539"/>
      <c r="K773" s="2539"/>
      <c r="L773" s="2539"/>
      <c r="M773" s="2539"/>
    </row>
    <row r="774" spans="1:13" ht="15.75" customHeight="1">
      <c r="A774" s="2539"/>
      <c r="B774" s="2539"/>
      <c r="C774" s="2539"/>
      <c r="D774" s="2539"/>
      <c r="E774" s="2539"/>
      <c r="F774" s="2539"/>
      <c r="G774" s="2539"/>
      <c r="H774" s="2539"/>
      <c r="I774" s="2539"/>
      <c r="J774" s="2539"/>
      <c r="K774" s="2539"/>
      <c r="L774" s="2539"/>
      <c r="M774" s="2539"/>
    </row>
    <row r="775" spans="1:13" ht="15.75" customHeight="1">
      <c r="A775" s="2539"/>
      <c r="B775" s="2539"/>
      <c r="C775" s="2539"/>
      <c r="D775" s="2539"/>
      <c r="E775" s="2539"/>
      <c r="F775" s="2539"/>
      <c r="G775" s="2539"/>
      <c r="H775" s="2539"/>
      <c r="I775" s="2539"/>
      <c r="J775" s="2539"/>
      <c r="K775" s="2539"/>
      <c r="L775" s="2539"/>
      <c r="M775" s="2539"/>
    </row>
    <row r="776" spans="1:13" ht="15.75" customHeight="1">
      <c r="A776" s="2539"/>
      <c r="B776" s="2539"/>
      <c r="C776" s="2539"/>
      <c r="D776" s="2539"/>
      <c r="E776" s="2539"/>
      <c r="F776" s="2539"/>
      <c r="G776" s="2539"/>
      <c r="H776" s="2539"/>
      <c r="I776" s="2539"/>
      <c r="J776" s="2539"/>
      <c r="K776" s="2539"/>
      <c r="L776" s="2539"/>
      <c r="M776" s="2539"/>
    </row>
    <row r="777" spans="1:13" ht="15.75" customHeight="1">
      <c r="A777" s="2539"/>
      <c r="B777" s="2539"/>
      <c r="C777" s="2539"/>
      <c r="D777" s="2539"/>
      <c r="E777" s="2539"/>
      <c r="F777" s="2539"/>
      <c r="G777" s="2539"/>
      <c r="H777" s="2539"/>
      <c r="I777" s="2539"/>
      <c r="J777" s="2539"/>
      <c r="K777" s="2539"/>
      <c r="L777" s="2539"/>
      <c r="M777" s="2539"/>
    </row>
    <row r="778" spans="1:13" ht="15.75" customHeight="1">
      <c r="A778" s="2539"/>
      <c r="B778" s="2539"/>
      <c r="C778" s="2539"/>
      <c r="D778" s="2539"/>
      <c r="E778" s="2539"/>
      <c r="F778" s="2539"/>
      <c r="G778" s="2539"/>
      <c r="H778" s="2539"/>
      <c r="I778" s="2539"/>
      <c r="J778" s="2539"/>
      <c r="K778" s="2539"/>
      <c r="L778" s="2539"/>
      <c r="M778" s="2539"/>
    </row>
    <row r="779" spans="1:13" ht="15.75" customHeight="1">
      <c r="A779" s="2539"/>
      <c r="B779" s="2539"/>
      <c r="C779" s="2539"/>
      <c r="D779" s="2539"/>
      <c r="E779" s="2539"/>
      <c r="F779" s="2539"/>
      <c r="G779" s="2539"/>
      <c r="H779" s="2539"/>
      <c r="I779" s="2539"/>
      <c r="J779" s="2539"/>
      <c r="K779" s="2539"/>
      <c r="L779" s="2539"/>
      <c r="M779" s="2539"/>
    </row>
    <row r="780" spans="1:13" ht="15.75" customHeight="1">
      <c r="A780" s="2539"/>
      <c r="B780" s="2539"/>
      <c r="C780" s="2539"/>
      <c r="D780" s="2539"/>
      <c r="E780" s="2539"/>
      <c r="F780" s="2539"/>
      <c r="G780" s="2539"/>
      <c r="H780" s="2539"/>
      <c r="I780" s="2539"/>
      <c r="J780" s="2539"/>
      <c r="K780" s="2539"/>
      <c r="L780" s="2539"/>
      <c r="M780" s="2539"/>
    </row>
    <row r="781" spans="1:13" ht="15.75" customHeight="1">
      <c r="A781" s="2539"/>
      <c r="B781" s="2539"/>
      <c r="C781" s="2539"/>
      <c r="D781" s="2539"/>
      <c r="E781" s="2539"/>
      <c r="F781" s="2539"/>
      <c r="G781" s="2539"/>
      <c r="H781" s="2539"/>
      <c r="I781" s="2539"/>
      <c r="J781" s="2539"/>
      <c r="K781" s="2539"/>
      <c r="L781" s="2539"/>
      <c r="M781" s="2539"/>
    </row>
    <row r="782" spans="1:13" ht="15.75" customHeight="1">
      <c r="A782" s="2539"/>
      <c r="B782" s="2539"/>
      <c r="C782" s="2539"/>
      <c r="D782" s="2539"/>
      <c r="E782" s="2539"/>
      <c r="F782" s="2539"/>
      <c r="G782" s="2539"/>
      <c r="H782" s="2539"/>
      <c r="I782" s="2539"/>
      <c r="J782" s="2539"/>
      <c r="K782" s="2539"/>
      <c r="L782" s="2539"/>
      <c r="M782" s="2539"/>
    </row>
    <row r="783" spans="1:13" ht="15.75" customHeight="1">
      <c r="A783" s="2539"/>
      <c r="B783" s="2539"/>
      <c r="C783" s="2539"/>
      <c r="D783" s="2539"/>
      <c r="E783" s="2539"/>
      <c r="F783" s="2539"/>
      <c r="G783" s="2539"/>
      <c r="H783" s="2539"/>
      <c r="I783" s="2539"/>
      <c r="J783" s="2539"/>
      <c r="K783" s="2539"/>
      <c r="L783" s="2539"/>
      <c r="M783" s="2539"/>
    </row>
    <row r="784" spans="1:13" ht="15.75" customHeight="1">
      <c r="A784" s="2539"/>
      <c r="B784" s="2539"/>
      <c r="C784" s="2539"/>
      <c r="D784" s="2539"/>
      <c r="E784" s="2539"/>
      <c r="F784" s="2539"/>
      <c r="G784" s="2539"/>
      <c r="H784" s="2539"/>
      <c r="I784" s="2539"/>
      <c r="J784" s="2539"/>
      <c r="K784" s="2539"/>
      <c r="L784" s="2539"/>
      <c r="M784" s="2539"/>
    </row>
    <row r="785" spans="1:13" ht="15.75" customHeight="1">
      <c r="A785" s="2539"/>
      <c r="B785" s="2539"/>
      <c r="C785" s="2539"/>
      <c r="D785" s="2539"/>
      <c r="E785" s="2539"/>
      <c r="F785" s="2539"/>
      <c r="G785" s="2539"/>
      <c r="H785" s="2539"/>
      <c r="I785" s="2539"/>
      <c r="J785" s="2539"/>
      <c r="K785" s="2539"/>
      <c r="L785" s="2539"/>
      <c r="M785" s="2539"/>
    </row>
    <row r="786" spans="1:13" ht="15.75" customHeight="1">
      <c r="A786" s="2539"/>
      <c r="B786" s="2539"/>
      <c r="C786" s="2539"/>
      <c r="D786" s="2539"/>
      <c r="E786" s="2539"/>
      <c r="F786" s="2539"/>
      <c r="G786" s="2539"/>
      <c r="H786" s="2539"/>
      <c r="I786" s="2539"/>
      <c r="J786" s="2539"/>
      <c r="K786" s="2539"/>
      <c r="L786" s="2539"/>
      <c r="M786" s="2539"/>
    </row>
    <row r="787" spans="1:13" ht="15.75" customHeight="1">
      <c r="A787" s="2539"/>
      <c r="B787" s="2539"/>
      <c r="C787" s="2539"/>
      <c r="D787" s="2539"/>
      <c r="E787" s="2539"/>
      <c r="F787" s="2539"/>
      <c r="G787" s="2539"/>
      <c r="H787" s="2539"/>
      <c r="I787" s="2539"/>
      <c r="J787" s="2539"/>
      <c r="K787" s="2539"/>
      <c r="L787" s="2539"/>
      <c r="M787" s="2539"/>
    </row>
    <row r="788" spans="1:13" ht="15.75" customHeight="1">
      <c r="A788" s="2539"/>
      <c r="B788" s="2539"/>
      <c r="C788" s="2539"/>
      <c r="D788" s="2539"/>
      <c r="E788" s="2539"/>
      <c r="F788" s="2539"/>
      <c r="G788" s="2539"/>
      <c r="H788" s="2539"/>
      <c r="I788" s="2539"/>
      <c r="J788" s="2539"/>
      <c r="K788" s="2539"/>
      <c r="L788" s="2539"/>
      <c r="M788" s="2539"/>
    </row>
    <row r="789" spans="1:13" ht="15.75" customHeight="1">
      <c r="A789" s="2539"/>
      <c r="B789" s="2539"/>
      <c r="C789" s="2539"/>
      <c r="D789" s="2539"/>
      <c r="E789" s="2539"/>
      <c r="F789" s="2539"/>
      <c r="G789" s="2539"/>
      <c r="H789" s="2539"/>
      <c r="I789" s="2539"/>
      <c r="J789" s="2539"/>
      <c r="K789" s="2539"/>
      <c r="L789" s="2539"/>
      <c r="M789" s="2539"/>
    </row>
    <row r="790" spans="1:13" ht="15.75" customHeight="1">
      <c r="A790" s="2539"/>
      <c r="B790" s="2539"/>
      <c r="C790" s="2539"/>
      <c r="D790" s="2539"/>
      <c r="E790" s="2539"/>
      <c r="F790" s="2539"/>
      <c r="G790" s="2539"/>
      <c r="H790" s="2539"/>
      <c r="I790" s="2539"/>
      <c r="J790" s="2539"/>
      <c r="K790" s="2539"/>
      <c r="L790" s="2539"/>
      <c r="M790" s="2539"/>
    </row>
    <row r="791" spans="1:13" ht="15.75" customHeight="1">
      <c r="A791" s="2539"/>
      <c r="B791" s="2539"/>
      <c r="C791" s="2539"/>
      <c r="D791" s="2539"/>
      <c r="E791" s="2539"/>
      <c r="F791" s="2539"/>
      <c r="G791" s="2539"/>
      <c r="H791" s="2539"/>
      <c r="I791" s="2539"/>
      <c r="J791" s="2539"/>
      <c r="K791" s="2539"/>
      <c r="L791" s="2539"/>
      <c r="M791" s="2539"/>
    </row>
    <row r="792" spans="1:13" ht="15.75" customHeight="1">
      <c r="A792" s="2539"/>
      <c r="B792" s="2539"/>
      <c r="C792" s="2539"/>
      <c r="D792" s="2539"/>
      <c r="E792" s="2539"/>
      <c r="F792" s="2539"/>
      <c r="G792" s="2539"/>
      <c r="H792" s="2539"/>
      <c r="I792" s="2539"/>
      <c r="J792" s="2539"/>
      <c r="K792" s="2539"/>
      <c r="L792" s="2539"/>
      <c r="M792" s="2539"/>
    </row>
    <row r="793" spans="1:13" ht="15.75" customHeight="1">
      <c r="A793" s="2539"/>
      <c r="B793" s="2539"/>
      <c r="C793" s="2539"/>
      <c r="D793" s="2539"/>
      <c r="E793" s="2539"/>
      <c r="F793" s="2539"/>
      <c r="G793" s="2539"/>
      <c r="H793" s="2539"/>
      <c r="I793" s="2539"/>
      <c r="J793" s="2539"/>
      <c r="K793" s="2539"/>
      <c r="L793" s="2539"/>
      <c r="M793" s="2539"/>
    </row>
    <row r="794" spans="1:13" ht="15.75" customHeight="1">
      <c r="A794" s="2539"/>
      <c r="B794" s="2539"/>
      <c r="C794" s="2539"/>
      <c r="D794" s="2539"/>
      <c r="E794" s="2539"/>
      <c r="F794" s="2539"/>
      <c r="G794" s="2539"/>
      <c r="H794" s="2539"/>
      <c r="I794" s="2539"/>
      <c r="J794" s="2539"/>
      <c r="K794" s="2539"/>
      <c r="L794" s="2539"/>
      <c r="M794" s="2539"/>
    </row>
    <row r="795" spans="1:13" ht="15.75" customHeight="1">
      <c r="A795" s="2539"/>
      <c r="B795" s="2539"/>
      <c r="C795" s="2539"/>
      <c r="D795" s="2539"/>
      <c r="E795" s="2539"/>
      <c r="F795" s="2539"/>
      <c r="G795" s="2539"/>
      <c r="H795" s="2539"/>
      <c r="I795" s="2539"/>
      <c r="J795" s="2539"/>
      <c r="K795" s="2539"/>
      <c r="L795" s="2539"/>
      <c r="M795" s="2539"/>
    </row>
    <row r="796" spans="1:13" ht="15.75" customHeight="1">
      <c r="A796" s="2539"/>
      <c r="B796" s="2539"/>
      <c r="C796" s="2539"/>
      <c r="D796" s="2539"/>
      <c r="E796" s="2539"/>
      <c r="F796" s="2539"/>
      <c r="G796" s="2539"/>
      <c r="H796" s="2539"/>
      <c r="I796" s="2539"/>
      <c r="J796" s="2539"/>
      <c r="K796" s="2539"/>
      <c r="L796" s="2539"/>
      <c r="M796" s="2539"/>
    </row>
    <row r="797" spans="1:13" ht="15.75" customHeight="1">
      <c r="A797" s="2539"/>
      <c r="B797" s="2539"/>
      <c r="C797" s="2539"/>
      <c r="D797" s="2539"/>
      <c r="E797" s="2539"/>
      <c r="F797" s="2539"/>
      <c r="G797" s="2539"/>
      <c r="H797" s="2539"/>
      <c r="I797" s="2539"/>
      <c r="J797" s="2539"/>
      <c r="K797" s="2539"/>
      <c r="L797" s="2539"/>
      <c r="M797" s="2539"/>
    </row>
    <row r="798" spans="1:13" ht="15.75" customHeight="1">
      <c r="A798" s="2539"/>
      <c r="B798" s="2539"/>
      <c r="C798" s="2539"/>
      <c r="D798" s="2539"/>
      <c r="E798" s="2539"/>
      <c r="F798" s="2539"/>
      <c r="G798" s="2539"/>
      <c r="H798" s="2539"/>
      <c r="I798" s="2539"/>
      <c r="J798" s="2539"/>
      <c r="K798" s="2539"/>
      <c r="L798" s="2539"/>
      <c r="M798" s="2539"/>
    </row>
    <row r="799" spans="1:13" ht="15.75" customHeight="1">
      <c r="A799" s="2539"/>
      <c r="B799" s="2539"/>
      <c r="C799" s="2539"/>
      <c r="D799" s="2539"/>
      <c r="E799" s="2539"/>
      <c r="F799" s="2539"/>
      <c r="G799" s="2539"/>
      <c r="H799" s="2539"/>
      <c r="I799" s="2539"/>
      <c r="J799" s="2539"/>
      <c r="K799" s="2539"/>
      <c r="L799" s="2539"/>
      <c r="M799" s="2539"/>
    </row>
    <row r="800" spans="1:13" ht="15.75" customHeight="1">
      <c r="A800" s="2539"/>
      <c r="B800" s="2539"/>
      <c r="C800" s="2539"/>
      <c r="D800" s="2539"/>
      <c r="E800" s="2539"/>
      <c r="F800" s="2539"/>
      <c r="G800" s="2539"/>
      <c r="H800" s="2539"/>
      <c r="I800" s="2539"/>
      <c r="J800" s="2539"/>
      <c r="K800" s="2539"/>
      <c r="L800" s="2539"/>
      <c r="M800" s="2539"/>
    </row>
    <row r="801" spans="1:13" ht="15.75" customHeight="1">
      <c r="A801" s="2539"/>
      <c r="B801" s="2539"/>
      <c r="C801" s="2539"/>
      <c r="D801" s="2539"/>
      <c r="E801" s="2539"/>
      <c r="F801" s="2539"/>
      <c r="G801" s="2539"/>
      <c r="H801" s="2539"/>
      <c r="I801" s="2539"/>
      <c r="J801" s="2539"/>
      <c r="K801" s="2539"/>
      <c r="L801" s="2539"/>
      <c r="M801" s="2539"/>
    </row>
    <row r="802" spans="1:13" ht="15.75" customHeight="1">
      <c r="A802" s="2539"/>
      <c r="B802" s="2539"/>
      <c r="C802" s="2539"/>
      <c r="D802" s="2539"/>
      <c r="E802" s="2539"/>
      <c r="F802" s="2539"/>
      <c r="G802" s="2539"/>
      <c r="H802" s="2539"/>
      <c r="I802" s="2539"/>
      <c r="J802" s="2539"/>
      <c r="K802" s="2539"/>
      <c r="L802" s="2539"/>
      <c r="M802" s="2539"/>
    </row>
    <row r="803" spans="1:13" ht="15.75" customHeight="1">
      <c r="A803" s="2539"/>
      <c r="B803" s="2539"/>
      <c r="C803" s="2539"/>
      <c r="D803" s="2539"/>
      <c r="E803" s="2539"/>
      <c r="F803" s="2539"/>
      <c r="G803" s="2539"/>
      <c r="H803" s="2539"/>
      <c r="I803" s="2539"/>
      <c r="J803" s="2539"/>
      <c r="K803" s="2539"/>
      <c r="L803" s="2539"/>
      <c r="M803" s="2539"/>
    </row>
    <row r="804" spans="1:13" ht="15.75" customHeight="1">
      <c r="A804" s="2539"/>
      <c r="B804" s="2539"/>
      <c r="C804" s="2539"/>
      <c r="D804" s="2539"/>
      <c r="E804" s="2539"/>
      <c r="F804" s="2539"/>
      <c r="G804" s="2539"/>
      <c r="H804" s="2539"/>
      <c r="I804" s="2539"/>
      <c r="J804" s="2539"/>
      <c r="K804" s="2539"/>
      <c r="L804" s="2539"/>
      <c r="M804" s="2539"/>
    </row>
    <row r="805" spans="1:13" ht="15.75" customHeight="1">
      <c r="A805" s="2539"/>
      <c r="B805" s="2539"/>
      <c r="C805" s="2539"/>
      <c r="D805" s="2539"/>
      <c r="E805" s="2539"/>
      <c r="F805" s="2539"/>
      <c r="G805" s="2539"/>
      <c r="H805" s="2539"/>
      <c r="I805" s="2539"/>
      <c r="J805" s="2539"/>
      <c r="K805" s="2539"/>
      <c r="L805" s="2539"/>
      <c r="M805" s="2539"/>
    </row>
    <row r="806" spans="1:13" ht="15.75" customHeight="1">
      <c r="A806" s="2539"/>
      <c r="B806" s="2539"/>
      <c r="C806" s="2539"/>
      <c r="D806" s="2539"/>
      <c r="E806" s="2539"/>
      <c r="F806" s="2539"/>
      <c r="G806" s="2539"/>
      <c r="H806" s="2539"/>
      <c r="I806" s="2539"/>
      <c r="J806" s="2539"/>
      <c r="K806" s="2539"/>
      <c r="L806" s="2539"/>
      <c r="M806" s="2539"/>
    </row>
    <row r="807" spans="1:13" ht="15.75" customHeight="1">
      <c r="A807" s="2539"/>
      <c r="B807" s="2539"/>
      <c r="C807" s="2539"/>
      <c r="D807" s="2539"/>
      <c r="E807" s="2539"/>
      <c r="F807" s="2539"/>
      <c r="G807" s="2539"/>
      <c r="H807" s="2539"/>
      <c r="I807" s="2539"/>
      <c r="J807" s="2539"/>
      <c r="K807" s="2539"/>
      <c r="L807" s="2539"/>
      <c r="M807" s="2539"/>
    </row>
    <row r="808" spans="1:13" ht="15.75" customHeight="1">
      <c r="A808" s="2539"/>
      <c r="B808" s="2539"/>
      <c r="C808" s="2539"/>
      <c r="D808" s="2539"/>
      <c r="E808" s="2539"/>
      <c r="F808" s="2539"/>
      <c r="G808" s="2539"/>
      <c r="H808" s="2539"/>
      <c r="I808" s="2539"/>
      <c r="J808" s="2539"/>
      <c r="K808" s="2539"/>
      <c r="L808" s="2539"/>
      <c r="M808" s="2539"/>
    </row>
    <row r="809" spans="1:13" ht="15.75" customHeight="1">
      <c r="A809" s="2539"/>
      <c r="B809" s="2539"/>
      <c r="C809" s="2539"/>
      <c r="D809" s="2539"/>
      <c r="E809" s="2539"/>
      <c r="F809" s="2539"/>
      <c r="G809" s="2539"/>
      <c r="H809" s="2539"/>
      <c r="I809" s="2539"/>
      <c r="J809" s="2539"/>
      <c r="K809" s="2539"/>
      <c r="L809" s="2539"/>
      <c r="M809" s="2539"/>
    </row>
    <row r="810" spans="1:13" ht="15.75" customHeight="1">
      <c r="A810" s="2539"/>
      <c r="B810" s="2539"/>
      <c r="C810" s="2539"/>
      <c r="D810" s="2539"/>
      <c r="E810" s="2539"/>
      <c r="F810" s="2539"/>
      <c r="G810" s="2539"/>
      <c r="H810" s="2539"/>
      <c r="I810" s="2539"/>
      <c r="J810" s="2539"/>
      <c r="K810" s="2539"/>
      <c r="L810" s="2539"/>
      <c r="M810" s="2539"/>
    </row>
    <row r="811" spans="1:13" ht="15.75" customHeight="1">
      <c r="A811" s="2539"/>
      <c r="B811" s="2539"/>
      <c r="C811" s="2539"/>
      <c r="D811" s="2539"/>
      <c r="E811" s="2539"/>
      <c r="F811" s="2539"/>
      <c r="G811" s="2539"/>
      <c r="H811" s="2539"/>
      <c r="I811" s="2539"/>
      <c r="J811" s="2539"/>
      <c r="K811" s="2539"/>
      <c r="L811" s="2539"/>
      <c r="M811" s="2539"/>
    </row>
    <row r="812" spans="1:13" ht="15.75" customHeight="1">
      <c r="A812" s="2539"/>
      <c r="B812" s="2539"/>
      <c r="C812" s="2539"/>
      <c r="D812" s="2539"/>
      <c r="E812" s="2539"/>
      <c r="F812" s="2539"/>
      <c r="G812" s="2539"/>
      <c r="H812" s="2539"/>
      <c r="I812" s="2539"/>
      <c r="J812" s="2539"/>
      <c r="K812" s="2539"/>
      <c r="L812" s="2539"/>
      <c r="M812" s="2539"/>
    </row>
    <row r="813" spans="1:13" ht="15.75" customHeight="1">
      <c r="A813" s="2539"/>
      <c r="B813" s="2539"/>
      <c r="C813" s="2539"/>
      <c r="D813" s="2539"/>
      <c r="E813" s="2539"/>
      <c r="F813" s="2539"/>
      <c r="G813" s="2539"/>
      <c r="H813" s="2539"/>
      <c r="I813" s="2539"/>
      <c r="J813" s="2539"/>
      <c r="K813" s="2539"/>
      <c r="L813" s="2539"/>
      <c r="M813" s="2539"/>
    </row>
    <row r="814" spans="1:13" ht="15.75" customHeight="1">
      <c r="A814" s="2539"/>
      <c r="B814" s="2539"/>
      <c r="C814" s="2539"/>
      <c r="D814" s="2539"/>
      <c r="E814" s="2539"/>
      <c r="F814" s="2539"/>
      <c r="G814" s="2539"/>
      <c r="H814" s="2539"/>
      <c r="I814" s="2539"/>
      <c r="J814" s="2539"/>
      <c r="K814" s="2539"/>
      <c r="L814" s="2539"/>
      <c r="M814" s="2539"/>
    </row>
    <row r="815" spans="1:13" ht="15.75" customHeight="1">
      <c r="A815" s="2539"/>
      <c r="B815" s="2539"/>
      <c r="C815" s="2539"/>
      <c r="D815" s="2539"/>
      <c r="E815" s="2539"/>
      <c r="F815" s="2539"/>
      <c r="G815" s="2539"/>
      <c r="H815" s="2539"/>
      <c r="I815" s="2539"/>
      <c r="J815" s="2539"/>
      <c r="K815" s="2539"/>
      <c r="L815" s="2539"/>
      <c r="M815" s="2539"/>
    </row>
    <row r="816" spans="1:13" ht="15.75" customHeight="1">
      <c r="A816" s="2539"/>
      <c r="B816" s="2539"/>
      <c r="C816" s="2539"/>
      <c r="D816" s="2539"/>
      <c r="E816" s="2539"/>
      <c r="F816" s="2539"/>
      <c r="G816" s="2539"/>
      <c r="H816" s="2539"/>
      <c r="I816" s="2539"/>
      <c r="J816" s="2539"/>
      <c r="K816" s="2539"/>
      <c r="L816" s="2539"/>
      <c r="M816" s="2539"/>
    </row>
    <row r="817" spans="1:13" ht="15.75" customHeight="1">
      <c r="A817" s="2539"/>
      <c r="B817" s="2539"/>
      <c r="C817" s="2539"/>
      <c r="D817" s="2539"/>
      <c r="E817" s="2539"/>
      <c r="F817" s="2539"/>
      <c r="G817" s="2539"/>
      <c r="H817" s="2539"/>
      <c r="I817" s="2539"/>
      <c r="J817" s="2539"/>
      <c r="K817" s="2539"/>
      <c r="L817" s="2539"/>
      <c r="M817" s="2539"/>
    </row>
    <row r="818" spans="1:13" ht="15.75" customHeight="1">
      <c r="A818" s="2539"/>
      <c r="B818" s="2539"/>
      <c r="C818" s="2539"/>
      <c r="D818" s="2539"/>
      <c r="E818" s="2539"/>
      <c r="F818" s="2539"/>
      <c r="G818" s="2539"/>
      <c r="H818" s="2539"/>
      <c r="I818" s="2539"/>
      <c r="J818" s="2539"/>
      <c r="K818" s="2539"/>
      <c r="L818" s="2539"/>
      <c r="M818" s="2539"/>
    </row>
    <row r="819" spans="1:13" ht="15.75" customHeight="1">
      <c r="A819" s="2539"/>
      <c r="B819" s="2539"/>
      <c r="C819" s="2539"/>
      <c r="D819" s="2539"/>
      <c r="E819" s="2539"/>
      <c r="F819" s="2539"/>
      <c r="G819" s="2539"/>
      <c r="H819" s="2539"/>
      <c r="I819" s="2539"/>
      <c r="J819" s="2539"/>
      <c r="K819" s="2539"/>
      <c r="L819" s="2539"/>
      <c r="M819" s="2539"/>
    </row>
    <row r="820" spans="1:13" ht="15.75" customHeight="1">
      <c r="A820" s="2539"/>
      <c r="B820" s="2539"/>
      <c r="C820" s="2539"/>
      <c r="D820" s="2539"/>
      <c r="E820" s="2539"/>
      <c r="F820" s="2539"/>
      <c r="G820" s="2539"/>
      <c r="H820" s="2539"/>
      <c r="I820" s="2539"/>
      <c r="J820" s="2539"/>
      <c r="K820" s="2539"/>
      <c r="L820" s="2539"/>
      <c r="M820" s="2539"/>
    </row>
    <row r="821" spans="1:13" ht="15.75" customHeight="1">
      <c r="A821" s="2539"/>
      <c r="B821" s="2539"/>
      <c r="C821" s="2539"/>
      <c r="D821" s="2539"/>
      <c r="E821" s="2539"/>
      <c r="F821" s="2539"/>
      <c r="G821" s="2539"/>
      <c r="H821" s="2539"/>
      <c r="I821" s="2539"/>
      <c r="J821" s="2539"/>
      <c r="K821" s="2539"/>
      <c r="L821" s="2539"/>
      <c r="M821" s="2539"/>
    </row>
    <row r="822" spans="1:13" ht="15.75" customHeight="1">
      <c r="A822" s="2539"/>
      <c r="B822" s="2539"/>
      <c r="C822" s="2539"/>
      <c r="D822" s="2539"/>
      <c r="E822" s="2539"/>
      <c r="F822" s="2539"/>
      <c r="G822" s="2539"/>
      <c r="H822" s="2539"/>
      <c r="I822" s="2539"/>
      <c r="J822" s="2539"/>
      <c r="K822" s="2539"/>
      <c r="L822" s="2539"/>
      <c r="M822" s="2539"/>
    </row>
    <row r="823" spans="1:13" ht="15.75" customHeight="1">
      <c r="A823" s="2539"/>
      <c r="B823" s="2539"/>
      <c r="C823" s="2539"/>
      <c r="D823" s="2539"/>
      <c r="E823" s="2539"/>
      <c r="F823" s="2539"/>
      <c r="G823" s="2539"/>
      <c r="H823" s="2539"/>
      <c r="I823" s="2539"/>
      <c r="J823" s="2539"/>
      <c r="K823" s="2539"/>
      <c r="L823" s="2539"/>
      <c r="M823" s="2539"/>
    </row>
    <row r="824" spans="1:13" ht="15.75" customHeight="1">
      <c r="A824" s="2539"/>
      <c r="B824" s="2539"/>
      <c r="C824" s="2539"/>
      <c r="D824" s="2539"/>
      <c r="E824" s="2539"/>
      <c r="F824" s="2539"/>
      <c r="G824" s="2539"/>
      <c r="H824" s="2539"/>
      <c r="I824" s="2539"/>
      <c r="J824" s="2539"/>
      <c r="K824" s="2539"/>
      <c r="L824" s="2539"/>
      <c r="M824" s="2539"/>
    </row>
    <row r="825" spans="1:13" ht="15.75" customHeight="1">
      <c r="A825" s="2539"/>
      <c r="B825" s="2539"/>
      <c r="C825" s="2539"/>
      <c r="D825" s="2539"/>
      <c r="E825" s="2539"/>
      <c r="F825" s="2539"/>
      <c r="G825" s="2539"/>
      <c r="H825" s="2539"/>
      <c r="I825" s="2539"/>
      <c r="J825" s="2539"/>
      <c r="K825" s="2539"/>
      <c r="L825" s="2539"/>
      <c r="M825" s="2539"/>
    </row>
    <row r="826" spans="1:13" ht="15.75" customHeight="1">
      <c r="A826" s="2539"/>
      <c r="B826" s="2539"/>
      <c r="C826" s="2539"/>
      <c r="D826" s="2539"/>
      <c r="E826" s="2539"/>
      <c r="F826" s="2539"/>
      <c r="G826" s="2539"/>
      <c r="H826" s="2539"/>
      <c r="I826" s="2539"/>
      <c r="J826" s="2539"/>
      <c r="K826" s="2539"/>
      <c r="L826" s="2539"/>
      <c r="M826" s="2539"/>
    </row>
    <row r="827" spans="1:13" ht="15.75" customHeight="1">
      <c r="A827" s="2539"/>
      <c r="B827" s="2539"/>
      <c r="C827" s="2539"/>
      <c r="D827" s="2539"/>
      <c r="E827" s="2539"/>
      <c r="F827" s="2539"/>
      <c r="G827" s="2539"/>
      <c r="H827" s="2539"/>
      <c r="I827" s="2539"/>
      <c r="J827" s="2539"/>
      <c r="K827" s="2539"/>
      <c r="L827" s="2539"/>
      <c r="M827" s="2539"/>
    </row>
    <row r="828" spans="1:13" ht="15.75" customHeight="1">
      <c r="A828" s="2539"/>
      <c r="B828" s="2539"/>
      <c r="C828" s="2539"/>
      <c r="D828" s="2539"/>
      <c r="E828" s="2539"/>
      <c r="F828" s="2539"/>
      <c r="G828" s="2539"/>
      <c r="H828" s="2539"/>
      <c r="I828" s="2539"/>
      <c r="J828" s="2539"/>
      <c r="K828" s="2539"/>
      <c r="L828" s="2539"/>
      <c r="M828" s="2539"/>
    </row>
    <row r="829" spans="1:13" ht="15.75" customHeight="1">
      <c r="A829" s="2539"/>
      <c r="B829" s="2539"/>
      <c r="C829" s="2539"/>
      <c r="D829" s="2539"/>
      <c r="E829" s="2539"/>
      <c r="F829" s="2539"/>
      <c r="G829" s="2539"/>
      <c r="H829" s="2539"/>
      <c r="I829" s="2539"/>
      <c r="J829" s="2539"/>
      <c r="K829" s="2539"/>
      <c r="L829" s="2539"/>
      <c r="M829" s="2539"/>
    </row>
    <row r="830" spans="1:13" ht="15.75" customHeight="1">
      <c r="A830" s="2539"/>
      <c r="B830" s="2539"/>
      <c r="C830" s="2539"/>
      <c r="D830" s="2539"/>
      <c r="E830" s="2539"/>
      <c r="F830" s="2539"/>
      <c r="G830" s="2539"/>
      <c r="H830" s="2539"/>
      <c r="I830" s="2539"/>
      <c r="J830" s="2539"/>
      <c r="K830" s="2539"/>
      <c r="L830" s="2539"/>
      <c r="M830" s="2539"/>
    </row>
    <row r="831" spans="1:13" ht="15.75" customHeight="1">
      <c r="A831" s="2539"/>
      <c r="B831" s="2539"/>
      <c r="C831" s="2539"/>
      <c r="D831" s="2539"/>
      <c r="E831" s="2539"/>
      <c r="F831" s="2539"/>
      <c r="G831" s="2539"/>
      <c r="H831" s="2539"/>
      <c r="I831" s="2539"/>
      <c r="J831" s="2539"/>
      <c r="K831" s="2539"/>
      <c r="L831" s="2539"/>
      <c r="M831" s="2539"/>
    </row>
    <row r="832" spans="1:13" ht="15.75" customHeight="1">
      <c r="A832" s="2539"/>
      <c r="B832" s="2539"/>
      <c r="C832" s="2539"/>
      <c r="D832" s="2539"/>
      <c r="E832" s="2539"/>
      <c r="F832" s="2539"/>
      <c r="G832" s="2539"/>
      <c r="H832" s="2539"/>
      <c r="I832" s="2539"/>
      <c r="J832" s="2539"/>
      <c r="K832" s="2539"/>
      <c r="L832" s="2539"/>
      <c r="M832" s="2539"/>
    </row>
    <row r="833" spans="1:13" ht="15.75" customHeight="1">
      <c r="A833" s="2539"/>
      <c r="B833" s="2539"/>
      <c r="C833" s="2539"/>
      <c r="D833" s="2539"/>
      <c r="E833" s="2539"/>
      <c r="F833" s="2539"/>
      <c r="G833" s="2539"/>
      <c r="H833" s="2539"/>
      <c r="I833" s="2539"/>
      <c r="J833" s="2539"/>
      <c r="K833" s="2539"/>
      <c r="L833" s="2539"/>
      <c r="M833" s="2539"/>
    </row>
    <row r="834" spans="1:13" ht="15.75" customHeight="1">
      <c r="A834" s="2539"/>
      <c r="B834" s="2539"/>
      <c r="C834" s="2539"/>
      <c r="D834" s="2539"/>
      <c r="E834" s="2539"/>
      <c r="F834" s="2539"/>
      <c r="G834" s="2539"/>
      <c r="H834" s="2539"/>
      <c r="I834" s="2539"/>
      <c r="J834" s="2539"/>
      <c r="K834" s="2539"/>
      <c r="L834" s="2539"/>
      <c r="M834" s="2539"/>
    </row>
    <row r="835" spans="1:13" ht="15.75" customHeight="1">
      <c r="A835" s="2539"/>
      <c r="B835" s="2539"/>
      <c r="C835" s="2539"/>
      <c r="D835" s="2539"/>
      <c r="E835" s="2539"/>
      <c r="F835" s="2539"/>
      <c r="G835" s="2539"/>
      <c r="H835" s="2539"/>
      <c r="I835" s="2539"/>
      <c r="J835" s="2539"/>
      <c r="K835" s="2539"/>
      <c r="L835" s="2539"/>
      <c r="M835" s="2539"/>
    </row>
    <row r="836" spans="1:13" ht="15.75" customHeight="1">
      <c r="A836" s="2539"/>
      <c r="B836" s="2539"/>
      <c r="C836" s="2539"/>
      <c r="D836" s="2539"/>
      <c r="E836" s="2539"/>
      <c r="F836" s="2539"/>
      <c r="G836" s="2539"/>
      <c r="H836" s="2539"/>
      <c r="I836" s="2539"/>
      <c r="J836" s="2539"/>
      <c r="K836" s="2539"/>
      <c r="L836" s="2539"/>
      <c r="M836" s="2539"/>
    </row>
    <row r="837" spans="1:13" ht="15.75" customHeight="1">
      <c r="A837" s="2539"/>
      <c r="B837" s="2539"/>
      <c r="C837" s="2539"/>
      <c r="D837" s="2539"/>
      <c r="E837" s="2539"/>
      <c r="F837" s="2539"/>
      <c r="G837" s="2539"/>
      <c r="H837" s="2539"/>
      <c r="I837" s="2539"/>
      <c r="J837" s="2539"/>
      <c r="K837" s="2539"/>
      <c r="L837" s="2539"/>
      <c r="M837" s="2539"/>
    </row>
    <row r="838" spans="1:13" ht="15.75" customHeight="1">
      <c r="A838" s="2539"/>
      <c r="B838" s="2539"/>
      <c r="C838" s="2539"/>
      <c r="D838" s="2539"/>
      <c r="E838" s="2539"/>
      <c r="F838" s="2539"/>
      <c r="G838" s="2539"/>
      <c r="H838" s="2539"/>
      <c r="I838" s="2539"/>
      <c r="J838" s="2539"/>
      <c r="K838" s="2539"/>
      <c r="L838" s="2539"/>
      <c r="M838" s="2539"/>
    </row>
    <row r="839" spans="1:13" ht="15.75" customHeight="1">
      <c r="A839" s="2539"/>
      <c r="B839" s="2539"/>
      <c r="C839" s="2539"/>
      <c r="D839" s="2539"/>
      <c r="E839" s="2539"/>
      <c r="F839" s="2539"/>
      <c r="G839" s="2539"/>
      <c r="H839" s="2539"/>
      <c r="I839" s="2539"/>
      <c r="J839" s="2539"/>
      <c r="K839" s="2539"/>
      <c r="L839" s="2539"/>
      <c r="M839" s="2539"/>
    </row>
    <row r="840" spans="1:13" ht="15.75" customHeight="1">
      <c r="A840" s="2539"/>
      <c r="B840" s="2539"/>
      <c r="C840" s="2539"/>
      <c r="D840" s="2539"/>
      <c r="E840" s="2539"/>
      <c r="F840" s="2539"/>
      <c r="G840" s="2539"/>
      <c r="H840" s="2539"/>
      <c r="I840" s="2539"/>
      <c r="J840" s="2539"/>
      <c r="K840" s="2539"/>
      <c r="L840" s="2539"/>
      <c r="M840" s="2539"/>
    </row>
    <row r="841" spans="1:13" ht="15.75" customHeight="1">
      <c r="A841" s="2539"/>
      <c r="B841" s="2539"/>
      <c r="C841" s="2539"/>
      <c r="D841" s="2539"/>
      <c r="E841" s="2539"/>
      <c r="F841" s="2539"/>
      <c r="G841" s="2539"/>
      <c r="H841" s="2539"/>
      <c r="I841" s="2539"/>
      <c r="J841" s="2539"/>
      <c r="K841" s="2539"/>
      <c r="L841" s="2539"/>
      <c r="M841" s="2539"/>
    </row>
    <row r="842" spans="1:13" ht="15.75" customHeight="1">
      <c r="A842" s="2539"/>
      <c r="B842" s="2539"/>
      <c r="C842" s="2539"/>
      <c r="D842" s="2539"/>
      <c r="E842" s="2539"/>
      <c r="F842" s="2539"/>
      <c r="G842" s="2539"/>
      <c r="H842" s="2539"/>
      <c r="I842" s="2539"/>
      <c r="J842" s="2539"/>
      <c r="K842" s="2539"/>
      <c r="L842" s="2539"/>
      <c r="M842" s="2539"/>
    </row>
    <row r="843" spans="1:13" ht="15.75" customHeight="1">
      <c r="A843" s="2539"/>
      <c r="B843" s="2539"/>
      <c r="C843" s="2539"/>
      <c r="D843" s="2539"/>
      <c r="E843" s="2539"/>
      <c r="F843" s="2539"/>
      <c r="G843" s="2539"/>
      <c r="H843" s="2539"/>
      <c r="I843" s="2539"/>
      <c r="J843" s="2539"/>
      <c r="K843" s="2539"/>
      <c r="L843" s="2539"/>
      <c r="M843" s="2539"/>
    </row>
    <row r="844" spans="1:13" ht="15.75" customHeight="1">
      <c r="A844" s="2539"/>
      <c r="B844" s="2539"/>
      <c r="C844" s="2539"/>
      <c r="D844" s="2539"/>
      <c r="E844" s="2539"/>
      <c r="F844" s="2539"/>
      <c r="G844" s="2539"/>
      <c r="H844" s="2539"/>
      <c r="I844" s="2539"/>
      <c r="J844" s="2539"/>
      <c r="K844" s="2539"/>
      <c r="L844" s="2539"/>
      <c r="M844" s="2539"/>
    </row>
    <row r="845" spans="1:13" ht="15.75" customHeight="1">
      <c r="A845" s="2539"/>
      <c r="B845" s="2539"/>
      <c r="C845" s="2539"/>
      <c r="D845" s="2539"/>
      <c r="E845" s="2539"/>
      <c r="F845" s="2539"/>
      <c r="G845" s="2539"/>
      <c r="H845" s="2539"/>
      <c r="I845" s="2539"/>
      <c r="J845" s="2539"/>
      <c r="K845" s="2539"/>
      <c r="L845" s="2539"/>
      <c r="M845" s="2539"/>
    </row>
    <row r="846" spans="1:13" ht="15.75" customHeight="1">
      <c r="A846" s="2539"/>
      <c r="B846" s="2539"/>
      <c r="C846" s="2539"/>
      <c r="D846" s="2539"/>
      <c r="E846" s="2539"/>
      <c r="F846" s="2539"/>
      <c r="G846" s="2539"/>
      <c r="H846" s="2539"/>
      <c r="I846" s="2539"/>
      <c r="J846" s="2539"/>
      <c r="K846" s="2539"/>
      <c r="L846" s="2539"/>
      <c r="M846" s="2539"/>
    </row>
    <row r="847" spans="1:13" ht="15.75" customHeight="1">
      <c r="A847" s="2539"/>
      <c r="B847" s="2539"/>
      <c r="C847" s="2539"/>
      <c r="D847" s="2539"/>
      <c r="E847" s="2539"/>
      <c r="F847" s="2539"/>
      <c r="G847" s="2539"/>
      <c r="H847" s="2539"/>
      <c r="I847" s="2539"/>
      <c r="J847" s="2539"/>
      <c r="K847" s="2539"/>
      <c r="L847" s="2539"/>
      <c r="M847" s="2539"/>
    </row>
    <row r="848" spans="1:13" ht="15.75" customHeight="1">
      <c r="A848" s="2539"/>
      <c r="B848" s="2539"/>
      <c r="C848" s="2539"/>
      <c r="D848" s="2539"/>
      <c r="E848" s="2539"/>
      <c r="F848" s="2539"/>
      <c r="G848" s="2539"/>
      <c r="H848" s="2539"/>
      <c r="I848" s="2539"/>
      <c r="J848" s="2539"/>
      <c r="K848" s="2539"/>
      <c r="L848" s="2539"/>
      <c r="M848" s="2539"/>
    </row>
    <row r="849" spans="1:13" ht="15.75" customHeight="1">
      <c r="A849" s="2539"/>
      <c r="B849" s="2539"/>
      <c r="C849" s="2539"/>
      <c r="D849" s="2539"/>
      <c r="E849" s="2539"/>
      <c r="F849" s="2539"/>
      <c r="G849" s="2539"/>
      <c r="H849" s="2539"/>
      <c r="I849" s="2539"/>
      <c r="J849" s="2539"/>
      <c r="K849" s="2539"/>
      <c r="L849" s="2539"/>
      <c r="M849" s="2539"/>
    </row>
    <row r="850" spans="1:13" ht="15.75" customHeight="1">
      <c r="A850" s="2539"/>
      <c r="B850" s="2539"/>
      <c r="C850" s="2539"/>
      <c r="D850" s="2539"/>
      <c r="E850" s="2539"/>
      <c r="F850" s="2539"/>
      <c r="G850" s="2539"/>
      <c r="H850" s="2539"/>
      <c r="I850" s="2539"/>
      <c r="J850" s="2539"/>
      <c r="K850" s="2539"/>
      <c r="L850" s="2539"/>
      <c r="M850" s="2539"/>
    </row>
    <row r="851" spans="1:13" ht="15.75" customHeight="1">
      <c r="A851" s="2539"/>
      <c r="B851" s="2539"/>
      <c r="C851" s="2539"/>
      <c r="D851" s="2539"/>
      <c r="E851" s="2539"/>
      <c r="F851" s="2539"/>
      <c r="G851" s="2539"/>
      <c r="H851" s="2539"/>
      <c r="I851" s="2539"/>
      <c r="J851" s="2539"/>
      <c r="K851" s="2539"/>
      <c r="L851" s="2539"/>
      <c r="M851" s="2539"/>
    </row>
    <row r="852" spans="1:13" ht="15.75" customHeight="1">
      <c r="A852" s="2539"/>
      <c r="B852" s="2539"/>
      <c r="C852" s="2539"/>
      <c r="D852" s="2539"/>
      <c r="E852" s="2539"/>
      <c r="F852" s="2539"/>
      <c r="G852" s="2539"/>
      <c r="H852" s="2539"/>
      <c r="I852" s="2539"/>
      <c r="J852" s="2539"/>
      <c r="K852" s="2539"/>
      <c r="L852" s="2539"/>
      <c r="M852" s="2539"/>
    </row>
    <row r="853" spans="1:13" ht="15.75" customHeight="1">
      <c r="A853" s="2539"/>
      <c r="B853" s="2539"/>
      <c r="C853" s="2539"/>
      <c r="D853" s="2539"/>
      <c r="E853" s="2539"/>
      <c r="F853" s="2539"/>
      <c r="G853" s="2539"/>
      <c r="H853" s="2539"/>
      <c r="I853" s="2539"/>
      <c r="J853" s="2539"/>
      <c r="K853" s="2539"/>
      <c r="L853" s="2539"/>
      <c r="M853" s="2539"/>
    </row>
    <row r="854" spans="1:13" ht="15.75" customHeight="1">
      <c r="A854" s="2539"/>
      <c r="B854" s="2539"/>
      <c r="C854" s="2539"/>
      <c r="D854" s="2539"/>
      <c r="E854" s="2539"/>
      <c r="F854" s="2539"/>
      <c r="G854" s="2539"/>
      <c r="H854" s="2539"/>
      <c r="I854" s="2539"/>
      <c r="J854" s="2539"/>
      <c r="K854" s="2539"/>
      <c r="L854" s="2539"/>
      <c r="M854" s="2539"/>
    </row>
    <row r="855" spans="1:13" ht="15.75" customHeight="1">
      <c r="A855" s="2539"/>
      <c r="B855" s="2539"/>
      <c r="C855" s="2539"/>
      <c r="D855" s="2539"/>
      <c r="E855" s="2539"/>
      <c r="F855" s="2539"/>
      <c r="G855" s="2539"/>
      <c r="H855" s="2539"/>
      <c r="I855" s="2539"/>
      <c r="J855" s="2539"/>
      <c r="K855" s="2539"/>
      <c r="L855" s="2539"/>
      <c r="M855" s="2539"/>
    </row>
    <row r="856" spans="1:13" ht="15.75" customHeight="1">
      <c r="A856" s="2539"/>
      <c r="B856" s="2539"/>
      <c r="C856" s="2539"/>
      <c r="D856" s="2539"/>
      <c r="E856" s="2539"/>
      <c r="F856" s="2539"/>
      <c r="G856" s="2539"/>
      <c r="H856" s="2539"/>
      <c r="I856" s="2539"/>
      <c r="J856" s="2539"/>
      <c r="K856" s="2539"/>
      <c r="L856" s="2539"/>
      <c r="M856" s="2539"/>
    </row>
    <row r="857" spans="1:13" ht="15.75" customHeight="1">
      <c r="A857" s="2539"/>
      <c r="B857" s="2539"/>
      <c r="C857" s="2539"/>
      <c r="D857" s="2539"/>
      <c r="E857" s="2539"/>
      <c r="F857" s="2539"/>
      <c r="G857" s="2539"/>
      <c r="H857" s="2539"/>
      <c r="I857" s="2539"/>
      <c r="J857" s="2539"/>
      <c r="K857" s="2539"/>
      <c r="L857" s="2539"/>
      <c r="M857" s="2539"/>
    </row>
    <row r="858" spans="1:13" ht="15.75" customHeight="1">
      <c r="A858" s="2539"/>
      <c r="B858" s="2539"/>
      <c r="C858" s="2539"/>
      <c r="D858" s="2539"/>
      <c r="E858" s="2539"/>
      <c r="F858" s="2539"/>
      <c r="G858" s="2539"/>
      <c r="H858" s="2539"/>
      <c r="I858" s="2539"/>
      <c r="J858" s="2539"/>
      <c r="K858" s="2539"/>
      <c r="L858" s="2539"/>
      <c r="M858" s="2539"/>
    </row>
    <row r="859" spans="1:13" ht="15.75" customHeight="1">
      <c r="A859" s="2539"/>
      <c r="B859" s="2539"/>
      <c r="C859" s="2539"/>
      <c r="D859" s="2539"/>
      <c r="E859" s="2539"/>
      <c r="F859" s="2539"/>
      <c r="G859" s="2539"/>
      <c r="H859" s="2539"/>
      <c r="I859" s="2539"/>
      <c r="J859" s="2539"/>
      <c r="K859" s="2539"/>
      <c r="L859" s="2539"/>
      <c r="M859" s="2539"/>
    </row>
    <row r="860" spans="1:13" ht="15.75" customHeight="1">
      <c r="A860" s="2539"/>
      <c r="B860" s="2539"/>
      <c r="C860" s="2539"/>
      <c r="D860" s="2539"/>
      <c r="E860" s="2539"/>
      <c r="F860" s="2539"/>
      <c r="G860" s="2539"/>
      <c r="H860" s="2539"/>
      <c r="I860" s="2539"/>
      <c r="J860" s="2539"/>
      <c r="K860" s="2539"/>
      <c r="L860" s="2539"/>
      <c r="M860" s="2539"/>
    </row>
    <row r="861" spans="1:13" ht="15.75" customHeight="1">
      <c r="A861" s="2539"/>
      <c r="B861" s="2539"/>
      <c r="C861" s="2539"/>
      <c r="D861" s="2539"/>
      <c r="E861" s="2539"/>
      <c r="F861" s="2539"/>
      <c r="G861" s="2539"/>
      <c r="H861" s="2539"/>
      <c r="I861" s="2539"/>
      <c r="J861" s="2539"/>
      <c r="K861" s="2539"/>
      <c r="L861" s="2539"/>
      <c r="M861" s="2539"/>
    </row>
    <row r="862" spans="1:13" ht="15.75" customHeight="1">
      <c r="A862" s="2539"/>
      <c r="B862" s="2539"/>
      <c r="C862" s="2539"/>
      <c r="D862" s="2539"/>
      <c r="E862" s="2539"/>
      <c r="F862" s="2539"/>
      <c r="G862" s="2539"/>
      <c r="H862" s="2539"/>
      <c r="I862" s="2539"/>
      <c r="J862" s="2539"/>
      <c r="K862" s="2539"/>
      <c r="L862" s="2539"/>
      <c r="M862" s="2539"/>
    </row>
    <row r="863" spans="1:13" ht="15.75" customHeight="1">
      <c r="A863" s="2539"/>
      <c r="B863" s="2539"/>
      <c r="C863" s="2539"/>
      <c r="D863" s="2539"/>
      <c r="E863" s="2539"/>
      <c r="F863" s="2539"/>
      <c r="G863" s="2539"/>
      <c r="H863" s="2539"/>
      <c r="I863" s="2539"/>
      <c r="J863" s="2539"/>
      <c r="K863" s="2539"/>
      <c r="L863" s="2539"/>
      <c r="M863" s="2539"/>
    </row>
    <row r="864" spans="1:13" ht="15.75" customHeight="1">
      <c r="A864" s="2539"/>
      <c r="B864" s="2539"/>
      <c r="C864" s="2539"/>
      <c r="D864" s="2539"/>
      <c r="E864" s="2539"/>
      <c r="F864" s="2539"/>
      <c r="G864" s="2539"/>
      <c r="H864" s="2539"/>
      <c r="I864" s="2539"/>
      <c r="J864" s="2539"/>
      <c r="K864" s="2539"/>
      <c r="L864" s="2539"/>
      <c r="M864" s="2539"/>
    </row>
    <row r="865" spans="1:13" ht="15.75" customHeight="1">
      <c r="A865" s="2539"/>
      <c r="B865" s="2539"/>
      <c r="C865" s="2539"/>
      <c r="D865" s="2539"/>
      <c r="E865" s="2539"/>
      <c r="F865" s="2539"/>
      <c r="G865" s="2539"/>
      <c r="H865" s="2539"/>
      <c r="I865" s="2539"/>
      <c r="J865" s="2539"/>
      <c r="K865" s="2539"/>
      <c r="L865" s="2539"/>
      <c r="M865" s="2539"/>
    </row>
    <row r="866" spans="1:13" ht="15.75" customHeight="1">
      <c r="A866" s="2539"/>
      <c r="B866" s="2539"/>
      <c r="C866" s="2539"/>
      <c r="D866" s="2539"/>
      <c r="E866" s="2539"/>
      <c r="F866" s="2539"/>
      <c r="G866" s="2539"/>
      <c r="H866" s="2539"/>
      <c r="I866" s="2539"/>
      <c r="J866" s="2539"/>
      <c r="K866" s="2539"/>
      <c r="L866" s="2539"/>
      <c r="M866" s="2539"/>
    </row>
    <row r="867" spans="1:13" ht="15.75" customHeight="1">
      <c r="A867" s="2539"/>
      <c r="B867" s="2539"/>
      <c r="C867" s="2539"/>
      <c r="D867" s="2539"/>
      <c r="E867" s="2539"/>
      <c r="F867" s="2539"/>
      <c r="G867" s="2539"/>
      <c r="H867" s="2539"/>
      <c r="I867" s="2539"/>
      <c r="J867" s="2539"/>
      <c r="K867" s="2539"/>
      <c r="L867" s="2539"/>
      <c r="M867" s="2539"/>
    </row>
    <row r="868" spans="1:13" ht="15.75" customHeight="1">
      <c r="A868" s="2539"/>
      <c r="B868" s="2539"/>
      <c r="C868" s="2539"/>
      <c r="D868" s="2539"/>
      <c r="E868" s="2539"/>
      <c r="F868" s="2539"/>
      <c r="G868" s="2539"/>
      <c r="H868" s="2539"/>
      <c r="I868" s="2539"/>
      <c r="J868" s="2539"/>
      <c r="K868" s="2539"/>
      <c r="L868" s="2539"/>
      <c r="M868" s="2539"/>
    </row>
    <row r="869" spans="1:13" ht="15.75" customHeight="1">
      <c r="A869" s="2539"/>
      <c r="B869" s="2539"/>
      <c r="C869" s="2539"/>
      <c r="D869" s="2539"/>
      <c r="E869" s="2539"/>
      <c r="F869" s="2539"/>
      <c r="G869" s="2539"/>
      <c r="H869" s="2539"/>
      <c r="I869" s="2539"/>
      <c r="J869" s="2539"/>
      <c r="K869" s="2539"/>
      <c r="L869" s="2539"/>
      <c r="M869" s="2539"/>
    </row>
    <row r="870" spans="1:13" ht="15.75" customHeight="1">
      <c r="A870" s="2539"/>
      <c r="B870" s="2539"/>
      <c r="C870" s="2539"/>
      <c r="D870" s="2539"/>
      <c r="E870" s="2539"/>
      <c r="F870" s="2539"/>
      <c r="G870" s="2539"/>
      <c r="H870" s="2539"/>
      <c r="I870" s="2539"/>
      <c r="J870" s="2539"/>
      <c r="K870" s="2539"/>
      <c r="L870" s="2539"/>
      <c r="M870" s="2539"/>
    </row>
    <row r="871" spans="1:13" ht="15.75" customHeight="1">
      <c r="A871" s="2539"/>
      <c r="B871" s="2539"/>
      <c r="C871" s="2539"/>
      <c r="D871" s="2539"/>
      <c r="E871" s="2539"/>
      <c r="F871" s="2539"/>
      <c r="G871" s="2539"/>
      <c r="H871" s="2539"/>
      <c r="I871" s="2539"/>
      <c r="J871" s="2539"/>
      <c r="K871" s="2539"/>
      <c r="L871" s="2539"/>
      <c r="M871" s="2539"/>
    </row>
    <row r="872" spans="1:13" ht="15.75" customHeight="1">
      <c r="A872" s="2539"/>
      <c r="B872" s="2539"/>
      <c r="C872" s="2539"/>
      <c r="D872" s="2539"/>
      <c r="E872" s="2539"/>
      <c r="F872" s="2539"/>
      <c r="G872" s="2539"/>
      <c r="H872" s="2539"/>
      <c r="I872" s="2539"/>
      <c r="J872" s="2539"/>
      <c r="K872" s="2539"/>
      <c r="L872" s="2539"/>
      <c r="M872" s="2539"/>
    </row>
    <row r="873" spans="1:13" ht="15.75" customHeight="1">
      <c r="A873" s="2539"/>
      <c r="B873" s="2539"/>
      <c r="C873" s="2539"/>
      <c r="D873" s="2539"/>
      <c r="E873" s="2539"/>
      <c r="F873" s="2539"/>
      <c r="G873" s="2539"/>
      <c r="H873" s="2539"/>
      <c r="I873" s="2539"/>
      <c r="J873" s="2539"/>
      <c r="K873" s="2539"/>
      <c r="L873" s="2539"/>
      <c r="M873" s="2539"/>
    </row>
    <row r="874" spans="1:13" ht="15.75" customHeight="1">
      <c r="A874" s="2539"/>
      <c r="B874" s="2539"/>
      <c r="C874" s="2539"/>
      <c r="D874" s="2539"/>
      <c r="E874" s="2539"/>
      <c r="F874" s="2539"/>
      <c r="G874" s="2539"/>
      <c r="H874" s="2539"/>
      <c r="I874" s="2539"/>
      <c r="J874" s="2539"/>
      <c r="K874" s="2539"/>
      <c r="L874" s="2539"/>
      <c r="M874" s="2539"/>
    </row>
    <row r="875" spans="1:13" ht="15.75" customHeight="1">
      <c r="A875" s="2539"/>
      <c r="B875" s="2539"/>
      <c r="C875" s="2539"/>
      <c r="D875" s="2539"/>
      <c r="E875" s="2539"/>
      <c r="F875" s="2539"/>
      <c r="G875" s="2539"/>
      <c r="H875" s="2539"/>
      <c r="I875" s="2539"/>
      <c r="J875" s="2539"/>
      <c r="K875" s="2539"/>
      <c r="L875" s="2539"/>
      <c r="M875" s="2539"/>
    </row>
    <row r="876" spans="1:13" ht="15.75" customHeight="1">
      <c r="A876" s="2539"/>
      <c r="B876" s="2539"/>
      <c r="C876" s="2539"/>
      <c r="D876" s="2539"/>
      <c r="E876" s="2539"/>
      <c r="F876" s="2539"/>
      <c r="G876" s="2539"/>
      <c r="H876" s="2539"/>
      <c r="I876" s="2539"/>
      <c r="J876" s="2539"/>
      <c r="K876" s="2539"/>
      <c r="L876" s="2539"/>
      <c r="M876" s="2539"/>
    </row>
    <row r="877" spans="1:13" ht="15.75" customHeight="1">
      <c r="A877" s="2539"/>
      <c r="B877" s="2539"/>
      <c r="C877" s="2539"/>
      <c r="D877" s="2539"/>
      <c r="E877" s="2539"/>
      <c r="F877" s="2539"/>
      <c r="G877" s="2539"/>
      <c r="H877" s="2539"/>
      <c r="I877" s="2539"/>
      <c r="J877" s="2539"/>
      <c r="K877" s="2539"/>
      <c r="L877" s="2539"/>
      <c r="M877" s="2539"/>
    </row>
    <row r="878" spans="1:13" ht="15.75" customHeight="1">
      <c r="A878" s="2539"/>
      <c r="B878" s="2539"/>
      <c r="C878" s="2539"/>
      <c r="D878" s="2539"/>
      <c r="E878" s="2539"/>
      <c r="F878" s="2539"/>
      <c r="G878" s="2539"/>
      <c r="H878" s="2539"/>
      <c r="I878" s="2539"/>
      <c r="J878" s="2539"/>
      <c r="K878" s="2539"/>
      <c r="L878" s="2539"/>
      <c r="M878" s="2539"/>
    </row>
    <row r="879" spans="1:13" ht="15.75" customHeight="1">
      <c r="A879" s="2539"/>
      <c r="B879" s="2539"/>
      <c r="C879" s="2539"/>
      <c r="D879" s="2539"/>
      <c r="E879" s="2539"/>
      <c r="F879" s="2539"/>
      <c r="G879" s="2539"/>
      <c r="H879" s="2539"/>
      <c r="I879" s="2539"/>
      <c r="J879" s="2539"/>
      <c r="K879" s="2539"/>
      <c r="L879" s="2539"/>
      <c r="M879" s="2539"/>
    </row>
    <row r="880" spans="1:13" ht="15.75" customHeight="1">
      <c r="A880" s="2539"/>
      <c r="B880" s="2539"/>
      <c r="C880" s="2539"/>
      <c r="D880" s="2539"/>
      <c r="E880" s="2539"/>
      <c r="F880" s="2539"/>
      <c r="G880" s="2539"/>
      <c r="H880" s="2539"/>
      <c r="I880" s="2539"/>
      <c r="J880" s="2539"/>
      <c r="K880" s="2539"/>
      <c r="L880" s="2539"/>
      <c r="M880" s="2539"/>
    </row>
    <row r="881" spans="1:13" ht="15.75" customHeight="1">
      <c r="A881" s="2539"/>
      <c r="B881" s="2539"/>
      <c r="C881" s="2539"/>
      <c r="D881" s="2539"/>
      <c r="E881" s="2539"/>
      <c r="F881" s="2539"/>
      <c r="G881" s="2539"/>
      <c r="H881" s="2539"/>
      <c r="I881" s="2539"/>
      <c r="J881" s="2539"/>
      <c r="K881" s="2539"/>
      <c r="L881" s="2539"/>
      <c r="M881" s="2539"/>
    </row>
    <row r="882" spans="1:13" ht="15.75" customHeight="1">
      <c r="A882" s="2539"/>
      <c r="B882" s="2539"/>
      <c r="C882" s="2539"/>
      <c r="D882" s="2539"/>
      <c r="E882" s="2539"/>
      <c r="F882" s="2539"/>
      <c r="G882" s="2539"/>
      <c r="H882" s="2539"/>
      <c r="I882" s="2539"/>
      <c r="J882" s="2539"/>
      <c r="K882" s="2539"/>
      <c r="L882" s="2539"/>
      <c r="M882" s="2539"/>
    </row>
    <row r="883" spans="1:13" ht="15.75" customHeight="1">
      <c r="A883" s="2539"/>
      <c r="B883" s="2539"/>
      <c r="C883" s="2539"/>
      <c r="D883" s="2539"/>
      <c r="E883" s="2539"/>
      <c r="F883" s="2539"/>
      <c r="G883" s="2539"/>
      <c r="H883" s="2539"/>
      <c r="I883" s="2539"/>
      <c r="J883" s="2539"/>
      <c r="K883" s="2539"/>
      <c r="L883" s="2539"/>
      <c r="M883" s="2539"/>
    </row>
    <row r="884" spans="1:13" ht="15.75" customHeight="1">
      <c r="A884" s="2539"/>
      <c r="B884" s="2539"/>
      <c r="C884" s="2539"/>
      <c r="D884" s="2539"/>
      <c r="E884" s="2539"/>
      <c r="F884" s="2539"/>
      <c r="G884" s="2539"/>
      <c r="H884" s="2539"/>
      <c r="I884" s="2539"/>
      <c r="J884" s="2539"/>
      <c r="K884" s="2539"/>
      <c r="L884" s="2539"/>
      <c r="M884" s="2539"/>
    </row>
    <row r="885" spans="1:13" ht="15.75" customHeight="1">
      <c r="A885" s="2539"/>
      <c r="B885" s="2539"/>
      <c r="C885" s="2539"/>
      <c r="D885" s="2539"/>
      <c r="E885" s="2539"/>
      <c r="F885" s="2539"/>
      <c r="G885" s="2539"/>
      <c r="H885" s="2539"/>
      <c r="I885" s="2539"/>
      <c r="J885" s="2539"/>
      <c r="K885" s="2539"/>
      <c r="L885" s="2539"/>
      <c r="M885" s="2539"/>
    </row>
    <row r="886" spans="1:13" ht="15.75" customHeight="1">
      <c r="A886" s="2539"/>
      <c r="B886" s="2539"/>
      <c r="C886" s="2539"/>
      <c r="D886" s="2539"/>
      <c r="E886" s="2539"/>
      <c r="F886" s="2539"/>
      <c r="G886" s="2539"/>
      <c r="H886" s="2539"/>
      <c r="I886" s="2539"/>
      <c r="J886" s="2539"/>
      <c r="K886" s="2539"/>
      <c r="L886" s="2539"/>
      <c r="M886" s="2539"/>
    </row>
    <row r="887" spans="1:13" ht="15.75" customHeight="1">
      <c r="A887" s="2539"/>
      <c r="B887" s="2539"/>
      <c r="C887" s="2539"/>
      <c r="D887" s="2539"/>
      <c r="E887" s="2539"/>
      <c r="F887" s="2539"/>
      <c r="G887" s="2539"/>
      <c r="H887" s="2539"/>
      <c r="I887" s="2539"/>
      <c r="J887" s="2539"/>
      <c r="K887" s="2539"/>
      <c r="L887" s="2539"/>
      <c r="M887" s="2539"/>
    </row>
    <row r="888" spans="1:13" ht="15.75" customHeight="1">
      <c r="A888" s="2539"/>
      <c r="B888" s="2539"/>
      <c r="C888" s="2539"/>
      <c r="D888" s="2539"/>
      <c r="E888" s="2539"/>
      <c r="F888" s="2539"/>
      <c r="G888" s="2539"/>
      <c r="H888" s="2539"/>
      <c r="I888" s="2539"/>
      <c r="J888" s="2539"/>
      <c r="K888" s="2539"/>
      <c r="L888" s="2539"/>
      <c r="M888" s="2539"/>
    </row>
    <row r="889" spans="1:13" ht="15.75" customHeight="1">
      <c r="A889" s="2539"/>
      <c r="B889" s="2539"/>
      <c r="C889" s="2539"/>
      <c r="D889" s="2539"/>
      <c r="E889" s="2539"/>
      <c r="F889" s="2539"/>
      <c r="G889" s="2539"/>
      <c r="H889" s="2539"/>
      <c r="I889" s="2539"/>
      <c r="J889" s="2539"/>
      <c r="K889" s="2539"/>
      <c r="L889" s="2539"/>
      <c r="M889" s="2539"/>
    </row>
    <row r="890" spans="1:13" ht="15.75" customHeight="1">
      <c r="A890" s="2539"/>
      <c r="B890" s="2539"/>
      <c r="C890" s="2539"/>
      <c r="D890" s="2539"/>
      <c r="E890" s="2539"/>
      <c r="F890" s="2539"/>
      <c r="G890" s="2539"/>
      <c r="H890" s="2539"/>
      <c r="I890" s="2539"/>
      <c r="J890" s="2539"/>
      <c r="K890" s="2539"/>
      <c r="L890" s="2539"/>
      <c r="M890" s="2539"/>
    </row>
    <row r="891" spans="1:13" ht="15.75" customHeight="1">
      <c r="A891" s="2539"/>
      <c r="B891" s="2539"/>
      <c r="C891" s="2539"/>
      <c r="D891" s="2539"/>
      <c r="E891" s="2539"/>
      <c r="F891" s="2539"/>
      <c r="G891" s="2539"/>
      <c r="H891" s="2539"/>
      <c r="I891" s="2539"/>
      <c r="J891" s="2539"/>
      <c r="K891" s="2539"/>
      <c r="L891" s="2539"/>
      <c r="M891" s="2539"/>
    </row>
    <row r="892" spans="1:13" ht="15.75" customHeight="1">
      <c r="A892" s="2539"/>
      <c r="B892" s="2539"/>
      <c r="C892" s="2539"/>
      <c r="D892" s="2539"/>
      <c r="E892" s="2539"/>
      <c r="F892" s="2539"/>
      <c r="G892" s="2539"/>
      <c r="H892" s="2539"/>
      <c r="I892" s="2539"/>
      <c r="J892" s="2539"/>
      <c r="K892" s="2539"/>
      <c r="L892" s="2539"/>
      <c r="M892" s="2539"/>
    </row>
    <row r="893" spans="1:13" ht="15.75" customHeight="1">
      <c r="A893" s="2539"/>
      <c r="B893" s="2539"/>
      <c r="C893" s="2539"/>
      <c r="D893" s="2539"/>
      <c r="E893" s="2539"/>
      <c r="F893" s="2539"/>
      <c r="G893" s="2539"/>
      <c r="H893" s="2539"/>
      <c r="I893" s="2539"/>
      <c r="J893" s="2539"/>
      <c r="K893" s="2539"/>
      <c r="L893" s="2539"/>
      <c r="M893" s="2539"/>
    </row>
    <row r="894" spans="1:13" ht="15.75" customHeight="1">
      <c r="A894" s="2539"/>
      <c r="B894" s="2539"/>
      <c r="C894" s="2539"/>
      <c r="D894" s="2539"/>
      <c r="E894" s="2539"/>
      <c r="F894" s="2539"/>
      <c r="G894" s="2539"/>
      <c r="H894" s="2539"/>
      <c r="I894" s="2539"/>
      <c r="J894" s="2539"/>
      <c r="K894" s="2539"/>
      <c r="L894" s="2539"/>
      <c r="M894" s="2539"/>
    </row>
    <row r="895" spans="1:13" ht="15.75" customHeight="1">
      <c r="A895" s="2539"/>
      <c r="B895" s="2539"/>
      <c r="C895" s="2539"/>
      <c r="D895" s="2539"/>
      <c r="E895" s="2539"/>
      <c r="F895" s="2539"/>
      <c r="G895" s="2539"/>
      <c r="H895" s="2539"/>
      <c r="I895" s="2539"/>
      <c r="J895" s="2539"/>
      <c r="K895" s="2539"/>
      <c r="L895" s="2539"/>
      <c r="M895" s="2539"/>
    </row>
    <row r="896" spans="1:13" ht="15.75" customHeight="1">
      <c r="A896" s="2539"/>
      <c r="B896" s="2539"/>
      <c r="C896" s="2539"/>
      <c r="D896" s="2539"/>
      <c r="E896" s="2539"/>
      <c r="F896" s="2539"/>
      <c r="G896" s="2539"/>
      <c r="H896" s="2539"/>
      <c r="I896" s="2539"/>
      <c r="J896" s="2539"/>
      <c r="K896" s="2539"/>
      <c r="L896" s="2539"/>
      <c r="M896" s="2539"/>
    </row>
    <row r="897" spans="1:13" ht="15.75" customHeight="1">
      <c r="A897" s="2539"/>
      <c r="B897" s="2539"/>
      <c r="C897" s="2539"/>
      <c r="D897" s="2539"/>
      <c r="E897" s="2539"/>
      <c r="F897" s="2539"/>
      <c r="G897" s="2539"/>
      <c r="H897" s="2539"/>
      <c r="I897" s="2539"/>
      <c r="J897" s="2539"/>
      <c r="K897" s="2539"/>
      <c r="L897" s="2539"/>
      <c r="M897" s="2539"/>
    </row>
    <row r="898" spans="1:13" ht="15.75" customHeight="1">
      <c r="A898" s="2539"/>
      <c r="B898" s="2539"/>
      <c r="C898" s="2539"/>
      <c r="D898" s="2539"/>
      <c r="E898" s="2539"/>
      <c r="F898" s="2539"/>
      <c r="G898" s="2539"/>
      <c r="H898" s="2539"/>
      <c r="I898" s="2539"/>
      <c r="J898" s="2539"/>
      <c r="K898" s="2539"/>
      <c r="L898" s="2539"/>
      <c r="M898" s="2539"/>
    </row>
    <row r="899" spans="1:13" ht="15.75" customHeight="1">
      <c r="A899" s="2539"/>
      <c r="B899" s="2539"/>
      <c r="C899" s="2539"/>
      <c r="D899" s="2539"/>
      <c r="E899" s="2539"/>
      <c r="F899" s="2539"/>
      <c r="G899" s="2539"/>
      <c r="H899" s="2539"/>
      <c r="I899" s="2539"/>
      <c r="J899" s="2539"/>
      <c r="K899" s="2539"/>
      <c r="L899" s="2539"/>
      <c r="M899" s="2539"/>
    </row>
    <row r="900" spans="1:13" ht="15.75" customHeight="1">
      <c r="A900" s="2539"/>
      <c r="B900" s="2539"/>
      <c r="C900" s="2539"/>
      <c r="D900" s="2539"/>
      <c r="E900" s="2539"/>
      <c r="F900" s="2539"/>
      <c r="G900" s="2539"/>
      <c r="H900" s="2539"/>
      <c r="I900" s="2539"/>
      <c r="J900" s="2539"/>
      <c r="K900" s="2539"/>
      <c r="L900" s="2539"/>
      <c r="M900" s="2539"/>
    </row>
    <row r="901" spans="1:13" ht="15.75" customHeight="1">
      <c r="A901" s="2539"/>
      <c r="B901" s="2539"/>
      <c r="C901" s="2539"/>
      <c r="D901" s="2539"/>
      <c r="E901" s="2539"/>
      <c r="F901" s="2539"/>
      <c r="G901" s="2539"/>
      <c r="H901" s="2539"/>
      <c r="I901" s="2539"/>
      <c r="J901" s="2539"/>
      <c r="K901" s="2539"/>
      <c r="L901" s="2539"/>
      <c r="M901" s="2539"/>
    </row>
    <row r="902" spans="1:13" ht="15.75" customHeight="1">
      <c r="A902" s="2539"/>
      <c r="B902" s="2539"/>
      <c r="C902" s="2539"/>
      <c r="D902" s="2539"/>
      <c r="E902" s="2539"/>
      <c r="F902" s="2539"/>
      <c r="G902" s="2539"/>
      <c r="H902" s="2539"/>
      <c r="I902" s="2539"/>
      <c r="J902" s="2539"/>
      <c r="K902" s="2539"/>
      <c r="L902" s="2539"/>
      <c r="M902" s="2539"/>
    </row>
    <row r="903" spans="1:13" ht="15.75" customHeight="1">
      <c r="A903" s="2539"/>
      <c r="B903" s="2539"/>
      <c r="C903" s="2539"/>
      <c r="D903" s="2539"/>
      <c r="E903" s="2539"/>
      <c r="F903" s="2539"/>
      <c r="G903" s="2539"/>
      <c r="H903" s="2539"/>
      <c r="I903" s="2539"/>
      <c r="J903" s="2539"/>
      <c r="K903" s="2539"/>
      <c r="L903" s="2539"/>
      <c r="M903" s="2539"/>
    </row>
    <row r="904" spans="1:13" ht="15.75" customHeight="1">
      <c r="A904" s="2539"/>
      <c r="B904" s="2539"/>
      <c r="C904" s="2539"/>
      <c r="D904" s="2539"/>
      <c r="E904" s="2539"/>
      <c r="F904" s="2539"/>
      <c r="G904" s="2539"/>
      <c r="H904" s="2539"/>
      <c r="I904" s="2539"/>
      <c r="J904" s="2539"/>
      <c r="K904" s="2539"/>
      <c r="L904" s="2539"/>
      <c r="M904" s="2539"/>
    </row>
    <row r="905" spans="1:13" ht="15.75" customHeight="1">
      <c r="A905" s="2539"/>
      <c r="B905" s="2539"/>
      <c r="C905" s="2539"/>
      <c r="D905" s="2539"/>
      <c r="E905" s="2539"/>
      <c r="F905" s="2539"/>
      <c r="G905" s="2539"/>
      <c r="H905" s="2539"/>
      <c r="I905" s="2539"/>
      <c r="J905" s="2539"/>
      <c r="K905" s="2539"/>
      <c r="L905" s="2539"/>
      <c r="M905" s="2539"/>
    </row>
    <row r="906" spans="1:13" ht="15.75" customHeight="1">
      <c r="A906" s="2539"/>
      <c r="B906" s="2539"/>
      <c r="C906" s="2539"/>
      <c r="D906" s="2539"/>
      <c r="E906" s="2539"/>
      <c r="F906" s="2539"/>
      <c r="G906" s="2539"/>
      <c r="H906" s="2539"/>
      <c r="I906" s="2539"/>
      <c r="J906" s="2539"/>
      <c r="K906" s="2539"/>
      <c r="L906" s="2539"/>
      <c r="M906" s="2539"/>
    </row>
    <row r="907" spans="1:13" ht="15.75" customHeight="1">
      <c r="A907" s="2539"/>
      <c r="B907" s="2539"/>
      <c r="C907" s="2539"/>
      <c r="D907" s="2539"/>
      <c r="E907" s="2539"/>
      <c r="F907" s="2539"/>
      <c r="G907" s="2539"/>
      <c r="H907" s="2539"/>
      <c r="I907" s="2539"/>
      <c r="J907" s="2539"/>
      <c r="K907" s="2539"/>
      <c r="L907" s="2539"/>
      <c r="M907" s="2539"/>
    </row>
    <row r="908" spans="1:13" ht="15.75" customHeight="1">
      <c r="A908" s="2539"/>
      <c r="B908" s="2539"/>
      <c r="C908" s="2539"/>
      <c r="D908" s="2539"/>
      <c r="E908" s="2539"/>
      <c r="F908" s="2539"/>
      <c r="G908" s="2539"/>
      <c r="H908" s="2539"/>
      <c r="I908" s="2539"/>
      <c r="J908" s="2539"/>
      <c r="K908" s="2539"/>
      <c r="L908" s="2539"/>
      <c r="M908" s="2539"/>
    </row>
    <row r="909" spans="1:13" ht="15.75" customHeight="1">
      <c r="A909" s="2539"/>
      <c r="B909" s="2539"/>
      <c r="C909" s="2539"/>
      <c r="D909" s="2539"/>
      <c r="E909" s="2539"/>
      <c r="F909" s="2539"/>
      <c r="G909" s="2539"/>
      <c r="H909" s="2539"/>
      <c r="I909" s="2539"/>
      <c r="J909" s="2539"/>
      <c r="K909" s="2539"/>
      <c r="L909" s="2539"/>
      <c r="M909" s="2539"/>
    </row>
    <row r="910" spans="1:13" ht="15.75" customHeight="1">
      <c r="A910" s="2539"/>
      <c r="B910" s="2539"/>
      <c r="C910" s="2539"/>
      <c r="D910" s="2539"/>
      <c r="E910" s="2539"/>
      <c r="F910" s="2539"/>
      <c r="G910" s="2539"/>
      <c r="H910" s="2539"/>
      <c r="I910" s="2539"/>
      <c r="J910" s="2539"/>
      <c r="K910" s="2539"/>
      <c r="L910" s="2539"/>
      <c r="M910" s="2539"/>
    </row>
    <row r="911" spans="1:13" ht="15.75" customHeight="1">
      <c r="A911" s="2539"/>
      <c r="B911" s="2539"/>
      <c r="C911" s="2539"/>
      <c r="D911" s="2539"/>
      <c r="E911" s="2539"/>
      <c r="F911" s="2539"/>
      <c r="G911" s="2539"/>
      <c r="H911" s="2539"/>
      <c r="I911" s="2539"/>
      <c r="J911" s="2539"/>
      <c r="K911" s="2539"/>
      <c r="L911" s="2539"/>
      <c r="M911" s="2539"/>
    </row>
    <row r="912" spans="1:13" ht="15.75" customHeight="1">
      <c r="A912" s="2539"/>
      <c r="B912" s="2539"/>
      <c r="C912" s="2539"/>
      <c r="D912" s="2539"/>
      <c r="E912" s="2539"/>
      <c r="F912" s="2539"/>
      <c r="G912" s="2539"/>
      <c r="H912" s="2539"/>
      <c r="I912" s="2539"/>
      <c r="J912" s="2539"/>
      <c r="K912" s="2539"/>
      <c r="L912" s="2539"/>
      <c r="M912" s="2539"/>
    </row>
    <row r="913" spans="1:13" ht="15.75" customHeight="1">
      <c r="A913" s="2539"/>
      <c r="B913" s="2539"/>
      <c r="C913" s="2539"/>
      <c r="D913" s="2539"/>
      <c r="E913" s="2539"/>
      <c r="F913" s="2539"/>
      <c r="G913" s="2539"/>
      <c r="H913" s="2539"/>
      <c r="I913" s="2539"/>
      <c r="J913" s="2539"/>
      <c r="K913" s="2539"/>
      <c r="L913" s="2539"/>
      <c r="M913" s="2539"/>
    </row>
    <row r="914" spans="1:13" ht="15.75" customHeight="1">
      <c r="A914" s="2539"/>
      <c r="B914" s="2539"/>
      <c r="C914" s="2539"/>
      <c r="D914" s="2539"/>
      <c r="E914" s="2539"/>
      <c r="F914" s="2539"/>
      <c r="G914" s="2539"/>
      <c r="H914" s="2539"/>
      <c r="I914" s="2539"/>
      <c r="J914" s="2539"/>
      <c r="K914" s="2539"/>
      <c r="L914" s="2539"/>
      <c r="M914" s="2539"/>
    </row>
    <row r="915" spans="1:13" ht="15.75" customHeight="1">
      <c r="A915" s="2539"/>
      <c r="B915" s="2539"/>
      <c r="C915" s="2539"/>
      <c r="D915" s="2539"/>
      <c r="E915" s="2539"/>
      <c r="F915" s="2539"/>
      <c r="G915" s="2539"/>
      <c r="H915" s="2539"/>
      <c r="I915" s="2539"/>
      <c r="J915" s="2539"/>
      <c r="K915" s="2539"/>
      <c r="L915" s="2539"/>
      <c r="M915" s="2539"/>
    </row>
    <row r="916" spans="1:13" ht="15.75" customHeight="1">
      <c r="A916" s="2539"/>
      <c r="B916" s="2539"/>
      <c r="C916" s="2539"/>
      <c r="D916" s="2539"/>
      <c r="E916" s="2539"/>
      <c r="F916" s="2539"/>
      <c r="G916" s="2539"/>
      <c r="H916" s="2539"/>
      <c r="I916" s="2539"/>
      <c r="J916" s="2539"/>
      <c r="K916" s="2539"/>
      <c r="L916" s="2539"/>
      <c r="M916" s="2539"/>
    </row>
    <row r="917" spans="1:13" ht="15.75" customHeight="1">
      <c r="A917" s="2539"/>
      <c r="B917" s="2539"/>
      <c r="C917" s="2539"/>
      <c r="D917" s="2539"/>
      <c r="E917" s="2539"/>
      <c r="F917" s="2539"/>
      <c r="G917" s="2539"/>
      <c r="H917" s="2539"/>
      <c r="I917" s="2539"/>
      <c r="J917" s="2539"/>
      <c r="K917" s="2539"/>
      <c r="L917" s="2539"/>
      <c r="M917" s="2539"/>
    </row>
    <row r="918" spans="1:13" ht="15.75" customHeight="1">
      <c r="A918" s="2539"/>
      <c r="B918" s="2539"/>
      <c r="C918" s="2539"/>
      <c r="D918" s="2539"/>
      <c r="E918" s="2539"/>
      <c r="F918" s="2539"/>
      <c r="G918" s="2539"/>
      <c r="H918" s="2539"/>
      <c r="I918" s="2539"/>
      <c r="J918" s="2539"/>
      <c r="K918" s="2539"/>
      <c r="L918" s="2539"/>
      <c r="M918" s="2539"/>
    </row>
    <row r="919" spans="1:13" ht="15.75" customHeight="1">
      <c r="A919" s="2539"/>
      <c r="B919" s="2539"/>
      <c r="C919" s="2539"/>
      <c r="D919" s="2539"/>
      <c r="E919" s="2539"/>
      <c r="F919" s="2539"/>
      <c r="G919" s="2539"/>
      <c r="H919" s="2539"/>
      <c r="I919" s="2539"/>
      <c r="J919" s="2539"/>
      <c r="K919" s="2539"/>
      <c r="L919" s="2539"/>
      <c r="M919" s="2539"/>
    </row>
    <row r="920" spans="1:13" ht="15.75" customHeight="1">
      <c r="A920" s="2539"/>
      <c r="B920" s="2539"/>
      <c r="C920" s="2539"/>
      <c r="D920" s="2539"/>
      <c r="E920" s="2539"/>
      <c r="F920" s="2539"/>
      <c r="G920" s="2539"/>
      <c r="H920" s="2539"/>
      <c r="I920" s="2539"/>
      <c r="J920" s="2539"/>
      <c r="K920" s="2539"/>
      <c r="L920" s="2539"/>
      <c r="M920" s="2539"/>
    </row>
    <row r="921" spans="1:13" ht="15.75" customHeight="1">
      <c r="A921" s="2539"/>
      <c r="B921" s="2539"/>
      <c r="C921" s="2539"/>
      <c r="D921" s="2539"/>
      <c r="E921" s="2539"/>
      <c r="F921" s="2539"/>
      <c r="G921" s="2539"/>
      <c r="H921" s="2539"/>
      <c r="I921" s="2539"/>
      <c r="J921" s="2539"/>
      <c r="K921" s="2539"/>
      <c r="L921" s="2539"/>
      <c r="M921" s="2539"/>
    </row>
    <row r="922" spans="1:13" ht="15.75" customHeight="1">
      <c r="A922" s="2539"/>
      <c r="B922" s="2539"/>
      <c r="C922" s="2539"/>
      <c r="D922" s="2539"/>
      <c r="E922" s="2539"/>
      <c r="F922" s="2539"/>
      <c r="G922" s="2539"/>
      <c r="H922" s="2539"/>
      <c r="I922" s="2539"/>
      <c r="J922" s="2539"/>
      <c r="K922" s="2539"/>
      <c r="L922" s="2539"/>
      <c r="M922" s="2539"/>
    </row>
    <row r="923" spans="1:13" ht="15.75" customHeight="1">
      <c r="A923" s="2539"/>
      <c r="B923" s="2539"/>
      <c r="C923" s="2539"/>
      <c r="D923" s="2539"/>
      <c r="E923" s="2539"/>
      <c r="F923" s="2539"/>
      <c r="G923" s="2539"/>
      <c r="H923" s="2539"/>
      <c r="I923" s="2539"/>
      <c r="J923" s="2539"/>
      <c r="K923" s="2539"/>
      <c r="L923" s="2539"/>
      <c r="M923" s="2539"/>
    </row>
    <row r="924" spans="1:13" ht="15.75" customHeight="1">
      <c r="A924" s="2539"/>
      <c r="B924" s="2539"/>
      <c r="C924" s="2539"/>
      <c r="D924" s="2539"/>
      <c r="E924" s="2539"/>
      <c r="F924" s="2539"/>
      <c r="G924" s="2539"/>
      <c r="H924" s="2539"/>
      <c r="I924" s="2539"/>
      <c r="J924" s="2539"/>
      <c r="K924" s="2539"/>
      <c r="L924" s="2539"/>
      <c r="M924" s="2539"/>
    </row>
    <row r="925" spans="1:13" ht="15.75" customHeight="1">
      <c r="A925" s="2539"/>
      <c r="B925" s="2539"/>
      <c r="C925" s="2539"/>
      <c r="D925" s="2539"/>
      <c r="E925" s="2539"/>
      <c r="F925" s="2539"/>
      <c r="G925" s="2539"/>
      <c r="H925" s="2539"/>
      <c r="I925" s="2539"/>
      <c r="J925" s="2539"/>
      <c r="K925" s="2539"/>
      <c r="L925" s="2539"/>
      <c r="M925" s="2539"/>
    </row>
    <row r="926" spans="1:13" ht="15.75" customHeight="1">
      <c r="A926" s="2539"/>
      <c r="B926" s="2539"/>
      <c r="C926" s="2539"/>
      <c r="D926" s="2539"/>
      <c r="E926" s="2539"/>
      <c r="F926" s="2539"/>
      <c r="G926" s="2539"/>
      <c r="H926" s="2539"/>
      <c r="I926" s="2539"/>
      <c r="J926" s="2539"/>
      <c r="K926" s="2539"/>
      <c r="L926" s="2539"/>
      <c r="M926" s="2539"/>
    </row>
    <row r="927" spans="1:13" ht="15.75" customHeight="1">
      <c r="A927" s="2539"/>
      <c r="B927" s="2539"/>
      <c r="C927" s="2539"/>
      <c r="D927" s="2539"/>
      <c r="E927" s="2539"/>
      <c r="F927" s="2539"/>
      <c r="G927" s="2539"/>
      <c r="H927" s="2539"/>
      <c r="I927" s="2539"/>
      <c r="J927" s="2539"/>
      <c r="K927" s="2539"/>
      <c r="L927" s="2539"/>
      <c r="M927" s="2539"/>
    </row>
    <row r="928" spans="1:13" ht="15.75" customHeight="1">
      <c r="A928" s="2539"/>
      <c r="B928" s="2539"/>
      <c r="C928" s="2539"/>
      <c r="D928" s="2539"/>
      <c r="E928" s="2539"/>
      <c r="F928" s="2539"/>
      <c r="G928" s="2539"/>
      <c r="H928" s="2539"/>
      <c r="I928" s="2539"/>
      <c r="J928" s="2539"/>
      <c r="K928" s="2539"/>
      <c r="L928" s="2539"/>
      <c r="M928" s="2539"/>
    </row>
    <row r="929" spans="1:13" ht="15.75" customHeight="1">
      <c r="A929" s="2539"/>
      <c r="B929" s="2539"/>
      <c r="C929" s="2539"/>
      <c r="D929" s="2539"/>
      <c r="E929" s="2539"/>
      <c r="F929" s="2539"/>
      <c r="G929" s="2539"/>
      <c r="H929" s="2539"/>
      <c r="I929" s="2539"/>
      <c r="J929" s="2539"/>
      <c r="K929" s="2539"/>
      <c r="L929" s="2539"/>
      <c r="M929" s="2539"/>
    </row>
    <row r="930" spans="1:13" ht="15.75" customHeight="1">
      <c r="A930" s="2539"/>
      <c r="B930" s="2539"/>
      <c r="C930" s="2539"/>
      <c r="D930" s="2539"/>
      <c r="E930" s="2539"/>
      <c r="F930" s="2539"/>
      <c r="G930" s="2539"/>
      <c r="H930" s="2539"/>
      <c r="I930" s="2539"/>
      <c r="J930" s="2539"/>
      <c r="K930" s="2539"/>
      <c r="L930" s="2539"/>
      <c r="M930" s="2539"/>
    </row>
    <row r="931" spans="1:13" ht="15.75" customHeight="1">
      <c r="A931" s="2539"/>
      <c r="B931" s="2539"/>
      <c r="C931" s="2539"/>
      <c r="D931" s="2539"/>
      <c r="E931" s="2539"/>
      <c r="F931" s="2539"/>
      <c r="G931" s="2539"/>
      <c r="H931" s="2539"/>
      <c r="I931" s="2539"/>
      <c r="J931" s="2539"/>
      <c r="K931" s="2539"/>
      <c r="L931" s="2539"/>
      <c r="M931" s="2539"/>
    </row>
    <row r="932" spans="1:13" ht="15.75" customHeight="1">
      <c r="A932" s="2539"/>
      <c r="B932" s="2539"/>
      <c r="C932" s="2539"/>
      <c r="D932" s="2539"/>
      <c r="E932" s="2539"/>
      <c r="F932" s="2539"/>
      <c r="G932" s="2539"/>
      <c r="H932" s="2539"/>
      <c r="I932" s="2539"/>
      <c r="J932" s="2539"/>
      <c r="K932" s="2539"/>
      <c r="L932" s="2539"/>
      <c r="M932" s="2539"/>
    </row>
    <row r="933" spans="1:13" ht="15.75" customHeight="1">
      <c r="A933" s="2539"/>
      <c r="B933" s="2539"/>
      <c r="C933" s="2539"/>
      <c r="D933" s="2539"/>
      <c r="E933" s="2539"/>
      <c r="F933" s="2539"/>
      <c r="G933" s="2539"/>
      <c r="H933" s="2539"/>
      <c r="I933" s="2539"/>
      <c r="J933" s="2539"/>
      <c r="K933" s="2539"/>
      <c r="L933" s="2539"/>
      <c r="M933" s="2539"/>
    </row>
    <row r="934" spans="1:13" ht="15.75" customHeight="1">
      <c r="A934" s="2539"/>
      <c r="B934" s="2539"/>
      <c r="C934" s="2539"/>
      <c r="D934" s="2539"/>
      <c r="E934" s="2539"/>
      <c r="F934" s="2539"/>
      <c r="G934" s="2539"/>
      <c r="H934" s="2539"/>
      <c r="I934" s="2539"/>
      <c r="J934" s="2539"/>
      <c r="K934" s="2539"/>
      <c r="L934" s="2539"/>
      <c r="M934" s="2539"/>
    </row>
    <row r="935" spans="1:13" ht="15.75" customHeight="1">
      <c r="A935" s="2539"/>
      <c r="B935" s="2539"/>
      <c r="C935" s="2539"/>
      <c r="D935" s="2539"/>
      <c r="E935" s="2539"/>
      <c r="F935" s="2539"/>
      <c r="G935" s="2539"/>
      <c r="H935" s="2539"/>
      <c r="I935" s="2539"/>
      <c r="J935" s="2539"/>
      <c r="K935" s="2539"/>
      <c r="L935" s="2539"/>
      <c r="M935" s="2539"/>
    </row>
    <row r="936" spans="1:13" ht="15.75" customHeight="1">
      <c r="A936" s="2539"/>
      <c r="B936" s="2539"/>
      <c r="C936" s="2539"/>
      <c r="D936" s="2539"/>
      <c r="E936" s="2539"/>
      <c r="F936" s="2539"/>
      <c r="G936" s="2539"/>
      <c r="H936" s="2539"/>
      <c r="I936" s="2539"/>
      <c r="J936" s="2539"/>
      <c r="K936" s="2539"/>
      <c r="L936" s="2539"/>
      <c r="M936" s="2539"/>
    </row>
    <row r="937" spans="1:13" ht="15.75" customHeight="1">
      <c r="A937" s="2539"/>
      <c r="B937" s="2539"/>
      <c r="C937" s="2539"/>
      <c r="D937" s="2539"/>
      <c r="E937" s="2539"/>
      <c r="F937" s="2539"/>
      <c r="G937" s="2539"/>
      <c r="H937" s="2539"/>
      <c r="I937" s="2539"/>
      <c r="J937" s="2539"/>
      <c r="K937" s="2539"/>
      <c r="L937" s="2539"/>
      <c r="M937" s="2539"/>
    </row>
    <row r="938" spans="1:13" ht="15.75" customHeight="1">
      <c r="A938" s="2539"/>
      <c r="B938" s="2539"/>
      <c r="C938" s="2539"/>
      <c r="D938" s="2539"/>
      <c r="E938" s="2539"/>
      <c r="F938" s="2539"/>
      <c r="G938" s="2539"/>
      <c r="H938" s="2539"/>
      <c r="I938" s="2539"/>
      <c r="J938" s="2539"/>
      <c r="K938" s="2539"/>
      <c r="L938" s="2539"/>
      <c r="M938" s="2539"/>
    </row>
    <row r="939" spans="1:13" ht="15.75" customHeight="1">
      <c r="A939" s="2539"/>
      <c r="B939" s="2539"/>
      <c r="C939" s="2539"/>
      <c r="D939" s="2539"/>
      <c r="E939" s="2539"/>
      <c r="F939" s="2539"/>
      <c r="G939" s="2539"/>
      <c r="H939" s="2539"/>
      <c r="I939" s="2539"/>
      <c r="J939" s="2539"/>
      <c r="K939" s="2539"/>
      <c r="L939" s="2539"/>
      <c r="M939" s="2539"/>
    </row>
    <row r="940" spans="1:13" ht="15.75" customHeight="1">
      <c r="A940" s="2539"/>
      <c r="B940" s="2539"/>
      <c r="C940" s="2539"/>
      <c r="D940" s="2539"/>
      <c r="E940" s="2539"/>
      <c r="F940" s="2539"/>
      <c r="G940" s="2539"/>
      <c r="H940" s="2539"/>
      <c r="I940" s="2539"/>
      <c r="J940" s="2539"/>
      <c r="K940" s="2539"/>
      <c r="L940" s="2539"/>
      <c r="M940" s="2539"/>
    </row>
    <row r="941" spans="1:13" ht="15.75" customHeight="1">
      <c r="A941" s="2539"/>
      <c r="B941" s="2539"/>
      <c r="C941" s="2539"/>
      <c r="D941" s="2539"/>
      <c r="E941" s="2539"/>
      <c r="F941" s="2539"/>
      <c r="G941" s="2539"/>
      <c r="H941" s="2539"/>
      <c r="I941" s="2539"/>
      <c r="J941" s="2539"/>
      <c r="K941" s="2539"/>
      <c r="L941" s="2539"/>
      <c r="M941" s="2539"/>
    </row>
    <row r="942" spans="1:13" ht="15.75" customHeight="1">
      <c r="A942" s="2539"/>
      <c r="B942" s="2539"/>
      <c r="C942" s="2539"/>
      <c r="D942" s="2539"/>
      <c r="E942" s="2539"/>
      <c r="F942" s="2539"/>
      <c r="G942" s="2539"/>
      <c r="H942" s="2539"/>
      <c r="I942" s="2539"/>
      <c r="J942" s="2539"/>
      <c r="K942" s="2539"/>
      <c r="L942" s="2539"/>
      <c r="M942" s="2539"/>
    </row>
    <row r="943" spans="1:13" ht="15.75" customHeight="1">
      <c r="A943" s="2539"/>
      <c r="B943" s="2539"/>
      <c r="C943" s="2539"/>
      <c r="D943" s="2539"/>
      <c r="E943" s="2539"/>
      <c r="F943" s="2539"/>
      <c r="G943" s="2539"/>
      <c r="H943" s="2539"/>
      <c r="I943" s="2539"/>
      <c r="J943" s="2539"/>
      <c r="K943" s="2539"/>
      <c r="L943" s="2539"/>
      <c r="M943" s="2539"/>
    </row>
    <row r="944" spans="1:13" ht="15.75" customHeight="1">
      <c r="A944" s="2539"/>
      <c r="B944" s="2539"/>
      <c r="C944" s="2539"/>
      <c r="D944" s="2539"/>
      <c r="E944" s="2539"/>
      <c r="F944" s="2539"/>
      <c r="G944" s="2539"/>
      <c r="H944" s="2539"/>
      <c r="I944" s="2539"/>
      <c r="J944" s="2539"/>
      <c r="K944" s="2539"/>
      <c r="L944" s="2539"/>
      <c r="M944" s="2539"/>
    </row>
    <row r="945" spans="1:13" ht="15.75" customHeight="1">
      <c r="A945" s="2539"/>
      <c r="B945" s="2539"/>
      <c r="C945" s="2539"/>
      <c r="D945" s="2539"/>
      <c r="E945" s="2539"/>
      <c r="F945" s="2539"/>
      <c r="G945" s="2539"/>
      <c r="H945" s="2539"/>
      <c r="I945" s="2539"/>
      <c r="J945" s="2539"/>
      <c r="K945" s="2539"/>
      <c r="L945" s="2539"/>
      <c r="M945" s="2539"/>
    </row>
    <row r="946" spans="1:13" ht="15.75" customHeight="1">
      <c r="A946" s="2539"/>
      <c r="B946" s="2539"/>
      <c r="C946" s="2539"/>
      <c r="D946" s="2539"/>
      <c r="E946" s="2539"/>
      <c r="F946" s="2539"/>
      <c r="G946" s="2539"/>
      <c r="H946" s="2539"/>
      <c r="I946" s="2539"/>
      <c r="J946" s="2539"/>
      <c r="K946" s="2539"/>
      <c r="L946" s="2539"/>
      <c r="M946" s="2539"/>
    </row>
    <row r="947" spans="1:13" ht="15.75" customHeight="1">
      <c r="A947" s="2539"/>
      <c r="B947" s="2539"/>
      <c r="C947" s="2539"/>
      <c r="D947" s="2539"/>
      <c r="E947" s="2539"/>
      <c r="F947" s="2539"/>
      <c r="G947" s="2539"/>
      <c r="H947" s="2539"/>
      <c r="I947" s="2539"/>
      <c r="J947" s="2539"/>
      <c r="K947" s="2539"/>
      <c r="L947" s="2539"/>
      <c r="M947" s="2539"/>
    </row>
    <row r="948" spans="1:13" ht="15.75" customHeight="1">
      <c r="A948" s="2539"/>
      <c r="B948" s="2539"/>
      <c r="C948" s="2539"/>
      <c r="D948" s="2539"/>
      <c r="E948" s="2539"/>
      <c r="F948" s="2539"/>
      <c r="G948" s="2539"/>
      <c r="H948" s="2539"/>
      <c r="I948" s="2539"/>
      <c r="J948" s="2539"/>
      <c r="K948" s="2539"/>
      <c r="L948" s="2539"/>
      <c r="M948" s="2539"/>
    </row>
    <row r="949" spans="1:13" ht="15.75" customHeight="1">
      <c r="A949" s="2539"/>
      <c r="B949" s="2539"/>
      <c r="C949" s="2539"/>
      <c r="D949" s="2539"/>
      <c r="E949" s="2539"/>
      <c r="F949" s="2539"/>
      <c r="G949" s="2539"/>
      <c r="H949" s="2539"/>
      <c r="I949" s="2539"/>
      <c r="J949" s="2539"/>
      <c r="K949" s="2539"/>
      <c r="L949" s="2539"/>
      <c r="M949" s="2539"/>
    </row>
    <row r="950" spans="1:13" ht="15.75" customHeight="1">
      <c r="A950" s="2539"/>
      <c r="B950" s="2539"/>
      <c r="C950" s="2539"/>
      <c r="D950" s="2539"/>
      <c r="E950" s="2539"/>
      <c r="F950" s="2539"/>
      <c r="G950" s="2539"/>
      <c r="H950" s="2539"/>
      <c r="I950" s="2539"/>
      <c r="J950" s="2539"/>
      <c r="K950" s="2539"/>
      <c r="L950" s="2539"/>
      <c r="M950" s="2539"/>
    </row>
    <row r="951" spans="1:13" ht="15.75" customHeight="1">
      <c r="A951" s="2539"/>
      <c r="B951" s="2539"/>
      <c r="C951" s="2539"/>
      <c r="D951" s="2539"/>
      <c r="E951" s="2539"/>
      <c r="F951" s="2539"/>
      <c r="G951" s="2539"/>
      <c r="H951" s="2539"/>
      <c r="I951" s="2539"/>
      <c r="J951" s="2539"/>
      <c r="K951" s="2539"/>
      <c r="L951" s="2539"/>
      <c r="M951" s="2539"/>
    </row>
    <row r="952" spans="1:13" ht="15.75" customHeight="1">
      <c r="A952" s="2539"/>
      <c r="B952" s="2539"/>
      <c r="C952" s="2539"/>
      <c r="D952" s="2539"/>
      <c r="E952" s="2539"/>
      <c r="F952" s="2539"/>
      <c r="G952" s="2539"/>
      <c r="H952" s="2539"/>
      <c r="I952" s="2539"/>
      <c r="J952" s="2539"/>
      <c r="K952" s="2539"/>
      <c r="L952" s="2539"/>
      <c r="M952" s="2539"/>
    </row>
    <row r="953" spans="1:13" ht="15.75" customHeight="1">
      <c r="A953" s="2539"/>
      <c r="B953" s="2539"/>
      <c r="C953" s="2539"/>
      <c r="D953" s="2539"/>
      <c r="E953" s="2539"/>
      <c r="F953" s="2539"/>
      <c r="G953" s="2539"/>
      <c r="H953" s="2539"/>
      <c r="I953" s="2539"/>
      <c r="J953" s="2539"/>
      <c r="K953" s="2539"/>
      <c r="L953" s="2539"/>
      <c r="M953" s="2539"/>
    </row>
    <row r="954" spans="1:13" ht="15.75" customHeight="1">
      <c r="A954" s="2539"/>
      <c r="B954" s="2539"/>
      <c r="C954" s="2539"/>
      <c r="D954" s="2539"/>
      <c r="E954" s="2539"/>
      <c r="F954" s="2539"/>
      <c r="G954" s="2539"/>
      <c r="H954" s="2539"/>
      <c r="I954" s="2539"/>
      <c r="J954" s="2539"/>
      <c r="K954" s="2539"/>
      <c r="L954" s="2539"/>
      <c r="M954" s="2539"/>
    </row>
    <row r="955" spans="1:13" ht="15.75" customHeight="1">
      <c r="A955" s="2539"/>
      <c r="B955" s="2539"/>
      <c r="C955" s="2539"/>
      <c r="D955" s="2539"/>
      <c r="E955" s="2539"/>
      <c r="F955" s="2539"/>
      <c r="G955" s="2539"/>
      <c r="H955" s="2539"/>
      <c r="I955" s="2539"/>
      <c r="J955" s="2539"/>
      <c r="K955" s="2539"/>
      <c r="L955" s="2539"/>
      <c r="M955" s="2539"/>
    </row>
    <row r="956" spans="1:13" ht="15.75" customHeight="1">
      <c r="A956" s="2539"/>
      <c r="B956" s="2539"/>
      <c r="C956" s="2539"/>
      <c r="D956" s="2539"/>
      <c r="E956" s="2539"/>
      <c r="F956" s="2539"/>
      <c r="G956" s="2539"/>
      <c r="H956" s="2539"/>
      <c r="I956" s="2539"/>
      <c r="J956" s="2539"/>
      <c r="K956" s="2539"/>
      <c r="L956" s="2539"/>
      <c r="M956" s="2539"/>
    </row>
    <row r="957" spans="1:13" ht="15.75" customHeight="1">
      <c r="A957" s="2539"/>
      <c r="B957" s="2539"/>
      <c r="C957" s="2539"/>
      <c r="D957" s="2539"/>
      <c r="E957" s="2539"/>
      <c r="F957" s="2539"/>
      <c r="G957" s="2539"/>
      <c r="H957" s="2539"/>
      <c r="I957" s="2539"/>
      <c r="J957" s="2539"/>
      <c r="K957" s="2539"/>
      <c r="L957" s="2539"/>
      <c r="M957" s="2539"/>
    </row>
    <row r="958" spans="1:13" ht="15.75" customHeight="1">
      <c r="A958" s="2539"/>
      <c r="B958" s="2539"/>
      <c r="C958" s="2539"/>
      <c r="D958" s="2539"/>
      <c r="E958" s="2539"/>
      <c r="F958" s="2539"/>
      <c r="G958" s="2539"/>
      <c r="H958" s="2539"/>
      <c r="I958" s="2539"/>
      <c r="J958" s="2539"/>
      <c r="K958" s="2539"/>
      <c r="L958" s="2539"/>
      <c r="M958" s="2539"/>
    </row>
    <row r="959" spans="1:13" ht="15.75" customHeight="1">
      <c r="A959" s="2539"/>
      <c r="B959" s="2539"/>
      <c r="C959" s="2539"/>
      <c r="D959" s="2539"/>
      <c r="E959" s="2539"/>
      <c r="F959" s="2539"/>
      <c r="G959" s="2539"/>
      <c r="H959" s="2539"/>
      <c r="I959" s="2539"/>
      <c r="J959" s="2539"/>
      <c r="K959" s="2539"/>
      <c r="L959" s="2539"/>
      <c r="M959" s="2539"/>
    </row>
    <row r="960" spans="1:13" ht="15.75" customHeight="1">
      <c r="A960" s="2539"/>
      <c r="B960" s="2539"/>
      <c r="C960" s="2539"/>
      <c r="D960" s="2539"/>
      <c r="E960" s="2539"/>
      <c r="F960" s="2539"/>
      <c r="G960" s="2539"/>
      <c r="H960" s="2539"/>
      <c r="I960" s="2539"/>
      <c r="J960" s="2539"/>
      <c r="K960" s="2539"/>
      <c r="L960" s="2539"/>
      <c r="M960" s="2539"/>
    </row>
    <row r="961" spans="1:13" ht="15.75" customHeight="1">
      <c r="A961" s="2539"/>
      <c r="B961" s="2539"/>
      <c r="C961" s="2539"/>
      <c r="D961" s="2539"/>
      <c r="E961" s="2539"/>
      <c r="F961" s="2539"/>
      <c r="G961" s="2539"/>
      <c r="H961" s="2539"/>
      <c r="I961" s="2539"/>
      <c r="J961" s="2539"/>
      <c r="K961" s="2539"/>
      <c r="L961" s="2539"/>
      <c r="M961" s="2539"/>
    </row>
    <row r="962" spans="1:13" ht="15.75" customHeight="1">
      <c r="A962" s="2539"/>
      <c r="B962" s="2539"/>
      <c r="C962" s="2539"/>
      <c r="D962" s="2539"/>
      <c r="E962" s="2539"/>
      <c r="F962" s="2539"/>
      <c r="G962" s="2539"/>
      <c r="H962" s="2539"/>
      <c r="I962" s="2539"/>
      <c r="J962" s="2539"/>
      <c r="K962" s="2539"/>
      <c r="L962" s="2539"/>
      <c r="M962" s="2539"/>
    </row>
    <row r="963" spans="1:13" ht="15.75" customHeight="1">
      <c r="A963" s="2539"/>
      <c r="B963" s="2539"/>
      <c r="C963" s="2539"/>
      <c r="D963" s="2539"/>
      <c r="E963" s="2539"/>
      <c r="F963" s="2539"/>
      <c r="G963" s="2539"/>
      <c r="H963" s="2539"/>
      <c r="I963" s="2539"/>
      <c r="J963" s="2539"/>
      <c r="K963" s="2539"/>
      <c r="L963" s="2539"/>
      <c r="M963" s="2539"/>
    </row>
    <row r="964" spans="1:13" ht="15.75" customHeight="1">
      <c r="A964" s="2539"/>
      <c r="B964" s="2539"/>
      <c r="C964" s="2539"/>
      <c r="D964" s="2539"/>
      <c r="E964" s="2539"/>
      <c r="F964" s="2539"/>
      <c r="G964" s="2539"/>
      <c r="H964" s="2539"/>
      <c r="I964" s="2539"/>
      <c r="J964" s="2539"/>
      <c r="K964" s="2539"/>
      <c r="L964" s="2539"/>
      <c r="M964" s="2539"/>
    </row>
    <row r="965" spans="1:13" ht="15.75" customHeight="1">
      <c r="A965" s="2539"/>
      <c r="B965" s="2539"/>
      <c r="C965" s="2539"/>
      <c r="D965" s="2539"/>
      <c r="E965" s="2539"/>
      <c r="F965" s="2539"/>
      <c r="G965" s="2539"/>
      <c r="H965" s="2539"/>
      <c r="I965" s="2539"/>
      <c r="J965" s="2539"/>
      <c r="K965" s="2539"/>
      <c r="L965" s="2539"/>
      <c r="M965" s="2539"/>
    </row>
    <row r="966" spans="1:13" ht="15.75" customHeight="1">
      <c r="A966" s="2539"/>
      <c r="B966" s="2539"/>
      <c r="C966" s="2539"/>
      <c r="D966" s="2539"/>
      <c r="E966" s="2539"/>
      <c r="F966" s="2539"/>
      <c r="G966" s="2539"/>
      <c r="H966" s="2539"/>
      <c r="I966" s="2539"/>
      <c r="J966" s="2539"/>
      <c r="K966" s="2539"/>
      <c r="L966" s="2539"/>
      <c r="M966" s="2539"/>
    </row>
    <row r="967" spans="1:13" ht="15.75" customHeight="1">
      <c r="A967" s="2539"/>
      <c r="B967" s="2539"/>
      <c r="C967" s="2539"/>
      <c r="D967" s="2539"/>
      <c r="E967" s="2539"/>
      <c r="F967" s="2539"/>
      <c r="G967" s="2539"/>
      <c r="H967" s="2539"/>
      <c r="I967" s="2539"/>
      <c r="J967" s="2539"/>
      <c r="K967" s="2539"/>
      <c r="L967" s="2539"/>
      <c r="M967" s="2539"/>
    </row>
    <row r="968" spans="1:13" ht="15.75" customHeight="1">
      <c r="A968" s="2539"/>
      <c r="B968" s="2539"/>
      <c r="C968" s="2539"/>
      <c r="D968" s="2539"/>
      <c r="E968" s="2539"/>
      <c r="F968" s="2539"/>
      <c r="G968" s="2539"/>
      <c r="H968" s="2539"/>
      <c r="I968" s="2539"/>
      <c r="J968" s="2539"/>
      <c r="K968" s="2539"/>
      <c r="L968" s="2539"/>
      <c r="M968" s="2539"/>
    </row>
    <row r="969" spans="1:13" ht="15.75" customHeight="1">
      <c r="A969" s="2539"/>
      <c r="B969" s="2539"/>
      <c r="C969" s="2539"/>
      <c r="D969" s="2539"/>
      <c r="E969" s="2539"/>
      <c r="F969" s="2539"/>
      <c r="G969" s="2539"/>
      <c r="H969" s="2539"/>
      <c r="I969" s="2539"/>
      <c r="J969" s="2539"/>
      <c r="K969" s="2539"/>
      <c r="L969" s="2539"/>
      <c r="M969" s="2539"/>
    </row>
    <row r="970" spans="1:13" ht="15.75" customHeight="1">
      <c r="A970" s="2539"/>
      <c r="B970" s="2539"/>
      <c r="C970" s="2539"/>
      <c r="D970" s="2539"/>
      <c r="E970" s="2539"/>
      <c r="F970" s="2539"/>
      <c r="G970" s="2539"/>
      <c r="H970" s="2539"/>
      <c r="I970" s="2539"/>
      <c r="J970" s="2539"/>
      <c r="K970" s="2539"/>
      <c r="L970" s="2539"/>
      <c r="M970" s="2539"/>
    </row>
    <row r="971" spans="1:13" ht="15.75" customHeight="1">
      <c r="A971" s="2539"/>
      <c r="B971" s="2539"/>
      <c r="C971" s="2539"/>
      <c r="D971" s="2539"/>
      <c r="E971" s="2539"/>
      <c r="F971" s="2539"/>
      <c r="G971" s="2539"/>
      <c r="H971" s="2539"/>
      <c r="I971" s="2539"/>
      <c r="J971" s="2539"/>
      <c r="K971" s="2539"/>
      <c r="L971" s="2539"/>
      <c r="M971" s="2539"/>
    </row>
    <row r="972" spans="1:13" ht="15.75" customHeight="1">
      <c r="A972" s="2539"/>
      <c r="B972" s="2539"/>
      <c r="C972" s="2539"/>
      <c r="D972" s="2539"/>
      <c r="E972" s="2539"/>
      <c r="F972" s="2539"/>
      <c r="G972" s="2539"/>
      <c r="H972" s="2539"/>
      <c r="I972" s="2539"/>
      <c r="J972" s="2539"/>
      <c r="K972" s="2539"/>
      <c r="L972" s="2539"/>
      <c r="M972" s="2539"/>
    </row>
    <row r="973" spans="1:13" ht="15.75" customHeight="1">
      <c r="A973" s="2539"/>
      <c r="B973" s="2539"/>
      <c r="C973" s="2539"/>
      <c r="D973" s="2539"/>
      <c r="E973" s="2539"/>
      <c r="F973" s="2539"/>
      <c r="G973" s="2539"/>
      <c r="H973" s="2539"/>
      <c r="I973" s="2539"/>
      <c r="J973" s="2539"/>
      <c r="K973" s="2539"/>
      <c r="L973" s="2539"/>
      <c r="M973" s="2539"/>
    </row>
    <row r="974" spans="1:13" ht="15.75" customHeight="1">
      <c r="A974" s="2539"/>
      <c r="B974" s="2539"/>
      <c r="C974" s="2539"/>
      <c r="D974" s="2539"/>
      <c r="E974" s="2539"/>
      <c r="F974" s="2539"/>
      <c r="G974" s="2539"/>
      <c r="H974" s="2539"/>
      <c r="I974" s="2539"/>
      <c r="J974" s="2539"/>
      <c r="K974" s="2539"/>
      <c r="L974" s="2539"/>
      <c r="M974" s="2539"/>
    </row>
    <row r="975" spans="1:13" ht="15.75" customHeight="1">
      <c r="A975" s="2539"/>
      <c r="B975" s="2539"/>
      <c r="C975" s="2539"/>
      <c r="D975" s="2539"/>
      <c r="E975" s="2539"/>
      <c r="F975" s="2539"/>
      <c r="G975" s="2539"/>
      <c r="H975" s="2539"/>
      <c r="I975" s="2539"/>
      <c r="J975" s="2539"/>
      <c r="K975" s="2539"/>
      <c r="L975" s="2539"/>
      <c r="M975" s="2539"/>
    </row>
    <row r="976" spans="1:13" ht="15.75" customHeight="1">
      <c r="A976" s="2539"/>
      <c r="B976" s="2539"/>
      <c r="C976" s="2539"/>
      <c r="D976" s="2539"/>
      <c r="E976" s="2539"/>
      <c r="F976" s="2539"/>
      <c r="G976" s="2539"/>
      <c r="H976" s="2539"/>
      <c r="I976" s="2539"/>
      <c r="J976" s="2539"/>
      <c r="K976" s="2539"/>
      <c r="L976" s="2539"/>
      <c r="M976" s="2539"/>
    </row>
    <row r="977" spans="1:13" ht="15.75" customHeight="1">
      <c r="A977" s="2539"/>
      <c r="B977" s="2539"/>
      <c r="C977" s="2539"/>
      <c r="D977" s="2539"/>
      <c r="E977" s="2539"/>
      <c r="F977" s="2539"/>
      <c r="G977" s="2539"/>
      <c r="H977" s="2539"/>
      <c r="I977" s="2539"/>
      <c r="J977" s="2539"/>
      <c r="K977" s="2539"/>
      <c r="L977" s="2539"/>
      <c r="M977" s="2539"/>
    </row>
    <row r="978" spans="1:13" ht="15.75" customHeight="1">
      <c r="A978" s="2539"/>
      <c r="B978" s="2539"/>
      <c r="C978" s="2539"/>
      <c r="D978" s="2539"/>
      <c r="E978" s="2539"/>
      <c r="F978" s="2539"/>
      <c r="G978" s="2539"/>
      <c r="H978" s="2539"/>
      <c r="I978" s="2539"/>
      <c r="J978" s="2539"/>
      <c r="K978" s="2539"/>
      <c r="L978" s="2539"/>
      <c r="M978" s="2539"/>
    </row>
    <row r="979" spans="1:13" ht="15.75" customHeight="1">
      <c r="A979" s="2539"/>
      <c r="B979" s="2539"/>
      <c r="C979" s="2539"/>
      <c r="D979" s="2539"/>
      <c r="E979" s="2539"/>
      <c r="F979" s="2539"/>
      <c r="G979" s="2539"/>
      <c r="H979" s="2539"/>
      <c r="I979" s="2539"/>
      <c r="J979" s="2539"/>
      <c r="K979" s="2539"/>
      <c r="L979" s="2539"/>
      <c r="M979" s="2539"/>
    </row>
    <row r="980" spans="1:13" ht="15.75" customHeight="1">
      <c r="A980" s="2539"/>
      <c r="B980" s="2539"/>
      <c r="C980" s="2539"/>
      <c r="D980" s="2539"/>
      <c r="E980" s="2539"/>
      <c r="F980" s="2539"/>
      <c r="G980" s="2539"/>
      <c r="H980" s="2539"/>
      <c r="I980" s="2539"/>
      <c r="J980" s="2539"/>
      <c r="K980" s="2539"/>
      <c r="L980" s="2539"/>
      <c r="M980" s="2539"/>
    </row>
    <row r="981" spans="1:13" ht="15.75" customHeight="1">
      <c r="A981" s="2539"/>
      <c r="B981" s="2539"/>
      <c r="C981" s="2539"/>
      <c r="D981" s="2539"/>
      <c r="E981" s="2539"/>
      <c r="F981" s="2539"/>
      <c r="G981" s="2539"/>
      <c r="H981" s="2539"/>
      <c r="I981" s="2539"/>
      <c r="J981" s="2539"/>
      <c r="K981" s="2539"/>
      <c r="L981" s="2539"/>
      <c r="M981" s="2539"/>
    </row>
    <row r="982" spans="1:13" ht="15.75" customHeight="1">
      <c r="A982" s="2539"/>
      <c r="B982" s="2539"/>
      <c r="C982" s="2539"/>
      <c r="D982" s="2539"/>
      <c r="E982" s="2539"/>
      <c r="F982" s="2539"/>
      <c r="G982" s="2539"/>
      <c r="H982" s="2539"/>
      <c r="I982" s="2539"/>
      <c r="J982" s="2539"/>
      <c r="K982" s="2539"/>
      <c r="L982" s="2539"/>
      <c r="M982" s="2539"/>
    </row>
    <row r="983" spans="1:13" ht="15.75" customHeight="1">
      <c r="A983" s="2539"/>
      <c r="B983" s="2539"/>
      <c r="C983" s="2539"/>
      <c r="D983" s="2539"/>
      <c r="E983" s="2539"/>
      <c r="F983" s="2539"/>
      <c r="G983" s="2539"/>
      <c r="H983" s="2539"/>
      <c r="I983" s="2539"/>
      <c r="J983" s="2539"/>
      <c r="K983" s="2539"/>
      <c r="L983" s="2539"/>
      <c r="M983" s="2539"/>
    </row>
    <row r="984" spans="1:13" ht="15.75" customHeight="1">
      <c r="A984" s="2539"/>
      <c r="B984" s="2539"/>
      <c r="C984" s="2539"/>
      <c r="D984" s="2539"/>
      <c r="E984" s="2539"/>
      <c r="F984" s="2539"/>
      <c r="G984" s="2539"/>
      <c r="H984" s="2539"/>
      <c r="I984" s="2539"/>
      <c r="J984" s="2539"/>
      <c r="K984" s="2539"/>
      <c r="L984" s="2539"/>
      <c r="M984" s="2539"/>
    </row>
    <row r="985" spans="1:13" ht="15.75" customHeight="1">
      <c r="A985" s="2539"/>
      <c r="B985" s="2539"/>
      <c r="C985" s="2539"/>
      <c r="D985" s="2539"/>
      <c r="E985" s="2539"/>
      <c r="F985" s="2539"/>
      <c r="G985" s="2539"/>
      <c r="H985" s="2539"/>
      <c r="I985" s="2539"/>
      <c r="J985" s="2539"/>
      <c r="K985" s="2539"/>
      <c r="L985" s="2539"/>
      <c r="M985" s="2539"/>
    </row>
    <row r="986" spans="1:13" ht="15.75" customHeight="1">
      <c r="A986" s="2539"/>
      <c r="B986" s="2539"/>
      <c r="C986" s="2539"/>
      <c r="D986" s="2539"/>
      <c r="E986" s="2539"/>
      <c r="F986" s="2539"/>
      <c r="G986" s="2539"/>
      <c r="H986" s="2539"/>
      <c r="I986" s="2539"/>
      <c r="J986" s="2539"/>
      <c r="K986" s="2539"/>
      <c r="L986" s="2539"/>
      <c r="M986" s="2539"/>
    </row>
    <row r="987" spans="1:13" ht="15.75" customHeight="1">
      <c r="A987" s="2539"/>
      <c r="B987" s="2539"/>
      <c r="C987" s="2539"/>
      <c r="D987" s="2539"/>
      <c r="E987" s="2539"/>
      <c r="F987" s="2539"/>
      <c r="G987" s="2539"/>
      <c r="H987" s="2539"/>
      <c r="I987" s="2539"/>
      <c r="J987" s="2539"/>
      <c r="K987" s="2539"/>
      <c r="L987" s="2539"/>
      <c r="M987" s="2539"/>
    </row>
    <row r="988" spans="1:13" ht="15.75" customHeight="1">
      <c r="A988" s="2539"/>
      <c r="B988" s="2539"/>
      <c r="C988" s="2539"/>
      <c r="D988" s="2539"/>
      <c r="E988" s="2539"/>
      <c r="F988" s="2539"/>
      <c r="G988" s="2539"/>
      <c r="H988" s="2539"/>
      <c r="I988" s="2539"/>
      <c r="J988" s="2539"/>
      <c r="K988" s="2539"/>
      <c r="L988" s="2539"/>
      <c r="M988" s="2539"/>
    </row>
    <row r="989" spans="1:13" ht="15.75" customHeight="1">
      <c r="A989" s="2539"/>
      <c r="B989" s="2539"/>
      <c r="C989" s="2539"/>
      <c r="D989" s="2539"/>
      <c r="E989" s="2539"/>
      <c r="F989" s="2539"/>
      <c r="G989" s="2539"/>
      <c r="H989" s="2539"/>
      <c r="I989" s="2539"/>
      <c r="J989" s="2539"/>
      <c r="K989" s="2539"/>
      <c r="L989" s="2539"/>
      <c r="M989" s="2539"/>
    </row>
    <row r="990" spans="1:13" ht="15.75" customHeight="1">
      <c r="A990" s="2539"/>
      <c r="B990" s="2539"/>
      <c r="C990" s="2539"/>
      <c r="D990" s="2539"/>
      <c r="E990" s="2539"/>
      <c r="F990" s="2539"/>
      <c r="G990" s="2539"/>
      <c r="H990" s="2539"/>
      <c r="I990" s="2539"/>
      <c r="J990" s="2539"/>
      <c r="K990" s="2539"/>
      <c r="L990" s="2539"/>
      <c r="M990" s="2539"/>
    </row>
    <row r="991" spans="1:13" ht="15.75" customHeight="1">
      <c r="A991" s="2539"/>
      <c r="B991" s="2539"/>
      <c r="C991" s="2539"/>
      <c r="D991" s="2539"/>
      <c r="E991" s="2539"/>
      <c r="F991" s="2539"/>
      <c r="G991" s="2539"/>
      <c r="H991" s="2539"/>
      <c r="I991" s="2539"/>
      <c r="J991" s="2539"/>
      <c r="K991" s="2539"/>
      <c r="L991" s="2539"/>
      <c r="M991" s="2539"/>
    </row>
    <row r="992" spans="1:13" ht="15.75" customHeight="1">
      <c r="A992" s="2539"/>
      <c r="B992" s="2539"/>
      <c r="C992" s="2539"/>
      <c r="D992" s="2539"/>
      <c r="E992" s="2539"/>
      <c r="F992" s="2539"/>
      <c r="G992" s="2539"/>
      <c r="H992" s="2539"/>
      <c r="I992" s="2539"/>
      <c r="J992" s="2539"/>
      <c r="K992" s="2539"/>
      <c r="L992" s="2539"/>
      <c r="M992" s="2539"/>
    </row>
    <row r="993" spans="1:13" ht="15.75" customHeight="1">
      <c r="A993" s="2539"/>
      <c r="B993" s="2539"/>
      <c r="C993" s="2539"/>
      <c r="D993" s="2539"/>
      <c r="E993" s="2539"/>
      <c r="F993" s="2539"/>
      <c r="G993" s="2539"/>
      <c r="H993" s="2539"/>
      <c r="I993" s="2539"/>
      <c r="J993" s="2539"/>
      <c r="K993" s="2539"/>
      <c r="L993" s="2539"/>
      <c r="M993" s="2539"/>
    </row>
    <row r="994" spans="1:13" ht="15.75" customHeight="1">
      <c r="A994" s="2539"/>
      <c r="B994" s="2539"/>
      <c r="C994" s="2539"/>
      <c r="D994" s="2539"/>
      <c r="E994" s="2539"/>
      <c r="F994" s="2539"/>
      <c r="G994" s="2539"/>
      <c r="H994" s="2539"/>
      <c r="I994" s="2539"/>
      <c r="J994" s="2539"/>
      <c r="K994" s="2539"/>
      <c r="L994" s="2539"/>
      <c r="M994" s="2539"/>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{44D0267A-00EA-4D7B-BAB2-838B5CA8AA7D}</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44D0267A-00EA-4D7B-BAB2-838B5CA8AA7D}">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3"/>
  <sheetViews>
    <sheetView showGridLines="0" topLeftCell="A151" workbookViewId="0">
      <selection activeCell="A151" sqref="A151"/>
    </sheetView>
  </sheetViews>
  <sheetFormatPr defaultColWidth="14.44140625" defaultRowHeight="15" customHeight="1"/>
  <cols>
    <col min="1" max="1" width="8.6640625" style="2639" customWidth="1"/>
    <col min="2" max="2" width="16.44140625" style="2639" customWidth="1"/>
    <col min="3" max="3" width="18.109375" style="2639" customWidth="1"/>
    <col min="4" max="4" width="12.109375" style="2639" customWidth="1"/>
    <col min="5" max="9" width="10.88671875" style="2639" customWidth="1"/>
    <col min="10" max="12" width="11.44140625" style="2639" customWidth="1"/>
    <col min="13" max="26" width="8.6640625" style="2639" customWidth="1"/>
    <col min="27" max="16384" width="14.44140625" style="2639"/>
  </cols>
  <sheetData>
    <row r="1" spans="1:12" ht="15.6">
      <c r="B1" s="3278" t="s">
        <v>1983</v>
      </c>
      <c r="C1" s="3311"/>
      <c r="D1" s="3311"/>
      <c r="E1" s="3311"/>
      <c r="F1" s="3311"/>
      <c r="G1" s="3311"/>
      <c r="H1" s="3311"/>
      <c r="I1" s="3311"/>
      <c r="J1" s="2663"/>
      <c r="K1" s="2663"/>
      <c r="L1" s="2663"/>
    </row>
    <row r="2" spans="1:12" ht="16.2" thickBot="1">
      <c r="B2" s="3312" t="s">
        <v>1982</v>
      </c>
      <c r="C2" s="3311"/>
      <c r="D2" s="3311"/>
      <c r="E2" s="3311"/>
      <c r="F2" s="3311"/>
      <c r="G2" s="3311"/>
      <c r="H2" s="3311"/>
      <c r="I2" s="3311"/>
      <c r="J2" s="2663"/>
      <c r="K2" s="2663"/>
      <c r="L2" s="2663"/>
    </row>
    <row r="3" spans="1:12" ht="16.2" thickTop="1">
      <c r="B3" s="3313" t="s">
        <v>320</v>
      </c>
      <c r="C3" s="3315" t="s">
        <v>140</v>
      </c>
      <c r="D3" s="3317" t="s">
        <v>1981</v>
      </c>
      <c r="E3" s="3318"/>
      <c r="F3" s="3319"/>
      <c r="G3" s="3320" t="s">
        <v>1980</v>
      </c>
      <c r="H3" s="3318"/>
      <c r="I3" s="3321"/>
      <c r="J3" s="2663"/>
      <c r="K3" s="2663"/>
      <c r="L3" s="2663"/>
    </row>
    <row r="4" spans="1:12" ht="16.2" thickBot="1">
      <c r="B4" s="3314"/>
      <c r="C4" s="3316"/>
      <c r="D4" s="2745" t="s">
        <v>1979</v>
      </c>
      <c r="E4" s="2745" t="s">
        <v>1978</v>
      </c>
      <c r="F4" s="2745" t="s">
        <v>1977</v>
      </c>
      <c r="G4" s="2746" t="s">
        <v>1979</v>
      </c>
      <c r="H4" s="2745" t="s">
        <v>1978</v>
      </c>
      <c r="I4" s="2744" t="s">
        <v>1977</v>
      </c>
      <c r="J4" s="2663"/>
      <c r="K4" s="2663"/>
      <c r="L4" s="2663"/>
    </row>
    <row r="5" spans="1:12" ht="15.6" hidden="1">
      <c r="B5" s="3322" t="s">
        <v>233</v>
      </c>
      <c r="C5" s="2685" t="s">
        <v>356</v>
      </c>
      <c r="D5" s="2742">
        <v>72.099999999999994</v>
      </c>
      <c r="E5" s="2742">
        <v>72.7</v>
      </c>
      <c r="F5" s="2742">
        <v>72.400000000000006</v>
      </c>
      <c r="G5" s="2742">
        <v>71.107187499999995</v>
      </c>
      <c r="H5" s="2742">
        <v>71.707187500000003</v>
      </c>
      <c r="I5" s="2740">
        <v>71.407187500000006</v>
      </c>
      <c r="J5" s="2663"/>
      <c r="K5" s="2663"/>
      <c r="L5" s="2663"/>
    </row>
    <row r="6" spans="1:12" ht="15.6" hidden="1">
      <c r="B6" s="3288"/>
      <c r="C6" s="2685" t="s">
        <v>355</v>
      </c>
      <c r="D6" s="2743" t="s">
        <v>501</v>
      </c>
      <c r="E6" s="2742">
        <v>76.2</v>
      </c>
      <c r="F6" s="2742">
        <v>75.900000000000006</v>
      </c>
      <c r="G6" s="2742">
        <v>73.617096774193527</v>
      </c>
      <c r="H6" s="2742">
        <v>74.21709677419355</v>
      </c>
      <c r="I6" s="2740">
        <v>73.917096774193539</v>
      </c>
      <c r="J6" s="2663"/>
      <c r="K6" s="2663"/>
      <c r="L6" s="2663"/>
    </row>
    <row r="7" spans="1:12" ht="15.6" hidden="1">
      <c r="A7" s="2663"/>
      <c r="B7" s="3288"/>
      <c r="C7" s="2685" t="s">
        <v>354</v>
      </c>
      <c r="D7" s="2742">
        <v>78.099999999999994</v>
      </c>
      <c r="E7" s="2742">
        <v>78.7</v>
      </c>
      <c r="F7" s="2742">
        <v>78.400000000000006</v>
      </c>
      <c r="G7" s="2742">
        <v>77.85466666666666</v>
      </c>
      <c r="H7" s="2742">
        <v>78.454666666666668</v>
      </c>
      <c r="I7" s="2740">
        <v>78.154666666666657</v>
      </c>
      <c r="J7" s="2663"/>
      <c r="K7" s="2663"/>
      <c r="L7" s="2663"/>
    </row>
    <row r="8" spans="1:12" ht="15.6" hidden="1">
      <c r="A8" s="2663"/>
      <c r="B8" s="3288"/>
      <c r="C8" s="2685" t="s">
        <v>353</v>
      </c>
      <c r="D8" s="2742">
        <v>80.739999999999995</v>
      </c>
      <c r="E8" s="2742">
        <v>81.34</v>
      </c>
      <c r="F8" s="2742">
        <v>81.040000000000006</v>
      </c>
      <c r="G8" s="2742">
        <v>78.983333333333334</v>
      </c>
      <c r="H8" s="2742">
        <v>79.583333333333329</v>
      </c>
      <c r="I8" s="2740">
        <v>79.283333333333331</v>
      </c>
      <c r="J8" s="2663"/>
      <c r="K8" s="2663"/>
      <c r="L8" s="2663"/>
    </row>
    <row r="9" spans="1:12" ht="15.6" hidden="1">
      <c r="A9" s="2663"/>
      <c r="B9" s="3288"/>
      <c r="C9" s="2685" t="s">
        <v>352</v>
      </c>
      <c r="D9" s="2742">
        <v>85.51</v>
      </c>
      <c r="E9" s="2742">
        <v>86.11</v>
      </c>
      <c r="F9" s="2742">
        <v>85.81</v>
      </c>
      <c r="G9" s="2742">
        <v>82.697241379310341</v>
      </c>
      <c r="H9" s="2742">
        <v>83.297241379310336</v>
      </c>
      <c r="I9" s="2740">
        <v>82.997241379310339</v>
      </c>
      <c r="J9" s="2663"/>
      <c r="K9" s="2663"/>
      <c r="L9" s="2663"/>
    </row>
    <row r="10" spans="1:12" ht="15.6" hidden="1">
      <c r="A10" s="2663"/>
      <c r="B10" s="3288"/>
      <c r="C10" s="2685" t="s">
        <v>351</v>
      </c>
      <c r="D10" s="2742">
        <v>81.900000000000006</v>
      </c>
      <c r="E10" s="2742">
        <v>82.5</v>
      </c>
      <c r="F10" s="2742">
        <v>82.2</v>
      </c>
      <c r="G10" s="2742">
        <v>84.163666666666657</v>
      </c>
      <c r="H10" s="2742">
        <v>84.763666666666666</v>
      </c>
      <c r="I10" s="2740">
        <v>84.463666666666654</v>
      </c>
      <c r="J10" s="2663"/>
      <c r="K10" s="2663"/>
      <c r="L10" s="2663"/>
    </row>
    <row r="11" spans="1:12" ht="15.6" hidden="1">
      <c r="A11" s="2663"/>
      <c r="B11" s="3288"/>
      <c r="C11" s="2685" t="s">
        <v>350</v>
      </c>
      <c r="D11" s="2742">
        <v>79.05</v>
      </c>
      <c r="E11" s="2742">
        <v>79.650000000000006</v>
      </c>
      <c r="F11" s="2742">
        <v>79.349999999999994</v>
      </c>
      <c r="G11" s="2742">
        <v>79.455517241379312</v>
      </c>
      <c r="H11" s="2742">
        <v>80.055517241379306</v>
      </c>
      <c r="I11" s="2740">
        <v>79.755517241379309</v>
      </c>
      <c r="J11" s="2663"/>
      <c r="K11" s="2663"/>
      <c r="L11" s="2663"/>
    </row>
    <row r="12" spans="1:12" ht="15.6" hidden="1">
      <c r="A12" s="2663"/>
      <c r="B12" s="3288"/>
      <c r="C12" s="2685" t="s">
        <v>349</v>
      </c>
      <c r="D12" s="2742">
        <v>79.55</v>
      </c>
      <c r="E12" s="2742">
        <v>80.150000000000006</v>
      </c>
      <c r="F12" s="2742">
        <v>79.849999999999994</v>
      </c>
      <c r="G12" s="2742">
        <v>78.760000000000005</v>
      </c>
      <c r="H12" s="2742">
        <v>79.36</v>
      </c>
      <c r="I12" s="2740">
        <v>79.06</v>
      </c>
      <c r="J12" s="2663"/>
      <c r="K12" s="2663"/>
      <c r="L12" s="2663"/>
    </row>
    <row r="13" spans="1:12" ht="15.6" hidden="1">
      <c r="A13" s="2663"/>
      <c r="B13" s="3288"/>
      <c r="C13" s="2685" t="s">
        <v>348</v>
      </c>
      <c r="D13" s="2742">
        <v>82.13</v>
      </c>
      <c r="E13" s="2742">
        <v>82.73</v>
      </c>
      <c r="F13" s="2742">
        <v>82.43</v>
      </c>
      <c r="G13" s="2742">
        <v>80.99233333333332</v>
      </c>
      <c r="H13" s="2742">
        <v>81.592333333333343</v>
      </c>
      <c r="I13" s="2740">
        <v>81.292333333333332</v>
      </c>
      <c r="J13" s="2663"/>
      <c r="K13" s="2663"/>
      <c r="L13" s="2663"/>
    </row>
    <row r="14" spans="1:12" ht="15.6" hidden="1">
      <c r="A14" s="2663"/>
      <c r="B14" s="3288"/>
      <c r="C14" s="2685" t="s">
        <v>347</v>
      </c>
      <c r="D14" s="2742">
        <v>85.32</v>
      </c>
      <c r="E14" s="2742">
        <v>85.92</v>
      </c>
      <c r="F14" s="2742">
        <v>85.62</v>
      </c>
      <c r="G14" s="2742">
        <v>83.74677419354839</v>
      </c>
      <c r="H14" s="2742">
        <v>84.346774193548384</v>
      </c>
      <c r="I14" s="2740">
        <v>84.046774193548387</v>
      </c>
      <c r="J14" s="2663"/>
      <c r="K14" s="2663"/>
      <c r="L14" s="2663"/>
    </row>
    <row r="15" spans="1:12" ht="15.6" hidden="1">
      <c r="A15" s="2663"/>
      <c r="B15" s="3288"/>
      <c r="C15" s="2685" t="s">
        <v>346</v>
      </c>
      <c r="D15" s="2741">
        <v>88.6</v>
      </c>
      <c r="E15" s="2742">
        <v>89.2</v>
      </c>
      <c r="F15" s="2741">
        <v>88.9</v>
      </c>
      <c r="G15" s="2742">
        <v>88.055937499999999</v>
      </c>
      <c r="H15" s="2741">
        <v>88.655937499999993</v>
      </c>
      <c r="I15" s="2740">
        <v>88.355937499999996</v>
      </c>
      <c r="J15" s="2663"/>
      <c r="K15" s="2663"/>
      <c r="L15" s="2663"/>
    </row>
    <row r="16" spans="1:12" ht="15.6" hidden="1">
      <c r="A16" s="2663"/>
      <c r="B16" s="3288"/>
      <c r="C16" s="2704" t="s">
        <v>345</v>
      </c>
      <c r="D16" s="2739">
        <v>88.6</v>
      </c>
      <c r="E16" s="2739">
        <v>89.2</v>
      </c>
      <c r="F16" s="2739">
        <v>88.9</v>
      </c>
      <c r="G16" s="2739">
        <v>89.202903225806452</v>
      </c>
      <c r="H16" s="2739">
        <v>89.80290322580646</v>
      </c>
      <c r="I16" s="2738">
        <v>89.502903225806449</v>
      </c>
      <c r="J16" s="2663"/>
      <c r="K16" s="2663"/>
      <c r="L16" s="2663"/>
    </row>
    <row r="17" spans="1:12" ht="15.6" hidden="1">
      <c r="A17" s="2663"/>
      <c r="B17" s="3289"/>
      <c r="C17" s="2737" t="s">
        <v>1974</v>
      </c>
      <c r="D17" s="2736">
        <v>81.433333333333323</v>
      </c>
      <c r="E17" s="2736">
        <v>82.033333333333346</v>
      </c>
      <c r="F17" s="2736">
        <v>81.733333333333334</v>
      </c>
      <c r="G17" s="2736">
        <v>80.719721484519837</v>
      </c>
      <c r="H17" s="2736">
        <v>81.319721484519846</v>
      </c>
      <c r="I17" s="2735">
        <v>81.019721484519806</v>
      </c>
      <c r="J17" s="2663"/>
      <c r="K17" s="2663"/>
      <c r="L17" s="2663"/>
    </row>
    <row r="18" spans="1:12" ht="15.6" hidden="1">
      <c r="A18" s="2663"/>
      <c r="B18" s="3323" t="s">
        <v>231</v>
      </c>
      <c r="C18" s="2685" t="s">
        <v>356</v>
      </c>
      <c r="D18" s="2721">
        <v>88.75</v>
      </c>
      <c r="E18" s="2721">
        <v>89.35</v>
      </c>
      <c r="F18" s="2721">
        <v>89.05</v>
      </c>
      <c r="G18" s="2723">
        <v>88.448437499999997</v>
      </c>
      <c r="H18" s="2721">
        <v>89.048437500000006</v>
      </c>
      <c r="I18" s="2720">
        <v>88.748437499999994</v>
      </c>
      <c r="J18" s="2663"/>
      <c r="K18" s="2663"/>
      <c r="L18" s="2663"/>
    </row>
    <row r="19" spans="1:12" ht="15.6" hidden="1">
      <c r="A19" s="2663"/>
      <c r="B19" s="3288"/>
      <c r="C19" s="2685" t="s">
        <v>355</v>
      </c>
      <c r="D19" s="2721">
        <v>87.23</v>
      </c>
      <c r="E19" s="2721">
        <v>87.83</v>
      </c>
      <c r="F19" s="2721">
        <v>87.53</v>
      </c>
      <c r="G19" s="2723">
        <v>88.500967741935511</v>
      </c>
      <c r="H19" s="2721">
        <v>89.100967741935477</v>
      </c>
      <c r="I19" s="2720">
        <v>88.800967741935494</v>
      </c>
      <c r="J19" s="2663"/>
      <c r="K19" s="2663"/>
      <c r="L19" s="2663"/>
    </row>
    <row r="20" spans="1:12" ht="15.6" hidden="1">
      <c r="A20" s="2663"/>
      <c r="B20" s="3288"/>
      <c r="C20" s="2685" t="s">
        <v>354</v>
      </c>
      <c r="D20" s="2721">
        <v>84.6</v>
      </c>
      <c r="E20" s="2721">
        <v>85.2</v>
      </c>
      <c r="F20" s="2721">
        <v>84.9</v>
      </c>
      <c r="G20" s="2723">
        <v>84.469333333333324</v>
      </c>
      <c r="H20" s="2721">
        <v>85.069333333333333</v>
      </c>
      <c r="I20" s="2720">
        <v>84.769333333333321</v>
      </c>
      <c r="J20" s="2663"/>
      <c r="K20" s="2663"/>
      <c r="L20" s="2663"/>
    </row>
    <row r="21" spans="1:12" ht="15.75" hidden="1" customHeight="1">
      <c r="B21" s="3288"/>
      <c r="C21" s="2685" t="s">
        <v>353</v>
      </c>
      <c r="D21" s="2721">
        <v>87.64</v>
      </c>
      <c r="E21" s="2721">
        <v>88.24</v>
      </c>
      <c r="F21" s="2721">
        <v>87.94</v>
      </c>
      <c r="G21" s="2723">
        <v>85.926666666666677</v>
      </c>
      <c r="H21" s="2721">
        <v>86.526666666666657</v>
      </c>
      <c r="I21" s="2720">
        <v>86.226666666666659</v>
      </c>
      <c r="J21" s="2663"/>
      <c r="K21" s="2663"/>
      <c r="L21" s="2663"/>
    </row>
    <row r="22" spans="1:12" ht="15.75" hidden="1" customHeight="1">
      <c r="B22" s="3288"/>
      <c r="C22" s="2685" t="s">
        <v>352</v>
      </c>
      <c r="D22" s="2721">
        <v>86.61</v>
      </c>
      <c r="E22" s="2721">
        <v>87.21</v>
      </c>
      <c r="F22" s="2721">
        <v>86.91</v>
      </c>
      <c r="G22" s="2723">
        <v>87.38366666666667</v>
      </c>
      <c r="H22" s="2721">
        <v>87.983666666666679</v>
      </c>
      <c r="I22" s="2720">
        <v>87.683666666666682</v>
      </c>
      <c r="J22" s="2663"/>
      <c r="K22" s="2663"/>
      <c r="L22" s="2663"/>
    </row>
    <row r="23" spans="1:12" ht="15.75" hidden="1" customHeight="1">
      <c r="B23" s="3288"/>
      <c r="C23" s="2685" t="s">
        <v>351</v>
      </c>
      <c r="D23" s="2721">
        <v>87.1</v>
      </c>
      <c r="E23" s="2721">
        <v>87.7</v>
      </c>
      <c r="F23" s="2721">
        <v>87.4</v>
      </c>
      <c r="G23" s="2723">
        <v>87.402758620689667</v>
      </c>
      <c r="H23" s="2721">
        <v>88.002758620689633</v>
      </c>
      <c r="I23" s="2720">
        <v>87.70275862068965</v>
      </c>
      <c r="J23" s="2663"/>
      <c r="K23" s="2663"/>
      <c r="L23" s="2663"/>
    </row>
    <row r="24" spans="1:12" ht="15.75" hidden="1" customHeight="1">
      <c r="B24" s="3288"/>
      <c r="C24" s="2685" t="s">
        <v>350</v>
      </c>
      <c r="D24" s="2721">
        <v>85.3</v>
      </c>
      <c r="E24" s="2721">
        <v>85.9</v>
      </c>
      <c r="F24" s="2721">
        <v>85.6</v>
      </c>
      <c r="G24" s="2723">
        <v>85.646896551724126</v>
      </c>
      <c r="H24" s="2721">
        <v>86.246896551724149</v>
      </c>
      <c r="I24" s="2720">
        <v>85.946896551724137</v>
      </c>
      <c r="J24" s="2663"/>
      <c r="K24" s="2663"/>
      <c r="L24" s="2663"/>
    </row>
    <row r="25" spans="1:12" ht="15.75" hidden="1" customHeight="1">
      <c r="B25" s="3288"/>
      <c r="C25" s="2685" t="s">
        <v>349</v>
      </c>
      <c r="D25" s="2721">
        <v>86.77</v>
      </c>
      <c r="E25" s="2721">
        <v>87.37</v>
      </c>
      <c r="F25" s="2721">
        <v>87.07</v>
      </c>
      <c r="G25" s="2723">
        <v>86.572333333333333</v>
      </c>
      <c r="H25" s="2721">
        <v>87.172333333333341</v>
      </c>
      <c r="I25" s="2720">
        <v>86.87233333333333</v>
      </c>
      <c r="J25" s="2663"/>
      <c r="K25" s="2663"/>
      <c r="L25" s="2663"/>
    </row>
    <row r="26" spans="1:12" ht="15.75" hidden="1" customHeight="1">
      <c r="B26" s="3288"/>
      <c r="C26" s="2685" t="s">
        <v>348</v>
      </c>
      <c r="D26" s="2721">
        <v>86.86</v>
      </c>
      <c r="E26" s="2721">
        <v>87.46</v>
      </c>
      <c r="F26" s="2721">
        <v>87.16</v>
      </c>
      <c r="G26" s="2723">
        <v>86.686451612903213</v>
      </c>
      <c r="H26" s="2721">
        <v>87.291000000000011</v>
      </c>
      <c r="I26" s="2720">
        <v>86.988725806451612</v>
      </c>
      <c r="J26" s="2663"/>
      <c r="K26" s="2663"/>
      <c r="L26" s="2663"/>
    </row>
    <row r="27" spans="1:12" ht="15.75" hidden="1" customHeight="1">
      <c r="B27" s="3288"/>
      <c r="C27" s="2685" t="s">
        <v>347</v>
      </c>
      <c r="D27" s="2721">
        <v>87.61</v>
      </c>
      <c r="E27" s="2721">
        <v>88.21</v>
      </c>
      <c r="F27" s="2721">
        <v>87.91</v>
      </c>
      <c r="G27" s="2723">
        <v>86.455806451612901</v>
      </c>
      <c r="H27" s="2721">
        <v>87.055806451612895</v>
      </c>
      <c r="I27" s="2720">
        <v>86.755806451612898</v>
      </c>
      <c r="J27" s="2663"/>
      <c r="K27" s="2663"/>
      <c r="L27" s="2663"/>
    </row>
    <row r="28" spans="1:12" ht="15.75" hidden="1" customHeight="1">
      <c r="B28" s="3288"/>
      <c r="C28" s="2685" t="s">
        <v>346</v>
      </c>
      <c r="D28" s="2721">
        <v>92.72</v>
      </c>
      <c r="E28" s="2721">
        <v>93.32</v>
      </c>
      <c r="F28" s="2721">
        <v>93.02</v>
      </c>
      <c r="G28" s="2723">
        <v>89.458709677419364</v>
      </c>
      <c r="H28" s="2721">
        <v>90.058709677419344</v>
      </c>
      <c r="I28" s="2720">
        <v>89.758709677419347</v>
      </c>
      <c r="J28" s="2663"/>
      <c r="K28" s="2663"/>
      <c r="L28" s="2663"/>
    </row>
    <row r="29" spans="1:12" ht="15.75" hidden="1" customHeight="1">
      <c r="B29" s="3288"/>
      <c r="C29" s="2704" t="s">
        <v>345</v>
      </c>
      <c r="D29" s="2721">
        <v>95</v>
      </c>
      <c r="E29" s="2721">
        <v>95.6</v>
      </c>
      <c r="F29" s="2721">
        <v>95.3</v>
      </c>
      <c r="G29" s="2723">
        <v>94.915483870967748</v>
      </c>
      <c r="H29" s="2721">
        <v>95.515483870967742</v>
      </c>
      <c r="I29" s="2720">
        <v>95.215483870967745</v>
      </c>
      <c r="J29" s="2663"/>
      <c r="K29" s="2663"/>
      <c r="L29" s="2663"/>
    </row>
    <row r="30" spans="1:12" ht="15.75" hidden="1" customHeight="1">
      <c r="B30" s="3289"/>
      <c r="C30" s="2734" t="s">
        <v>1974</v>
      </c>
      <c r="D30" s="2719">
        <v>88.015833333333333</v>
      </c>
      <c r="E30" s="2719">
        <v>88.615833333333327</v>
      </c>
      <c r="F30" s="2719">
        <v>88.31583333333333</v>
      </c>
      <c r="G30" s="2733">
        <v>87.655626002271049</v>
      </c>
      <c r="H30" s="2719">
        <v>88.256005034529096</v>
      </c>
      <c r="I30" s="2718">
        <v>87.955815518400073</v>
      </c>
      <c r="J30" s="2663"/>
      <c r="K30" s="2663"/>
      <c r="L30" s="2663"/>
    </row>
    <row r="31" spans="1:12" ht="15.75" hidden="1" customHeight="1">
      <c r="B31" s="3323" t="s">
        <v>229</v>
      </c>
      <c r="C31" s="2685" t="s">
        <v>356</v>
      </c>
      <c r="D31" s="2732">
        <v>97.96</v>
      </c>
      <c r="E31" s="2732">
        <v>98.56</v>
      </c>
      <c r="F31" s="2732">
        <v>98.259999999999991</v>
      </c>
      <c r="G31" s="2732">
        <v>96.012187499999996</v>
      </c>
      <c r="H31" s="2732">
        <v>96.612187500000005</v>
      </c>
      <c r="I31" s="2731">
        <v>96.312187499999993</v>
      </c>
      <c r="J31" s="2663"/>
      <c r="K31" s="2663"/>
      <c r="L31" s="2663"/>
    </row>
    <row r="32" spans="1:12" ht="15.75" hidden="1" customHeight="1">
      <c r="B32" s="3288"/>
      <c r="C32" s="2685" t="s">
        <v>355</v>
      </c>
      <c r="D32" s="2721">
        <v>101.29</v>
      </c>
      <c r="E32" s="2721">
        <v>101.89</v>
      </c>
      <c r="F32" s="2721">
        <v>101.59</v>
      </c>
      <c r="G32" s="2721">
        <v>103.24870967741936</v>
      </c>
      <c r="H32" s="2721">
        <v>103.84870967741935</v>
      </c>
      <c r="I32" s="2720">
        <v>103.54870967741935</v>
      </c>
      <c r="J32" s="2663"/>
      <c r="K32" s="2663"/>
      <c r="L32" s="2663"/>
    </row>
    <row r="33" spans="2:12" ht="15.75" hidden="1" customHeight="1">
      <c r="B33" s="3288"/>
      <c r="C33" s="2685" t="s">
        <v>354</v>
      </c>
      <c r="D33" s="2721">
        <v>98.64</v>
      </c>
      <c r="E33" s="2721">
        <v>99.24</v>
      </c>
      <c r="F33" s="2721">
        <v>98.94</v>
      </c>
      <c r="G33" s="2721">
        <v>98.939677419354837</v>
      </c>
      <c r="H33" s="2721">
        <v>99.539677419354845</v>
      </c>
      <c r="I33" s="2720">
        <v>99.239677419354848</v>
      </c>
      <c r="J33" s="2663"/>
      <c r="K33" s="2663"/>
      <c r="L33" s="2663"/>
    </row>
    <row r="34" spans="2:12" ht="15.75" hidden="1" customHeight="1">
      <c r="B34" s="3288"/>
      <c r="C34" s="2685" t="s">
        <v>353</v>
      </c>
      <c r="D34" s="2721">
        <v>100.73</v>
      </c>
      <c r="E34" s="2721">
        <v>101.33</v>
      </c>
      <c r="F34" s="2721">
        <v>101.03</v>
      </c>
      <c r="G34" s="2721">
        <v>98.803103448275863</v>
      </c>
      <c r="H34" s="2721">
        <v>99.403103448275857</v>
      </c>
      <c r="I34" s="2720">
        <v>99.10310344827586</v>
      </c>
      <c r="J34" s="2663"/>
      <c r="K34" s="2663"/>
      <c r="L34" s="2663"/>
    </row>
    <row r="35" spans="2:12" ht="15.75" hidden="1" customHeight="1">
      <c r="B35" s="3288"/>
      <c r="C35" s="2685" t="s">
        <v>352</v>
      </c>
      <c r="D35" s="2721">
        <v>99.11</v>
      </c>
      <c r="E35" s="2721">
        <v>99.71</v>
      </c>
      <c r="F35" s="2721">
        <v>99.41</v>
      </c>
      <c r="G35" s="2721">
        <v>99.268333333333302</v>
      </c>
      <c r="H35" s="2721">
        <v>99.868333333333339</v>
      </c>
      <c r="I35" s="2720">
        <v>99.568333333333328</v>
      </c>
      <c r="J35" s="2663"/>
      <c r="K35" s="2663"/>
      <c r="L35" s="2663"/>
    </row>
    <row r="36" spans="2:12" ht="15.75" hidden="1" customHeight="1">
      <c r="B36" s="3288"/>
      <c r="C36" s="2685" t="s">
        <v>351</v>
      </c>
      <c r="D36" s="2721">
        <v>98.14</v>
      </c>
      <c r="E36" s="2721">
        <v>98.74</v>
      </c>
      <c r="F36" s="2721">
        <v>98.44</v>
      </c>
      <c r="G36" s="2721">
        <v>98.89533333333334</v>
      </c>
      <c r="H36" s="2721">
        <v>99.495333333333321</v>
      </c>
      <c r="I36" s="2720">
        <v>99.195333333333338</v>
      </c>
      <c r="J36" s="2663"/>
      <c r="K36" s="2663"/>
      <c r="L36" s="2663"/>
    </row>
    <row r="37" spans="2:12" ht="15.75" hidden="1" customHeight="1">
      <c r="B37" s="3288"/>
      <c r="C37" s="2730" t="s">
        <v>350</v>
      </c>
      <c r="D37" s="2721">
        <v>99.26</v>
      </c>
      <c r="E37" s="2721">
        <v>99.86</v>
      </c>
      <c r="F37" s="2721">
        <v>99.56</v>
      </c>
      <c r="G37" s="2721">
        <v>99.27</v>
      </c>
      <c r="H37" s="2721">
        <v>99.87</v>
      </c>
      <c r="I37" s="2720">
        <v>99.57</v>
      </c>
      <c r="J37" s="2663"/>
      <c r="K37" s="2663"/>
      <c r="L37" s="2663"/>
    </row>
    <row r="38" spans="2:12" ht="15.75" hidden="1" customHeight="1">
      <c r="B38" s="3288"/>
      <c r="C38" s="2730" t="s">
        <v>349</v>
      </c>
      <c r="D38" s="2721">
        <v>97.58</v>
      </c>
      <c r="E38" s="2721">
        <v>98.18</v>
      </c>
      <c r="F38" s="2721">
        <v>97.88</v>
      </c>
      <c r="G38" s="2721">
        <v>98.50866666666667</v>
      </c>
      <c r="H38" s="2721">
        <v>99.108666666666679</v>
      </c>
      <c r="I38" s="2720">
        <v>98.808666666666682</v>
      </c>
      <c r="J38" s="2663"/>
      <c r="K38" s="2663"/>
      <c r="L38" s="2663"/>
    </row>
    <row r="39" spans="2:12" ht="15.75" hidden="1" customHeight="1">
      <c r="B39" s="3288"/>
      <c r="C39" s="2685" t="s">
        <v>348</v>
      </c>
      <c r="D39" s="2721">
        <v>95.99</v>
      </c>
      <c r="E39" s="2721">
        <v>96.59</v>
      </c>
      <c r="F39" s="2721">
        <v>96.289999999999992</v>
      </c>
      <c r="G39" s="2721">
        <v>96.414666666666662</v>
      </c>
      <c r="H39" s="2721">
        <v>97.014666666666685</v>
      </c>
      <c r="I39" s="2720">
        <v>96.714666666666673</v>
      </c>
      <c r="J39" s="2663"/>
      <c r="K39" s="2663"/>
      <c r="L39" s="2663"/>
    </row>
    <row r="40" spans="2:12" ht="15.75" hidden="1" customHeight="1">
      <c r="B40" s="3288"/>
      <c r="C40" s="2685" t="s">
        <v>347</v>
      </c>
      <c r="D40" s="2721">
        <v>95.2</v>
      </c>
      <c r="E40" s="2721">
        <v>95.8</v>
      </c>
      <c r="F40" s="2721">
        <v>95.5</v>
      </c>
      <c r="G40" s="2721">
        <v>96.220967741935496</v>
      </c>
      <c r="H40" s="2721">
        <v>96.820967741935476</v>
      </c>
      <c r="I40" s="2720">
        <v>96.520967741935493</v>
      </c>
      <c r="J40" s="2663"/>
      <c r="K40" s="2663"/>
      <c r="L40" s="2663"/>
    </row>
    <row r="41" spans="2:12" ht="15.75" hidden="1" customHeight="1">
      <c r="B41" s="3288"/>
      <c r="C41" s="2685" t="s">
        <v>346</v>
      </c>
      <c r="D41" s="2721">
        <v>95.32</v>
      </c>
      <c r="E41" s="2721">
        <v>95.92</v>
      </c>
      <c r="F41" s="2721">
        <v>95.62</v>
      </c>
      <c r="G41" s="2721">
        <v>94.152258064516133</v>
      </c>
      <c r="H41" s="2721">
        <v>94.752258064516141</v>
      </c>
      <c r="I41" s="2720">
        <v>94.452258064516144</v>
      </c>
      <c r="J41" s="2663"/>
      <c r="K41" s="2663"/>
      <c r="L41" s="2663"/>
    </row>
    <row r="42" spans="2:12" ht="15.75" hidden="1" customHeight="1">
      <c r="B42" s="3288"/>
      <c r="C42" s="2704" t="s">
        <v>345</v>
      </c>
      <c r="D42" s="2729">
        <v>95.9</v>
      </c>
      <c r="E42" s="2729">
        <v>96.5</v>
      </c>
      <c r="F42" s="2729">
        <v>96.2</v>
      </c>
      <c r="G42" s="2729">
        <v>95.714062499999997</v>
      </c>
      <c r="H42" s="2729">
        <v>96.314062500000006</v>
      </c>
      <c r="I42" s="2728">
        <v>96.014062499999994</v>
      </c>
      <c r="J42" s="2663"/>
      <c r="K42" s="2663"/>
      <c r="L42" s="2663"/>
    </row>
    <row r="43" spans="2:12" ht="15.75" hidden="1" customHeight="1">
      <c r="B43" s="3289"/>
      <c r="C43" s="2713" t="s">
        <v>1974</v>
      </c>
      <c r="D43" s="2727">
        <v>97.926666666666677</v>
      </c>
      <c r="E43" s="2727">
        <v>98.526666666666657</v>
      </c>
      <c r="F43" s="2727">
        <v>98.251639784946235</v>
      </c>
      <c r="G43" s="2727">
        <v>97.953997195958479</v>
      </c>
      <c r="H43" s="2727">
        <v>98.553997195958473</v>
      </c>
      <c r="I43" s="2726">
        <v>98.253997195958462</v>
      </c>
      <c r="J43" s="2663"/>
      <c r="K43" s="2663"/>
      <c r="L43" s="2663"/>
    </row>
    <row r="44" spans="2:12" ht="15.75" hidden="1" customHeight="1">
      <c r="B44" s="3323" t="s">
        <v>227</v>
      </c>
      <c r="C44" s="2685" t="s">
        <v>356</v>
      </c>
      <c r="D44" s="2725">
        <v>96.92</v>
      </c>
      <c r="E44" s="2725">
        <v>97.52</v>
      </c>
      <c r="F44" s="2725">
        <v>97.22</v>
      </c>
      <c r="G44" s="2725">
        <v>96.714193548387101</v>
      </c>
      <c r="H44" s="2725">
        <v>97.314193548387095</v>
      </c>
      <c r="I44" s="2724">
        <v>97.014193548387098</v>
      </c>
      <c r="J44" s="2663"/>
      <c r="K44" s="2663"/>
      <c r="L44" s="2663"/>
    </row>
    <row r="45" spans="2:12" ht="15.75" hidden="1" customHeight="1">
      <c r="B45" s="3288"/>
      <c r="C45" s="2685" t="s">
        <v>355</v>
      </c>
      <c r="D45" s="2723">
        <v>97.52</v>
      </c>
      <c r="E45" s="2723">
        <v>98.12</v>
      </c>
      <c r="F45" s="2723">
        <v>97.82</v>
      </c>
      <c r="G45" s="2723">
        <v>96.642258064516142</v>
      </c>
      <c r="H45" s="2723">
        <v>97.242258064516108</v>
      </c>
      <c r="I45" s="2722">
        <v>96.942258064516125</v>
      </c>
      <c r="J45" s="2663"/>
      <c r="K45" s="2663"/>
      <c r="L45" s="2663"/>
    </row>
    <row r="46" spans="2:12" ht="15.75" hidden="1" customHeight="1">
      <c r="B46" s="3288"/>
      <c r="C46" s="2685" t="s">
        <v>354</v>
      </c>
      <c r="D46" s="2723">
        <v>98.64</v>
      </c>
      <c r="E46" s="2723">
        <v>99.24</v>
      </c>
      <c r="F46" s="2723">
        <v>98.94</v>
      </c>
      <c r="G46" s="2723">
        <v>97.734193548387097</v>
      </c>
      <c r="H46" s="2723">
        <v>98.334193548387105</v>
      </c>
      <c r="I46" s="2722">
        <v>98.034193548387094</v>
      </c>
      <c r="J46" s="2663"/>
      <c r="K46" s="2663"/>
      <c r="L46" s="2663"/>
    </row>
    <row r="47" spans="2:12" ht="15.75" hidden="1" customHeight="1">
      <c r="B47" s="3288"/>
      <c r="C47" s="2685" t="s">
        <v>353</v>
      </c>
      <c r="D47" s="2723">
        <v>98.46</v>
      </c>
      <c r="E47" s="2723">
        <v>99.06</v>
      </c>
      <c r="F47" s="2723">
        <v>98.76</v>
      </c>
      <c r="G47" s="2723">
        <v>97.996333333333311</v>
      </c>
      <c r="H47" s="2723">
        <v>98.596333333333334</v>
      </c>
      <c r="I47" s="2722">
        <v>98.296333333333322</v>
      </c>
      <c r="J47" s="2663"/>
      <c r="K47" s="2663"/>
      <c r="L47" s="2663"/>
    </row>
    <row r="48" spans="2:12" ht="15.75" hidden="1" customHeight="1">
      <c r="B48" s="3288"/>
      <c r="C48" s="2685" t="s">
        <v>352</v>
      </c>
      <c r="D48" s="2723">
        <v>99.37</v>
      </c>
      <c r="E48" s="2723">
        <v>99.97</v>
      </c>
      <c r="F48" s="2723">
        <v>99.67</v>
      </c>
      <c r="G48" s="2723">
        <v>98.795172413793082</v>
      </c>
      <c r="H48" s="2723">
        <v>99.395172413793105</v>
      </c>
      <c r="I48" s="2722">
        <v>99.095172413793094</v>
      </c>
      <c r="J48" s="2663"/>
      <c r="K48" s="2663"/>
      <c r="L48" s="2663"/>
    </row>
    <row r="49" spans="2:12" ht="15.75" hidden="1" customHeight="1">
      <c r="B49" s="3288"/>
      <c r="C49" s="2685" t="s">
        <v>351</v>
      </c>
      <c r="D49" s="2723">
        <v>99.13</v>
      </c>
      <c r="E49" s="2723">
        <v>99.73</v>
      </c>
      <c r="F49" s="2723">
        <v>99.43</v>
      </c>
      <c r="G49" s="2723">
        <v>100.75700000000002</v>
      </c>
      <c r="H49" s="2723">
        <v>101.357</v>
      </c>
      <c r="I49" s="2722">
        <v>101.05700000000002</v>
      </c>
      <c r="J49" s="2663"/>
      <c r="K49" s="2663"/>
      <c r="L49" s="2663"/>
    </row>
    <row r="50" spans="2:12" ht="15.75" hidden="1" customHeight="1">
      <c r="B50" s="3288"/>
      <c r="C50" s="2685" t="s">
        <v>1975</v>
      </c>
      <c r="D50" s="2723">
        <v>99.31</v>
      </c>
      <c r="E50" s="2723">
        <v>99.91</v>
      </c>
      <c r="F50" s="2723">
        <v>99.61</v>
      </c>
      <c r="G50" s="2723">
        <v>98.53</v>
      </c>
      <c r="H50" s="2723">
        <v>99.13</v>
      </c>
      <c r="I50" s="2722">
        <v>98.83</v>
      </c>
      <c r="J50" s="2663"/>
      <c r="K50" s="2663"/>
      <c r="L50" s="2663"/>
    </row>
    <row r="51" spans="2:12" ht="15.75" hidden="1" customHeight="1">
      <c r="B51" s="3288"/>
      <c r="C51" s="2685" t="s">
        <v>349</v>
      </c>
      <c r="D51" s="2723">
        <v>100.45</v>
      </c>
      <c r="E51" s="2723">
        <v>101.05</v>
      </c>
      <c r="F51" s="2723">
        <v>100.75</v>
      </c>
      <c r="G51" s="2723">
        <v>99.253666666666689</v>
      </c>
      <c r="H51" s="2723">
        <v>99.853666666666655</v>
      </c>
      <c r="I51" s="2722">
        <v>99.553666666666672</v>
      </c>
      <c r="J51" s="2663"/>
      <c r="K51" s="2663"/>
      <c r="L51" s="2663"/>
    </row>
    <row r="52" spans="2:12" ht="15.75" hidden="1" customHeight="1">
      <c r="B52" s="3288"/>
      <c r="C52" s="2685" t="s">
        <v>348</v>
      </c>
      <c r="D52" s="2723">
        <v>99.4</v>
      </c>
      <c r="E52" s="2723">
        <v>100</v>
      </c>
      <c r="F52" s="2723">
        <v>99.7</v>
      </c>
      <c r="G52" s="2723">
        <v>99.667000000000002</v>
      </c>
      <c r="H52" s="2723">
        <v>100.26700000000001</v>
      </c>
      <c r="I52" s="2722">
        <v>99.967000000000013</v>
      </c>
      <c r="J52" s="2663"/>
      <c r="K52" s="2663"/>
      <c r="L52" s="2663"/>
    </row>
    <row r="53" spans="2:12" ht="15.75" hidden="1" customHeight="1">
      <c r="B53" s="3288"/>
      <c r="C53" s="2685" t="s">
        <v>347</v>
      </c>
      <c r="D53" s="2723">
        <v>102.16</v>
      </c>
      <c r="E53" s="2723">
        <v>102.76</v>
      </c>
      <c r="F53" s="2723">
        <v>102.46000000000001</v>
      </c>
      <c r="G53" s="2723">
        <v>100.94516129032259</v>
      </c>
      <c r="H53" s="2723">
        <v>101.54516129032258</v>
      </c>
      <c r="I53" s="2722">
        <v>101.24516129032259</v>
      </c>
      <c r="J53" s="2663"/>
      <c r="K53" s="2663"/>
      <c r="L53" s="2663"/>
    </row>
    <row r="54" spans="2:12" ht="15.75" hidden="1" customHeight="1">
      <c r="B54" s="3288"/>
      <c r="C54" s="2685" t="s">
        <v>1976</v>
      </c>
      <c r="D54" s="2723">
        <v>102.2</v>
      </c>
      <c r="E54" s="2723">
        <v>102.8</v>
      </c>
      <c r="F54" s="2723">
        <v>102.5</v>
      </c>
      <c r="G54" s="2723">
        <v>101.78375</v>
      </c>
      <c r="H54" s="2723">
        <v>102.38374999999999</v>
      </c>
      <c r="I54" s="2722">
        <v>102.08374999999999</v>
      </c>
      <c r="J54" s="2663"/>
      <c r="K54" s="2663"/>
      <c r="L54" s="2663"/>
    </row>
    <row r="55" spans="2:12" ht="15.75" hidden="1" customHeight="1">
      <c r="B55" s="3288"/>
      <c r="C55" s="2685" t="s">
        <v>345</v>
      </c>
      <c r="D55" s="2721">
        <v>101.14</v>
      </c>
      <c r="E55" s="2721">
        <v>101.74</v>
      </c>
      <c r="F55" s="2721">
        <v>101.44</v>
      </c>
      <c r="G55" s="2721">
        <v>101.45258064516129</v>
      </c>
      <c r="H55" s="2721">
        <v>102.0525806451613</v>
      </c>
      <c r="I55" s="2720">
        <v>101.75258064516129</v>
      </c>
      <c r="J55" s="2663"/>
      <c r="K55" s="2663"/>
      <c r="L55" s="2663"/>
    </row>
    <row r="56" spans="2:12" ht="15.75" hidden="1" customHeight="1">
      <c r="B56" s="3289"/>
      <c r="C56" s="2713" t="s">
        <v>1974</v>
      </c>
      <c r="D56" s="2719">
        <v>99.558333333333337</v>
      </c>
      <c r="E56" s="2719">
        <v>100.15833333333332</v>
      </c>
      <c r="F56" s="2719">
        <v>99.858333333333348</v>
      </c>
      <c r="G56" s="2719">
        <v>99.189275792547292</v>
      </c>
      <c r="H56" s="2719">
        <v>99.789275792547258</v>
      </c>
      <c r="I56" s="2718">
        <v>99.489275792547275</v>
      </c>
      <c r="J56" s="2663"/>
      <c r="K56" s="2663"/>
      <c r="L56" s="2663"/>
    </row>
    <row r="57" spans="2:12" ht="15.75" hidden="1" customHeight="1">
      <c r="B57" s="3323" t="s">
        <v>67</v>
      </c>
      <c r="C57" s="2685" t="s">
        <v>356</v>
      </c>
      <c r="D57" s="2717">
        <v>103.71</v>
      </c>
      <c r="E57" s="2717">
        <v>104.31</v>
      </c>
      <c r="F57" s="2717">
        <v>104.00999999999999</v>
      </c>
      <c r="G57" s="2717">
        <v>102.12375000000002</v>
      </c>
      <c r="H57" s="2717">
        <v>102.72375</v>
      </c>
      <c r="I57" s="2716">
        <v>102.42375000000001</v>
      </c>
      <c r="J57" s="2663"/>
      <c r="K57" s="2663"/>
      <c r="L57" s="2663"/>
    </row>
    <row r="58" spans="2:12" ht="15.75" hidden="1" customHeight="1">
      <c r="B58" s="3288"/>
      <c r="C58" s="2685" t="s">
        <v>355</v>
      </c>
      <c r="D58" s="2715">
        <v>105.92</v>
      </c>
      <c r="E58" s="2715">
        <v>106.52</v>
      </c>
      <c r="F58" s="2715">
        <v>106.22</v>
      </c>
      <c r="G58" s="2715">
        <v>105.59096774193547</v>
      </c>
      <c r="H58" s="2715">
        <v>106.19096774193549</v>
      </c>
      <c r="I58" s="2714">
        <v>105.89096774193548</v>
      </c>
      <c r="J58" s="2663"/>
      <c r="K58" s="2663"/>
      <c r="L58" s="2663"/>
    </row>
    <row r="59" spans="2:12" ht="15.75" hidden="1" customHeight="1">
      <c r="B59" s="3288"/>
      <c r="C59" s="2685" t="s">
        <v>354</v>
      </c>
      <c r="D59" s="2715">
        <v>103.49</v>
      </c>
      <c r="E59" s="2715">
        <v>104.09</v>
      </c>
      <c r="F59" s="2715">
        <v>103.78999999999999</v>
      </c>
      <c r="G59" s="2715">
        <v>104.52666666666666</v>
      </c>
      <c r="H59" s="2715">
        <v>105.12666666666668</v>
      </c>
      <c r="I59" s="2714">
        <v>104.82666666666667</v>
      </c>
      <c r="J59" s="2663"/>
      <c r="K59" s="2663"/>
      <c r="L59" s="2663"/>
    </row>
    <row r="60" spans="2:12" ht="15.75" hidden="1" customHeight="1">
      <c r="B60" s="3288"/>
      <c r="C60" s="2685" t="s">
        <v>353</v>
      </c>
      <c r="D60" s="2715">
        <v>105.46</v>
      </c>
      <c r="E60" s="2715">
        <v>106.06</v>
      </c>
      <c r="F60" s="2715">
        <v>105.75999999999999</v>
      </c>
      <c r="G60" s="2715">
        <v>104.429</v>
      </c>
      <c r="H60" s="2715">
        <v>105.02900000000001</v>
      </c>
      <c r="I60" s="2714">
        <v>104.72900000000001</v>
      </c>
      <c r="J60" s="2663"/>
      <c r="K60" s="2663"/>
      <c r="L60" s="2663"/>
    </row>
    <row r="61" spans="2:12" ht="15.75" hidden="1" customHeight="1">
      <c r="B61" s="3288"/>
      <c r="C61" s="2685" t="s">
        <v>352</v>
      </c>
      <c r="D61" s="2715">
        <v>107</v>
      </c>
      <c r="E61" s="2715">
        <v>107.6</v>
      </c>
      <c r="F61" s="2715">
        <v>107.3</v>
      </c>
      <c r="G61" s="2715">
        <v>106.20206896551723</v>
      </c>
      <c r="H61" s="2715">
        <v>106.80206896551724</v>
      </c>
      <c r="I61" s="2714">
        <v>106.50206896551722</v>
      </c>
      <c r="J61" s="2663"/>
      <c r="K61" s="2667"/>
      <c r="L61" s="2663"/>
    </row>
    <row r="62" spans="2:12" ht="15.75" hidden="1" customHeight="1">
      <c r="B62" s="3288"/>
      <c r="C62" s="2685" t="s">
        <v>351</v>
      </c>
      <c r="D62" s="2715">
        <v>106.6</v>
      </c>
      <c r="E62" s="2715">
        <v>107.2</v>
      </c>
      <c r="F62" s="2715">
        <v>106.9</v>
      </c>
      <c r="G62" s="2715">
        <v>106.06200000000003</v>
      </c>
      <c r="H62" s="2715">
        <v>106.66199999999999</v>
      </c>
      <c r="I62" s="2714">
        <v>106.36200000000001</v>
      </c>
      <c r="J62" s="2663"/>
      <c r="K62" s="2667"/>
      <c r="L62" s="2663"/>
    </row>
    <row r="63" spans="2:12" ht="15.75" hidden="1" customHeight="1">
      <c r="B63" s="3288"/>
      <c r="C63" s="2685" t="s">
        <v>360</v>
      </c>
      <c r="D63" s="2715">
        <v>108.88</v>
      </c>
      <c r="E63" s="2715">
        <v>109.48</v>
      </c>
      <c r="F63" s="2715">
        <v>109.18</v>
      </c>
      <c r="G63" s="2715">
        <v>108.18586206896553</v>
      </c>
      <c r="H63" s="2715">
        <v>108.78586206896551</v>
      </c>
      <c r="I63" s="2714">
        <v>108.48586206896553</v>
      </c>
      <c r="J63" s="2663"/>
      <c r="K63" s="2667"/>
      <c r="L63" s="2663"/>
    </row>
    <row r="64" spans="2:12" ht="15.75" hidden="1" customHeight="1">
      <c r="B64" s="3288"/>
      <c r="C64" s="2685" t="s">
        <v>349</v>
      </c>
      <c r="D64" s="2715">
        <v>107.23</v>
      </c>
      <c r="E64" s="2715">
        <v>107.83</v>
      </c>
      <c r="F64" s="2715">
        <v>107.53</v>
      </c>
      <c r="G64" s="2715">
        <v>108.52000000000001</v>
      </c>
      <c r="H64" s="2715">
        <v>109.11999999999998</v>
      </c>
      <c r="I64" s="2714">
        <v>108.82</v>
      </c>
      <c r="J64" s="2663"/>
      <c r="K64" s="2667"/>
      <c r="L64" s="2663"/>
    </row>
    <row r="65" spans="2:12" ht="15.75" hidden="1" customHeight="1">
      <c r="B65" s="3288"/>
      <c r="C65" s="2685" t="s">
        <v>348</v>
      </c>
      <c r="D65" s="2715">
        <v>105.92</v>
      </c>
      <c r="E65" s="2715">
        <v>106.52</v>
      </c>
      <c r="F65" s="2715">
        <v>106.22</v>
      </c>
      <c r="G65" s="2715">
        <v>106.24066666666664</v>
      </c>
      <c r="H65" s="2715">
        <v>106.84066666666668</v>
      </c>
      <c r="I65" s="2714">
        <v>106.54066666666665</v>
      </c>
      <c r="J65" s="2663"/>
      <c r="K65" s="2667"/>
      <c r="L65" s="2663"/>
    </row>
    <row r="66" spans="2:12" ht="15.75" hidden="1" customHeight="1">
      <c r="B66" s="3288"/>
      <c r="C66" s="2685" t="s">
        <v>347</v>
      </c>
      <c r="D66" s="2715">
        <v>106.27</v>
      </c>
      <c r="E66" s="2715">
        <v>106.87</v>
      </c>
      <c r="F66" s="2715">
        <v>106.57</v>
      </c>
      <c r="G66" s="2715">
        <v>106.12741935483871</v>
      </c>
      <c r="H66" s="2715">
        <v>106.72741935483872</v>
      </c>
      <c r="I66" s="2714">
        <v>106.42741935483872</v>
      </c>
      <c r="J66" s="2663"/>
      <c r="K66" s="2667"/>
      <c r="L66" s="2663"/>
    </row>
    <row r="67" spans="2:12" ht="15.75" hidden="1" customHeight="1">
      <c r="B67" s="3288"/>
      <c r="C67" s="2685" t="s">
        <v>346</v>
      </c>
      <c r="D67" s="2674">
        <v>107.08</v>
      </c>
      <c r="E67" s="2674">
        <v>107.68</v>
      </c>
      <c r="F67" s="2674">
        <v>107.38</v>
      </c>
      <c r="G67" s="2674">
        <v>107.05187500000002</v>
      </c>
      <c r="H67" s="2674">
        <v>107.65187499999999</v>
      </c>
      <c r="I67" s="2673">
        <v>107.35187500000001</v>
      </c>
      <c r="J67" s="2663"/>
      <c r="K67" s="2667"/>
      <c r="L67" s="2663"/>
    </row>
    <row r="68" spans="2:12" ht="15.75" hidden="1" customHeight="1">
      <c r="B68" s="3288"/>
      <c r="C68" s="2685" t="s">
        <v>345</v>
      </c>
      <c r="D68" s="2674">
        <v>106.73</v>
      </c>
      <c r="E68" s="2674">
        <v>107.33</v>
      </c>
      <c r="F68" s="2674">
        <v>107.03</v>
      </c>
      <c r="G68" s="2674">
        <v>107.56193548387097</v>
      </c>
      <c r="H68" s="2674">
        <v>108.16193548387095</v>
      </c>
      <c r="I68" s="2673">
        <v>107.86193548387095</v>
      </c>
      <c r="J68" s="2663"/>
      <c r="K68" s="2663"/>
      <c r="L68" s="2667"/>
    </row>
    <row r="69" spans="2:12" ht="15.75" hidden="1" customHeight="1">
      <c r="B69" s="3288"/>
      <c r="C69" s="2713" t="s">
        <v>1974</v>
      </c>
      <c r="D69" s="2712">
        <v>106.19083333333333</v>
      </c>
      <c r="E69" s="2712">
        <v>106.79083333333334</v>
      </c>
      <c r="F69" s="2712">
        <v>106.4908333333333</v>
      </c>
      <c r="G69" s="2712">
        <v>106.05185099570512</v>
      </c>
      <c r="H69" s="2712">
        <v>106.6518509957051</v>
      </c>
      <c r="I69" s="2711">
        <v>106.35185099570509</v>
      </c>
      <c r="J69" s="2663"/>
      <c r="K69" s="2663"/>
      <c r="L69" s="2663"/>
    </row>
    <row r="70" spans="2:12" ht="15.75" hidden="1" customHeight="1">
      <c r="B70" s="3309" t="s">
        <v>68</v>
      </c>
      <c r="C70" s="2707" t="s">
        <v>356</v>
      </c>
      <c r="D70" s="2706">
        <v>106.72</v>
      </c>
      <c r="E70" s="2706">
        <v>107.32</v>
      </c>
      <c r="F70" s="2706">
        <v>107.02</v>
      </c>
      <c r="G70" s="2706">
        <v>106.88593750000001</v>
      </c>
      <c r="H70" s="2706">
        <v>107.48593749999998</v>
      </c>
      <c r="I70" s="2710">
        <v>107.18593749999999</v>
      </c>
      <c r="J70" s="2663"/>
      <c r="K70" s="2663"/>
      <c r="L70" s="2663"/>
    </row>
    <row r="71" spans="2:12" ht="15.75" hidden="1" customHeight="1">
      <c r="B71" s="3288"/>
      <c r="C71" s="2685" t="s">
        <v>355</v>
      </c>
      <c r="D71" s="2674">
        <v>106.85</v>
      </c>
      <c r="E71" s="2674">
        <v>107.45</v>
      </c>
      <c r="F71" s="2674">
        <v>107.15</v>
      </c>
      <c r="G71" s="2674">
        <v>106.7274193548387</v>
      </c>
      <c r="H71" s="2674">
        <v>107.32741935483868</v>
      </c>
      <c r="I71" s="2673">
        <v>107.02741935483868</v>
      </c>
      <c r="J71" s="2663"/>
      <c r="K71" s="2663"/>
      <c r="L71" s="2663"/>
    </row>
    <row r="72" spans="2:12" ht="15.75" hidden="1" customHeight="1">
      <c r="B72" s="3288"/>
      <c r="C72" s="2685" t="s">
        <v>354</v>
      </c>
      <c r="D72" s="2674">
        <v>106.49</v>
      </c>
      <c r="E72" s="2674">
        <v>107.09</v>
      </c>
      <c r="F72" s="2674">
        <v>106.78999999999999</v>
      </c>
      <c r="G72" s="2674">
        <v>106.43566666666669</v>
      </c>
      <c r="H72" s="2674">
        <v>107.03566666666666</v>
      </c>
      <c r="I72" s="2673">
        <v>106.73566666666667</v>
      </c>
      <c r="J72" s="2663"/>
      <c r="K72" s="2663"/>
      <c r="L72" s="2663"/>
    </row>
    <row r="73" spans="2:12" ht="15.75" hidden="1" customHeight="1">
      <c r="B73" s="3288"/>
      <c r="C73" s="2685" t="s">
        <v>353</v>
      </c>
      <c r="D73" s="2674">
        <v>107.31</v>
      </c>
      <c r="E73" s="2674">
        <v>107.91</v>
      </c>
      <c r="F73" s="2674">
        <v>107.61</v>
      </c>
      <c r="G73" s="2674">
        <v>106.61566666666667</v>
      </c>
      <c r="H73" s="2674">
        <v>107.21566666666668</v>
      </c>
      <c r="I73" s="2673">
        <v>106.91566666666668</v>
      </c>
      <c r="J73" s="2663"/>
      <c r="K73" s="2663"/>
      <c r="L73" s="2663"/>
    </row>
    <row r="74" spans="2:12" ht="15.75" hidden="1" customHeight="1">
      <c r="B74" s="3288"/>
      <c r="C74" s="2685" t="s">
        <v>352</v>
      </c>
      <c r="D74" s="2674">
        <v>107.7</v>
      </c>
      <c r="E74" s="2674">
        <v>108.3</v>
      </c>
      <c r="F74" s="2674">
        <v>108</v>
      </c>
      <c r="G74" s="2674">
        <v>108.59133333333332</v>
      </c>
      <c r="H74" s="2674">
        <v>109.19133333333333</v>
      </c>
      <c r="I74" s="2673">
        <v>108.89133333333334</v>
      </c>
      <c r="J74" s="2663"/>
      <c r="K74" s="2663"/>
      <c r="L74" s="2663"/>
    </row>
    <row r="75" spans="2:12" ht="15.75" hidden="1" customHeight="1">
      <c r="B75" s="3288"/>
      <c r="C75" s="2685" t="s">
        <v>351</v>
      </c>
      <c r="D75" s="2674">
        <v>108.54</v>
      </c>
      <c r="E75" s="2674">
        <v>109.14</v>
      </c>
      <c r="F75" s="2674">
        <v>108.84</v>
      </c>
      <c r="G75" s="2674">
        <v>108.4448275862069</v>
      </c>
      <c r="H75" s="2674">
        <v>109.04482758620691</v>
      </c>
      <c r="I75" s="2673">
        <v>108.7448275862069</v>
      </c>
      <c r="J75" s="2663"/>
      <c r="K75" s="2663"/>
      <c r="L75" s="2663"/>
    </row>
    <row r="76" spans="2:12" ht="15.75" hidden="1" customHeight="1">
      <c r="B76" s="3288"/>
      <c r="C76" s="2685" t="s">
        <v>350</v>
      </c>
      <c r="D76" s="2674">
        <v>106.63</v>
      </c>
      <c r="E76" s="2674">
        <v>107.23</v>
      </c>
      <c r="F76" s="2674">
        <v>106.93</v>
      </c>
      <c r="G76" s="2674">
        <v>108.20103448275863</v>
      </c>
      <c r="H76" s="2674">
        <v>108.80103448275862</v>
      </c>
      <c r="I76" s="2673">
        <v>108.50103448275863</v>
      </c>
      <c r="J76" s="2663"/>
      <c r="K76" s="2663"/>
      <c r="L76" s="2663"/>
    </row>
    <row r="77" spans="2:12" ht="15.75" hidden="1" customHeight="1">
      <c r="B77" s="3288"/>
      <c r="C77" s="2685" t="s">
        <v>349</v>
      </c>
      <c r="D77" s="2674">
        <v>106.27</v>
      </c>
      <c r="E77" s="2674">
        <v>106.87</v>
      </c>
      <c r="F77" s="2674">
        <v>106.57</v>
      </c>
      <c r="G77" s="2674">
        <v>106.642</v>
      </c>
      <c r="H77" s="2674">
        <v>107.242</v>
      </c>
      <c r="I77" s="2673">
        <v>106.94200000000001</v>
      </c>
      <c r="J77" s="2663"/>
      <c r="K77" s="2663"/>
      <c r="L77" s="2663"/>
    </row>
    <row r="78" spans="2:12" ht="15.75" hidden="1" customHeight="1">
      <c r="B78" s="3288"/>
      <c r="C78" s="2685" t="s">
        <v>348</v>
      </c>
      <c r="D78" s="2674">
        <v>103.1</v>
      </c>
      <c r="E78" s="2674">
        <v>103.7</v>
      </c>
      <c r="F78" s="2674">
        <v>103.4</v>
      </c>
      <c r="G78" s="2674">
        <v>103.90870967741935</v>
      </c>
      <c r="H78" s="2674">
        <v>104.50870967741933</v>
      </c>
      <c r="I78" s="2673">
        <v>104.20870967741934</v>
      </c>
      <c r="J78" s="2663"/>
      <c r="K78" s="2663"/>
      <c r="L78" s="2663"/>
    </row>
    <row r="79" spans="2:12" ht="15.75" hidden="1" customHeight="1">
      <c r="B79" s="3288"/>
      <c r="C79" s="2685" t="s">
        <v>347</v>
      </c>
      <c r="D79" s="2674">
        <v>102.61</v>
      </c>
      <c r="E79" s="2674">
        <v>103.21</v>
      </c>
      <c r="F79" s="2674">
        <v>102.91</v>
      </c>
      <c r="G79" s="2674">
        <v>102.69709677419354</v>
      </c>
      <c r="H79" s="2674">
        <v>103.29709677419355</v>
      </c>
      <c r="I79" s="2673">
        <v>102.99709677419355</v>
      </c>
      <c r="J79" s="2663"/>
      <c r="K79" s="2667"/>
      <c r="L79" s="2663"/>
    </row>
    <row r="80" spans="2:12" ht="15.75" hidden="1" customHeight="1">
      <c r="B80" s="3288"/>
      <c r="C80" s="2685" t="s">
        <v>346</v>
      </c>
      <c r="D80" s="2674">
        <v>102.77</v>
      </c>
      <c r="E80" s="2674">
        <v>103.37</v>
      </c>
      <c r="F80" s="2674">
        <v>103.07</v>
      </c>
      <c r="G80" s="2674">
        <v>102.82129032258065</v>
      </c>
      <c r="H80" s="2674">
        <v>103.42129032258065</v>
      </c>
      <c r="I80" s="2673">
        <v>103.12129032258065</v>
      </c>
      <c r="J80" s="2663"/>
      <c r="K80" s="2667"/>
      <c r="L80" s="2663"/>
    </row>
    <row r="81" spans="2:20" ht="15.75" hidden="1" customHeight="1">
      <c r="B81" s="3288"/>
      <c r="C81" s="2704" t="s">
        <v>345</v>
      </c>
      <c r="D81" s="2703">
        <v>102.86</v>
      </c>
      <c r="E81" s="2703">
        <v>103.46</v>
      </c>
      <c r="F81" s="2703">
        <v>103.16</v>
      </c>
      <c r="G81" s="2703">
        <v>102.97903225806451</v>
      </c>
      <c r="H81" s="2703">
        <v>103.57903225806453</v>
      </c>
      <c r="I81" s="2702">
        <v>103.27903225806452</v>
      </c>
      <c r="J81" s="2663"/>
      <c r="K81" s="2667"/>
      <c r="L81" s="2667"/>
    </row>
    <row r="82" spans="2:20" ht="15.75" hidden="1" customHeight="1" thickBot="1">
      <c r="B82" s="3310"/>
      <c r="C82" s="2709" t="s">
        <v>1974</v>
      </c>
      <c r="D82" s="2708">
        <v>105.65416666666665</v>
      </c>
      <c r="E82" s="2708">
        <v>106.25416666666668</v>
      </c>
      <c r="F82" s="2708">
        <v>105.95416666666667</v>
      </c>
      <c r="G82" s="2708">
        <v>105.91250121856073</v>
      </c>
      <c r="H82" s="2708">
        <v>106.51250121856073</v>
      </c>
      <c r="I82" s="2699">
        <v>106.21250121856076</v>
      </c>
      <c r="J82" s="2663"/>
      <c r="K82" s="2667"/>
      <c r="L82" s="2667"/>
    </row>
    <row r="83" spans="2:20" ht="15.75" customHeight="1">
      <c r="B83" s="3309" t="s">
        <v>69</v>
      </c>
      <c r="C83" s="2707" t="s">
        <v>356</v>
      </c>
      <c r="D83" s="2706">
        <v>102.29</v>
      </c>
      <c r="E83" s="2706">
        <v>102.89</v>
      </c>
      <c r="F83" s="2706">
        <v>102.59</v>
      </c>
      <c r="G83" s="2706">
        <v>102.28999999999998</v>
      </c>
      <c r="H83" s="2706">
        <v>102.89000000000001</v>
      </c>
      <c r="I83" s="2673">
        <v>102.59</v>
      </c>
      <c r="J83" s="2663"/>
      <c r="K83" s="2668"/>
      <c r="L83" s="2668"/>
      <c r="Q83" s="2705"/>
    </row>
    <row r="84" spans="2:20" ht="15.75" customHeight="1">
      <c r="B84" s="3288"/>
      <c r="C84" s="2685" t="s">
        <v>355</v>
      </c>
      <c r="D84" s="2674">
        <v>102.22</v>
      </c>
      <c r="E84" s="2674">
        <v>102.82</v>
      </c>
      <c r="F84" s="2674">
        <v>102.52</v>
      </c>
      <c r="G84" s="2674">
        <v>102.15354838709678</v>
      </c>
      <c r="H84" s="2674">
        <v>102.75354838709676</v>
      </c>
      <c r="I84" s="2673">
        <v>102.45354838709676</v>
      </c>
      <c r="J84" s="2663"/>
      <c r="K84" s="2668"/>
      <c r="L84" s="2668"/>
      <c r="Q84" s="2705"/>
      <c r="T84" s="2705"/>
    </row>
    <row r="85" spans="2:20" ht="15.75" customHeight="1">
      <c r="B85" s="3288"/>
      <c r="C85" s="2685" t="s">
        <v>354</v>
      </c>
      <c r="D85" s="2674">
        <v>103.29</v>
      </c>
      <c r="E85" s="2674">
        <v>103.89</v>
      </c>
      <c r="F85" s="2674">
        <v>103.59</v>
      </c>
      <c r="G85" s="2674">
        <v>103.68709677419353</v>
      </c>
      <c r="H85" s="2674">
        <v>104.28709677419357</v>
      </c>
      <c r="I85" s="2673">
        <v>103.98709677419356</v>
      </c>
      <c r="J85" s="2663"/>
      <c r="K85" s="2668"/>
      <c r="L85" s="2668"/>
      <c r="Q85" s="2705"/>
      <c r="T85" s="2705"/>
    </row>
    <row r="86" spans="2:20" ht="15.75" customHeight="1">
      <c r="B86" s="3288"/>
      <c r="C86" s="2685" t="s">
        <v>353</v>
      </c>
      <c r="D86" s="2674">
        <v>104.04</v>
      </c>
      <c r="E86" s="2674">
        <v>104.64</v>
      </c>
      <c r="F86" s="2674">
        <v>104.34</v>
      </c>
      <c r="G86" s="2674">
        <v>103.63419354838709</v>
      </c>
      <c r="H86" s="2674">
        <v>104.23419354838707</v>
      </c>
      <c r="I86" s="2673">
        <v>103.93419354838707</v>
      </c>
      <c r="J86" s="2663"/>
      <c r="K86" s="2668"/>
      <c r="L86" s="2668"/>
      <c r="Q86" s="2705"/>
      <c r="T86" s="2705"/>
    </row>
    <row r="87" spans="2:20" ht="15.75" customHeight="1">
      <c r="B87" s="3288"/>
      <c r="C87" s="2685" t="s">
        <v>352</v>
      </c>
      <c r="D87" s="2674">
        <v>102.65</v>
      </c>
      <c r="E87" s="2674">
        <v>103.25</v>
      </c>
      <c r="F87" s="2674">
        <v>102.95</v>
      </c>
      <c r="G87" s="2674">
        <v>103.08379310344827</v>
      </c>
      <c r="H87" s="2674">
        <v>103.68379310344827</v>
      </c>
      <c r="I87" s="2673">
        <v>103.38379310344827</v>
      </c>
      <c r="J87" s="2663"/>
      <c r="K87" s="2668"/>
      <c r="L87" s="2668"/>
      <c r="Q87" s="2705"/>
      <c r="T87" s="2705"/>
    </row>
    <row r="88" spans="2:20" ht="15.75" customHeight="1">
      <c r="B88" s="3288"/>
      <c r="C88" s="2685" t="s">
        <v>351</v>
      </c>
      <c r="D88" s="2674">
        <v>101.52</v>
      </c>
      <c r="E88" s="2674">
        <v>102.12</v>
      </c>
      <c r="F88" s="2674">
        <v>101.82</v>
      </c>
      <c r="G88" s="2674">
        <v>101.83166666666668</v>
      </c>
      <c r="H88" s="2674">
        <v>102.43166666666666</v>
      </c>
      <c r="I88" s="2673">
        <v>102.13166666666666</v>
      </c>
      <c r="J88" s="2663"/>
      <c r="K88" s="2668"/>
      <c r="L88" s="2668"/>
      <c r="Q88" s="2705"/>
      <c r="T88" s="2705"/>
    </row>
    <row r="89" spans="2:20" ht="15.75" customHeight="1">
      <c r="B89" s="3288"/>
      <c r="C89" s="2685" t="s">
        <v>350</v>
      </c>
      <c r="D89" s="2674">
        <v>102.74</v>
      </c>
      <c r="E89" s="2674">
        <v>103.34</v>
      </c>
      <c r="F89" s="2674">
        <v>103.03999999999999</v>
      </c>
      <c r="G89" s="2674">
        <v>101.93551724137932</v>
      </c>
      <c r="H89" s="2674">
        <v>102.5355172413793</v>
      </c>
      <c r="I89" s="2673">
        <v>102.23551724137931</v>
      </c>
      <c r="J89" s="2663"/>
      <c r="K89" s="2668"/>
      <c r="L89" s="2668"/>
      <c r="Q89" s="2705"/>
    </row>
    <row r="90" spans="2:20" ht="15.75" customHeight="1">
      <c r="B90" s="3288"/>
      <c r="C90" s="2685" t="s">
        <v>349</v>
      </c>
      <c r="D90" s="2674">
        <v>103.53</v>
      </c>
      <c r="E90" s="2674">
        <v>104.13</v>
      </c>
      <c r="F90" s="2674">
        <v>103.83</v>
      </c>
      <c r="G90" s="2674">
        <v>103.34766666666668</v>
      </c>
      <c r="H90" s="2674">
        <v>103.94766666666668</v>
      </c>
      <c r="I90" s="2673">
        <v>103.64766666666668</v>
      </c>
      <c r="J90" s="2663"/>
      <c r="K90" s="2668"/>
      <c r="L90" s="2668"/>
      <c r="Q90" s="2705"/>
    </row>
    <row r="91" spans="2:20" ht="15.75" customHeight="1">
      <c r="B91" s="3288"/>
      <c r="C91" s="2685" t="s">
        <v>348</v>
      </c>
      <c r="D91" s="2674">
        <v>104.12</v>
      </c>
      <c r="E91" s="2674">
        <v>104.72</v>
      </c>
      <c r="F91" s="2674">
        <v>104.42</v>
      </c>
      <c r="G91" s="2674">
        <v>103.79666666666668</v>
      </c>
      <c r="H91" s="2674">
        <v>104.39666666666666</v>
      </c>
      <c r="I91" s="2673">
        <v>104.09666666666666</v>
      </c>
      <c r="J91" s="2663"/>
      <c r="K91" s="2668"/>
      <c r="L91" s="2668"/>
    </row>
    <row r="92" spans="2:20" ht="15.75" customHeight="1">
      <c r="B92" s="3288"/>
      <c r="C92" s="2685" t="s">
        <v>347</v>
      </c>
      <c r="D92" s="2674">
        <v>107.43</v>
      </c>
      <c r="E92" s="2674">
        <v>108.03</v>
      </c>
      <c r="F92" s="2674">
        <v>107.73</v>
      </c>
      <c r="G92" s="2674">
        <v>106.08032258064517</v>
      </c>
      <c r="H92" s="2674">
        <v>106.68032258064517</v>
      </c>
      <c r="I92" s="2673">
        <v>106.38032258064517</v>
      </c>
      <c r="J92" s="2667"/>
      <c r="K92" s="2668"/>
      <c r="L92" s="2668"/>
    </row>
    <row r="93" spans="2:20" ht="15.75" customHeight="1">
      <c r="B93" s="3288"/>
      <c r="C93" s="2685" t="s">
        <v>346</v>
      </c>
      <c r="D93" s="2674">
        <v>107.94</v>
      </c>
      <c r="E93" s="2674">
        <v>108.54</v>
      </c>
      <c r="F93" s="2674">
        <v>108.24000000000001</v>
      </c>
      <c r="G93" s="2674">
        <v>107.88774193548387</v>
      </c>
      <c r="H93" s="2674">
        <v>108.48774193548388</v>
      </c>
      <c r="I93" s="2673">
        <v>108.18774193548387</v>
      </c>
      <c r="J93" s="2667"/>
      <c r="K93" s="2668"/>
      <c r="L93" s="2668"/>
    </row>
    <row r="94" spans="2:20" ht="15.75" customHeight="1">
      <c r="B94" s="3288"/>
      <c r="C94" s="2704" t="s">
        <v>345</v>
      </c>
      <c r="D94" s="2703">
        <v>109.34</v>
      </c>
      <c r="E94" s="2703">
        <v>109.94</v>
      </c>
      <c r="F94" s="2703">
        <v>109.64</v>
      </c>
      <c r="G94" s="2703">
        <v>109.14781249999999</v>
      </c>
      <c r="H94" s="2703">
        <v>109.74781249999999</v>
      </c>
      <c r="I94" s="2702">
        <v>109.4478125</v>
      </c>
      <c r="J94" s="2667"/>
      <c r="K94" s="2667"/>
      <c r="L94" s="2668"/>
      <c r="M94" s="2668"/>
      <c r="N94" s="2668"/>
      <c r="O94" s="2668"/>
      <c r="P94" s="2668"/>
    </row>
    <row r="95" spans="2:20" ht="15.75" customHeight="1" thickBot="1">
      <c r="B95" s="3310"/>
      <c r="C95" s="2701" t="s">
        <v>1974</v>
      </c>
      <c r="D95" s="2700">
        <v>104.25916666666666</v>
      </c>
      <c r="E95" s="2700">
        <v>104.85916666666668</v>
      </c>
      <c r="F95" s="2700">
        <v>104.55916666666668</v>
      </c>
      <c r="G95" s="2700">
        <v>104.07300217255283</v>
      </c>
      <c r="H95" s="2700">
        <v>104.67300217255281</v>
      </c>
      <c r="I95" s="2699">
        <v>104.37300217255284</v>
      </c>
      <c r="J95" s="2663"/>
      <c r="K95" s="2667"/>
      <c r="L95" s="2668"/>
      <c r="M95" s="2668"/>
      <c r="N95" s="2668"/>
      <c r="O95" s="2668"/>
      <c r="P95" s="2668"/>
    </row>
    <row r="96" spans="2:20" ht="15.75" customHeight="1" thickTop="1">
      <c r="B96" s="3309" t="s">
        <v>70</v>
      </c>
      <c r="C96" s="2685" t="s">
        <v>356</v>
      </c>
      <c r="D96" s="2674">
        <v>111.54</v>
      </c>
      <c r="E96" s="2674">
        <v>112.14</v>
      </c>
      <c r="F96" s="2674">
        <v>111.84</v>
      </c>
      <c r="G96" s="2674">
        <v>109.83064516129029</v>
      </c>
      <c r="H96" s="2674">
        <v>110.43064516129036</v>
      </c>
      <c r="I96" s="2673">
        <v>110.13064516129032</v>
      </c>
      <c r="J96" s="2667"/>
      <c r="K96" s="2667"/>
      <c r="L96" s="2667"/>
      <c r="M96" s="2668"/>
      <c r="N96" s="2668"/>
      <c r="O96" s="2668"/>
      <c r="P96" s="2668"/>
      <c r="R96" s="2666"/>
    </row>
    <row r="97" spans="2:18" ht="15.75" customHeight="1">
      <c r="B97" s="3288"/>
      <c r="C97" s="2685" t="s">
        <v>355</v>
      </c>
      <c r="D97" s="2674">
        <v>114.66</v>
      </c>
      <c r="E97" s="2674">
        <v>115.26</v>
      </c>
      <c r="F97" s="2674">
        <v>114.96000000000001</v>
      </c>
      <c r="G97" s="2674">
        <v>113.2225806451613</v>
      </c>
      <c r="H97" s="2674">
        <v>113.8225806451613</v>
      </c>
      <c r="I97" s="2673">
        <v>113.5225806451613</v>
      </c>
      <c r="J97" s="2663"/>
      <c r="K97" s="2667"/>
      <c r="L97" s="2667"/>
      <c r="M97" s="2668"/>
      <c r="N97" s="2668"/>
      <c r="O97" s="2668"/>
      <c r="P97" s="2668"/>
      <c r="R97" s="2666"/>
    </row>
    <row r="98" spans="2:18" ht="15.75" customHeight="1">
      <c r="B98" s="3288"/>
      <c r="C98" s="2685" t="s">
        <v>354</v>
      </c>
      <c r="D98" s="2674">
        <v>117.24</v>
      </c>
      <c r="E98" s="2674">
        <v>117.84</v>
      </c>
      <c r="F98" s="2674">
        <v>117.53999999999999</v>
      </c>
      <c r="G98" s="2674">
        <v>116.63032258064518</v>
      </c>
      <c r="H98" s="2674">
        <v>117.23032258064515</v>
      </c>
      <c r="I98" s="2673">
        <v>116.93032258064517</v>
      </c>
      <c r="J98" s="2663"/>
      <c r="K98" s="2667"/>
      <c r="L98" s="2667"/>
      <c r="M98" s="2668"/>
      <c r="N98" s="2668"/>
      <c r="O98" s="2668"/>
      <c r="P98" s="2668"/>
      <c r="R98" s="2666"/>
    </row>
    <row r="99" spans="2:18" ht="15.75" customHeight="1">
      <c r="B99" s="3288"/>
      <c r="C99" s="2685" t="s">
        <v>353</v>
      </c>
      <c r="D99" s="2674">
        <v>114.88</v>
      </c>
      <c r="E99" s="2674">
        <v>115.48</v>
      </c>
      <c r="F99" s="2674">
        <v>115.18</v>
      </c>
      <c r="G99" s="2674">
        <v>116.63066666666667</v>
      </c>
      <c r="H99" s="2674">
        <v>117.23066666666665</v>
      </c>
      <c r="I99" s="2673">
        <v>116.93066666666667</v>
      </c>
      <c r="J99" s="2663"/>
      <c r="K99" s="2667"/>
      <c r="L99" s="2667"/>
      <c r="M99" s="2668"/>
      <c r="N99" s="2668"/>
      <c r="O99" s="2668"/>
      <c r="P99" s="2668"/>
      <c r="R99" s="2666"/>
    </row>
    <row r="100" spans="2:18" ht="15.75" customHeight="1">
      <c r="B100" s="3288"/>
      <c r="C100" s="2685" t="s">
        <v>352</v>
      </c>
      <c r="D100" s="2674">
        <v>114.74</v>
      </c>
      <c r="E100" s="2674">
        <v>115.34</v>
      </c>
      <c r="F100" s="2674">
        <v>115.03999999999999</v>
      </c>
      <c r="G100" s="2674">
        <v>113.22</v>
      </c>
      <c r="H100" s="2674">
        <v>113.82</v>
      </c>
      <c r="I100" s="2673">
        <v>113.52</v>
      </c>
      <c r="J100" s="2663"/>
      <c r="K100" s="2667"/>
      <c r="L100" s="2667"/>
      <c r="M100" s="2668"/>
      <c r="N100" s="2668"/>
      <c r="O100" s="2668"/>
      <c r="P100" s="2668"/>
      <c r="R100" s="2666"/>
    </row>
    <row r="101" spans="2:18" ht="15.75" customHeight="1">
      <c r="B101" s="3288"/>
      <c r="C101" s="2685" t="s">
        <v>351</v>
      </c>
      <c r="D101" s="2674">
        <v>112.48</v>
      </c>
      <c r="E101" s="2674">
        <v>113.08</v>
      </c>
      <c r="F101" s="2674">
        <v>112.78</v>
      </c>
      <c r="G101" s="2674">
        <v>112.12</v>
      </c>
      <c r="H101" s="2674">
        <v>112.72</v>
      </c>
      <c r="I101" s="2673">
        <v>112.42</v>
      </c>
      <c r="J101" s="2663"/>
      <c r="K101" s="2667"/>
      <c r="L101" s="2667"/>
      <c r="M101" s="2668"/>
      <c r="N101" s="2668"/>
      <c r="O101" s="2668"/>
      <c r="P101" s="2668"/>
      <c r="R101" s="2666"/>
    </row>
    <row r="102" spans="2:18" ht="15.75" customHeight="1">
      <c r="B102" s="3288"/>
      <c r="C102" s="2685" t="s">
        <v>350</v>
      </c>
      <c r="D102" s="2674">
        <v>113.58</v>
      </c>
      <c r="E102" s="2674">
        <v>114.18</v>
      </c>
      <c r="F102" s="2674">
        <v>113.88</v>
      </c>
      <c r="G102" s="2674">
        <v>113.69379310344827</v>
      </c>
      <c r="H102" s="2674">
        <v>114.29379310344828</v>
      </c>
      <c r="I102" s="2673">
        <v>113.99379310344827</v>
      </c>
      <c r="J102" s="2663"/>
      <c r="K102" s="2667"/>
      <c r="L102" s="2667"/>
      <c r="M102" s="2668"/>
      <c r="N102" s="2668"/>
      <c r="O102" s="2668"/>
      <c r="P102" s="2668"/>
      <c r="R102" s="2666"/>
    </row>
    <row r="103" spans="2:18" ht="15.75" customHeight="1">
      <c r="B103" s="3288"/>
      <c r="C103" s="2685" t="s">
        <v>349</v>
      </c>
      <c r="D103" s="2674">
        <v>110.96</v>
      </c>
      <c r="E103" s="2674">
        <v>111.56</v>
      </c>
      <c r="F103" s="2674">
        <v>111.25999999999999</v>
      </c>
      <c r="G103" s="2674">
        <v>112.92</v>
      </c>
      <c r="H103" s="2674">
        <v>113.52</v>
      </c>
      <c r="I103" s="2673">
        <v>113.22</v>
      </c>
      <c r="J103" s="2663"/>
      <c r="K103" s="2667"/>
      <c r="L103" s="2667"/>
      <c r="M103" s="2668"/>
      <c r="N103" s="2668"/>
      <c r="O103" s="2668"/>
      <c r="P103" s="2668"/>
      <c r="R103" s="2666"/>
    </row>
    <row r="104" spans="2:18" ht="15.75" customHeight="1">
      <c r="B104" s="3288"/>
      <c r="C104" s="2685" t="s">
        <v>348</v>
      </c>
      <c r="D104" s="2674">
        <v>110.35</v>
      </c>
      <c r="E104" s="2674">
        <v>110.95</v>
      </c>
      <c r="F104" s="2674">
        <v>110.65</v>
      </c>
      <c r="G104" s="2674">
        <v>110.18</v>
      </c>
      <c r="H104" s="2674">
        <v>110.78</v>
      </c>
      <c r="I104" s="2673">
        <v>110.48</v>
      </c>
      <c r="J104" s="2663"/>
      <c r="K104" s="2667"/>
      <c r="L104" s="2667"/>
      <c r="M104" s="2668"/>
      <c r="N104" s="2668"/>
      <c r="O104" s="2668"/>
      <c r="P104" s="2668"/>
      <c r="R104" s="2666"/>
    </row>
    <row r="105" spans="2:18" ht="15.75" customHeight="1">
      <c r="B105" s="3288"/>
      <c r="C105" s="2685" t="s">
        <v>347</v>
      </c>
      <c r="D105" s="2674">
        <v>112.56</v>
      </c>
      <c r="E105" s="2674">
        <v>113.16</v>
      </c>
      <c r="F105" s="2674">
        <v>112.86</v>
      </c>
      <c r="G105" s="2674">
        <v>111.12</v>
      </c>
      <c r="H105" s="2674">
        <v>111.72</v>
      </c>
      <c r="I105" s="2673">
        <v>111.42</v>
      </c>
      <c r="J105" s="2663"/>
      <c r="K105" s="2667"/>
      <c r="L105" s="2667"/>
      <c r="M105" s="2668"/>
      <c r="N105" s="2668"/>
      <c r="O105" s="2668"/>
      <c r="P105" s="2668"/>
      <c r="R105" s="2666"/>
    </row>
    <row r="106" spans="2:18" ht="15.75" customHeight="1">
      <c r="B106" s="3288"/>
      <c r="C106" s="2685" t="s">
        <v>346</v>
      </c>
      <c r="D106" s="2674">
        <v>111.39</v>
      </c>
      <c r="E106" s="2674">
        <v>111.99</v>
      </c>
      <c r="F106" s="2674">
        <v>111.69</v>
      </c>
      <c r="G106" s="2674">
        <v>111.22</v>
      </c>
      <c r="H106" s="2674">
        <v>111.82</v>
      </c>
      <c r="I106" s="2673">
        <v>111.52</v>
      </c>
      <c r="J106" s="2667"/>
      <c r="K106" s="2667"/>
      <c r="L106" s="2667"/>
      <c r="M106" s="2668"/>
      <c r="N106" s="2668"/>
      <c r="O106" s="2668"/>
      <c r="P106" s="2668"/>
      <c r="R106" s="2666"/>
    </row>
    <row r="107" spans="2:18" ht="15.75" customHeight="1">
      <c r="B107" s="3288"/>
      <c r="C107" s="2685" t="s">
        <v>345</v>
      </c>
      <c r="D107" s="2674">
        <v>109.36</v>
      </c>
      <c r="E107" s="2674">
        <v>109.96</v>
      </c>
      <c r="F107" s="2674">
        <v>109.66</v>
      </c>
      <c r="G107" s="2674">
        <v>110.17</v>
      </c>
      <c r="H107" s="2674">
        <v>110.77</v>
      </c>
      <c r="I107" s="2673">
        <v>110.47</v>
      </c>
      <c r="J107" s="2667"/>
      <c r="K107" s="2691"/>
      <c r="L107" s="2667"/>
      <c r="M107" s="2667"/>
      <c r="N107" s="2668"/>
      <c r="O107" s="2668"/>
      <c r="P107" s="2668"/>
      <c r="R107" s="2666"/>
    </row>
    <row r="108" spans="2:18" ht="15.75" customHeight="1" thickBot="1">
      <c r="B108" s="3288"/>
      <c r="C108" s="2701" t="s">
        <v>1974</v>
      </c>
      <c r="D108" s="2700">
        <v>112.81166666666667</v>
      </c>
      <c r="E108" s="2700">
        <v>113.41166666666669</v>
      </c>
      <c r="F108" s="2700">
        <v>113.11166666666668</v>
      </c>
      <c r="G108" s="2700">
        <v>112.57983401310099</v>
      </c>
      <c r="H108" s="2700">
        <v>113.17983401310096</v>
      </c>
      <c r="I108" s="2699">
        <v>112.87983401310099</v>
      </c>
      <c r="J108" s="2668"/>
      <c r="K108" s="2691"/>
      <c r="L108" s="2667"/>
      <c r="M108" s="2667"/>
      <c r="R108" s="2666"/>
    </row>
    <row r="109" spans="2:18" ht="15.75" customHeight="1" thickTop="1">
      <c r="B109" s="3309" t="s">
        <v>71</v>
      </c>
      <c r="C109" s="2687" t="s">
        <v>356</v>
      </c>
      <c r="D109" s="2682">
        <v>113.55</v>
      </c>
      <c r="E109" s="2682">
        <v>114.15</v>
      </c>
      <c r="F109" s="2682">
        <v>113.85</v>
      </c>
      <c r="G109" s="2682">
        <v>111.26</v>
      </c>
      <c r="H109" s="2682">
        <v>111.86</v>
      </c>
      <c r="I109" s="2681">
        <v>111.56</v>
      </c>
      <c r="J109" s="2668"/>
      <c r="K109" s="2691"/>
      <c r="L109" s="2667"/>
      <c r="M109" s="2667"/>
      <c r="N109" s="2667"/>
      <c r="O109" s="2667"/>
      <c r="P109" s="2667"/>
      <c r="R109" s="2666"/>
    </row>
    <row r="110" spans="2:18" ht="15.75" customHeight="1">
      <c r="B110" s="3288"/>
      <c r="C110" s="2685" t="s">
        <v>355</v>
      </c>
      <c r="D110" s="2674">
        <v>114.26</v>
      </c>
      <c r="E110" s="2674">
        <v>114.86</v>
      </c>
      <c r="F110" s="2674">
        <v>114.56</v>
      </c>
      <c r="G110" s="2674">
        <v>114.21</v>
      </c>
      <c r="H110" s="2674">
        <v>114.81</v>
      </c>
      <c r="I110" s="2673">
        <v>114.50999999999999</v>
      </c>
      <c r="J110" s="2668"/>
      <c r="K110" s="2691"/>
      <c r="L110" s="2667"/>
      <c r="M110" s="2667"/>
      <c r="N110" s="2667"/>
      <c r="O110" s="2667"/>
      <c r="P110" s="2667"/>
      <c r="R110" s="2666"/>
    </row>
    <row r="111" spans="2:18" ht="15.75" customHeight="1">
      <c r="B111" s="3288"/>
      <c r="C111" s="2685" t="s">
        <v>354</v>
      </c>
      <c r="D111" s="2674">
        <v>114</v>
      </c>
      <c r="E111" s="2674">
        <v>114.6</v>
      </c>
      <c r="F111" s="2674">
        <v>114.3</v>
      </c>
      <c r="G111" s="2674">
        <v>113.34</v>
      </c>
      <c r="H111" s="2674">
        <v>113.94</v>
      </c>
      <c r="I111" s="2673">
        <v>113.64</v>
      </c>
      <c r="J111" s="2668"/>
      <c r="K111" s="2691"/>
      <c r="L111" s="2667"/>
      <c r="M111" s="2667"/>
      <c r="N111" s="2667"/>
      <c r="O111" s="2667"/>
      <c r="P111" s="2667"/>
      <c r="R111" s="2666"/>
    </row>
    <row r="112" spans="2:18" ht="15.75" customHeight="1">
      <c r="B112" s="3288"/>
      <c r="C112" s="2685" t="s">
        <v>353</v>
      </c>
      <c r="D112" s="2674">
        <v>114.56</v>
      </c>
      <c r="E112" s="2674">
        <v>115.16</v>
      </c>
      <c r="F112" s="2674">
        <v>114.86</v>
      </c>
      <c r="G112" s="2674">
        <v>113.48</v>
      </c>
      <c r="H112" s="2674">
        <v>114.08</v>
      </c>
      <c r="I112" s="2673">
        <v>113.78</v>
      </c>
      <c r="J112" s="2668"/>
      <c r="K112" s="2691"/>
      <c r="L112" s="2667"/>
      <c r="M112" s="2667"/>
      <c r="N112" s="2667"/>
      <c r="O112" s="2667"/>
      <c r="P112" s="2667"/>
      <c r="R112" s="2666"/>
    </row>
    <row r="113" spans="2:18" ht="15.75" customHeight="1">
      <c r="B113" s="3288"/>
      <c r="C113" s="2685" t="s">
        <v>352</v>
      </c>
      <c r="D113" s="2674">
        <v>113</v>
      </c>
      <c r="E113" s="2674">
        <v>113.6</v>
      </c>
      <c r="F113" s="2674">
        <v>113.3</v>
      </c>
      <c r="G113" s="2674">
        <v>113.99733333333334</v>
      </c>
      <c r="H113" s="2674">
        <v>114.597333333333</v>
      </c>
      <c r="I113" s="2673">
        <v>114.29733333333334</v>
      </c>
      <c r="J113" s="2668"/>
      <c r="K113" s="2691"/>
      <c r="L113" s="2667"/>
      <c r="M113" s="2667"/>
      <c r="N113" s="2667"/>
      <c r="O113" s="2667"/>
      <c r="P113" s="2667"/>
      <c r="R113" s="2666"/>
    </row>
    <row r="114" spans="2:18" ht="15.75" customHeight="1">
      <c r="B114" s="3288"/>
      <c r="C114" s="2685" t="s">
        <v>351</v>
      </c>
      <c r="D114" s="2674">
        <v>113.08</v>
      </c>
      <c r="E114" s="2674">
        <v>113.68</v>
      </c>
      <c r="F114" s="2674">
        <v>113.38</v>
      </c>
      <c r="G114" s="2674">
        <v>113.77</v>
      </c>
      <c r="H114" s="2674">
        <v>114.37</v>
      </c>
      <c r="I114" s="2673">
        <v>114.07</v>
      </c>
      <c r="J114" s="2668"/>
      <c r="K114" s="2691"/>
      <c r="L114" s="2667"/>
      <c r="M114" s="2667"/>
      <c r="N114" s="2667"/>
      <c r="O114" s="2667"/>
      <c r="P114" s="2667"/>
      <c r="R114" s="2666"/>
    </row>
    <row r="115" spans="2:18" ht="15.75" customHeight="1">
      <c r="B115" s="3288"/>
      <c r="C115" s="2685" t="s">
        <v>350</v>
      </c>
      <c r="D115" s="2674">
        <v>113.76</v>
      </c>
      <c r="E115" s="2674">
        <v>114.36</v>
      </c>
      <c r="F115" s="2674">
        <v>114.06</v>
      </c>
      <c r="G115" s="2674">
        <v>113.68</v>
      </c>
      <c r="H115" s="2674">
        <v>114.28</v>
      </c>
      <c r="I115" s="2673">
        <v>113.98</v>
      </c>
      <c r="J115" s="2668"/>
      <c r="K115" s="2691"/>
      <c r="L115" s="2667"/>
      <c r="M115" s="2667"/>
      <c r="N115" s="2667"/>
      <c r="O115" s="2667"/>
      <c r="P115" s="2667"/>
      <c r="R115" s="2666"/>
    </row>
    <row r="116" spans="2:18" ht="15.75" customHeight="1">
      <c r="B116" s="3288"/>
      <c r="C116" s="2685" t="s">
        <v>349</v>
      </c>
      <c r="D116" s="2674">
        <v>118.44</v>
      </c>
      <c r="E116" s="2674">
        <v>119.04</v>
      </c>
      <c r="F116" s="2674">
        <v>118.74000000000001</v>
      </c>
      <c r="G116" s="2674">
        <v>115.51</v>
      </c>
      <c r="H116" s="2674">
        <v>116.11</v>
      </c>
      <c r="I116" s="2673">
        <v>115.81</v>
      </c>
      <c r="J116" s="2668"/>
      <c r="K116" s="2691"/>
      <c r="L116" s="2667"/>
      <c r="M116" s="2667"/>
      <c r="N116" s="2667"/>
      <c r="O116" s="2667"/>
      <c r="P116" s="2667"/>
      <c r="R116" s="2666"/>
    </row>
    <row r="117" spans="2:18" ht="15.75" customHeight="1">
      <c r="B117" s="3288"/>
      <c r="C117" s="2685" t="s">
        <v>348</v>
      </c>
      <c r="D117" s="2674">
        <v>121.76</v>
      </c>
      <c r="E117" s="2674">
        <v>122.36</v>
      </c>
      <c r="F117" s="2674">
        <v>122.06</v>
      </c>
      <c r="G117" s="2674">
        <v>120.29</v>
      </c>
      <c r="H117" s="2674">
        <v>120.89</v>
      </c>
      <c r="I117" s="2673">
        <v>120.59</v>
      </c>
      <c r="J117" s="2668"/>
      <c r="K117" s="2691"/>
      <c r="L117" s="2667"/>
      <c r="M117" s="2667"/>
      <c r="N117" s="2667"/>
      <c r="O117" s="2667"/>
      <c r="P117" s="2667"/>
      <c r="R117" s="2666"/>
    </row>
    <row r="118" spans="2:18" ht="15.75" customHeight="1">
      <c r="B118" s="3288"/>
      <c r="C118" s="2685" t="s">
        <v>347</v>
      </c>
      <c r="D118" s="2674">
        <v>120.51</v>
      </c>
      <c r="E118" s="2674">
        <v>121.11</v>
      </c>
      <c r="F118" s="2674">
        <v>120.81</v>
      </c>
      <c r="G118" s="2674">
        <v>121.31</v>
      </c>
      <c r="H118" s="2674">
        <v>121.91</v>
      </c>
      <c r="I118" s="2673">
        <v>121.61</v>
      </c>
      <c r="J118" s="2668"/>
      <c r="K118" s="2691"/>
      <c r="L118" s="2667"/>
      <c r="M118" s="2667"/>
      <c r="N118" s="2667"/>
      <c r="O118" s="2667"/>
      <c r="P118" s="2667"/>
      <c r="R118" s="2666"/>
    </row>
    <row r="119" spans="2:18" ht="15.75" customHeight="1">
      <c r="B119" s="3288"/>
      <c r="C119" s="2685" t="s">
        <v>346</v>
      </c>
      <c r="D119" s="2674">
        <v>121.05</v>
      </c>
      <c r="E119" s="2674">
        <v>121.65</v>
      </c>
      <c r="F119" s="2674">
        <v>121.35</v>
      </c>
      <c r="G119" s="2674">
        <v>120.7825806451613</v>
      </c>
      <c r="H119" s="2674">
        <v>121.38258064516127</v>
      </c>
      <c r="I119" s="2673">
        <v>121.08258064516129</v>
      </c>
      <c r="J119" s="2668"/>
      <c r="K119" s="2691"/>
      <c r="L119" s="2667"/>
      <c r="M119" s="2667"/>
      <c r="N119" s="2667"/>
      <c r="O119" s="2667"/>
      <c r="P119" s="2667"/>
      <c r="R119" s="2666"/>
    </row>
    <row r="120" spans="2:18" ht="15.75" customHeight="1">
      <c r="B120" s="3288"/>
      <c r="C120" s="2698" t="s">
        <v>345</v>
      </c>
      <c r="D120" s="2697">
        <v>120.37</v>
      </c>
      <c r="E120" s="2697">
        <v>120.97</v>
      </c>
      <c r="F120" s="2697">
        <v>120.67</v>
      </c>
      <c r="G120" s="2697">
        <v>120.5</v>
      </c>
      <c r="H120" s="2697">
        <v>121.1</v>
      </c>
      <c r="I120" s="2696">
        <v>120.8</v>
      </c>
      <c r="J120" s="2668"/>
      <c r="K120" s="2691"/>
      <c r="L120" s="2668"/>
      <c r="M120" s="2667"/>
      <c r="N120" s="2667"/>
      <c r="O120" s="2667"/>
      <c r="P120" s="2667"/>
      <c r="R120" s="2666"/>
    </row>
    <row r="121" spans="2:18" ht="15.75" customHeight="1" thickBot="1">
      <c r="B121" s="3310"/>
      <c r="C121" s="2695" t="s">
        <v>1974</v>
      </c>
      <c r="D121" s="2694">
        <v>116.52833333333335</v>
      </c>
      <c r="E121" s="2694">
        <v>117.12833333333333</v>
      </c>
      <c r="F121" s="2694">
        <v>116.82833333333332</v>
      </c>
      <c r="G121" s="2694">
        <v>116.01082616487453</v>
      </c>
      <c r="H121" s="2694">
        <v>116.61082616487454</v>
      </c>
      <c r="I121" s="2693">
        <v>116.31082616487453</v>
      </c>
      <c r="J121" s="2668"/>
      <c r="K121" s="2691"/>
      <c r="L121" s="2668"/>
      <c r="M121" s="2667"/>
      <c r="R121" s="2666"/>
    </row>
    <row r="122" spans="2:18" ht="15.75" customHeight="1" thickTop="1">
      <c r="B122" s="3280" t="s">
        <v>72</v>
      </c>
      <c r="C122" s="2687" t="s">
        <v>356</v>
      </c>
      <c r="D122" s="2682">
        <v>119.55</v>
      </c>
      <c r="E122" s="2682">
        <v>120.15</v>
      </c>
      <c r="F122" s="2682">
        <v>119.85</v>
      </c>
      <c r="G122" s="2682">
        <v>119.54</v>
      </c>
      <c r="H122" s="2682">
        <v>120.14</v>
      </c>
      <c r="I122" s="2681">
        <v>119.84</v>
      </c>
      <c r="J122" s="2668"/>
      <c r="K122" s="2692"/>
      <c r="L122" s="2668"/>
      <c r="M122" s="2667"/>
      <c r="R122" s="2666"/>
    </row>
    <row r="123" spans="2:18" ht="15.75" customHeight="1">
      <c r="B123" s="3281"/>
      <c r="C123" s="2686" t="s">
        <v>355</v>
      </c>
      <c r="D123" s="2674">
        <v>117.54</v>
      </c>
      <c r="E123" s="2674">
        <v>118.14</v>
      </c>
      <c r="F123" s="2674">
        <v>117.84</v>
      </c>
      <c r="G123" s="2674">
        <v>117.89</v>
      </c>
      <c r="H123" s="2674">
        <v>118.49</v>
      </c>
      <c r="I123" s="2673">
        <v>118.19</v>
      </c>
      <c r="J123" s="2668"/>
      <c r="K123" s="2691"/>
      <c r="L123" s="2668"/>
      <c r="M123" s="2667"/>
      <c r="R123" s="2666"/>
    </row>
    <row r="124" spans="2:18" ht="15.75" customHeight="1">
      <c r="B124" s="3281"/>
      <c r="C124" s="2686" t="s">
        <v>354</v>
      </c>
      <c r="D124" s="2674">
        <v>117.12</v>
      </c>
      <c r="E124" s="2674">
        <v>117.72</v>
      </c>
      <c r="F124" s="2674">
        <v>117.42</v>
      </c>
      <c r="G124" s="2674">
        <v>117.19</v>
      </c>
      <c r="H124" s="2674">
        <v>117.79</v>
      </c>
      <c r="I124" s="2673">
        <v>117.49000000000001</v>
      </c>
      <c r="J124" s="2668"/>
      <c r="K124" s="2691"/>
      <c r="L124" s="2668"/>
      <c r="M124" s="2667"/>
      <c r="R124" s="2666"/>
    </row>
    <row r="125" spans="2:18" ht="15.75" customHeight="1">
      <c r="B125" s="3281"/>
      <c r="C125" s="2686" t="s">
        <v>353</v>
      </c>
      <c r="D125" s="2674">
        <v>119.07</v>
      </c>
      <c r="E125" s="2674">
        <v>119.67</v>
      </c>
      <c r="F125" s="2674">
        <v>119.37</v>
      </c>
      <c r="G125" s="2674">
        <v>118.096</v>
      </c>
      <c r="H125" s="2674">
        <v>118.69600000000001</v>
      </c>
      <c r="I125" s="2673">
        <v>118.39600000000002</v>
      </c>
      <c r="J125" s="2668"/>
      <c r="K125" s="2691"/>
      <c r="L125" s="2668"/>
      <c r="M125" s="2667"/>
      <c r="R125" s="2666"/>
    </row>
    <row r="126" spans="2:18" ht="15.75" customHeight="1">
      <c r="B126" s="3281"/>
      <c r="C126" s="2686" t="s">
        <v>352</v>
      </c>
      <c r="D126" s="2674">
        <v>117.53</v>
      </c>
      <c r="E126" s="2674">
        <v>118.13</v>
      </c>
      <c r="F126" s="2674">
        <v>117.83</v>
      </c>
      <c r="G126" s="2674">
        <v>117.98366666666672</v>
      </c>
      <c r="H126" s="2674">
        <v>118.58366666666669</v>
      </c>
      <c r="I126" s="2673">
        <v>118.2836666666667</v>
      </c>
      <c r="J126" s="2668"/>
      <c r="K126" s="2691"/>
      <c r="L126" s="2668"/>
      <c r="M126" s="2667"/>
      <c r="R126" s="2666"/>
    </row>
    <row r="127" spans="2:18" ht="15.75" customHeight="1">
      <c r="B127" s="3281"/>
      <c r="C127" s="2686" t="s">
        <v>351</v>
      </c>
      <c r="D127" s="2674">
        <v>116.92</v>
      </c>
      <c r="E127" s="2674">
        <v>117.52</v>
      </c>
      <c r="F127" s="2674">
        <v>117.22</v>
      </c>
      <c r="G127" s="2674">
        <v>117.15241379310345</v>
      </c>
      <c r="H127" s="2674">
        <v>117.75241379310346</v>
      </c>
      <c r="I127" s="2673">
        <v>117.45241379310346</v>
      </c>
      <c r="J127" s="2668"/>
      <c r="K127" s="2691"/>
      <c r="L127" s="2668"/>
      <c r="M127" s="2667"/>
      <c r="R127" s="2666"/>
    </row>
    <row r="128" spans="2:18" ht="15.75" customHeight="1">
      <c r="B128" s="3281"/>
      <c r="C128" s="2686" t="s">
        <v>350</v>
      </c>
      <c r="D128" s="2674">
        <v>116.27</v>
      </c>
      <c r="E128" s="2674">
        <v>116.87</v>
      </c>
      <c r="F128" s="2674">
        <v>116.57</v>
      </c>
      <c r="G128" s="2674">
        <v>116.48866666666666</v>
      </c>
      <c r="H128" s="2674">
        <v>117.08866666666667</v>
      </c>
      <c r="I128" s="2673">
        <v>116.78866666666667</v>
      </c>
      <c r="J128" s="2668"/>
      <c r="K128" s="2691"/>
      <c r="L128" s="2668"/>
      <c r="M128" s="2667"/>
      <c r="R128" s="2666"/>
    </row>
    <row r="129" spans="2:18" ht="15.75" customHeight="1">
      <c r="B129" s="3281"/>
      <c r="C129" s="2686" t="s">
        <v>349</v>
      </c>
      <c r="D129" s="2674">
        <v>116.16</v>
      </c>
      <c r="E129" s="2674">
        <v>116.76</v>
      </c>
      <c r="F129" s="2674">
        <v>116.46000000000001</v>
      </c>
      <c r="G129" s="2674">
        <v>116.30275862068964</v>
      </c>
      <c r="H129" s="2674">
        <v>116.90275862068965</v>
      </c>
      <c r="I129" s="2673">
        <v>116.60275862068966</v>
      </c>
      <c r="J129" s="2668"/>
      <c r="K129" s="2691"/>
      <c r="L129" s="2668"/>
      <c r="M129" s="2667"/>
      <c r="R129" s="2666"/>
    </row>
    <row r="130" spans="2:18" ht="15.75" customHeight="1">
      <c r="B130" s="3281"/>
      <c r="C130" s="2686" t="s">
        <v>348</v>
      </c>
      <c r="D130" s="2674">
        <v>119.8</v>
      </c>
      <c r="E130" s="2674">
        <v>120.4</v>
      </c>
      <c r="F130" s="2674">
        <v>120.1</v>
      </c>
      <c r="G130" s="2674">
        <v>116.73</v>
      </c>
      <c r="H130" s="2674">
        <v>117.33</v>
      </c>
      <c r="I130" s="2673">
        <v>117.03</v>
      </c>
      <c r="J130" s="2668"/>
      <c r="K130" s="2691"/>
      <c r="L130" s="2668"/>
      <c r="M130" s="2667"/>
      <c r="R130" s="2666"/>
    </row>
    <row r="131" spans="2:18" ht="15.75" customHeight="1">
      <c r="B131" s="3281"/>
      <c r="C131" s="2686" t="s">
        <v>347</v>
      </c>
      <c r="D131" s="2674">
        <v>117.18</v>
      </c>
      <c r="E131" s="2674">
        <v>117.78</v>
      </c>
      <c r="F131" s="2674">
        <v>117.48</v>
      </c>
      <c r="G131" s="2674">
        <v>118.52612903225808</v>
      </c>
      <c r="H131" s="2674">
        <v>119.12612903225806</v>
      </c>
      <c r="I131" s="2673">
        <v>118.82612903225808</v>
      </c>
      <c r="J131" s="2668"/>
      <c r="K131" s="2691"/>
      <c r="L131" s="2668"/>
      <c r="M131" s="2667"/>
      <c r="R131" s="2666"/>
    </row>
    <row r="132" spans="2:18" ht="15.75" customHeight="1">
      <c r="B132" s="3281"/>
      <c r="C132" s="2685" t="s">
        <v>346</v>
      </c>
      <c r="D132" s="2674">
        <v>116.62</v>
      </c>
      <c r="E132" s="2674">
        <v>117.22</v>
      </c>
      <c r="F132" s="2674">
        <v>116.92</v>
      </c>
      <c r="G132" s="2674">
        <v>116.38774193548386</v>
      </c>
      <c r="H132" s="2674">
        <v>116.98774193548387</v>
      </c>
      <c r="I132" s="2673">
        <v>116.68774193548387</v>
      </c>
      <c r="J132" s="2668"/>
      <c r="K132" s="2691"/>
      <c r="L132" s="2668"/>
      <c r="M132" s="2667"/>
      <c r="R132" s="2666"/>
    </row>
    <row r="133" spans="2:18" ht="15.75" customHeight="1">
      <c r="B133" s="3281"/>
      <c r="C133" s="2690" t="s">
        <v>345</v>
      </c>
      <c r="D133" s="2689">
        <v>119.04</v>
      </c>
      <c r="E133" s="2689">
        <v>119.64</v>
      </c>
      <c r="F133" s="2689">
        <v>119.34</v>
      </c>
      <c r="G133" s="2689">
        <v>118.53645161290299</v>
      </c>
      <c r="H133" s="2689">
        <v>119.13645161290324</v>
      </c>
      <c r="I133" s="2688">
        <v>118.83645161290325</v>
      </c>
      <c r="J133" s="2668"/>
      <c r="K133" s="2667"/>
      <c r="L133" s="2668"/>
      <c r="M133" s="2667"/>
      <c r="R133" s="2666"/>
    </row>
    <row r="134" spans="2:18" ht="15.75" customHeight="1" thickBot="1">
      <c r="B134" s="3282"/>
      <c r="C134" s="2684" t="s">
        <v>1974</v>
      </c>
      <c r="D134" s="2670">
        <v>117.73333333333335</v>
      </c>
      <c r="E134" s="2670">
        <v>118.33333333333333</v>
      </c>
      <c r="F134" s="2670">
        <v>118.03333333333335</v>
      </c>
      <c r="G134" s="2670">
        <v>117.56827601656163</v>
      </c>
      <c r="H134" s="2670">
        <v>118.16827601656162</v>
      </c>
      <c r="I134" s="2669">
        <v>117.86827601656161</v>
      </c>
      <c r="J134" s="2668"/>
      <c r="K134" s="2667"/>
      <c r="L134" s="2668"/>
      <c r="M134" s="2667"/>
      <c r="N134" s="2667"/>
      <c r="O134" s="2667"/>
      <c r="P134" s="2667"/>
      <c r="Q134" s="2667"/>
      <c r="R134" s="2666"/>
    </row>
    <row r="135" spans="2:18" ht="15.75" customHeight="1" thickTop="1">
      <c r="B135" s="3280" t="s">
        <v>216</v>
      </c>
      <c r="C135" s="2687" t="s">
        <v>356</v>
      </c>
      <c r="D135" s="2682">
        <v>118.5</v>
      </c>
      <c r="E135" s="2682">
        <v>119.1</v>
      </c>
      <c r="F135" s="2682">
        <v>118.8</v>
      </c>
      <c r="G135" s="2682">
        <v>118.7215625</v>
      </c>
      <c r="H135" s="2682">
        <v>119.32156249999998</v>
      </c>
      <c r="I135" s="2681">
        <v>119.02156249999999</v>
      </c>
      <c r="J135" s="2668"/>
      <c r="K135" s="2667"/>
      <c r="L135" s="2668"/>
      <c r="M135" s="2667"/>
      <c r="N135" s="2667"/>
      <c r="O135" s="2667"/>
      <c r="P135" s="2667"/>
      <c r="Q135" s="2667"/>
      <c r="R135" s="2666"/>
    </row>
    <row r="136" spans="2:18" ht="15.75" customHeight="1">
      <c r="B136" s="3281"/>
      <c r="C136" s="2686" t="s">
        <v>355</v>
      </c>
      <c r="D136" s="2674">
        <v>117.29</v>
      </c>
      <c r="E136" s="2674">
        <v>117.89</v>
      </c>
      <c r="F136" s="2674">
        <v>117.59</v>
      </c>
      <c r="G136" s="2674">
        <v>117.62064516129031</v>
      </c>
      <c r="H136" s="2674">
        <v>118.22064516129032</v>
      </c>
      <c r="I136" s="2673">
        <v>117.92064516129031</v>
      </c>
      <c r="J136" s="2668"/>
      <c r="K136" s="2667"/>
      <c r="L136" s="2668"/>
      <c r="M136" s="2667"/>
      <c r="N136" s="2667"/>
      <c r="O136" s="2667"/>
      <c r="P136" s="2667"/>
      <c r="Q136" s="2667"/>
      <c r="R136" s="2666"/>
    </row>
    <row r="137" spans="2:18" ht="15.75" customHeight="1">
      <c r="B137" s="3281"/>
      <c r="C137" s="2686" t="s">
        <v>354</v>
      </c>
      <c r="D137" s="2674">
        <v>120.12</v>
      </c>
      <c r="E137" s="2674">
        <v>120.72</v>
      </c>
      <c r="F137" s="2674">
        <v>120.42</v>
      </c>
      <c r="G137" s="2674">
        <v>118.62032258064515</v>
      </c>
      <c r="H137" s="2674">
        <v>119.22032258064516</v>
      </c>
      <c r="I137" s="2673">
        <v>118.92032258064515</v>
      </c>
      <c r="J137" s="2668"/>
      <c r="K137" s="2667"/>
      <c r="L137" s="2668"/>
      <c r="M137" s="2667"/>
      <c r="N137" s="2667"/>
      <c r="O137" s="2667"/>
      <c r="P137" s="2667"/>
      <c r="Q137" s="2667"/>
      <c r="R137" s="2666"/>
    </row>
    <row r="138" spans="2:18" ht="15.75" customHeight="1">
      <c r="B138" s="3281"/>
      <c r="C138" s="2686" t="s">
        <v>353</v>
      </c>
      <c r="D138" s="2674">
        <v>118.88</v>
      </c>
      <c r="E138" s="2674">
        <v>119.48</v>
      </c>
      <c r="F138" s="2674">
        <v>119.18</v>
      </c>
      <c r="G138" s="2674">
        <v>119.25366666666666</v>
      </c>
      <c r="H138" s="2674">
        <v>119.85366666666667</v>
      </c>
      <c r="I138" s="2673">
        <v>119.55366666666666</v>
      </c>
      <c r="J138" s="2668"/>
      <c r="K138" s="2667"/>
      <c r="L138" s="2668"/>
      <c r="M138" s="2667"/>
      <c r="N138" s="2667"/>
      <c r="O138" s="2667"/>
      <c r="P138" s="2667"/>
      <c r="Q138" s="2667"/>
      <c r="R138" s="2666"/>
    </row>
    <row r="139" spans="2:18" ht="15.75" customHeight="1">
      <c r="B139" s="3281"/>
      <c r="C139" s="2686" t="s">
        <v>352</v>
      </c>
      <c r="D139" s="2674">
        <v>121.09</v>
      </c>
      <c r="E139" s="2674">
        <v>121.69</v>
      </c>
      <c r="F139" s="2674">
        <v>121.39</v>
      </c>
      <c r="G139" s="2674">
        <v>119.66862068965519</v>
      </c>
      <c r="H139" s="2674">
        <v>120.26862068965517</v>
      </c>
      <c r="I139" s="2673">
        <v>119.96862068965518</v>
      </c>
      <c r="J139" s="2668"/>
      <c r="K139" s="2667"/>
      <c r="L139" s="2668"/>
      <c r="M139" s="2667"/>
      <c r="N139" s="2667"/>
      <c r="O139" s="2667"/>
      <c r="P139" s="2667"/>
      <c r="Q139" s="2667"/>
      <c r="R139" s="2666"/>
    </row>
    <row r="140" spans="2:18" ht="15.75" customHeight="1">
      <c r="B140" s="3281"/>
      <c r="C140" s="2686" t="s">
        <v>351</v>
      </c>
      <c r="D140" s="2674">
        <v>117.92</v>
      </c>
      <c r="E140" s="2674">
        <v>118.52</v>
      </c>
      <c r="F140" s="2674">
        <v>118.22</v>
      </c>
      <c r="G140" s="2674">
        <v>119.49533333333333</v>
      </c>
      <c r="H140" s="2674">
        <v>120.09533333333333</v>
      </c>
      <c r="I140" s="2673">
        <v>119.79533333333333</v>
      </c>
      <c r="J140" s="2668"/>
      <c r="K140" s="2667"/>
      <c r="L140" s="2668"/>
      <c r="M140" s="2667"/>
      <c r="N140" s="2667"/>
      <c r="O140" s="2667"/>
      <c r="P140" s="2667"/>
      <c r="Q140" s="2667"/>
      <c r="R140" s="2666"/>
    </row>
    <row r="141" spans="2:18" ht="15.75" customHeight="1">
      <c r="B141" s="3281"/>
      <c r="C141" s="2686" t="s">
        <v>350</v>
      </c>
      <c r="D141" s="2674">
        <v>120.32</v>
      </c>
      <c r="E141" s="2674">
        <v>120.92</v>
      </c>
      <c r="F141" s="2674">
        <v>120.62</v>
      </c>
      <c r="G141" s="2674">
        <v>119.18241379310345</v>
      </c>
      <c r="H141" s="2674">
        <v>119.78241379310343</v>
      </c>
      <c r="I141" s="2673">
        <v>119.48241379310343</v>
      </c>
      <c r="J141" s="2668"/>
      <c r="K141" s="2667"/>
      <c r="L141" s="2668"/>
      <c r="M141" s="2667"/>
      <c r="N141" s="2667"/>
      <c r="O141" s="2667"/>
      <c r="P141" s="2667"/>
      <c r="Q141" s="2667"/>
      <c r="R141" s="2666"/>
    </row>
    <row r="142" spans="2:18" ht="15.75" customHeight="1">
      <c r="B142" s="3281"/>
      <c r="C142" s="2686" t="s">
        <v>349</v>
      </c>
      <c r="D142" s="2674">
        <v>122.25</v>
      </c>
      <c r="E142" s="2674">
        <v>122.85</v>
      </c>
      <c r="F142" s="2674">
        <v>122.55</v>
      </c>
      <c r="G142" s="2674">
        <v>120.69833333333334</v>
      </c>
      <c r="H142" s="2674">
        <v>121.29833333333332</v>
      </c>
      <c r="I142" s="2673">
        <v>120.99833333333333</v>
      </c>
      <c r="J142" s="2668"/>
      <c r="K142" s="2667"/>
      <c r="L142" s="2668"/>
      <c r="M142" s="2667"/>
      <c r="N142" s="2667"/>
      <c r="O142" s="2667"/>
      <c r="P142" s="2667"/>
      <c r="Q142" s="2667"/>
      <c r="R142" s="2666"/>
    </row>
    <row r="143" spans="2:18" ht="15.75" customHeight="1">
      <c r="B143" s="3281"/>
      <c r="C143" s="2686" t="s">
        <v>348</v>
      </c>
      <c r="D143" s="2674">
        <v>121.52</v>
      </c>
      <c r="E143" s="2674">
        <v>122.12</v>
      </c>
      <c r="F143" s="2674">
        <v>121.82</v>
      </c>
      <c r="G143" s="2674">
        <v>121.29400000000001</v>
      </c>
      <c r="H143" s="2674">
        <v>121.89400000000002</v>
      </c>
      <c r="I143" s="2673">
        <v>121.59400000000002</v>
      </c>
      <c r="J143" s="2668"/>
      <c r="K143" s="2667"/>
      <c r="L143" s="2668"/>
      <c r="M143" s="2667"/>
      <c r="N143" s="2667"/>
      <c r="O143" s="2667"/>
      <c r="P143" s="2667"/>
      <c r="Q143" s="2667"/>
      <c r="R143" s="2666"/>
    </row>
    <row r="144" spans="2:18" ht="15.75" customHeight="1">
      <c r="B144" s="3281"/>
      <c r="C144" s="2686" t="s">
        <v>347</v>
      </c>
      <c r="D144" s="2674">
        <v>123.63</v>
      </c>
      <c r="E144" s="2674">
        <v>124.23</v>
      </c>
      <c r="F144" s="2674">
        <v>123.93</v>
      </c>
      <c r="G144" s="2674">
        <v>122.25516129032258</v>
      </c>
      <c r="H144" s="2674">
        <v>122.85516129032258</v>
      </c>
      <c r="I144" s="2673">
        <v>122.55516129032259</v>
      </c>
      <c r="J144" s="2668"/>
      <c r="K144" s="2667"/>
      <c r="L144" s="2668"/>
      <c r="M144" s="2667"/>
      <c r="N144" s="2667"/>
      <c r="O144" s="2667"/>
      <c r="P144" s="2667"/>
      <c r="Q144" s="2667"/>
      <c r="R144" s="2666"/>
    </row>
    <row r="145" spans="2:18" ht="15.75" customHeight="1">
      <c r="B145" s="3281"/>
      <c r="C145" s="2685" t="s">
        <v>346</v>
      </c>
      <c r="D145" s="2674">
        <v>124.56</v>
      </c>
      <c r="E145" s="2674">
        <v>125.16</v>
      </c>
      <c r="F145" s="2674">
        <v>124.86</v>
      </c>
      <c r="G145" s="2674">
        <v>123.90322580645162</v>
      </c>
      <c r="H145" s="2674">
        <v>124.50322580645161</v>
      </c>
      <c r="I145" s="2673">
        <v>124.20322580645161</v>
      </c>
      <c r="J145" s="2668"/>
      <c r="K145" s="2667"/>
      <c r="L145" s="2668"/>
      <c r="M145" s="2667"/>
      <c r="N145" s="2668"/>
      <c r="O145" s="2667"/>
      <c r="P145" s="2667"/>
      <c r="Q145" s="2667"/>
      <c r="R145" s="2666"/>
    </row>
    <row r="146" spans="2:18" ht="15.75" customHeight="1">
      <c r="B146" s="3281"/>
      <c r="C146" s="2685" t="s">
        <v>345</v>
      </c>
      <c r="D146" s="2674">
        <v>127.51</v>
      </c>
      <c r="E146" s="2674">
        <v>128.11000000000001</v>
      </c>
      <c r="F146" s="2674">
        <v>127.81</v>
      </c>
      <c r="G146" s="2674">
        <v>125.77</v>
      </c>
      <c r="H146" s="2674">
        <v>126.37</v>
      </c>
      <c r="I146" s="2673">
        <v>126.07</v>
      </c>
      <c r="J146" s="2668"/>
      <c r="K146" s="2667"/>
      <c r="L146" s="2668"/>
      <c r="M146" s="2667"/>
      <c r="N146" s="2668"/>
      <c r="O146" s="2667"/>
      <c r="P146" s="2667"/>
      <c r="Q146" s="2667"/>
      <c r="R146" s="2666"/>
    </row>
    <row r="147" spans="2:18" ht="15.75" customHeight="1" thickBot="1">
      <c r="B147" s="3281"/>
      <c r="C147" s="2684" t="s">
        <v>1974</v>
      </c>
      <c r="D147" s="2670">
        <v>121.13249999999999</v>
      </c>
      <c r="E147" s="2670">
        <v>121.7325</v>
      </c>
      <c r="F147" s="2670">
        <v>121.43249999999999</v>
      </c>
      <c r="G147" s="2670">
        <v>120.54027376290014</v>
      </c>
      <c r="H147" s="2670">
        <v>121.14027376290012</v>
      </c>
      <c r="I147" s="2669">
        <v>120.8402737629</v>
      </c>
      <c r="J147" s="2668"/>
      <c r="K147" s="2667"/>
      <c r="L147" s="2668"/>
      <c r="M147" s="2667"/>
      <c r="N147" s="2667"/>
      <c r="O147" s="2667"/>
      <c r="P147" s="2667"/>
      <c r="Q147" s="2667"/>
      <c r="R147" s="2666"/>
    </row>
    <row r="148" spans="2:18" ht="15.75" customHeight="1" thickTop="1">
      <c r="B148" s="3280" t="s">
        <v>418</v>
      </c>
      <c r="C148" s="2687" t="s">
        <v>356</v>
      </c>
      <c r="D148" s="2682">
        <v>127.16</v>
      </c>
      <c r="E148" s="2682">
        <v>127.76</v>
      </c>
      <c r="F148" s="2682">
        <v>127.46000000000001</v>
      </c>
      <c r="G148" s="2682">
        <v>127.0493548387097</v>
      </c>
      <c r="H148" s="2682">
        <v>127.64935483870968</v>
      </c>
      <c r="I148" s="2681">
        <v>127.3493548387097</v>
      </c>
      <c r="J148" s="2667"/>
      <c r="K148" s="2667"/>
      <c r="L148" s="2668"/>
      <c r="M148" s="2667"/>
      <c r="N148" s="2667"/>
      <c r="O148" s="2667"/>
      <c r="P148" s="2667"/>
      <c r="Q148" s="2667"/>
      <c r="R148" s="2666"/>
    </row>
    <row r="149" spans="2:18" ht="15.75" customHeight="1">
      <c r="B149" s="3281"/>
      <c r="C149" s="2686" t="s">
        <v>355</v>
      </c>
      <c r="D149" s="2674">
        <v>127.22</v>
      </c>
      <c r="E149" s="2674">
        <v>127.82</v>
      </c>
      <c r="F149" s="2674">
        <v>127.52</v>
      </c>
      <c r="G149" s="2674">
        <v>127.23096774193547</v>
      </c>
      <c r="H149" s="2674">
        <v>127.8309677419355</v>
      </c>
      <c r="I149" s="2673">
        <v>127.53096774193548</v>
      </c>
      <c r="J149" s="2668"/>
      <c r="K149" s="2667"/>
      <c r="L149" s="2668"/>
      <c r="M149" s="2667"/>
      <c r="N149" s="2667"/>
      <c r="O149" s="2667"/>
      <c r="P149" s="2667"/>
      <c r="Q149" s="2667"/>
      <c r="R149" s="2666"/>
    </row>
    <row r="150" spans="2:18" ht="15.75" customHeight="1">
      <c r="B150" s="3281"/>
      <c r="C150" s="2686" t="s">
        <v>354</v>
      </c>
      <c r="D150" s="2674">
        <v>131.47</v>
      </c>
      <c r="E150" s="2674">
        <v>132.07</v>
      </c>
      <c r="F150" s="2674">
        <v>131.76999999999998</v>
      </c>
      <c r="G150" s="2674">
        <v>129.96096774193549</v>
      </c>
      <c r="H150" s="2674">
        <v>130.56096774193549</v>
      </c>
      <c r="I150" s="2673">
        <v>130.26096774193547</v>
      </c>
      <c r="J150" s="2668"/>
      <c r="K150" s="2667"/>
      <c r="L150" s="2668"/>
      <c r="M150" s="2667"/>
      <c r="N150" s="2667"/>
      <c r="O150" s="2667"/>
      <c r="P150" s="2667"/>
      <c r="Q150" s="2667"/>
      <c r="R150" s="2666"/>
    </row>
    <row r="151" spans="2:18" ht="15.75" customHeight="1">
      <c r="B151" s="3281"/>
      <c r="C151" s="2686" t="s">
        <v>353</v>
      </c>
      <c r="D151" s="2674">
        <v>129.46</v>
      </c>
      <c r="E151" s="2674">
        <v>130.06</v>
      </c>
      <c r="F151" s="2674">
        <v>129.76</v>
      </c>
      <c r="G151" s="2674">
        <v>131.27166666666668</v>
      </c>
      <c r="H151" s="2674">
        <v>131.87166666666667</v>
      </c>
      <c r="I151" s="2673">
        <v>131.57166666666666</v>
      </c>
      <c r="J151" s="2668"/>
      <c r="K151" s="2667"/>
      <c r="L151" s="2668"/>
      <c r="M151" s="2667"/>
      <c r="N151" s="2667"/>
      <c r="O151" s="2667"/>
      <c r="P151" s="2667"/>
      <c r="Q151" s="2667"/>
      <c r="R151" s="2666"/>
    </row>
    <row r="152" spans="2:18" ht="15.75" customHeight="1">
      <c r="B152" s="3281"/>
      <c r="C152" s="2686" t="s">
        <v>352</v>
      </c>
      <c r="D152" s="2674">
        <v>131.63999999999999</v>
      </c>
      <c r="E152" s="2674">
        <v>132.24</v>
      </c>
      <c r="F152" s="2674">
        <v>131.94</v>
      </c>
      <c r="G152" s="2674">
        <v>130.68206896551723</v>
      </c>
      <c r="H152" s="2674">
        <v>131.28206896551723</v>
      </c>
      <c r="I152" s="2673">
        <v>130.98206896551721</v>
      </c>
      <c r="J152" s="2668"/>
      <c r="K152" s="2667"/>
      <c r="L152" s="2668"/>
      <c r="M152" s="2667"/>
      <c r="N152" s="2667"/>
      <c r="O152" s="2667"/>
      <c r="P152" s="2667"/>
      <c r="Q152" s="2667"/>
      <c r="R152" s="2666"/>
    </row>
    <row r="153" spans="2:18" ht="15.75" customHeight="1">
      <c r="B153" s="3281"/>
      <c r="C153" s="2686" t="s">
        <v>351</v>
      </c>
      <c r="D153" s="2674">
        <v>129.83000000000001</v>
      </c>
      <c r="E153" s="2674">
        <v>130.43</v>
      </c>
      <c r="F153" s="2674">
        <v>130.13</v>
      </c>
      <c r="G153" s="2674">
        <v>131.869</v>
      </c>
      <c r="H153" s="2674">
        <v>132.46899999999999</v>
      </c>
      <c r="I153" s="2673">
        <v>132.16899999999998</v>
      </c>
      <c r="J153" s="2668"/>
      <c r="K153" s="2667"/>
      <c r="L153" s="2668"/>
      <c r="M153" s="2667"/>
      <c r="N153" s="2667"/>
      <c r="O153" s="2667"/>
      <c r="P153" s="2667"/>
      <c r="Q153" s="2667"/>
      <c r="R153" s="2666"/>
    </row>
    <row r="154" spans="2:18" ht="15.75" customHeight="1">
      <c r="B154" s="3281"/>
      <c r="C154" s="2686" t="s">
        <v>1975</v>
      </c>
      <c r="D154" s="2674">
        <v>131.69999999999999</v>
      </c>
      <c r="E154" s="2674">
        <v>132.30000000000001</v>
      </c>
      <c r="F154" s="2674">
        <v>132</v>
      </c>
      <c r="G154" s="2674">
        <v>130.5344827586207</v>
      </c>
      <c r="H154" s="2674">
        <v>131.13448275862066</v>
      </c>
      <c r="I154" s="2673">
        <v>130.83448275862068</v>
      </c>
      <c r="J154" s="2668"/>
      <c r="K154" s="2667"/>
      <c r="L154" s="2668"/>
      <c r="M154" s="2667"/>
      <c r="N154" s="2667"/>
      <c r="O154" s="2667"/>
      <c r="P154" s="2667"/>
      <c r="Q154" s="2667"/>
      <c r="R154" s="2666"/>
    </row>
    <row r="155" spans="2:18" ht="15.75" customHeight="1">
      <c r="B155" s="3281"/>
      <c r="C155" s="2686" t="s">
        <v>349</v>
      </c>
      <c r="D155" s="2674">
        <v>131.1</v>
      </c>
      <c r="E155" s="2674">
        <v>131.69999999999999</v>
      </c>
      <c r="F155" s="2674">
        <v>131.39999999999998</v>
      </c>
      <c r="G155" s="2674">
        <v>131.64966666666663</v>
      </c>
      <c r="H155" s="2674">
        <v>132.24966666666668</v>
      </c>
      <c r="I155" s="2673">
        <v>131.94966666666664</v>
      </c>
      <c r="J155" s="2668"/>
      <c r="K155" s="2667"/>
      <c r="L155" s="2668"/>
      <c r="M155" s="2667"/>
      <c r="N155" s="2667"/>
      <c r="O155" s="2667"/>
      <c r="P155" s="2667"/>
      <c r="Q155" s="2667"/>
      <c r="R155" s="2666"/>
    </row>
    <row r="156" spans="2:18" ht="15.75" customHeight="1">
      <c r="B156" s="3281"/>
      <c r="C156" s="2686" t="s">
        <v>348</v>
      </c>
      <c r="D156" s="2674">
        <v>131.03</v>
      </c>
      <c r="E156" s="2674">
        <v>131.63</v>
      </c>
      <c r="F156" s="2674">
        <v>131.32999999999998</v>
      </c>
      <c r="G156" s="2674">
        <v>131.40066666666664</v>
      </c>
      <c r="H156" s="2674">
        <v>132.00066666666666</v>
      </c>
      <c r="I156" s="2673">
        <v>131.70066666666665</v>
      </c>
      <c r="J156" s="2668"/>
      <c r="K156" s="2667"/>
      <c r="L156" s="2668"/>
      <c r="M156" s="2667"/>
      <c r="N156" s="2667"/>
      <c r="O156" s="2667"/>
      <c r="P156" s="2667"/>
      <c r="Q156" s="2667"/>
      <c r="R156" s="2666"/>
    </row>
    <row r="157" spans="2:18" ht="15.75" customHeight="1">
      <c r="B157" s="3281"/>
      <c r="C157" s="2686" t="s">
        <v>347</v>
      </c>
      <c r="D157" s="2674">
        <v>131.16999999999999</v>
      </c>
      <c r="E157" s="2674">
        <v>131.77000000000001</v>
      </c>
      <c r="F157" s="2674">
        <v>131.47</v>
      </c>
      <c r="G157" s="2674">
        <v>130.8006451612903</v>
      </c>
      <c r="H157" s="2674">
        <v>131.40064516129036</v>
      </c>
      <c r="I157" s="2673">
        <v>131.10064516129034</v>
      </c>
      <c r="J157" s="2668"/>
      <c r="K157" s="2667"/>
      <c r="L157" s="2668"/>
      <c r="M157" s="2667"/>
      <c r="N157" s="2667"/>
      <c r="O157" s="2667"/>
      <c r="P157" s="2667"/>
      <c r="Q157" s="2667"/>
      <c r="R157" s="2666"/>
    </row>
    <row r="158" spans="2:18" ht="15.75" customHeight="1">
      <c r="B158" s="3281"/>
      <c r="C158" s="2685" t="s">
        <v>346</v>
      </c>
      <c r="D158" s="2674">
        <v>131.06</v>
      </c>
      <c r="E158" s="2674">
        <v>131.66</v>
      </c>
      <c r="F158" s="2674">
        <v>131.36000000000001</v>
      </c>
      <c r="G158" s="2674">
        <v>131.72968750000001</v>
      </c>
      <c r="H158" s="2674">
        <v>132.32968749999998</v>
      </c>
      <c r="I158" s="2673">
        <v>132.02968749999999</v>
      </c>
      <c r="J158" s="2668"/>
      <c r="K158" s="2667"/>
      <c r="L158" s="2668"/>
      <c r="M158" s="2667"/>
      <c r="N158" s="2667"/>
      <c r="O158" s="2667"/>
      <c r="P158" s="2667"/>
      <c r="Q158" s="2667"/>
      <c r="R158" s="2666"/>
    </row>
    <row r="159" spans="2:18" ht="15.75" customHeight="1">
      <c r="B159" s="3281"/>
      <c r="C159" s="2685" t="s">
        <v>345</v>
      </c>
      <c r="D159" s="2674">
        <v>131.16999999999999</v>
      </c>
      <c r="E159" s="2674">
        <v>131.77000000000001</v>
      </c>
      <c r="F159" s="2674">
        <v>131.47</v>
      </c>
      <c r="G159" s="2674">
        <v>131.16129032258064</v>
      </c>
      <c r="H159" s="2674">
        <v>131.76129032258063</v>
      </c>
      <c r="I159" s="2673">
        <v>131.46129032258062</v>
      </c>
      <c r="J159" s="2668"/>
      <c r="K159" s="2667"/>
      <c r="L159" s="2668"/>
      <c r="M159" s="2667"/>
      <c r="N159" s="2668"/>
      <c r="O159" s="2667"/>
      <c r="P159" s="2667"/>
      <c r="Q159" s="2667"/>
      <c r="R159" s="2666"/>
    </row>
    <row r="160" spans="2:18" ht="15.75" customHeight="1" thickBot="1">
      <c r="B160" s="3281"/>
      <c r="C160" s="2684" t="s">
        <v>1974</v>
      </c>
      <c r="D160" s="2670">
        <v>130.33416666666668</v>
      </c>
      <c r="E160" s="2670">
        <v>130.9341666666667</v>
      </c>
      <c r="F160" s="2670">
        <v>130.63416666666666</v>
      </c>
      <c r="G160" s="2670">
        <v>130.44503875254912</v>
      </c>
      <c r="H160" s="2670">
        <v>131.04503875254912</v>
      </c>
      <c r="I160" s="2669">
        <v>130.74503875254911</v>
      </c>
      <c r="J160" s="2668"/>
      <c r="K160" s="2667"/>
      <c r="L160" s="2668"/>
      <c r="M160" s="2667"/>
      <c r="N160" s="2667"/>
      <c r="O160" s="2667"/>
      <c r="P160" s="2667"/>
      <c r="Q160" s="2667"/>
      <c r="R160" s="2666"/>
    </row>
    <row r="161" spans="1:18" ht="15.75" customHeight="1" thickTop="1">
      <c r="A161" s="2672"/>
      <c r="B161" s="3283" t="s">
        <v>458</v>
      </c>
      <c r="C161" s="2683" t="s">
        <v>356</v>
      </c>
      <c r="D161" s="2682">
        <v>132.43</v>
      </c>
      <c r="E161" s="2682">
        <v>133.03</v>
      </c>
      <c r="F161" s="2682">
        <v>132.73000000000002</v>
      </c>
      <c r="G161" s="2682">
        <v>131.573125</v>
      </c>
      <c r="H161" s="2682">
        <v>132.17312500000003</v>
      </c>
      <c r="I161" s="2681">
        <v>131.87312500000002</v>
      </c>
      <c r="J161" s="2667"/>
      <c r="K161" s="2667"/>
      <c r="L161" s="2668"/>
      <c r="M161" s="2667"/>
      <c r="N161" s="2667"/>
      <c r="O161" s="2667"/>
      <c r="P161" s="2667"/>
      <c r="Q161" s="2667"/>
      <c r="R161" s="2666"/>
    </row>
    <row r="162" spans="1:18" ht="15.75" customHeight="1">
      <c r="A162" s="2672"/>
      <c r="B162" s="3284"/>
      <c r="C162" s="2675" t="s">
        <v>355</v>
      </c>
      <c r="D162" s="2674">
        <v>132.80000000000001</v>
      </c>
      <c r="E162" s="2674">
        <v>133.4</v>
      </c>
      <c r="F162" s="2674">
        <v>133.10000000000002</v>
      </c>
      <c r="G162" s="2674">
        <v>132.35129032258067</v>
      </c>
      <c r="H162" s="2674">
        <v>132.95129032258063</v>
      </c>
      <c r="I162" s="2673">
        <v>132.65129032258065</v>
      </c>
      <c r="J162" s="2668"/>
      <c r="K162" s="2667"/>
      <c r="L162" s="2668"/>
      <c r="M162" s="2667"/>
      <c r="N162" s="2667"/>
      <c r="O162" s="2667"/>
      <c r="P162" s="2667"/>
      <c r="Q162" s="2667"/>
      <c r="R162" s="2666"/>
    </row>
    <row r="163" spans="1:18" ht="15.75" customHeight="1">
      <c r="A163" s="2672"/>
      <c r="B163" s="3284"/>
      <c r="C163" s="2675" t="s">
        <v>354</v>
      </c>
      <c r="D163" s="2674"/>
      <c r="E163" s="2674"/>
      <c r="F163" s="2674"/>
      <c r="G163" s="2674"/>
      <c r="H163" s="2674"/>
      <c r="I163" s="2673"/>
      <c r="J163" s="2668"/>
      <c r="K163" s="2667"/>
      <c r="L163" s="2668"/>
      <c r="M163" s="2667"/>
      <c r="N163" s="2667"/>
      <c r="O163" s="2667"/>
      <c r="P163" s="2667"/>
      <c r="Q163" s="2667"/>
      <c r="R163" s="2666"/>
    </row>
    <row r="164" spans="1:18" ht="15.75" customHeight="1">
      <c r="A164" s="2672"/>
      <c r="B164" s="3284"/>
      <c r="C164" s="2675" t="s">
        <v>353</v>
      </c>
      <c r="D164" s="2674"/>
      <c r="E164" s="2674"/>
      <c r="F164" s="2674"/>
      <c r="G164" s="2674"/>
      <c r="H164" s="2674"/>
      <c r="I164" s="2673"/>
      <c r="J164" s="2668"/>
      <c r="K164" s="2667"/>
      <c r="L164" s="2668"/>
      <c r="M164" s="2667"/>
      <c r="N164" s="2667"/>
      <c r="O164" s="2667"/>
      <c r="P164" s="2667"/>
      <c r="Q164" s="2667"/>
      <c r="R164" s="2666"/>
    </row>
    <row r="165" spans="1:18" ht="15.75" customHeight="1">
      <c r="A165" s="2672"/>
      <c r="B165" s="3284"/>
      <c r="C165" s="2675" t="s">
        <v>352</v>
      </c>
      <c r="D165" s="2674"/>
      <c r="E165" s="2674"/>
      <c r="F165" s="2674"/>
      <c r="G165" s="2674"/>
      <c r="H165" s="2674"/>
      <c r="I165" s="2673"/>
      <c r="J165" s="2668"/>
      <c r="K165" s="2667"/>
      <c r="L165" s="2668"/>
      <c r="M165" s="2667"/>
      <c r="N165" s="2667"/>
      <c r="O165" s="2667"/>
      <c r="P165" s="2667"/>
      <c r="Q165" s="2667"/>
      <c r="R165" s="2666"/>
    </row>
    <row r="166" spans="1:18" ht="15.75" customHeight="1">
      <c r="A166" s="2672"/>
      <c r="B166" s="3284"/>
      <c r="C166" s="2675" t="s">
        <v>351</v>
      </c>
      <c r="D166" s="2674"/>
      <c r="E166" s="2674"/>
      <c r="F166" s="2674"/>
      <c r="G166" s="2674"/>
      <c r="H166" s="2674"/>
      <c r="I166" s="2673"/>
      <c r="J166" s="2668"/>
      <c r="K166" s="2667"/>
      <c r="L166" s="2668"/>
      <c r="M166" s="2667"/>
      <c r="N166" s="2667"/>
      <c r="O166" s="2667"/>
      <c r="P166" s="2667"/>
      <c r="Q166" s="2667"/>
      <c r="R166" s="2666"/>
    </row>
    <row r="167" spans="1:18" ht="15.75" customHeight="1">
      <c r="A167" s="2672"/>
      <c r="B167" s="3284"/>
      <c r="C167" s="2675" t="s">
        <v>1975</v>
      </c>
      <c r="D167" s="2674"/>
      <c r="E167" s="2674"/>
      <c r="F167" s="2674"/>
      <c r="G167" s="2674"/>
      <c r="H167" s="2674"/>
      <c r="I167" s="2673"/>
      <c r="J167" s="2668"/>
      <c r="K167" s="2667"/>
      <c r="L167" s="2668"/>
      <c r="M167" s="2667"/>
      <c r="N167" s="2667"/>
      <c r="O167" s="2667"/>
      <c r="P167" s="2667"/>
      <c r="Q167" s="2667"/>
      <c r="R167" s="2666"/>
    </row>
    <row r="168" spans="1:18" ht="15.75" customHeight="1">
      <c r="A168" s="2672"/>
      <c r="B168" s="3284"/>
      <c r="C168" s="2675" t="s">
        <v>349</v>
      </c>
      <c r="D168" s="2674"/>
      <c r="E168" s="2674"/>
      <c r="F168" s="2674"/>
      <c r="G168" s="2674"/>
      <c r="H168" s="2674"/>
      <c r="I168" s="2673"/>
      <c r="J168" s="2668"/>
      <c r="K168" s="2667"/>
      <c r="L168" s="2668"/>
      <c r="M168" s="2667"/>
      <c r="N168" s="2667"/>
      <c r="O168" s="2667"/>
      <c r="P168" s="2667"/>
      <c r="Q168" s="2667"/>
      <c r="R168" s="2666"/>
    </row>
    <row r="169" spans="1:18" ht="15.75" customHeight="1">
      <c r="A169" s="2672"/>
      <c r="B169" s="3284"/>
      <c r="C169" s="2675" t="s">
        <v>348</v>
      </c>
      <c r="D169" s="2674"/>
      <c r="E169" s="2674"/>
      <c r="F169" s="2674"/>
      <c r="G169" s="2674"/>
      <c r="H169" s="2674"/>
      <c r="I169" s="2673"/>
      <c r="J169" s="2668"/>
      <c r="K169" s="2667"/>
      <c r="L169" s="2668"/>
      <c r="M169" s="2667"/>
      <c r="N169" s="2667"/>
      <c r="O169" s="2667"/>
      <c r="P169" s="2667"/>
      <c r="Q169" s="2667"/>
      <c r="R169" s="2666"/>
    </row>
    <row r="170" spans="1:18" ht="15.75" customHeight="1">
      <c r="A170" s="2672"/>
      <c r="B170" s="3284"/>
      <c r="C170" s="2675" t="s">
        <v>347</v>
      </c>
      <c r="D170" s="2674"/>
      <c r="E170" s="2674"/>
      <c r="F170" s="2674"/>
      <c r="G170" s="2674"/>
      <c r="H170" s="2674"/>
      <c r="I170" s="2673"/>
      <c r="J170" s="2668"/>
      <c r="K170" s="2667"/>
      <c r="L170" s="2668"/>
      <c r="M170" s="2667"/>
      <c r="N170" s="2667"/>
      <c r="O170" s="2667"/>
      <c r="P170" s="2667"/>
      <c r="Q170" s="2667"/>
      <c r="R170" s="2666"/>
    </row>
    <row r="171" spans="1:18" ht="15.75" customHeight="1">
      <c r="A171" s="2672"/>
      <c r="B171" s="3284"/>
      <c r="C171" s="2680" t="s">
        <v>346</v>
      </c>
      <c r="D171" s="2679"/>
      <c r="E171" s="2678"/>
      <c r="F171" s="2677"/>
      <c r="G171" s="2677"/>
      <c r="H171" s="2677"/>
      <c r="I171" s="2677"/>
      <c r="J171" s="2676"/>
      <c r="K171" s="2667"/>
      <c r="L171" s="2668"/>
      <c r="M171" s="2667"/>
      <c r="N171" s="2667"/>
      <c r="O171" s="2667"/>
      <c r="P171" s="2667"/>
      <c r="Q171" s="2667"/>
      <c r="R171" s="2666"/>
    </row>
    <row r="172" spans="1:18" ht="15.75" customHeight="1">
      <c r="A172" s="2672"/>
      <c r="B172" s="3284"/>
      <c r="C172" s="2675" t="s">
        <v>345</v>
      </c>
      <c r="D172" s="2674"/>
      <c r="E172" s="2674"/>
      <c r="F172" s="2674"/>
      <c r="G172" s="2674"/>
      <c r="H172" s="2674"/>
      <c r="I172" s="2673"/>
      <c r="J172" s="2668"/>
      <c r="K172" s="2667"/>
      <c r="L172" s="2668"/>
      <c r="M172" s="2667"/>
      <c r="N172" s="2668"/>
      <c r="O172" s="2667"/>
      <c r="P172" s="2667"/>
      <c r="Q172" s="2667"/>
      <c r="R172" s="2666"/>
    </row>
    <row r="173" spans="1:18" ht="15.75" customHeight="1" thickBot="1">
      <c r="A173" s="2672"/>
      <c r="B173" s="3285"/>
      <c r="C173" s="2671" t="s">
        <v>1974</v>
      </c>
      <c r="D173" s="2670"/>
      <c r="E173" s="2670"/>
      <c r="F173" s="2670"/>
      <c r="G173" s="2670"/>
      <c r="H173" s="2670"/>
      <c r="I173" s="2669"/>
      <c r="J173" s="2668"/>
      <c r="K173" s="2667"/>
      <c r="L173" s="2668"/>
      <c r="M173" s="2667"/>
      <c r="N173" s="2667"/>
      <c r="O173" s="2667"/>
      <c r="P173" s="2667"/>
      <c r="Q173" s="2667"/>
      <c r="R173" s="2666"/>
    </row>
    <row r="174" spans="1:18" ht="15.75" customHeight="1" thickTop="1">
      <c r="B174" s="3279" t="s">
        <v>1973</v>
      </c>
      <c r="C174" s="3279"/>
      <c r="D174" s="3279"/>
      <c r="E174" s="3279"/>
      <c r="F174" s="3279"/>
      <c r="G174" s="3279"/>
      <c r="H174" s="2665"/>
      <c r="I174" s="2665"/>
      <c r="J174" s="2664"/>
      <c r="K174" s="2663"/>
      <c r="L174" s="2663"/>
    </row>
    <row r="175" spans="1:18" ht="15.75" customHeight="1">
      <c r="B175" s="3278" t="s">
        <v>1972</v>
      </c>
      <c r="C175" s="3278"/>
      <c r="D175" s="3278"/>
      <c r="E175" s="3278"/>
      <c r="F175" s="3278"/>
      <c r="G175" s="3278"/>
      <c r="H175" s="3278"/>
      <c r="I175" s="3278"/>
      <c r="J175" s="3278"/>
      <c r="K175" s="3278"/>
      <c r="L175" s="3278"/>
      <c r="N175" s="2639" t="s">
        <v>45</v>
      </c>
    </row>
    <row r="176" spans="1:18" ht="15.75" customHeight="1">
      <c r="B176" s="3278" t="s">
        <v>31</v>
      </c>
      <c r="C176" s="3278"/>
      <c r="D176" s="3278"/>
      <c r="E176" s="3278"/>
      <c r="F176" s="3278"/>
      <c r="G176" s="3278"/>
      <c r="H176" s="3278"/>
      <c r="I176" s="3278"/>
      <c r="J176" s="3278"/>
      <c r="K176" s="3278"/>
      <c r="L176" s="3278"/>
    </row>
    <row r="177" spans="2:18" ht="15.75" customHeight="1" thickBot="1">
      <c r="B177" s="2662"/>
      <c r="C177" s="2662"/>
      <c r="D177" s="2662"/>
      <c r="E177" s="2662"/>
      <c r="F177" s="2662"/>
      <c r="G177" s="2662"/>
      <c r="H177" s="2662"/>
      <c r="I177" s="2662"/>
      <c r="J177" s="2318"/>
      <c r="K177" s="2318"/>
      <c r="L177" s="2318"/>
    </row>
    <row r="178" spans="2:18" ht="15.75" customHeight="1" thickTop="1">
      <c r="B178" s="3287"/>
      <c r="C178" s="3290" t="s">
        <v>127</v>
      </c>
      <c r="D178" s="3291"/>
      <c r="E178" s="3292"/>
      <c r="F178" s="3290" t="s">
        <v>505</v>
      </c>
      <c r="G178" s="3296"/>
      <c r="H178" s="3297"/>
      <c r="I178" s="3301" t="s">
        <v>1450</v>
      </c>
      <c r="J178" s="3302"/>
      <c r="K178" s="3302"/>
      <c r="L178" s="3303"/>
    </row>
    <row r="179" spans="2:18" ht="15.75" customHeight="1">
      <c r="B179" s="3288"/>
      <c r="C179" s="3293"/>
      <c r="D179" s="3294"/>
      <c r="E179" s="3295"/>
      <c r="F179" s="3298"/>
      <c r="G179" s="3299"/>
      <c r="H179" s="3300"/>
      <c r="I179" s="3304" t="s">
        <v>1971</v>
      </c>
      <c r="J179" s="3305"/>
      <c r="K179" s="3304" t="s">
        <v>1970</v>
      </c>
      <c r="L179" s="3306"/>
    </row>
    <row r="180" spans="2:18" ht="15.75" customHeight="1">
      <c r="B180" s="3289"/>
      <c r="C180" s="2661">
        <v>2021</v>
      </c>
      <c r="D180" s="2661">
        <v>2022</v>
      </c>
      <c r="E180" s="2661">
        <v>2023</v>
      </c>
      <c r="F180" s="2661">
        <v>2021</v>
      </c>
      <c r="G180" s="2661">
        <v>2022</v>
      </c>
      <c r="H180" s="2661">
        <v>2023</v>
      </c>
      <c r="I180" s="2661">
        <v>2022</v>
      </c>
      <c r="J180" s="2661">
        <v>2023</v>
      </c>
      <c r="K180" s="2661">
        <v>2022</v>
      </c>
      <c r="L180" s="2660">
        <v>2023</v>
      </c>
      <c r="N180" s="2642"/>
      <c r="O180" s="2642"/>
    </row>
    <row r="181" spans="2:18" ht="15.75" customHeight="1">
      <c r="B181" s="2659" t="s">
        <v>1969</v>
      </c>
      <c r="C181" s="2658">
        <v>74.53</v>
      </c>
      <c r="D181" s="2658">
        <v>112.26</v>
      </c>
      <c r="E181" s="2657">
        <v>79.900000000000006</v>
      </c>
      <c r="F181" s="2656">
        <v>75.14</v>
      </c>
      <c r="G181" s="2656">
        <v>89.43</v>
      </c>
      <c r="H181" s="2656">
        <v>95.55</v>
      </c>
      <c r="I181" s="2655">
        <v>50.623909834965787</v>
      </c>
      <c r="J181" s="2655">
        <v>-28.825939782647424</v>
      </c>
      <c r="K181" s="2654">
        <v>19.017833377694977</v>
      </c>
      <c r="L181" s="2653">
        <v>6.8433411606843224</v>
      </c>
      <c r="M181" s="2640"/>
      <c r="N181" s="2645"/>
      <c r="O181" s="2645"/>
      <c r="P181" s="2644"/>
      <c r="Q181" s="2644"/>
      <c r="R181" s="2644"/>
    </row>
    <row r="182" spans="2:18" ht="15.75" customHeight="1" thickBot="1">
      <c r="B182" s="2652" t="s">
        <v>1968</v>
      </c>
      <c r="C182" s="2651">
        <v>1823.75</v>
      </c>
      <c r="D182" s="2651">
        <v>1706.15</v>
      </c>
      <c r="E182" s="2650">
        <v>1953.7</v>
      </c>
      <c r="F182" s="2649">
        <v>1747.95</v>
      </c>
      <c r="G182" s="2649">
        <v>1664.65</v>
      </c>
      <c r="H182" s="2649">
        <v>1927.7</v>
      </c>
      <c r="I182" s="2648">
        <v>-6.4482522275531142</v>
      </c>
      <c r="J182" s="2648">
        <v>14.509275268880224</v>
      </c>
      <c r="K182" s="2647">
        <v>-4.7655825395463234</v>
      </c>
      <c r="L182" s="2646">
        <v>15.802120565884717</v>
      </c>
      <c r="N182" s="2645"/>
      <c r="O182" s="2645"/>
      <c r="P182" s="2644"/>
      <c r="Q182" s="2644"/>
      <c r="R182" s="2644"/>
    </row>
    <row r="183" spans="2:18" ht="15.75" customHeight="1" thickTop="1">
      <c r="B183" s="3308" t="s">
        <v>1967</v>
      </c>
      <c r="C183" s="3308"/>
      <c r="D183" s="3308"/>
      <c r="E183" s="3308"/>
      <c r="F183" s="3308"/>
      <c r="G183" s="2318"/>
      <c r="H183" s="2318"/>
      <c r="I183" s="2318"/>
      <c r="J183" s="2318"/>
      <c r="K183" s="2318"/>
      <c r="L183" s="2318"/>
    </row>
    <row r="184" spans="2:18" ht="15.75" customHeight="1">
      <c r="B184" s="3307" t="s">
        <v>1966</v>
      </c>
      <c r="C184" s="3307"/>
      <c r="D184" s="3307"/>
      <c r="E184" s="3307"/>
      <c r="F184" s="3307"/>
      <c r="G184" s="3307"/>
      <c r="H184" s="2318" t="s">
        <v>1228</v>
      </c>
      <c r="I184" s="2641"/>
      <c r="J184" s="2641"/>
      <c r="K184" s="2643"/>
      <c r="N184" s="2642"/>
      <c r="O184" s="2642"/>
    </row>
    <row r="185" spans="2:18" ht="15.75" customHeight="1">
      <c r="B185" s="3286" t="s">
        <v>1965</v>
      </c>
      <c r="C185" s="3286"/>
      <c r="D185" s="3286"/>
      <c r="E185" s="3286"/>
      <c r="F185" s="3286"/>
      <c r="G185" s="2318"/>
      <c r="H185" s="2318"/>
      <c r="I185" s="2641"/>
      <c r="J185" s="2641"/>
      <c r="K185" s="2318"/>
      <c r="L185" s="2318"/>
    </row>
    <row r="186" spans="2:18" ht="15.75" customHeight="1">
      <c r="I186" s="2641"/>
      <c r="J186" s="2641"/>
      <c r="K186" s="2318"/>
      <c r="L186" s="2318"/>
    </row>
    <row r="187" spans="2:18" ht="15.75" customHeight="1">
      <c r="I187" s="2640"/>
      <c r="J187" s="2640"/>
      <c r="K187" s="2640"/>
      <c r="L187" s="2640"/>
    </row>
    <row r="188" spans="2:18" ht="15.75" customHeight="1">
      <c r="I188" s="2640"/>
      <c r="J188" s="2640"/>
      <c r="K188" s="2640"/>
      <c r="L188" s="2640"/>
    </row>
    <row r="189" spans="2:18" ht="15.75" customHeight="1"/>
    <row r="190" spans="2:18" ht="15.75" customHeight="1"/>
    <row r="191" spans="2:18" ht="15.75" customHeight="1"/>
    <row r="192" spans="2: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sheetData>
  <mergeCells count="31">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85:F185"/>
    <mergeCell ref="B176:L176"/>
    <mergeCell ref="B178:B180"/>
    <mergeCell ref="C178:E179"/>
    <mergeCell ref="F178:H179"/>
    <mergeCell ref="I178:L178"/>
    <mergeCell ref="I179:J179"/>
    <mergeCell ref="K179:L179"/>
    <mergeCell ref="B184:G184"/>
    <mergeCell ref="B183:F183"/>
    <mergeCell ref="B175:L175"/>
    <mergeCell ref="B174:G174"/>
    <mergeCell ref="B122:B134"/>
    <mergeCell ref="B135:B147"/>
    <mergeCell ref="B148:B160"/>
    <mergeCell ref="B161:B173"/>
  </mergeCells>
  <hyperlinks>
    <hyperlink ref="B185" r:id="rId1"/>
  </hyperlinks>
  <pageMargins left="0.7" right="0.7" top="0.43" bottom="0.75" header="0" footer="0"/>
  <pageSetup paperSize="9" scale="5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3"/>
  <sheetViews>
    <sheetView showGridLines="0" topLeftCell="B21" workbookViewId="0">
      <selection activeCell="F31" sqref="F31"/>
    </sheetView>
  </sheetViews>
  <sheetFormatPr defaultColWidth="9.109375" defaultRowHeight="18" outlineLevelRow="1"/>
  <cols>
    <col min="1" max="1" width="6.109375" style="16" customWidth="1"/>
    <col min="2" max="2" width="11" style="16" customWidth="1"/>
    <col min="3" max="3" width="60.109375" style="16" customWidth="1"/>
    <col min="4" max="4" width="18.44140625" style="60" customWidth="1"/>
    <col min="5" max="5" width="18.44140625" style="16" customWidth="1"/>
    <col min="6" max="6" width="18.44140625" style="60" customWidth="1"/>
    <col min="7" max="7" width="18.44140625" style="16" customWidth="1"/>
    <col min="8" max="9" width="9.109375" style="16"/>
    <col min="10" max="10" width="0" style="16" hidden="1" customWidth="1"/>
    <col min="11" max="16384" width="9.109375" style="16"/>
  </cols>
  <sheetData>
    <row r="1" spans="2:10">
      <c r="B1" s="3324" t="s">
        <v>110</v>
      </c>
      <c r="C1" s="3324"/>
      <c r="D1" s="3324"/>
      <c r="E1" s="3324"/>
      <c r="F1" s="3324"/>
      <c r="G1" s="3324"/>
    </row>
    <row r="2" spans="2:10">
      <c r="B2" s="3324" t="s">
        <v>76</v>
      </c>
      <c r="C2" s="3324"/>
      <c r="D2" s="3324"/>
      <c r="E2" s="3324"/>
      <c r="F2" s="3324"/>
      <c r="G2" s="3324"/>
    </row>
    <row r="3" spans="2:10">
      <c r="B3" s="3324" t="s">
        <v>77</v>
      </c>
      <c r="C3" s="3324"/>
      <c r="D3" s="3324"/>
      <c r="E3" s="3324"/>
      <c r="F3" s="3324"/>
      <c r="G3" s="3324"/>
    </row>
    <row r="4" spans="2:10" ht="18.600000000000001" thickBot="1">
      <c r="B4" s="107"/>
      <c r="C4" s="107"/>
      <c r="D4" s="107"/>
      <c r="E4" s="107"/>
      <c r="F4" s="107"/>
      <c r="G4" s="107"/>
    </row>
    <row r="5" spans="2:10" ht="25.5" customHeight="1" thickTop="1">
      <c r="B5" s="3328" t="s">
        <v>124</v>
      </c>
      <c r="C5" s="3330" t="s">
        <v>65</v>
      </c>
      <c r="D5" s="3332" t="s">
        <v>167</v>
      </c>
      <c r="E5" s="3333"/>
      <c r="F5" s="3333"/>
      <c r="G5" s="3334"/>
    </row>
    <row r="6" spans="2:10">
      <c r="B6" s="3329"/>
      <c r="C6" s="3331"/>
      <c r="D6" s="3335" t="s">
        <v>66</v>
      </c>
      <c r="E6" s="3336" t="s">
        <v>78</v>
      </c>
      <c r="F6" s="3335" t="s">
        <v>501</v>
      </c>
      <c r="G6" s="3337" t="s">
        <v>79</v>
      </c>
    </row>
    <row r="7" spans="2:10" s="17" customFormat="1" ht="25.5" customHeight="1">
      <c r="B7" s="3329"/>
      <c r="C7" s="3331"/>
      <c r="D7" s="61" t="s">
        <v>216</v>
      </c>
      <c r="E7" s="61" t="s">
        <v>418</v>
      </c>
      <c r="F7" s="61" t="s">
        <v>418</v>
      </c>
      <c r="G7" s="62" t="s">
        <v>458</v>
      </c>
    </row>
    <row r="8" spans="2:10">
      <c r="B8" s="18">
        <v>1</v>
      </c>
      <c r="C8" s="19" t="s">
        <v>461</v>
      </c>
      <c r="D8" s="20">
        <v>1262350.3</v>
      </c>
      <c r="E8" s="20">
        <v>1377893.5</v>
      </c>
      <c r="F8" s="20">
        <v>124712.4</v>
      </c>
      <c r="G8" s="21">
        <v>112046.5</v>
      </c>
      <c r="J8" s="120">
        <f>(G8/F8-1)*100</f>
        <v>-10.156087125257784</v>
      </c>
    </row>
    <row r="9" spans="2:10">
      <c r="B9" s="22"/>
      <c r="C9" s="26" t="s">
        <v>81</v>
      </c>
      <c r="D9" s="260">
        <v>937684</v>
      </c>
      <c r="E9" s="260">
        <v>0</v>
      </c>
      <c r="F9" s="23">
        <v>0</v>
      </c>
      <c r="G9" s="24">
        <v>0</v>
      </c>
    </row>
    <row r="10" spans="2:10" outlineLevel="1">
      <c r="B10" s="25"/>
      <c r="C10" s="26" t="s">
        <v>82</v>
      </c>
      <c r="D10" s="27">
        <v>896236.2</v>
      </c>
      <c r="E10" s="27">
        <v>0</v>
      </c>
      <c r="F10" s="28">
        <v>0</v>
      </c>
      <c r="G10" s="29">
        <v>0</v>
      </c>
    </row>
    <row r="11" spans="2:10" outlineLevel="1">
      <c r="B11" s="25"/>
      <c r="C11" s="26" t="s">
        <v>83</v>
      </c>
      <c r="D11" s="27">
        <v>29194.5</v>
      </c>
      <c r="E11" s="27">
        <v>0</v>
      </c>
      <c r="F11" s="28">
        <v>0</v>
      </c>
      <c r="G11" s="29">
        <v>0</v>
      </c>
    </row>
    <row r="12" spans="2:10" outlineLevel="1">
      <c r="B12" s="25"/>
      <c r="C12" s="26" t="s">
        <v>84</v>
      </c>
      <c r="D12" s="27">
        <v>12253.3</v>
      </c>
      <c r="E12" s="27">
        <v>0</v>
      </c>
      <c r="F12" s="28">
        <v>0</v>
      </c>
      <c r="G12" s="29">
        <v>0</v>
      </c>
    </row>
    <row r="13" spans="2:10">
      <c r="B13" s="22"/>
      <c r="C13" s="26" t="s">
        <v>85</v>
      </c>
      <c r="D13" s="261">
        <v>206268.59999999998</v>
      </c>
      <c r="E13" s="261">
        <v>0</v>
      </c>
      <c r="F13" s="30">
        <v>0</v>
      </c>
      <c r="G13" s="24">
        <v>0</v>
      </c>
    </row>
    <row r="14" spans="2:10" outlineLevel="1">
      <c r="B14" s="25"/>
      <c r="C14" s="26" t="s">
        <v>82</v>
      </c>
      <c r="D14" s="27">
        <v>144099.29999999999</v>
      </c>
      <c r="E14" s="27">
        <v>0</v>
      </c>
      <c r="F14" s="28">
        <v>0</v>
      </c>
      <c r="G14" s="29">
        <v>0</v>
      </c>
    </row>
    <row r="15" spans="2:10" outlineLevel="1">
      <c r="B15" s="25"/>
      <c r="C15" s="26" t="s">
        <v>83</v>
      </c>
      <c r="D15" s="27">
        <v>55574.899999999994</v>
      </c>
      <c r="E15" s="27">
        <v>0</v>
      </c>
      <c r="F15" s="28">
        <v>0</v>
      </c>
      <c r="G15" s="29">
        <v>0</v>
      </c>
    </row>
    <row r="16" spans="2:10" outlineLevel="1">
      <c r="B16" s="25"/>
      <c r="C16" s="26" t="s">
        <v>84</v>
      </c>
      <c r="D16" s="27">
        <v>6594.4</v>
      </c>
      <c r="E16" s="27">
        <v>0</v>
      </c>
      <c r="F16" s="28">
        <v>0</v>
      </c>
      <c r="G16" s="29">
        <v>0</v>
      </c>
    </row>
    <row r="17" spans="2:10">
      <c r="B17" s="22"/>
      <c r="C17" s="26" t="s">
        <v>86</v>
      </c>
      <c r="D17" s="261">
        <v>118397.70000000001</v>
      </c>
      <c r="E17" s="261">
        <v>0</v>
      </c>
      <c r="F17" s="30">
        <v>0</v>
      </c>
      <c r="G17" s="24">
        <v>0</v>
      </c>
    </row>
    <row r="18" spans="2:10" outlineLevel="1">
      <c r="B18" s="25"/>
      <c r="C18" s="26" t="s">
        <v>82</v>
      </c>
      <c r="D18" s="27">
        <v>111483.6</v>
      </c>
      <c r="E18" s="27">
        <v>0</v>
      </c>
      <c r="F18" s="28">
        <v>0</v>
      </c>
      <c r="G18" s="29">
        <v>0</v>
      </c>
    </row>
    <row r="19" spans="2:10" outlineLevel="1">
      <c r="B19" s="25"/>
      <c r="C19" s="26" t="s">
        <v>83</v>
      </c>
      <c r="D19" s="27">
        <v>3993.6</v>
      </c>
      <c r="E19" s="27">
        <v>0</v>
      </c>
      <c r="F19" s="28">
        <v>0</v>
      </c>
      <c r="G19" s="29">
        <v>0</v>
      </c>
    </row>
    <row r="20" spans="2:10" outlineLevel="1">
      <c r="B20" s="25"/>
      <c r="C20" s="26" t="s">
        <v>84</v>
      </c>
      <c r="D20" s="237">
        <v>2920.5</v>
      </c>
      <c r="E20" s="237">
        <v>0</v>
      </c>
      <c r="F20" s="31">
        <v>0</v>
      </c>
      <c r="G20" s="29">
        <v>0</v>
      </c>
    </row>
    <row r="21" spans="2:10">
      <c r="B21" s="18">
        <v>2</v>
      </c>
      <c r="C21" s="19" t="s">
        <v>462</v>
      </c>
      <c r="D21" s="32">
        <v>998684.00000000012</v>
      </c>
      <c r="E21" s="20">
        <v>891003.02</v>
      </c>
      <c r="F21" s="32">
        <v>144763.20000000001</v>
      </c>
      <c r="G21" s="21">
        <v>138525.13</v>
      </c>
    </row>
    <row r="22" spans="2:10">
      <c r="B22" s="25"/>
      <c r="C22" s="33" t="s">
        <v>87</v>
      </c>
      <c r="D22" s="27">
        <v>950179.10000000009</v>
      </c>
      <c r="E22" s="27">
        <v>837762.52</v>
      </c>
      <c r="F22" s="27">
        <v>126343.1</v>
      </c>
      <c r="G22" s="37">
        <v>125366.33</v>
      </c>
    </row>
    <row r="23" spans="2:10">
      <c r="B23" s="25"/>
      <c r="C23" s="36" t="s">
        <v>426</v>
      </c>
      <c r="D23" s="34">
        <v>1066346.5</v>
      </c>
      <c r="E23" s="34">
        <v>957154.9</v>
      </c>
      <c r="F23" s="27">
        <v>143811.6</v>
      </c>
      <c r="G23" s="35">
        <v>141077.20000000001</v>
      </c>
      <c r="J23" s="120">
        <f>(G23/F23-1)*100</f>
        <v>-1.9013765231733704</v>
      </c>
    </row>
    <row r="24" spans="2:10">
      <c r="B24" s="25"/>
      <c r="C24" s="38" t="s">
        <v>88</v>
      </c>
      <c r="D24" s="39">
        <v>938278.5</v>
      </c>
      <c r="E24" s="39">
        <v>837410.70000000007</v>
      </c>
      <c r="F24" s="27">
        <v>124778.2</v>
      </c>
      <c r="G24" s="37">
        <v>123088.40000000001</v>
      </c>
    </row>
    <row r="25" spans="2:10">
      <c r="B25" s="25"/>
      <c r="C25" s="38" t="s">
        <v>89</v>
      </c>
      <c r="D25" s="41">
        <v>128068</v>
      </c>
      <c r="E25" s="41">
        <v>119744.2</v>
      </c>
      <c r="F25" s="41">
        <v>19033.399999999998</v>
      </c>
      <c r="G25" s="40">
        <v>17988.8</v>
      </c>
    </row>
    <row r="26" spans="2:10">
      <c r="B26" s="25"/>
      <c r="C26" s="36" t="s">
        <v>90</v>
      </c>
      <c r="D26" s="34">
        <v>11900.600000000004</v>
      </c>
      <c r="E26" s="34">
        <v>351.82000000000153</v>
      </c>
      <c r="F26" s="27">
        <v>1564.8999999999978</v>
      </c>
      <c r="G26" s="37">
        <v>2277.9300000000003</v>
      </c>
    </row>
    <row r="27" spans="2:10">
      <c r="B27" s="42"/>
      <c r="C27" s="43" t="s">
        <v>177</v>
      </c>
      <c r="D27" s="34">
        <v>48504.9</v>
      </c>
      <c r="E27" s="34">
        <v>53240.5</v>
      </c>
      <c r="F27" s="34">
        <v>18420.099999999999</v>
      </c>
      <c r="G27" s="35">
        <v>13158.8</v>
      </c>
    </row>
    <row r="28" spans="2:10">
      <c r="B28" s="44">
        <v>3</v>
      </c>
      <c r="C28" s="45" t="s">
        <v>463</v>
      </c>
      <c r="D28" s="46">
        <v>-263666.29999999993</v>
      </c>
      <c r="E28" s="46">
        <v>-486890.48</v>
      </c>
      <c r="F28" s="46">
        <v>20050.800000000017</v>
      </c>
      <c r="G28" s="47">
        <v>26478.630000000005</v>
      </c>
    </row>
    <row r="29" spans="2:10">
      <c r="B29" s="18">
        <v>4</v>
      </c>
      <c r="C29" s="19" t="s">
        <v>91</v>
      </c>
      <c r="D29" s="20">
        <v>314238.37</v>
      </c>
      <c r="E29" s="20">
        <v>345568.76</v>
      </c>
      <c r="F29" s="20">
        <v>5968.099999999994</v>
      </c>
      <c r="G29" s="21">
        <v>45515.95</v>
      </c>
    </row>
    <row r="30" spans="2:10">
      <c r="B30" s="25"/>
      <c r="C30" s="26" t="s">
        <v>92</v>
      </c>
      <c r="D30" s="27">
        <v>219620.5</v>
      </c>
      <c r="E30" s="27">
        <v>248738.31</v>
      </c>
      <c r="F30" s="27">
        <v>-362.39999999999418</v>
      </c>
      <c r="G30" s="37">
        <v>39402.929999999993</v>
      </c>
    </row>
    <row r="31" spans="2:10">
      <c r="B31" s="25"/>
      <c r="C31" s="26" t="s">
        <v>93</v>
      </c>
      <c r="D31" s="49">
        <v>231303.00000000003</v>
      </c>
      <c r="E31" s="49">
        <v>255997.73</v>
      </c>
      <c r="F31" s="49">
        <v>0</v>
      </c>
      <c r="G31" s="50">
        <v>38660</v>
      </c>
    </row>
    <row r="32" spans="2:10" outlineLevel="1">
      <c r="B32" s="25"/>
      <c r="C32" s="26" t="s">
        <v>94</v>
      </c>
      <c r="D32" s="27">
        <v>103916.55</v>
      </c>
      <c r="E32" s="27">
        <v>153610</v>
      </c>
      <c r="F32" s="27">
        <v>0</v>
      </c>
      <c r="G32" s="37">
        <v>2000</v>
      </c>
    </row>
    <row r="33" spans="2:12" outlineLevel="1">
      <c r="B33" s="25"/>
      <c r="C33" s="26" t="s">
        <v>95</v>
      </c>
      <c r="D33" s="27">
        <v>124500</v>
      </c>
      <c r="E33" s="27">
        <v>100000</v>
      </c>
      <c r="F33" s="27">
        <v>0</v>
      </c>
      <c r="G33" s="37">
        <v>36660</v>
      </c>
    </row>
    <row r="34" spans="2:12" outlineLevel="1">
      <c r="B34" s="25"/>
      <c r="C34" s="26" t="s">
        <v>96</v>
      </c>
      <c r="D34" s="27">
        <v>0</v>
      </c>
      <c r="E34" s="27">
        <v>0</v>
      </c>
      <c r="F34" s="27">
        <v>0</v>
      </c>
      <c r="G34" s="37">
        <v>0</v>
      </c>
    </row>
    <row r="35" spans="2:12" outlineLevel="1">
      <c r="B35" s="25"/>
      <c r="C35" s="26" t="s">
        <v>97</v>
      </c>
      <c r="D35" s="27">
        <v>2829.7699999999995</v>
      </c>
      <c r="E35" s="27">
        <v>2361.34</v>
      </c>
      <c r="F35" s="27">
        <v>0</v>
      </c>
      <c r="G35" s="37">
        <v>0</v>
      </c>
    </row>
    <row r="36" spans="2:12" outlineLevel="1">
      <c r="B36" s="25"/>
      <c r="C36" s="26" t="s">
        <v>98</v>
      </c>
      <c r="D36" s="27">
        <v>56.68</v>
      </c>
      <c r="E36" s="27">
        <v>26.39</v>
      </c>
      <c r="F36" s="27">
        <v>0</v>
      </c>
      <c r="G36" s="37">
        <v>0</v>
      </c>
    </row>
    <row r="37" spans="2:12">
      <c r="B37" s="25"/>
      <c r="C37" s="26" t="s">
        <v>99</v>
      </c>
      <c r="D37" s="27">
        <v>0</v>
      </c>
      <c r="E37" s="27">
        <v>0</v>
      </c>
      <c r="F37" s="27">
        <v>0</v>
      </c>
      <c r="G37" s="37">
        <v>0</v>
      </c>
    </row>
    <row r="38" spans="2:12">
      <c r="B38" s="25"/>
      <c r="C38" s="26" t="s">
        <v>100</v>
      </c>
      <c r="D38" s="27">
        <v>-11682.500000000029</v>
      </c>
      <c r="E38" s="27">
        <v>-7259.4200000000128</v>
      </c>
      <c r="F38" s="27">
        <v>-362.39999999999418</v>
      </c>
      <c r="G38" s="37">
        <v>742.92999999999302</v>
      </c>
    </row>
    <row r="39" spans="2:12">
      <c r="B39" s="25"/>
      <c r="C39" s="26" t="s">
        <v>101</v>
      </c>
      <c r="D39" s="27">
        <v>2938.5</v>
      </c>
      <c r="E39" s="27">
        <v>11707.4</v>
      </c>
      <c r="F39" s="27">
        <v>51.699999999999818</v>
      </c>
      <c r="G39" s="37">
        <v>1400</v>
      </c>
    </row>
    <row r="40" spans="2:12">
      <c r="B40" s="25"/>
      <c r="C40" s="26" t="s">
        <v>102</v>
      </c>
      <c r="D40" s="27">
        <v>91679.37</v>
      </c>
      <c r="E40" s="27">
        <v>85123.049999999988</v>
      </c>
      <c r="F40" s="27">
        <v>6278.7999999999884</v>
      </c>
      <c r="G40" s="37">
        <v>4713.0200000000041</v>
      </c>
      <c r="H40" s="230"/>
    </row>
    <row r="41" spans="2:12" ht="21.75" customHeight="1">
      <c r="B41" s="44">
        <v>5</v>
      </c>
      <c r="C41" s="45" t="s">
        <v>464</v>
      </c>
      <c r="D41" s="46">
        <v>50572.070000000065</v>
      </c>
      <c r="E41" s="46">
        <v>-141321.71999999997</v>
      </c>
      <c r="F41" s="46">
        <v>26018.900000000012</v>
      </c>
      <c r="G41" s="47">
        <v>71994.58</v>
      </c>
    </row>
    <row r="42" spans="2:12">
      <c r="B42" s="337">
        <v>6</v>
      </c>
      <c r="C42" s="338" t="s">
        <v>427</v>
      </c>
      <c r="D42" s="339">
        <v>185629.1</v>
      </c>
      <c r="E42" s="339">
        <v>204177.6</v>
      </c>
      <c r="F42" s="339">
        <v>7200.9</v>
      </c>
      <c r="G42" s="21">
        <v>4772.1000000000004</v>
      </c>
    </row>
    <row r="43" spans="2:12">
      <c r="B43" s="337">
        <v>7</v>
      </c>
      <c r="C43" s="338" t="s">
        <v>428</v>
      </c>
      <c r="D43" s="340">
        <v>201318.39999999999</v>
      </c>
      <c r="E43" s="339">
        <v>199549.69999999998</v>
      </c>
      <c r="F43" s="339">
        <v>17380.199999999997</v>
      </c>
      <c r="G43" s="341">
        <v>21536.199999999997</v>
      </c>
    </row>
    <row r="44" spans="2:12">
      <c r="B44" s="51"/>
      <c r="C44" s="231" t="s">
        <v>497</v>
      </c>
      <c r="D44" s="52">
        <v>153359.29999999999</v>
      </c>
      <c r="E44" s="232">
        <v>148671.5</v>
      </c>
      <c r="F44" s="52">
        <v>9526.9</v>
      </c>
      <c r="G44" s="53">
        <v>15150.599999999999</v>
      </c>
    </row>
    <row r="45" spans="2:12">
      <c r="B45" s="54"/>
      <c r="C45" s="463" t="s">
        <v>498</v>
      </c>
      <c r="D45" s="464">
        <v>47959.1</v>
      </c>
      <c r="E45" s="464">
        <v>50878.2</v>
      </c>
      <c r="F45" s="464">
        <v>7853.2999999999984</v>
      </c>
      <c r="G45" s="465">
        <v>6385.5999999999985</v>
      </c>
      <c r="L45" s="230"/>
    </row>
    <row r="46" spans="2:12">
      <c r="B46" s="51"/>
      <c r="C46" s="462" t="s">
        <v>495</v>
      </c>
      <c r="D46" s="52">
        <v>47095</v>
      </c>
      <c r="E46" s="52">
        <v>49808.4</v>
      </c>
      <c r="F46" s="52">
        <v>7968.2</v>
      </c>
      <c r="G46" s="53">
        <v>6006</v>
      </c>
      <c r="L46" s="230"/>
    </row>
    <row r="47" spans="2:12">
      <c r="B47" s="54"/>
      <c r="C47" s="55" t="s">
        <v>496</v>
      </c>
      <c r="D47" s="56">
        <v>864.10000000000036</v>
      </c>
      <c r="E47" s="56">
        <v>1069.7999999999993</v>
      </c>
      <c r="F47" s="56">
        <v>-114.90000000000146</v>
      </c>
      <c r="G47" s="57">
        <v>379.59999999999854</v>
      </c>
      <c r="L47" s="230"/>
    </row>
    <row r="48" spans="2:12" ht="21.75" customHeight="1">
      <c r="B48" s="44">
        <v>8</v>
      </c>
      <c r="C48" s="45" t="s">
        <v>429</v>
      </c>
      <c r="D48" s="58">
        <v>15689.299999999988</v>
      </c>
      <c r="E48" s="58">
        <v>-4627.9000000000233</v>
      </c>
      <c r="F48" s="58">
        <v>10179.299999999997</v>
      </c>
      <c r="G48" s="47">
        <v>16764.099999999999</v>
      </c>
    </row>
    <row r="49" spans="2:7" ht="21.75" customHeight="1">
      <c r="B49" s="44">
        <v>9</v>
      </c>
      <c r="C49" s="45" t="s">
        <v>103</v>
      </c>
      <c r="D49" s="335">
        <v>-51720</v>
      </c>
      <c r="E49" s="335">
        <v>-4710.4000000000015</v>
      </c>
      <c r="F49" s="261">
        <v>3136.6000000000008</v>
      </c>
      <c r="G49" s="336">
        <v>26608.200000000004</v>
      </c>
    </row>
    <row r="50" spans="2:7" s="48" customFormat="1" ht="17.399999999999999">
      <c r="B50" s="18">
        <v>10</v>
      </c>
      <c r="C50" s="19" t="s">
        <v>104</v>
      </c>
      <c r="D50" s="32">
        <v>6863.7999999999956</v>
      </c>
      <c r="E50" s="32">
        <v>-3158.189999999996</v>
      </c>
      <c r="F50" s="32">
        <v>-649.69999999999698</v>
      </c>
      <c r="G50" s="21">
        <v>4704.4099999999953</v>
      </c>
    </row>
    <row r="51" spans="2:7" outlineLevel="1">
      <c r="B51" s="25"/>
      <c r="C51" s="26" t="s">
        <v>435</v>
      </c>
      <c r="D51" s="34">
        <v>-141.1</v>
      </c>
      <c r="E51" s="34">
        <v>5.6999999999999993</v>
      </c>
      <c r="F51" s="34">
        <v>1688</v>
      </c>
      <c r="G51" s="35">
        <v>716.2</v>
      </c>
    </row>
    <row r="52" spans="2:7" outlineLevel="1">
      <c r="B52" s="25"/>
      <c r="C52" s="26" t="s">
        <v>434</v>
      </c>
      <c r="D52" s="34">
        <v>2624.3</v>
      </c>
      <c r="E52" s="34">
        <v>-2708.6</v>
      </c>
      <c r="F52" s="34">
        <v>-1835.1</v>
      </c>
      <c r="G52" s="35">
        <v>1624.6999999999998</v>
      </c>
    </row>
    <row r="53" spans="2:7" outlineLevel="1">
      <c r="B53" s="25"/>
      <c r="C53" s="26" t="s">
        <v>105</v>
      </c>
      <c r="D53" s="27">
        <v>0</v>
      </c>
      <c r="E53" s="27">
        <v>0</v>
      </c>
      <c r="F53" s="27">
        <v>0</v>
      </c>
      <c r="G53" s="37">
        <v>0</v>
      </c>
    </row>
    <row r="54" spans="2:7" outlineLevel="1">
      <c r="B54" s="25"/>
      <c r="C54" s="26" t="s">
        <v>106</v>
      </c>
      <c r="D54" s="27">
        <v>4380.5999999999949</v>
      </c>
      <c r="E54" s="27">
        <v>-455.28999999999598</v>
      </c>
      <c r="F54" s="34">
        <v>-502.59999999999707</v>
      </c>
      <c r="G54" s="37">
        <v>2363.5099999999957</v>
      </c>
    </row>
    <row r="55" spans="2:7" s="48" customFormat="1" ht="17.399999999999999">
      <c r="B55" s="44">
        <v>11</v>
      </c>
      <c r="C55" s="20" t="s">
        <v>107</v>
      </c>
      <c r="D55" s="20">
        <v>21405.170000000049</v>
      </c>
      <c r="E55" s="20">
        <v>-153818.21</v>
      </c>
      <c r="F55" s="20">
        <v>38685.100000000013</v>
      </c>
      <c r="G55" s="21">
        <v>120071.29</v>
      </c>
    </row>
    <row r="56" spans="2:7" s="48" customFormat="1" ht="17.399999999999999">
      <c r="B56" s="25"/>
      <c r="C56" s="33" t="s">
        <v>391</v>
      </c>
      <c r="D56" s="235">
        <v>198761.29999999993</v>
      </c>
      <c r="E56" s="235">
        <v>225797.5</v>
      </c>
      <c r="F56" s="27">
        <v>225797.46999999997</v>
      </c>
      <c r="G56" s="236">
        <v>71979.290000000008</v>
      </c>
    </row>
    <row r="57" spans="2:7" s="48" customFormat="1" ht="17.399999999999999">
      <c r="B57" s="25"/>
      <c r="C57" s="33" t="s">
        <v>392</v>
      </c>
      <c r="D57" s="237">
        <v>5631</v>
      </c>
      <c r="E57" s="237">
        <v>0</v>
      </c>
      <c r="F57" s="27">
        <v>0</v>
      </c>
      <c r="G57" s="37">
        <v>0</v>
      </c>
    </row>
    <row r="58" spans="2:7" s="48" customFormat="1" thickBot="1">
      <c r="B58" s="234">
        <v>12</v>
      </c>
      <c r="C58" s="233" t="s">
        <v>393</v>
      </c>
      <c r="D58" s="238">
        <v>225797.46999999997</v>
      </c>
      <c r="E58" s="239">
        <v>71979.290000000008</v>
      </c>
      <c r="F58" s="239">
        <v>264482.57</v>
      </c>
      <c r="G58" s="239">
        <v>192050.58000000002</v>
      </c>
    </row>
    <row r="59" spans="2:7" s="48" customFormat="1" ht="18.600000000000001" thickTop="1">
      <c r="B59" s="63" t="s">
        <v>390</v>
      </c>
      <c r="C59" s="3338" t="s">
        <v>502</v>
      </c>
      <c r="D59" s="3338"/>
      <c r="E59" s="3338"/>
      <c r="F59" s="3338"/>
      <c r="G59" s="59">
        <v>48264</v>
      </c>
    </row>
    <row r="60" spans="2:7" s="48" customFormat="1" ht="31.95" customHeight="1">
      <c r="B60" s="332" t="s">
        <v>109</v>
      </c>
      <c r="C60" s="3327" t="s">
        <v>433</v>
      </c>
      <c r="D60" s="3327"/>
      <c r="E60" s="3327"/>
      <c r="F60" s="3327"/>
      <c r="G60" s="3327"/>
    </row>
    <row r="61" spans="2:7" s="48" customFormat="1" ht="31.95" customHeight="1">
      <c r="B61" s="332" t="s">
        <v>465</v>
      </c>
      <c r="C61" s="3327" t="s">
        <v>466</v>
      </c>
      <c r="D61" s="3327"/>
      <c r="E61" s="3327"/>
      <c r="F61" s="3327"/>
      <c r="G61" s="3327"/>
    </row>
    <row r="62" spans="2:7" s="48" customFormat="1" ht="19.2" customHeight="1">
      <c r="B62" s="63" t="s">
        <v>430</v>
      </c>
      <c r="C62" s="3326" t="s">
        <v>431</v>
      </c>
      <c r="D62" s="3326"/>
      <c r="E62" s="3326"/>
      <c r="F62" s="3326"/>
      <c r="G62" s="3326"/>
    </row>
    <row r="63" spans="2:7" ht="33.6" customHeight="1">
      <c r="B63" s="332" t="s">
        <v>108</v>
      </c>
      <c r="C63" s="3325" t="s">
        <v>432</v>
      </c>
      <c r="D63" s="3325"/>
      <c r="E63" s="3325"/>
      <c r="F63" s="3325"/>
      <c r="G63" s="3325"/>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workbookViewId="0">
      <selection activeCell="I16" sqref="I16"/>
    </sheetView>
  </sheetViews>
  <sheetFormatPr defaultRowHeight="13.2"/>
  <cols>
    <col min="1" max="1" width="6" style="64" customWidth="1"/>
    <col min="2" max="2" width="42.88671875" style="64" customWidth="1"/>
    <col min="3" max="3" width="15.6640625" style="64" customWidth="1"/>
    <col min="4" max="4" width="13.33203125" style="64" customWidth="1"/>
    <col min="5" max="5" width="15.88671875" style="64" customWidth="1"/>
    <col min="6" max="7" width="13.6640625" style="64" customWidth="1"/>
    <col min="8" max="8" width="10.6640625" style="64" customWidth="1"/>
    <col min="9" max="9" width="11.6640625" style="64" customWidth="1"/>
    <col min="10" max="11" width="10.6640625" style="64" customWidth="1"/>
    <col min="12" max="245" width="9.109375" style="64"/>
    <col min="246" max="246" width="20.6640625" style="64" customWidth="1"/>
    <col min="247" max="247" width="11.6640625" style="64" customWidth="1"/>
    <col min="248" max="248" width="12.6640625" style="64" customWidth="1"/>
    <col min="249" max="249" width="11.33203125" style="64" bestFit="1" customWidth="1"/>
    <col min="250" max="250" width="12.88671875" style="64" bestFit="1" customWidth="1"/>
    <col min="251" max="251" width="11" style="64" customWidth="1"/>
    <col min="252" max="252" width="9.88671875" style="64" customWidth="1"/>
    <col min="253" max="261" width="11" style="64" customWidth="1"/>
    <col min="262" max="264" width="9.44140625" style="64" customWidth="1"/>
    <col min="265" max="501" width="9.109375" style="64"/>
    <col min="502" max="502" width="20.6640625" style="64" customWidth="1"/>
    <col min="503" max="503" width="11.6640625" style="64" customWidth="1"/>
    <col min="504" max="504" width="12.6640625" style="64" customWidth="1"/>
    <col min="505" max="505" width="11.33203125" style="64" bestFit="1" customWidth="1"/>
    <col min="506" max="506" width="12.88671875" style="64" bestFit="1" customWidth="1"/>
    <col min="507" max="507" width="11" style="64" customWidth="1"/>
    <col min="508" max="508" width="9.88671875" style="64" customWidth="1"/>
    <col min="509" max="517" width="11" style="64" customWidth="1"/>
    <col min="518" max="520" width="9.44140625" style="64" customWidth="1"/>
    <col min="521" max="757" width="9.109375" style="64"/>
    <col min="758" max="758" width="20.6640625" style="64" customWidth="1"/>
    <col min="759" max="759" width="11.6640625" style="64" customWidth="1"/>
    <col min="760" max="760" width="12.6640625" style="64" customWidth="1"/>
    <col min="761" max="761" width="11.33203125" style="64" bestFit="1" customWidth="1"/>
    <col min="762" max="762" width="12.88671875" style="64" bestFit="1" customWidth="1"/>
    <col min="763" max="763" width="11" style="64" customWidth="1"/>
    <col min="764" max="764" width="9.88671875" style="64" customWidth="1"/>
    <col min="765" max="773" width="11" style="64" customWidth="1"/>
    <col min="774" max="776" width="9.44140625" style="64" customWidth="1"/>
    <col min="777" max="1013" width="9.109375" style="64"/>
    <col min="1014" max="1014" width="20.6640625" style="64" customWidth="1"/>
    <col min="1015" max="1015" width="11.6640625" style="64" customWidth="1"/>
    <col min="1016" max="1016" width="12.6640625" style="64" customWidth="1"/>
    <col min="1017" max="1017" width="11.33203125" style="64" bestFit="1" customWidth="1"/>
    <col min="1018" max="1018" width="12.88671875" style="64" bestFit="1" customWidth="1"/>
    <col min="1019" max="1019" width="11" style="64" customWidth="1"/>
    <col min="1020" max="1020" width="9.88671875" style="64" customWidth="1"/>
    <col min="1021" max="1029" width="11" style="64" customWidth="1"/>
    <col min="1030" max="1032" width="9.44140625" style="64" customWidth="1"/>
    <col min="1033" max="1269" width="9.109375" style="64"/>
    <col min="1270" max="1270" width="20.6640625" style="64" customWidth="1"/>
    <col min="1271" max="1271" width="11.6640625" style="64" customWidth="1"/>
    <col min="1272" max="1272" width="12.6640625" style="64" customWidth="1"/>
    <col min="1273" max="1273" width="11.33203125" style="64" bestFit="1" customWidth="1"/>
    <col min="1274" max="1274" width="12.88671875" style="64" bestFit="1" customWidth="1"/>
    <col min="1275" max="1275" width="11" style="64" customWidth="1"/>
    <col min="1276" max="1276" width="9.88671875" style="64" customWidth="1"/>
    <col min="1277" max="1285" width="11" style="64" customWidth="1"/>
    <col min="1286" max="1288" width="9.44140625" style="64" customWidth="1"/>
    <col min="1289" max="1525" width="9.109375" style="64"/>
    <col min="1526" max="1526" width="20.6640625" style="64" customWidth="1"/>
    <col min="1527" max="1527" width="11.6640625" style="64" customWidth="1"/>
    <col min="1528" max="1528" width="12.6640625" style="64" customWidth="1"/>
    <col min="1529" max="1529" width="11.33203125" style="64" bestFit="1" customWidth="1"/>
    <col min="1530" max="1530" width="12.88671875" style="64" bestFit="1" customWidth="1"/>
    <col min="1531" max="1531" width="11" style="64" customWidth="1"/>
    <col min="1532" max="1532" width="9.88671875" style="64" customWidth="1"/>
    <col min="1533" max="1541" width="11" style="64" customWidth="1"/>
    <col min="1542" max="1544" width="9.44140625" style="64" customWidth="1"/>
    <col min="1545" max="1781" width="9.109375" style="64"/>
    <col min="1782" max="1782" width="20.6640625" style="64" customWidth="1"/>
    <col min="1783" max="1783" width="11.6640625" style="64" customWidth="1"/>
    <col min="1784" max="1784" width="12.6640625" style="64" customWidth="1"/>
    <col min="1785" max="1785" width="11.33203125" style="64" bestFit="1" customWidth="1"/>
    <col min="1786" max="1786" width="12.88671875" style="64" bestFit="1" customWidth="1"/>
    <col min="1787" max="1787" width="11" style="64" customWidth="1"/>
    <col min="1788" max="1788" width="9.88671875" style="64" customWidth="1"/>
    <col min="1789" max="1797" width="11" style="64" customWidth="1"/>
    <col min="1798" max="1800" width="9.44140625" style="64" customWidth="1"/>
    <col min="1801" max="2037" width="9.109375" style="64"/>
    <col min="2038" max="2038" width="20.6640625" style="64" customWidth="1"/>
    <col min="2039" max="2039" width="11.6640625" style="64" customWidth="1"/>
    <col min="2040" max="2040" width="12.6640625" style="64" customWidth="1"/>
    <col min="2041" max="2041" width="11.33203125" style="64" bestFit="1" customWidth="1"/>
    <col min="2042" max="2042" width="12.88671875" style="64" bestFit="1" customWidth="1"/>
    <col min="2043" max="2043" width="11" style="64" customWidth="1"/>
    <col min="2044" max="2044" width="9.88671875" style="64" customWidth="1"/>
    <col min="2045" max="2053" width="11" style="64" customWidth="1"/>
    <col min="2054" max="2056" width="9.44140625" style="64" customWidth="1"/>
    <col min="2057" max="2293" width="9.109375" style="64"/>
    <col min="2294" max="2294" width="20.6640625" style="64" customWidth="1"/>
    <col min="2295" max="2295" width="11.6640625" style="64" customWidth="1"/>
    <col min="2296" max="2296" width="12.6640625" style="64" customWidth="1"/>
    <col min="2297" max="2297" width="11.33203125" style="64" bestFit="1" customWidth="1"/>
    <col min="2298" max="2298" width="12.88671875" style="64" bestFit="1" customWidth="1"/>
    <col min="2299" max="2299" width="11" style="64" customWidth="1"/>
    <col min="2300" max="2300" width="9.88671875" style="64" customWidth="1"/>
    <col min="2301" max="2309" width="11" style="64" customWidth="1"/>
    <col min="2310" max="2312" width="9.44140625" style="64" customWidth="1"/>
    <col min="2313" max="2549" width="9.109375" style="64"/>
    <col min="2550" max="2550" width="20.6640625" style="64" customWidth="1"/>
    <col min="2551" max="2551" width="11.6640625" style="64" customWidth="1"/>
    <col min="2552" max="2552" width="12.6640625" style="64" customWidth="1"/>
    <col min="2553" max="2553" width="11.33203125" style="64" bestFit="1" customWidth="1"/>
    <col min="2554" max="2554" width="12.88671875" style="64" bestFit="1" customWidth="1"/>
    <col min="2555" max="2555" width="11" style="64" customWidth="1"/>
    <col min="2556" max="2556" width="9.88671875" style="64" customWidth="1"/>
    <col min="2557" max="2565" width="11" style="64" customWidth="1"/>
    <col min="2566" max="2568" width="9.44140625" style="64" customWidth="1"/>
    <col min="2569" max="2805" width="9.109375" style="64"/>
    <col min="2806" max="2806" width="20.6640625" style="64" customWidth="1"/>
    <col min="2807" max="2807" width="11.6640625" style="64" customWidth="1"/>
    <col min="2808" max="2808" width="12.6640625" style="64" customWidth="1"/>
    <col min="2809" max="2809" width="11.33203125" style="64" bestFit="1" customWidth="1"/>
    <col min="2810" max="2810" width="12.88671875" style="64" bestFit="1" customWidth="1"/>
    <col min="2811" max="2811" width="11" style="64" customWidth="1"/>
    <col min="2812" max="2812" width="9.88671875" style="64" customWidth="1"/>
    <col min="2813" max="2821" width="11" style="64" customWidth="1"/>
    <col min="2822" max="2824" width="9.44140625" style="64" customWidth="1"/>
    <col min="2825" max="3061" width="9.109375" style="64"/>
    <col min="3062" max="3062" width="20.6640625" style="64" customWidth="1"/>
    <col min="3063" max="3063" width="11.6640625" style="64" customWidth="1"/>
    <col min="3064" max="3064" width="12.6640625" style="64" customWidth="1"/>
    <col min="3065" max="3065" width="11.33203125" style="64" bestFit="1" customWidth="1"/>
    <col min="3066" max="3066" width="12.88671875" style="64" bestFit="1" customWidth="1"/>
    <col min="3067" max="3067" width="11" style="64" customWidth="1"/>
    <col min="3068" max="3068" width="9.88671875" style="64" customWidth="1"/>
    <col min="3069" max="3077" width="11" style="64" customWidth="1"/>
    <col min="3078" max="3080" width="9.44140625" style="64" customWidth="1"/>
    <col min="3081" max="3317" width="9.109375" style="64"/>
    <col min="3318" max="3318" width="20.6640625" style="64" customWidth="1"/>
    <col min="3319" max="3319" width="11.6640625" style="64" customWidth="1"/>
    <col min="3320" max="3320" width="12.6640625" style="64" customWidth="1"/>
    <col min="3321" max="3321" width="11.33203125" style="64" bestFit="1" customWidth="1"/>
    <col min="3322" max="3322" width="12.88671875" style="64" bestFit="1" customWidth="1"/>
    <col min="3323" max="3323" width="11" style="64" customWidth="1"/>
    <col min="3324" max="3324" width="9.88671875" style="64" customWidth="1"/>
    <col min="3325" max="3333" width="11" style="64" customWidth="1"/>
    <col min="3334" max="3336" width="9.44140625" style="64" customWidth="1"/>
    <col min="3337" max="3573" width="9.109375" style="64"/>
    <col min="3574" max="3574" width="20.6640625" style="64" customWidth="1"/>
    <col min="3575" max="3575" width="11.6640625" style="64" customWidth="1"/>
    <col min="3576" max="3576" width="12.6640625" style="64" customWidth="1"/>
    <col min="3577" max="3577" width="11.33203125" style="64" bestFit="1" customWidth="1"/>
    <col min="3578" max="3578" width="12.88671875" style="64" bestFit="1" customWidth="1"/>
    <col min="3579" max="3579" width="11" style="64" customWidth="1"/>
    <col min="3580" max="3580" width="9.88671875" style="64" customWidth="1"/>
    <col min="3581" max="3589" width="11" style="64" customWidth="1"/>
    <col min="3590" max="3592" width="9.44140625" style="64" customWidth="1"/>
    <col min="3593" max="3829" width="9.109375" style="64"/>
    <col min="3830" max="3830" width="20.6640625" style="64" customWidth="1"/>
    <col min="3831" max="3831" width="11.6640625" style="64" customWidth="1"/>
    <col min="3832" max="3832" width="12.6640625" style="64" customWidth="1"/>
    <col min="3833" max="3833" width="11.33203125" style="64" bestFit="1" customWidth="1"/>
    <col min="3834" max="3834" width="12.88671875" style="64" bestFit="1" customWidth="1"/>
    <col min="3835" max="3835" width="11" style="64" customWidth="1"/>
    <col min="3836" max="3836" width="9.88671875" style="64" customWidth="1"/>
    <col min="3837" max="3845" width="11" style="64" customWidth="1"/>
    <col min="3846" max="3848" width="9.44140625" style="64" customWidth="1"/>
    <col min="3849" max="4085" width="9.109375" style="64"/>
    <col min="4086" max="4086" width="20.6640625" style="64" customWidth="1"/>
    <col min="4087" max="4087" width="11.6640625" style="64" customWidth="1"/>
    <col min="4088" max="4088" width="12.6640625" style="64" customWidth="1"/>
    <col min="4089" max="4089" width="11.33203125" style="64" bestFit="1" customWidth="1"/>
    <col min="4090" max="4090" width="12.88671875" style="64" bestFit="1" customWidth="1"/>
    <col min="4091" max="4091" width="11" style="64" customWidth="1"/>
    <col min="4092" max="4092" width="9.88671875" style="64" customWidth="1"/>
    <col min="4093" max="4101" width="11" style="64" customWidth="1"/>
    <col min="4102" max="4104" width="9.44140625" style="64" customWidth="1"/>
    <col min="4105" max="4341" width="9.109375" style="64"/>
    <col min="4342" max="4342" width="20.6640625" style="64" customWidth="1"/>
    <col min="4343" max="4343" width="11.6640625" style="64" customWidth="1"/>
    <col min="4344" max="4344" width="12.6640625" style="64" customWidth="1"/>
    <col min="4345" max="4345" width="11.33203125" style="64" bestFit="1" customWidth="1"/>
    <col min="4346" max="4346" width="12.88671875" style="64" bestFit="1" customWidth="1"/>
    <col min="4347" max="4347" width="11" style="64" customWidth="1"/>
    <col min="4348" max="4348" width="9.88671875" style="64" customWidth="1"/>
    <col min="4349" max="4357" width="11" style="64" customWidth="1"/>
    <col min="4358" max="4360" width="9.44140625" style="64" customWidth="1"/>
    <col min="4361" max="4597" width="9.109375" style="64"/>
    <col min="4598" max="4598" width="20.6640625" style="64" customWidth="1"/>
    <col min="4599" max="4599" width="11.6640625" style="64" customWidth="1"/>
    <col min="4600" max="4600" width="12.6640625" style="64" customWidth="1"/>
    <col min="4601" max="4601" width="11.33203125" style="64" bestFit="1" customWidth="1"/>
    <col min="4602" max="4602" width="12.88671875" style="64" bestFit="1" customWidth="1"/>
    <col min="4603" max="4603" width="11" style="64" customWidth="1"/>
    <col min="4604" max="4604" width="9.88671875" style="64" customWidth="1"/>
    <col min="4605" max="4613" width="11" style="64" customWidth="1"/>
    <col min="4614" max="4616" width="9.44140625" style="64" customWidth="1"/>
    <col min="4617" max="4853" width="9.109375" style="64"/>
    <col min="4854" max="4854" width="20.6640625" style="64" customWidth="1"/>
    <col min="4855" max="4855" width="11.6640625" style="64" customWidth="1"/>
    <col min="4856" max="4856" width="12.6640625" style="64" customWidth="1"/>
    <col min="4857" max="4857" width="11.33203125" style="64" bestFit="1" customWidth="1"/>
    <col min="4858" max="4858" width="12.88671875" style="64" bestFit="1" customWidth="1"/>
    <col min="4859" max="4859" width="11" style="64" customWidth="1"/>
    <col min="4860" max="4860" width="9.88671875" style="64" customWidth="1"/>
    <col min="4861" max="4869" width="11" style="64" customWidth="1"/>
    <col min="4870" max="4872" width="9.44140625" style="64" customWidth="1"/>
    <col min="4873" max="5109" width="9.109375" style="64"/>
    <col min="5110" max="5110" width="20.6640625" style="64" customWidth="1"/>
    <col min="5111" max="5111" width="11.6640625" style="64" customWidth="1"/>
    <col min="5112" max="5112" width="12.6640625" style="64" customWidth="1"/>
    <col min="5113" max="5113" width="11.33203125" style="64" bestFit="1" customWidth="1"/>
    <col min="5114" max="5114" width="12.88671875" style="64" bestFit="1" customWidth="1"/>
    <col min="5115" max="5115" width="11" style="64" customWidth="1"/>
    <col min="5116" max="5116" width="9.88671875" style="64" customWidth="1"/>
    <col min="5117" max="5125" width="11" style="64" customWidth="1"/>
    <col min="5126" max="5128" width="9.44140625" style="64" customWidth="1"/>
    <col min="5129" max="5365" width="9.109375" style="64"/>
    <col min="5366" max="5366" width="20.6640625" style="64" customWidth="1"/>
    <col min="5367" max="5367" width="11.6640625" style="64" customWidth="1"/>
    <col min="5368" max="5368" width="12.6640625" style="64" customWidth="1"/>
    <col min="5369" max="5369" width="11.33203125" style="64" bestFit="1" customWidth="1"/>
    <col min="5370" max="5370" width="12.88671875" style="64" bestFit="1" customWidth="1"/>
    <col min="5371" max="5371" width="11" style="64" customWidth="1"/>
    <col min="5372" max="5372" width="9.88671875" style="64" customWidth="1"/>
    <col min="5373" max="5381" width="11" style="64" customWidth="1"/>
    <col min="5382" max="5384" width="9.44140625" style="64" customWidth="1"/>
    <col min="5385" max="5621" width="9.109375" style="64"/>
    <col min="5622" max="5622" width="20.6640625" style="64" customWidth="1"/>
    <col min="5623" max="5623" width="11.6640625" style="64" customWidth="1"/>
    <col min="5624" max="5624" width="12.6640625" style="64" customWidth="1"/>
    <col min="5625" max="5625" width="11.33203125" style="64" bestFit="1" customWidth="1"/>
    <col min="5626" max="5626" width="12.88671875" style="64" bestFit="1" customWidth="1"/>
    <col min="5627" max="5627" width="11" style="64" customWidth="1"/>
    <col min="5628" max="5628" width="9.88671875" style="64" customWidth="1"/>
    <col min="5629" max="5637" width="11" style="64" customWidth="1"/>
    <col min="5638" max="5640" width="9.44140625" style="64" customWidth="1"/>
    <col min="5641" max="5877" width="9.109375" style="64"/>
    <col min="5878" max="5878" width="20.6640625" style="64" customWidth="1"/>
    <col min="5879" max="5879" width="11.6640625" style="64" customWidth="1"/>
    <col min="5880" max="5880" width="12.6640625" style="64" customWidth="1"/>
    <col min="5881" max="5881" width="11.33203125" style="64" bestFit="1" customWidth="1"/>
    <col min="5882" max="5882" width="12.88671875" style="64" bestFit="1" customWidth="1"/>
    <col min="5883" max="5883" width="11" style="64" customWidth="1"/>
    <col min="5884" max="5884" width="9.88671875" style="64" customWidth="1"/>
    <col min="5885" max="5893" width="11" style="64" customWidth="1"/>
    <col min="5894" max="5896" width="9.44140625" style="64" customWidth="1"/>
    <col min="5897" max="6133" width="9.109375" style="64"/>
    <col min="6134" max="6134" width="20.6640625" style="64" customWidth="1"/>
    <col min="6135" max="6135" width="11.6640625" style="64" customWidth="1"/>
    <col min="6136" max="6136" width="12.6640625" style="64" customWidth="1"/>
    <col min="6137" max="6137" width="11.33203125" style="64" bestFit="1" customWidth="1"/>
    <col min="6138" max="6138" width="12.88671875" style="64" bestFit="1" customWidth="1"/>
    <col min="6139" max="6139" width="11" style="64" customWidth="1"/>
    <col min="6140" max="6140" width="9.88671875" style="64" customWidth="1"/>
    <col min="6141" max="6149" width="11" style="64" customWidth="1"/>
    <col min="6150" max="6152" width="9.44140625" style="64" customWidth="1"/>
    <col min="6153" max="6389" width="9.109375" style="64"/>
    <col min="6390" max="6390" width="20.6640625" style="64" customWidth="1"/>
    <col min="6391" max="6391" width="11.6640625" style="64" customWidth="1"/>
    <col min="6392" max="6392" width="12.6640625" style="64" customWidth="1"/>
    <col min="6393" max="6393" width="11.33203125" style="64" bestFit="1" customWidth="1"/>
    <col min="6394" max="6394" width="12.88671875" style="64" bestFit="1" customWidth="1"/>
    <col min="6395" max="6395" width="11" style="64" customWidth="1"/>
    <col min="6396" max="6396" width="9.88671875" style="64" customWidth="1"/>
    <col min="6397" max="6405" width="11" style="64" customWidth="1"/>
    <col min="6406" max="6408" width="9.44140625" style="64" customWidth="1"/>
    <col min="6409" max="6645" width="9.109375" style="64"/>
    <col min="6646" max="6646" width="20.6640625" style="64" customWidth="1"/>
    <col min="6647" max="6647" width="11.6640625" style="64" customWidth="1"/>
    <col min="6648" max="6648" width="12.6640625" style="64" customWidth="1"/>
    <col min="6649" max="6649" width="11.33203125" style="64" bestFit="1" customWidth="1"/>
    <col min="6650" max="6650" width="12.88671875" style="64" bestFit="1" customWidth="1"/>
    <col min="6651" max="6651" width="11" style="64" customWidth="1"/>
    <col min="6652" max="6652" width="9.88671875" style="64" customWidth="1"/>
    <col min="6653" max="6661" width="11" style="64" customWidth="1"/>
    <col min="6662" max="6664" width="9.44140625" style="64" customWidth="1"/>
    <col min="6665" max="6901" width="9.109375" style="64"/>
    <col min="6902" max="6902" width="20.6640625" style="64" customWidth="1"/>
    <col min="6903" max="6903" width="11.6640625" style="64" customWidth="1"/>
    <col min="6904" max="6904" width="12.6640625" style="64" customWidth="1"/>
    <col min="6905" max="6905" width="11.33203125" style="64" bestFit="1" customWidth="1"/>
    <col min="6906" max="6906" width="12.88671875" style="64" bestFit="1" customWidth="1"/>
    <col min="6907" max="6907" width="11" style="64" customWidth="1"/>
    <col min="6908" max="6908" width="9.88671875" style="64" customWidth="1"/>
    <col min="6909" max="6917" width="11" style="64" customWidth="1"/>
    <col min="6918" max="6920" width="9.44140625" style="64" customWidth="1"/>
    <col min="6921" max="7157" width="9.109375" style="64"/>
    <col min="7158" max="7158" width="20.6640625" style="64" customWidth="1"/>
    <col min="7159" max="7159" width="11.6640625" style="64" customWidth="1"/>
    <col min="7160" max="7160" width="12.6640625" style="64" customWidth="1"/>
    <col min="7161" max="7161" width="11.33203125" style="64" bestFit="1" customWidth="1"/>
    <col min="7162" max="7162" width="12.88671875" style="64" bestFit="1" customWidth="1"/>
    <col min="7163" max="7163" width="11" style="64" customWidth="1"/>
    <col min="7164" max="7164" width="9.88671875" style="64" customWidth="1"/>
    <col min="7165" max="7173" width="11" style="64" customWidth="1"/>
    <col min="7174" max="7176" width="9.44140625" style="64" customWidth="1"/>
    <col min="7177" max="7413" width="9.109375" style="64"/>
    <col min="7414" max="7414" width="20.6640625" style="64" customWidth="1"/>
    <col min="7415" max="7415" width="11.6640625" style="64" customWidth="1"/>
    <col min="7416" max="7416" width="12.6640625" style="64" customWidth="1"/>
    <col min="7417" max="7417" width="11.33203125" style="64" bestFit="1" customWidth="1"/>
    <col min="7418" max="7418" width="12.88671875" style="64" bestFit="1" customWidth="1"/>
    <col min="7419" max="7419" width="11" style="64" customWidth="1"/>
    <col min="7420" max="7420" width="9.88671875" style="64" customWidth="1"/>
    <col min="7421" max="7429" width="11" style="64" customWidth="1"/>
    <col min="7430" max="7432" width="9.44140625" style="64" customWidth="1"/>
    <col min="7433" max="7669" width="9.109375" style="64"/>
    <col min="7670" max="7670" width="20.6640625" style="64" customWidth="1"/>
    <col min="7671" max="7671" width="11.6640625" style="64" customWidth="1"/>
    <col min="7672" max="7672" width="12.6640625" style="64" customWidth="1"/>
    <col min="7673" max="7673" width="11.33203125" style="64" bestFit="1" customWidth="1"/>
    <col min="7674" max="7674" width="12.88671875" style="64" bestFit="1" customWidth="1"/>
    <col min="7675" max="7675" width="11" style="64" customWidth="1"/>
    <col min="7676" max="7676" width="9.88671875" style="64" customWidth="1"/>
    <col min="7677" max="7685" width="11" style="64" customWidth="1"/>
    <col min="7686" max="7688" width="9.44140625" style="64" customWidth="1"/>
    <col min="7689" max="7925" width="9.109375" style="64"/>
    <col min="7926" max="7926" width="20.6640625" style="64" customWidth="1"/>
    <col min="7927" max="7927" width="11.6640625" style="64" customWidth="1"/>
    <col min="7928" max="7928" width="12.6640625" style="64" customWidth="1"/>
    <col min="7929" max="7929" width="11.33203125" style="64" bestFit="1" customWidth="1"/>
    <col min="7930" max="7930" width="12.88671875" style="64" bestFit="1" customWidth="1"/>
    <col min="7931" max="7931" width="11" style="64" customWidth="1"/>
    <col min="7932" max="7932" width="9.88671875" style="64" customWidth="1"/>
    <col min="7933" max="7941" width="11" style="64" customWidth="1"/>
    <col min="7942" max="7944" width="9.44140625" style="64" customWidth="1"/>
    <col min="7945" max="8181" width="9.109375" style="64"/>
    <col min="8182" max="8182" width="20.6640625" style="64" customWidth="1"/>
    <col min="8183" max="8183" width="11.6640625" style="64" customWidth="1"/>
    <col min="8184" max="8184" width="12.6640625" style="64" customWidth="1"/>
    <col min="8185" max="8185" width="11.33203125" style="64" bestFit="1" customWidth="1"/>
    <col min="8186" max="8186" width="12.88671875" style="64" bestFit="1" customWidth="1"/>
    <col min="8187" max="8187" width="11" style="64" customWidth="1"/>
    <col min="8188" max="8188" width="9.88671875" style="64" customWidth="1"/>
    <col min="8189" max="8197" width="11" style="64" customWidth="1"/>
    <col min="8198" max="8200" width="9.44140625" style="64" customWidth="1"/>
    <col min="8201" max="8437" width="9.109375" style="64"/>
    <col min="8438" max="8438" width="20.6640625" style="64" customWidth="1"/>
    <col min="8439" max="8439" width="11.6640625" style="64" customWidth="1"/>
    <col min="8440" max="8440" width="12.6640625" style="64" customWidth="1"/>
    <col min="8441" max="8441" width="11.33203125" style="64" bestFit="1" customWidth="1"/>
    <col min="8442" max="8442" width="12.88671875" style="64" bestFit="1" customWidth="1"/>
    <col min="8443" max="8443" width="11" style="64" customWidth="1"/>
    <col min="8444" max="8444" width="9.88671875" style="64" customWidth="1"/>
    <col min="8445" max="8453" width="11" style="64" customWidth="1"/>
    <col min="8454" max="8456" width="9.44140625" style="64" customWidth="1"/>
    <col min="8457" max="8693" width="9.109375" style="64"/>
    <col min="8694" max="8694" width="20.6640625" style="64" customWidth="1"/>
    <col min="8695" max="8695" width="11.6640625" style="64" customWidth="1"/>
    <col min="8696" max="8696" width="12.6640625" style="64" customWidth="1"/>
    <col min="8697" max="8697" width="11.33203125" style="64" bestFit="1" customWidth="1"/>
    <col min="8698" max="8698" width="12.88671875" style="64" bestFit="1" customWidth="1"/>
    <col min="8699" max="8699" width="11" style="64" customWidth="1"/>
    <col min="8700" max="8700" width="9.88671875" style="64" customWidth="1"/>
    <col min="8701" max="8709" width="11" style="64" customWidth="1"/>
    <col min="8710" max="8712" width="9.44140625" style="64" customWidth="1"/>
    <col min="8713" max="8949" width="9.109375" style="64"/>
    <col min="8950" max="8950" width="20.6640625" style="64" customWidth="1"/>
    <col min="8951" max="8951" width="11.6640625" style="64" customWidth="1"/>
    <col min="8952" max="8952" width="12.6640625" style="64" customWidth="1"/>
    <col min="8953" max="8953" width="11.33203125" style="64" bestFit="1" customWidth="1"/>
    <col min="8954" max="8954" width="12.88671875" style="64" bestFit="1" customWidth="1"/>
    <col min="8955" max="8955" width="11" style="64" customWidth="1"/>
    <col min="8956" max="8956" width="9.88671875" style="64" customWidth="1"/>
    <col min="8957" max="8965" width="11" style="64" customWidth="1"/>
    <col min="8966" max="8968" width="9.44140625" style="64" customWidth="1"/>
    <col min="8969" max="9205" width="9.109375" style="64"/>
    <col min="9206" max="9206" width="20.6640625" style="64" customWidth="1"/>
    <col min="9207" max="9207" width="11.6640625" style="64" customWidth="1"/>
    <col min="9208" max="9208" width="12.6640625" style="64" customWidth="1"/>
    <col min="9209" max="9209" width="11.33203125" style="64" bestFit="1" customWidth="1"/>
    <col min="9210" max="9210" width="12.88671875" style="64" bestFit="1" customWidth="1"/>
    <col min="9211" max="9211" width="11" style="64" customWidth="1"/>
    <col min="9212" max="9212" width="9.88671875" style="64" customWidth="1"/>
    <col min="9213" max="9221" width="11" style="64" customWidth="1"/>
    <col min="9222" max="9224" width="9.44140625" style="64" customWidth="1"/>
    <col min="9225" max="9461" width="9.109375" style="64"/>
    <col min="9462" max="9462" width="20.6640625" style="64" customWidth="1"/>
    <col min="9463" max="9463" width="11.6640625" style="64" customWidth="1"/>
    <col min="9464" max="9464" width="12.6640625" style="64" customWidth="1"/>
    <col min="9465" max="9465" width="11.33203125" style="64" bestFit="1" customWidth="1"/>
    <col min="9466" max="9466" width="12.88671875" style="64" bestFit="1" customWidth="1"/>
    <col min="9467" max="9467" width="11" style="64" customWidth="1"/>
    <col min="9468" max="9468" width="9.88671875" style="64" customWidth="1"/>
    <col min="9469" max="9477" width="11" style="64" customWidth="1"/>
    <col min="9478" max="9480" width="9.44140625" style="64" customWidth="1"/>
    <col min="9481" max="9717" width="9.109375" style="64"/>
    <col min="9718" max="9718" width="20.6640625" style="64" customWidth="1"/>
    <col min="9719" max="9719" width="11.6640625" style="64" customWidth="1"/>
    <col min="9720" max="9720" width="12.6640625" style="64" customWidth="1"/>
    <col min="9721" max="9721" width="11.33203125" style="64" bestFit="1" customWidth="1"/>
    <col min="9722" max="9722" width="12.88671875" style="64" bestFit="1" customWidth="1"/>
    <col min="9723" max="9723" width="11" style="64" customWidth="1"/>
    <col min="9724" max="9724" width="9.88671875" style="64" customWidth="1"/>
    <col min="9725" max="9733" width="11" style="64" customWidth="1"/>
    <col min="9734" max="9736" width="9.44140625" style="64" customWidth="1"/>
    <col min="9737" max="9973" width="9.109375" style="64"/>
    <col min="9974" max="9974" width="20.6640625" style="64" customWidth="1"/>
    <col min="9975" max="9975" width="11.6640625" style="64" customWidth="1"/>
    <col min="9976" max="9976" width="12.6640625" style="64" customWidth="1"/>
    <col min="9977" max="9977" width="11.33203125" style="64" bestFit="1" customWidth="1"/>
    <col min="9978" max="9978" width="12.88671875" style="64" bestFit="1" customWidth="1"/>
    <col min="9979" max="9979" width="11" style="64" customWidth="1"/>
    <col min="9980" max="9980" width="9.88671875" style="64" customWidth="1"/>
    <col min="9981" max="9989" width="11" style="64" customWidth="1"/>
    <col min="9990" max="9992" width="9.44140625" style="64" customWidth="1"/>
    <col min="9993" max="10229" width="9.109375" style="64"/>
    <col min="10230" max="10230" width="20.6640625" style="64" customWidth="1"/>
    <col min="10231" max="10231" width="11.6640625" style="64" customWidth="1"/>
    <col min="10232" max="10232" width="12.6640625" style="64" customWidth="1"/>
    <col min="10233" max="10233" width="11.33203125" style="64" bestFit="1" customWidth="1"/>
    <col min="10234" max="10234" width="12.88671875" style="64" bestFit="1" customWidth="1"/>
    <col min="10235" max="10235" width="11" style="64" customWidth="1"/>
    <col min="10236" max="10236" width="9.88671875" style="64" customWidth="1"/>
    <col min="10237" max="10245" width="11" style="64" customWidth="1"/>
    <col min="10246" max="10248" width="9.44140625" style="64" customWidth="1"/>
    <col min="10249" max="10485" width="9.109375" style="64"/>
    <col min="10486" max="10486" width="20.6640625" style="64" customWidth="1"/>
    <col min="10487" max="10487" width="11.6640625" style="64" customWidth="1"/>
    <col min="10488" max="10488" width="12.6640625" style="64" customWidth="1"/>
    <col min="10489" max="10489" width="11.33203125" style="64" bestFit="1" customWidth="1"/>
    <col min="10490" max="10490" width="12.88671875" style="64" bestFit="1" customWidth="1"/>
    <col min="10491" max="10491" width="11" style="64" customWidth="1"/>
    <col min="10492" max="10492" width="9.88671875" style="64" customWidth="1"/>
    <col min="10493" max="10501" width="11" style="64" customWidth="1"/>
    <col min="10502" max="10504" width="9.44140625" style="64" customWidth="1"/>
    <col min="10505" max="10741" width="9.109375" style="64"/>
    <col min="10742" max="10742" width="20.6640625" style="64" customWidth="1"/>
    <col min="10743" max="10743" width="11.6640625" style="64" customWidth="1"/>
    <col min="10744" max="10744" width="12.6640625" style="64" customWidth="1"/>
    <col min="10745" max="10745" width="11.33203125" style="64" bestFit="1" customWidth="1"/>
    <col min="10746" max="10746" width="12.88671875" style="64" bestFit="1" customWidth="1"/>
    <col min="10747" max="10747" width="11" style="64" customWidth="1"/>
    <col min="10748" max="10748" width="9.88671875" style="64" customWidth="1"/>
    <col min="10749" max="10757" width="11" style="64" customWidth="1"/>
    <col min="10758" max="10760" width="9.44140625" style="64" customWidth="1"/>
    <col min="10761" max="10997" width="9.109375" style="64"/>
    <col min="10998" max="10998" width="20.6640625" style="64" customWidth="1"/>
    <col min="10999" max="10999" width="11.6640625" style="64" customWidth="1"/>
    <col min="11000" max="11000" width="12.6640625" style="64" customWidth="1"/>
    <col min="11001" max="11001" width="11.33203125" style="64" bestFit="1" customWidth="1"/>
    <col min="11002" max="11002" width="12.88671875" style="64" bestFit="1" customWidth="1"/>
    <col min="11003" max="11003" width="11" style="64" customWidth="1"/>
    <col min="11004" max="11004" width="9.88671875" style="64" customWidth="1"/>
    <col min="11005" max="11013" width="11" style="64" customWidth="1"/>
    <col min="11014" max="11016" width="9.44140625" style="64" customWidth="1"/>
    <col min="11017" max="11253" width="9.109375" style="64"/>
    <col min="11254" max="11254" width="20.6640625" style="64" customWidth="1"/>
    <col min="11255" max="11255" width="11.6640625" style="64" customWidth="1"/>
    <col min="11256" max="11256" width="12.6640625" style="64" customWidth="1"/>
    <col min="11257" max="11257" width="11.33203125" style="64" bestFit="1" customWidth="1"/>
    <col min="11258" max="11258" width="12.88671875" style="64" bestFit="1" customWidth="1"/>
    <col min="11259" max="11259" width="11" style="64" customWidth="1"/>
    <col min="11260" max="11260" width="9.88671875" style="64" customWidth="1"/>
    <col min="11261" max="11269" width="11" style="64" customWidth="1"/>
    <col min="11270" max="11272" width="9.44140625" style="64" customWidth="1"/>
    <col min="11273" max="11509" width="9.109375" style="64"/>
    <col min="11510" max="11510" width="20.6640625" style="64" customWidth="1"/>
    <col min="11511" max="11511" width="11.6640625" style="64" customWidth="1"/>
    <col min="11512" max="11512" width="12.6640625" style="64" customWidth="1"/>
    <col min="11513" max="11513" width="11.33203125" style="64" bestFit="1" customWidth="1"/>
    <col min="11514" max="11514" width="12.88671875" style="64" bestFit="1" customWidth="1"/>
    <col min="11515" max="11515" width="11" style="64" customWidth="1"/>
    <col min="11516" max="11516" width="9.88671875" style="64" customWidth="1"/>
    <col min="11517" max="11525" width="11" style="64" customWidth="1"/>
    <col min="11526" max="11528" width="9.44140625" style="64" customWidth="1"/>
    <col min="11529" max="11765" width="9.109375" style="64"/>
    <col min="11766" max="11766" width="20.6640625" style="64" customWidth="1"/>
    <col min="11767" max="11767" width="11.6640625" style="64" customWidth="1"/>
    <col min="11768" max="11768" width="12.6640625" style="64" customWidth="1"/>
    <col min="11769" max="11769" width="11.33203125" style="64" bestFit="1" customWidth="1"/>
    <col min="11770" max="11770" width="12.88671875" style="64" bestFit="1" customWidth="1"/>
    <col min="11771" max="11771" width="11" style="64" customWidth="1"/>
    <col min="11772" max="11772" width="9.88671875" style="64" customWidth="1"/>
    <col min="11773" max="11781" width="11" style="64" customWidth="1"/>
    <col min="11782" max="11784" width="9.44140625" style="64" customWidth="1"/>
    <col min="11785" max="12021" width="9.109375" style="64"/>
    <col min="12022" max="12022" width="20.6640625" style="64" customWidth="1"/>
    <col min="12023" max="12023" width="11.6640625" style="64" customWidth="1"/>
    <col min="12024" max="12024" width="12.6640625" style="64" customWidth="1"/>
    <col min="12025" max="12025" width="11.33203125" style="64" bestFit="1" customWidth="1"/>
    <col min="12026" max="12026" width="12.88671875" style="64" bestFit="1" customWidth="1"/>
    <col min="12027" max="12027" width="11" style="64" customWidth="1"/>
    <col min="12028" max="12028" width="9.88671875" style="64" customWidth="1"/>
    <col min="12029" max="12037" width="11" style="64" customWidth="1"/>
    <col min="12038" max="12040" width="9.44140625" style="64" customWidth="1"/>
    <col min="12041" max="12277" width="9.109375" style="64"/>
    <col min="12278" max="12278" width="20.6640625" style="64" customWidth="1"/>
    <col min="12279" max="12279" width="11.6640625" style="64" customWidth="1"/>
    <col min="12280" max="12280" width="12.6640625" style="64" customWidth="1"/>
    <col min="12281" max="12281" width="11.33203125" style="64" bestFit="1" customWidth="1"/>
    <col min="12282" max="12282" width="12.88671875" style="64" bestFit="1" customWidth="1"/>
    <col min="12283" max="12283" width="11" style="64" customWidth="1"/>
    <col min="12284" max="12284" width="9.88671875" style="64" customWidth="1"/>
    <col min="12285" max="12293" width="11" style="64" customWidth="1"/>
    <col min="12294" max="12296" width="9.44140625" style="64" customWidth="1"/>
    <col min="12297" max="12533" width="9.109375" style="64"/>
    <col min="12534" max="12534" width="20.6640625" style="64" customWidth="1"/>
    <col min="12535" max="12535" width="11.6640625" style="64" customWidth="1"/>
    <col min="12536" max="12536" width="12.6640625" style="64" customWidth="1"/>
    <col min="12537" max="12537" width="11.33203125" style="64" bestFit="1" customWidth="1"/>
    <col min="12538" max="12538" width="12.88671875" style="64" bestFit="1" customWidth="1"/>
    <col min="12539" max="12539" width="11" style="64" customWidth="1"/>
    <col min="12540" max="12540" width="9.88671875" style="64" customWidth="1"/>
    <col min="12541" max="12549" width="11" style="64" customWidth="1"/>
    <col min="12550" max="12552" width="9.44140625" style="64" customWidth="1"/>
    <col min="12553" max="12789" width="9.109375" style="64"/>
    <col min="12790" max="12790" width="20.6640625" style="64" customWidth="1"/>
    <col min="12791" max="12791" width="11.6640625" style="64" customWidth="1"/>
    <col min="12792" max="12792" width="12.6640625" style="64" customWidth="1"/>
    <col min="12793" max="12793" width="11.33203125" style="64" bestFit="1" customWidth="1"/>
    <col min="12794" max="12794" width="12.88671875" style="64" bestFit="1" customWidth="1"/>
    <col min="12795" max="12795" width="11" style="64" customWidth="1"/>
    <col min="12796" max="12796" width="9.88671875" style="64" customWidth="1"/>
    <col min="12797" max="12805" width="11" style="64" customWidth="1"/>
    <col min="12806" max="12808" width="9.44140625" style="64" customWidth="1"/>
    <col min="12809" max="13045" width="9.109375" style="64"/>
    <col min="13046" max="13046" width="20.6640625" style="64" customWidth="1"/>
    <col min="13047" max="13047" width="11.6640625" style="64" customWidth="1"/>
    <col min="13048" max="13048" width="12.6640625" style="64" customWidth="1"/>
    <col min="13049" max="13049" width="11.33203125" style="64" bestFit="1" customWidth="1"/>
    <col min="13050" max="13050" width="12.88671875" style="64" bestFit="1" customWidth="1"/>
    <col min="13051" max="13051" width="11" style="64" customWidth="1"/>
    <col min="13052" max="13052" width="9.88671875" style="64" customWidth="1"/>
    <col min="13053" max="13061" width="11" style="64" customWidth="1"/>
    <col min="13062" max="13064" width="9.44140625" style="64" customWidth="1"/>
    <col min="13065" max="13301" width="9.109375" style="64"/>
    <col min="13302" max="13302" width="20.6640625" style="64" customWidth="1"/>
    <col min="13303" max="13303" width="11.6640625" style="64" customWidth="1"/>
    <col min="13304" max="13304" width="12.6640625" style="64" customWidth="1"/>
    <col min="13305" max="13305" width="11.33203125" style="64" bestFit="1" customWidth="1"/>
    <col min="13306" max="13306" width="12.88671875" style="64" bestFit="1" customWidth="1"/>
    <col min="13307" max="13307" width="11" style="64" customWidth="1"/>
    <col min="13308" max="13308" width="9.88671875" style="64" customWidth="1"/>
    <col min="13309" max="13317" width="11" style="64" customWidth="1"/>
    <col min="13318" max="13320" width="9.44140625" style="64" customWidth="1"/>
    <col min="13321" max="13557" width="9.109375" style="64"/>
    <col min="13558" max="13558" width="20.6640625" style="64" customWidth="1"/>
    <col min="13559" max="13559" width="11.6640625" style="64" customWidth="1"/>
    <col min="13560" max="13560" width="12.6640625" style="64" customWidth="1"/>
    <col min="13561" max="13561" width="11.33203125" style="64" bestFit="1" customWidth="1"/>
    <col min="13562" max="13562" width="12.88671875" style="64" bestFit="1" customWidth="1"/>
    <col min="13563" max="13563" width="11" style="64" customWidth="1"/>
    <col min="13564" max="13564" width="9.88671875" style="64" customWidth="1"/>
    <col min="13565" max="13573" width="11" style="64" customWidth="1"/>
    <col min="13574" max="13576" width="9.44140625" style="64" customWidth="1"/>
    <col min="13577" max="13813" width="9.109375" style="64"/>
    <col min="13814" max="13814" width="20.6640625" style="64" customWidth="1"/>
    <col min="13815" max="13815" width="11.6640625" style="64" customWidth="1"/>
    <col min="13816" max="13816" width="12.6640625" style="64" customWidth="1"/>
    <col min="13817" max="13817" width="11.33203125" style="64" bestFit="1" customWidth="1"/>
    <col min="13818" max="13818" width="12.88671875" style="64" bestFit="1" customWidth="1"/>
    <col min="13819" max="13819" width="11" style="64" customWidth="1"/>
    <col min="13820" max="13820" width="9.88671875" style="64" customWidth="1"/>
    <col min="13821" max="13829" width="11" style="64" customWidth="1"/>
    <col min="13830" max="13832" width="9.44140625" style="64" customWidth="1"/>
    <col min="13833" max="14069" width="9.109375" style="64"/>
    <col min="14070" max="14070" width="20.6640625" style="64" customWidth="1"/>
    <col min="14071" max="14071" width="11.6640625" style="64" customWidth="1"/>
    <col min="14072" max="14072" width="12.6640625" style="64" customWidth="1"/>
    <col min="14073" max="14073" width="11.33203125" style="64" bestFit="1" customWidth="1"/>
    <col min="14074" max="14074" width="12.88671875" style="64" bestFit="1" customWidth="1"/>
    <col min="14075" max="14075" width="11" style="64" customWidth="1"/>
    <col min="14076" max="14076" width="9.88671875" style="64" customWidth="1"/>
    <col min="14077" max="14085" width="11" style="64" customWidth="1"/>
    <col min="14086" max="14088" width="9.44140625" style="64" customWidth="1"/>
    <col min="14089" max="14325" width="9.109375" style="64"/>
    <col min="14326" max="14326" width="20.6640625" style="64" customWidth="1"/>
    <col min="14327" max="14327" width="11.6640625" style="64" customWidth="1"/>
    <col min="14328" max="14328" width="12.6640625" style="64" customWidth="1"/>
    <col min="14329" max="14329" width="11.33203125" style="64" bestFit="1" customWidth="1"/>
    <col min="14330" max="14330" width="12.88671875" style="64" bestFit="1" customWidth="1"/>
    <col min="14331" max="14331" width="11" style="64" customWidth="1"/>
    <col min="14332" max="14332" width="9.88671875" style="64" customWidth="1"/>
    <col min="14333" max="14341" width="11" style="64" customWidth="1"/>
    <col min="14342" max="14344" width="9.44140625" style="64" customWidth="1"/>
    <col min="14345" max="14581" width="9.109375" style="64"/>
    <col min="14582" max="14582" width="20.6640625" style="64" customWidth="1"/>
    <col min="14583" max="14583" width="11.6640625" style="64" customWidth="1"/>
    <col min="14584" max="14584" width="12.6640625" style="64" customWidth="1"/>
    <col min="14585" max="14585" width="11.33203125" style="64" bestFit="1" customWidth="1"/>
    <col min="14586" max="14586" width="12.88671875" style="64" bestFit="1" customWidth="1"/>
    <col min="14587" max="14587" width="11" style="64" customWidth="1"/>
    <col min="14588" max="14588" width="9.88671875" style="64" customWidth="1"/>
    <col min="14589" max="14597" width="11" style="64" customWidth="1"/>
    <col min="14598" max="14600" width="9.44140625" style="64" customWidth="1"/>
    <col min="14601" max="14837" width="9.109375" style="64"/>
    <col min="14838" max="14838" width="20.6640625" style="64" customWidth="1"/>
    <col min="14839" max="14839" width="11.6640625" style="64" customWidth="1"/>
    <col min="14840" max="14840" width="12.6640625" style="64" customWidth="1"/>
    <col min="14841" max="14841" width="11.33203125" style="64" bestFit="1" customWidth="1"/>
    <col min="14842" max="14842" width="12.88671875" style="64" bestFit="1" customWidth="1"/>
    <col min="14843" max="14843" width="11" style="64" customWidth="1"/>
    <col min="14844" max="14844" width="9.88671875" style="64" customWidth="1"/>
    <col min="14845" max="14853" width="11" style="64" customWidth="1"/>
    <col min="14854" max="14856" width="9.44140625" style="64" customWidth="1"/>
    <col min="14857" max="15093" width="9.109375" style="64"/>
    <col min="15094" max="15094" width="20.6640625" style="64" customWidth="1"/>
    <col min="15095" max="15095" width="11.6640625" style="64" customWidth="1"/>
    <col min="15096" max="15096" width="12.6640625" style="64" customWidth="1"/>
    <col min="15097" max="15097" width="11.33203125" style="64" bestFit="1" customWidth="1"/>
    <col min="15098" max="15098" width="12.88671875" style="64" bestFit="1" customWidth="1"/>
    <col min="15099" max="15099" width="11" style="64" customWidth="1"/>
    <col min="15100" max="15100" width="9.88671875" style="64" customWidth="1"/>
    <col min="15101" max="15109" width="11" style="64" customWidth="1"/>
    <col min="15110" max="15112" width="9.44140625" style="64" customWidth="1"/>
    <col min="15113" max="15349" width="9.109375" style="64"/>
    <col min="15350" max="15350" width="20.6640625" style="64" customWidth="1"/>
    <col min="15351" max="15351" width="11.6640625" style="64" customWidth="1"/>
    <col min="15352" max="15352" width="12.6640625" style="64" customWidth="1"/>
    <col min="15353" max="15353" width="11.33203125" style="64" bestFit="1" customWidth="1"/>
    <col min="15354" max="15354" width="12.88671875" style="64" bestFit="1" customWidth="1"/>
    <col min="15355" max="15355" width="11" style="64" customWidth="1"/>
    <col min="15356" max="15356" width="9.88671875" style="64" customWidth="1"/>
    <col min="15357" max="15365" width="11" style="64" customWidth="1"/>
    <col min="15366" max="15368" width="9.44140625" style="64" customWidth="1"/>
    <col min="15369" max="15605" width="9.109375" style="64"/>
    <col min="15606" max="15606" width="20.6640625" style="64" customWidth="1"/>
    <col min="15607" max="15607" width="11.6640625" style="64" customWidth="1"/>
    <col min="15608" max="15608" width="12.6640625" style="64" customWidth="1"/>
    <col min="15609" max="15609" width="11.33203125" style="64" bestFit="1" customWidth="1"/>
    <col min="15610" max="15610" width="12.88671875" style="64" bestFit="1" customWidth="1"/>
    <col min="15611" max="15611" width="11" style="64" customWidth="1"/>
    <col min="15612" max="15612" width="9.88671875" style="64" customWidth="1"/>
    <col min="15613" max="15621" width="11" style="64" customWidth="1"/>
    <col min="15622" max="15624" width="9.44140625" style="64" customWidth="1"/>
    <col min="15625" max="15861" width="9.109375" style="64"/>
    <col min="15862" max="15862" width="20.6640625" style="64" customWidth="1"/>
    <col min="15863" max="15863" width="11.6640625" style="64" customWidth="1"/>
    <col min="15864" max="15864" width="12.6640625" style="64" customWidth="1"/>
    <col min="15865" max="15865" width="11.33203125" style="64" bestFit="1" customWidth="1"/>
    <col min="15866" max="15866" width="12.88671875" style="64" bestFit="1" customWidth="1"/>
    <col min="15867" max="15867" width="11" style="64" customWidth="1"/>
    <col min="15868" max="15868" width="9.88671875" style="64" customWidth="1"/>
    <col min="15869" max="15877" width="11" style="64" customWidth="1"/>
    <col min="15878" max="15880" width="9.44140625" style="64" customWidth="1"/>
    <col min="15881" max="16117" width="9.109375" style="64"/>
    <col min="16118" max="16118" width="20.6640625" style="64" customWidth="1"/>
    <col min="16119" max="16119" width="11.6640625" style="64" customWidth="1"/>
    <col min="16120" max="16120" width="12.6640625" style="64" customWidth="1"/>
    <col min="16121" max="16121" width="11.33203125" style="64" bestFit="1" customWidth="1"/>
    <col min="16122" max="16122" width="12.88671875" style="64" bestFit="1" customWidth="1"/>
    <col min="16123" max="16123" width="11" style="64" customWidth="1"/>
    <col min="16124" max="16124" width="9.88671875" style="64" customWidth="1"/>
    <col min="16125" max="16133" width="11" style="64" customWidth="1"/>
    <col min="16134" max="16136" width="9.44140625" style="64" customWidth="1"/>
    <col min="16137" max="16384" width="9.109375" style="64"/>
  </cols>
  <sheetData>
    <row r="1" spans="2:15" ht="15.6">
      <c r="B1" s="3339" t="s">
        <v>166</v>
      </c>
      <c r="C1" s="3339"/>
      <c r="D1" s="3339"/>
      <c r="E1" s="3339"/>
      <c r="F1" s="3339"/>
      <c r="G1" s="3339"/>
      <c r="H1" s="3339"/>
      <c r="I1" s="3339"/>
      <c r="J1" s="3339"/>
      <c r="K1" s="3339"/>
    </row>
    <row r="2" spans="2:15" ht="15.6">
      <c r="B2" s="3339" t="s">
        <v>34</v>
      </c>
      <c r="C2" s="3339"/>
      <c r="D2" s="3339"/>
      <c r="E2" s="3339"/>
      <c r="F2" s="3339"/>
      <c r="G2" s="3339"/>
      <c r="H2" s="3339"/>
      <c r="I2" s="3339"/>
      <c r="J2" s="3339"/>
      <c r="K2" s="3339"/>
    </row>
    <row r="3" spans="2:15" ht="13.8">
      <c r="B3" s="3340"/>
      <c r="C3" s="3340"/>
      <c r="D3" s="3340"/>
      <c r="E3" s="3340"/>
      <c r="F3" s="3340"/>
      <c r="G3" s="3340"/>
      <c r="H3" s="3340"/>
      <c r="I3" s="3340"/>
      <c r="J3" s="3340"/>
      <c r="K3" s="3340"/>
    </row>
    <row r="4" spans="2:15" ht="13.8" thickBot="1">
      <c r="B4" s="65"/>
      <c r="C4" s="65"/>
      <c r="D4" s="65"/>
      <c r="E4" s="65"/>
      <c r="F4" s="65"/>
      <c r="G4" s="65"/>
      <c r="H4" s="65"/>
      <c r="I4" s="65"/>
    </row>
    <row r="5" spans="2:15" ht="16.5" customHeight="1" thickTop="1">
      <c r="B5" s="3348" t="s">
        <v>65</v>
      </c>
      <c r="C5" s="3351" t="s">
        <v>167</v>
      </c>
      <c r="D5" s="3351"/>
      <c r="E5" s="3351"/>
      <c r="F5" s="3351"/>
      <c r="G5" s="3351"/>
      <c r="H5" s="3352" t="s">
        <v>503</v>
      </c>
      <c r="I5" s="3353"/>
      <c r="J5" s="3341" t="s">
        <v>504</v>
      </c>
      <c r="K5" s="3342"/>
    </row>
    <row r="6" spans="2:15" ht="30" customHeight="1">
      <c r="B6" s="3349"/>
      <c r="C6" s="3345" t="s">
        <v>216</v>
      </c>
      <c r="D6" s="3345"/>
      <c r="E6" s="3346" t="s">
        <v>459</v>
      </c>
      <c r="F6" s="3347"/>
      <c r="G6" s="291" t="s">
        <v>460</v>
      </c>
      <c r="H6" s="3354"/>
      <c r="I6" s="3355"/>
      <c r="J6" s="3343"/>
      <c r="K6" s="3344"/>
    </row>
    <row r="7" spans="2:15" ht="21" customHeight="1">
      <c r="B7" s="3350"/>
      <c r="C7" s="292" t="s">
        <v>501</v>
      </c>
      <c r="D7" s="292" t="s">
        <v>66</v>
      </c>
      <c r="E7" s="292" t="str">
        <f>C7</f>
        <v>Two Months</v>
      </c>
      <c r="F7" s="292" t="s">
        <v>66</v>
      </c>
      <c r="G7" s="292" t="str">
        <f>C7</f>
        <v>Two Months</v>
      </c>
      <c r="H7" s="292" t="s">
        <v>418</v>
      </c>
      <c r="I7" s="292" t="s">
        <v>458</v>
      </c>
      <c r="J7" s="292" t="str">
        <f>H7</f>
        <v>2022/23</v>
      </c>
      <c r="K7" s="293" t="str">
        <f>I7</f>
        <v>2023/24</v>
      </c>
    </row>
    <row r="8" spans="2:15" ht="23.1" customHeight="1">
      <c r="B8" s="68" t="s">
        <v>111</v>
      </c>
      <c r="C8" s="314">
        <v>49945.637153479998</v>
      </c>
      <c r="D8" s="314">
        <v>314279.10570429999</v>
      </c>
      <c r="E8" s="315">
        <v>45060.2460145</v>
      </c>
      <c r="F8" s="314">
        <v>286197.89157347998</v>
      </c>
      <c r="G8" s="315">
        <v>44692.759101460004</v>
      </c>
      <c r="H8" s="316">
        <f t="shared" ref="H8:H16" si="0">E8/C8*100-100</f>
        <v>-9.7814171915906911</v>
      </c>
      <c r="I8" s="316">
        <f t="shared" ref="I8:I16" si="1">G8/E8*100-100</f>
        <v>-0.81554573164501676</v>
      </c>
      <c r="J8" s="317">
        <f>E8/E$16*100</f>
        <v>27.775228677318431</v>
      </c>
      <c r="K8" s="318">
        <f t="shared" ref="K8:K16" si="2">G8/G$16*100</f>
        <v>28.976855429144926</v>
      </c>
      <c r="N8" s="256"/>
      <c r="O8" s="256"/>
    </row>
    <row r="9" spans="2:15" ht="23.1" customHeight="1">
      <c r="B9" s="69" t="s">
        <v>112</v>
      </c>
      <c r="C9" s="314">
        <v>40018.711649360004</v>
      </c>
      <c r="D9" s="314">
        <v>242030</v>
      </c>
      <c r="E9" s="315">
        <v>29578.163058729999</v>
      </c>
      <c r="F9" s="314">
        <v>182531.23889231999</v>
      </c>
      <c r="G9" s="315">
        <v>30181.591271419991</v>
      </c>
      <c r="H9" s="316">
        <f t="shared" si="0"/>
        <v>-26.089167192859833</v>
      </c>
      <c r="I9" s="316">
        <f t="shared" si="1"/>
        <v>2.0401138890600947</v>
      </c>
      <c r="J9" s="317">
        <f t="shared" ref="J9:J15" si="3">E9/E$16*100</f>
        <v>18.232040778181137</v>
      </c>
      <c r="K9" s="318">
        <f t="shared" si="2"/>
        <v>19.568440715599262</v>
      </c>
      <c r="N9" s="256"/>
      <c r="O9" s="256"/>
    </row>
    <row r="10" spans="2:15" ht="23.1" customHeight="1">
      <c r="B10" s="69" t="s">
        <v>113</v>
      </c>
      <c r="C10" s="314">
        <v>32739.444246200001</v>
      </c>
      <c r="D10" s="314">
        <v>259990</v>
      </c>
      <c r="E10" s="315">
        <v>29954.636651550001</v>
      </c>
      <c r="F10" s="314">
        <v>251819.10660072006</v>
      </c>
      <c r="G10" s="315">
        <v>31161.659793029994</v>
      </c>
      <c r="H10" s="316">
        <f t="shared" si="0"/>
        <v>-8.5059708824264106</v>
      </c>
      <c r="I10" s="316">
        <f t="shared" si="1"/>
        <v>4.0295035306914286</v>
      </c>
      <c r="J10" s="317">
        <f t="shared" si="3"/>
        <v>18.464099878084461</v>
      </c>
      <c r="K10" s="318">
        <f t="shared" si="2"/>
        <v>20.203874831378009</v>
      </c>
      <c r="N10" s="256"/>
      <c r="O10" s="256"/>
    </row>
    <row r="11" spans="2:15" ht="23.1" customHeight="1">
      <c r="B11" s="69" t="s">
        <v>114</v>
      </c>
      <c r="C11" s="314">
        <v>25765.407347129996</v>
      </c>
      <c r="D11" s="314">
        <v>166790</v>
      </c>
      <c r="E11" s="315">
        <v>25815.09799437</v>
      </c>
      <c r="F11" s="314">
        <v>143068.10172854</v>
      </c>
      <c r="G11" s="315">
        <v>21311.630857260003</v>
      </c>
      <c r="H11" s="316">
        <f t="shared" si="0"/>
        <v>0.19285799199886355</v>
      </c>
      <c r="I11" s="316">
        <f t="shared" si="1"/>
        <v>-17.445090226239529</v>
      </c>
      <c r="J11" s="317">
        <f t="shared" si="3"/>
        <v>15.912479703068646</v>
      </c>
      <c r="K11" s="318">
        <f t="shared" si="2"/>
        <v>13.817541336130072</v>
      </c>
      <c r="N11" s="256"/>
      <c r="O11" s="256"/>
    </row>
    <row r="12" spans="2:15" ht="23.1" customHeight="1">
      <c r="B12" s="69" t="s">
        <v>115</v>
      </c>
      <c r="C12" s="314">
        <v>90.855853289999999</v>
      </c>
      <c r="D12" s="314">
        <v>1240.8861549900003</v>
      </c>
      <c r="E12" s="315">
        <v>295.46626292000002</v>
      </c>
      <c r="F12" s="314">
        <v>2003.2533892300003</v>
      </c>
      <c r="G12" s="315">
        <v>609.11606222</v>
      </c>
      <c r="H12" s="316">
        <f t="shared" si="0"/>
        <v>225.20333277473094</v>
      </c>
      <c r="I12" s="316">
        <f t="shared" si="1"/>
        <v>106.15418362837698</v>
      </c>
      <c r="J12" s="317">
        <f t="shared" si="3"/>
        <v>0.18212601450056143</v>
      </c>
      <c r="K12" s="318">
        <f t="shared" si="2"/>
        <v>0.3949245566703532</v>
      </c>
      <c r="N12" s="256"/>
      <c r="O12" s="256"/>
    </row>
    <row r="13" spans="2:15" ht="23.1" customHeight="1">
      <c r="B13" s="69" t="s">
        <v>116</v>
      </c>
      <c r="C13" s="314">
        <v>20017.65202374</v>
      </c>
      <c r="D13" s="314">
        <v>81010</v>
      </c>
      <c r="E13" s="315">
        <v>13108.029717590001</v>
      </c>
      <c r="F13" s="314">
        <v>91534.091940890008</v>
      </c>
      <c r="G13" s="315">
        <v>13120.48739984</v>
      </c>
      <c r="H13" s="316">
        <f t="shared" si="0"/>
        <v>-34.517646215227984</v>
      </c>
      <c r="I13" s="316">
        <f t="shared" si="1"/>
        <v>9.503855665874994E-2</v>
      </c>
      <c r="J13" s="317">
        <f t="shared" si="3"/>
        <v>8.079816581516015</v>
      </c>
      <c r="K13" s="318">
        <f t="shared" si="2"/>
        <v>8.5067575640605586</v>
      </c>
      <c r="M13" s="131"/>
      <c r="N13" s="256"/>
      <c r="O13" s="257"/>
    </row>
    <row r="14" spans="2:15" ht="23.1" customHeight="1">
      <c r="B14" s="70" t="s">
        <v>117</v>
      </c>
      <c r="C14" s="319">
        <v>168577.7082732</v>
      </c>
      <c r="D14" s="319">
        <f>SUM(D8:D13)</f>
        <v>1065339.9918592898</v>
      </c>
      <c r="E14" s="319">
        <v>143811.63969965998</v>
      </c>
      <c r="F14" s="319">
        <f t="shared" ref="F14:G14" si="4">SUM(F8:F13)</f>
        <v>957153.68412518012</v>
      </c>
      <c r="G14" s="319">
        <f t="shared" si="4"/>
        <v>141077.24448523001</v>
      </c>
      <c r="H14" s="320">
        <f t="shared" si="0"/>
        <v>-14.691188311448443</v>
      </c>
      <c r="I14" s="320">
        <f t="shared" si="1"/>
        <v>-1.9013726706270404</v>
      </c>
      <c r="J14" s="321">
        <f t="shared" si="3"/>
        <v>88.64579163266923</v>
      </c>
      <c r="K14" s="322">
        <f t="shared" si="2"/>
        <v>91.468394432983189</v>
      </c>
      <c r="N14" s="256"/>
      <c r="O14" s="256"/>
    </row>
    <row r="15" spans="2:15" s="129" customFormat="1" ht="20.100000000000001" customHeight="1">
      <c r="B15" s="70" t="s">
        <v>165</v>
      </c>
      <c r="C15" s="323">
        <v>16166.914571360001</v>
      </c>
      <c r="D15" s="323">
        <v>48500</v>
      </c>
      <c r="E15" s="323">
        <v>18420.133575700002</v>
      </c>
      <c r="F15" s="323">
        <v>53240.495501209996</v>
      </c>
      <c r="G15" s="323">
        <v>13158.811979709999</v>
      </c>
      <c r="H15" s="324">
        <f t="shared" si="0"/>
        <v>13.937223422529982</v>
      </c>
      <c r="I15" s="324">
        <f t="shared" si="1"/>
        <v>-28.562885140696167</v>
      </c>
      <c r="J15" s="324">
        <f t="shared" si="3"/>
        <v>11.354208367330768</v>
      </c>
      <c r="K15" s="325">
        <f t="shared" si="2"/>
        <v>8.5316055670168005</v>
      </c>
      <c r="N15" s="256"/>
      <c r="O15" s="256"/>
    </row>
    <row r="16" spans="2:15" ht="20.100000000000001" customHeight="1" thickBot="1">
      <c r="B16" s="122" t="s">
        <v>118</v>
      </c>
      <c r="C16" s="326">
        <v>184744.62284456001</v>
      </c>
      <c r="D16" s="326">
        <f>D15+D14</f>
        <v>1113839.9918592898</v>
      </c>
      <c r="E16" s="326">
        <v>162231.77327535997</v>
      </c>
      <c r="F16" s="326">
        <f t="shared" ref="F16:G16" si="5">F15+F14</f>
        <v>1010394.1796263901</v>
      </c>
      <c r="G16" s="326">
        <f t="shared" si="5"/>
        <v>154236.05646494002</v>
      </c>
      <c r="H16" s="327">
        <f t="shared" si="0"/>
        <v>-12.185929540229083</v>
      </c>
      <c r="I16" s="327">
        <f t="shared" si="1"/>
        <v>-4.928576350360558</v>
      </c>
      <c r="J16" s="328">
        <f t="shared" ref="J16" si="6">E16/E$16*100</f>
        <v>100</v>
      </c>
      <c r="K16" s="329">
        <f t="shared" si="2"/>
        <v>100</v>
      </c>
      <c r="N16" s="256"/>
      <c r="O16" s="256"/>
    </row>
    <row r="17" spans="2:9" ht="14.4" thickTop="1">
      <c r="B17" s="333" t="s">
        <v>120</v>
      </c>
      <c r="C17" s="229"/>
      <c r="D17" s="229"/>
      <c r="E17" s="229"/>
      <c r="F17" s="229"/>
      <c r="G17" s="229"/>
      <c r="H17" s="229"/>
      <c r="I17" s="229"/>
    </row>
    <row r="18" spans="2:9" ht="15.6">
      <c r="B18" s="334" t="s">
        <v>425</v>
      </c>
      <c r="C18" s="66"/>
      <c r="D18" s="66"/>
      <c r="E18" s="66"/>
      <c r="F18" s="66"/>
      <c r="G18" s="67"/>
      <c r="H18" s="66"/>
      <c r="I18" s="66"/>
    </row>
    <row r="19" spans="2:9" ht="15.6">
      <c r="B19" s="334" t="s">
        <v>119</v>
      </c>
      <c r="C19" s="66"/>
      <c r="D19" s="66"/>
      <c r="E19" s="66"/>
      <c r="F19" s="66"/>
      <c r="G19" s="66"/>
      <c r="H19" s="66"/>
      <c r="I19" s="66"/>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topLeftCell="B19" zoomScaleSheetLayoutView="100" workbookViewId="0">
      <selection activeCell="H33" sqref="H33"/>
    </sheetView>
  </sheetViews>
  <sheetFormatPr defaultRowHeight="15.6"/>
  <cols>
    <col min="1" max="1" width="6" style="71" customWidth="1"/>
    <col min="2" max="2" width="7.5546875" style="71" customWidth="1"/>
    <col min="3" max="3" width="40.109375" style="71" customWidth="1"/>
    <col min="4" max="7" width="14.5546875" style="71" customWidth="1"/>
    <col min="8" max="9" width="12.33203125" style="71" customWidth="1"/>
    <col min="10" max="11" width="10.109375" style="71" customWidth="1"/>
    <col min="12" max="13" width="9.5546875" style="71" customWidth="1"/>
    <col min="14" max="257" width="9.109375" style="71"/>
    <col min="258" max="258" width="5.88671875" style="71" customWidth="1"/>
    <col min="259" max="259" width="34.6640625" style="71" customWidth="1"/>
    <col min="260" max="265" width="12.6640625" style="71" customWidth="1"/>
    <col min="266" max="513" width="9.109375" style="71"/>
    <col min="514" max="514" width="5.88671875" style="71" customWidth="1"/>
    <col min="515" max="515" width="34.6640625" style="71" customWidth="1"/>
    <col min="516" max="521" width="12.6640625" style="71" customWidth="1"/>
    <col min="522" max="769" width="9.109375" style="71"/>
    <col min="770" max="770" width="5.88671875" style="71" customWidth="1"/>
    <col min="771" max="771" width="34.6640625" style="71" customWidth="1"/>
    <col min="772" max="777" width="12.6640625" style="71" customWidth="1"/>
    <col min="778" max="1025" width="9.109375" style="71"/>
    <col min="1026" max="1026" width="5.88671875" style="71" customWidth="1"/>
    <col min="1027" max="1027" width="34.6640625" style="71" customWidth="1"/>
    <col min="1028" max="1033" width="12.6640625" style="71" customWidth="1"/>
    <col min="1034" max="1281" width="9.109375" style="71"/>
    <col min="1282" max="1282" width="5.88671875" style="71" customWidth="1"/>
    <col min="1283" max="1283" width="34.6640625" style="71" customWidth="1"/>
    <col min="1284" max="1289" width="12.6640625" style="71" customWidth="1"/>
    <col min="1290" max="1537" width="9.109375" style="71"/>
    <col min="1538" max="1538" width="5.88671875" style="71" customWidth="1"/>
    <col min="1539" max="1539" width="34.6640625" style="71" customWidth="1"/>
    <col min="1540" max="1545" width="12.6640625" style="71" customWidth="1"/>
    <col min="1546" max="1793" width="9.109375" style="71"/>
    <col min="1794" max="1794" width="5.88671875" style="71" customWidth="1"/>
    <col min="1795" max="1795" width="34.6640625" style="71" customWidth="1"/>
    <col min="1796" max="1801" width="12.6640625" style="71" customWidth="1"/>
    <col min="1802" max="2049" width="9.109375" style="71"/>
    <col min="2050" max="2050" width="5.88671875" style="71" customWidth="1"/>
    <col min="2051" max="2051" width="34.6640625" style="71" customWidth="1"/>
    <col min="2052" max="2057" width="12.6640625" style="71" customWidth="1"/>
    <col min="2058" max="2305" width="9.109375" style="71"/>
    <col min="2306" max="2306" width="5.88671875" style="71" customWidth="1"/>
    <col min="2307" max="2307" width="34.6640625" style="71" customWidth="1"/>
    <col min="2308" max="2313" width="12.6640625" style="71" customWidth="1"/>
    <col min="2314" max="2561" width="9.109375" style="71"/>
    <col min="2562" max="2562" width="5.88671875" style="71" customWidth="1"/>
    <col min="2563" max="2563" width="34.6640625" style="71" customWidth="1"/>
    <col min="2564" max="2569" width="12.6640625" style="71" customWidth="1"/>
    <col min="2570" max="2817" width="9.109375" style="71"/>
    <col min="2818" max="2818" width="5.88671875" style="71" customWidth="1"/>
    <col min="2819" max="2819" width="34.6640625" style="71" customWidth="1"/>
    <col min="2820" max="2825" width="12.6640625" style="71" customWidth="1"/>
    <col min="2826" max="3073" width="9.109375" style="71"/>
    <col min="3074" max="3074" width="5.88671875" style="71" customWidth="1"/>
    <col min="3075" max="3075" width="34.6640625" style="71" customWidth="1"/>
    <col min="3076" max="3081" width="12.6640625" style="71" customWidth="1"/>
    <col min="3082" max="3329" width="9.109375" style="71"/>
    <col min="3330" max="3330" width="5.88671875" style="71" customWidth="1"/>
    <col min="3331" max="3331" width="34.6640625" style="71" customWidth="1"/>
    <col min="3332" max="3337" width="12.6640625" style="71" customWidth="1"/>
    <col min="3338" max="3585" width="9.109375" style="71"/>
    <col min="3586" max="3586" width="5.88671875" style="71" customWidth="1"/>
    <col min="3587" max="3587" width="34.6640625" style="71" customWidth="1"/>
    <col min="3588" max="3593" width="12.6640625" style="71" customWidth="1"/>
    <col min="3594" max="3841" width="9.109375" style="71"/>
    <col min="3842" max="3842" width="5.88671875" style="71" customWidth="1"/>
    <col min="3843" max="3843" width="34.6640625" style="71" customWidth="1"/>
    <col min="3844" max="3849" width="12.6640625" style="71" customWidth="1"/>
    <col min="3850" max="4097" width="9.109375" style="71"/>
    <col min="4098" max="4098" width="5.88671875" style="71" customWidth="1"/>
    <col min="4099" max="4099" width="34.6640625" style="71" customWidth="1"/>
    <col min="4100" max="4105" width="12.6640625" style="71" customWidth="1"/>
    <col min="4106" max="4353" width="9.109375" style="71"/>
    <col min="4354" max="4354" width="5.88671875" style="71" customWidth="1"/>
    <col min="4355" max="4355" width="34.6640625" style="71" customWidth="1"/>
    <col min="4356" max="4361" width="12.6640625" style="71" customWidth="1"/>
    <col min="4362" max="4609" width="9.109375" style="71"/>
    <col min="4610" max="4610" width="5.88671875" style="71" customWidth="1"/>
    <col min="4611" max="4611" width="34.6640625" style="71" customWidth="1"/>
    <col min="4612" max="4617" width="12.6640625" style="71" customWidth="1"/>
    <col min="4618" max="4865" width="9.109375" style="71"/>
    <col min="4866" max="4866" width="5.88671875" style="71" customWidth="1"/>
    <col min="4867" max="4867" width="34.6640625" style="71" customWidth="1"/>
    <col min="4868" max="4873" width="12.6640625" style="71" customWidth="1"/>
    <col min="4874" max="5121" width="9.109375" style="71"/>
    <col min="5122" max="5122" width="5.88671875" style="71" customWidth="1"/>
    <col min="5123" max="5123" width="34.6640625" style="71" customWidth="1"/>
    <col min="5124" max="5129" width="12.6640625" style="71" customWidth="1"/>
    <col min="5130" max="5377" width="9.109375" style="71"/>
    <col min="5378" max="5378" width="5.88671875" style="71" customWidth="1"/>
    <col min="5379" max="5379" width="34.6640625" style="71" customWidth="1"/>
    <col min="5380" max="5385" width="12.6640625" style="71" customWidth="1"/>
    <col min="5386" max="5633" width="9.109375" style="71"/>
    <col min="5634" max="5634" width="5.88671875" style="71" customWidth="1"/>
    <col min="5635" max="5635" width="34.6640625" style="71" customWidth="1"/>
    <col min="5636" max="5641" width="12.6640625" style="71" customWidth="1"/>
    <col min="5642" max="5889" width="9.109375" style="71"/>
    <col min="5890" max="5890" width="5.88671875" style="71" customWidth="1"/>
    <col min="5891" max="5891" width="34.6640625" style="71" customWidth="1"/>
    <col min="5892" max="5897" width="12.6640625" style="71" customWidth="1"/>
    <col min="5898" max="6145" width="9.109375" style="71"/>
    <col min="6146" max="6146" width="5.88671875" style="71" customWidth="1"/>
    <col min="6147" max="6147" width="34.6640625" style="71" customWidth="1"/>
    <col min="6148" max="6153" width="12.6640625" style="71" customWidth="1"/>
    <col min="6154" max="6401" width="9.109375" style="71"/>
    <col min="6402" max="6402" width="5.88671875" style="71" customWidth="1"/>
    <col min="6403" max="6403" width="34.6640625" style="71" customWidth="1"/>
    <col min="6404" max="6409" width="12.6640625" style="71" customWidth="1"/>
    <col min="6410" max="6657" width="9.109375" style="71"/>
    <col min="6658" max="6658" width="5.88671875" style="71" customWidth="1"/>
    <col min="6659" max="6659" width="34.6640625" style="71" customWidth="1"/>
    <col min="6660" max="6665" width="12.6640625" style="71" customWidth="1"/>
    <col min="6666" max="6913" width="9.109375" style="71"/>
    <col min="6914" max="6914" width="5.88671875" style="71" customWidth="1"/>
    <col min="6915" max="6915" width="34.6640625" style="71" customWidth="1"/>
    <col min="6916" max="6921" width="12.6640625" style="71" customWidth="1"/>
    <col min="6922" max="7169" width="9.109375" style="71"/>
    <col min="7170" max="7170" width="5.88671875" style="71" customWidth="1"/>
    <col min="7171" max="7171" width="34.6640625" style="71" customWidth="1"/>
    <col min="7172" max="7177" width="12.6640625" style="71" customWidth="1"/>
    <col min="7178" max="7425" width="9.109375" style="71"/>
    <col min="7426" max="7426" width="5.88671875" style="71" customWidth="1"/>
    <col min="7427" max="7427" width="34.6640625" style="71" customWidth="1"/>
    <col min="7428" max="7433" width="12.6640625" style="71" customWidth="1"/>
    <col min="7434" max="7681" width="9.109375" style="71"/>
    <col min="7682" max="7682" width="5.88671875" style="71" customWidth="1"/>
    <col min="7683" max="7683" width="34.6640625" style="71" customWidth="1"/>
    <col min="7684" max="7689" width="12.6640625" style="71" customWidth="1"/>
    <col min="7690" max="7937" width="9.109375" style="71"/>
    <col min="7938" max="7938" width="5.88671875" style="71" customWidth="1"/>
    <col min="7939" max="7939" width="34.6640625" style="71" customWidth="1"/>
    <col min="7940" max="7945" width="12.6640625" style="71" customWidth="1"/>
    <col min="7946" max="8193" width="9.109375" style="71"/>
    <col min="8194" max="8194" width="5.88671875" style="71" customWidth="1"/>
    <col min="8195" max="8195" width="34.6640625" style="71" customWidth="1"/>
    <col min="8196" max="8201" width="12.6640625" style="71" customWidth="1"/>
    <col min="8202" max="8449" width="9.109375" style="71"/>
    <col min="8450" max="8450" width="5.88671875" style="71" customWidth="1"/>
    <col min="8451" max="8451" width="34.6640625" style="71" customWidth="1"/>
    <col min="8452" max="8457" width="12.6640625" style="71" customWidth="1"/>
    <col min="8458" max="8705" width="9.109375" style="71"/>
    <col min="8706" max="8706" width="5.88671875" style="71" customWidth="1"/>
    <col min="8707" max="8707" width="34.6640625" style="71" customWidth="1"/>
    <col min="8708" max="8713" width="12.6640625" style="71" customWidth="1"/>
    <col min="8714" max="8961" width="9.109375" style="71"/>
    <col min="8962" max="8962" width="5.88671875" style="71" customWidth="1"/>
    <col min="8963" max="8963" width="34.6640625" style="71" customWidth="1"/>
    <col min="8964" max="8969" width="12.6640625" style="71" customWidth="1"/>
    <col min="8970" max="9217" width="9.109375" style="71"/>
    <col min="9218" max="9218" width="5.88671875" style="71" customWidth="1"/>
    <col min="9219" max="9219" width="34.6640625" style="71" customWidth="1"/>
    <col min="9220" max="9225" width="12.6640625" style="71" customWidth="1"/>
    <col min="9226" max="9473" width="9.109375" style="71"/>
    <col min="9474" max="9474" width="5.88671875" style="71" customWidth="1"/>
    <col min="9475" max="9475" width="34.6640625" style="71" customWidth="1"/>
    <col min="9476" max="9481" width="12.6640625" style="71" customWidth="1"/>
    <col min="9482" max="9729" width="9.109375" style="71"/>
    <col min="9730" max="9730" width="5.88671875" style="71" customWidth="1"/>
    <col min="9731" max="9731" width="34.6640625" style="71" customWidth="1"/>
    <col min="9732" max="9737" width="12.6640625" style="71" customWidth="1"/>
    <col min="9738" max="9985" width="9.109375" style="71"/>
    <col min="9986" max="9986" width="5.88671875" style="71" customWidth="1"/>
    <col min="9987" max="9987" width="34.6640625" style="71" customWidth="1"/>
    <col min="9988" max="9993" width="12.6640625" style="71" customWidth="1"/>
    <col min="9994" max="10241" width="9.109375" style="71"/>
    <col min="10242" max="10242" width="5.88671875" style="71" customWidth="1"/>
    <col min="10243" max="10243" width="34.6640625" style="71" customWidth="1"/>
    <col min="10244" max="10249" width="12.6640625" style="71" customWidth="1"/>
    <col min="10250" max="10497" width="9.109375" style="71"/>
    <col min="10498" max="10498" width="5.88671875" style="71" customWidth="1"/>
    <col min="10499" max="10499" width="34.6640625" style="71" customWidth="1"/>
    <col min="10500" max="10505" width="12.6640625" style="71" customWidth="1"/>
    <col min="10506" max="10753" width="9.109375" style="71"/>
    <col min="10754" max="10754" width="5.88671875" style="71" customWidth="1"/>
    <col min="10755" max="10755" width="34.6640625" style="71" customWidth="1"/>
    <col min="10756" max="10761" width="12.6640625" style="71" customWidth="1"/>
    <col min="10762" max="11009" width="9.109375" style="71"/>
    <col min="11010" max="11010" width="5.88671875" style="71" customWidth="1"/>
    <col min="11011" max="11011" width="34.6640625" style="71" customWidth="1"/>
    <col min="11012" max="11017" width="12.6640625" style="71" customWidth="1"/>
    <col min="11018" max="11265" width="9.109375" style="71"/>
    <col min="11266" max="11266" width="5.88671875" style="71" customWidth="1"/>
    <col min="11267" max="11267" width="34.6640625" style="71" customWidth="1"/>
    <col min="11268" max="11273" width="12.6640625" style="71" customWidth="1"/>
    <col min="11274" max="11521" width="9.109375" style="71"/>
    <col min="11522" max="11522" width="5.88671875" style="71" customWidth="1"/>
    <col min="11523" max="11523" width="34.6640625" style="71" customWidth="1"/>
    <col min="11524" max="11529" width="12.6640625" style="71" customWidth="1"/>
    <col min="11530" max="11777" width="9.109375" style="71"/>
    <col min="11778" max="11778" width="5.88671875" style="71" customWidth="1"/>
    <col min="11779" max="11779" width="34.6640625" style="71" customWidth="1"/>
    <col min="11780" max="11785" width="12.6640625" style="71" customWidth="1"/>
    <col min="11786" max="12033" width="9.109375" style="71"/>
    <col min="12034" max="12034" width="5.88671875" style="71" customWidth="1"/>
    <col min="12035" max="12035" width="34.6640625" style="71" customWidth="1"/>
    <col min="12036" max="12041" width="12.6640625" style="71" customWidth="1"/>
    <col min="12042" max="12289" width="9.109375" style="71"/>
    <col min="12290" max="12290" width="5.88671875" style="71" customWidth="1"/>
    <col min="12291" max="12291" width="34.6640625" style="71" customWidth="1"/>
    <col min="12292" max="12297" width="12.6640625" style="71" customWidth="1"/>
    <col min="12298" max="12545" width="9.109375" style="71"/>
    <col min="12546" max="12546" width="5.88671875" style="71" customWidth="1"/>
    <col min="12547" max="12547" width="34.6640625" style="71" customWidth="1"/>
    <col min="12548" max="12553" width="12.6640625" style="71" customWidth="1"/>
    <col min="12554" max="12801" width="9.109375" style="71"/>
    <col min="12802" max="12802" width="5.88671875" style="71" customWidth="1"/>
    <col min="12803" max="12803" width="34.6640625" style="71" customWidth="1"/>
    <col min="12804" max="12809" width="12.6640625" style="71" customWidth="1"/>
    <col min="12810" max="13057" width="9.109375" style="71"/>
    <col min="13058" max="13058" width="5.88671875" style="71" customWidth="1"/>
    <col min="13059" max="13059" width="34.6640625" style="71" customWidth="1"/>
    <col min="13060" max="13065" width="12.6640625" style="71" customWidth="1"/>
    <col min="13066" max="13313" width="9.109375" style="71"/>
    <col min="13314" max="13314" width="5.88671875" style="71" customWidth="1"/>
    <col min="13315" max="13315" width="34.6640625" style="71" customWidth="1"/>
    <col min="13316" max="13321" width="12.6640625" style="71" customWidth="1"/>
    <col min="13322" max="13569" width="9.109375" style="71"/>
    <col min="13570" max="13570" width="5.88671875" style="71" customWidth="1"/>
    <col min="13571" max="13571" width="34.6640625" style="71" customWidth="1"/>
    <col min="13572" max="13577" width="12.6640625" style="71" customWidth="1"/>
    <col min="13578" max="13825" width="9.109375" style="71"/>
    <col min="13826" max="13826" width="5.88671875" style="71" customWidth="1"/>
    <col min="13827" max="13827" width="34.6640625" style="71" customWidth="1"/>
    <col min="13828" max="13833" width="12.6640625" style="71" customWidth="1"/>
    <col min="13834" max="14081" width="9.109375" style="71"/>
    <col min="14082" max="14082" width="5.88671875" style="71" customWidth="1"/>
    <col min="14083" max="14083" width="34.6640625" style="71" customWidth="1"/>
    <col min="14084" max="14089" width="12.6640625" style="71" customWidth="1"/>
    <col min="14090" max="14337" width="9.109375" style="71"/>
    <col min="14338" max="14338" width="5.88671875" style="71" customWidth="1"/>
    <col min="14339" max="14339" width="34.6640625" style="71" customWidth="1"/>
    <col min="14340" max="14345" width="12.6640625" style="71" customWidth="1"/>
    <col min="14346" max="14593" width="9.109375" style="71"/>
    <col min="14594" max="14594" width="5.88671875" style="71" customWidth="1"/>
    <col min="14595" max="14595" width="34.6640625" style="71" customWidth="1"/>
    <col min="14596" max="14601" width="12.6640625" style="71" customWidth="1"/>
    <col min="14602" max="14849" width="9.109375" style="71"/>
    <col min="14850" max="14850" width="5.88671875" style="71" customWidth="1"/>
    <col min="14851" max="14851" width="34.6640625" style="71" customWidth="1"/>
    <col min="14852" max="14857" width="12.6640625" style="71" customWidth="1"/>
    <col min="14858" max="15105" width="9.109375" style="71"/>
    <col min="15106" max="15106" width="5.88671875" style="71" customWidth="1"/>
    <col min="15107" max="15107" width="34.6640625" style="71" customWidth="1"/>
    <col min="15108" max="15113" width="12.6640625" style="71" customWidth="1"/>
    <col min="15114" max="15361" width="9.109375" style="71"/>
    <col min="15362" max="15362" width="5.88671875" style="71" customWidth="1"/>
    <col min="15363" max="15363" width="34.6640625" style="71" customWidth="1"/>
    <col min="15364" max="15369" width="12.6640625" style="71" customWidth="1"/>
    <col min="15370" max="15617" width="9.109375" style="71"/>
    <col min="15618" max="15618" width="5.88671875" style="71" customWidth="1"/>
    <col min="15619" max="15619" width="34.6640625" style="71" customWidth="1"/>
    <col min="15620" max="15625" width="12.6640625" style="71" customWidth="1"/>
    <col min="15626" max="15873" width="9.109375" style="71"/>
    <col min="15874" max="15874" width="5.88671875" style="71" customWidth="1"/>
    <col min="15875" max="15875" width="34.6640625" style="71" customWidth="1"/>
    <col min="15876" max="15881" width="12.6640625" style="71" customWidth="1"/>
    <col min="15882" max="16129" width="9.109375" style="71"/>
    <col min="16130" max="16130" width="5.88671875" style="71" customWidth="1"/>
    <col min="16131" max="16131" width="34.6640625" style="71" customWidth="1"/>
    <col min="16132" max="16137" width="12.6640625" style="71" customWidth="1"/>
    <col min="16138" max="16384" width="9.109375" style="71"/>
  </cols>
  <sheetData>
    <row r="1" spans="2:13">
      <c r="B1" s="3324" t="s">
        <v>121</v>
      </c>
      <c r="C1" s="3324"/>
      <c r="D1" s="3324"/>
      <c r="E1" s="3324"/>
      <c r="F1" s="3324"/>
      <c r="G1" s="3324"/>
      <c r="H1" s="3324"/>
      <c r="I1" s="3324"/>
    </row>
    <row r="2" spans="2:13">
      <c r="B2" s="3324" t="s">
        <v>122</v>
      </c>
      <c r="C2" s="3324"/>
      <c r="D2" s="3324"/>
      <c r="E2" s="3324"/>
      <c r="F2" s="3324"/>
      <c r="G2" s="3324"/>
      <c r="H2" s="3324"/>
      <c r="I2" s="3324"/>
    </row>
    <row r="3" spans="2:13" ht="16.2" thickBot="1">
      <c r="B3" s="3356" t="s">
        <v>123</v>
      </c>
      <c r="C3" s="3356"/>
      <c r="D3" s="3356"/>
      <c r="E3" s="3356"/>
      <c r="F3" s="3356"/>
      <c r="G3" s="3356"/>
      <c r="H3" s="3356"/>
      <c r="I3" s="3356"/>
    </row>
    <row r="4" spans="2:13" ht="16.2" thickTop="1">
      <c r="B4" s="3357" t="s">
        <v>124</v>
      </c>
      <c r="C4" s="3359" t="s">
        <v>125</v>
      </c>
      <c r="D4" s="330" t="s">
        <v>216</v>
      </c>
      <c r="E4" s="3332" t="s">
        <v>418</v>
      </c>
      <c r="F4" s="3363"/>
      <c r="G4" s="330" t="s">
        <v>458</v>
      </c>
      <c r="H4" s="3361" t="s">
        <v>126</v>
      </c>
      <c r="I4" s="3362"/>
    </row>
    <row r="5" spans="2:13">
      <c r="B5" s="3358"/>
      <c r="C5" s="3360"/>
      <c r="D5" s="72" t="s">
        <v>127</v>
      </c>
      <c r="E5" s="72" t="s">
        <v>505</v>
      </c>
      <c r="F5" s="72" t="s">
        <v>127</v>
      </c>
      <c r="G5" s="72" t="s">
        <v>505</v>
      </c>
      <c r="H5" s="73" t="s">
        <v>418</v>
      </c>
      <c r="I5" s="74" t="s">
        <v>458</v>
      </c>
    </row>
    <row r="6" spans="2:13" ht="23.1" customHeight="1">
      <c r="B6" s="75">
        <v>1</v>
      </c>
      <c r="C6" s="76" t="s">
        <v>128</v>
      </c>
      <c r="D6" s="77">
        <v>354508.04726089997</v>
      </c>
      <c r="E6" s="108">
        <v>344508.07242609002</v>
      </c>
      <c r="F6" s="77">
        <v>457815.57242608996</v>
      </c>
      <c r="G6" s="108">
        <v>426790.424</v>
      </c>
      <c r="H6" s="77">
        <f t="shared" ref="H6:H11" si="0">E6-D6</f>
        <v>-9999.9748348099529</v>
      </c>
      <c r="I6" s="78">
        <f t="shared" ref="I6:I12" si="1">G6-F6</f>
        <v>-31025.14842608996</v>
      </c>
      <c r="L6" s="79"/>
      <c r="M6" s="79"/>
    </row>
    <row r="7" spans="2:13" ht="23.1" customHeight="1">
      <c r="B7" s="80"/>
      <c r="C7" s="81" t="s">
        <v>129</v>
      </c>
      <c r="D7" s="82">
        <v>15128.322260900002</v>
      </c>
      <c r="E7" s="258">
        <v>61483.322426090002</v>
      </c>
      <c r="F7" s="82">
        <v>45352.722426090004</v>
      </c>
      <c r="G7" s="258">
        <v>23418.773999999998</v>
      </c>
      <c r="H7" s="82">
        <f t="shared" si="0"/>
        <v>46355.000165190002</v>
      </c>
      <c r="I7" s="83">
        <f>G7-F7</f>
        <v>-21933.948426090006</v>
      </c>
      <c r="J7" s="79"/>
      <c r="K7" s="79"/>
      <c r="L7" s="79"/>
      <c r="M7" s="79"/>
    </row>
    <row r="8" spans="2:13" ht="23.1" customHeight="1">
      <c r="B8" s="80"/>
      <c r="C8" s="81" t="s">
        <v>130</v>
      </c>
      <c r="D8" s="82">
        <v>323987.72499999998</v>
      </c>
      <c r="E8" s="258">
        <v>267369.22499999998</v>
      </c>
      <c r="F8" s="82">
        <v>353185.07500000001</v>
      </c>
      <c r="G8" s="258">
        <v>349345.125</v>
      </c>
      <c r="H8" s="82">
        <f t="shared" si="0"/>
        <v>-56618.5</v>
      </c>
      <c r="I8" s="83">
        <f>G8-F8</f>
        <v>-3839.9500000000116</v>
      </c>
      <c r="L8" s="79"/>
      <c r="M8" s="79"/>
    </row>
    <row r="9" spans="2:13" ht="23.1" customHeight="1">
      <c r="B9" s="80"/>
      <c r="C9" s="81" t="s">
        <v>131</v>
      </c>
      <c r="D9" s="82">
        <v>10760</v>
      </c>
      <c r="E9" s="258">
        <v>11410</v>
      </c>
      <c r="F9" s="82">
        <v>25026.925000000003</v>
      </c>
      <c r="G9" s="258">
        <v>26576.875</v>
      </c>
      <c r="H9" s="82">
        <f t="shared" si="0"/>
        <v>650</v>
      </c>
      <c r="I9" s="83">
        <f>G9-F9</f>
        <v>1549.9499999999971</v>
      </c>
      <c r="L9" s="79"/>
      <c r="M9" s="79"/>
    </row>
    <row r="10" spans="2:13" ht="23.1" customHeight="1">
      <c r="B10" s="80"/>
      <c r="C10" s="81" t="s">
        <v>132</v>
      </c>
      <c r="D10" s="82">
        <v>4132</v>
      </c>
      <c r="E10" s="258">
        <v>3475.5250000000001</v>
      </c>
      <c r="F10" s="82">
        <v>2060</v>
      </c>
      <c r="G10" s="258">
        <v>2190</v>
      </c>
      <c r="H10" s="82">
        <f t="shared" si="0"/>
        <v>-656.47499999999991</v>
      </c>
      <c r="I10" s="83">
        <f>G10-F10</f>
        <v>130</v>
      </c>
      <c r="L10" s="79"/>
      <c r="M10" s="79"/>
    </row>
    <row r="11" spans="2:13" ht="23.1" customHeight="1">
      <c r="B11" s="84"/>
      <c r="C11" s="85" t="s">
        <v>133</v>
      </c>
      <c r="D11" s="86">
        <v>500</v>
      </c>
      <c r="E11" s="259">
        <v>770</v>
      </c>
      <c r="F11" s="86">
        <v>32190.85</v>
      </c>
      <c r="G11" s="259">
        <v>25259.65</v>
      </c>
      <c r="H11" s="82">
        <f t="shared" si="0"/>
        <v>270</v>
      </c>
      <c r="I11" s="83">
        <f>G11-F11</f>
        <v>-6931.1999999999971</v>
      </c>
      <c r="L11" s="79"/>
      <c r="M11" s="79"/>
    </row>
    <row r="12" spans="2:13" s="88" customFormat="1" ht="23.1" customHeight="1">
      <c r="B12" s="75">
        <v>2</v>
      </c>
      <c r="C12" s="76" t="s">
        <v>134</v>
      </c>
      <c r="D12" s="77">
        <v>620447.00000000035</v>
      </c>
      <c r="E12" s="108">
        <v>615447.00000000035</v>
      </c>
      <c r="F12" s="77">
        <v>656446.94999999995</v>
      </c>
      <c r="G12" s="108">
        <v>693106.95000000007</v>
      </c>
      <c r="H12" s="77">
        <f t="shared" ref="H12:H32" si="2">E12-D12</f>
        <v>-5000</v>
      </c>
      <c r="I12" s="78">
        <f t="shared" si="1"/>
        <v>36660.000000000116</v>
      </c>
      <c r="J12" s="87"/>
      <c r="K12" s="87"/>
      <c r="L12" s="79"/>
      <c r="M12" s="79"/>
    </row>
    <row r="13" spans="2:13" ht="23.1" customHeight="1">
      <c r="B13" s="80"/>
      <c r="C13" s="81" t="s">
        <v>129</v>
      </c>
      <c r="D13" s="82">
        <v>33457.025000000001</v>
      </c>
      <c r="E13" s="258">
        <v>32082.025000000001</v>
      </c>
      <c r="F13" s="82">
        <v>24948.974999999999</v>
      </c>
      <c r="G13" s="258">
        <v>24948.974999999999</v>
      </c>
      <c r="H13" s="82">
        <f t="shared" si="2"/>
        <v>-1375</v>
      </c>
      <c r="I13" s="83">
        <f>G13-F13</f>
        <v>0</v>
      </c>
      <c r="L13" s="79"/>
      <c r="M13" s="79"/>
    </row>
    <row r="14" spans="2:13" ht="23.1" customHeight="1">
      <c r="B14" s="80"/>
      <c r="C14" s="81" t="s">
        <v>130</v>
      </c>
      <c r="D14" s="82">
        <v>504842.47500000027</v>
      </c>
      <c r="E14" s="258">
        <v>502767.47500000027</v>
      </c>
      <c r="F14" s="82">
        <v>538322.02500000002</v>
      </c>
      <c r="G14" s="258">
        <v>565306.02500000014</v>
      </c>
      <c r="H14" s="82">
        <f>E14-D14</f>
        <v>-2075</v>
      </c>
      <c r="I14" s="83">
        <f>G14-F14</f>
        <v>26984.000000000116</v>
      </c>
      <c r="L14" s="79"/>
      <c r="M14" s="79"/>
    </row>
    <row r="15" spans="2:13" ht="23.1" customHeight="1">
      <c r="B15" s="80"/>
      <c r="C15" s="81" t="s">
        <v>131</v>
      </c>
      <c r="D15" s="82">
        <v>58225.424999999996</v>
      </c>
      <c r="E15" s="258">
        <v>58225.424999999996</v>
      </c>
      <c r="F15" s="82">
        <v>66520.625</v>
      </c>
      <c r="G15" s="258">
        <v>75896.625</v>
      </c>
      <c r="H15" s="82">
        <f>E15-D15</f>
        <v>0</v>
      </c>
      <c r="I15" s="83">
        <f>G15-F15</f>
        <v>9376</v>
      </c>
      <c r="L15" s="79"/>
      <c r="M15" s="79"/>
    </row>
    <row r="16" spans="2:13" ht="23.1" customHeight="1">
      <c r="B16" s="80"/>
      <c r="C16" s="81" t="s">
        <v>132</v>
      </c>
      <c r="D16" s="82">
        <v>18050.400000000001</v>
      </c>
      <c r="E16" s="258">
        <v>18050.400000000001</v>
      </c>
      <c r="F16" s="82">
        <v>17968.699999999997</v>
      </c>
      <c r="G16" s="258">
        <v>18268.699999999997</v>
      </c>
      <c r="H16" s="82">
        <f>E16-D16</f>
        <v>0</v>
      </c>
      <c r="I16" s="83">
        <f>G16-F16</f>
        <v>300</v>
      </c>
      <c r="L16" s="79"/>
      <c r="M16" s="79"/>
    </row>
    <row r="17" spans="2:13" ht="23.1" customHeight="1">
      <c r="B17" s="84"/>
      <c r="C17" s="85" t="s">
        <v>135</v>
      </c>
      <c r="D17" s="86">
        <v>5871.6750000000002</v>
      </c>
      <c r="E17" s="259">
        <v>4321.6750000000002</v>
      </c>
      <c r="F17" s="86">
        <v>8686.625</v>
      </c>
      <c r="G17" s="259">
        <v>8686.625</v>
      </c>
      <c r="H17" s="82">
        <f>E17-D17</f>
        <v>-1550</v>
      </c>
      <c r="I17" s="83">
        <f>G17-F17</f>
        <v>0</v>
      </c>
      <c r="L17" s="79"/>
      <c r="M17" s="79"/>
    </row>
    <row r="18" spans="2:13" s="88" customFormat="1" ht="23.1" customHeight="1">
      <c r="B18" s="75">
        <v>3</v>
      </c>
      <c r="C18" s="76" t="s">
        <v>136</v>
      </c>
      <c r="D18" s="108">
        <v>9140</v>
      </c>
      <c r="E18" s="108">
        <v>9140</v>
      </c>
      <c r="F18" s="77">
        <v>10750.300000000001</v>
      </c>
      <c r="G18" s="108">
        <v>10750.27</v>
      </c>
      <c r="H18" s="77">
        <f t="shared" si="2"/>
        <v>0</v>
      </c>
      <c r="I18" s="78">
        <f t="shared" ref="I18" si="3">G18-F18</f>
        <v>-3.0000000000654836E-2</v>
      </c>
      <c r="J18" s="87"/>
      <c r="K18" s="87"/>
      <c r="L18" s="79"/>
      <c r="M18" s="79"/>
    </row>
    <row r="19" spans="2:13" ht="23.25" customHeight="1">
      <c r="B19" s="80"/>
      <c r="C19" s="89" t="s">
        <v>176</v>
      </c>
      <c r="D19" s="82">
        <v>3001.3799999999997</v>
      </c>
      <c r="E19" s="258">
        <v>3030.5400000000004</v>
      </c>
      <c r="F19" s="82">
        <v>3901.23</v>
      </c>
      <c r="G19" s="258">
        <v>3901.2</v>
      </c>
      <c r="H19" s="82">
        <f t="shared" si="2"/>
        <v>29.160000000000764</v>
      </c>
      <c r="I19" s="83">
        <f>G19-F19</f>
        <v>-3.0000000000200089E-2</v>
      </c>
      <c r="L19" s="79"/>
      <c r="M19" s="79"/>
    </row>
    <row r="20" spans="2:13" ht="23.1" customHeight="1">
      <c r="B20" s="80"/>
      <c r="C20" s="81" t="s">
        <v>130</v>
      </c>
      <c r="D20" s="82">
        <v>0</v>
      </c>
      <c r="E20" s="258">
        <v>0</v>
      </c>
      <c r="F20" s="82">
        <v>0</v>
      </c>
      <c r="G20" s="258">
        <v>0</v>
      </c>
      <c r="H20" s="82">
        <f t="shared" si="2"/>
        <v>0</v>
      </c>
      <c r="I20" s="83">
        <f>G20-F20</f>
        <v>0</v>
      </c>
      <c r="L20" s="79"/>
      <c r="M20" s="79"/>
    </row>
    <row r="21" spans="2:13" ht="23.1" customHeight="1">
      <c r="B21" s="80"/>
      <c r="C21" s="81" t="s">
        <v>131</v>
      </c>
      <c r="D21" s="82">
        <v>0</v>
      </c>
      <c r="E21" s="258">
        <v>0</v>
      </c>
      <c r="F21" s="82">
        <v>0</v>
      </c>
      <c r="G21" s="258">
        <v>0</v>
      </c>
      <c r="H21" s="82">
        <f t="shared" si="2"/>
        <v>0</v>
      </c>
      <c r="I21" s="83">
        <f>G21-F21</f>
        <v>0</v>
      </c>
      <c r="L21" s="79"/>
      <c r="M21" s="79"/>
    </row>
    <row r="22" spans="2:13" ht="23.1" customHeight="1">
      <c r="B22" s="80"/>
      <c r="C22" s="81" t="s">
        <v>132</v>
      </c>
      <c r="D22" s="82">
        <v>0</v>
      </c>
      <c r="E22" s="258">
        <v>0</v>
      </c>
      <c r="F22" s="82">
        <v>0</v>
      </c>
      <c r="G22" s="258">
        <v>0</v>
      </c>
      <c r="H22" s="82">
        <f t="shared" si="2"/>
        <v>0</v>
      </c>
      <c r="I22" s="83">
        <f>G22-F22</f>
        <v>0</v>
      </c>
      <c r="L22" s="79"/>
      <c r="M22" s="79"/>
    </row>
    <row r="23" spans="2:13" ht="23.1" customHeight="1">
      <c r="B23" s="84"/>
      <c r="C23" s="85" t="s">
        <v>133</v>
      </c>
      <c r="D23" s="86">
        <v>6138.62</v>
      </c>
      <c r="E23" s="259">
        <v>6109.4599999999991</v>
      </c>
      <c r="F23" s="86">
        <v>6849.0700000000015</v>
      </c>
      <c r="G23" s="259">
        <v>6849.07</v>
      </c>
      <c r="H23" s="82">
        <f t="shared" si="2"/>
        <v>-29.160000000000764</v>
      </c>
      <c r="I23" s="83">
        <f>G23-F23</f>
        <v>0</v>
      </c>
      <c r="L23" s="79"/>
      <c r="M23" s="79"/>
    </row>
    <row r="24" spans="2:13" s="88" customFormat="1" ht="23.1" customHeight="1">
      <c r="B24" s="75">
        <v>4</v>
      </c>
      <c r="C24" s="76" t="s">
        <v>137</v>
      </c>
      <c r="D24" s="77">
        <v>190.20000000000002</v>
      </c>
      <c r="E24" s="108">
        <v>190.2</v>
      </c>
      <c r="F24" s="77">
        <v>175.40999999999997</v>
      </c>
      <c r="G24" s="108">
        <v>175.40999999999997</v>
      </c>
      <c r="H24" s="77">
        <f t="shared" si="2"/>
        <v>0</v>
      </c>
      <c r="I24" s="78">
        <f t="shared" ref="I24:I27" si="4">G24-F24</f>
        <v>0</v>
      </c>
      <c r="L24" s="79"/>
      <c r="M24" s="79"/>
    </row>
    <row r="25" spans="2:13" ht="23.1" customHeight="1">
      <c r="B25" s="80"/>
      <c r="C25" s="81" t="s">
        <v>129</v>
      </c>
      <c r="D25" s="82">
        <v>3</v>
      </c>
      <c r="E25" s="258">
        <v>4.5</v>
      </c>
      <c r="F25" s="82">
        <v>6.5</v>
      </c>
      <c r="G25" s="258">
        <v>6.5</v>
      </c>
      <c r="H25" s="82">
        <f t="shared" si="2"/>
        <v>1.5</v>
      </c>
      <c r="I25" s="83">
        <f t="shared" si="4"/>
        <v>0</v>
      </c>
      <c r="L25" s="79"/>
      <c r="M25" s="79"/>
    </row>
    <row r="26" spans="2:13" ht="23.1" customHeight="1">
      <c r="B26" s="84"/>
      <c r="C26" s="85" t="s">
        <v>138</v>
      </c>
      <c r="D26" s="86">
        <v>187.20000000000002</v>
      </c>
      <c r="E26" s="259">
        <v>185.7</v>
      </c>
      <c r="F26" s="86">
        <v>168.90999999999997</v>
      </c>
      <c r="G26" s="258">
        <v>168.90999999999997</v>
      </c>
      <c r="H26" s="82">
        <f t="shared" si="2"/>
        <v>-1.5000000000000284</v>
      </c>
      <c r="I26" s="83">
        <f t="shared" si="4"/>
        <v>0</v>
      </c>
      <c r="L26" s="79"/>
      <c r="M26" s="79"/>
    </row>
    <row r="27" spans="2:13" s="88" customFormat="1" ht="23.1" customHeight="1">
      <c r="B27" s="75">
        <v>5</v>
      </c>
      <c r="C27" s="76" t="s">
        <v>139</v>
      </c>
      <c r="D27" s="77">
        <f>SUM(D28:D32)</f>
        <v>984285.24726090021</v>
      </c>
      <c r="E27" s="77">
        <f>SUM(E28:E32)</f>
        <v>969285.2724260902</v>
      </c>
      <c r="F27" s="77">
        <f t="shared" ref="F27:G27" si="5">SUM(F28:F32)</f>
        <v>1125188.2324260902</v>
      </c>
      <c r="G27" s="77">
        <f t="shared" si="5"/>
        <v>1130823.054</v>
      </c>
      <c r="H27" s="77">
        <f t="shared" si="2"/>
        <v>-14999.974834810011</v>
      </c>
      <c r="I27" s="78">
        <f t="shared" si="4"/>
        <v>5634.8215739098378</v>
      </c>
      <c r="J27" s="87"/>
      <c r="K27" s="87"/>
      <c r="L27" s="79"/>
      <c r="M27" s="79"/>
    </row>
    <row r="28" spans="2:13" ht="23.1" customHeight="1">
      <c r="B28" s="90"/>
      <c r="C28" s="81" t="s">
        <v>129</v>
      </c>
      <c r="D28" s="82">
        <f>D7+D13+D19+D25</f>
        <v>51589.727260899999</v>
      </c>
      <c r="E28" s="82">
        <f>E7+E13+E19+E25</f>
        <v>96600.387426090005</v>
      </c>
      <c r="F28" s="82">
        <f>F7+F13+F19+F25</f>
        <v>74209.427426089998</v>
      </c>
      <c r="G28" s="82">
        <f>G7+G13+G19+G25</f>
        <v>52275.448999999993</v>
      </c>
      <c r="H28" s="82">
        <f t="shared" si="2"/>
        <v>45010.660165190006</v>
      </c>
      <c r="I28" s="83">
        <f>G28-F28</f>
        <v>-21933.978426090005</v>
      </c>
      <c r="J28" s="79"/>
      <c r="K28" s="79"/>
      <c r="L28" s="79"/>
      <c r="M28" s="79"/>
    </row>
    <row r="29" spans="2:13" ht="23.1" customHeight="1">
      <c r="B29" s="90"/>
      <c r="C29" s="81" t="s">
        <v>130</v>
      </c>
      <c r="D29" s="82">
        <f t="shared" ref="D29:E31" si="6">D8+D14+D20</f>
        <v>828830.20000000019</v>
      </c>
      <c r="E29" s="82">
        <f t="shared" si="6"/>
        <v>770136.70000000019</v>
      </c>
      <c r="F29" s="82">
        <f t="shared" ref="F29:G29" si="7">F8+F14+F20</f>
        <v>891507.10000000009</v>
      </c>
      <c r="G29" s="82">
        <f t="shared" si="7"/>
        <v>914651.15000000014</v>
      </c>
      <c r="H29" s="82">
        <f t="shared" si="2"/>
        <v>-58693.5</v>
      </c>
      <c r="I29" s="83">
        <f>G29-F29</f>
        <v>23144.050000000047</v>
      </c>
      <c r="K29" s="79"/>
      <c r="L29" s="79"/>
      <c r="M29" s="79"/>
    </row>
    <row r="30" spans="2:13" ht="23.1" customHeight="1">
      <c r="B30" s="90"/>
      <c r="C30" s="81" t="s">
        <v>131</v>
      </c>
      <c r="D30" s="82">
        <f t="shared" si="6"/>
        <v>68985.424999999988</v>
      </c>
      <c r="E30" s="82">
        <f t="shared" si="6"/>
        <v>69635.424999999988</v>
      </c>
      <c r="F30" s="82">
        <f t="shared" ref="F30:F31" si="8">F9+F15+F21</f>
        <v>91547.55</v>
      </c>
      <c r="G30" s="82">
        <f t="shared" ref="G30" si="9">G9+G15+G21</f>
        <v>102473.5</v>
      </c>
      <c r="H30" s="82">
        <f t="shared" si="2"/>
        <v>650</v>
      </c>
      <c r="I30" s="83">
        <f>G30-F30</f>
        <v>10925.949999999997</v>
      </c>
      <c r="K30" s="79"/>
      <c r="L30" s="79"/>
      <c r="M30" s="79"/>
    </row>
    <row r="31" spans="2:13" ht="23.1" customHeight="1">
      <c r="B31" s="90"/>
      <c r="C31" s="81" t="s">
        <v>132</v>
      </c>
      <c r="D31" s="82">
        <f t="shared" si="6"/>
        <v>22182.400000000001</v>
      </c>
      <c r="E31" s="82">
        <f t="shared" si="6"/>
        <v>21525.925000000003</v>
      </c>
      <c r="F31" s="82">
        <f t="shared" si="8"/>
        <v>20028.699999999997</v>
      </c>
      <c r="G31" s="82">
        <f t="shared" ref="G31" si="10">G10+G16+G22</f>
        <v>20458.699999999997</v>
      </c>
      <c r="H31" s="82">
        <f t="shared" si="2"/>
        <v>-656.47499999999854</v>
      </c>
      <c r="I31" s="83">
        <f>G31-F31</f>
        <v>430</v>
      </c>
      <c r="K31" s="79"/>
      <c r="L31" s="79"/>
    </row>
    <row r="32" spans="2:13" ht="18" customHeight="1" thickBot="1">
      <c r="B32" s="91"/>
      <c r="C32" s="92" t="s">
        <v>133</v>
      </c>
      <c r="D32" s="93">
        <f>D11+D17+D23+D26</f>
        <v>12697.495000000001</v>
      </c>
      <c r="E32" s="93">
        <f>E11+E17+E23+E26</f>
        <v>11386.834999999999</v>
      </c>
      <c r="F32" s="93">
        <f t="shared" ref="F32" si="11">F11+F17+F23+F26</f>
        <v>47895.455000000002</v>
      </c>
      <c r="G32" s="93">
        <f t="shared" ref="G32" si="12">G11+G17+G23+G26</f>
        <v>40964.255000000005</v>
      </c>
      <c r="H32" s="93">
        <f t="shared" si="2"/>
        <v>-1310.6600000000017</v>
      </c>
      <c r="I32" s="94">
        <f>G32-F32</f>
        <v>-6931.1999999999971</v>
      </c>
      <c r="K32" s="79"/>
      <c r="L32" s="79"/>
    </row>
    <row r="33" spans="4:6" ht="16.2" thickTop="1"/>
    <row r="34" spans="4:6">
      <c r="E34" s="59"/>
    </row>
    <row r="35" spans="4:6">
      <c r="D35" s="79"/>
      <c r="E35" s="95"/>
      <c r="F35" s="79"/>
    </row>
    <row r="36" spans="4:6">
      <c r="D36" s="79"/>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topLeftCell="A19" zoomScale="86" zoomScaleNormal="86" workbookViewId="0">
      <selection activeCell="K31" sqref="K31"/>
    </sheetView>
  </sheetViews>
  <sheetFormatPr defaultColWidth="11" defaultRowHeight="17.100000000000001" customHeight="1"/>
  <cols>
    <col min="1" max="1" width="52" style="680" bestFit="1" customWidth="1"/>
    <col min="2" max="2" width="15" style="680" customWidth="1"/>
    <col min="3" max="3" width="15.44140625" style="680" customWidth="1"/>
    <col min="4" max="4" width="14.109375" style="680" customWidth="1"/>
    <col min="5" max="5" width="14" style="680" customWidth="1"/>
    <col min="6" max="6" width="11.6640625" style="680" bestFit="1" customWidth="1"/>
    <col min="7" max="7" width="2.33203125" style="680" bestFit="1" customWidth="1"/>
    <col min="8" max="8" width="8.5546875" style="680" bestFit="1" customWidth="1"/>
    <col min="9" max="9" width="11.44140625" style="680" bestFit="1" customWidth="1"/>
    <col min="10" max="10" width="2.109375" style="680" customWidth="1"/>
    <col min="11" max="11" width="8.5546875" style="680" bestFit="1" customWidth="1"/>
    <col min="12" max="254" width="11" style="679"/>
    <col min="255" max="255" width="46.6640625" style="679" bestFit="1" customWidth="1"/>
    <col min="256" max="256" width="11.88671875" style="679" customWidth="1"/>
    <col min="257" max="257" width="12.44140625" style="679" customWidth="1"/>
    <col min="258" max="258" width="12.5546875" style="679" customWidth="1"/>
    <col min="259" max="259" width="11.6640625" style="679" customWidth="1"/>
    <col min="260" max="260" width="10.6640625" style="679" customWidth="1"/>
    <col min="261" max="261" width="2.44140625" style="679" bestFit="1" customWidth="1"/>
    <col min="262" max="262" width="8.5546875" style="679" customWidth="1"/>
    <col min="263" max="263" width="12.44140625" style="679" customWidth="1"/>
    <col min="264" max="264" width="2.109375" style="679" customWidth="1"/>
    <col min="265" max="265" width="9.44140625" style="679" customWidth="1"/>
    <col min="266" max="510" width="11" style="679"/>
    <col min="511" max="511" width="46.6640625" style="679" bestFit="1" customWidth="1"/>
    <col min="512" max="512" width="11.88671875" style="679" customWidth="1"/>
    <col min="513" max="513" width="12.44140625" style="679" customWidth="1"/>
    <col min="514" max="514" width="12.5546875" style="679" customWidth="1"/>
    <col min="515" max="515" width="11.6640625" style="679" customWidth="1"/>
    <col min="516" max="516" width="10.6640625" style="679" customWidth="1"/>
    <col min="517" max="517" width="2.44140625" style="679" bestFit="1" customWidth="1"/>
    <col min="518" max="518" width="8.5546875" style="679" customWidth="1"/>
    <col min="519" max="519" width="12.44140625" style="679" customWidth="1"/>
    <col min="520" max="520" width="2.109375" style="679" customWidth="1"/>
    <col min="521" max="521" width="9.44140625" style="679" customWidth="1"/>
    <col min="522" max="766" width="11" style="679"/>
    <col min="767" max="767" width="46.6640625" style="679" bestFit="1" customWidth="1"/>
    <col min="768" max="768" width="11.88671875" style="679" customWidth="1"/>
    <col min="769" max="769" width="12.44140625" style="679" customWidth="1"/>
    <col min="770" max="770" width="12.5546875" style="679" customWidth="1"/>
    <col min="771" max="771" width="11.6640625" style="679" customWidth="1"/>
    <col min="772" max="772" width="10.6640625" style="679" customWidth="1"/>
    <col min="773" max="773" width="2.44140625" style="679" bestFit="1" customWidth="1"/>
    <col min="774" max="774" width="8.5546875" style="679" customWidth="1"/>
    <col min="775" max="775" width="12.44140625" style="679" customWidth="1"/>
    <col min="776" max="776" width="2.109375" style="679" customWidth="1"/>
    <col min="777" max="777" width="9.44140625" style="679" customWidth="1"/>
    <col min="778" max="1022" width="11" style="679"/>
    <col min="1023" max="1023" width="46.6640625" style="679" bestFit="1" customWidth="1"/>
    <col min="1024" max="1024" width="11.88671875" style="679" customWidth="1"/>
    <col min="1025" max="1025" width="12.44140625" style="679" customWidth="1"/>
    <col min="1026" max="1026" width="12.5546875" style="679" customWidth="1"/>
    <col min="1027" max="1027" width="11.6640625" style="679" customWidth="1"/>
    <col min="1028" max="1028" width="10.6640625" style="679" customWidth="1"/>
    <col min="1029" max="1029" width="2.44140625" style="679" bestFit="1" customWidth="1"/>
    <col min="1030" max="1030" width="8.5546875" style="679" customWidth="1"/>
    <col min="1031" max="1031" width="12.44140625" style="679" customWidth="1"/>
    <col min="1032" max="1032" width="2.109375" style="679" customWidth="1"/>
    <col min="1033" max="1033" width="9.44140625" style="679" customWidth="1"/>
    <col min="1034" max="1278" width="11" style="679"/>
    <col min="1279" max="1279" width="46.6640625" style="679" bestFit="1" customWidth="1"/>
    <col min="1280" max="1280" width="11.88671875" style="679" customWidth="1"/>
    <col min="1281" max="1281" width="12.44140625" style="679" customWidth="1"/>
    <col min="1282" max="1282" width="12.5546875" style="679" customWidth="1"/>
    <col min="1283" max="1283" width="11.6640625" style="679" customWidth="1"/>
    <col min="1284" max="1284" width="10.6640625" style="679" customWidth="1"/>
    <col min="1285" max="1285" width="2.44140625" style="679" bestFit="1" customWidth="1"/>
    <col min="1286" max="1286" width="8.5546875" style="679" customWidth="1"/>
    <col min="1287" max="1287" width="12.44140625" style="679" customWidth="1"/>
    <col min="1288" max="1288" width="2.109375" style="679" customWidth="1"/>
    <col min="1289" max="1289" width="9.44140625" style="679" customWidth="1"/>
    <col min="1290" max="1534" width="11" style="679"/>
    <col min="1535" max="1535" width="46.6640625" style="679" bestFit="1" customWidth="1"/>
    <col min="1536" max="1536" width="11.88671875" style="679" customWidth="1"/>
    <col min="1537" max="1537" width="12.44140625" style="679" customWidth="1"/>
    <col min="1538" max="1538" width="12.5546875" style="679" customWidth="1"/>
    <col min="1539" max="1539" width="11.6640625" style="679" customWidth="1"/>
    <col min="1540" max="1540" width="10.6640625" style="679" customWidth="1"/>
    <col min="1541" max="1541" width="2.44140625" style="679" bestFit="1" customWidth="1"/>
    <col min="1542" max="1542" width="8.5546875" style="679" customWidth="1"/>
    <col min="1543" max="1543" width="12.44140625" style="679" customWidth="1"/>
    <col min="1544" max="1544" width="2.109375" style="679" customWidth="1"/>
    <col min="1545" max="1545" width="9.44140625" style="679" customWidth="1"/>
    <col min="1546" max="1790" width="11" style="679"/>
    <col min="1791" max="1791" width="46.6640625" style="679" bestFit="1" customWidth="1"/>
    <col min="1792" max="1792" width="11.88671875" style="679" customWidth="1"/>
    <col min="1793" max="1793" width="12.44140625" style="679" customWidth="1"/>
    <col min="1794" max="1794" width="12.5546875" style="679" customWidth="1"/>
    <col min="1795" max="1795" width="11.6640625" style="679" customWidth="1"/>
    <col min="1796" max="1796" width="10.6640625" style="679" customWidth="1"/>
    <col min="1797" max="1797" width="2.44140625" style="679" bestFit="1" customWidth="1"/>
    <col min="1798" max="1798" width="8.5546875" style="679" customWidth="1"/>
    <col min="1799" max="1799" width="12.44140625" style="679" customWidth="1"/>
    <col min="1800" max="1800" width="2.109375" style="679" customWidth="1"/>
    <col min="1801" max="1801" width="9.44140625" style="679" customWidth="1"/>
    <col min="1802" max="2046" width="11" style="679"/>
    <col min="2047" max="2047" width="46.6640625" style="679" bestFit="1" customWidth="1"/>
    <col min="2048" max="2048" width="11.88671875" style="679" customWidth="1"/>
    <col min="2049" max="2049" width="12.44140625" style="679" customWidth="1"/>
    <col min="2050" max="2050" width="12.5546875" style="679" customWidth="1"/>
    <col min="2051" max="2051" width="11.6640625" style="679" customWidth="1"/>
    <col min="2052" max="2052" width="10.6640625" style="679" customWidth="1"/>
    <col min="2053" max="2053" width="2.44140625" style="679" bestFit="1" customWidth="1"/>
    <col min="2054" max="2054" width="8.5546875" style="679" customWidth="1"/>
    <col min="2055" max="2055" width="12.44140625" style="679" customWidth="1"/>
    <col min="2056" max="2056" width="2.109375" style="679" customWidth="1"/>
    <col min="2057" max="2057" width="9.44140625" style="679" customWidth="1"/>
    <col min="2058" max="2302" width="11" style="679"/>
    <col min="2303" max="2303" width="46.6640625" style="679" bestFit="1" customWidth="1"/>
    <col min="2304" max="2304" width="11.88671875" style="679" customWidth="1"/>
    <col min="2305" max="2305" width="12.44140625" style="679" customWidth="1"/>
    <col min="2306" max="2306" width="12.5546875" style="679" customWidth="1"/>
    <col min="2307" max="2307" width="11.6640625" style="679" customWidth="1"/>
    <col min="2308" max="2308" width="10.6640625" style="679" customWidth="1"/>
    <col min="2309" max="2309" width="2.44140625" style="679" bestFit="1" customWidth="1"/>
    <col min="2310" max="2310" width="8.5546875" style="679" customWidth="1"/>
    <col min="2311" max="2311" width="12.44140625" style="679" customWidth="1"/>
    <col min="2312" max="2312" width="2.109375" style="679" customWidth="1"/>
    <col min="2313" max="2313" width="9.44140625" style="679" customWidth="1"/>
    <col min="2314" max="2558" width="11" style="679"/>
    <col min="2559" max="2559" width="46.6640625" style="679" bestFit="1" customWidth="1"/>
    <col min="2560" max="2560" width="11.88671875" style="679" customWidth="1"/>
    <col min="2561" max="2561" width="12.44140625" style="679" customWidth="1"/>
    <col min="2562" max="2562" width="12.5546875" style="679" customWidth="1"/>
    <col min="2563" max="2563" width="11.6640625" style="679" customWidth="1"/>
    <col min="2564" max="2564" width="10.6640625" style="679" customWidth="1"/>
    <col min="2565" max="2565" width="2.44140625" style="679" bestFit="1" customWidth="1"/>
    <col min="2566" max="2566" width="8.5546875" style="679" customWidth="1"/>
    <col min="2567" max="2567" width="12.44140625" style="679" customWidth="1"/>
    <col min="2568" max="2568" width="2.109375" style="679" customWidth="1"/>
    <col min="2569" max="2569" width="9.44140625" style="679" customWidth="1"/>
    <col min="2570" max="2814" width="11" style="679"/>
    <col min="2815" max="2815" width="46.6640625" style="679" bestFit="1" customWidth="1"/>
    <col min="2816" max="2816" width="11.88671875" style="679" customWidth="1"/>
    <col min="2817" max="2817" width="12.44140625" style="679" customWidth="1"/>
    <col min="2818" max="2818" width="12.5546875" style="679" customWidth="1"/>
    <col min="2819" max="2819" width="11.6640625" style="679" customWidth="1"/>
    <col min="2820" max="2820" width="10.6640625" style="679" customWidth="1"/>
    <col min="2821" max="2821" width="2.44140625" style="679" bestFit="1" customWidth="1"/>
    <col min="2822" max="2822" width="8.5546875" style="679" customWidth="1"/>
    <col min="2823" max="2823" width="12.44140625" style="679" customWidth="1"/>
    <col min="2824" max="2824" width="2.109375" style="679" customWidth="1"/>
    <col min="2825" max="2825" width="9.44140625" style="679" customWidth="1"/>
    <col min="2826" max="3070" width="11" style="679"/>
    <col min="3071" max="3071" width="46.6640625" style="679" bestFit="1" customWidth="1"/>
    <col min="3072" max="3072" width="11.88671875" style="679" customWidth="1"/>
    <col min="3073" max="3073" width="12.44140625" style="679" customWidth="1"/>
    <col min="3074" max="3074" width="12.5546875" style="679" customWidth="1"/>
    <col min="3075" max="3075" width="11.6640625" style="679" customWidth="1"/>
    <col min="3076" max="3076" width="10.6640625" style="679" customWidth="1"/>
    <col min="3077" max="3077" width="2.44140625" style="679" bestFit="1" customWidth="1"/>
    <col min="3078" max="3078" width="8.5546875" style="679" customWidth="1"/>
    <col min="3079" max="3079" width="12.44140625" style="679" customWidth="1"/>
    <col min="3080" max="3080" width="2.109375" style="679" customWidth="1"/>
    <col min="3081" max="3081" width="9.44140625" style="679" customWidth="1"/>
    <col min="3082" max="3326" width="11" style="679"/>
    <col min="3327" max="3327" width="46.6640625" style="679" bestFit="1" customWidth="1"/>
    <col min="3328" max="3328" width="11.88671875" style="679" customWidth="1"/>
    <col min="3329" max="3329" width="12.44140625" style="679" customWidth="1"/>
    <col min="3330" max="3330" width="12.5546875" style="679" customWidth="1"/>
    <col min="3331" max="3331" width="11.6640625" style="679" customWidth="1"/>
    <col min="3332" max="3332" width="10.6640625" style="679" customWidth="1"/>
    <col min="3333" max="3333" width="2.44140625" style="679" bestFit="1" customWidth="1"/>
    <col min="3334" max="3334" width="8.5546875" style="679" customWidth="1"/>
    <col min="3335" max="3335" width="12.44140625" style="679" customWidth="1"/>
    <col min="3336" max="3336" width="2.109375" style="679" customWidth="1"/>
    <col min="3337" max="3337" width="9.44140625" style="679" customWidth="1"/>
    <col min="3338" max="3582" width="11" style="679"/>
    <col min="3583" max="3583" width="46.6640625" style="679" bestFit="1" customWidth="1"/>
    <col min="3584" max="3584" width="11.88671875" style="679" customWidth="1"/>
    <col min="3585" max="3585" width="12.44140625" style="679" customWidth="1"/>
    <col min="3586" max="3586" width="12.5546875" style="679" customWidth="1"/>
    <col min="3587" max="3587" width="11.6640625" style="679" customWidth="1"/>
    <col min="3588" max="3588" width="10.6640625" style="679" customWidth="1"/>
    <col min="3589" max="3589" width="2.44140625" style="679" bestFit="1" customWidth="1"/>
    <col min="3590" max="3590" width="8.5546875" style="679" customWidth="1"/>
    <col min="3591" max="3591" width="12.44140625" style="679" customWidth="1"/>
    <col min="3592" max="3592" width="2.109375" style="679" customWidth="1"/>
    <col min="3593" max="3593" width="9.44140625" style="679" customWidth="1"/>
    <col min="3594" max="3838" width="11" style="679"/>
    <col min="3839" max="3839" width="46.6640625" style="679" bestFit="1" customWidth="1"/>
    <col min="3840" max="3840" width="11.88671875" style="679" customWidth="1"/>
    <col min="3841" max="3841" width="12.44140625" style="679" customWidth="1"/>
    <col min="3842" max="3842" width="12.5546875" style="679" customWidth="1"/>
    <col min="3843" max="3843" width="11.6640625" style="679" customWidth="1"/>
    <col min="3844" max="3844" width="10.6640625" style="679" customWidth="1"/>
    <col min="3845" max="3845" width="2.44140625" style="679" bestFit="1" customWidth="1"/>
    <col min="3846" max="3846" width="8.5546875" style="679" customWidth="1"/>
    <col min="3847" max="3847" width="12.44140625" style="679" customWidth="1"/>
    <col min="3848" max="3848" width="2.109375" style="679" customWidth="1"/>
    <col min="3849" max="3849" width="9.44140625" style="679" customWidth="1"/>
    <col min="3850" max="4094" width="11" style="679"/>
    <col min="4095" max="4095" width="46.6640625" style="679" bestFit="1" customWidth="1"/>
    <col min="4096" max="4096" width="11.88671875" style="679" customWidth="1"/>
    <col min="4097" max="4097" width="12.44140625" style="679" customWidth="1"/>
    <col min="4098" max="4098" width="12.5546875" style="679" customWidth="1"/>
    <col min="4099" max="4099" width="11.6640625" style="679" customWidth="1"/>
    <col min="4100" max="4100" width="10.6640625" style="679" customWidth="1"/>
    <col min="4101" max="4101" width="2.44140625" style="679" bestFit="1" customWidth="1"/>
    <col min="4102" max="4102" width="8.5546875" style="679" customWidth="1"/>
    <col min="4103" max="4103" width="12.44140625" style="679" customWidth="1"/>
    <col min="4104" max="4104" width="2.109375" style="679" customWidth="1"/>
    <col min="4105" max="4105" width="9.44140625" style="679" customWidth="1"/>
    <col min="4106" max="4350" width="11" style="679"/>
    <col min="4351" max="4351" width="46.6640625" style="679" bestFit="1" customWidth="1"/>
    <col min="4352" max="4352" width="11.88671875" style="679" customWidth="1"/>
    <col min="4353" max="4353" width="12.44140625" style="679" customWidth="1"/>
    <col min="4354" max="4354" width="12.5546875" style="679" customWidth="1"/>
    <col min="4355" max="4355" width="11.6640625" style="679" customWidth="1"/>
    <col min="4356" max="4356" width="10.6640625" style="679" customWidth="1"/>
    <col min="4357" max="4357" width="2.44140625" style="679" bestFit="1" customWidth="1"/>
    <col min="4358" max="4358" width="8.5546875" style="679" customWidth="1"/>
    <col min="4359" max="4359" width="12.44140625" style="679" customWidth="1"/>
    <col min="4360" max="4360" width="2.109375" style="679" customWidth="1"/>
    <col min="4361" max="4361" width="9.44140625" style="679" customWidth="1"/>
    <col min="4362" max="4606" width="11" style="679"/>
    <col min="4607" max="4607" width="46.6640625" style="679" bestFit="1" customWidth="1"/>
    <col min="4608" max="4608" width="11.88671875" style="679" customWidth="1"/>
    <col min="4609" max="4609" width="12.44140625" style="679" customWidth="1"/>
    <col min="4610" max="4610" width="12.5546875" style="679" customWidth="1"/>
    <col min="4611" max="4611" width="11.6640625" style="679" customWidth="1"/>
    <col min="4612" max="4612" width="10.6640625" style="679" customWidth="1"/>
    <col min="4613" max="4613" width="2.44140625" style="679" bestFit="1" customWidth="1"/>
    <col min="4614" max="4614" width="8.5546875" style="679" customWidth="1"/>
    <col min="4615" max="4615" width="12.44140625" style="679" customWidth="1"/>
    <col min="4616" max="4616" width="2.109375" style="679" customWidth="1"/>
    <col min="4617" max="4617" width="9.44140625" style="679" customWidth="1"/>
    <col min="4618" max="4862" width="11" style="679"/>
    <col min="4863" max="4863" width="46.6640625" style="679" bestFit="1" customWidth="1"/>
    <col min="4864" max="4864" width="11.88671875" style="679" customWidth="1"/>
    <col min="4865" max="4865" width="12.44140625" style="679" customWidth="1"/>
    <col min="4866" max="4866" width="12.5546875" style="679" customWidth="1"/>
    <col min="4867" max="4867" width="11.6640625" style="679" customWidth="1"/>
    <col min="4868" max="4868" width="10.6640625" style="679" customWidth="1"/>
    <col min="4869" max="4869" width="2.44140625" style="679" bestFit="1" customWidth="1"/>
    <col min="4870" max="4870" width="8.5546875" style="679" customWidth="1"/>
    <col min="4871" max="4871" width="12.44140625" style="679" customWidth="1"/>
    <col min="4872" max="4872" width="2.109375" style="679" customWidth="1"/>
    <col min="4873" max="4873" width="9.44140625" style="679" customWidth="1"/>
    <col min="4874" max="5118" width="11" style="679"/>
    <col min="5119" max="5119" width="46.6640625" style="679" bestFit="1" customWidth="1"/>
    <col min="5120" max="5120" width="11.88671875" style="679" customWidth="1"/>
    <col min="5121" max="5121" width="12.44140625" style="679" customWidth="1"/>
    <col min="5122" max="5122" width="12.5546875" style="679" customWidth="1"/>
    <col min="5123" max="5123" width="11.6640625" style="679" customWidth="1"/>
    <col min="5124" max="5124" width="10.6640625" style="679" customWidth="1"/>
    <col min="5125" max="5125" width="2.44140625" style="679" bestFit="1" customWidth="1"/>
    <col min="5126" max="5126" width="8.5546875" style="679" customWidth="1"/>
    <col min="5127" max="5127" width="12.44140625" style="679" customWidth="1"/>
    <col min="5128" max="5128" width="2.109375" style="679" customWidth="1"/>
    <col min="5129" max="5129" width="9.44140625" style="679" customWidth="1"/>
    <col min="5130" max="5374" width="11" style="679"/>
    <col min="5375" max="5375" width="46.6640625" style="679" bestFit="1" customWidth="1"/>
    <col min="5376" max="5376" width="11.88671875" style="679" customWidth="1"/>
    <col min="5377" max="5377" width="12.44140625" style="679" customWidth="1"/>
    <col min="5378" max="5378" width="12.5546875" style="679" customWidth="1"/>
    <col min="5379" max="5379" width="11.6640625" style="679" customWidth="1"/>
    <col min="5380" max="5380" width="10.6640625" style="679" customWidth="1"/>
    <col min="5381" max="5381" width="2.44140625" style="679" bestFit="1" customWidth="1"/>
    <col min="5382" max="5382" width="8.5546875" style="679" customWidth="1"/>
    <col min="5383" max="5383" width="12.44140625" style="679" customWidth="1"/>
    <col min="5384" max="5384" width="2.109375" style="679" customWidth="1"/>
    <col min="5385" max="5385" width="9.44140625" style="679" customWidth="1"/>
    <col min="5386" max="5630" width="11" style="679"/>
    <col min="5631" max="5631" width="46.6640625" style="679" bestFit="1" customWidth="1"/>
    <col min="5632" max="5632" width="11.88671875" style="679" customWidth="1"/>
    <col min="5633" max="5633" width="12.44140625" style="679" customWidth="1"/>
    <col min="5634" max="5634" width="12.5546875" style="679" customWidth="1"/>
    <col min="5635" max="5635" width="11.6640625" style="679" customWidth="1"/>
    <col min="5636" max="5636" width="10.6640625" style="679" customWidth="1"/>
    <col min="5637" max="5637" width="2.44140625" style="679" bestFit="1" customWidth="1"/>
    <col min="5638" max="5638" width="8.5546875" style="679" customWidth="1"/>
    <col min="5639" max="5639" width="12.44140625" style="679" customWidth="1"/>
    <col min="5640" max="5640" width="2.109375" style="679" customWidth="1"/>
    <col min="5641" max="5641" width="9.44140625" style="679" customWidth="1"/>
    <col min="5642" max="5886" width="11" style="679"/>
    <col min="5887" max="5887" width="46.6640625" style="679" bestFit="1" customWidth="1"/>
    <col min="5888" max="5888" width="11.88671875" style="679" customWidth="1"/>
    <col min="5889" max="5889" width="12.44140625" style="679" customWidth="1"/>
    <col min="5890" max="5890" width="12.5546875" style="679" customWidth="1"/>
    <col min="5891" max="5891" width="11.6640625" style="679" customWidth="1"/>
    <col min="5892" max="5892" width="10.6640625" style="679" customWidth="1"/>
    <col min="5893" max="5893" width="2.44140625" style="679" bestFit="1" customWidth="1"/>
    <col min="5894" max="5894" width="8.5546875" style="679" customWidth="1"/>
    <col min="5895" max="5895" width="12.44140625" style="679" customWidth="1"/>
    <col min="5896" max="5896" width="2.109375" style="679" customWidth="1"/>
    <col min="5897" max="5897" width="9.44140625" style="679" customWidth="1"/>
    <col min="5898" max="6142" width="11" style="679"/>
    <col min="6143" max="6143" width="46.6640625" style="679" bestFit="1" customWidth="1"/>
    <col min="6144" max="6144" width="11.88671875" style="679" customWidth="1"/>
    <col min="6145" max="6145" width="12.44140625" style="679" customWidth="1"/>
    <col min="6146" max="6146" width="12.5546875" style="679" customWidth="1"/>
    <col min="6147" max="6147" width="11.6640625" style="679" customWidth="1"/>
    <col min="6148" max="6148" width="10.6640625" style="679" customWidth="1"/>
    <col min="6149" max="6149" width="2.44140625" style="679" bestFit="1" customWidth="1"/>
    <col min="6150" max="6150" width="8.5546875" style="679" customWidth="1"/>
    <col min="6151" max="6151" width="12.44140625" style="679" customWidth="1"/>
    <col min="6152" max="6152" width="2.109375" style="679" customWidth="1"/>
    <col min="6153" max="6153" width="9.44140625" style="679" customWidth="1"/>
    <col min="6154" max="6398" width="11" style="679"/>
    <col min="6399" max="6399" width="46.6640625" style="679" bestFit="1" customWidth="1"/>
    <col min="6400" max="6400" width="11.88671875" style="679" customWidth="1"/>
    <col min="6401" max="6401" width="12.44140625" style="679" customWidth="1"/>
    <col min="6402" max="6402" width="12.5546875" style="679" customWidth="1"/>
    <col min="6403" max="6403" width="11.6640625" style="679" customWidth="1"/>
    <col min="6404" max="6404" width="10.6640625" style="679" customWidth="1"/>
    <col min="6405" max="6405" width="2.44140625" style="679" bestFit="1" customWidth="1"/>
    <col min="6406" max="6406" width="8.5546875" style="679" customWidth="1"/>
    <col min="6407" max="6407" width="12.44140625" style="679" customWidth="1"/>
    <col min="6408" max="6408" width="2.109375" style="679" customWidth="1"/>
    <col min="6409" max="6409" width="9.44140625" style="679" customWidth="1"/>
    <col min="6410" max="6654" width="11" style="679"/>
    <col min="6655" max="6655" width="46.6640625" style="679" bestFit="1" customWidth="1"/>
    <col min="6656" max="6656" width="11.88671875" style="679" customWidth="1"/>
    <col min="6657" max="6657" width="12.44140625" style="679" customWidth="1"/>
    <col min="6658" max="6658" width="12.5546875" style="679" customWidth="1"/>
    <col min="6659" max="6659" width="11.6640625" style="679" customWidth="1"/>
    <col min="6660" max="6660" width="10.6640625" style="679" customWidth="1"/>
    <col min="6661" max="6661" width="2.44140625" style="679" bestFit="1" customWidth="1"/>
    <col min="6662" max="6662" width="8.5546875" style="679" customWidth="1"/>
    <col min="6663" max="6663" width="12.44140625" style="679" customWidth="1"/>
    <col min="6664" max="6664" width="2.109375" style="679" customWidth="1"/>
    <col min="6665" max="6665" width="9.44140625" style="679" customWidth="1"/>
    <col min="6666" max="6910" width="11" style="679"/>
    <col min="6911" max="6911" width="46.6640625" style="679" bestFit="1" customWidth="1"/>
    <col min="6912" max="6912" width="11.88671875" style="679" customWidth="1"/>
    <col min="6913" max="6913" width="12.44140625" style="679" customWidth="1"/>
    <col min="6914" max="6914" width="12.5546875" style="679" customWidth="1"/>
    <col min="6915" max="6915" width="11.6640625" style="679" customWidth="1"/>
    <col min="6916" max="6916" width="10.6640625" style="679" customWidth="1"/>
    <col min="6917" max="6917" width="2.44140625" style="679" bestFit="1" customWidth="1"/>
    <col min="6918" max="6918" width="8.5546875" style="679" customWidth="1"/>
    <col min="6919" max="6919" width="12.44140625" style="679" customWidth="1"/>
    <col min="6920" max="6920" width="2.109375" style="679" customWidth="1"/>
    <col min="6921" max="6921" width="9.44140625" style="679" customWidth="1"/>
    <col min="6922" max="7166" width="11" style="679"/>
    <col min="7167" max="7167" width="46.6640625" style="679" bestFit="1" customWidth="1"/>
    <col min="7168" max="7168" width="11.88671875" style="679" customWidth="1"/>
    <col min="7169" max="7169" width="12.44140625" style="679" customWidth="1"/>
    <col min="7170" max="7170" width="12.5546875" style="679" customWidth="1"/>
    <col min="7171" max="7171" width="11.6640625" style="679" customWidth="1"/>
    <col min="7172" max="7172" width="10.6640625" style="679" customWidth="1"/>
    <col min="7173" max="7173" width="2.44140625" style="679" bestFit="1" customWidth="1"/>
    <col min="7174" max="7174" width="8.5546875" style="679" customWidth="1"/>
    <col min="7175" max="7175" width="12.44140625" style="679" customWidth="1"/>
    <col min="7176" max="7176" width="2.109375" style="679" customWidth="1"/>
    <col min="7177" max="7177" width="9.44140625" style="679" customWidth="1"/>
    <col min="7178" max="7422" width="11" style="679"/>
    <col min="7423" max="7423" width="46.6640625" style="679" bestFit="1" customWidth="1"/>
    <col min="7424" max="7424" width="11.88671875" style="679" customWidth="1"/>
    <col min="7425" max="7425" width="12.44140625" style="679" customWidth="1"/>
    <col min="7426" max="7426" width="12.5546875" style="679" customWidth="1"/>
    <col min="7427" max="7427" width="11.6640625" style="679" customWidth="1"/>
    <col min="7428" max="7428" width="10.6640625" style="679" customWidth="1"/>
    <col min="7429" max="7429" width="2.44140625" style="679" bestFit="1" customWidth="1"/>
    <col min="7430" max="7430" width="8.5546875" style="679" customWidth="1"/>
    <col min="7431" max="7431" width="12.44140625" style="679" customWidth="1"/>
    <col min="7432" max="7432" width="2.109375" style="679" customWidth="1"/>
    <col min="7433" max="7433" width="9.44140625" style="679" customWidth="1"/>
    <col min="7434" max="7678" width="11" style="679"/>
    <col min="7679" max="7679" width="46.6640625" style="679" bestFit="1" customWidth="1"/>
    <col min="7680" max="7680" width="11.88671875" style="679" customWidth="1"/>
    <col min="7681" max="7681" width="12.44140625" style="679" customWidth="1"/>
    <col min="7682" max="7682" width="12.5546875" style="679" customWidth="1"/>
    <col min="7683" max="7683" width="11.6640625" style="679" customWidth="1"/>
    <col min="7684" max="7684" width="10.6640625" style="679" customWidth="1"/>
    <col min="7685" max="7685" width="2.44140625" style="679" bestFit="1" customWidth="1"/>
    <col min="7686" max="7686" width="8.5546875" style="679" customWidth="1"/>
    <col min="7687" max="7687" width="12.44140625" style="679" customWidth="1"/>
    <col min="7688" max="7688" width="2.109375" style="679" customWidth="1"/>
    <col min="7689" max="7689" width="9.44140625" style="679" customWidth="1"/>
    <col min="7690" max="7934" width="11" style="679"/>
    <col min="7935" max="7935" width="46.6640625" style="679" bestFit="1" customWidth="1"/>
    <col min="7936" max="7936" width="11.88671875" style="679" customWidth="1"/>
    <col min="7937" max="7937" width="12.44140625" style="679" customWidth="1"/>
    <col min="7938" max="7938" width="12.5546875" style="679" customWidth="1"/>
    <col min="7939" max="7939" width="11.6640625" style="679" customWidth="1"/>
    <col min="7940" max="7940" width="10.6640625" style="679" customWidth="1"/>
    <col min="7941" max="7941" width="2.44140625" style="679" bestFit="1" customWidth="1"/>
    <col min="7942" max="7942" width="8.5546875" style="679" customWidth="1"/>
    <col min="7943" max="7943" width="12.44140625" style="679" customWidth="1"/>
    <col min="7944" max="7944" width="2.109375" style="679" customWidth="1"/>
    <col min="7945" max="7945" width="9.44140625" style="679" customWidth="1"/>
    <col min="7946" max="8190" width="11" style="679"/>
    <col min="8191" max="8191" width="46.6640625" style="679" bestFit="1" customWidth="1"/>
    <col min="8192" max="8192" width="11.88671875" style="679" customWidth="1"/>
    <col min="8193" max="8193" width="12.44140625" style="679" customWidth="1"/>
    <col min="8194" max="8194" width="12.5546875" style="679" customWidth="1"/>
    <col min="8195" max="8195" width="11.6640625" style="679" customWidth="1"/>
    <col min="8196" max="8196" width="10.6640625" style="679" customWidth="1"/>
    <col min="8197" max="8197" width="2.44140625" style="679" bestFit="1" customWidth="1"/>
    <col min="8198" max="8198" width="8.5546875" style="679" customWidth="1"/>
    <col min="8199" max="8199" width="12.44140625" style="679" customWidth="1"/>
    <col min="8200" max="8200" width="2.109375" style="679" customWidth="1"/>
    <col min="8201" max="8201" width="9.44140625" style="679" customWidth="1"/>
    <col min="8202" max="8446" width="11" style="679"/>
    <col min="8447" max="8447" width="46.6640625" style="679" bestFit="1" customWidth="1"/>
    <col min="8448" max="8448" width="11.88671875" style="679" customWidth="1"/>
    <col min="8449" max="8449" width="12.44140625" style="679" customWidth="1"/>
    <col min="8450" max="8450" width="12.5546875" style="679" customWidth="1"/>
    <col min="8451" max="8451" width="11.6640625" style="679" customWidth="1"/>
    <col min="8452" max="8452" width="10.6640625" style="679" customWidth="1"/>
    <col min="8453" max="8453" width="2.44140625" style="679" bestFit="1" customWidth="1"/>
    <col min="8454" max="8454" width="8.5546875" style="679" customWidth="1"/>
    <col min="8455" max="8455" width="12.44140625" style="679" customWidth="1"/>
    <col min="8456" max="8456" width="2.109375" style="679" customWidth="1"/>
    <col min="8457" max="8457" width="9.44140625" style="679" customWidth="1"/>
    <col min="8458" max="8702" width="11" style="679"/>
    <col min="8703" max="8703" width="46.6640625" style="679" bestFit="1" customWidth="1"/>
    <col min="8704" max="8704" width="11.88671875" style="679" customWidth="1"/>
    <col min="8705" max="8705" width="12.44140625" style="679" customWidth="1"/>
    <col min="8706" max="8706" width="12.5546875" style="679" customWidth="1"/>
    <col min="8707" max="8707" width="11.6640625" style="679" customWidth="1"/>
    <col min="8708" max="8708" width="10.6640625" style="679" customWidth="1"/>
    <col min="8709" max="8709" width="2.44140625" style="679" bestFit="1" customWidth="1"/>
    <col min="8710" max="8710" width="8.5546875" style="679" customWidth="1"/>
    <col min="8711" max="8711" width="12.44140625" style="679" customWidth="1"/>
    <col min="8712" max="8712" width="2.109375" style="679" customWidth="1"/>
    <col min="8713" max="8713" width="9.44140625" style="679" customWidth="1"/>
    <col min="8714" max="8958" width="11" style="679"/>
    <col min="8959" max="8959" width="46.6640625" style="679" bestFit="1" customWidth="1"/>
    <col min="8960" max="8960" width="11.88671875" style="679" customWidth="1"/>
    <col min="8961" max="8961" width="12.44140625" style="679" customWidth="1"/>
    <col min="8962" max="8962" width="12.5546875" style="679" customWidth="1"/>
    <col min="8963" max="8963" width="11.6640625" style="679" customWidth="1"/>
    <col min="8964" max="8964" width="10.6640625" style="679" customWidth="1"/>
    <col min="8965" max="8965" width="2.44140625" style="679" bestFit="1" customWidth="1"/>
    <col min="8966" max="8966" width="8.5546875" style="679" customWidth="1"/>
    <col min="8967" max="8967" width="12.44140625" style="679" customWidth="1"/>
    <col min="8968" max="8968" width="2.109375" style="679" customWidth="1"/>
    <col min="8969" max="8969" width="9.44140625" style="679" customWidth="1"/>
    <col min="8970" max="9214" width="11" style="679"/>
    <col min="9215" max="9215" width="46.6640625" style="679" bestFit="1" customWidth="1"/>
    <col min="9216" max="9216" width="11.88671875" style="679" customWidth="1"/>
    <col min="9217" max="9217" width="12.44140625" style="679" customWidth="1"/>
    <col min="9218" max="9218" width="12.5546875" style="679" customWidth="1"/>
    <col min="9219" max="9219" width="11.6640625" style="679" customWidth="1"/>
    <col min="9220" max="9220" width="10.6640625" style="679" customWidth="1"/>
    <col min="9221" max="9221" width="2.44140625" style="679" bestFit="1" customWidth="1"/>
    <col min="9222" max="9222" width="8.5546875" style="679" customWidth="1"/>
    <col min="9223" max="9223" width="12.44140625" style="679" customWidth="1"/>
    <col min="9224" max="9224" width="2.109375" style="679" customWidth="1"/>
    <col min="9225" max="9225" width="9.44140625" style="679" customWidth="1"/>
    <col min="9226" max="9470" width="11" style="679"/>
    <col min="9471" max="9471" width="46.6640625" style="679" bestFit="1" customWidth="1"/>
    <col min="9472" max="9472" width="11.88671875" style="679" customWidth="1"/>
    <col min="9473" max="9473" width="12.44140625" style="679" customWidth="1"/>
    <col min="9474" max="9474" width="12.5546875" style="679" customWidth="1"/>
    <col min="9475" max="9475" width="11.6640625" style="679" customWidth="1"/>
    <col min="9476" max="9476" width="10.6640625" style="679" customWidth="1"/>
    <col min="9477" max="9477" width="2.44140625" style="679" bestFit="1" customWidth="1"/>
    <col min="9478" max="9478" width="8.5546875" style="679" customWidth="1"/>
    <col min="9479" max="9479" width="12.44140625" style="679" customWidth="1"/>
    <col min="9480" max="9480" width="2.109375" style="679" customWidth="1"/>
    <col min="9481" max="9481" width="9.44140625" style="679" customWidth="1"/>
    <col min="9482" max="9726" width="11" style="679"/>
    <col min="9727" max="9727" width="46.6640625" style="679" bestFit="1" customWidth="1"/>
    <col min="9728" max="9728" width="11.88671875" style="679" customWidth="1"/>
    <col min="9729" max="9729" width="12.44140625" style="679" customWidth="1"/>
    <col min="9730" max="9730" width="12.5546875" style="679" customWidth="1"/>
    <col min="9731" max="9731" width="11.6640625" style="679" customWidth="1"/>
    <col min="9732" max="9732" width="10.6640625" style="679" customWidth="1"/>
    <col min="9733" max="9733" width="2.44140625" style="679" bestFit="1" customWidth="1"/>
    <col min="9734" max="9734" width="8.5546875" style="679" customWidth="1"/>
    <col min="9735" max="9735" width="12.44140625" style="679" customWidth="1"/>
    <col min="9736" max="9736" width="2.109375" style="679" customWidth="1"/>
    <col min="9737" max="9737" width="9.44140625" style="679" customWidth="1"/>
    <col min="9738" max="9982" width="11" style="679"/>
    <col min="9983" max="9983" width="46.6640625" style="679" bestFit="1" customWidth="1"/>
    <col min="9984" max="9984" width="11.88671875" style="679" customWidth="1"/>
    <col min="9985" max="9985" width="12.44140625" style="679" customWidth="1"/>
    <col min="9986" max="9986" width="12.5546875" style="679" customWidth="1"/>
    <col min="9987" max="9987" width="11.6640625" style="679" customWidth="1"/>
    <col min="9988" max="9988" width="10.6640625" style="679" customWidth="1"/>
    <col min="9989" max="9989" width="2.44140625" style="679" bestFit="1" customWidth="1"/>
    <col min="9990" max="9990" width="8.5546875" style="679" customWidth="1"/>
    <col min="9991" max="9991" width="12.44140625" style="679" customWidth="1"/>
    <col min="9992" max="9992" width="2.109375" style="679" customWidth="1"/>
    <col min="9993" max="9993" width="9.44140625" style="679" customWidth="1"/>
    <col min="9994" max="10238" width="11" style="679"/>
    <col min="10239" max="10239" width="46.6640625" style="679" bestFit="1" customWidth="1"/>
    <col min="10240" max="10240" width="11.88671875" style="679" customWidth="1"/>
    <col min="10241" max="10241" width="12.44140625" style="679" customWidth="1"/>
    <col min="10242" max="10242" width="12.5546875" style="679" customWidth="1"/>
    <col min="10243" max="10243" width="11.6640625" style="679" customWidth="1"/>
    <col min="10244" max="10244" width="10.6640625" style="679" customWidth="1"/>
    <col min="10245" max="10245" width="2.44140625" style="679" bestFit="1" customWidth="1"/>
    <col min="10246" max="10246" width="8.5546875" style="679" customWidth="1"/>
    <col min="10247" max="10247" width="12.44140625" style="679" customWidth="1"/>
    <col min="10248" max="10248" width="2.109375" style="679" customWidth="1"/>
    <col min="10249" max="10249" width="9.44140625" style="679" customWidth="1"/>
    <col min="10250" max="10494" width="11" style="679"/>
    <col min="10495" max="10495" width="46.6640625" style="679" bestFit="1" customWidth="1"/>
    <col min="10496" max="10496" width="11.88671875" style="679" customWidth="1"/>
    <col min="10497" max="10497" width="12.44140625" style="679" customWidth="1"/>
    <col min="10498" max="10498" width="12.5546875" style="679" customWidth="1"/>
    <col min="10499" max="10499" width="11.6640625" style="679" customWidth="1"/>
    <col min="10500" max="10500" width="10.6640625" style="679" customWidth="1"/>
    <col min="10501" max="10501" width="2.44140625" style="679" bestFit="1" customWidth="1"/>
    <col min="10502" max="10502" width="8.5546875" style="679" customWidth="1"/>
    <col min="10503" max="10503" width="12.44140625" style="679" customWidth="1"/>
    <col min="10504" max="10504" width="2.109375" style="679" customWidth="1"/>
    <col min="10505" max="10505" width="9.44140625" style="679" customWidth="1"/>
    <col min="10506" max="10750" width="11" style="679"/>
    <col min="10751" max="10751" width="46.6640625" style="679" bestFit="1" customWidth="1"/>
    <col min="10752" max="10752" width="11.88671875" style="679" customWidth="1"/>
    <col min="10753" max="10753" width="12.44140625" style="679" customWidth="1"/>
    <col min="10754" max="10754" width="12.5546875" style="679" customWidth="1"/>
    <col min="10755" max="10755" width="11.6640625" style="679" customWidth="1"/>
    <col min="10756" max="10756" width="10.6640625" style="679" customWidth="1"/>
    <col min="10757" max="10757" width="2.44140625" style="679" bestFit="1" customWidth="1"/>
    <col min="10758" max="10758" width="8.5546875" style="679" customWidth="1"/>
    <col min="10759" max="10759" width="12.44140625" style="679" customWidth="1"/>
    <col min="10760" max="10760" width="2.109375" style="679" customWidth="1"/>
    <col min="10761" max="10761" width="9.44140625" style="679" customWidth="1"/>
    <col min="10762" max="11006" width="11" style="679"/>
    <col min="11007" max="11007" width="46.6640625" style="679" bestFit="1" customWidth="1"/>
    <col min="11008" max="11008" width="11.88671875" style="679" customWidth="1"/>
    <col min="11009" max="11009" width="12.44140625" style="679" customWidth="1"/>
    <col min="11010" max="11010" width="12.5546875" style="679" customWidth="1"/>
    <col min="11011" max="11011" width="11.6640625" style="679" customWidth="1"/>
    <col min="11012" max="11012" width="10.6640625" style="679" customWidth="1"/>
    <col min="11013" max="11013" width="2.44140625" style="679" bestFit="1" customWidth="1"/>
    <col min="11014" max="11014" width="8.5546875" style="679" customWidth="1"/>
    <col min="11015" max="11015" width="12.44140625" style="679" customWidth="1"/>
    <col min="11016" max="11016" width="2.109375" style="679" customWidth="1"/>
    <col min="11017" max="11017" width="9.44140625" style="679" customWidth="1"/>
    <col min="11018" max="11262" width="11" style="679"/>
    <col min="11263" max="11263" width="46.6640625" style="679" bestFit="1" customWidth="1"/>
    <col min="11264" max="11264" width="11.88671875" style="679" customWidth="1"/>
    <col min="11265" max="11265" width="12.44140625" style="679" customWidth="1"/>
    <col min="11266" max="11266" width="12.5546875" style="679" customWidth="1"/>
    <col min="11267" max="11267" width="11.6640625" style="679" customWidth="1"/>
    <col min="11268" max="11268" width="10.6640625" style="679" customWidth="1"/>
    <col min="11269" max="11269" width="2.44140625" style="679" bestFit="1" customWidth="1"/>
    <col min="11270" max="11270" width="8.5546875" style="679" customWidth="1"/>
    <col min="11271" max="11271" width="12.44140625" style="679" customWidth="1"/>
    <col min="11272" max="11272" width="2.109375" style="679" customWidth="1"/>
    <col min="11273" max="11273" width="9.44140625" style="679" customWidth="1"/>
    <col min="11274" max="11518" width="11" style="679"/>
    <col min="11519" max="11519" width="46.6640625" style="679" bestFit="1" customWidth="1"/>
    <col min="11520" max="11520" width="11.88671875" style="679" customWidth="1"/>
    <col min="11521" max="11521" width="12.44140625" style="679" customWidth="1"/>
    <col min="11522" max="11522" width="12.5546875" style="679" customWidth="1"/>
    <col min="11523" max="11523" width="11.6640625" style="679" customWidth="1"/>
    <col min="11524" max="11524" width="10.6640625" style="679" customWidth="1"/>
    <col min="11525" max="11525" width="2.44140625" style="679" bestFit="1" customWidth="1"/>
    <col min="11526" max="11526" width="8.5546875" style="679" customWidth="1"/>
    <col min="11527" max="11527" width="12.44140625" style="679" customWidth="1"/>
    <col min="11528" max="11528" width="2.109375" style="679" customWidth="1"/>
    <col min="11529" max="11529" width="9.44140625" style="679" customWidth="1"/>
    <col min="11530" max="11774" width="11" style="679"/>
    <col min="11775" max="11775" width="46.6640625" style="679" bestFit="1" customWidth="1"/>
    <col min="11776" max="11776" width="11.88671875" style="679" customWidth="1"/>
    <col min="11777" max="11777" width="12.44140625" style="679" customWidth="1"/>
    <col min="11778" max="11778" width="12.5546875" style="679" customWidth="1"/>
    <col min="11779" max="11779" width="11.6640625" style="679" customWidth="1"/>
    <col min="11780" max="11780" width="10.6640625" style="679" customWidth="1"/>
    <col min="11781" max="11781" width="2.44140625" style="679" bestFit="1" customWidth="1"/>
    <col min="11782" max="11782" width="8.5546875" style="679" customWidth="1"/>
    <col min="11783" max="11783" width="12.44140625" style="679" customWidth="1"/>
    <col min="11784" max="11784" width="2.109375" style="679" customWidth="1"/>
    <col min="11785" max="11785" width="9.44140625" style="679" customWidth="1"/>
    <col min="11786" max="12030" width="11" style="679"/>
    <col min="12031" max="12031" width="46.6640625" style="679" bestFit="1" customWidth="1"/>
    <col min="12032" max="12032" width="11.88671875" style="679" customWidth="1"/>
    <col min="12033" max="12033" width="12.44140625" style="679" customWidth="1"/>
    <col min="12034" max="12034" width="12.5546875" style="679" customWidth="1"/>
    <col min="12035" max="12035" width="11.6640625" style="679" customWidth="1"/>
    <col min="12036" max="12036" width="10.6640625" style="679" customWidth="1"/>
    <col min="12037" max="12037" width="2.44140625" style="679" bestFit="1" customWidth="1"/>
    <col min="12038" max="12038" width="8.5546875" style="679" customWidth="1"/>
    <col min="12039" max="12039" width="12.44140625" style="679" customWidth="1"/>
    <col min="12040" max="12040" width="2.109375" style="679" customWidth="1"/>
    <col min="12041" max="12041" width="9.44140625" style="679" customWidth="1"/>
    <col min="12042" max="12286" width="11" style="679"/>
    <col min="12287" max="12287" width="46.6640625" style="679" bestFit="1" customWidth="1"/>
    <col min="12288" max="12288" width="11.88671875" style="679" customWidth="1"/>
    <col min="12289" max="12289" width="12.44140625" style="679" customWidth="1"/>
    <col min="12290" max="12290" width="12.5546875" style="679" customWidth="1"/>
    <col min="12291" max="12291" width="11.6640625" style="679" customWidth="1"/>
    <col min="12292" max="12292" width="10.6640625" style="679" customWidth="1"/>
    <col min="12293" max="12293" width="2.44140625" style="679" bestFit="1" customWidth="1"/>
    <col min="12294" max="12294" width="8.5546875" style="679" customWidth="1"/>
    <col min="12295" max="12295" width="12.44140625" style="679" customWidth="1"/>
    <col min="12296" max="12296" width="2.109375" style="679" customWidth="1"/>
    <col min="12297" max="12297" width="9.44140625" style="679" customWidth="1"/>
    <col min="12298" max="12542" width="11" style="679"/>
    <col min="12543" max="12543" width="46.6640625" style="679" bestFit="1" customWidth="1"/>
    <col min="12544" max="12544" width="11.88671875" style="679" customWidth="1"/>
    <col min="12545" max="12545" width="12.44140625" style="679" customWidth="1"/>
    <col min="12546" max="12546" width="12.5546875" style="679" customWidth="1"/>
    <col min="12547" max="12547" width="11.6640625" style="679" customWidth="1"/>
    <col min="12548" max="12548" width="10.6640625" style="679" customWidth="1"/>
    <col min="12549" max="12549" width="2.44140625" style="679" bestFit="1" customWidth="1"/>
    <col min="12550" max="12550" width="8.5546875" style="679" customWidth="1"/>
    <col min="12551" max="12551" width="12.44140625" style="679" customWidth="1"/>
    <col min="12552" max="12552" width="2.109375" style="679" customWidth="1"/>
    <col min="12553" max="12553" width="9.44140625" style="679" customWidth="1"/>
    <col min="12554" max="12798" width="11" style="679"/>
    <col min="12799" max="12799" width="46.6640625" style="679" bestFit="1" customWidth="1"/>
    <col min="12800" max="12800" width="11.88671875" style="679" customWidth="1"/>
    <col min="12801" max="12801" width="12.44140625" style="679" customWidth="1"/>
    <col min="12802" max="12802" width="12.5546875" style="679" customWidth="1"/>
    <col min="12803" max="12803" width="11.6640625" style="679" customWidth="1"/>
    <col min="12804" max="12804" width="10.6640625" style="679" customWidth="1"/>
    <col min="12805" max="12805" width="2.44140625" style="679" bestFit="1" customWidth="1"/>
    <col min="12806" max="12806" width="8.5546875" style="679" customWidth="1"/>
    <col min="12807" max="12807" width="12.44140625" style="679" customWidth="1"/>
    <col min="12808" max="12808" width="2.109375" style="679" customWidth="1"/>
    <col min="12809" max="12809" width="9.44140625" style="679" customWidth="1"/>
    <col min="12810" max="13054" width="11" style="679"/>
    <col min="13055" max="13055" width="46.6640625" style="679" bestFit="1" customWidth="1"/>
    <col min="13056" max="13056" width="11.88671875" style="679" customWidth="1"/>
    <col min="13057" max="13057" width="12.44140625" style="679" customWidth="1"/>
    <col min="13058" max="13058" width="12.5546875" style="679" customWidth="1"/>
    <col min="13059" max="13059" width="11.6640625" style="679" customWidth="1"/>
    <col min="13060" max="13060" width="10.6640625" style="679" customWidth="1"/>
    <col min="13061" max="13061" width="2.44140625" style="679" bestFit="1" customWidth="1"/>
    <col min="13062" max="13062" width="8.5546875" style="679" customWidth="1"/>
    <col min="13063" max="13063" width="12.44140625" style="679" customWidth="1"/>
    <col min="13064" max="13064" width="2.109375" style="679" customWidth="1"/>
    <col min="13065" max="13065" width="9.44140625" style="679" customWidth="1"/>
    <col min="13066" max="13310" width="11" style="679"/>
    <col min="13311" max="13311" width="46.6640625" style="679" bestFit="1" customWidth="1"/>
    <col min="13312" max="13312" width="11.88671875" style="679" customWidth="1"/>
    <col min="13313" max="13313" width="12.44140625" style="679" customWidth="1"/>
    <col min="13314" max="13314" width="12.5546875" style="679" customWidth="1"/>
    <col min="13315" max="13315" width="11.6640625" style="679" customWidth="1"/>
    <col min="13316" max="13316" width="10.6640625" style="679" customWidth="1"/>
    <col min="13317" max="13317" width="2.44140625" style="679" bestFit="1" customWidth="1"/>
    <col min="13318" max="13318" width="8.5546875" style="679" customWidth="1"/>
    <col min="13319" max="13319" width="12.44140625" style="679" customWidth="1"/>
    <col min="13320" max="13320" width="2.109375" style="679" customWidth="1"/>
    <col min="13321" max="13321" width="9.44140625" style="679" customWidth="1"/>
    <col min="13322" max="13566" width="11" style="679"/>
    <col min="13567" max="13567" width="46.6640625" style="679" bestFit="1" customWidth="1"/>
    <col min="13568" max="13568" width="11.88671875" style="679" customWidth="1"/>
    <col min="13569" max="13569" width="12.44140625" style="679" customWidth="1"/>
    <col min="13570" max="13570" width="12.5546875" style="679" customWidth="1"/>
    <col min="13571" max="13571" width="11.6640625" style="679" customWidth="1"/>
    <col min="13572" max="13572" width="10.6640625" style="679" customWidth="1"/>
    <col min="13573" max="13573" width="2.44140625" style="679" bestFit="1" customWidth="1"/>
    <col min="13574" max="13574" width="8.5546875" style="679" customWidth="1"/>
    <col min="13575" max="13575" width="12.44140625" style="679" customWidth="1"/>
    <col min="13576" max="13576" width="2.109375" style="679" customWidth="1"/>
    <col min="13577" max="13577" width="9.44140625" style="679" customWidth="1"/>
    <col min="13578" max="13822" width="11" style="679"/>
    <col min="13823" max="13823" width="46.6640625" style="679" bestFit="1" customWidth="1"/>
    <col min="13824" max="13824" width="11.88671875" style="679" customWidth="1"/>
    <col min="13825" max="13825" width="12.44140625" style="679" customWidth="1"/>
    <col min="13826" max="13826" width="12.5546875" style="679" customWidth="1"/>
    <col min="13827" max="13827" width="11.6640625" style="679" customWidth="1"/>
    <col min="13828" max="13828" width="10.6640625" style="679" customWidth="1"/>
    <col min="13829" max="13829" width="2.44140625" style="679" bestFit="1" customWidth="1"/>
    <col min="13830" max="13830" width="8.5546875" style="679" customWidth="1"/>
    <col min="13831" max="13831" width="12.44140625" style="679" customWidth="1"/>
    <col min="13832" max="13832" width="2.109375" style="679" customWidth="1"/>
    <col min="13833" max="13833" width="9.44140625" style="679" customWidth="1"/>
    <col min="13834" max="14078" width="11" style="679"/>
    <col min="14079" max="14079" width="46.6640625" style="679" bestFit="1" customWidth="1"/>
    <col min="14080" max="14080" width="11.88671875" style="679" customWidth="1"/>
    <col min="14081" max="14081" width="12.44140625" style="679" customWidth="1"/>
    <col min="14082" max="14082" width="12.5546875" style="679" customWidth="1"/>
    <col min="14083" max="14083" width="11.6640625" style="679" customWidth="1"/>
    <col min="14084" max="14084" width="10.6640625" style="679" customWidth="1"/>
    <col min="14085" max="14085" width="2.44140625" style="679" bestFit="1" customWidth="1"/>
    <col min="14086" max="14086" width="8.5546875" style="679" customWidth="1"/>
    <col min="14087" max="14087" width="12.44140625" style="679" customWidth="1"/>
    <col min="14088" max="14088" width="2.109375" style="679" customWidth="1"/>
    <col min="14089" max="14089" width="9.44140625" style="679" customWidth="1"/>
    <col min="14090" max="14334" width="11" style="679"/>
    <col min="14335" max="14335" width="46.6640625" style="679" bestFit="1" customWidth="1"/>
    <col min="14336" max="14336" width="11.88671875" style="679" customWidth="1"/>
    <col min="14337" max="14337" width="12.44140625" style="679" customWidth="1"/>
    <col min="14338" max="14338" width="12.5546875" style="679" customWidth="1"/>
    <col min="14339" max="14339" width="11.6640625" style="679" customWidth="1"/>
    <col min="14340" max="14340" width="10.6640625" style="679" customWidth="1"/>
    <col min="14341" max="14341" width="2.44140625" style="679" bestFit="1" customWidth="1"/>
    <col min="14342" max="14342" width="8.5546875" style="679" customWidth="1"/>
    <col min="14343" max="14343" width="12.44140625" style="679" customWidth="1"/>
    <col min="14344" max="14344" width="2.109375" style="679" customWidth="1"/>
    <col min="14345" max="14345" width="9.44140625" style="679" customWidth="1"/>
    <col min="14346" max="14590" width="11" style="679"/>
    <col min="14591" max="14591" width="46.6640625" style="679" bestFit="1" customWidth="1"/>
    <col min="14592" max="14592" width="11.88671875" style="679" customWidth="1"/>
    <col min="14593" max="14593" width="12.44140625" style="679" customWidth="1"/>
    <col min="14594" max="14594" width="12.5546875" style="679" customWidth="1"/>
    <col min="14595" max="14595" width="11.6640625" style="679" customWidth="1"/>
    <col min="14596" max="14596" width="10.6640625" style="679" customWidth="1"/>
    <col min="14597" max="14597" width="2.44140625" style="679" bestFit="1" customWidth="1"/>
    <col min="14598" max="14598" width="8.5546875" style="679" customWidth="1"/>
    <col min="14599" max="14599" width="12.44140625" style="679" customWidth="1"/>
    <col min="14600" max="14600" width="2.109375" style="679" customWidth="1"/>
    <col min="14601" max="14601" width="9.44140625" style="679" customWidth="1"/>
    <col min="14602" max="14846" width="11" style="679"/>
    <col min="14847" max="14847" width="46.6640625" style="679" bestFit="1" customWidth="1"/>
    <col min="14848" max="14848" width="11.88671875" style="679" customWidth="1"/>
    <col min="14849" max="14849" width="12.44140625" style="679" customWidth="1"/>
    <col min="14850" max="14850" width="12.5546875" style="679" customWidth="1"/>
    <col min="14851" max="14851" width="11.6640625" style="679" customWidth="1"/>
    <col min="14852" max="14852" width="10.6640625" style="679" customWidth="1"/>
    <col min="14853" max="14853" width="2.44140625" style="679" bestFit="1" customWidth="1"/>
    <col min="14854" max="14854" width="8.5546875" style="679" customWidth="1"/>
    <col min="14855" max="14855" width="12.44140625" style="679" customWidth="1"/>
    <col min="14856" max="14856" width="2.109375" style="679" customWidth="1"/>
    <col min="14857" max="14857" width="9.44140625" style="679" customWidth="1"/>
    <col min="14858" max="15102" width="11" style="679"/>
    <col min="15103" max="15103" width="46.6640625" style="679" bestFit="1" customWidth="1"/>
    <col min="15104" max="15104" width="11.88671875" style="679" customWidth="1"/>
    <col min="15105" max="15105" width="12.44140625" style="679" customWidth="1"/>
    <col min="15106" max="15106" width="12.5546875" style="679" customWidth="1"/>
    <col min="15107" max="15107" width="11.6640625" style="679" customWidth="1"/>
    <col min="15108" max="15108" width="10.6640625" style="679" customWidth="1"/>
    <col min="15109" max="15109" width="2.44140625" style="679" bestFit="1" customWidth="1"/>
    <col min="15110" max="15110" width="8.5546875" style="679" customWidth="1"/>
    <col min="15111" max="15111" width="12.44140625" style="679" customWidth="1"/>
    <col min="15112" max="15112" width="2.109375" style="679" customWidth="1"/>
    <col min="15113" max="15113" width="9.44140625" style="679" customWidth="1"/>
    <col min="15114" max="15358" width="11" style="679"/>
    <col min="15359" max="15359" width="46.6640625" style="679" bestFit="1" customWidth="1"/>
    <col min="15360" max="15360" width="11.88671875" style="679" customWidth="1"/>
    <col min="15361" max="15361" width="12.44140625" style="679" customWidth="1"/>
    <col min="15362" max="15362" width="12.5546875" style="679" customWidth="1"/>
    <col min="15363" max="15363" width="11.6640625" style="679" customWidth="1"/>
    <col min="15364" max="15364" width="10.6640625" style="679" customWidth="1"/>
    <col min="15365" max="15365" width="2.44140625" style="679" bestFit="1" customWidth="1"/>
    <col min="15366" max="15366" width="8.5546875" style="679" customWidth="1"/>
    <col min="15367" max="15367" width="12.44140625" style="679" customWidth="1"/>
    <col min="15368" max="15368" width="2.109375" style="679" customWidth="1"/>
    <col min="15369" max="15369" width="9.44140625" style="679" customWidth="1"/>
    <col min="15370" max="15614" width="11" style="679"/>
    <col min="15615" max="15615" width="46.6640625" style="679" bestFit="1" customWidth="1"/>
    <col min="15616" max="15616" width="11.88671875" style="679" customWidth="1"/>
    <col min="15617" max="15617" width="12.44140625" style="679" customWidth="1"/>
    <col min="15618" max="15618" width="12.5546875" style="679" customWidth="1"/>
    <col min="15619" max="15619" width="11.6640625" style="679" customWidth="1"/>
    <col min="15620" max="15620" width="10.6640625" style="679" customWidth="1"/>
    <col min="15621" max="15621" width="2.44140625" style="679" bestFit="1" customWidth="1"/>
    <col min="15622" max="15622" width="8.5546875" style="679" customWidth="1"/>
    <col min="15623" max="15623" width="12.44140625" style="679" customWidth="1"/>
    <col min="15624" max="15624" width="2.109375" style="679" customWidth="1"/>
    <col min="15625" max="15625" width="9.44140625" style="679" customWidth="1"/>
    <col min="15626" max="15870" width="11" style="679"/>
    <col min="15871" max="15871" width="46.6640625" style="679" bestFit="1" customWidth="1"/>
    <col min="15872" max="15872" width="11.88671875" style="679" customWidth="1"/>
    <col min="15873" max="15873" width="12.44140625" style="679" customWidth="1"/>
    <col min="15874" max="15874" width="12.5546875" style="679" customWidth="1"/>
    <col min="15875" max="15875" width="11.6640625" style="679" customWidth="1"/>
    <col min="15876" max="15876" width="10.6640625" style="679" customWidth="1"/>
    <col min="15877" max="15877" width="2.44140625" style="679" bestFit="1" customWidth="1"/>
    <col min="15878" max="15878" width="8.5546875" style="679" customWidth="1"/>
    <col min="15879" max="15879" width="12.44140625" style="679" customWidth="1"/>
    <col min="15880" max="15880" width="2.109375" style="679" customWidth="1"/>
    <col min="15881" max="15881" width="9.44140625" style="679" customWidth="1"/>
    <col min="15882" max="16126" width="11" style="679"/>
    <col min="16127" max="16127" width="46.6640625" style="679" bestFit="1" customWidth="1"/>
    <col min="16128" max="16128" width="11.88671875" style="679" customWidth="1"/>
    <col min="16129" max="16129" width="12.44140625" style="679" customWidth="1"/>
    <col min="16130" max="16130" width="12.5546875" style="679" customWidth="1"/>
    <col min="16131" max="16131" width="11.6640625" style="679" customWidth="1"/>
    <col min="16132" max="16132" width="10.6640625" style="679" customWidth="1"/>
    <col min="16133" max="16133" width="2.44140625" style="679" bestFit="1" customWidth="1"/>
    <col min="16134" max="16134" width="8.5546875" style="679" customWidth="1"/>
    <col min="16135" max="16135" width="12.44140625" style="679" customWidth="1"/>
    <col min="16136" max="16136" width="2.109375" style="679" customWidth="1"/>
    <col min="16137" max="16137" width="9.44140625" style="679" customWidth="1"/>
    <col min="16138" max="16384" width="11" style="679"/>
  </cols>
  <sheetData>
    <row r="1" spans="1:27" ht="15.6">
      <c r="A1" s="3366" t="s">
        <v>674</v>
      </c>
      <c r="B1" s="3366"/>
      <c r="C1" s="3366"/>
      <c r="D1" s="3366"/>
      <c r="E1" s="3366"/>
      <c r="F1" s="3366"/>
      <c r="G1" s="3366"/>
      <c r="H1" s="3366"/>
      <c r="I1" s="3366"/>
      <c r="J1" s="3366"/>
      <c r="K1" s="3366"/>
    </row>
    <row r="2" spans="1:27" ht="17.100000000000001" customHeight="1">
      <c r="A2" s="3367" t="s">
        <v>36</v>
      </c>
      <c r="B2" s="3367"/>
      <c r="C2" s="3367"/>
      <c r="D2" s="3367"/>
      <c r="E2" s="3367"/>
      <c r="F2" s="3367"/>
      <c r="G2" s="3367"/>
      <c r="H2" s="3367"/>
      <c r="I2" s="3367"/>
      <c r="J2" s="3367"/>
      <c r="K2" s="3367"/>
    </row>
    <row r="3" spans="1:27" ht="17.100000000000001" customHeight="1">
      <c r="A3" s="3367" t="s">
        <v>673</v>
      </c>
      <c r="B3" s="3367"/>
      <c r="C3" s="3367"/>
      <c r="D3" s="3367"/>
      <c r="E3" s="3367"/>
      <c r="F3" s="3367"/>
      <c r="G3" s="3367"/>
      <c r="H3" s="3367"/>
      <c r="I3" s="3367"/>
      <c r="J3" s="3367"/>
      <c r="K3" s="3367"/>
    </row>
    <row r="4" spans="1:27" ht="17.100000000000001" customHeight="1" thickBot="1">
      <c r="A4" s="682" t="s">
        <v>45</v>
      </c>
      <c r="B4" s="682"/>
      <c r="C4" s="682"/>
      <c r="D4" s="682"/>
      <c r="E4" s="741"/>
      <c r="F4" s="682"/>
      <c r="G4" s="682"/>
      <c r="H4" s="682"/>
      <c r="I4" s="3368" t="s">
        <v>672</v>
      </c>
      <c r="J4" s="3368"/>
      <c r="K4" s="3368"/>
    </row>
    <row r="5" spans="1:27" ht="31.5" customHeight="1" thickTop="1">
      <c r="A5" s="3369" t="s">
        <v>671</v>
      </c>
      <c r="B5" s="740">
        <v>2022</v>
      </c>
      <c r="C5" s="740">
        <v>2022</v>
      </c>
      <c r="D5" s="740">
        <v>2023</v>
      </c>
      <c r="E5" s="740">
        <v>2023</v>
      </c>
      <c r="F5" s="3371" t="s">
        <v>670</v>
      </c>
      <c r="G5" s="3372"/>
      <c r="H5" s="3372"/>
      <c r="I5" s="3372"/>
      <c r="J5" s="3372"/>
      <c r="K5" s="3373"/>
    </row>
    <row r="6" spans="1:27" ht="19.5" customHeight="1">
      <c r="A6" s="3370"/>
      <c r="B6" s="3364" t="s">
        <v>669</v>
      </c>
      <c r="C6" s="3364" t="s">
        <v>668</v>
      </c>
      <c r="D6" s="3364" t="s">
        <v>667</v>
      </c>
      <c r="E6" s="3364" t="s">
        <v>666</v>
      </c>
      <c r="F6" s="3374" t="s">
        <v>418</v>
      </c>
      <c r="G6" s="3375"/>
      <c r="H6" s="3376"/>
      <c r="I6" s="3374" t="s">
        <v>458</v>
      </c>
      <c r="J6" s="3375"/>
      <c r="K6" s="3377"/>
    </row>
    <row r="7" spans="1:27" ht="15.6">
      <c r="A7" s="3370"/>
      <c r="B7" s="3365"/>
      <c r="C7" s="3365"/>
      <c r="D7" s="3365"/>
      <c r="E7" s="3365"/>
      <c r="F7" s="3378" t="s">
        <v>343</v>
      </c>
      <c r="G7" s="3379"/>
      <c r="H7" s="739" t="s">
        <v>665</v>
      </c>
      <c r="I7" s="3378" t="s">
        <v>343</v>
      </c>
      <c r="J7" s="3379"/>
      <c r="K7" s="738" t="s">
        <v>665</v>
      </c>
    </row>
    <row r="8" spans="1:27" ht="31.5" customHeight="1">
      <c r="A8" s="725" t="s">
        <v>664</v>
      </c>
      <c r="B8" s="724">
        <v>1112363.6059690623</v>
      </c>
      <c r="C8" s="724">
        <v>1081391.2723248687</v>
      </c>
      <c r="D8" s="724">
        <v>1423277.40964178</v>
      </c>
      <c r="E8" s="724">
        <v>1480440.1187676254</v>
      </c>
      <c r="F8" s="723">
        <v>-20807.410858617484</v>
      </c>
      <c r="G8" s="736" t="s">
        <v>648</v>
      </c>
      <c r="H8" s="721">
        <v>-1.8705583989769792</v>
      </c>
      <c r="I8" s="720">
        <v>53606.396399472724</v>
      </c>
      <c r="J8" s="735" t="s">
        <v>647</v>
      </c>
      <c r="K8" s="718">
        <v>3.7664053427901125</v>
      </c>
      <c r="O8" s="684"/>
      <c r="P8" s="684"/>
      <c r="Q8" s="684"/>
      <c r="R8" s="685"/>
      <c r="S8" s="685"/>
      <c r="T8" s="684"/>
      <c r="U8" s="684"/>
      <c r="V8" s="684"/>
      <c r="W8" s="684"/>
      <c r="X8" s="684"/>
      <c r="Y8" s="684"/>
      <c r="Z8" s="684"/>
      <c r="AA8" s="684"/>
    </row>
    <row r="9" spans="1:27" ht="31.5" customHeight="1">
      <c r="A9" s="713" t="s">
        <v>663</v>
      </c>
      <c r="B9" s="712">
        <v>1304086.8363298033</v>
      </c>
      <c r="C9" s="712">
        <v>1276263.7081451809</v>
      </c>
      <c r="D9" s="712">
        <v>1633729.1467744266</v>
      </c>
      <c r="E9" s="712">
        <v>1691798.2084607654</v>
      </c>
      <c r="F9" s="711">
        <v>-27823.128184622386</v>
      </c>
      <c r="G9" s="714"/>
      <c r="H9" s="710">
        <v>-2.1335333974328932</v>
      </c>
      <c r="I9" s="709">
        <v>58069.061686338857</v>
      </c>
      <c r="J9" s="708"/>
      <c r="K9" s="707">
        <v>3.5543873230754452</v>
      </c>
      <c r="O9" s="684"/>
      <c r="P9" s="684"/>
      <c r="Q9" s="684"/>
      <c r="R9" s="685"/>
      <c r="S9" s="685"/>
      <c r="T9" s="684"/>
      <c r="U9" s="684"/>
      <c r="V9" s="684"/>
      <c r="W9" s="684"/>
      <c r="X9" s="684"/>
      <c r="Y9" s="684"/>
      <c r="Z9" s="684"/>
      <c r="AA9" s="684"/>
    </row>
    <row r="10" spans="1:27" ht="31.5" customHeight="1">
      <c r="A10" s="713" t="s">
        <v>662</v>
      </c>
      <c r="B10" s="712">
        <v>191723.23036074103</v>
      </c>
      <c r="C10" s="712">
        <v>194872.43582031215</v>
      </c>
      <c r="D10" s="712">
        <v>210451.73713264646</v>
      </c>
      <c r="E10" s="712">
        <v>211358.08969314012</v>
      </c>
      <c r="F10" s="711">
        <v>3149.2054595711234</v>
      </c>
      <c r="G10" s="714"/>
      <c r="H10" s="710">
        <v>1.6425789684670278</v>
      </c>
      <c r="I10" s="709">
        <v>906.35256049365853</v>
      </c>
      <c r="J10" s="708"/>
      <c r="K10" s="707">
        <v>0.43067003049843677</v>
      </c>
      <c r="O10" s="684"/>
      <c r="P10" s="684"/>
      <c r="Q10" s="684"/>
      <c r="R10" s="685"/>
      <c r="S10" s="685"/>
      <c r="T10" s="684"/>
      <c r="U10" s="684"/>
      <c r="V10" s="684"/>
      <c r="W10" s="684"/>
      <c r="X10" s="684"/>
      <c r="Y10" s="684"/>
      <c r="Z10" s="684"/>
      <c r="AA10" s="684"/>
    </row>
    <row r="11" spans="1:27" ht="31.5" customHeight="1">
      <c r="A11" s="715" t="s">
        <v>661</v>
      </c>
      <c r="B11" s="712">
        <v>97100.675944821036</v>
      </c>
      <c r="C11" s="712">
        <v>99946.289552630158</v>
      </c>
      <c r="D11" s="712">
        <v>107003.84653238987</v>
      </c>
      <c r="E11" s="712">
        <v>110843.20467998237</v>
      </c>
      <c r="F11" s="711">
        <v>2845.6136078091222</v>
      </c>
      <c r="G11" s="714"/>
      <c r="H11" s="710">
        <v>2.9305806371792782</v>
      </c>
      <c r="I11" s="709">
        <v>3839.3581475925021</v>
      </c>
      <c r="J11" s="708"/>
      <c r="K11" s="707">
        <v>3.5880561979894199</v>
      </c>
      <c r="O11" s="684"/>
      <c r="P11" s="684"/>
      <c r="Q11" s="684"/>
      <c r="R11" s="685"/>
      <c r="S11" s="685"/>
      <c r="T11" s="684"/>
      <c r="U11" s="684"/>
      <c r="V11" s="684"/>
      <c r="W11" s="684"/>
      <c r="X11" s="684"/>
      <c r="Y11" s="684"/>
      <c r="Z11" s="684"/>
      <c r="AA11" s="684"/>
    </row>
    <row r="12" spans="1:27" s="737" customFormat="1" ht="31.5" customHeight="1">
      <c r="A12" s="715" t="s">
        <v>660</v>
      </c>
      <c r="B12" s="712">
        <v>94622.554415919993</v>
      </c>
      <c r="C12" s="712">
        <v>94926.146267681994</v>
      </c>
      <c r="D12" s="712">
        <v>103447.89060025659</v>
      </c>
      <c r="E12" s="712">
        <v>100514.88501315773</v>
      </c>
      <c r="F12" s="711">
        <v>303.59185176200117</v>
      </c>
      <c r="G12" s="714"/>
      <c r="H12" s="710">
        <v>0.3208451236980373</v>
      </c>
      <c r="I12" s="709">
        <v>-2933.0055870988581</v>
      </c>
      <c r="J12" s="708"/>
      <c r="K12" s="707">
        <v>-2.8352492932239479</v>
      </c>
      <c r="O12" s="684"/>
      <c r="P12" s="684"/>
      <c r="Q12" s="684"/>
      <c r="R12" s="685"/>
      <c r="S12" s="685"/>
      <c r="T12" s="684"/>
      <c r="U12" s="684"/>
      <c r="V12" s="684"/>
      <c r="W12" s="684"/>
      <c r="X12" s="684"/>
      <c r="Y12" s="684"/>
      <c r="Z12" s="684"/>
      <c r="AA12" s="684"/>
    </row>
    <row r="13" spans="1:27" ht="31.5" customHeight="1">
      <c r="A13" s="725" t="s">
        <v>659</v>
      </c>
      <c r="B13" s="724">
        <v>4393037.2018694337</v>
      </c>
      <c r="C13" s="724">
        <v>4365171.9948626515</v>
      </c>
      <c r="D13" s="724">
        <v>4707205.970741299</v>
      </c>
      <c r="E13" s="724">
        <v>4620199.4993255436</v>
      </c>
      <c r="F13" s="723">
        <v>-38030.129792358639</v>
      </c>
      <c r="G13" s="736" t="s">
        <v>648</v>
      </c>
      <c r="H13" s="721">
        <v>-0.86569104801059082</v>
      </c>
      <c r="I13" s="720">
        <v>-83450.158689381904</v>
      </c>
      <c r="J13" s="735" t="s">
        <v>647</v>
      </c>
      <c r="K13" s="734">
        <v>-1.772817234004316</v>
      </c>
      <c r="O13" s="684"/>
      <c r="P13" s="684"/>
      <c r="Q13" s="684"/>
      <c r="R13" s="685"/>
      <c r="S13" s="685"/>
      <c r="T13" s="684"/>
      <c r="U13" s="684"/>
      <c r="V13" s="684"/>
      <c r="W13" s="684"/>
      <c r="X13" s="684"/>
      <c r="Y13" s="684"/>
      <c r="Z13" s="684"/>
      <c r="AA13" s="684"/>
    </row>
    <row r="14" spans="1:27" ht="31.5" customHeight="1">
      <c r="A14" s="713" t="s">
        <v>658</v>
      </c>
      <c r="B14" s="712">
        <v>5673573.8691991912</v>
      </c>
      <c r="C14" s="712">
        <v>5706478.0924236048</v>
      </c>
      <c r="D14" s="712">
        <v>6168905.0061064279</v>
      </c>
      <c r="E14" s="712">
        <v>6142037.7277535126</v>
      </c>
      <c r="F14" s="711">
        <v>32904.223224413581</v>
      </c>
      <c r="G14" s="714"/>
      <c r="H14" s="710">
        <v>0.57995584411167489</v>
      </c>
      <c r="I14" s="733">
        <v>-26867.278352915309</v>
      </c>
      <c r="J14" s="732"/>
      <c r="K14" s="731">
        <v>-0.43552750976583582</v>
      </c>
      <c r="O14" s="684"/>
      <c r="P14" s="684"/>
      <c r="Q14" s="684"/>
      <c r="R14" s="685"/>
      <c r="S14" s="685"/>
      <c r="T14" s="684"/>
      <c r="U14" s="684"/>
      <c r="V14" s="684"/>
      <c r="W14" s="684"/>
      <c r="X14" s="684"/>
      <c r="Y14" s="684"/>
      <c r="Z14" s="684"/>
      <c r="AA14" s="684"/>
    </row>
    <row r="15" spans="1:27" ht="31.5" customHeight="1">
      <c r="A15" s="713" t="s">
        <v>657</v>
      </c>
      <c r="B15" s="712">
        <v>745790.25226090022</v>
      </c>
      <c r="C15" s="712">
        <v>693415.86742167035</v>
      </c>
      <c r="D15" s="712">
        <v>1005313.4874260901</v>
      </c>
      <c r="E15" s="712">
        <v>897808.21900000004</v>
      </c>
      <c r="F15" s="711">
        <v>-52374.384839229868</v>
      </c>
      <c r="G15" s="714"/>
      <c r="H15" s="710">
        <v>-7.022669534826222</v>
      </c>
      <c r="I15" s="709">
        <v>-107505.26842609001</v>
      </c>
      <c r="J15" s="708"/>
      <c r="K15" s="707">
        <v>-10.693705970396993</v>
      </c>
      <c r="O15" s="684"/>
      <c r="P15" s="684"/>
      <c r="Q15" s="684"/>
      <c r="R15" s="685"/>
      <c r="S15" s="685"/>
      <c r="T15" s="684"/>
      <c r="U15" s="684"/>
      <c r="V15" s="684"/>
      <c r="W15" s="684"/>
      <c r="X15" s="684"/>
      <c r="Y15" s="684"/>
      <c r="Z15" s="684"/>
      <c r="AA15" s="684"/>
    </row>
    <row r="16" spans="1:27" ht="31.5" customHeight="1">
      <c r="A16" s="730" t="s">
        <v>656</v>
      </c>
      <c r="B16" s="712">
        <v>971587.75226090022</v>
      </c>
      <c r="C16" s="712">
        <v>957898.4374216703</v>
      </c>
      <c r="D16" s="712">
        <v>1077292.7774260901</v>
      </c>
      <c r="E16" s="712">
        <v>1089858.7990000001</v>
      </c>
      <c r="F16" s="711">
        <v>-13689.314839229919</v>
      </c>
      <c r="G16" s="714"/>
      <c r="H16" s="710">
        <v>-1.4089632982069469</v>
      </c>
      <c r="I16" s="709">
        <v>12566.021573910024</v>
      </c>
      <c r="J16" s="708"/>
      <c r="K16" s="707">
        <v>1.1664444278493402</v>
      </c>
      <c r="O16" s="684"/>
      <c r="P16" s="684"/>
      <c r="Q16" s="684"/>
      <c r="R16" s="685"/>
      <c r="S16" s="685"/>
      <c r="T16" s="684"/>
      <c r="U16" s="684"/>
      <c r="V16" s="684"/>
      <c r="W16" s="684"/>
      <c r="X16" s="684"/>
      <c r="Y16" s="684"/>
      <c r="Z16" s="684"/>
      <c r="AA16" s="684"/>
    </row>
    <row r="17" spans="1:27" ht="31.5" customHeight="1">
      <c r="A17" s="730" t="s">
        <v>655</v>
      </c>
      <c r="B17" s="712">
        <v>225797.5</v>
      </c>
      <c r="C17" s="712">
        <v>264482.57</v>
      </c>
      <c r="D17" s="712">
        <v>71979.289999999994</v>
      </c>
      <c r="E17" s="712">
        <v>192050.58000000002</v>
      </c>
      <c r="F17" s="711">
        <v>38685.070000000007</v>
      </c>
      <c r="G17" s="714"/>
      <c r="H17" s="710">
        <v>17.132638758179343</v>
      </c>
      <c r="I17" s="709">
        <v>120071.29000000002</v>
      </c>
      <c r="J17" s="708"/>
      <c r="K17" s="707">
        <v>166.81366265213236</v>
      </c>
      <c r="O17" s="684"/>
      <c r="P17" s="684"/>
      <c r="Q17" s="684"/>
      <c r="R17" s="685"/>
      <c r="S17" s="685"/>
      <c r="T17" s="684"/>
      <c r="U17" s="684"/>
      <c r="V17" s="684"/>
      <c r="W17" s="684"/>
      <c r="X17" s="684"/>
      <c r="Y17" s="684"/>
      <c r="Z17" s="684"/>
      <c r="AA17" s="684"/>
    </row>
    <row r="18" spans="1:27" ht="31.5" customHeight="1">
      <c r="A18" s="713" t="s">
        <v>654</v>
      </c>
      <c r="B18" s="712">
        <v>3783.9317897000005</v>
      </c>
      <c r="C18" s="712">
        <v>6109.0695012799997</v>
      </c>
      <c r="D18" s="712">
        <v>3647.9285814674995</v>
      </c>
      <c r="E18" s="712">
        <v>5925.8172462274988</v>
      </c>
      <c r="F18" s="711">
        <v>2325.1377115799992</v>
      </c>
      <c r="G18" s="714"/>
      <c r="H18" s="710">
        <v>61.44766451417302</v>
      </c>
      <c r="I18" s="709">
        <v>2277.8886647599993</v>
      </c>
      <c r="J18" s="708"/>
      <c r="K18" s="707">
        <v>62.443345967141809</v>
      </c>
      <c r="O18" s="684"/>
      <c r="P18" s="684"/>
      <c r="Q18" s="684"/>
      <c r="R18" s="685"/>
      <c r="S18" s="685"/>
      <c r="T18" s="684"/>
      <c r="U18" s="684"/>
      <c r="V18" s="684"/>
      <c r="W18" s="684"/>
      <c r="X18" s="684"/>
      <c r="Y18" s="684"/>
      <c r="Z18" s="684"/>
      <c r="AA18" s="684"/>
    </row>
    <row r="19" spans="1:27" ht="31.5" customHeight="1">
      <c r="A19" s="715" t="s">
        <v>653</v>
      </c>
      <c r="B19" s="712">
        <v>235000.73912032708</v>
      </c>
      <c r="C19" s="712">
        <v>236589.02106983095</v>
      </c>
      <c r="D19" s="712">
        <v>256594.78168704364</v>
      </c>
      <c r="E19" s="712">
        <v>253254.38845443452</v>
      </c>
      <c r="F19" s="711">
        <v>1588.2819495038711</v>
      </c>
      <c r="G19" s="714"/>
      <c r="H19" s="710">
        <v>0.6758625336453199</v>
      </c>
      <c r="I19" s="709">
        <v>-3340.3932326091162</v>
      </c>
      <c r="J19" s="708"/>
      <c r="K19" s="707">
        <v>-1.3018165103151762</v>
      </c>
      <c r="O19" s="684"/>
      <c r="P19" s="684"/>
      <c r="Q19" s="684"/>
      <c r="R19" s="685"/>
      <c r="S19" s="685"/>
      <c r="T19" s="684"/>
      <c r="U19" s="684"/>
      <c r="V19" s="684"/>
      <c r="W19" s="684"/>
      <c r="X19" s="684"/>
      <c r="Y19" s="684"/>
      <c r="Z19" s="684"/>
      <c r="AA19" s="684"/>
    </row>
    <row r="20" spans="1:27" ht="31.5" customHeight="1">
      <c r="A20" s="730" t="s">
        <v>652</v>
      </c>
      <c r="B20" s="712">
        <v>1564.4720644108102</v>
      </c>
      <c r="C20" s="712">
        <v>1560.2767459608099</v>
      </c>
      <c r="D20" s="712">
        <v>1045.47930321081</v>
      </c>
      <c r="E20" s="712">
        <v>1045.47930321081</v>
      </c>
      <c r="F20" s="711">
        <v>-4.1953184500002862</v>
      </c>
      <c r="G20" s="714"/>
      <c r="H20" s="710">
        <v>-0.26816192793958704</v>
      </c>
      <c r="I20" s="709">
        <v>0</v>
      </c>
      <c r="J20" s="708"/>
      <c r="K20" s="707">
        <v>0</v>
      </c>
      <c r="O20" s="684"/>
      <c r="P20" s="684"/>
      <c r="Q20" s="684"/>
      <c r="R20" s="685"/>
      <c r="S20" s="685"/>
      <c r="T20" s="684"/>
      <c r="U20" s="684"/>
      <c r="V20" s="684"/>
      <c r="W20" s="684"/>
      <c r="X20" s="684"/>
      <c r="Y20" s="684"/>
      <c r="Z20" s="684"/>
      <c r="AA20" s="684"/>
    </row>
    <row r="21" spans="1:27" ht="31.5" customHeight="1">
      <c r="A21" s="730" t="s">
        <v>651</v>
      </c>
      <c r="B21" s="712">
        <v>233436.26705591628</v>
      </c>
      <c r="C21" s="712">
        <v>235028.74432387014</v>
      </c>
      <c r="D21" s="712">
        <v>255549.30238383284</v>
      </c>
      <c r="E21" s="712">
        <v>252208.90915122372</v>
      </c>
      <c r="F21" s="711">
        <v>1592.4772679538582</v>
      </c>
      <c r="G21" s="714"/>
      <c r="H21" s="710">
        <v>0.68218931361355406</v>
      </c>
      <c r="I21" s="709">
        <v>-3340.3932326091162</v>
      </c>
      <c r="J21" s="708"/>
      <c r="K21" s="707">
        <v>-1.3071423797478714</v>
      </c>
      <c r="O21" s="684"/>
      <c r="P21" s="684"/>
      <c r="Q21" s="684"/>
      <c r="R21" s="685"/>
      <c r="S21" s="685"/>
      <c r="T21" s="684"/>
      <c r="U21" s="684"/>
      <c r="V21" s="684"/>
      <c r="W21" s="684"/>
      <c r="X21" s="684"/>
      <c r="Y21" s="684"/>
      <c r="Z21" s="684"/>
      <c r="AA21" s="684"/>
    </row>
    <row r="22" spans="1:27" ht="31.5" customHeight="1">
      <c r="A22" s="713" t="s">
        <v>650</v>
      </c>
      <c r="B22" s="712">
        <v>4688998.9460282642</v>
      </c>
      <c r="C22" s="712">
        <v>4770364.1344308238</v>
      </c>
      <c r="D22" s="712">
        <v>4903348.8084118264</v>
      </c>
      <c r="E22" s="712">
        <v>4985049.3030528501</v>
      </c>
      <c r="F22" s="711">
        <v>81365.188402559608</v>
      </c>
      <c r="G22" s="729"/>
      <c r="H22" s="710">
        <v>1.7352358006281616</v>
      </c>
      <c r="I22" s="709">
        <v>81700.494641023688</v>
      </c>
      <c r="J22" s="728"/>
      <c r="K22" s="707">
        <v>1.6662182894446405</v>
      </c>
      <c r="O22" s="684"/>
      <c r="P22" s="684"/>
      <c r="Q22" s="684"/>
      <c r="R22" s="685"/>
      <c r="S22" s="685"/>
      <c r="T22" s="684"/>
      <c r="U22" s="684"/>
      <c r="V22" s="684"/>
      <c r="W22" s="684"/>
      <c r="X22" s="684"/>
      <c r="Y22" s="684"/>
      <c r="Z22" s="684"/>
      <c r="AA22" s="684"/>
    </row>
    <row r="23" spans="1:27" ht="31.5" customHeight="1">
      <c r="A23" s="713" t="s">
        <v>649</v>
      </c>
      <c r="B23" s="712">
        <v>1280536.6673297577</v>
      </c>
      <c r="C23" s="712">
        <v>1341306.0975609538</v>
      </c>
      <c r="D23" s="712">
        <v>1461699.0353651291</v>
      </c>
      <c r="E23" s="712">
        <v>1521838.2284279685</v>
      </c>
      <c r="F23" s="711">
        <v>70934.35301677222</v>
      </c>
      <c r="G23" s="727" t="s">
        <v>648</v>
      </c>
      <c r="H23" s="710">
        <v>5.5394238077296345</v>
      </c>
      <c r="I23" s="709">
        <v>56582.880336466595</v>
      </c>
      <c r="J23" s="726" t="s">
        <v>647</v>
      </c>
      <c r="K23" s="707">
        <v>3.8710349372524773</v>
      </c>
      <c r="O23" s="684"/>
      <c r="P23" s="684"/>
      <c r="Q23" s="684"/>
      <c r="R23" s="685"/>
      <c r="S23" s="685"/>
      <c r="T23" s="684"/>
      <c r="U23" s="684"/>
      <c r="V23" s="684"/>
      <c r="W23" s="684"/>
      <c r="X23" s="684"/>
      <c r="Y23" s="684"/>
      <c r="Z23" s="684"/>
      <c r="AA23" s="684"/>
    </row>
    <row r="24" spans="1:27" ht="31.5" customHeight="1">
      <c r="A24" s="725" t="s">
        <v>646</v>
      </c>
      <c r="B24" s="724">
        <v>5505400.8078384958</v>
      </c>
      <c r="C24" s="724">
        <v>5446563.2671875199</v>
      </c>
      <c r="D24" s="724">
        <v>6130483.3803830789</v>
      </c>
      <c r="E24" s="724">
        <v>6100639.6180931693</v>
      </c>
      <c r="F24" s="723">
        <v>-58837.54065097589</v>
      </c>
      <c r="G24" s="722"/>
      <c r="H24" s="721">
        <v>-1.0687240167365109</v>
      </c>
      <c r="I24" s="720">
        <v>-29843.762289909646</v>
      </c>
      <c r="J24" s="719"/>
      <c r="K24" s="718">
        <v>-0.48680928465456147</v>
      </c>
      <c r="O24" s="684"/>
      <c r="P24" s="684"/>
      <c r="Q24" s="684"/>
      <c r="R24" s="685"/>
      <c r="S24" s="685"/>
      <c r="T24" s="684"/>
      <c r="U24" s="684"/>
      <c r="V24" s="684"/>
      <c r="W24" s="684"/>
      <c r="X24" s="684"/>
      <c r="Y24" s="684"/>
      <c r="Z24" s="684"/>
      <c r="AA24" s="684"/>
    </row>
    <row r="25" spans="1:27" ht="31.5" customHeight="1">
      <c r="A25" s="713" t="s">
        <v>645</v>
      </c>
      <c r="B25" s="712">
        <v>2652266.1137062353</v>
      </c>
      <c r="C25" s="712">
        <v>2468153.631974855</v>
      </c>
      <c r="D25" s="712">
        <v>2772858.3192737964</v>
      </c>
      <c r="E25" s="712">
        <v>2618405.8371178708</v>
      </c>
      <c r="F25" s="711">
        <v>-184112.48173138034</v>
      </c>
      <c r="G25" s="714"/>
      <c r="H25" s="710">
        <v>-6.9417047097926536</v>
      </c>
      <c r="I25" s="709">
        <v>-154452.48215592559</v>
      </c>
      <c r="J25" s="708"/>
      <c r="K25" s="717">
        <v>-5.5701541287683334</v>
      </c>
      <c r="O25" s="684"/>
      <c r="P25" s="684"/>
      <c r="Q25" s="684"/>
      <c r="R25" s="685"/>
      <c r="S25" s="685"/>
      <c r="T25" s="684"/>
      <c r="U25" s="684"/>
      <c r="V25" s="684"/>
      <c r="W25" s="684"/>
      <c r="X25" s="684"/>
      <c r="Y25" s="684"/>
      <c r="Z25" s="684"/>
      <c r="AA25" s="684"/>
    </row>
    <row r="26" spans="1:27" ht="31.5" customHeight="1">
      <c r="A26" s="713" t="s">
        <v>644</v>
      </c>
      <c r="B26" s="712">
        <v>948113.37525582127</v>
      </c>
      <c r="C26" s="712">
        <v>873816.63633063249</v>
      </c>
      <c r="D26" s="712">
        <v>946982.37818170572</v>
      </c>
      <c r="E26" s="712">
        <v>839788.7776792557</v>
      </c>
      <c r="F26" s="711">
        <v>-74296.73892518878</v>
      </c>
      <c r="G26" s="714"/>
      <c r="H26" s="710">
        <v>-7.8362715751311844</v>
      </c>
      <c r="I26" s="709">
        <v>-107193.60050245002</v>
      </c>
      <c r="J26" s="708"/>
      <c r="K26" s="717">
        <v>-11.319492629659244</v>
      </c>
      <c r="O26" s="684"/>
      <c r="P26" s="684"/>
      <c r="Q26" s="684"/>
      <c r="R26" s="685"/>
      <c r="S26" s="685"/>
      <c r="T26" s="684"/>
      <c r="U26" s="684"/>
      <c r="V26" s="684"/>
      <c r="W26" s="684"/>
      <c r="X26" s="684"/>
      <c r="Y26" s="684"/>
      <c r="Z26" s="684"/>
      <c r="AA26" s="684"/>
    </row>
    <row r="27" spans="1:27" ht="31.5" customHeight="1">
      <c r="A27" s="716" t="s">
        <v>643</v>
      </c>
      <c r="B27" s="712">
        <v>505902.88640760048</v>
      </c>
      <c r="C27" s="712">
        <v>495886.9180680525</v>
      </c>
      <c r="D27" s="712">
        <v>514403.61812931759</v>
      </c>
      <c r="E27" s="712">
        <v>496559.14553925948</v>
      </c>
      <c r="F27" s="711">
        <v>-10015.968339547981</v>
      </c>
      <c r="G27" s="714"/>
      <c r="H27" s="710">
        <v>-1.9798203585417427</v>
      </c>
      <c r="I27" s="709">
        <v>-17844.472590058111</v>
      </c>
      <c r="J27" s="708"/>
      <c r="K27" s="707">
        <v>-3.4689632734216365</v>
      </c>
      <c r="O27" s="684"/>
      <c r="P27" s="684"/>
      <c r="Q27" s="684"/>
      <c r="R27" s="685"/>
      <c r="S27" s="685"/>
      <c r="T27" s="684"/>
      <c r="U27" s="684"/>
      <c r="V27" s="684"/>
      <c r="W27" s="684"/>
      <c r="X27" s="684"/>
      <c r="Y27" s="684"/>
      <c r="Z27" s="684"/>
      <c r="AA27" s="684"/>
    </row>
    <row r="28" spans="1:27" ht="31.5" customHeight="1">
      <c r="A28" s="716" t="s">
        <v>642</v>
      </c>
      <c r="B28" s="712">
        <v>442210.4858836928</v>
      </c>
      <c r="C28" s="712">
        <v>377929.71989826381</v>
      </c>
      <c r="D28" s="712">
        <v>432578.76017990767</v>
      </c>
      <c r="E28" s="712">
        <v>343229.63148812205</v>
      </c>
      <c r="F28" s="711">
        <v>-64280.765985428996</v>
      </c>
      <c r="G28" s="714"/>
      <c r="H28" s="710">
        <v>-14.536237388621236</v>
      </c>
      <c r="I28" s="709">
        <v>-89349.12869178562</v>
      </c>
      <c r="J28" s="708"/>
      <c r="K28" s="707">
        <v>-20.654996711957306</v>
      </c>
      <c r="O28" s="684"/>
      <c r="P28" s="684"/>
      <c r="Q28" s="684"/>
      <c r="R28" s="685"/>
      <c r="S28" s="685"/>
      <c r="T28" s="684"/>
      <c r="U28" s="684"/>
      <c r="V28" s="684"/>
      <c r="W28" s="684"/>
      <c r="X28" s="684"/>
      <c r="Y28" s="684"/>
      <c r="Z28" s="684"/>
      <c r="AA28" s="684"/>
    </row>
    <row r="29" spans="1:27" ht="31.5" customHeight="1">
      <c r="A29" s="715" t="s">
        <v>641</v>
      </c>
      <c r="B29" s="712">
        <v>1704152.738450414</v>
      </c>
      <c r="C29" s="712">
        <v>1594336.9956442225</v>
      </c>
      <c r="D29" s="712">
        <v>1825875.9410920904</v>
      </c>
      <c r="E29" s="712">
        <v>1778617.0594386149</v>
      </c>
      <c r="F29" s="711">
        <v>-109815.74280619156</v>
      </c>
      <c r="G29" s="714"/>
      <c r="H29" s="710">
        <v>-6.4440082352035537</v>
      </c>
      <c r="I29" s="709">
        <v>-47258.881653475575</v>
      </c>
      <c r="J29" s="708"/>
      <c r="K29" s="707">
        <v>-2.5882854683549397</v>
      </c>
      <c r="O29" s="684"/>
      <c r="P29" s="684"/>
      <c r="Q29" s="684"/>
      <c r="R29" s="685"/>
      <c r="S29" s="685"/>
      <c r="T29" s="684"/>
      <c r="U29" s="684"/>
      <c r="V29" s="684"/>
      <c r="W29" s="684"/>
      <c r="X29" s="684"/>
      <c r="Y29" s="684"/>
      <c r="Z29" s="684"/>
      <c r="AA29" s="684"/>
    </row>
    <row r="30" spans="1:27" ht="31.5" customHeight="1">
      <c r="A30" s="713" t="s">
        <v>640</v>
      </c>
      <c r="B30" s="712">
        <v>2853134.6941322605</v>
      </c>
      <c r="C30" s="712">
        <v>2978409.635212665</v>
      </c>
      <c r="D30" s="712">
        <v>3357625.0611092825</v>
      </c>
      <c r="E30" s="712">
        <v>3482233.7809752985</v>
      </c>
      <c r="F30" s="711">
        <v>125274.94108040445</v>
      </c>
      <c r="G30" s="708"/>
      <c r="H30" s="710">
        <v>4.3907825781251804</v>
      </c>
      <c r="I30" s="709">
        <v>124608.71986601595</v>
      </c>
      <c r="J30" s="708"/>
      <c r="K30" s="707">
        <v>3.7112160410444419</v>
      </c>
      <c r="O30" s="684"/>
      <c r="P30" s="684"/>
      <c r="Q30" s="684"/>
      <c r="R30" s="685"/>
      <c r="S30" s="685"/>
      <c r="T30" s="684"/>
      <c r="U30" s="684"/>
      <c r="V30" s="684"/>
      <c r="W30" s="684"/>
      <c r="X30" s="684"/>
      <c r="Y30" s="684"/>
      <c r="Z30" s="684"/>
      <c r="AA30" s="684"/>
    </row>
    <row r="31" spans="1:27" ht="31.5" customHeight="1" thickBot="1">
      <c r="A31" s="706" t="s">
        <v>639</v>
      </c>
      <c r="B31" s="705">
        <v>5602501.4837833168</v>
      </c>
      <c r="C31" s="705">
        <v>5546509.5567401499</v>
      </c>
      <c r="D31" s="705">
        <v>6237487.2269154685</v>
      </c>
      <c r="E31" s="705">
        <v>6211482.822773152</v>
      </c>
      <c r="F31" s="704">
        <v>-55991.927043166943</v>
      </c>
      <c r="G31" s="701"/>
      <c r="H31" s="703">
        <v>-0.99940941033640063</v>
      </c>
      <c r="I31" s="702">
        <v>-26004.404142316431</v>
      </c>
      <c r="J31" s="701"/>
      <c r="K31" s="700">
        <v>-0.41690512856049572</v>
      </c>
      <c r="O31" s="684"/>
      <c r="P31" s="684"/>
      <c r="Q31" s="684"/>
      <c r="R31" s="685"/>
      <c r="S31" s="685"/>
      <c r="T31" s="684"/>
      <c r="U31" s="684"/>
      <c r="V31" s="684"/>
      <c r="W31" s="684"/>
      <c r="X31" s="684"/>
      <c r="Y31" s="684"/>
      <c r="Z31" s="684"/>
      <c r="AA31" s="684"/>
    </row>
    <row r="32" spans="1:27" ht="26.25" customHeight="1" thickTop="1">
      <c r="A32" s="699" t="s">
        <v>638</v>
      </c>
      <c r="B32" s="698">
        <v>-10164.922785576113</v>
      </c>
      <c r="C32" s="695" t="s">
        <v>636</v>
      </c>
      <c r="D32" s="692"/>
      <c r="E32" s="692"/>
      <c r="F32" s="692"/>
      <c r="G32" s="694"/>
      <c r="H32" s="693"/>
      <c r="I32" s="692"/>
      <c r="J32" s="691"/>
      <c r="K32" s="691"/>
      <c r="O32" s="684"/>
      <c r="P32" s="684"/>
      <c r="Q32" s="684"/>
      <c r="R32" s="685"/>
      <c r="S32" s="685"/>
      <c r="T32" s="684"/>
      <c r="U32" s="684"/>
      <c r="V32" s="684"/>
      <c r="W32" s="684"/>
      <c r="X32" s="684"/>
      <c r="Y32" s="684"/>
      <c r="Z32" s="684"/>
      <c r="AA32" s="684"/>
    </row>
    <row r="33" spans="1:27" ht="26.25" customHeight="1">
      <c r="A33" s="699" t="s">
        <v>637</v>
      </c>
      <c r="B33" s="698">
        <v>3556.3127263727374</v>
      </c>
      <c r="C33" s="695" t="s">
        <v>636</v>
      </c>
      <c r="D33" s="692"/>
      <c r="E33" s="692"/>
      <c r="F33" s="692"/>
      <c r="G33" s="694"/>
      <c r="H33" s="693"/>
      <c r="I33" s="692"/>
      <c r="J33" s="691"/>
      <c r="K33" s="691"/>
      <c r="O33" s="684"/>
      <c r="P33" s="684"/>
      <c r="Q33" s="684"/>
      <c r="R33" s="685"/>
      <c r="S33" s="685"/>
      <c r="T33" s="684"/>
      <c r="U33" s="684"/>
      <c r="V33" s="684"/>
      <c r="W33" s="684"/>
      <c r="X33" s="684"/>
      <c r="Y33" s="684"/>
      <c r="Z33" s="684"/>
      <c r="AA33" s="684"/>
    </row>
    <row r="34" spans="1:27" ht="26.25" customHeight="1">
      <c r="A34" s="697" t="s">
        <v>635</v>
      </c>
      <c r="B34" s="695"/>
      <c r="C34" s="695"/>
      <c r="D34" s="692"/>
      <c r="E34" s="692"/>
      <c r="F34" s="692"/>
      <c r="G34" s="694"/>
      <c r="H34" s="693"/>
      <c r="I34" s="692"/>
      <c r="J34" s="691"/>
      <c r="K34" s="691"/>
      <c r="O34" s="684"/>
      <c r="P34" s="684"/>
      <c r="Q34" s="684"/>
      <c r="R34" s="685"/>
      <c r="S34" s="685"/>
      <c r="T34" s="684"/>
      <c r="U34" s="684"/>
      <c r="V34" s="684"/>
      <c r="W34" s="684"/>
      <c r="X34" s="684"/>
      <c r="Y34" s="684"/>
      <c r="Z34" s="684"/>
      <c r="AA34" s="684"/>
    </row>
    <row r="35" spans="1:27" ht="26.25" customHeight="1">
      <c r="A35" s="696" t="s">
        <v>634</v>
      </c>
      <c r="B35" s="695"/>
      <c r="C35" s="695"/>
      <c r="D35" s="692"/>
      <c r="E35" s="692"/>
      <c r="F35" s="692"/>
      <c r="G35" s="694"/>
      <c r="H35" s="693"/>
      <c r="I35" s="692"/>
      <c r="J35" s="691"/>
      <c r="K35" s="691"/>
      <c r="O35" s="684"/>
      <c r="P35" s="684"/>
      <c r="Q35" s="684"/>
      <c r="R35" s="685"/>
      <c r="S35" s="685"/>
      <c r="T35" s="684"/>
      <c r="U35" s="684"/>
      <c r="V35" s="684"/>
      <c r="W35" s="684"/>
      <c r="X35" s="684"/>
      <c r="Y35" s="684"/>
      <c r="Z35" s="684"/>
      <c r="AA35" s="684"/>
    </row>
    <row r="36" spans="1:27" ht="26.25" customHeight="1">
      <c r="A36" s="689" t="s">
        <v>633</v>
      </c>
      <c r="B36" s="690">
        <v>1.1482597125552227</v>
      </c>
      <c r="C36" s="690">
        <v>1.0673564425308539</v>
      </c>
      <c r="D36" s="690">
        <v>1.0387810103857396</v>
      </c>
      <c r="E36" s="690">
        <v>0.99712139395372312</v>
      </c>
      <c r="F36" s="686">
        <v>-8.0903270024368812E-2</v>
      </c>
      <c r="G36" s="687"/>
      <c r="H36" s="686">
        <v>-7.0457292143721331</v>
      </c>
      <c r="I36" s="686">
        <v>-4.1659616432016433E-2</v>
      </c>
      <c r="J36" s="686"/>
      <c r="K36" s="686">
        <v>-4.0104329994005772</v>
      </c>
      <c r="O36" s="684"/>
      <c r="P36" s="684"/>
      <c r="Q36" s="684"/>
      <c r="R36" s="685"/>
      <c r="S36" s="685"/>
      <c r="T36" s="684"/>
      <c r="U36" s="684"/>
      <c r="V36" s="684"/>
      <c r="W36" s="684"/>
      <c r="X36" s="684"/>
      <c r="Y36" s="684"/>
      <c r="Z36" s="684"/>
      <c r="AA36" s="684"/>
    </row>
    <row r="37" spans="1:27" ht="26.25" customHeight="1">
      <c r="A37" s="689" t="s">
        <v>632</v>
      </c>
      <c r="B37" s="690">
        <v>3.2121583819261499</v>
      </c>
      <c r="C37" s="690">
        <v>3.0148197810776063</v>
      </c>
      <c r="D37" s="690">
        <v>3.0416538183977191</v>
      </c>
      <c r="E37" s="690">
        <v>3.1089585234261339</v>
      </c>
      <c r="F37" s="686">
        <v>-0.1973386008485436</v>
      </c>
      <c r="G37" s="687"/>
      <c r="H37" s="686">
        <v>-6.1434891242881617</v>
      </c>
      <c r="I37" s="686">
        <v>6.7304705028414791E-2</v>
      </c>
      <c r="J37" s="686"/>
      <c r="K37" s="686">
        <v>2.2127667725142217</v>
      </c>
      <c r="O37" s="684"/>
      <c r="P37" s="684"/>
      <c r="Q37" s="684"/>
      <c r="R37" s="685"/>
      <c r="S37" s="685"/>
      <c r="T37" s="684"/>
      <c r="U37" s="684"/>
      <c r="V37" s="684"/>
      <c r="W37" s="684"/>
      <c r="X37" s="684"/>
      <c r="Y37" s="684"/>
      <c r="Z37" s="684"/>
      <c r="AA37" s="684"/>
    </row>
    <row r="38" spans="1:27" ht="26.25" customHeight="1">
      <c r="A38" s="689" t="s">
        <v>631</v>
      </c>
      <c r="B38" s="688">
        <v>6.667588617663168</v>
      </c>
      <c r="C38" s="688">
        <v>6.6529110927625181</v>
      </c>
      <c r="D38" s="688">
        <v>6.7247605306604674</v>
      </c>
      <c r="E38" s="688">
        <v>7.2435812929209051</v>
      </c>
      <c r="F38" s="686">
        <v>-1.4677524900649885E-2</v>
      </c>
      <c r="G38" s="687"/>
      <c r="H38" s="686">
        <v>-0.22013243081265579</v>
      </c>
      <c r="I38" s="686">
        <v>0.51882076226043772</v>
      </c>
      <c r="J38" s="686"/>
      <c r="K38" s="686">
        <v>7.7150815987418087</v>
      </c>
      <c r="O38" s="684"/>
      <c r="P38" s="684"/>
      <c r="Q38" s="684"/>
      <c r="R38" s="685"/>
      <c r="S38" s="685"/>
      <c r="T38" s="684"/>
      <c r="U38" s="684"/>
      <c r="V38" s="684"/>
      <c r="W38" s="684"/>
      <c r="X38" s="684"/>
      <c r="Y38" s="684"/>
      <c r="Z38" s="684"/>
      <c r="AA38" s="684"/>
    </row>
    <row r="39" spans="1:27" ht="17.100000000000001" customHeight="1">
      <c r="A39" s="683"/>
      <c r="B39" s="682"/>
      <c r="C39" s="682"/>
      <c r="D39" s="682"/>
      <c r="E39" s="682"/>
      <c r="F39" s="682"/>
      <c r="G39" s="682"/>
      <c r="H39" s="682"/>
      <c r="I39" s="682"/>
      <c r="J39" s="682"/>
      <c r="K39" s="682"/>
    </row>
    <row r="46" spans="1:27" ht="17.100000000000001" customHeight="1">
      <c r="B46" s="681"/>
      <c r="C46" s="681"/>
      <c r="D46" s="681"/>
      <c r="E46" s="681"/>
      <c r="F46" s="681"/>
      <c r="G46" s="681"/>
      <c r="H46" s="681"/>
      <c r="I46" s="681"/>
      <c r="J46" s="681"/>
      <c r="K46" s="681"/>
    </row>
    <row r="47" spans="1:27" ht="17.100000000000001" customHeight="1">
      <c r="B47" s="681"/>
      <c r="C47" s="681"/>
      <c r="D47" s="681"/>
      <c r="E47" s="681"/>
      <c r="F47" s="681"/>
      <c r="G47" s="681"/>
      <c r="H47" s="681"/>
      <c r="I47" s="681"/>
      <c r="J47" s="681"/>
      <c r="K47" s="681"/>
    </row>
    <row r="48" spans="1:27" ht="17.100000000000001" customHeight="1">
      <c r="B48" s="681"/>
      <c r="C48" s="681"/>
      <c r="D48" s="681"/>
      <c r="E48" s="681"/>
      <c r="F48" s="681"/>
      <c r="G48" s="681"/>
      <c r="H48" s="681"/>
      <c r="I48" s="681"/>
      <c r="J48" s="681"/>
      <c r="K48" s="681"/>
    </row>
    <row r="49" spans="2:2" ht="17.100000000000001" customHeight="1">
      <c r="B49" s="681"/>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topLeftCell="A19" workbookViewId="0">
      <selection activeCell="G33" sqref="G33"/>
    </sheetView>
  </sheetViews>
  <sheetFormatPr defaultRowHeight="15.6"/>
  <cols>
    <col min="1" max="1" width="50.44140625" style="679" customWidth="1"/>
    <col min="2" max="2" width="13" style="679" customWidth="1"/>
    <col min="3" max="3" width="13.44140625" style="679" customWidth="1"/>
    <col min="4" max="4" width="13.88671875" style="679" customWidth="1"/>
    <col min="5" max="5" width="11.44140625" style="679" bestFit="1" customWidth="1"/>
    <col min="6" max="6" width="8.33203125" style="679" bestFit="1" customWidth="1"/>
    <col min="7" max="7" width="11.5546875" style="679" bestFit="1" customWidth="1"/>
    <col min="8" max="8" width="8.33203125" style="679" bestFit="1" customWidth="1"/>
    <col min="9" max="256" width="8.88671875" style="679"/>
    <col min="257" max="257" width="44.33203125" style="679" bestFit="1" customWidth="1"/>
    <col min="258" max="258" width="11.44140625" style="679" customWidth="1"/>
    <col min="259" max="259" width="12.5546875" style="679" customWidth="1"/>
    <col min="260" max="260" width="12" style="679" customWidth="1"/>
    <col min="261" max="261" width="11.109375" style="679" customWidth="1"/>
    <col min="262" max="262" width="9.44140625" style="679" customWidth="1"/>
    <col min="263" max="263" width="10.88671875" style="679" customWidth="1"/>
    <col min="264" max="264" width="8.88671875" style="679" customWidth="1"/>
    <col min="265" max="512" width="8.88671875" style="679"/>
    <col min="513" max="513" width="44.33203125" style="679" bestFit="1" customWidth="1"/>
    <col min="514" max="514" width="11.44140625" style="679" customWidth="1"/>
    <col min="515" max="515" width="12.5546875" style="679" customWidth="1"/>
    <col min="516" max="516" width="12" style="679" customWidth="1"/>
    <col min="517" max="517" width="11.109375" style="679" customWidth="1"/>
    <col min="518" max="518" width="9.44140625" style="679" customWidth="1"/>
    <col min="519" max="519" width="10.88671875" style="679" customWidth="1"/>
    <col min="520" max="520" width="8.88671875" style="679" customWidth="1"/>
    <col min="521" max="768" width="8.88671875" style="679"/>
    <col min="769" max="769" width="44.33203125" style="679" bestFit="1" customWidth="1"/>
    <col min="770" max="770" width="11.44140625" style="679" customWidth="1"/>
    <col min="771" max="771" width="12.5546875" style="679" customWidth="1"/>
    <col min="772" max="772" width="12" style="679" customWidth="1"/>
    <col min="773" max="773" width="11.109375" style="679" customWidth="1"/>
    <col min="774" max="774" width="9.44140625" style="679" customWidth="1"/>
    <col min="775" max="775" width="10.88671875" style="679" customWidth="1"/>
    <col min="776" max="776" width="8.88671875" style="679" customWidth="1"/>
    <col min="777" max="1024" width="8.88671875" style="679"/>
    <col min="1025" max="1025" width="44.33203125" style="679" bestFit="1" customWidth="1"/>
    <col min="1026" max="1026" width="11.44140625" style="679" customWidth="1"/>
    <col min="1027" max="1027" width="12.5546875" style="679" customWidth="1"/>
    <col min="1028" max="1028" width="12" style="679" customWidth="1"/>
    <col min="1029" max="1029" width="11.109375" style="679" customWidth="1"/>
    <col min="1030" max="1030" width="9.44140625" style="679" customWidth="1"/>
    <col min="1031" max="1031" width="10.88671875" style="679" customWidth="1"/>
    <col min="1032" max="1032" width="8.88671875" style="679" customWidth="1"/>
    <col min="1033" max="1280" width="8.88671875" style="679"/>
    <col min="1281" max="1281" width="44.33203125" style="679" bestFit="1" customWidth="1"/>
    <col min="1282" max="1282" width="11.44140625" style="679" customWidth="1"/>
    <col min="1283" max="1283" width="12.5546875" style="679" customWidth="1"/>
    <col min="1284" max="1284" width="12" style="679" customWidth="1"/>
    <col min="1285" max="1285" width="11.109375" style="679" customWidth="1"/>
    <col min="1286" max="1286" width="9.44140625" style="679" customWidth="1"/>
    <col min="1287" max="1287" width="10.88671875" style="679" customWidth="1"/>
    <col min="1288" max="1288" width="8.88671875" style="679" customWidth="1"/>
    <col min="1289" max="1536" width="8.88671875" style="679"/>
    <col min="1537" max="1537" width="44.33203125" style="679" bestFit="1" customWidth="1"/>
    <col min="1538" max="1538" width="11.44140625" style="679" customWidth="1"/>
    <col min="1539" max="1539" width="12.5546875" style="679" customWidth="1"/>
    <col min="1540" max="1540" width="12" style="679" customWidth="1"/>
    <col min="1541" max="1541" width="11.109375" style="679" customWidth="1"/>
    <col min="1542" max="1542" width="9.44140625" style="679" customWidth="1"/>
    <col min="1543" max="1543" width="10.88671875" style="679" customWidth="1"/>
    <col min="1544" max="1544" width="8.88671875" style="679" customWidth="1"/>
    <col min="1545" max="1792" width="8.88671875" style="679"/>
    <col min="1793" max="1793" width="44.33203125" style="679" bestFit="1" customWidth="1"/>
    <col min="1794" max="1794" width="11.44140625" style="679" customWidth="1"/>
    <col min="1795" max="1795" width="12.5546875" style="679" customWidth="1"/>
    <col min="1796" max="1796" width="12" style="679" customWidth="1"/>
    <col min="1797" max="1797" width="11.109375" style="679" customWidth="1"/>
    <col min="1798" max="1798" width="9.44140625" style="679" customWidth="1"/>
    <col min="1799" max="1799" width="10.88671875" style="679" customWidth="1"/>
    <col min="1800" max="1800" width="8.88671875" style="679" customWidth="1"/>
    <col min="1801" max="2048" width="8.88671875" style="679"/>
    <col min="2049" max="2049" width="44.33203125" style="679" bestFit="1" customWidth="1"/>
    <col min="2050" max="2050" width="11.44140625" style="679" customWidth="1"/>
    <col min="2051" max="2051" width="12.5546875" style="679" customWidth="1"/>
    <col min="2052" max="2052" width="12" style="679" customWidth="1"/>
    <col min="2053" max="2053" width="11.109375" style="679" customWidth="1"/>
    <col min="2054" max="2054" width="9.44140625" style="679" customWidth="1"/>
    <col min="2055" max="2055" width="10.88671875" style="679" customWidth="1"/>
    <col min="2056" max="2056" width="8.88671875" style="679" customWidth="1"/>
    <col min="2057" max="2304" width="8.88671875" style="679"/>
    <col min="2305" max="2305" width="44.33203125" style="679" bestFit="1" customWidth="1"/>
    <col min="2306" max="2306" width="11.44140625" style="679" customWidth="1"/>
    <col min="2307" max="2307" width="12.5546875" style="679" customWidth="1"/>
    <col min="2308" max="2308" width="12" style="679" customWidth="1"/>
    <col min="2309" max="2309" width="11.109375" style="679" customWidth="1"/>
    <col min="2310" max="2310" width="9.44140625" style="679" customWidth="1"/>
    <col min="2311" max="2311" width="10.88671875" style="679" customWidth="1"/>
    <col min="2312" max="2312" width="8.88671875" style="679" customWidth="1"/>
    <col min="2313" max="2560" width="8.88671875" style="679"/>
    <col min="2561" max="2561" width="44.33203125" style="679" bestFit="1" customWidth="1"/>
    <col min="2562" max="2562" width="11.44140625" style="679" customWidth="1"/>
    <col min="2563" max="2563" width="12.5546875" style="679" customWidth="1"/>
    <col min="2564" max="2564" width="12" style="679" customWidth="1"/>
    <col min="2565" max="2565" width="11.109375" style="679" customWidth="1"/>
    <col min="2566" max="2566" width="9.44140625" style="679" customWidth="1"/>
    <col min="2567" max="2567" width="10.88671875" style="679" customWidth="1"/>
    <col min="2568" max="2568" width="8.88671875" style="679" customWidth="1"/>
    <col min="2569" max="2816" width="8.88671875" style="679"/>
    <col min="2817" max="2817" width="44.33203125" style="679" bestFit="1" customWidth="1"/>
    <col min="2818" max="2818" width="11.44140625" style="679" customWidth="1"/>
    <col min="2819" max="2819" width="12.5546875" style="679" customWidth="1"/>
    <col min="2820" max="2820" width="12" style="679" customWidth="1"/>
    <col min="2821" max="2821" width="11.109375" style="679" customWidth="1"/>
    <col min="2822" max="2822" width="9.44140625" style="679" customWidth="1"/>
    <col min="2823" max="2823" width="10.88671875" style="679" customWidth="1"/>
    <col min="2824" max="2824" width="8.88671875" style="679" customWidth="1"/>
    <col min="2825" max="3072" width="8.88671875" style="679"/>
    <col min="3073" max="3073" width="44.33203125" style="679" bestFit="1" customWidth="1"/>
    <col min="3074" max="3074" width="11.44140625" style="679" customWidth="1"/>
    <col min="3075" max="3075" width="12.5546875" style="679" customWidth="1"/>
    <col min="3076" max="3076" width="12" style="679" customWidth="1"/>
    <col min="3077" max="3077" width="11.109375" style="679" customWidth="1"/>
    <col min="3078" max="3078" width="9.44140625" style="679" customWidth="1"/>
    <col min="3079" max="3079" width="10.88671875" style="679" customWidth="1"/>
    <col min="3080" max="3080" width="8.88671875" style="679" customWidth="1"/>
    <col min="3081" max="3328" width="8.88671875" style="679"/>
    <col min="3329" max="3329" width="44.33203125" style="679" bestFit="1" customWidth="1"/>
    <col min="3330" max="3330" width="11.44140625" style="679" customWidth="1"/>
    <col min="3331" max="3331" width="12.5546875" style="679" customWidth="1"/>
    <col min="3332" max="3332" width="12" style="679" customWidth="1"/>
    <col min="3333" max="3333" width="11.109375" style="679" customWidth="1"/>
    <col min="3334" max="3334" width="9.44140625" style="679" customWidth="1"/>
    <col min="3335" max="3335" width="10.88671875" style="679" customWidth="1"/>
    <col min="3336" max="3336" width="8.88671875" style="679" customWidth="1"/>
    <col min="3337" max="3584" width="8.88671875" style="679"/>
    <col min="3585" max="3585" width="44.33203125" style="679" bestFit="1" customWidth="1"/>
    <col min="3586" max="3586" width="11.44140625" style="679" customWidth="1"/>
    <col min="3587" max="3587" width="12.5546875" style="679" customWidth="1"/>
    <col min="3588" max="3588" width="12" style="679" customWidth="1"/>
    <col min="3589" max="3589" width="11.109375" style="679" customWidth="1"/>
    <col min="3590" max="3590" width="9.44140625" style="679" customWidth="1"/>
    <col min="3591" max="3591" width="10.88671875" style="679" customWidth="1"/>
    <col min="3592" max="3592" width="8.88671875" style="679" customWidth="1"/>
    <col min="3593" max="3840" width="8.88671875" style="679"/>
    <col min="3841" max="3841" width="44.33203125" style="679" bestFit="1" customWidth="1"/>
    <col min="3842" max="3842" width="11.44140625" style="679" customWidth="1"/>
    <col min="3843" max="3843" width="12.5546875" style="679" customWidth="1"/>
    <col min="3844" max="3844" width="12" style="679" customWidth="1"/>
    <col min="3845" max="3845" width="11.109375" style="679" customWidth="1"/>
    <col min="3846" max="3846" width="9.44140625" style="679" customWidth="1"/>
    <col min="3847" max="3847" width="10.88671875" style="679" customWidth="1"/>
    <col min="3848" max="3848" width="8.88671875" style="679" customWidth="1"/>
    <col min="3849" max="4096" width="8.88671875" style="679"/>
    <col min="4097" max="4097" width="44.33203125" style="679" bestFit="1" customWidth="1"/>
    <col min="4098" max="4098" width="11.44140625" style="679" customWidth="1"/>
    <col min="4099" max="4099" width="12.5546875" style="679" customWidth="1"/>
    <col min="4100" max="4100" width="12" style="679" customWidth="1"/>
    <col min="4101" max="4101" width="11.109375" style="679" customWidth="1"/>
    <col min="4102" max="4102" width="9.44140625" style="679" customWidth="1"/>
    <col min="4103" max="4103" width="10.88671875" style="679" customWidth="1"/>
    <col min="4104" max="4104" width="8.88671875" style="679" customWidth="1"/>
    <col min="4105" max="4352" width="8.88671875" style="679"/>
    <col min="4353" max="4353" width="44.33203125" style="679" bestFit="1" customWidth="1"/>
    <col min="4354" max="4354" width="11.44140625" style="679" customWidth="1"/>
    <col min="4355" max="4355" width="12.5546875" style="679" customWidth="1"/>
    <col min="4356" max="4356" width="12" style="679" customWidth="1"/>
    <col min="4357" max="4357" width="11.109375" style="679" customWidth="1"/>
    <col min="4358" max="4358" width="9.44140625" style="679" customWidth="1"/>
    <col min="4359" max="4359" width="10.88671875" style="679" customWidth="1"/>
    <col min="4360" max="4360" width="8.88671875" style="679" customWidth="1"/>
    <col min="4361" max="4608" width="8.88671875" style="679"/>
    <col min="4609" max="4609" width="44.33203125" style="679" bestFit="1" customWidth="1"/>
    <col min="4610" max="4610" width="11.44140625" style="679" customWidth="1"/>
    <col min="4611" max="4611" width="12.5546875" style="679" customWidth="1"/>
    <col min="4612" max="4612" width="12" style="679" customWidth="1"/>
    <col min="4613" max="4613" width="11.109375" style="679" customWidth="1"/>
    <col min="4614" max="4614" width="9.44140625" style="679" customWidth="1"/>
    <col min="4615" max="4615" width="10.88671875" style="679" customWidth="1"/>
    <col min="4616" max="4616" width="8.88671875" style="679" customWidth="1"/>
    <col min="4617" max="4864" width="8.88671875" style="679"/>
    <col min="4865" max="4865" width="44.33203125" style="679" bestFit="1" customWidth="1"/>
    <col min="4866" max="4866" width="11.44140625" style="679" customWidth="1"/>
    <col min="4867" max="4867" width="12.5546875" style="679" customWidth="1"/>
    <col min="4868" max="4868" width="12" style="679" customWidth="1"/>
    <col min="4869" max="4869" width="11.109375" style="679" customWidth="1"/>
    <col min="4870" max="4870" width="9.44140625" style="679" customWidth="1"/>
    <col min="4871" max="4871" width="10.88671875" style="679" customWidth="1"/>
    <col min="4872" max="4872" width="8.88671875" style="679" customWidth="1"/>
    <col min="4873" max="5120" width="8.88671875" style="679"/>
    <col min="5121" max="5121" width="44.33203125" style="679" bestFit="1" customWidth="1"/>
    <col min="5122" max="5122" width="11.44140625" style="679" customWidth="1"/>
    <col min="5123" max="5123" width="12.5546875" style="679" customWidth="1"/>
    <col min="5124" max="5124" width="12" style="679" customWidth="1"/>
    <col min="5125" max="5125" width="11.109375" style="679" customWidth="1"/>
    <col min="5126" max="5126" width="9.44140625" style="679" customWidth="1"/>
    <col min="5127" max="5127" width="10.88671875" style="679" customWidth="1"/>
    <col min="5128" max="5128" width="8.88671875" style="679" customWidth="1"/>
    <col min="5129" max="5376" width="8.88671875" style="679"/>
    <col min="5377" max="5377" width="44.33203125" style="679" bestFit="1" customWidth="1"/>
    <col min="5378" max="5378" width="11.44140625" style="679" customWidth="1"/>
    <col min="5379" max="5379" width="12.5546875" style="679" customWidth="1"/>
    <col min="5380" max="5380" width="12" style="679" customWidth="1"/>
    <col min="5381" max="5381" width="11.109375" style="679" customWidth="1"/>
    <col min="5382" max="5382" width="9.44140625" style="679" customWidth="1"/>
    <col min="5383" max="5383" width="10.88671875" style="679" customWidth="1"/>
    <col min="5384" max="5384" width="8.88671875" style="679" customWidth="1"/>
    <col min="5385" max="5632" width="8.88671875" style="679"/>
    <col min="5633" max="5633" width="44.33203125" style="679" bestFit="1" customWidth="1"/>
    <col min="5634" max="5634" width="11.44140625" style="679" customWidth="1"/>
    <col min="5635" max="5635" width="12.5546875" style="679" customWidth="1"/>
    <col min="5636" max="5636" width="12" style="679" customWidth="1"/>
    <col min="5637" max="5637" width="11.109375" style="679" customWidth="1"/>
    <col min="5638" max="5638" width="9.44140625" style="679" customWidth="1"/>
    <col min="5639" max="5639" width="10.88671875" style="679" customWidth="1"/>
    <col min="5640" max="5640" width="8.88671875" style="679" customWidth="1"/>
    <col min="5641" max="5888" width="8.88671875" style="679"/>
    <col min="5889" max="5889" width="44.33203125" style="679" bestFit="1" customWidth="1"/>
    <col min="5890" max="5890" width="11.44140625" style="679" customWidth="1"/>
    <col min="5891" max="5891" width="12.5546875" style="679" customWidth="1"/>
    <col min="5892" max="5892" width="12" style="679" customWidth="1"/>
    <col min="5893" max="5893" width="11.109375" style="679" customWidth="1"/>
    <col min="5894" max="5894" width="9.44140625" style="679" customWidth="1"/>
    <col min="5895" max="5895" width="10.88671875" style="679" customWidth="1"/>
    <col min="5896" max="5896" width="8.88671875" style="679" customWidth="1"/>
    <col min="5897" max="6144" width="8.88671875" style="679"/>
    <col min="6145" max="6145" width="44.33203125" style="679" bestFit="1" customWidth="1"/>
    <col min="6146" max="6146" width="11.44140625" style="679" customWidth="1"/>
    <col min="6147" max="6147" width="12.5546875" style="679" customWidth="1"/>
    <col min="6148" max="6148" width="12" style="679" customWidth="1"/>
    <col min="6149" max="6149" width="11.109375" style="679" customWidth="1"/>
    <col min="6150" max="6150" width="9.44140625" style="679" customWidth="1"/>
    <col min="6151" max="6151" width="10.88671875" style="679" customWidth="1"/>
    <col min="6152" max="6152" width="8.88671875" style="679" customWidth="1"/>
    <col min="6153" max="6400" width="8.88671875" style="679"/>
    <col min="6401" max="6401" width="44.33203125" style="679" bestFit="1" customWidth="1"/>
    <col min="6402" max="6402" width="11.44140625" style="679" customWidth="1"/>
    <col min="6403" max="6403" width="12.5546875" style="679" customWidth="1"/>
    <col min="6404" max="6404" width="12" style="679" customWidth="1"/>
    <col min="6405" max="6405" width="11.109375" style="679" customWidth="1"/>
    <col min="6406" max="6406" width="9.44140625" style="679" customWidth="1"/>
    <col min="6407" max="6407" width="10.88671875" style="679" customWidth="1"/>
    <col min="6408" max="6408" width="8.88671875" style="679" customWidth="1"/>
    <col min="6409" max="6656" width="8.88671875" style="679"/>
    <col min="6657" max="6657" width="44.33203125" style="679" bestFit="1" customWidth="1"/>
    <col min="6658" max="6658" width="11.44140625" style="679" customWidth="1"/>
    <col min="6659" max="6659" width="12.5546875" style="679" customWidth="1"/>
    <col min="6660" max="6660" width="12" style="679" customWidth="1"/>
    <col min="6661" max="6661" width="11.109375" style="679" customWidth="1"/>
    <col min="6662" max="6662" width="9.44140625" style="679" customWidth="1"/>
    <col min="6663" max="6663" width="10.88671875" style="679" customWidth="1"/>
    <col min="6664" max="6664" width="8.88671875" style="679" customWidth="1"/>
    <col min="6665" max="6912" width="8.88671875" style="679"/>
    <col min="6913" max="6913" width="44.33203125" style="679" bestFit="1" customWidth="1"/>
    <col min="6914" max="6914" width="11.44140625" style="679" customWidth="1"/>
    <col min="6915" max="6915" width="12.5546875" style="679" customWidth="1"/>
    <col min="6916" max="6916" width="12" style="679" customWidth="1"/>
    <col min="6917" max="6917" width="11.109375" style="679" customWidth="1"/>
    <col min="6918" max="6918" width="9.44140625" style="679" customWidth="1"/>
    <col min="6919" max="6919" width="10.88671875" style="679" customWidth="1"/>
    <col min="6920" max="6920" width="8.88671875" style="679" customWidth="1"/>
    <col min="6921" max="7168" width="8.88671875" style="679"/>
    <col min="7169" max="7169" width="44.33203125" style="679" bestFit="1" customWidth="1"/>
    <col min="7170" max="7170" width="11.44140625" style="679" customWidth="1"/>
    <col min="7171" max="7171" width="12.5546875" style="679" customWidth="1"/>
    <col min="7172" max="7172" width="12" style="679" customWidth="1"/>
    <col min="7173" max="7173" width="11.109375" style="679" customWidth="1"/>
    <col min="7174" max="7174" width="9.44140625" style="679" customWidth="1"/>
    <col min="7175" max="7175" width="10.88671875" style="679" customWidth="1"/>
    <col min="7176" max="7176" width="8.88671875" style="679" customWidth="1"/>
    <col min="7177" max="7424" width="8.88671875" style="679"/>
    <col min="7425" max="7425" width="44.33203125" style="679" bestFit="1" customWidth="1"/>
    <col min="7426" max="7426" width="11.44140625" style="679" customWidth="1"/>
    <col min="7427" max="7427" width="12.5546875" style="679" customWidth="1"/>
    <col min="7428" max="7428" width="12" style="679" customWidth="1"/>
    <col min="7429" max="7429" width="11.109375" style="679" customWidth="1"/>
    <col min="7430" max="7430" width="9.44140625" style="679" customWidth="1"/>
    <col min="7431" max="7431" width="10.88671875" style="679" customWidth="1"/>
    <col min="7432" max="7432" width="8.88671875" style="679" customWidth="1"/>
    <col min="7433" max="7680" width="8.88671875" style="679"/>
    <col min="7681" max="7681" width="44.33203125" style="679" bestFit="1" customWidth="1"/>
    <col min="7682" max="7682" width="11.44140625" style="679" customWidth="1"/>
    <col min="7683" max="7683" width="12.5546875" style="679" customWidth="1"/>
    <col min="7684" max="7684" width="12" style="679" customWidth="1"/>
    <col min="7685" max="7685" width="11.109375" style="679" customWidth="1"/>
    <col min="7686" max="7686" width="9.44140625" style="679" customWidth="1"/>
    <col min="7687" max="7687" width="10.88671875" style="679" customWidth="1"/>
    <col min="7688" max="7688" width="8.88671875" style="679" customWidth="1"/>
    <col min="7689" max="7936" width="8.88671875" style="679"/>
    <col min="7937" max="7937" width="44.33203125" style="679" bestFit="1" customWidth="1"/>
    <col min="7938" max="7938" width="11.44140625" style="679" customWidth="1"/>
    <col min="7939" max="7939" width="12.5546875" style="679" customWidth="1"/>
    <col min="7940" max="7940" width="12" style="679" customWidth="1"/>
    <col min="7941" max="7941" width="11.109375" style="679" customWidth="1"/>
    <col min="7942" max="7942" width="9.44140625" style="679" customWidth="1"/>
    <col min="7943" max="7943" width="10.88671875" style="679" customWidth="1"/>
    <col min="7944" max="7944" width="8.88671875" style="679" customWidth="1"/>
    <col min="7945" max="8192" width="8.88671875" style="679"/>
    <col min="8193" max="8193" width="44.33203125" style="679" bestFit="1" customWidth="1"/>
    <col min="8194" max="8194" width="11.44140625" style="679" customWidth="1"/>
    <col min="8195" max="8195" width="12.5546875" style="679" customWidth="1"/>
    <col min="8196" max="8196" width="12" style="679" customWidth="1"/>
    <col min="8197" max="8197" width="11.109375" style="679" customWidth="1"/>
    <col min="8198" max="8198" width="9.44140625" style="679" customWidth="1"/>
    <col min="8199" max="8199" width="10.88671875" style="679" customWidth="1"/>
    <col min="8200" max="8200" width="8.88671875" style="679" customWidth="1"/>
    <col min="8201" max="8448" width="8.88671875" style="679"/>
    <col min="8449" max="8449" width="44.33203125" style="679" bestFit="1" customWidth="1"/>
    <col min="8450" max="8450" width="11.44140625" style="679" customWidth="1"/>
    <col min="8451" max="8451" width="12.5546875" style="679" customWidth="1"/>
    <col min="8452" max="8452" width="12" style="679" customWidth="1"/>
    <col min="8453" max="8453" width="11.109375" style="679" customWidth="1"/>
    <col min="8454" max="8454" width="9.44140625" style="679" customWidth="1"/>
    <col min="8455" max="8455" width="10.88671875" style="679" customWidth="1"/>
    <col min="8456" max="8456" width="8.88671875" style="679" customWidth="1"/>
    <col min="8457" max="8704" width="8.88671875" style="679"/>
    <col min="8705" max="8705" width="44.33203125" style="679" bestFit="1" customWidth="1"/>
    <col min="8706" max="8706" width="11.44140625" style="679" customWidth="1"/>
    <col min="8707" max="8707" width="12.5546875" style="679" customWidth="1"/>
    <col min="8708" max="8708" width="12" style="679" customWidth="1"/>
    <col min="8709" max="8709" width="11.109375" style="679" customWidth="1"/>
    <col min="8710" max="8710" width="9.44140625" style="679" customWidth="1"/>
    <col min="8711" max="8711" width="10.88671875" style="679" customWidth="1"/>
    <col min="8712" max="8712" width="8.88671875" style="679" customWidth="1"/>
    <col min="8713" max="8960" width="8.88671875" style="679"/>
    <col min="8961" max="8961" width="44.33203125" style="679" bestFit="1" customWidth="1"/>
    <col min="8962" max="8962" width="11.44140625" style="679" customWidth="1"/>
    <col min="8963" max="8963" width="12.5546875" style="679" customWidth="1"/>
    <col min="8964" max="8964" width="12" style="679" customWidth="1"/>
    <col min="8965" max="8965" width="11.109375" style="679" customWidth="1"/>
    <col min="8966" max="8966" width="9.44140625" style="679" customWidth="1"/>
    <col min="8967" max="8967" width="10.88671875" style="679" customWidth="1"/>
    <col min="8968" max="8968" width="8.88671875" style="679" customWidth="1"/>
    <col min="8969" max="9216" width="8.88671875" style="679"/>
    <col min="9217" max="9217" width="44.33203125" style="679" bestFit="1" customWidth="1"/>
    <col min="9218" max="9218" width="11.44140625" style="679" customWidth="1"/>
    <col min="9219" max="9219" width="12.5546875" style="679" customWidth="1"/>
    <col min="9220" max="9220" width="12" style="679" customWidth="1"/>
    <col min="9221" max="9221" width="11.109375" style="679" customWidth="1"/>
    <col min="9222" max="9222" width="9.44140625" style="679" customWidth="1"/>
    <col min="9223" max="9223" width="10.88671875" style="679" customWidth="1"/>
    <col min="9224" max="9224" width="8.88671875" style="679" customWidth="1"/>
    <col min="9225" max="9472" width="8.88671875" style="679"/>
    <col min="9473" max="9473" width="44.33203125" style="679" bestFit="1" customWidth="1"/>
    <col min="9474" max="9474" width="11.44140625" style="679" customWidth="1"/>
    <col min="9475" max="9475" width="12.5546875" style="679" customWidth="1"/>
    <col min="9476" max="9476" width="12" style="679" customWidth="1"/>
    <col min="9477" max="9477" width="11.109375" style="679" customWidth="1"/>
    <col min="9478" max="9478" width="9.44140625" style="679" customWidth="1"/>
    <col min="9479" max="9479" width="10.88671875" style="679" customWidth="1"/>
    <col min="9480" max="9480" width="8.88671875" style="679" customWidth="1"/>
    <col min="9481" max="9728" width="8.88671875" style="679"/>
    <col min="9729" max="9729" width="44.33203125" style="679" bestFit="1" customWidth="1"/>
    <col min="9730" max="9730" width="11.44140625" style="679" customWidth="1"/>
    <col min="9731" max="9731" width="12.5546875" style="679" customWidth="1"/>
    <col min="9732" max="9732" width="12" style="679" customWidth="1"/>
    <col min="9733" max="9733" width="11.109375" style="679" customWidth="1"/>
    <col min="9734" max="9734" width="9.44140625" style="679" customWidth="1"/>
    <col min="9735" max="9735" width="10.88671875" style="679" customWidth="1"/>
    <col min="9736" max="9736" width="8.88671875" style="679" customWidth="1"/>
    <col min="9737" max="9984" width="8.88671875" style="679"/>
    <col min="9985" max="9985" width="44.33203125" style="679" bestFit="1" customWidth="1"/>
    <col min="9986" max="9986" width="11.44140625" style="679" customWidth="1"/>
    <col min="9987" max="9987" width="12.5546875" style="679" customWidth="1"/>
    <col min="9988" max="9988" width="12" style="679" customWidth="1"/>
    <col min="9989" max="9989" width="11.109375" style="679" customWidth="1"/>
    <col min="9990" max="9990" width="9.44140625" style="679" customWidth="1"/>
    <col min="9991" max="9991" width="10.88671875" style="679" customWidth="1"/>
    <col min="9992" max="9992" width="8.88671875" style="679" customWidth="1"/>
    <col min="9993" max="10240" width="8.88671875" style="679"/>
    <col min="10241" max="10241" width="44.33203125" style="679" bestFit="1" customWidth="1"/>
    <col min="10242" max="10242" width="11.44140625" style="679" customWidth="1"/>
    <col min="10243" max="10243" width="12.5546875" style="679" customWidth="1"/>
    <col min="10244" max="10244" width="12" style="679" customWidth="1"/>
    <col min="10245" max="10245" width="11.109375" style="679" customWidth="1"/>
    <col min="10246" max="10246" width="9.44140625" style="679" customWidth="1"/>
    <col min="10247" max="10247" width="10.88671875" style="679" customWidth="1"/>
    <col min="10248" max="10248" width="8.88671875" style="679" customWidth="1"/>
    <col min="10249" max="10496" width="8.88671875" style="679"/>
    <col min="10497" max="10497" width="44.33203125" style="679" bestFit="1" customWidth="1"/>
    <col min="10498" max="10498" width="11.44140625" style="679" customWidth="1"/>
    <col min="10499" max="10499" width="12.5546875" style="679" customWidth="1"/>
    <col min="10500" max="10500" width="12" style="679" customWidth="1"/>
    <col min="10501" max="10501" width="11.109375" style="679" customWidth="1"/>
    <col min="10502" max="10502" width="9.44140625" style="679" customWidth="1"/>
    <col min="10503" max="10503" width="10.88671875" style="679" customWidth="1"/>
    <col min="10504" max="10504" width="8.88671875" style="679" customWidth="1"/>
    <col min="10505" max="10752" width="8.88671875" style="679"/>
    <col min="10753" max="10753" width="44.33203125" style="679" bestFit="1" customWidth="1"/>
    <col min="10754" max="10754" width="11.44140625" style="679" customWidth="1"/>
    <col min="10755" max="10755" width="12.5546875" style="679" customWidth="1"/>
    <col min="10756" max="10756" width="12" style="679" customWidth="1"/>
    <col min="10757" max="10757" width="11.109375" style="679" customWidth="1"/>
    <col min="10758" max="10758" width="9.44140625" style="679" customWidth="1"/>
    <col min="10759" max="10759" width="10.88671875" style="679" customWidth="1"/>
    <col min="10760" max="10760" width="8.88671875" style="679" customWidth="1"/>
    <col min="10761" max="11008" width="8.88671875" style="679"/>
    <col min="11009" max="11009" width="44.33203125" style="679" bestFit="1" customWidth="1"/>
    <col min="11010" max="11010" width="11.44140625" style="679" customWidth="1"/>
    <col min="11011" max="11011" width="12.5546875" style="679" customWidth="1"/>
    <col min="11012" max="11012" width="12" style="679" customWidth="1"/>
    <col min="11013" max="11013" width="11.109375" style="679" customWidth="1"/>
    <col min="11014" max="11014" width="9.44140625" style="679" customWidth="1"/>
    <col min="11015" max="11015" width="10.88671875" style="679" customWidth="1"/>
    <col min="11016" max="11016" width="8.88671875" style="679" customWidth="1"/>
    <col min="11017" max="11264" width="8.88671875" style="679"/>
    <col min="11265" max="11265" width="44.33203125" style="679" bestFit="1" customWidth="1"/>
    <col min="11266" max="11266" width="11.44140625" style="679" customWidth="1"/>
    <col min="11267" max="11267" width="12.5546875" style="679" customWidth="1"/>
    <col min="11268" max="11268" width="12" style="679" customWidth="1"/>
    <col min="11269" max="11269" width="11.109375" style="679" customWidth="1"/>
    <col min="11270" max="11270" width="9.44140625" style="679" customWidth="1"/>
    <col min="11271" max="11271" width="10.88671875" style="679" customWidth="1"/>
    <col min="11272" max="11272" width="8.88671875" style="679" customWidth="1"/>
    <col min="11273" max="11520" width="8.88671875" style="679"/>
    <col min="11521" max="11521" width="44.33203125" style="679" bestFit="1" customWidth="1"/>
    <col min="11522" max="11522" width="11.44140625" style="679" customWidth="1"/>
    <col min="11523" max="11523" width="12.5546875" style="679" customWidth="1"/>
    <col min="11524" max="11524" width="12" style="679" customWidth="1"/>
    <col min="11525" max="11525" width="11.109375" style="679" customWidth="1"/>
    <col min="11526" max="11526" width="9.44140625" style="679" customWidth="1"/>
    <col min="11527" max="11527" width="10.88671875" style="679" customWidth="1"/>
    <col min="11528" max="11528" width="8.88671875" style="679" customWidth="1"/>
    <col min="11529" max="11776" width="8.88671875" style="679"/>
    <col min="11777" max="11777" width="44.33203125" style="679" bestFit="1" customWidth="1"/>
    <col min="11778" max="11778" width="11.44140625" style="679" customWidth="1"/>
    <col min="11779" max="11779" width="12.5546875" style="679" customWidth="1"/>
    <col min="11780" max="11780" width="12" style="679" customWidth="1"/>
    <col min="11781" max="11781" width="11.109375" style="679" customWidth="1"/>
    <col min="11782" max="11782" width="9.44140625" style="679" customWidth="1"/>
    <col min="11783" max="11783" width="10.88671875" style="679" customWidth="1"/>
    <col min="11784" max="11784" width="8.88671875" style="679" customWidth="1"/>
    <col min="11785" max="12032" width="8.88671875" style="679"/>
    <col min="12033" max="12033" width="44.33203125" style="679" bestFit="1" customWidth="1"/>
    <col min="12034" max="12034" width="11.44140625" style="679" customWidth="1"/>
    <col min="12035" max="12035" width="12.5546875" style="679" customWidth="1"/>
    <col min="12036" max="12036" width="12" style="679" customWidth="1"/>
    <col min="12037" max="12037" width="11.109375" style="679" customWidth="1"/>
    <col min="12038" max="12038" width="9.44140625" style="679" customWidth="1"/>
    <col min="12039" max="12039" width="10.88671875" style="679" customWidth="1"/>
    <col min="12040" max="12040" width="8.88671875" style="679" customWidth="1"/>
    <col min="12041" max="12288" width="8.88671875" style="679"/>
    <col min="12289" max="12289" width="44.33203125" style="679" bestFit="1" customWidth="1"/>
    <col min="12290" max="12290" width="11.44140625" style="679" customWidth="1"/>
    <col min="12291" max="12291" width="12.5546875" style="679" customWidth="1"/>
    <col min="12292" max="12292" width="12" style="679" customWidth="1"/>
    <col min="12293" max="12293" width="11.109375" style="679" customWidth="1"/>
    <col min="12294" max="12294" width="9.44140625" style="679" customWidth="1"/>
    <col min="12295" max="12295" width="10.88671875" style="679" customWidth="1"/>
    <col min="12296" max="12296" width="8.88671875" style="679" customWidth="1"/>
    <col min="12297" max="12544" width="8.88671875" style="679"/>
    <col min="12545" max="12545" width="44.33203125" style="679" bestFit="1" customWidth="1"/>
    <col min="12546" max="12546" width="11.44140625" style="679" customWidth="1"/>
    <col min="12547" max="12547" width="12.5546875" style="679" customWidth="1"/>
    <col min="12548" max="12548" width="12" style="679" customWidth="1"/>
    <col min="12549" max="12549" width="11.109375" style="679" customWidth="1"/>
    <col min="12550" max="12550" width="9.44140625" style="679" customWidth="1"/>
    <col min="12551" max="12551" width="10.88671875" style="679" customWidth="1"/>
    <col min="12552" max="12552" width="8.88671875" style="679" customWidth="1"/>
    <col min="12553" max="12800" width="8.88671875" style="679"/>
    <col min="12801" max="12801" width="44.33203125" style="679" bestFit="1" customWidth="1"/>
    <col min="12802" max="12802" width="11.44140625" style="679" customWidth="1"/>
    <col min="12803" max="12803" width="12.5546875" style="679" customWidth="1"/>
    <col min="12804" max="12804" width="12" style="679" customWidth="1"/>
    <col min="12805" max="12805" width="11.109375" style="679" customWidth="1"/>
    <col min="12806" max="12806" width="9.44140625" style="679" customWidth="1"/>
    <col min="12807" max="12807" width="10.88671875" style="679" customWidth="1"/>
    <col min="12808" max="12808" width="8.88671875" style="679" customWidth="1"/>
    <col min="12809" max="13056" width="8.88671875" style="679"/>
    <col min="13057" max="13057" width="44.33203125" style="679" bestFit="1" customWidth="1"/>
    <col min="13058" max="13058" width="11.44140625" style="679" customWidth="1"/>
    <col min="13059" max="13059" width="12.5546875" style="679" customWidth="1"/>
    <col min="13060" max="13060" width="12" style="679" customWidth="1"/>
    <col min="13061" max="13061" width="11.109375" style="679" customWidth="1"/>
    <col min="13062" max="13062" width="9.44140625" style="679" customWidth="1"/>
    <col min="13063" max="13063" width="10.88671875" style="679" customWidth="1"/>
    <col min="13064" max="13064" width="8.88671875" style="679" customWidth="1"/>
    <col min="13065" max="13312" width="8.88671875" style="679"/>
    <col min="13313" max="13313" width="44.33203125" style="679" bestFit="1" customWidth="1"/>
    <col min="13314" max="13314" width="11.44140625" style="679" customWidth="1"/>
    <col min="13315" max="13315" width="12.5546875" style="679" customWidth="1"/>
    <col min="13316" max="13316" width="12" style="679" customWidth="1"/>
    <col min="13317" max="13317" width="11.109375" style="679" customWidth="1"/>
    <col min="13318" max="13318" width="9.44140625" style="679" customWidth="1"/>
    <col min="13319" max="13319" width="10.88671875" style="679" customWidth="1"/>
    <col min="13320" max="13320" width="8.88671875" style="679" customWidth="1"/>
    <col min="13321" max="13568" width="8.88671875" style="679"/>
    <col min="13569" max="13569" width="44.33203125" style="679" bestFit="1" customWidth="1"/>
    <col min="13570" max="13570" width="11.44140625" style="679" customWidth="1"/>
    <col min="13571" max="13571" width="12.5546875" style="679" customWidth="1"/>
    <col min="13572" max="13572" width="12" style="679" customWidth="1"/>
    <col min="13573" max="13573" width="11.109375" style="679" customWidth="1"/>
    <col min="13574" max="13574" width="9.44140625" style="679" customWidth="1"/>
    <col min="13575" max="13575" width="10.88671875" style="679" customWidth="1"/>
    <col min="13576" max="13576" width="8.88671875" style="679" customWidth="1"/>
    <col min="13577" max="13824" width="8.88671875" style="679"/>
    <col min="13825" max="13825" width="44.33203125" style="679" bestFit="1" customWidth="1"/>
    <col min="13826" max="13826" width="11.44140625" style="679" customWidth="1"/>
    <col min="13827" max="13827" width="12.5546875" style="679" customWidth="1"/>
    <col min="13828" max="13828" width="12" style="679" customWidth="1"/>
    <col min="13829" max="13829" width="11.109375" style="679" customWidth="1"/>
    <col min="13830" max="13830" width="9.44140625" style="679" customWidth="1"/>
    <col min="13831" max="13831" width="10.88671875" style="679" customWidth="1"/>
    <col min="13832" max="13832" width="8.88671875" style="679" customWidth="1"/>
    <col min="13833" max="14080" width="8.88671875" style="679"/>
    <col min="14081" max="14081" width="44.33203125" style="679" bestFit="1" customWidth="1"/>
    <col min="14082" max="14082" width="11.44140625" style="679" customWidth="1"/>
    <col min="14083" max="14083" width="12.5546875" style="679" customWidth="1"/>
    <col min="14084" max="14084" width="12" style="679" customWidth="1"/>
    <col min="14085" max="14085" width="11.109375" style="679" customWidth="1"/>
    <col min="14086" max="14086" width="9.44140625" style="679" customWidth="1"/>
    <col min="14087" max="14087" width="10.88671875" style="679" customWidth="1"/>
    <col min="14088" max="14088" width="8.88671875" style="679" customWidth="1"/>
    <col min="14089" max="14336" width="8.88671875" style="679"/>
    <col min="14337" max="14337" width="44.33203125" style="679" bestFit="1" customWidth="1"/>
    <col min="14338" max="14338" width="11.44140625" style="679" customWidth="1"/>
    <col min="14339" max="14339" width="12.5546875" style="679" customWidth="1"/>
    <col min="14340" max="14340" width="12" style="679" customWidth="1"/>
    <col min="14341" max="14341" width="11.109375" style="679" customWidth="1"/>
    <col min="14342" max="14342" width="9.44140625" style="679" customWidth="1"/>
    <col min="14343" max="14343" width="10.88671875" style="679" customWidth="1"/>
    <col min="14344" max="14344" width="8.88671875" style="679" customWidth="1"/>
    <col min="14345" max="14592" width="8.88671875" style="679"/>
    <col min="14593" max="14593" width="44.33203125" style="679" bestFit="1" customWidth="1"/>
    <col min="14594" max="14594" width="11.44140625" style="679" customWidth="1"/>
    <col min="14595" max="14595" width="12.5546875" style="679" customWidth="1"/>
    <col min="14596" max="14596" width="12" style="679" customWidth="1"/>
    <col min="14597" max="14597" width="11.109375" style="679" customWidth="1"/>
    <col min="14598" max="14598" width="9.44140625" style="679" customWidth="1"/>
    <col min="14599" max="14599" width="10.88671875" style="679" customWidth="1"/>
    <col min="14600" max="14600" width="8.88671875" style="679" customWidth="1"/>
    <col min="14601" max="14848" width="8.88671875" style="679"/>
    <col min="14849" max="14849" width="44.33203125" style="679" bestFit="1" customWidth="1"/>
    <col min="14850" max="14850" width="11.44140625" style="679" customWidth="1"/>
    <col min="14851" max="14851" width="12.5546875" style="679" customWidth="1"/>
    <col min="14852" max="14852" width="12" style="679" customWidth="1"/>
    <col min="14853" max="14853" width="11.109375" style="679" customWidth="1"/>
    <col min="14854" max="14854" width="9.44140625" style="679" customWidth="1"/>
    <col min="14855" max="14855" width="10.88671875" style="679" customWidth="1"/>
    <col min="14856" max="14856" width="8.88671875" style="679" customWidth="1"/>
    <col min="14857" max="15104" width="8.88671875" style="679"/>
    <col min="15105" max="15105" width="44.33203125" style="679" bestFit="1" customWidth="1"/>
    <col min="15106" max="15106" width="11.44140625" style="679" customWidth="1"/>
    <col min="15107" max="15107" width="12.5546875" style="679" customWidth="1"/>
    <col min="15108" max="15108" width="12" style="679" customWidth="1"/>
    <col min="15109" max="15109" width="11.109375" style="679" customWidth="1"/>
    <col min="15110" max="15110" width="9.44140625" style="679" customWidth="1"/>
    <col min="15111" max="15111" width="10.88671875" style="679" customWidth="1"/>
    <col min="15112" max="15112" width="8.88671875" style="679" customWidth="1"/>
    <col min="15113" max="15360" width="8.88671875" style="679"/>
    <col min="15361" max="15361" width="44.33203125" style="679" bestFit="1" customWidth="1"/>
    <col min="15362" max="15362" width="11.44140625" style="679" customWidth="1"/>
    <col min="15363" max="15363" width="12.5546875" style="679" customWidth="1"/>
    <col min="15364" max="15364" width="12" style="679" customWidth="1"/>
    <col min="15365" max="15365" width="11.109375" style="679" customWidth="1"/>
    <col min="15366" max="15366" width="9.44140625" style="679" customWidth="1"/>
    <col min="15367" max="15367" width="10.88671875" style="679" customWidth="1"/>
    <col min="15368" max="15368" width="8.88671875" style="679" customWidth="1"/>
    <col min="15369" max="15616" width="8.88671875" style="679"/>
    <col min="15617" max="15617" width="44.33203125" style="679" bestFit="1" customWidth="1"/>
    <col min="15618" max="15618" width="11.44140625" style="679" customWidth="1"/>
    <col min="15619" max="15619" width="12.5546875" style="679" customWidth="1"/>
    <col min="15620" max="15620" width="12" style="679" customWidth="1"/>
    <col min="15621" max="15621" width="11.109375" style="679" customWidth="1"/>
    <col min="15622" max="15622" width="9.44140625" style="679" customWidth="1"/>
    <col min="15623" max="15623" width="10.88671875" style="679" customWidth="1"/>
    <col min="15624" max="15624" width="8.88671875" style="679" customWidth="1"/>
    <col min="15625" max="15872" width="8.88671875" style="679"/>
    <col min="15873" max="15873" width="44.33203125" style="679" bestFit="1" customWidth="1"/>
    <col min="15874" max="15874" width="11.44140625" style="679" customWidth="1"/>
    <col min="15875" max="15875" width="12.5546875" style="679" customWidth="1"/>
    <col min="15876" max="15876" width="12" style="679" customWidth="1"/>
    <col min="15877" max="15877" width="11.109375" style="679" customWidth="1"/>
    <col min="15878" max="15878" width="9.44140625" style="679" customWidth="1"/>
    <col min="15879" max="15879" width="10.88671875" style="679" customWidth="1"/>
    <col min="15880" max="15880" width="8.88671875" style="679" customWidth="1"/>
    <col min="15881" max="16128" width="8.88671875" style="679"/>
    <col min="16129" max="16129" width="44.33203125" style="679" bestFit="1" customWidth="1"/>
    <col min="16130" max="16130" width="11.44140625" style="679" customWidth="1"/>
    <col min="16131" max="16131" width="12.5546875" style="679" customWidth="1"/>
    <col min="16132" max="16132" width="12" style="679" customWidth="1"/>
    <col min="16133" max="16133" width="11.109375" style="679" customWidth="1"/>
    <col min="16134" max="16134" width="9.44140625" style="679" customWidth="1"/>
    <col min="16135" max="16135" width="10.88671875" style="679" customWidth="1"/>
    <col min="16136" max="16136" width="8.88671875" style="679" customWidth="1"/>
    <col min="16137" max="16384" width="8.88671875" style="679"/>
  </cols>
  <sheetData>
    <row r="1" spans="1:22">
      <c r="A1" s="3366" t="s">
        <v>680</v>
      </c>
      <c r="B1" s="3366"/>
      <c r="C1" s="3366"/>
      <c r="D1" s="3366"/>
      <c r="E1" s="3366"/>
      <c r="F1" s="3366"/>
      <c r="G1" s="3366"/>
      <c r="H1" s="3366"/>
      <c r="I1" s="773" t="s">
        <v>45</v>
      </c>
      <c r="J1" s="773"/>
      <c r="K1" s="773"/>
    </row>
    <row r="2" spans="1:22">
      <c r="A2" s="3367" t="s">
        <v>37</v>
      </c>
      <c r="B2" s="3367"/>
      <c r="C2" s="3367"/>
      <c r="D2" s="3367"/>
      <c r="E2" s="3367"/>
      <c r="F2" s="3367"/>
      <c r="G2" s="3367"/>
      <c r="H2" s="3367"/>
      <c r="I2" s="772"/>
      <c r="J2" s="772"/>
      <c r="K2" s="772"/>
    </row>
    <row r="3" spans="1:22">
      <c r="A3" s="3367" t="s">
        <v>673</v>
      </c>
      <c r="B3" s="3367"/>
      <c r="C3" s="3367"/>
      <c r="D3" s="3367"/>
      <c r="E3" s="3367"/>
      <c r="F3" s="3367"/>
      <c r="G3" s="3367"/>
      <c r="H3" s="3367"/>
      <c r="I3" s="772"/>
      <c r="J3" s="772"/>
      <c r="K3" s="772"/>
    </row>
    <row r="4" spans="1:22" ht="16.2" thickBot="1">
      <c r="A4" s="737" t="s">
        <v>45</v>
      </c>
      <c r="B4" s="737"/>
      <c r="C4" s="737"/>
      <c r="D4" s="682"/>
      <c r="E4" s="737"/>
      <c r="F4" s="737"/>
      <c r="G4" s="3368" t="s">
        <v>672</v>
      </c>
      <c r="H4" s="3368"/>
    </row>
    <row r="5" spans="1:22" ht="21.75" customHeight="1" thickTop="1">
      <c r="A5" s="3369" t="s">
        <v>679</v>
      </c>
      <c r="B5" s="771">
        <v>2021</v>
      </c>
      <c r="C5" s="770">
        <v>2022</v>
      </c>
      <c r="D5" s="770">
        <v>2023</v>
      </c>
      <c r="E5" s="3380" t="s">
        <v>678</v>
      </c>
      <c r="F5" s="3381"/>
      <c r="G5" s="3381"/>
      <c r="H5" s="3382"/>
    </row>
    <row r="6" spans="1:22">
      <c r="A6" s="3370"/>
      <c r="B6" s="3364" t="s">
        <v>677</v>
      </c>
      <c r="C6" s="3364" t="s">
        <v>668</v>
      </c>
      <c r="D6" s="3364" t="s">
        <v>666</v>
      </c>
      <c r="E6" s="3383" t="s">
        <v>418</v>
      </c>
      <c r="F6" s="3384"/>
      <c r="G6" s="3385" t="s">
        <v>458</v>
      </c>
      <c r="H6" s="3386"/>
    </row>
    <row r="7" spans="1:22">
      <c r="A7" s="3370"/>
      <c r="B7" s="3365"/>
      <c r="C7" s="3365"/>
      <c r="D7" s="3365"/>
      <c r="E7" s="769" t="s">
        <v>343</v>
      </c>
      <c r="F7" s="768" t="s">
        <v>665</v>
      </c>
      <c r="G7" s="767" t="s">
        <v>343</v>
      </c>
      <c r="H7" s="766" t="s">
        <v>665</v>
      </c>
    </row>
    <row r="8" spans="1:22" ht="24" customHeight="1">
      <c r="A8" s="763" t="s">
        <v>664</v>
      </c>
      <c r="B8" s="761">
        <v>1230445.1648370826</v>
      </c>
      <c r="C8" s="761">
        <v>1081391.2723248687</v>
      </c>
      <c r="D8" s="724">
        <v>1480440.1187676254</v>
      </c>
      <c r="E8" s="761">
        <v>-149053.8925122139</v>
      </c>
      <c r="F8" s="762">
        <v>-12.113818378241133</v>
      </c>
      <c r="G8" s="761">
        <v>399048.84644275671</v>
      </c>
      <c r="H8" s="760">
        <v>36.901430282939764</v>
      </c>
      <c r="K8" s="684"/>
      <c r="P8" s="684"/>
      <c r="Q8" s="684"/>
      <c r="R8" s="684"/>
      <c r="S8" s="684"/>
      <c r="T8" s="684"/>
      <c r="U8" s="684"/>
      <c r="V8" s="684"/>
    </row>
    <row r="9" spans="1:22" ht="24" customHeight="1">
      <c r="A9" s="757" t="s">
        <v>663</v>
      </c>
      <c r="B9" s="755">
        <v>1380797.922174992</v>
      </c>
      <c r="C9" s="755">
        <v>1276263.7081451809</v>
      </c>
      <c r="D9" s="712">
        <v>1691798.2084607654</v>
      </c>
      <c r="E9" s="755">
        <v>-104534.21402981109</v>
      </c>
      <c r="F9" s="756">
        <v>-7.5705657106690802</v>
      </c>
      <c r="G9" s="755">
        <v>415534.50031558448</v>
      </c>
      <c r="H9" s="754">
        <v>32.558670881544451</v>
      </c>
      <c r="K9" s="684"/>
      <c r="P9" s="684"/>
      <c r="Q9" s="684"/>
      <c r="R9" s="684"/>
      <c r="S9" s="684"/>
      <c r="T9" s="684"/>
      <c r="U9" s="684"/>
      <c r="V9" s="684"/>
    </row>
    <row r="10" spans="1:22" ht="24" customHeight="1">
      <c r="A10" s="757" t="s">
        <v>662</v>
      </c>
      <c r="B10" s="755">
        <v>150352.75733790954</v>
      </c>
      <c r="C10" s="755">
        <v>194872.43582031215</v>
      </c>
      <c r="D10" s="755">
        <v>211358.08969314012</v>
      </c>
      <c r="E10" s="755">
        <v>44519.678482402611</v>
      </c>
      <c r="F10" s="756">
        <v>29.610151001319572</v>
      </c>
      <c r="G10" s="755">
        <v>16485.65387282797</v>
      </c>
      <c r="H10" s="754">
        <v>8.4597156100768665</v>
      </c>
      <c r="K10" s="684"/>
      <c r="P10" s="684"/>
      <c r="Q10" s="684"/>
      <c r="R10" s="684"/>
      <c r="S10" s="684"/>
      <c r="T10" s="684"/>
      <c r="U10" s="684"/>
      <c r="V10" s="684"/>
    </row>
    <row r="11" spans="1:22" ht="24" customHeight="1">
      <c r="A11" s="758" t="s">
        <v>661</v>
      </c>
      <c r="B11" s="712">
        <v>89405.79215902953</v>
      </c>
      <c r="C11" s="712">
        <v>99946.289552630158</v>
      </c>
      <c r="D11" s="712">
        <v>110843.20467998237</v>
      </c>
      <c r="E11" s="755">
        <v>10540.497393600628</v>
      </c>
      <c r="F11" s="756">
        <v>11.78950170795628</v>
      </c>
      <c r="G11" s="755">
        <v>10896.915127352215</v>
      </c>
      <c r="H11" s="754">
        <v>10.902771054461276</v>
      </c>
      <c r="K11" s="684"/>
      <c r="P11" s="684"/>
      <c r="Q11" s="684"/>
      <c r="R11" s="684"/>
      <c r="S11" s="684"/>
      <c r="T11" s="684"/>
      <c r="U11" s="684"/>
      <c r="V11" s="684"/>
    </row>
    <row r="12" spans="1:22" ht="24" customHeight="1">
      <c r="A12" s="758" t="s">
        <v>660</v>
      </c>
      <c r="B12" s="755">
        <v>60946.965178880004</v>
      </c>
      <c r="C12" s="755">
        <v>94926.146267681994</v>
      </c>
      <c r="D12" s="712">
        <v>100514.88501315773</v>
      </c>
      <c r="E12" s="755">
        <v>33979.18108880199</v>
      </c>
      <c r="F12" s="756">
        <v>55.752047684528215</v>
      </c>
      <c r="G12" s="755">
        <v>5588.7387454757409</v>
      </c>
      <c r="H12" s="754">
        <v>5.8874598466433801</v>
      </c>
      <c r="K12" s="684"/>
      <c r="P12" s="684"/>
      <c r="Q12" s="684"/>
      <c r="R12" s="684"/>
      <c r="S12" s="684"/>
      <c r="T12" s="684"/>
      <c r="U12" s="684"/>
      <c r="V12" s="684"/>
    </row>
    <row r="13" spans="1:22" ht="24" customHeight="1">
      <c r="A13" s="763" t="s">
        <v>659</v>
      </c>
      <c r="B13" s="761">
        <v>3933962.8970427942</v>
      </c>
      <c r="C13" s="761">
        <v>4365171.9948626515</v>
      </c>
      <c r="D13" s="724">
        <v>4620199.4993255436</v>
      </c>
      <c r="E13" s="761">
        <v>431209.09781985683</v>
      </c>
      <c r="F13" s="762">
        <v>10.961188732715343</v>
      </c>
      <c r="G13" s="761">
        <v>255027.50446289312</v>
      </c>
      <c r="H13" s="760">
        <v>5.8423243061907684</v>
      </c>
      <c r="K13" s="684"/>
      <c r="P13" s="684"/>
      <c r="Q13" s="684"/>
      <c r="R13" s="684"/>
      <c r="S13" s="684"/>
      <c r="T13" s="684"/>
      <c r="U13" s="684"/>
      <c r="V13" s="684"/>
    </row>
    <row r="14" spans="1:22" ht="24" customHeight="1">
      <c r="A14" s="757" t="s">
        <v>658</v>
      </c>
      <c r="B14" s="755">
        <v>5106012.1252668658</v>
      </c>
      <c r="C14" s="755">
        <v>5706478.0924236048</v>
      </c>
      <c r="D14" s="712">
        <v>6142037.7277535126</v>
      </c>
      <c r="E14" s="755">
        <v>600465.96715673897</v>
      </c>
      <c r="F14" s="756">
        <v>11.759979264157263</v>
      </c>
      <c r="G14" s="755">
        <v>435559.63532990776</v>
      </c>
      <c r="H14" s="754">
        <v>7.6327224651610068</v>
      </c>
      <c r="K14" s="684"/>
      <c r="P14" s="684"/>
      <c r="Q14" s="684"/>
      <c r="R14" s="684"/>
      <c r="S14" s="684"/>
      <c r="T14" s="684"/>
      <c r="U14" s="684"/>
      <c r="V14" s="684"/>
    </row>
    <row r="15" spans="1:22" ht="24" customHeight="1">
      <c r="A15" s="757" t="s">
        <v>657</v>
      </c>
      <c r="B15" s="755">
        <v>468863.91734101978</v>
      </c>
      <c r="C15" s="755">
        <v>693415.86742167035</v>
      </c>
      <c r="D15" s="712">
        <v>897808.21900000004</v>
      </c>
      <c r="E15" s="755">
        <v>224551.95008065057</v>
      </c>
      <c r="F15" s="756">
        <v>47.892776939225783</v>
      </c>
      <c r="G15" s="765">
        <v>204392.35157832969</v>
      </c>
      <c r="H15" s="754">
        <v>29.476157264517493</v>
      </c>
      <c r="K15" s="684"/>
      <c r="P15" s="684"/>
      <c r="Q15" s="684"/>
      <c r="R15" s="684"/>
      <c r="S15" s="684"/>
      <c r="T15" s="684"/>
      <c r="U15" s="684"/>
      <c r="V15" s="684"/>
    </row>
    <row r="16" spans="1:22" ht="24" customHeight="1">
      <c r="A16" s="764" t="s">
        <v>656</v>
      </c>
      <c r="B16" s="755">
        <v>766480.11738267005</v>
      </c>
      <c r="C16" s="755">
        <v>957898.4374216703</v>
      </c>
      <c r="D16" s="712">
        <v>1089858.7990000001</v>
      </c>
      <c r="E16" s="755">
        <v>191418.32003900025</v>
      </c>
      <c r="F16" s="756">
        <v>24.973683687013821</v>
      </c>
      <c r="G16" s="755">
        <v>131960.36157832982</v>
      </c>
      <c r="H16" s="754">
        <v>13.776028483094851</v>
      </c>
      <c r="K16" s="684"/>
      <c r="P16" s="684"/>
      <c r="Q16" s="684"/>
      <c r="R16" s="684"/>
      <c r="S16" s="684"/>
      <c r="T16" s="684"/>
      <c r="U16" s="684"/>
      <c r="V16" s="684"/>
    </row>
    <row r="17" spans="1:22" ht="24" customHeight="1">
      <c r="A17" s="764" t="s">
        <v>655</v>
      </c>
      <c r="B17" s="755">
        <v>297616.20004165027</v>
      </c>
      <c r="C17" s="712">
        <v>264482.57</v>
      </c>
      <c r="D17" s="712">
        <v>192050.58000000002</v>
      </c>
      <c r="E17" s="755">
        <v>-33133.630041650264</v>
      </c>
      <c r="F17" s="756">
        <v>-11.133006213039927</v>
      </c>
      <c r="G17" s="755">
        <v>-72431.989999999991</v>
      </c>
      <c r="H17" s="754">
        <v>-27.386299974323446</v>
      </c>
      <c r="K17" s="684"/>
      <c r="P17" s="684"/>
      <c r="Q17" s="684"/>
      <c r="R17" s="684"/>
      <c r="S17" s="684"/>
      <c r="T17" s="684"/>
      <c r="U17" s="684"/>
      <c r="V17" s="684"/>
    </row>
    <row r="18" spans="1:22" ht="24" customHeight="1">
      <c r="A18" s="757" t="s">
        <v>654</v>
      </c>
      <c r="B18" s="755">
        <v>8438.9869164149986</v>
      </c>
      <c r="C18" s="755">
        <v>6109.0695012799997</v>
      </c>
      <c r="D18" s="712">
        <v>5925.8172462274988</v>
      </c>
      <c r="E18" s="755">
        <v>-2329.9174151349989</v>
      </c>
      <c r="F18" s="756">
        <v>-27.608970581563376</v>
      </c>
      <c r="G18" s="755">
        <v>-183.25225505250091</v>
      </c>
      <c r="H18" s="754">
        <v>-2.9996754008790547</v>
      </c>
      <c r="K18" s="684"/>
      <c r="P18" s="684"/>
      <c r="Q18" s="684"/>
      <c r="R18" s="684"/>
      <c r="S18" s="684"/>
      <c r="T18" s="684"/>
      <c r="U18" s="684"/>
      <c r="V18" s="684"/>
    </row>
    <row r="19" spans="1:22" ht="24" customHeight="1">
      <c r="A19" s="758" t="s">
        <v>653</v>
      </c>
      <c r="B19" s="755">
        <v>219517.08845277989</v>
      </c>
      <c r="C19" s="755">
        <v>236589.02106983095</v>
      </c>
      <c r="D19" s="755">
        <v>253254.38845443452</v>
      </c>
      <c r="E19" s="755">
        <v>17071.932617051061</v>
      </c>
      <c r="F19" s="756">
        <v>7.7770403832243735</v>
      </c>
      <c r="G19" s="755">
        <v>16665.367384603567</v>
      </c>
      <c r="H19" s="754">
        <v>7.0440155292263817</v>
      </c>
      <c r="K19" s="684"/>
      <c r="P19" s="684"/>
      <c r="Q19" s="684"/>
      <c r="R19" s="684"/>
      <c r="S19" s="684"/>
      <c r="T19" s="684"/>
      <c r="U19" s="684"/>
      <c r="V19" s="684"/>
    </row>
    <row r="20" spans="1:22" ht="24" customHeight="1">
      <c r="A20" s="764" t="s">
        <v>652</v>
      </c>
      <c r="B20" s="755">
        <v>1928.6361881708099</v>
      </c>
      <c r="C20" s="755">
        <v>1560.2767459608099</v>
      </c>
      <c r="D20" s="755">
        <v>1045.47930321081</v>
      </c>
      <c r="E20" s="755">
        <v>-368.35944221</v>
      </c>
      <c r="F20" s="756">
        <v>-19.099477883351643</v>
      </c>
      <c r="G20" s="755">
        <v>-514.79744274999985</v>
      </c>
      <c r="H20" s="754">
        <v>-32.993982899680432</v>
      </c>
      <c r="K20" s="684"/>
      <c r="P20" s="684"/>
      <c r="Q20" s="684"/>
      <c r="R20" s="684"/>
      <c r="S20" s="684"/>
      <c r="T20" s="684"/>
      <c r="U20" s="684"/>
      <c r="V20" s="684"/>
    </row>
    <row r="21" spans="1:22" ht="24" customHeight="1">
      <c r="A21" s="764" t="s">
        <v>651</v>
      </c>
      <c r="B21" s="755">
        <v>217588.45226460908</v>
      </c>
      <c r="C21" s="755">
        <v>235028.74432387014</v>
      </c>
      <c r="D21" s="755">
        <v>252208.90915122372</v>
      </c>
      <c r="E21" s="755">
        <v>17440.292059261061</v>
      </c>
      <c r="F21" s="756">
        <v>8.0152654599757618</v>
      </c>
      <c r="G21" s="755">
        <v>17180.164827353583</v>
      </c>
      <c r="H21" s="754">
        <v>7.3098143279356833</v>
      </c>
      <c r="K21" s="684"/>
      <c r="P21" s="684"/>
      <c r="Q21" s="684"/>
      <c r="R21" s="684"/>
      <c r="S21" s="684"/>
      <c r="T21" s="684"/>
      <c r="U21" s="684"/>
      <c r="V21" s="684"/>
    </row>
    <row r="22" spans="1:22" ht="24" customHeight="1">
      <c r="A22" s="757" t="s">
        <v>650</v>
      </c>
      <c r="B22" s="755">
        <v>4409192.1325566508</v>
      </c>
      <c r="C22" s="755">
        <v>4770364.1344308238</v>
      </c>
      <c r="D22" s="712">
        <v>4985049.3030528501</v>
      </c>
      <c r="E22" s="755">
        <v>361172.00187417306</v>
      </c>
      <c r="F22" s="756">
        <v>8.1913418834109422</v>
      </c>
      <c r="G22" s="755">
        <v>214685.16862202622</v>
      </c>
      <c r="H22" s="754">
        <v>4.5003937345684699</v>
      </c>
      <c r="K22" s="684"/>
      <c r="P22" s="684"/>
      <c r="Q22" s="684"/>
      <c r="R22" s="684"/>
      <c r="S22" s="684"/>
      <c r="T22" s="684"/>
      <c r="U22" s="684"/>
      <c r="V22" s="684"/>
    </row>
    <row r="23" spans="1:22" ht="24" customHeight="1">
      <c r="A23" s="757" t="s">
        <v>649</v>
      </c>
      <c r="B23" s="755">
        <v>1172049.2282240717</v>
      </c>
      <c r="C23" s="755">
        <v>1341306.0975609538</v>
      </c>
      <c r="D23" s="755">
        <v>1521838.2284279685</v>
      </c>
      <c r="E23" s="755">
        <v>169256.86933688214</v>
      </c>
      <c r="F23" s="756">
        <v>14.441105822265317</v>
      </c>
      <c r="G23" s="755">
        <v>180532.13086701464</v>
      </c>
      <c r="H23" s="754">
        <v>13.459428179391439</v>
      </c>
      <c r="K23" s="684"/>
      <c r="P23" s="684"/>
      <c r="Q23" s="684"/>
      <c r="R23" s="684"/>
      <c r="S23" s="684"/>
      <c r="T23" s="684"/>
      <c r="U23" s="684"/>
      <c r="V23" s="684"/>
    </row>
    <row r="24" spans="1:22" ht="24" customHeight="1">
      <c r="A24" s="763" t="s">
        <v>646</v>
      </c>
      <c r="B24" s="761">
        <v>5164408.061879877</v>
      </c>
      <c r="C24" s="761">
        <v>5446563.2671875199</v>
      </c>
      <c r="D24" s="724">
        <v>6100639.6180931693</v>
      </c>
      <c r="E24" s="761">
        <v>282155.20530764293</v>
      </c>
      <c r="F24" s="762">
        <v>5.4634568362310372</v>
      </c>
      <c r="G24" s="761">
        <v>654076.35090564936</v>
      </c>
      <c r="H24" s="760">
        <v>12.008973710928714</v>
      </c>
      <c r="K24" s="684"/>
      <c r="P24" s="684"/>
      <c r="Q24" s="684"/>
      <c r="R24" s="684"/>
      <c r="S24" s="684"/>
      <c r="T24" s="684"/>
      <c r="U24" s="684"/>
      <c r="V24" s="684"/>
    </row>
    <row r="25" spans="1:22" ht="24" customHeight="1">
      <c r="A25" s="757" t="s">
        <v>645</v>
      </c>
      <c r="B25" s="712">
        <v>2854213.3671112149</v>
      </c>
      <c r="C25" s="712">
        <v>2468153.631974855</v>
      </c>
      <c r="D25" s="712">
        <v>2618405.8371178708</v>
      </c>
      <c r="E25" s="755">
        <v>-386059.73513635993</v>
      </c>
      <c r="F25" s="756">
        <v>-13.525959186684625</v>
      </c>
      <c r="G25" s="755">
        <v>150252.20514301583</v>
      </c>
      <c r="H25" s="754">
        <v>6.087635842295354</v>
      </c>
      <c r="K25" s="684"/>
      <c r="P25" s="684"/>
      <c r="Q25" s="684"/>
      <c r="R25" s="684"/>
      <c r="S25" s="684"/>
      <c r="T25" s="684"/>
      <c r="U25" s="684"/>
      <c r="V25" s="684"/>
    </row>
    <row r="26" spans="1:22" ht="24" customHeight="1">
      <c r="A26" s="757" t="s">
        <v>644</v>
      </c>
      <c r="B26" s="712">
        <v>909247.46763585275</v>
      </c>
      <c r="C26" s="712">
        <v>873816.63633063249</v>
      </c>
      <c r="D26" s="712">
        <v>839788.7776792557</v>
      </c>
      <c r="E26" s="755">
        <v>-35430.831305220257</v>
      </c>
      <c r="F26" s="756">
        <v>-3.8967203722155492</v>
      </c>
      <c r="G26" s="755">
        <v>-34027.858651376795</v>
      </c>
      <c r="H26" s="754">
        <v>-3.8941646607082241</v>
      </c>
      <c r="K26" s="684"/>
      <c r="P26" s="684"/>
      <c r="Q26" s="684"/>
      <c r="R26" s="684"/>
      <c r="S26" s="684"/>
      <c r="T26" s="684"/>
      <c r="U26" s="684"/>
      <c r="V26" s="684"/>
    </row>
    <row r="27" spans="1:22" ht="24" customHeight="1">
      <c r="A27" s="759" t="s">
        <v>643</v>
      </c>
      <c r="B27" s="755">
        <v>549133.2057794031</v>
      </c>
      <c r="C27" s="755">
        <v>495886.9180680525</v>
      </c>
      <c r="D27" s="712">
        <v>496559.14553925948</v>
      </c>
      <c r="E27" s="755">
        <v>-53246.287711350597</v>
      </c>
      <c r="F27" s="756">
        <v>-9.6964246836569199</v>
      </c>
      <c r="G27" s="755">
        <v>672.2274712069775</v>
      </c>
      <c r="H27" s="754">
        <v>0.13556063826525971</v>
      </c>
      <c r="K27" s="684"/>
      <c r="P27" s="684"/>
      <c r="Q27" s="684"/>
      <c r="R27" s="684"/>
      <c r="S27" s="684"/>
      <c r="T27" s="684"/>
      <c r="U27" s="684"/>
      <c r="V27" s="684"/>
    </row>
    <row r="28" spans="1:22" ht="24" customHeight="1">
      <c r="A28" s="759" t="s">
        <v>642</v>
      </c>
      <c r="B28" s="755">
        <v>360114.24963262305</v>
      </c>
      <c r="C28" s="755">
        <v>377929.71989826381</v>
      </c>
      <c r="D28" s="712">
        <v>343229.63148812205</v>
      </c>
      <c r="E28" s="755">
        <v>17815.470265640761</v>
      </c>
      <c r="F28" s="756">
        <v>4.9471717055949691</v>
      </c>
      <c r="G28" s="755">
        <v>-34700.088410141761</v>
      </c>
      <c r="H28" s="754">
        <v>-9.1816246733606448</v>
      </c>
      <c r="K28" s="684"/>
      <c r="P28" s="684"/>
      <c r="Q28" s="684"/>
      <c r="R28" s="684"/>
      <c r="S28" s="684"/>
      <c r="T28" s="684"/>
      <c r="U28" s="684"/>
      <c r="V28" s="684"/>
    </row>
    <row r="29" spans="1:22" ht="24" customHeight="1">
      <c r="A29" s="758" t="s">
        <v>641</v>
      </c>
      <c r="B29" s="712">
        <v>1944965.8994753622</v>
      </c>
      <c r="C29" s="712">
        <v>1594336.9956442225</v>
      </c>
      <c r="D29" s="712">
        <v>1778617.0594386149</v>
      </c>
      <c r="E29" s="755">
        <v>-350628.90383113967</v>
      </c>
      <c r="F29" s="756">
        <v>-18.027509064591765</v>
      </c>
      <c r="G29" s="755">
        <v>184280.06379439239</v>
      </c>
      <c r="H29" s="754">
        <v>11.558413578675724</v>
      </c>
      <c r="K29" s="684"/>
      <c r="P29" s="684"/>
      <c r="Q29" s="684"/>
      <c r="R29" s="684"/>
      <c r="S29" s="684"/>
      <c r="T29" s="684"/>
      <c r="U29" s="684"/>
      <c r="V29" s="684"/>
    </row>
    <row r="30" spans="1:22" ht="24" customHeight="1">
      <c r="A30" s="757" t="s">
        <v>640</v>
      </c>
      <c r="B30" s="712">
        <v>2310194.6947686621</v>
      </c>
      <c r="C30" s="712">
        <v>2978409.635212665</v>
      </c>
      <c r="D30" s="712">
        <v>3482233.7809752985</v>
      </c>
      <c r="E30" s="755">
        <v>668214.94044400286</v>
      </c>
      <c r="F30" s="756">
        <v>28.924615832472789</v>
      </c>
      <c r="G30" s="755">
        <v>503824.14576263353</v>
      </c>
      <c r="H30" s="754">
        <v>16.915878185663317</v>
      </c>
      <c r="K30" s="684"/>
      <c r="P30" s="684"/>
      <c r="Q30" s="684"/>
      <c r="R30" s="684"/>
      <c r="S30" s="684"/>
      <c r="T30" s="684"/>
      <c r="U30" s="684"/>
      <c r="V30" s="684"/>
    </row>
    <row r="31" spans="1:22" ht="24" customHeight="1" thickBot="1">
      <c r="A31" s="753" t="s">
        <v>639</v>
      </c>
      <c r="B31" s="751">
        <v>5253813.8540389063</v>
      </c>
      <c r="C31" s="751">
        <v>5546509.5567401499</v>
      </c>
      <c r="D31" s="705">
        <v>6211482.822773152</v>
      </c>
      <c r="E31" s="751">
        <v>292695.70270124357</v>
      </c>
      <c r="F31" s="752">
        <v>5.571109118687783</v>
      </c>
      <c r="G31" s="751">
        <v>664973.26603300218</v>
      </c>
      <c r="H31" s="750">
        <v>11.989040300578278</v>
      </c>
      <c r="K31" s="684"/>
      <c r="P31" s="684"/>
      <c r="Q31" s="684"/>
      <c r="R31" s="684"/>
      <c r="S31" s="684"/>
      <c r="T31" s="684"/>
      <c r="U31" s="684"/>
      <c r="V31" s="684"/>
    </row>
    <row r="32" spans="1:22" ht="24" customHeight="1" thickTop="1">
      <c r="A32" s="749" t="s">
        <v>676</v>
      </c>
      <c r="B32" s="709"/>
      <c r="C32" s="709"/>
      <c r="D32" s="709"/>
      <c r="E32" s="709"/>
      <c r="F32" s="709"/>
      <c r="G32" s="709"/>
      <c r="H32" s="748"/>
      <c r="P32" s="684"/>
      <c r="Q32" s="684"/>
      <c r="R32" s="684"/>
      <c r="S32" s="684"/>
      <c r="T32" s="684"/>
      <c r="U32" s="684"/>
      <c r="V32" s="684"/>
    </row>
    <row r="33" spans="1:22" ht="24" customHeight="1">
      <c r="A33" s="747" t="s">
        <v>634</v>
      </c>
      <c r="B33" s="746"/>
      <c r="C33" s="746"/>
      <c r="D33" s="746"/>
      <c r="E33" s="746"/>
      <c r="F33" s="746"/>
      <c r="G33" s="746"/>
      <c r="H33" s="745"/>
      <c r="P33" s="684"/>
      <c r="Q33" s="684"/>
      <c r="R33" s="684"/>
      <c r="S33" s="684"/>
      <c r="T33" s="684"/>
      <c r="U33" s="684"/>
      <c r="V33" s="684"/>
    </row>
    <row r="34" spans="1:22" ht="24" customHeight="1">
      <c r="A34" s="744" t="s">
        <v>675</v>
      </c>
      <c r="B34" s="742">
        <v>828549.72768758994</v>
      </c>
      <c r="C34" s="742">
        <v>818673.68904308008</v>
      </c>
      <c r="D34" s="686">
        <v>842213.17762462003</v>
      </c>
      <c r="E34" s="742">
        <v>-9876.0386445098557</v>
      </c>
      <c r="F34" s="742">
        <v>-1.1919669169493325</v>
      </c>
      <c r="G34" s="742">
        <v>23539.488581539947</v>
      </c>
      <c r="H34" s="742">
        <v>2.8753200324606079</v>
      </c>
      <c r="P34" s="684"/>
      <c r="Q34" s="684"/>
      <c r="R34" s="684"/>
      <c r="S34" s="684"/>
      <c r="T34" s="684"/>
      <c r="U34" s="684"/>
      <c r="V34" s="684"/>
    </row>
    <row r="35" spans="1:22" ht="24" customHeight="1">
      <c r="A35" s="744" t="s">
        <v>633</v>
      </c>
      <c r="B35" s="690">
        <v>1.0973963749568576</v>
      </c>
      <c r="C35" s="690">
        <v>1.0673564425308539</v>
      </c>
      <c r="D35" s="690">
        <v>0.99712139395372312</v>
      </c>
      <c r="E35" s="742">
        <v>-3.0039932426003668E-2</v>
      </c>
      <c r="F35" s="742">
        <v>-2.7373821448229805</v>
      </c>
      <c r="G35" s="742">
        <v>-7.023504857713081E-2</v>
      </c>
      <c r="H35" s="742">
        <v>-6.580280567810461</v>
      </c>
      <c r="P35" s="684"/>
      <c r="Q35" s="684"/>
      <c r="R35" s="684"/>
      <c r="S35" s="684"/>
      <c r="T35" s="684"/>
      <c r="U35" s="684"/>
      <c r="V35" s="684"/>
    </row>
    <row r="36" spans="1:22" ht="24" customHeight="1">
      <c r="A36" s="744" t="s">
        <v>632</v>
      </c>
      <c r="B36" s="690">
        <v>3.4448304932488187</v>
      </c>
      <c r="C36" s="690">
        <v>3.0148197810776063</v>
      </c>
      <c r="D36" s="690">
        <v>3.1089585234261339</v>
      </c>
      <c r="E36" s="742">
        <v>-0.43001071217121245</v>
      </c>
      <c r="F36" s="742">
        <v>-12.482782912365289</v>
      </c>
      <c r="G36" s="742">
        <v>9.4138742348527593E-2</v>
      </c>
      <c r="H36" s="742">
        <v>3.1225329931621646</v>
      </c>
      <c r="P36" s="684"/>
      <c r="Q36" s="684"/>
      <c r="R36" s="684"/>
      <c r="S36" s="684"/>
      <c r="T36" s="684"/>
      <c r="U36" s="684"/>
      <c r="V36" s="684"/>
    </row>
    <row r="37" spans="1:22" ht="24" customHeight="1">
      <c r="A37" s="744" t="s">
        <v>631</v>
      </c>
      <c r="B37" s="743">
        <v>6.233069530169649</v>
      </c>
      <c r="C37" s="743">
        <v>6.6529110927625181</v>
      </c>
      <c r="D37" s="688">
        <v>7.2435812929209051</v>
      </c>
      <c r="E37" s="742">
        <v>0.41984156259286909</v>
      </c>
      <c r="F37" s="742">
        <v>6.7357112023334356</v>
      </c>
      <c r="G37" s="742">
        <v>0.590670200158387</v>
      </c>
      <c r="H37" s="742">
        <v>8.8783720678449711</v>
      </c>
      <c r="P37" s="684"/>
      <c r="Q37" s="684"/>
      <c r="R37" s="684"/>
      <c r="S37" s="684"/>
      <c r="T37" s="684"/>
      <c r="U37" s="684"/>
      <c r="V37" s="684"/>
    </row>
    <row r="45" spans="1:22">
      <c r="B45" s="685"/>
      <c r="C45" s="685"/>
      <c r="D45" s="685"/>
      <c r="E45" s="685"/>
      <c r="F45" s="685"/>
      <c r="G45" s="685"/>
      <c r="H45" s="685"/>
    </row>
    <row r="46" spans="1:22">
      <c r="B46" s="685"/>
      <c r="C46" s="685"/>
      <c r="D46" s="685"/>
      <c r="E46" s="685"/>
      <c r="F46" s="685"/>
      <c r="G46" s="685"/>
      <c r="H46" s="685"/>
    </row>
    <row r="47" spans="1:22">
      <c r="B47" s="685"/>
      <c r="C47" s="685"/>
      <c r="D47" s="685"/>
      <c r="E47" s="685"/>
      <c r="F47" s="685"/>
      <c r="G47" s="685"/>
      <c r="H47" s="685"/>
    </row>
    <row r="48" spans="1:22">
      <c r="B48" s="685"/>
      <c r="C48" s="685"/>
      <c r="D48" s="685"/>
      <c r="E48" s="685"/>
      <c r="F48" s="685"/>
      <c r="G48" s="685"/>
      <c r="H48" s="68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topLeftCell="A30" zoomScale="91" zoomScaleNormal="91" workbookViewId="0">
      <selection activeCell="I30" sqref="I30"/>
    </sheetView>
  </sheetViews>
  <sheetFormatPr defaultColWidth="11" defaultRowHeight="17.100000000000001" customHeight="1"/>
  <cols>
    <col min="1" max="1" width="55.33203125" style="680" customWidth="1"/>
    <col min="2" max="2" width="12.44140625" style="680" customWidth="1"/>
    <col min="3" max="3" width="12.88671875" style="680" customWidth="1"/>
    <col min="4" max="5" width="13" style="680" customWidth="1"/>
    <col min="6" max="6" width="12.109375" style="680" bestFit="1" customWidth="1"/>
    <col min="7" max="7" width="2.5546875" style="680" customWidth="1"/>
    <col min="8" max="8" width="10" style="680" bestFit="1" customWidth="1"/>
    <col min="9" max="9" width="12.109375" style="680" bestFit="1" customWidth="1"/>
    <col min="10" max="10" width="2.109375" style="680" customWidth="1"/>
    <col min="11" max="11" width="8.6640625" style="680" bestFit="1" customWidth="1"/>
    <col min="12" max="254" width="11" style="679"/>
    <col min="255" max="255" width="46.6640625" style="679" bestFit="1" customWidth="1"/>
    <col min="256" max="256" width="11.88671875" style="679" customWidth="1"/>
    <col min="257" max="257" width="12.44140625" style="679" customWidth="1"/>
    <col min="258" max="258" width="12.5546875" style="679" customWidth="1"/>
    <col min="259" max="259" width="11.6640625" style="679" customWidth="1"/>
    <col min="260" max="260" width="10.6640625" style="679" customWidth="1"/>
    <col min="261" max="261" width="2.44140625" style="679" bestFit="1" customWidth="1"/>
    <col min="262" max="262" width="8.5546875" style="679" customWidth="1"/>
    <col min="263" max="263" width="12.44140625" style="679" customWidth="1"/>
    <col min="264" max="264" width="2.109375" style="679" customWidth="1"/>
    <col min="265" max="265" width="9.44140625" style="679" customWidth="1"/>
    <col min="266" max="510" width="11" style="679"/>
    <col min="511" max="511" width="46.6640625" style="679" bestFit="1" customWidth="1"/>
    <col min="512" max="512" width="11.88671875" style="679" customWidth="1"/>
    <col min="513" max="513" width="12.44140625" style="679" customWidth="1"/>
    <col min="514" max="514" width="12.5546875" style="679" customWidth="1"/>
    <col min="515" max="515" width="11.6640625" style="679" customWidth="1"/>
    <col min="516" max="516" width="10.6640625" style="679" customWidth="1"/>
    <col min="517" max="517" width="2.44140625" style="679" bestFit="1" customWidth="1"/>
    <col min="518" max="518" width="8.5546875" style="679" customWidth="1"/>
    <col min="519" max="519" width="12.44140625" style="679" customWidth="1"/>
    <col min="520" max="520" width="2.109375" style="679" customWidth="1"/>
    <col min="521" max="521" width="9.44140625" style="679" customWidth="1"/>
    <col min="522" max="766" width="11" style="679"/>
    <col min="767" max="767" width="46.6640625" style="679" bestFit="1" customWidth="1"/>
    <col min="768" max="768" width="11.88671875" style="679" customWidth="1"/>
    <col min="769" max="769" width="12.44140625" style="679" customWidth="1"/>
    <col min="770" max="770" width="12.5546875" style="679" customWidth="1"/>
    <col min="771" max="771" width="11.6640625" style="679" customWidth="1"/>
    <col min="772" max="772" width="10.6640625" style="679" customWidth="1"/>
    <col min="773" max="773" width="2.44140625" style="679" bestFit="1" customWidth="1"/>
    <col min="774" max="774" width="8.5546875" style="679" customWidth="1"/>
    <col min="775" max="775" width="12.44140625" style="679" customWidth="1"/>
    <col min="776" max="776" width="2.109375" style="679" customWidth="1"/>
    <col min="777" max="777" width="9.44140625" style="679" customWidth="1"/>
    <col min="778" max="1022" width="11" style="679"/>
    <col min="1023" max="1023" width="46.6640625" style="679" bestFit="1" customWidth="1"/>
    <col min="1024" max="1024" width="11.88671875" style="679" customWidth="1"/>
    <col min="1025" max="1025" width="12.44140625" style="679" customWidth="1"/>
    <col min="1026" max="1026" width="12.5546875" style="679" customWidth="1"/>
    <col min="1027" max="1027" width="11.6640625" style="679" customWidth="1"/>
    <col min="1028" max="1028" width="10.6640625" style="679" customWidth="1"/>
    <col min="1029" max="1029" width="2.44140625" style="679" bestFit="1" customWidth="1"/>
    <col min="1030" max="1030" width="8.5546875" style="679" customWidth="1"/>
    <col min="1031" max="1031" width="12.44140625" style="679" customWidth="1"/>
    <col min="1032" max="1032" width="2.109375" style="679" customWidth="1"/>
    <col min="1033" max="1033" width="9.44140625" style="679" customWidth="1"/>
    <col min="1034" max="1278" width="11" style="679"/>
    <col min="1279" max="1279" width="46.6640625" style="679" bestFit="1" customWidth="1"/>
    <col min="1280" max="1280" width="11.88671875" style="679" customWidth="1"/>
    <col min="1281" max="1281" width="12.44140625" style="679" customWidth="1"/>
    <col min="1282" max="1282" width="12.5546875" style="679" customWidth="1"/>
    <col min="1283" max="1283" width="11.6640625" style="679" customWidth="1"/>
    <col min="1284" max="1284" width="10.6640625" style="679" customWidth="1"/>
    <col min="1285" max="1285" width="2.44140625" style="679" bestFit="1" customWidth="1"/>
    <col min="1286" max="1286" width="8.5546875" style="679" customWidth="1"/>
    <col min="1287" max="1287" width="12.44140625" style="679" customWidth="1"/>
    <col min="1288" max="1288" width="2.109375" style="679" customWidth="1"/>
    <col min="1289" max="1289" width="9.44140625" style="679" customWidth="1"/>
    <col min="1290" max="1534" width="11" style="679"/>
    <col min="1535" max="1535" width="46.6640625" style="679" bestFit="1" customWidth="1"/>
    <col min="1536" max="1536" width="11.88671875" style="679" customWidth="1"/>
    <col min="1537" max="1537" width="12.44140625" style="679" customWidth="1"/>
    <col min="1538" max="1538" width="12.5546875" style="679" customWidth="1"/>
    <col min="1539" max="1539" width="11.6640625" style="679" customWidth="1"/>
    <col min="1540" max="1540" width="10.6640625" style="679" customWidth="1"/>
    <col min="1541" max="1541" width="2.44140625" style="679" bestFit="1" customWidth="1"/>
    <col min="1542" max="1542" width="8.5546875" style="679" customWidth="1"/>
    <col min="1543" max="1543" width="12.44140625" style="679" customWidth="1"/>
    <col min="1544" max="1544" width="2.109375" style="679" customWidth="1"/>
    <col min="1545" max="1545" width="9.44140625" style="679" customWidth="1"/>
    <col min="1546" max="1790" width="11" style="679"/>
    <col min="1791" max="1791" width="46.6640625" style="679" bestFit="1" customWidth="1"/>
    <col min="1792" max="1792" width="11.88671875" style="679" customWidth="1"/>
    <col min="1793" max="1793" width="12.44140625" style="679" customWidth="1"/>
    <col min="1794" max="1794" width="12.5546875" style="679" customWidth="1"/>
    <col min="1795" max="1795" width="11.6640625" style="679" customWidth="1"/>
    <col min="1796" max="1796" width="10.6640625" style="679" customWidth="1"/>
    <col min="1797" max="1797" width="2.44140625" style="679" bestFit="1" customWidth="1"/>
    <col min="1798" max="1798" width="8.5546875" style="679" customWidth="1"/>
    <col min="1799" max="1799" width="12.44140625" style="679" customWidth="1"/>
    <col min="1800" max="1800" width="2.109375" style="679" customWidth="1"/>
    <col min="1801" max="1801" width="9.44140625" style="679" customWidth="1"/>
    <col min="1802" max="2046" width="11" style="679"/>
    <col min="2047" max="2047" width="46.6640625" style="679" bestFit="1" customWidth="1"/>
    <col min="2048" max="2048" width="11.88671875" style="679" customWidth="1"/>
    <col min="2049" max="2049" width="12.44140625" style="679" customWidth="1"/>
    <col min="2050" max="2050" width="12.5546875" style="679" customWidth="1"/>
    <col min="2051" max="2051" width="11.6640625" style="679" customWidth="1"/>
    <col min="2052" max="2052" width="10.6640625" style="679" customWidth="1"/>
    <col min="2053" max="2053" width="2.44140625" style="679" bestFit="1" customWidth="1"/>
    <col min="2054" max="2054" width="8.5546875" style="679" customWidth="1"/>
    <col min="2055" max="2055" width="12.44140625" style="679" customWidth="1"/>
    <col min="2056" max="2056" width="2.109375" style="679" customWidth="1"/>
    <col min="2057" max="2057" width="9.44140625" style="679" customWidth="1"/>
    <col min="2058" max="2302" width="11" style="679"/>
    <col min="2303" max="2303" width="46.6640625" style="679" bestFit="1" customWidth="1"/>
    <col min="2304" max="2304" width="11.88671875" style="679" customWidth="1"/>
    <col min="2305" max="2305" width="12.44140625" style="679" customWidth="1"/>
    <col min="2306" max="2306" width="12.5546875" style="679" customWidth="1"/>
    <col min="2307" max="2307" width="11.6640625" style="679" customWidth="1"/>
    <col min="2308" max="2308" width="10.6640625" style="679" customWidth="1"/>
    <col min="2309" max="2309" width="2.44140625" style="679" bestFit="1" customWidth="1"/>
    <col min="2310" max="2310" width="8.5546875" style="679" customWidth="1"/>
    <col min="2311" max="2311" width="12.44140625" style="679" customWidth="1"/>
    <col min="2312" max="2312" width="2.109375" style="679" customWidth="1"/>
    <col min="2313" max="2313" width="9.44140625" style="679" customWidth="1"/>
    <col min="2314" max="2558" width="11" style="679"/>
    <col min="2559" max="2559" width="46.6640625" style="679" bestFit="1" customWidth="1"/>
    <col min="2560" max="2560" width="11.88671875" style="679" customWidth="1"/>
    <col min="2561" max="2561" width="12.44140625" style="679" customWidth="1"/>
    <col min="2562" max="2562" width="12.5546875" style="679" customWidth="1"/>
    <col min="2563" max="2563" width="11.6640625" style="679" customWidth="1"/>
    <col min="2564" max="2564" width="10.6640625" style="679" customWidth="1"/>
    <col min="2565" max="2565" width="2.44140625" style="679" bestFit="1" customWidth="1"/>
    <col min="2566" max="2566" width="8.5546875" style="679" customWidth="1"/>
    <col min="2567" max="2567" width="12.44140625" style="679" customWidth="1"/>
    <col min="2568" max="2568" width="2.109375" style="679" customWidth="1"/>
    <col min="2569" max="2569" width="9.44140625" style="679" customWidth="1"/>
    <col min="2570" max="2814" width="11" style="679"/>
    <col min="2815" max="2815" width="46.6640625" style="679" bestFit="1" customWidth="1"/>
    <col min="2816" max="2816" width="11.88671875" style="679" customWidth="1"/>
    <col min="2817" max="2817" width="12.44140625" style="679" customWidth="1"/>
    <col min="2818" max="2818" width="12.5546875" style="679" customWidth="1"/>
    <col min="2819" max="2819" width="11.6640625" style="679" customWidth="1"/>
    <col min="2820" max="2820" width="10.6640625" style="679" customWidth="1"/>
    <col min="2821" max="2821" width="2.44140625" style="679" bestFit="1" customWidth="1"/>
    <col min="2822" max="2822" width="8.5546875" style="679" customWidth="1"/>
    <col min="2823" max="2823" width="12.44140625" style="679" customWidth="1"/>
    <col min="2824" max="2824" width="2.109375" style="679" customWidth="1"/>
    <col min="2825" max="2825" width="9.44140625" style="679" customWidth="1"/>
    <col min="2826" max="3070" width="11" style="679"/>
    <col min="3071" max="3071" width="46.6640625" style="679" bestFit="1" customWidth="1"/>
    <col min="3072" max="3072" width="11.88671875" style="679" customWidth="1"/>
    <col min="3073" max="3073" width="12.44140625" style="679" customWidth="1"/>
    <col min="3074" max="3074" width="12.5546875" style="679" customWidth="1"/>
    <col min="3075" max="3075" width="11.6640625" style="679" customWidth="1"/>
    <col min="3076" max="3076" width="10.6640625" style="679" customWidth="1"/>
    <col min="3077" max="3077" width="2.44140625" style="679" bestFit="1" customWidth="1"/>
    <col min="3078" max="3078" width="8.5546875" style="679" customWidth="1"/>
    <col min="3079" max="3079" width="12.44140625" style="679" customWidth="1"/>
    <col min="3080" max="3080" width="2.109375" style="679" customWidth="1"/>
    <col min="3081" max="3081" width="9.44140625" style="679" customWidth="1"/>
    <col min="3082" max="3326" width="11" style="679"/>
    <col min="3327" max="3327" width="46.6640625" style="679" bestFit="1" customWidth="1"/>
    <col min="3328" max="3328" width="11.88671875" style="679" customWidth="1"/>
    <col min="3329" max="3329" width="12.44140625" style="679" customWidth="1"/>
    <col min="3330" max="3330" width="12.5546875" style="679" customWidth="1"/>
    <col min="3331" max="3331" width="11.6640625" style="679" customWidth="1"/>
    <col min="3332" max="3332" width="10.6640625" style="679" customWidth="1"/>
    <col min="3333" max="3333" width="2.44140625" style="679" bestFit="1" customWidth="1"/>
    <col min="3334" max="3334" width="8.5546875" style="679" customWidth="1"/>
    <col min="3335" max="3335" width="12.44140625" style="679" customWidth="1"/>
    <col min="3336" max="3336" width="2.109375" style="679" customWidth="1"/>
    <col min="3337" max="3337" width="9.44140625" style="679" customWidth="1"/>
    <col min="3338" max="3582" width="11" style="679"/>
    <col min="3583" max="3583" width="46.6640625" style="679" bestFit="1" customWidth="1"/>
    <col min="3584" max="3584" width="11.88671875" style="679" customWidth="1"/>
    <col min="3585" max="3585" width="12.44140625" style="679" customWidth="1"/>
    <col min="3586" max="3586" width="12.5546875" style="679" customWidth="1"/>
    <col min="3587" max="3587" width="11.6640625" style="679" customWidth="1"/>
    <col min="3588" max="3588" width="10.6640625" style="679" customWidth="1"/>
    <col min="3589" max="3589" width="2.44140625" style="679" bestFit="1" customWidth="1"/>
    <col min="3590" max="3590" width="8.5546875" style="679" customWidth="1"/>
    <col min="3591" max="3591" width="12.44140625" style="679" customWidth="1"/>
    <col min="3592" max="3592" width="2.109375" style="679" customWidth="1"/>
    <col min="3593" max="3593" width="9.44140625" style="679" customWidth="1"/>
    <col min="3594" max="3838" width="11" style="679"/>
    <col min="3839" max="3839" width="46.6640625" style="679" bestFit="1" customWidth="1"/>
    <col min="3840" max="3840" width="11.88671875" style="679" customWidth="1"/>
    <col min="3841" max="3841" width="12.44140625" style="679" customWidth="1"/>
    <col min="3842" max="3842" width="12.5546875" style="679" customWidth="1"/>
    <col min="3843" max="3843" width="11.6640625" style="679" customWidth="1"/>
    <col min="3844" max="3844" width="10.6640625" style="679" customWidth="1"/>
    <col min="3845" max="3845" width="2.44140625" style="679" bestFit="1" customWidth="1"/>
    <col min="3846" max="3846" width="8.5546875" style="679" customWidth="1"/>
    <col min="3847" max="3847" width="12.44140625" style="679" customWidth="1"/>
    <col min="3848" max="3848" width="2.109375" style="679" customWidth="1"/>
    <col min="3849" max="3849" width="9.44140625" style="679" customWidth="1"/>
    <col min="3850" max="4094" width="11" style="679"/>
    <col min="4095" max="4095" width="46.6640625" style="679" bestFit="1" customWidth="1"/>
    <col min="4096" max="4096" width="11.88671875" style="679" customWidth="1"/>
    <col min="4097" max="4097" width="12.44140625" style="679" customWidth="1"/>
    <col min="4098" max="4098" width="12.5546875" style="679" customWidth="1"/>
    <col min="4099" max="4099" width="11.6640625" style="679" customWidth="1"/>
    <col min="4100" max="4100" width="10.6640625" style="679" customWidth="1"/>
    <col min="4101" max="4101" width="2.44140625" style="679" bestFit="1" customWidth="1"/>
    <col min="4102" max="4102" width="8.5546875" style="679" customWidth="1"/>
    <col min="4103" max="4103" width="12.44140625" style="679" customWidth="1"/>
    <col min="4104" max="4104" width="2.109375" style="679" customWidth="1"/>
    <col min="4105" max="4105" width="9.44140625" style="679" customWidth="1"/>
    <col min="4106" max="4350" width="11" style="679"/>
    <col min="4351" max="4351" width="46.6640625" style="679" bestFit="1" customWidth="1"/>
    <col min="4352" max="4352" width="11.88671875" style="679" customWidth="1"/>
    <col min="4353" max="4353" width="12.44140625" style="679" customWidth="1"/>
    <col min="4354" max="4354" width="12.5546875" style="679" customWidth="1"/>
    <col min="4355" max="4355" width="11.6640625" style="679" customWidth="1"/>
    <col min="4356" max="4356" width="10.6640625" style="679" customWidth="1"/>
    <col min="4357" max="4357" width="2.44140625" style="679" bestFit="1" customWidth="1"/>
    <col min="4358" max="4358" width="8.5546875" style="679" customWidth="1"/>
    <col min="4359" max="4359" width="12.44140625" style="679" customWidth="1"/>
    <col min="4360" max="4360" width="2.109375" style="679" customWidth="1"/>
    <col min="4361" max="4361" width="9.44140625" style="679" customWidth="1"/>
    <col min="4362" max="4606" width="11" style="679"/>
    <col min="4607" max="4607" width="46.6640625" style="679" bestFit="1" customWidth="1"/>
    <col min="4608" max="4608" width="11.88671875" style="679" customWidth="1"/>
    <col min="4609" max="4609" width="12.44140625" style="679" customWidth="1"/>
    <col min="4610" max="4610" width="12.5546875" style="679" customWidth="1"/>
    <col min="4611" max="4611" width="11.6640625" style="679" customWidth="1"/>
    <col min="4612" max="4612" width="10.6640625" style="679" customWidth="1"/>
    <col min="4613" max="4613" width="2.44140625" style="679" bestFit="1" customWidth="1"/>
    <col min="4614" max="4614" width="8.5546875" style="679" customWidth="1"/>
    <col min="4615" max="4615" width="12.44140625" style="679" customWidth="1"/>
    <col min="4616" max="4616" width="2.109375" style="679" customWidth="1"/>
    <col min="4617" max="4617" width="9.44140625" style="679" customWidth="1"/>
    <col min="4618" max="4862" width="11" style="679"/>
    <col min="4863" max="4863" width="46.6640625" style="679" bestFit="1" customWidth="1"/>
    <col min="4864" max="4864" width="11.88671875" style="679" customWidth="1"/>
    <col min="4865" max="4865" width="12.44140625" style="679" customWidth="1"/>
    <col min="4866" max="4866" width="12.5546875" style="679" customWidth="1"/>
    <col min="4867" max="4867" width="11.6640625" style="679" customWidth="1"/>
    <col min="4868" max="4868" width="10.6640625" style="679" customWidth="1"/>
    <col min="4869" max="4869" width="2.44140625" style="679" bestFit="1" customWidth="1"/>
    <col min="4870" max="4870" width="8.5546875" style="679" customWidth="1"/>
    <col min="4871" max="4871" width="12.44140625" style="679" customWidth="1"/>
    <col min="4872" max="4872" width="2.109375" style="679" customWidth="1"/>
    <col min="4873" max="4873" width="9.44140625" style="679" customWidth="1"/>
    <col min="4874" max="5118" width="11" style="679"/>
    <col min="5119" max="5119" width="46.6640625" style="679" bestFit="1" customWidth="1"/>
    <col min="5120" max="5120" width="11.88671875" style="679" customWidth="1"/>
    <col min="5121" max="5121" width="12.44140625" style="679" customWidth="1"/>
    <col min="5122" max="5122" width="12.5546875" style="679" customWidth="1"/>
    <col min="5123" max="5123" width="11.6640625" style="679" customWidth="1"/>
    <col min="5124" max="5124" width="10.6640625" style="679" customWidth="1"/>
    <col min="5125" max="5125" width="2.44140625" style="679" bestFit="1" customWidth="1"/>
    <col min="5126" max="5126" width="8.5546875" style="679" customWidth="1"/>
    <col min="5127" max="5127" width="12.44140625" style="679" customWidth="1"/>
    <col min="5128" max="5128" width="2.109375" style="679" customWidth="1"/>
    <col min="5129" max="5129" width="9.44140625" style="679" customWidth="1"/>
    <col min="5130" max="5374" width="11" style="679"/>
    <col min="5375" max="5375" width="46.6640625" style="679" bestFit="1" customWidth="1"/>
    <col min="5376" max="5376" width="11.88671875" style="679" customWidth="1"/>
    <col min="5377" max="5377" width="12.44140625" style="679" customWidth="1"/>
    <col min="5378" max="5378" width="12.5546875" style="679" customWidth="1"/>
    <col min="5379" max="5379" width="11.6640625" style="679" customWidth="1"/>
    <col min="5380" max="5380" width="10.6640625" style="679" customWidth="1"/>
    <col min="5381" max="5381" width="2.44140625" style="679" bestFit="1" customWidth="1"/>
    <col min="5382" max="5382" width="8.5546875" style="679" customWidth="1"/>
    <col min="5383" max="5383" width="12.44140625" style="679" customWidth="1"/>
    <col min="5384" max="5384" width="2.109375" style="679" customWidth="1"/>
    <col min="5385" max="5385" width="9.44140625" style="679" customWidth="1"/>
    <col min="5386" max="5630" width="11" style="679"/>
    <col min="5631" max="5631" width="46.6640625" style="679" bestFit="1" customWidth="1"/>
    <col min="5632" max="5632" width="11.88671875" style="679" customWidth="1"/>
    <col min="5633" max="5633" width="12.44140625" style="679" customWidth="1"/>
    <col min="5634" max="5634" width="12.5546875" style="679" customWidth="1"/>
    <col min="5635" max="5635" width="11.6640625" style="679" customWidth="1"/>
    <col min="5636" max="5636" width="10.6640625" style="679" customWidth="1"/>
    <col min="5637" max="5637" width="2.44140625" style="679" bestFit="1" customWidth="1"/>
    <col min="5638" max="5638" width="8.5546875" style="679" customWidth="1"/>
    <col min="5639" max="5639" width="12.44140625" style="679" customWidth="1"/>
    <col min="5640" max="5640" width="2.109375" style="679" customWidth="1"/>
    <col min="5641" max="5641" width="9.44140625" style="679" customWidth="1"/>
    <col min="5642" max="5886" width="11" style="679"/>
    <col min="5887" max="5887" width="46.6640625" style="679" bestFit="1" customWidth="1"/>
    <col min="5888" max="5888" width="11.88671875" style="679" customWidth="1"/>
    <col min="5889" max="5889" width="12.44140625" style="679" customWidth="1"/>
    <col min="5890" max="5890" width="12.5546875" style="679" customWidth="1"/>
    <col min="5891" max="5891" width="11.6640625" style="679" customWidth="1"/>
    <col min="5892" max="5892" width="10.6640625" style="679" customWidth="1"/>
    <col min="5893" max="5893" width="2.44140625" style="679" bestFit="1" customWidth="1"/>
    <col min="5894" max="5894" width="8.5546875" style="679" customWidth="1"/>
    <col min="5895" max="5895" width="12.44140625" style="679" customWidth="1"/>
    <col min="5896" max="5896" width="2.109375" style="679" customWidth="1"/>
    <col min="5897" max="5897" width="9.44140625" style="679" customWidth="1"/>
    <col min="5898" max="6142" width="11" style="679"/>
    <col min="6143" max="6143" width="46.6640625" style="679" bestFit="1" customWidth="1"/>
    <col min="6144" max="6144" width="11.88671875" style="679" customWidth="1"/>
    <col min="6145" max="6145" width="12.44140625" style="679" customWidth="1"/>
    <col min="6146" max="6146" width="12.5546875" style="679" customWidth="1"/>
    <col min="6147" max="6147" width="11.6640625" style="679" customWidth="1"/>
    <col min="6148" max="6148" width="10.6640625" style="679" customWidth="1"/>
    <col min="6149" max="6149" width="2.44140625" style="679" bestFit="1" customWidth="1"/>
    <col min="6150" max="6150" width="8.5546875" style="679" customWidth="1"/>
    <col min="6151" max="6151" width="12.44140625" style="679" customWidth="1"/>
    <col min="6152" max="6152" width="2.109375" style="679" customWidth="1"/>
    <col min="6153" max="6153" width="9.44140625" style="679" customWidth="1"/>
    <col min="6154" max="6398" width="11" style="679"/>
    <col min="6399" max="6399" width="46.6640625" style="679" bestFit="1" customWidth="1"/>
    <col min="6400" max="6400" width="11.88671875" style="679" customWidth="1"/>
    <col min="6401" max="6401" width="12.44140625" style="679" customWidth="1"/>
    <col min="6402" max="6402" width="12.5546875" style="679" customWidth="1"/>
    <col min="6403" max="6403" width="11.6640625" style="679" customWidth="1"/>
    <col min="6404" max="6404" width="10.6640625" style="679" customWidth="1"/>
    <col min="6405" max="6405" width="2.44140625" style="679" bestFit="1" customWidth="1"/>
    <col min="6406" max="6406" width="8.5546875" style="679" customWidth="1"/>
    <col min="6407" max="6407" width="12.44140625" style="679" customWidth="1"/>
    <col min="6408" max="6408" width="2.109375" style="679" customWidth="1"/>
    <col min="6409" max="6409" width="9.44140625" style="679" customWidth="1"/>
    <col min="6410" max="6654" width="11" style="679"/>
    <col min="6655" max="6655" width="46.6640625" style="679" bestFit="1" customWidth="1"/>
    <col min="6656" max="6656" width="11.88671875" style="679" customWidth="1"/>
    <col min="6657" max="6657" width="12.44140625" style="679" customWidth="1"/>
    <col min="6658" max="6658" width="12.5546875" style="679" customWidth="1"/>
    <col min="6659" max="6659" width="11.6640625" style="679" customWidth="1"/>
    <col min="6660" max="6660" width="10.6640625" style="679" customWidth="1"/>
    <col min="6661" max="6661" width="2.44140625" style="679" bestFit="1" customWidth="1"/>
    <col min="6662" max="6662" width="8.5546875" style="679" customWidth="1"/>
    <col min="6663" max="6663" width="12.44140625" style="679" customWidth="1"/>
    <col min="6664" max="6664" width="2.109375" style="679" customWidth="1"/>
    <col min="6665" max="6665" width="9.44140625" style="679" customWidth="1"/>
    <col min="6666" max="6910" width="11" style="679"/>
    <col min="6911" max="6911" width="46.6640625" style="679" bestFit="1" customWidth="1"/>
    <col min="6912" max="6912" width="11.88671875" style="679" customWidth="1"/>
    <col min="6913" max="6913" width="12.44140625" style="679" customWidth="1"/>
    <col min="6914" max="6914" width="12.5546875" style="679" customWidth="1"/>
    <col min="6915" max="6915" width="11.6640625" style="679" customWidth="1"/>
    <col min="6916" max="6916" width="10.6640625" style="679" customWidth="1"/>
    <col min="6917" max="6917" width="2.44140625" style="679" bestFit="1" customWidth="1"/>
    <col min="6918" max="6918" width="8.5546875" style="679" customWidth="1"/>
    <col min="6919" max="6919" width="12.44140625" style="679" customWidth="1"/>
    <col min="6920" max="6920" width="2.109375" style="679" customWidth="1"/>
    <col min="6921" max="6921" width="9.44140625" style="679" customWidth="1"/>
    <col min="6922" max="7166" width="11" style="679"/>
    <col min="7167" max="7167" width="46.6640625" style="679" bestFit="1" customWidth="1"/>
    <col min="7168" max="7168" width="11.88671875" style="679" customWidth="1"/>
    <col min="7169" max="7169" width="12.44140625" style="679" customWidth="1"/>
    <col min="7170" max="7170" width="12.5546875" style="679" customWidth="1"/>
    <col min="7171" max="7171" width="11.6640625" style="679" customWidth="1"/>
    <col min="7172" max="7172" width="10.6640625" style="679" customWidth="1"/>
    <col min="7173" max="7173" width="2.44140625" style="679" bestFit="1" customWidth="1"/>
    <col min="7174" max="7174" width="8.5546875" style="679" customWidth="1"/>
    <col min="7175" max="7175" width="12.44140625" style="679" customWidth="1"/>
    <col min="7176" max="7176" width="2.109375" style="679" customWidth="1"/>
    <col min="7177" max="7177" width="9.44140625" style="679" customWidth="1"/>
    <col min="7178" max="7422" width="11" style="679"/>
    <col min="7423" max="7423" width="46.6640625" style="679" bestFit="1" customWidth="1"/>
    <col min="7424" max="7424" width="11.88671875" style="679" customWidth="1"/>
    <col min="7425" max="7425" width="12.44140625" style="679" customWidth="1"/>
    <col min="7426" max="7426" width="12.5546875" style="679" customWidth="1"/>
    <col min="7427" max="7427" width="11.6640625" style="679" customWidth="1"/>
    <col min="7428" max="7428" width="10.6640625" style="679" customWidth="1"/>
    <col min="7429" max="7429" width="2.44140625" style="679" bestFit="1" customWidth="1"/>
    <col min="7430" max="7430" width="8.5546875" style="679" customWidth="1"/>
    <col min="7431" max="7431" width="12.44140625" style="679" customWidth="1"/>
    <col min="7432" max="7432" width="2.109375" style="679" customWidth="1"/>
    <col min="7433" max="7433" width="9.44140625" style="679" customWidth="1"/>
    <col min="7434" max="7678" width="11" style="679"/>
    <col min="7679" max="7679" width="46.6640625" style="679" bestFit="1" customWidth="1"/>
    <col min="7680" max="7680" width="11.88671875" style="679" customWidth="1"/>
    <col min="7681" max="7681" width="12.44140625" style="679" customWidth="1"/>
    <col min="7682" max="7682" width="12.5546875" style="679" customWidth="1"/>
    <col min="7683" max="7683" width="11.6640625" style="679" customWidth="1"/>
    <col min="7684" max="7684" width="10.6640625" style="679" customWidth="1"/>
    <col min="7685" max="7685" width="2.44140625" style="679" bestFit="1" customWidth="1"/>
    <col min="7686" max="7686" width="8.5546875" style="679" customWidth="1"/>
    <col min="7687" max="7687" width="12.44140625" style="679" customWidth="1"/>
    <col min="7688" max="7688" width="2.109375" style="679" customWidth="1"/>
    <col min="7689" max="7689" width="9.44140625" style="679" customWidth="1"/>
    <col min="7690" max="7934" width="11" style="679"/>
    <col min="7935" max="7935" width="46.6640625" style="679" bestFit="1" customWidth="1"/>
    <col min="7936" max="7936" width="11.88671875" style="679" customWidth="1"/>
    <col min="7937" max="7937" width="12.44140625" style="679" customWidth="1"/>
    <col min="7938" max="7938" width="12.5546875" style="679" customWidth="1"/>
    <col min="7939" max="7939" width="11.6640625" style="679" customWidth="1"/>
    <col min="7940" max="7940" width="10.6640625" style="679" customWidth="1"/>
    <col min="7941" max="7941" width="2.44140625" style="679" bestFit="1" customWidth="1"/>
    <col min="7942" max="7942" width="8.5546875" style="679" customWidth="1"/>
    <col min="7943" max="7943" width="12.44140625" style="679" customWidth="1"/>
    <col min="7944" max="7944" width="2.109375" style="679" customWidth="1"/>
    <col min="7945" max="7945" width="9.44140625" style="679" customWidth="1"/>
    <col min="7946" max="8190" width="11" style="679"/>
    <col min="8191" max="8191" width="46.6640625" style="679" bestFit="1" customWidth="1"/>
    <col min="8192" max="8192" width="11.88671875" style="679" customWidth="1"/>
    <col min="8193" max="8193" width="12.44140625" style="679" customWidth="1"/>
    <col min="8194" max="8194" width="12.5546875" style="679" customWidth="1"/>
    <col min="8195" max="8195" width="11.6640625" style="679" customWidth="1"/>
    <col min="8196" max="8196" width="10.6640625" style="679" customWidth="1"/>
    <col min="8197" max="8197" width="2.44140625" style="679" bestFit="1" customWidth="1"/>
    <col min="8198" max="8198" width="8.5546875" style="679" customWidth="1"/>
    <col min="8199" max="8199" width="12.44140625" style="679" customWidth="1"/>
    <col min="8200" max="8200" width="2.109375" style="679" customWidth="1"/>
    <col min="8201" max="8201" width="9.44140625" style="679" customWidth="1"/>
    <col min="8202" max="8446" width="11" style="679"/>
    <col min="8447" max="8447" width="46.6640625" style="679" bestFit="1" customWidth="1"/>
    <col min="8448" max="8448" width="11.88671875" style="679" customWidth="1"/>
    <col min="8449" max="8449" width="12.44140625" style="679" customWidth="1"/>
    <col min="8450" max="8450" width="12.5546875" style="679" customWidth="1"/>
    <col min="8451" max="8451" width="11.6640625" style="679" customWidth="1"/>
    <col min="8452" max="8452" width="10.6640625" style="679" customWidth="1"/>
    <col min="8453" max="8453" width="2.44140625" style="679" bestFit="1" customWidth="1"/>
    <col min="8454" max="8454" width="8.5546875" style="679" customWidth="1"/>
    <col min="8455" max="8455" width="12.44140625" style="679" customWidth="1"/>
    <col min="8456" max="8456" width="2.109375" style="679" customWidth="1"/>
    <col min="8457" max="8457" width="9.44140625" style="679" customWidth="1"/>
    <col min="8458" max="8702" width="11" style="679"/>
    <col min="8703" max="8703" width="46.6640625" style="679" bestFit="1" customWidth="1"/>
    <col min="8704" max="8704" width="11.88671875" style="679" customWidth="1"/>
    <col min="8705" max="8705" width="12.44140625" style="679" customWidth="1"/>
    <col min="8706" max="8706" width="12.5546875" style="679" customWidth="1"/>
    <col min="8707" max="8707" width="11.6640625" style="679" customWidth="1"/>
    <col min="8708" max="8708" width="10.6640625" style="679" customWidth="1"/>
    <col min="8709" max="8709" width="2.44140625" style="679" bestFit="1" customWidth="1"/>
    <col min="8710" max="8710" width="8.5546875" style="679" customWidth="1"/>
    <col min="8711" max="8711" width="12.44140625" style="679" customWidth="1"/>
    <col min="8712" max="8712" width="2.109375" style="679" customWidth="1"/>
    <col min="8713" max="8713" width="9.44140625" style="679" customWidth="1"/>
    <col min="8714" max="8958" width="11" style="679"/>
    <col min="8959" max="8959" width="46.6640625" style="679" bestFit="1" customWidth="1"/>
    <col min="8960" max="8960" width="11.88671875" style="679" customWidth="1"/>
    <col min="8961" max="8961" width="12.44140625" style="679" customWidth="1"/>
    <col min="8962" max="8962" width="12.5546875" style="679" customWidth="1"/>
    <col min="8963" max="8963" width="11.6640625" style="679" customWidth="1"/>
    <col min="8964" max="8964" width="10.6640625" style="679" customWidth="1"/>
    <col min="8965" max="8965" width="2.44140625" style="679" bestFit="1" customWidth="1"/>
    <col min="8966" max="8966" width="8.5546875" style="679" customWidth="1"/>
    <col min="8967" max="8967" width="12.44140625" style="679" customWidth="1"/>
    <col min="8968" max="8968" width="2.109375" style="679" customWidth="1"/>
    <col min="8969" max="8969" width="9.44140625" style="679" customWidth="1"/>
    <col min="8970" max="9214" width="11" style="679"/>
    <col min="9215" max="9215" width="46.6640625" style="679" bestFit="1" customWidth="1"/>
    <col min="9216" max="9216" width="11.88671875" style="679" customWidth="1"/>
    <col min="9217" max="9217" width="12.44140625" style="679" customWidth="1"/>
    <col min="9218" max="9218" width="12.5546875" style="679" customWidth="1"/>
    <col min="9219" max="9219" width="11.6640625" style="679" customWidth="1"/>
    <col min="9220" max="9220" width="10.6640625" style="679" customWidth="1"/>
    <col min="9221" max="9221" width="2.44140625" style="679" bestFit="1" customWidth="1"/>
    <col min="9222" max="9222" width="8.5546875" style="679" customWidth="1"/>
    <col min="9223" max="9223" width="12.44140625" style="679" customWidth="1"/>
    <col min="9224" max="9224" width="2.109375" style="679" customWidth="1"/>
    <col min="9225" max="9225" width="9.44140625" style="679" customWidth="1"/>
    <col min="9226" max="9470" width="11" style="679"/>
    <col min="9471" max="9471" width="46.6640625" style="679" bestFit="1" customWidth="1"/>
    <col min="9472" max="9472" width="11.88671875" style="679" customWidth="1"/>
    <col min="9473" max="9473" width="12.44140625" style="679" customWidth="1"/>
    <col min="9474" max="9474" width="12.5546875" style="679" customWidth="1"/>
    <col min="9475" max="9475" width="11.6640625" style="679" customWidth="1"/>
    <col min="9476" max="9476" width="10.6640625" style="679" customWidth="1"/>
    <col min="9477" max="9477" width="2.44140625" style="679" bestFit="1" customWidth="1"/>
    <col min="9478" max="9478" width="8.5546875" style="679" customWidth="1"/>
    <col min="9479" max="9479" width="12.44140625" style="679" customWidth="1"/>
    <col min="9480" max="9480" width="2.109375" style="679" customWidth="1"/>
    <col min="9481" max="9481" width="9.44140625" style="679" customWidth="1"/>
    <col min="9482" max="9726" width="11" style="679"/>
    <col min="9727" max="9727" width="46.6640625" style="679" bestFit="1" customWidth="1"/>
    <col min="9728" max="9728" width="11.88671875" style="679" customWidth="1"/>
    <col min="9729" max="9729" width="12.44140625" style="679" customWidth="1"/>
    <col min="9730" max="9730" width="12.5546875" style="679" customWidth="1"/>
    <col min="9731" max="9731" width="11.6640625" style="679" customWidth="1"/>
    <col min="9732" max="9732" width="10.6640625" style="679" customWidth="1"/>
    <col min="9733" max="9733" width="2.44140625" style="679" bestFit="1" customWidth="1"/>
    <col min="9734" max="9734" width="8.5546875" style="679" customWidth="1"/>
    <col min="9735" max="9735" width="12.44140625" style="679" customWidth="1"/>
    <col min="9736" max="9736" width="2.109375" style="679" customWidth="1"/>
    <col min="9737" max="9737" width="9.44140625" style="679" customWidth="1"/>
    <col min="9738" max="9982" width="11" style="679"/>
    <col min="9983" max="9983" width="46.6640625" style="679" bestFit="1" customWidth="1"/>
    <col min="9984" max="9984" width="11.88671875" style="679" customWidth="1"/>
    <col min="9985" max="9985" width="12.44140625" style="679" customWidth="1"/>
    <col min="9986" max="9986" width="12.5546875" style="679" customWidth="1"/>
    <col min="9987" max="9987" width="11.6640625" style="679" customWidth="1"/>
    <col min="9988" max="9988" width="10.6640625" style="679" customWidth="1"/>
    <col min="9989" max="9989" width="2.44140625" style="679" bestFit="1" customWidth="1"/>
    <col min="9990" max="9990" width="8.5546875" style="679" customWidth="1"/>
    <col min="9991" max="9991" width="12.44140625" style="679" customWidth="1"/>
    <col min="9992" max="9992" width="2.109375" style="679" customWidth="1"/>
    <col min="9993" max="9993" width="9.44140625" style="679" customWidth="1"/>
    <col min="9994" max="10238" width="11" style="679"/>
    <col min="10239" max="10239" width="46.6640625" style="679" bestFit="1" customWidth="1"/>
    <col min="10240" max="10240" width="11.88671875" style="679" customWidth="1"/>
    <col min="10241" max="10241" width="12.44140625" style="679" customWidth="1"/>
    <col min="10242" max="10242" width="12.5546875" style="679" customWidth="1"/>
    <col min="10243" max="10243" width="11.6640625" style="679" customWidth="1"/>
    <col min="10244" max="10244" width="10.6640625" style="679" customWidth="1"/>
    <col min="10245" max="10245" width="2.44140625" style="679" bestFit="1" customWidth="1"/>
    <col min="10246" max="10246" width="8.5546875" style="679" customWidth="1"/>
    <col min="10247" max="10247" width="12.44140625" style="679" customWidth="1"/>
    <col min="10248" max="10248" width="2.109375" style="679" customWidth="1"/>
    <col min="10249" max="10249" width="9.44140625" style="679" customWidth="1"/>
    <col min="10250" max="10494" width="11" style="679"/>
    <col min="10495" max="10495" width="46.6640625" style="679" bestFit="1" customWidth="1"/>
    <col min="10496" max="10496" width="11.88671875" style="679" customWidth="1"/>
    <col min="10497" max="10497" width="12.44140625" style="679" customWidth="1"/>
    <col min="10498" max="10498" width="12.5546875" style="679" customWidth="1"/>
    <col min="10499" max="10499" width="11.6640625" style="679" customWidth="1"/>
    <col min="10500" max="10500" width="10.6640625" style="679" customWidth="1"/>
    <col min="10501" max="10501" width="2.44140625" style="679" bestFit="1" customWidth="1"/>
    <col min="10502" max="10502" width="8.5546875" style="679" customWidth="1"/>
    <col min="10503" max="10503" width="12.44140625" style="679" customWidth="1"/>
    <col min="10504" max="10504" width="2.109375" style="679" customWidth="1"/>
    <col min="10505" max="10505" width="9.44140625" style="679" customWidth="1"/>
    <col min="10506" max="10750" width="11" style="679"/>
    <col min="10751" max="10751" width="46.6640625" style="679" bestFit="1" customWidth="1"/>
    <col min="10752" max="10752" width="11.88671875" style="679" customWidth="1"/>
    <col min="10753" max="10753" width="12.44140625" style="679" customWidth="1"/>
    <col min="10754" max="10754" width="12.5546875" style="679" customWidth="1"/>
    <col min="10755" max="10755" width="11.6640625" style="679" customWidth="1"/>
    <col min="10756" max="10756" width="10.6640625" style="679" customWidth="1"/>
    <col min="10757" max="10757" width="2.44140625" style="679" bestFit="1" customWidth="1"/>
    <col min="10758" max="10758" width="8.5546875" style="679" customWidth="1"/>
    <col min="10759" max="10759" width="12.44140625" style="679" customWidth="1"/>
    <col min="10760" max="10760" width="2.109375" style="679" customWidth="1"/>
    <col min="10761" max="10761" width="9.44140625" style="679" customWidth="1"/>
    <col min="10762" max="11006" width="11" style="679"/>
    <col min="11007" max="11007" width="46.6640625" style="679" bestFit="1" customWidth="1"/>
    <col min="11008" max="11008" width="11.88671875" style="679" customWidth="1"/>
    <col min="11009" max="11009" width="12.44140625" style="679" customWidth="1"/>
    <col min="11010" max="11010" width="12.5546875" style="679" customWidth="1"/>
    <col min="11011" max="11011" width="11.6640625" style="679" customWidth="1"/>
    <col min="11012" max="11012" width="10.6640625" style="679" customWidth="1"/>
    <col min="11013" max="11013" width="2.44140625" style="679" bestFit="1" customWidth="1"/>
    <col min="11014" max="11014" width="8.5546875" style="679" customWidth="1"/>
    <col min="11015" max="11015" width="12.44140625" style="679" customWidth="1"/>
    <col min="11016" max="11016" width="2.109375" style="679" customWidth="1"/>
    <col min="11017" max="11017" width="9.44140625" style="679" customWidth="1"/>
    <col min="11018" max="11262" width="11" style="679"/>
    <col min="11263" max="11263" width="46.6640625" style="679" bestFit="1" customWidth="1"/>
    <col min="11264" max="11264" width="11.88671875" style="679" customWidth="1"/>
    <col min="11265" max="11265" width="12.44140625" style="679" customWidth="1"/>
    <col min="11266" max="11266" width="12.5546875" style="679" customWidth="1"/>
    <col min="11267" max="11267" width="11.6640625" style="679" customWidth="1"/>
    <col min="11268" max="11268" width="10.6640625" style="679" customWidth="1"/>
    <col min="11269" max="11269" width="2.44140625" style="679" bestFit="1" customWidth="1"/>
    <col min="11270" max="11270" width="8.5546875" style="679" customWidth="1"/>
    <col min="11271" max="11271" width="12.44140625" style="679" customWidth="1"/>
    <col min="11272" max="11272" width="2.109375" style="679" customWidth="1"/>
    <col min="11273" max="11273" width="9.44140625" style="679" customWidth="1"/>
    <col min="11274" max="11518" width="11" style="679"/>
    <col min="11519" max="11519" width="46.6640625" style="679" bestFit="1" customWidth="1"/>
    <col min="11520" max="11520" width="11.88671875" style="679" customWidth="1"/>
    <col min="11521" max="11521" width="12.44140625" style="679" customWidth="1"/>
    <col min="11522" max="11522" width="12.5546875" style="679" customWidth="1"/>
    <col min="11523" max="11523" width="11.6640625" style="679" customWidth="1"/>
    <col min="11524" max="11524" width="10.6640625" style="679" customWidth="1"/>
    <col min="11525" max="11525" width="2.44140625" style="679" bestFit="1" customWidth="1"/>
    <col min="11526" max="11526" width="8.5546875" style="679" customWidth="1"/>
    <col min="11527" max="11527" width="12.44140625" style="679" customWidth="1"/>
    <col min="11528" max="11528" width="2.109375" style="679" customWidth="1"/>
    <col min="11529" max="11529" width="9.44140625" style="679" customWidth="1"/>
    <col min="11530" max="11774" width="11" style="679"/>
    <col min="11775" max="11775" width="46.6640625" style="679" bestFit="1" customWidth="1"/>
    <col min="11776" max="11776" width="11.88671875" style="679" customWidth="1"/>
    <col min="11777" max="11777" width="12.44140625" style="679" customWidth="1"/>
    <col min="11778" max="11778" width="12.5546875" style="679" customWidth="1"/>
    <col min="11779" max="11779" width="11.6640625" style="679" customWidth="1"/>
    <col min="11780" max="11780" width="10.6640625" style="679" customWidth="1"/>
    <col min="11781" max="11781" width="2.44140625" style="679" bestFit="1" customWidth="1"/>
    <col min="11782" max="11782" width="8.5546875" style="679" customWidth="1"/>
    <col min="11783" max="11783" width="12.44140625" style="679" customWidth="1"/>
    <col min="11784" max="11784" width="2.109375" style="679" customWidth="1"/>
    <col min="11785" max="11785" width="9.44140625" style="679" customWidth="1"/>
    <col min="11786" max="12030" width="11" style="679"/>
    <col min="12031" max="12031" width="46.6640625" style="679" bestFit="1" customWidth="1"/>
    <col min="12032" max="12032" width="11.88671875" style="679" customWidth="1"/>
    <col min="12033" max="12033" width="12.44140625" style="679" customWidth="1"/>
    <col min="12034" max="12034" width="12.5546875" style="679" customWidth="1"/>
    <col min="12035" max="12035" width="11.6640625" style="679" customWidth="1"/>
    <col min="12036" max="12036" width="10.6640625" style="679" customWidth="1"/>
    <col min="12037" max="12037" width="2.44140625" style="679" bestFit="1" customWidth="1"/>
    <col min="12038" max="12038" width="8.5546875" style="679" customWidth="1"/>
    <col min="12039" max="12039" width="12.44140625" style="679" customWidth="1"/>
    <col min="12040" max="12040" width="2.109375" style="679" customWidth="1"/>
    <col min="12041" max="12041" width="9.44140625" style="679" customWidth="1"/>
    <col min="12042" max="12286" width="11" style="679"/>
    <col min="12287" max="12287" width="46.6640625" style="679" bestFit="1" customWidth="1"/>
    <col min="12288" max="12288" width="11.88671875" style="679" customWidth="1"/>
    <col min="12289" max="12289" width="12.44140625" style="679" customWidth="1"/>
    <col min="12290" max="12290" width="12.5546875" style="679" customWidth="1"/>
    <col min="12291" max="12291" width="11.6640625" style="679" customWidth="1"/>
    <col min="12292" max="12292" width="10.6640625" style="679" customWidth="1"/>
    <col min="12293" max="12293" width="2.44140625" style="679" bestFit="1" customWidth="1"/>
    <col min="12294" max="12294" width="8.5546875" style="679" customWidth="1"/>
    <col min="12295" max="12295" width="12.44140625" style="679" customWidth="1"/>
    <col min="12296" max="12296" width="2.109375" style="679" customWidth="1"/>
    <col min="12297" max="12297" width="9.44140625" style="679" customWidth="1"/>
    <col min="12298" max="12542" width="11" style="679"/>
    <col min="12543" max="12543" width="46.6640625" style="679" bestFit="1" customWidth="1"/>
    <col min="12544" max="12544" width="11.88671875" style="679" customWidth="1"/>
    <col min="12545" max="12545" width="12.44140625" style="679" customWidth="1"/>
    <col min="12546" max="12546" width="12.5546875" style="679" customWidth="1"/>
    <col min="12547" max="12547" width="11.6640625" style="679" customWidth="1"/>
    <col min="12548" max="12548" width="10.6640625" style="679" customWidth="1"/>
    <col min="12549" max="12549" width="2.44140625" style="679" bestFit="1" customWidth="1"/>
    <col min="12550" max="12550" width="8.5546875" style="679" customWidth="1"/>
    <col min="12551" max="12551" width="12.44140625" style="679" customWidth="1"/>
    <col min="12552" max="12552" width="2.109375" style="679" customWidth="1"/>
    <col min="12553" max="12553" width="9.44140625" style="679" customWidth="1"/>
    <col min="12554" max="12798" width="11" style="679"/>
    <col min="12799" max="12799" width="46.6640625" style="679" bestFit="1" customWidth="1"/>
    <col min="12800" max="12800" width="11.88671875" style="679" customWidth="1"/>
    <col min="12801" max="12801" width="12.44140625" style="679" customWidth="1"/>
    <col min="12802" max="12802" width="12.5546875" style="679" customWidth="1"/>
    <col min="12803" max="12803" width="11.6640625" style="679" customWidth="1"/>
    <col min="12804" max="12804" width="10.6640625" style="679" customWidth="1"/>
    <col min="12805" max="12805" width="2.44140625" style="679" bestFit="1" customWidth="1"/>
    <col min="12806" max="12806" width="8.5546875" style="679" customWidth="1"/>
    <col min="12807" max="12807" width="12.44140625" style="679" customWidth="1"/>
    <col min="12808" max="12808" width="2.109375" style="679" customWidth="1"/>
    <col min="12809" max="12809" width="9.44140625" style="679" customWidth="1"/>
    <col min="12810" max="13054" width="11" style="679"/>
    <col min="13055" max="13055" width="46.6640625" style="679" bestFit="1" customWidth="1"/>
    <col min="13056" max="13056" width="11.88671875" style="679" customWidth="1"/>
    <col min="13057" max="13057" width="12.44140625" style="679" customWidth="1"/>
    <col min="13058" max="13058" width="12.5546875" style="679" customWidth="1"/>
    <col min="13059" max="13059" width="11.6640625" style="679" customWidth="1"/>
    <col min="13060" max="13060" width="10.6640625" style="679" customWidth="1"/>
    <col min="13061" max="13061" width="2.44140625" style="679" bestFit="1" customWidth="1"/>
    <col min="13062" max="13062" width="8.5546875" style="679" customWidth="1"/>
    <col min="13063" max="13063" width="12.44140625" style="679" customWidth="1"/>
    <col min="13064" max="13064" width="2.109375" style="679" customWidth="1"/>
    <col min="13065" max="13065" width="9.44140625" style="679" customWidth="1"/>
    <col min="13066" max="13310" width="11" style="679"/>
    <col min="13311" max="13311" width="46.6640625" style="679" bestFit="1" customWidth="1"/>
    <col min="13312" max="13312" width="11.88671875" style="679" customWidth="1"/>
    <col min="13313" max="13313" width="12.44140625" style="679" customWidth="1"/>
    <col min="13314" max="13314" width="12.5546875" style="679" customWidth="1"/>
    <col min="13315" max="13315" width="11.6640625" style="679" customWidth="1"/>
    <col min="13316" max="13316" width="10.6640625" style="679" customWidth="1"/>
    <col min="13317" max="13317" width="2.44140625" style="679" bestFit="1" customWidth="1"/>
    <col min="13318" max="13318" width="8.5546875" style="679" customWidth="1"/>
    <col min="13319" max="13319" width="12.44140625" style="679" customWidth="1"/>
    <col min="13320" max="13320" width="2.109375" style="679" customWidth="1"/>
    <col min="13321" max="13321" width="9.44140625" style="679" customWidth="1"/>
    <col min="13322" max="13566" width="11" style="679"/>
    <col min="13567" max="13567" width="46.6640625" style="679" bestFit="1" customWidth="1"/>
    <col min="13568" max="13568" width="11.88671875" style="679" customWidth="1"/>
    <col min="13569" max="13569" width="12.44140625" style="679" customWidth="1"/>
    <col min="13570" max="13570" width="12.5546875" style="679" customWidth="1"/>
    <col min="13571" max="13571" width="11.6640625" style="679" customWidth="1"/>
    <col min="13572" max="13572" width="10.6640625" style="679" customWidth="1"/>
    <col min="13573" max="13573" width="2.44140625" style="679" bestFit="1" customWidth="1"/>
    <col min="13574" max="13574" width="8.5546875" style="679" customWidth="1"/>
    <col min="13575" max="13575" width="12.44140625" style="679" customWidth="1"/>
    <col min="13576" max="13576" width="2.109375" style="679" customWidth="1"/>
    <col min="13577" max="13577" width="9.44140625" style="679" customWidth="1"/>
    <col min="13578" max="13822" width="11" style="679"/>
    <col min="13823" max="13823" width="46.6640625" style="679" bestFit="1" customWidth="1"/>
    <col min="13824" max="13824" width="11.88671875" style="679" customWidth="1"/>
    <col min="13825" max="13825" width="12.44140625" style="679" customWidth="1"/>
    <col min="13826" max="13826" width="12.5546875" style="679" customWidth="1"/>
    <col min="13827" max="13827" width="11.6640625" style="679" customWidth="1"/>
    <col min="13828" max="13828" width="10.6640625" style="679" customWidth="1"/>
    <col min="13829" max="13829" width="2.44140625" style="679" bestFit="1" customWidth="1"/>
    <col min="13830" max="13830" width="8.5546875" style="679" customWidth="1"/>
    <col min="13831" max="13831" width="12.44140625" style="679" customWidth="1"/>
    <col min="13832" max="13832" width="2.109375" style="679" customWidth="1"/>
    <col min="13833" max="13833" width="9.44140625" style="679" customWidth="1"/>
    <col min="13834" max="14078" width="11" style="679"/>
    <col min="14079" max="14079" width="46.6640625" style="679" bestFit="1" customWidth="1"/>
    <col min="14080" max="14080" width="11.88671875" style="679" customWidth="1"/>
    <col min="14081" max="14081" width="12.44140625" style="679" customWidth="1"/>
    <col min="14082" max="14082" width="12.5546875" style="679" customWidth="1"/>
    <col min="14083" max="14083" width="11.6640625" style="679" customWidth="1"/>
    <col min="14084" max="14084" width="10.6640625" style="679" customWidth="1"/>
    <col min="14085" max="14085" width="2.44140625" style="679" bestFit="1" customWidth="1"/>
    <col min="14086" max="14086" width="8.5546875" style="679" customWidth="1"/>
    <col min="14087" max="14087" width="12.44140625" style="679" customWidth="1"/>
    <col min="14088" max="14088" width="2.109375" style="679" customWidth="1"/>
    <col min="14089" max="14089" width="9.44140625" style="679" customWidth="1"/>
    <col min="14090" max="14334" width="11" style="679"/>
    <col min="14335" max="14335" width="46.6640625" style="679" bestFit="1" customWidth="1"/>
    <col min="14336" max="14336" width="11.88671875" style="679" customWidth="1"/>
    <col min="14337" max="14337" width="12.44140625" style="679" customWidth="1"/>
    <col min="14338" max="14338" width="12.5546875" style="679" customWidth="1"/>
    <col min="14339" max="14339" width="11.6640625" style="679" customWidth="1"/>
    <col min="14340" max="14340" width="10.6640625" style="679" customWidth="1"/>
    <col min="14341" max="14341" width="2.44140625" style="679" bestFit="1" customWidth="1"/>
    <col min="14342" max="14342" width="8.5546875" style="679" customWidth="1"/>
    <col min="14343" max="14343" width="12.44140625" style="679" customWidth="1"/>
    <col min="14344" max="14344" width="2.109375" style="679" customWidth="1"/>
    <col min="14345" max="14345" width="9.44140625" style="679" customWidth="1"/>
    <col min="14346" max="14590" width="11" style="679"/>
    <col min="14591" max="14591" width="46.6640625" style="679" bestFit="1" customWidth="1"/>
    <col min="14592" max="14592" width="11.88671875" style="679" customWidth="1"/>
    <col min="14593" max="14593" width="12.44140625" style="679" customWidth="1"/>
    <col min="14594" max="14594" width="12.5546875" style="679" customWidth="1"/>
    <col min="14595" max="14595" width="11.6640625" style="679" customWidth="1"/>
    <col min="14596" max="14596" width="10.6640625" style="679" customWidth="1"/>
    <col min="14597" max="14597" width="2.44140625" style="679" bestFit="1" customWidth="1"/>
    <col min="14598" max="14598" width="8.5546875" style="679" customWidth="1"/>
    <col min="14599" max="14599" width="12.44140625" style="679" customWidth="1"/>
    <col min="14600" max="14600" width="2.109375" style="679" customWidth="1"/>
    <col min="14601" max="14601" width="9.44140625" style="679" customWidth="1"/>
    <col min="14602" max="14846" width="11" style="679"/>
    <col min="14847" max="14847" width="46.6640625" style="679" bestFit="1" customWidth="1"/>
    <col min="14848" max="14848" width="11.88671875" style="679" customWidth="1"/>
    <col min="14849" max="14849" width="12.44140625" style="679" customWidth="1"/>
    <col min="14850" max="14850" width="12.5546875" style="679" customWidth="1"/>
    <col min="14851" max="14851" width="11.6640625" style="679" customWidth="1"/>
    <col min="14852" max="14852" width="10.6640625" style="679" customWidth="1"/>
    <col min="14853" max="14853" width="2.44140625" style="679" bestFit="1" customWidth="1"/>
    <col min="14854" max="14854" width="8.5546875" style="679" customWidth="1"/>
    <col min="14855" max="14855" width="12.44140625" style="679" customWidth="1"/>
    <col min="14856" max="14856" width="2.109375" style="679" customWidth="1"/>
    <col min="14857" max="14857" width="9.44140625" style="679" customWidth="1"/>
    <col min="14858" max="15102" width="11" style="679"/>
    <col min="15103" max="15103" width="46.6640625" style="679" bestFit="1" customWidth="1"/>
    <col min="15104" max="15104" width="11.88671875" style="679" customWidth="1"/>
    <col min="15105" max="15105" width="12.44140625" style="679" customWidth="1"/>
    <col min="15106" max="15106" width="12.5546875" style="679" customWidth="1"/>
    <col min="15107" max="15107" width="11.6640625" style="679" customWidth="1"/>
    <col min="15108" max="15108" width="10.6640625" style="679" customWidth="1"/>
    <col min="15109" max="15109" width="2.44140625" style="679" bestFit="1" customWidth="1"/>
    <col min="15110" max="15110" width="8.5546875" style="679" customWidth="1"/>
    <col min="15111" max="15111" width="12.44140625" style="679" customWidth="1"/>
    <col min="15112" max="15112" width="2.109375" style="679" customWidth="1"/>
    <col min="15113" max="15113" width="9.44140625" style="679" customWidth="1"/>
    <col min="15114" max="15358" width="11" style="679"/>
    <col min="15359" max="15359" width="46.6640625" style="679" bestFit="1" customWidth="1"/>
    <col min="15360" max="15360" width="11.88671875" style="679" customWidth="1"/>
    <col min="15361" max="15361" width="12.44140625" style="679" customWidth="1"/>
    <col min="15362" max="15362" width="12.5546875" style="679" customWidth="1"/>
    <col min="15363" max="15363" width="11.6640625" style="679" customWidth="1"/>
    <col min="15364" max="15364" width="10.6640625" style="679" customWidth="1"/>
    <col min="15365" max="15365" width="2.44140625" style="679" bestFit="1" customWidth="1"/>
    <col min="15366" max="15366" width="8.5546875" style="679" customWidth="1"/>
    <col min="15367" max="15367" width="12.44140625" style="679" customWidth="1"/>
    <col min="15368" max="15368" width="2.109375" style="679" customWidth="1"/>
    <col min="15369" max="15369" width="9.44140625" style="679" customWidth="1"/>
    <col min="15370" max="15614" width="11" style="679"/>
    <col min="15615" max="15615" width="46.6640625" style="679" bestFit="1" customWidth="1"/>
    <col min="15616" max="15616" width="11.88671875" style="679" customWidth="1"/>
    <col min="15617" max="15617" width="12.44140625" style="679" customWidth="1"/>
    <col min="15618" max="15618" width="12.5546875" style="679" customWidth="1"/>
    <col min="15619" max="15619" width="11.6640625" style="679" customWidth="1"/>
    <col min="15620" max="15620" width="10.6640625" style="679" customWidth="1"/>
    <col min="15621" max="15621" width="2.44140625" style="679" bestFit="1" customWidth="1"/>
    <col min="15622" max="15622" width="8.5546875" style="679" customWidth="1"/>
    <col min="15623" max="15623" width="12.44140625" style="679" customWidth="1"/>
    <col min="15624" max="15624" width="2.109375" style="679" customWidth="1"/>
    <col min="15625" max="15625" width="9.44140625" style="679" customWidth="1"/>
    <col min="15626" max="15870" width="11" style="679"/>
    <col min="15871" max="15871" width="46.6640625" style="679" bestFit="1" customWidth="1"/>
    <col min="15872" max="15872" width="11.88671875" style="679" customWidth="1"/>
    <col min="15873" max="15873" width="12.44140625" style="679" customWidth="1"/>
    <col min="15874" max="15874" width="12.5546875" style="679" customWidth="1"/>
    <col min="15875" max="15875" width="11.6640625" style="679" customWidth="1"/>
    <col min="15876" max="15876" width="10.6640625" style="679" customWidth="1"/>
    <col min="15877" max="15877" width="2.44140625" style="679" bestFit="1" customWidth="1"/>
    <col min="15878" max="15878" width="8.5546875" style="679" customWidth="1"/>
    <col min="15879" max="15879" width="12.44140625" style="679" customWidth="1"/>
    <col min="15880" max="15880" width="2.109375" style="679" customWidth="1"/>
    <col min="15881" max="15881" width="9.44140625" style="679" customWidth="1"/>
    <col min="15882" max="16126" width="11" style="679"/>
    <col min="16127" max="16127" width="46.6640625" style="679" bestFit="1" customWidth="1"/>
    <col min="16128" max="16128" width="11.88671875" style="679" customWidth="1"/>
    <col min="16129" max="16129" width="12.44140625" style="679" customWidth="1"/>
    <col min="16130" max="16130" width="12.5546875" style="679" customWidth="1"/>
    <col min="16131" max="16131" width="11.6640625" style="679" customWidth="1"/>
    <col min="16132" max="16132" width="10.6640625" style="679" customWidth="1"/>
    <col min="16133" max="16133" width="2.44140625" style="679" bestFit="1" customWidth="1"/>
    <col min="16134" max="16134" width="8.5546875" style="679" customWidth="1"/>
    <col min="16135" max="16135" width="12.44140625" style="679" customWidth="1"/>
    <col min="16136" max="16136" width="2.109375" style="679" customWidth="1"/>
    <col min="16137" max="16137" width="9.44140625" style="679" customWidth="1"/>
    <col min="16138" max="16384" width="11" style="679"/>
  </cols>
  <sheetData>
    <row r="1" spans="1:27" ht="17.100000000000001" customHeight="1">
      <c r="A1" s="3366" t="s">
        <v>730</v>
      </c>
      <c r="B1" s="3366"/>
      <c r="C1" s="3366"/>
      <c r="D1" s="3366"/>
      <c r="E1" s="3366"/>
      <c r="F1" s="3366"/>
      <c r="G1" s="3366"/>
      <c r="H1" s="3366"/>
      <c r="I1" s="3366"/>
      <c r="J1" s="3366"/>
      <c r="K1" s="3366"/>
    </row>
    <row r="2" spans="1:27" ht="17.100000000000001" customHeight="1">
      <c r="A2" s="3387" t="s">
        <v>38</v>
      </c>
      <c r="B2" s="3387"/>
      <c r="C2" s="3387"/>
      <c r="D2" s="3387"/>
      <c r="E2" s="3387"/>
      <c r="F2" s="3387"/>
      <c r="G2" s="3387"/>
      <c r="H2" s="3387"/>
      <c r="I2" s="3387"/>
      <c r="J2" s="3387"/>
      <c r="K2" s="3387"/>
    </row>
    <row r="3" spans="1:27" ht="17.100000000000001" customHeight="1">
      <c r="A3" s="3387" t="s">
        <v>673</v>
      </c>
      <c r="B3" s="3387"/>
      <c r="C3" s="3387"/>
      <c r="D3" s="3387"/>
      <c r="E3" s="3387"/>
      <c r="F3" s="3387"/>
      <c r="G3" s="3387"/>
      <c r="H3" s="3387"/>
      <c r="I3" s="3387"/>
      <c r="J3" s="3387"/>
      <c r="K3" s="3387"/>
    </row>
    <row r="4" spans="1:27" ht="17.100000000000001" customHeight="1" thickBot="1">
      <c r="E4" s="774"/>
      <c r="I4" s="3368" t="s">
        <v>672</v>
      </c>
      <c r="J4" s="3368"/>
      <c r="K4" s="3368"/>
    </row>
    <row r="5" spans="1:27" ht="18" customHeight="1" thickTop="1">
      <c r="A5" s="3388" t="s">
        <v>65</v>
      </c>
      <c r="B5" s="803">
        <f>'32.MS'!B5</f>
        <v>2022</v>
      </c>
      <c r="C5" s="803">
        <f>'32.MS'!C5</f>
        <v>2022</v>
      </c>
      <c r="D5" s="803">
        <f>'32.MS'!D5</f>
        <v>2023</v>
      </c>
      <c r="E5" s="803">
        <f>'32.MS'!E5</f>
        <v>2023</v>
      </c>
      <c r="F5" s="3371" t="str">
        <f>'32.MS'!F5</f>
        <v>Changes during two month</v>
      </c>
      <c r="G5" s="3372"/>
      <c r="H5" s="3372"/>
      <c r="I5" s="3372"/>
      <c r="J5" s="3372"/>
      <c r="K5" s="3373"/>
    </row>
    <row r="6" spans="1:27" ht="15.6">
      <c r="A6" s="3389"/>
      <c r="B6" s="3390" t="str">
        <f>'32.MS'!B6</f>
        <v>Jul</v>
      </c>
      <c r="C6" s="3390" t="str">
        <f>'32.MS'!C6</f>
        <v xml:space="preserve">Sep (R) </v>
      </c>
      <c r="D6" s="3390" t="str">
        <f>'32.MS'!D6</f>
        <v xml:space="preserve">Jul (R) </v>
      </c>
      <c r="E6" s="3390" t="str">
        <f>'32.MS'!E6</f>
        <v>Sep (P)</v>
      </c>
      <c r="F6" s="3374" t="str">
        <f>'32.MS'!F6</f>
        <v>2022/23</v>
      </c>
      <c r="G6" s="3375"/>
      <c r="H6" s="3376"/>
      <c r="I6" s="3374" t="str">
        <f>'32.MS'!I6</f>
        <v>2023/24</v>
      </c>
      <c r="J6" s="3375"/>
      <c r="K6" s="3377"/>
    </row>
    <row r="7" spans="1:27" ht="15.6">
      <c r="A7" s="3389"/>
      <c r="B7" s="3391"/>
      <c r="C7" s="3391"/>
      <c r="D7" s="3391"/>
      <c r="E7" s="3391"/>
      <c r="F7" s="3392" t="str">
        <f>'32.MS'!F7</f>
        <v>Amount</v>
      </c>
      <c r="G7" s="3393"/>
      <c r="H7" s="739" t="str">
        <f>'32.MS'!H7</f>
        <v>Percent</v>
      </c>
      <c r="I7" s="3392" t="str">
        <f>'32.MS'!I7</f>
        <v>Amount</v>
      </c>
      <c r="J7" s="3393"/>
      <c r="K7" s="802" t="str">
        <f>'32.MS'!K7</f>
        <v>Percent</v>
      </c>
    </row>
    <row r="8" spans="1:27" ht="18" customHeight="1">
      <c r="A8" s="792" t="s">
        <v>729</v>
      </c>
      <c r="B8" s="724">
        <v>1144679.319930257</v>
      </c>
      <c r="C8" s="724">
        <v>1138635.8617094902</v>
      </c>
      <c r="D8" s="724">
        <v>1440143.1710267835</v>
      </c>
      <c r="E8" s="724">
        <v>1499421.0997410452</v>
      </c>
      <c r="F8" s="723">
        <v>-6043.4582207668573</v>
      </c>
      <c r="G8" s="736"/>
      <c r="H8" s="721">
        <v>-0.52796081099246839</v>
      </c>
      <c r="I8" s="720">
        <v>59277.928714261623</v>
      </c>
      <c r="J8" s="735"/>
      <c r="K8" s="734">
        <v>4.1161135855678888</v>
      </c>
      <c r="M8" s="684"/>
      <c r="N8" s="684"/>
      <c r="P8" s="684"/>
      <c r="Q8" s="684"/>
      <c r="R8" s="684"/>
      <c r="T8" s="684"/>
      <c r="U8" s="684"/>
      <c r="V8" s="684"/>
      <c r="W8" s="684"/>
      <c r="X8" s="684"/>
      <c r="Y8" s="684"/>
      <c r="Z8" s="684"/>
      <c r="AA8" s="684"/>
    </row>
    <row r="9" spans="1:27" ht="18" customHeight="1">
      <c r="A9" s="715" t="s">
        <v>728</v>
      </c>
      <c r="B9" s="712">
        <v>60042.216956660006</v>
      </c>
      <c r="C9" s="712">
        <v>59861.739429000001</v>
      </c>
      <c r="D9" s="712">
        <v>65812.728226309991</v>
      </c>
      <c r="E9" s="712">
        <v>64858.820823069997</v>
      </c>
      <c r="F9" s="711">
        <v>-180.47752766000485</v>
      </c>
      <c r="G9" s="793"/>
      <c r="H9" s="710">
        <v>-0.30058438346851535</v>
      </c>
      <c r="I9" s="709">
        <v>-953.90740323999489</v>
      </c>
      <c r="J9" s="708"/>
      <c r="K9" s="707">
        <v>-1.4494269253810552</v>
      </c>
      <c r="M9" s="684"/>
      <c r="N9" s="684"/>
      <c r="P9" s="684"/>
      <c r="Q9" s="684"/>
      <c r="R9" s="684"/>
      <c r="T9" s="684"/>
      <c r="U9" s="684"/>
      <c r="V9" s="684"/>
      <c r="W9" s="684"/>
      <c r="X9" s="684"/>
      <c r="Y9" s="684"/>
      <c r="Z9" s="684"/>
      <c r="AA9" s="684"/>
    </row>
    <row r="10" spans="1:27" ht="18" customHeight="1">
      <c r="A10" s="715" t="s">
        <v>727</v>
      </c>
      <c r="B10" s="712">
        <v>25568.323386969001</v>
      </c>
      <c r="C10" s="712">
        <v>24609.655108608</v>
      </c>
      <c r="D10" s="712">
        <v>25707.960088874737</v>
      </c>
      <c r="E10" s="712">
        <v>25233.593259690821</v>
      </c>
      <c r="F10" s="711">
        <v>-958.66827836100128</v>
      </c>
      <c r="G10" s="793"/>
      <c r="H10" s="710">
        <v>-3.749437395060446</v>
      </c>
      <c r="I10" s="709">
        <v>-474.36682918391671</v>
      </c>
      <c r="J10" s="708"/>
      <c r="K10" s="707">
        <v>-1.8452138074899285</v>
      </c>
      <c r="M10" s="684"/>
      <c r="N10" s="684"/>
      <c r="P10" s="684"/>
      <c r="Q10" s="684"/>
      <c r="R10" s="684"/>
      <c r="T10" s="684"/>
      <c r="U10" s="684"/>
      <c r="V10" s="684"/>
      <c r="W10" s="684"/>
      <c r="X10" s="684"/>
      <c r="Y10" s="684"/>
      <c r="Z10" s="684"/>
      <c r="AA10" s="684"/>
    </row>
    <row r="11" spans="1:27" ht="18" customHeight="1">
      <c r="A11" s="715" t="s">
        <v>726</v>
      </c>
      <c r="B11" s="712">
        <v>2674.1397193780003</v>
      </c>
      <c r="C11" s="712">
        <v>2637.2202832319999</v>
      </c>
      <c r="D11" s="712">
        <v>2846.0498645889325</v>
      </c>
      <c r="E11" s="712">
        <v>2805.2028706141441</v>
      </c>
      <c r="F11" s="711">
        <v>-36.919436146000407</v>
      </c>
      <c r="G11" s="793"/>
      <c r="H11" s="710">
        <v>-1.3806098416797683</v>
      </c>
      <c r="I11" s="709">
        <v>-40.846993974788347</v>
      </c>
      <c r="J11" s="708"/>
      <c r="K11" s="707">
        <v>-1.4352170874802315</v>
      </c>
      <c r="M11" s="684"/>
      <c r="N11" s="684"/>
      <c r="P11" s="684"/>
      <c r="Q11" s="684"/>
      <c r="R11" s="684"/>
      <c r="T11" s="684"/>
      <c r="U11" s="684"/>
      <c r="V11" s="684"/>
      <c r="W11" s="684"/>
      <c r="X11" s="684"/>
      <c r="Y11" s="684"/>
      <c r="Z11" s="684"/>
      <c r="AA11" s="684"/>
    </row>
    <row r="12" spans="1:27" ht="18" customHeight="1">
      <c r="A12" s="715" t="s">
        <v>725</v>
      </c>
      <c r="B12" s="712">
        <v>1056394.6398672501</v>
      </c>
      <c r="C12" s="712">
        <v>1051527.2468886501</v>
      </c>
      <c r="D12" s="712">
        <v>1345776.43284701</v>
      </c>
      <c r="E12" s="712">
        <v>1406523.4827876701</v>
      </c>
      <c r="F12" s="711">
        <v>-4867.3929785999935</v>
      </c>
      <c r="G12" s="793"/>
      <c r="H12" s="710">
        <v>-0.4607551756615923</v>
      </c>
      <c r="I12" s="709">
        <v>60747.04994066013</v>
      </c>
      <c r="J12" s="708"/>
      <c r="K12" s="707">
        <v>4.5139035324127983</v>
      </c>
      <c r="M12" s="684"/>
      <c r="N12" s="684"/>
      <c r="P12" s="684"/>
      <c r="Q12" s="684"/>
      <c r="R12" s="684"/>
      <c r="T12" s="684"/>
      <c r="U12" s="684"/>
      <c r="V12" s="684"/>
      <c r="W12" s="684"/>
      <c r="X12" s="684"/>
      <c r="Y12" s="684"/>
      <c r="Z12" s="684"/>
      <c r="AA12" s="684"/>
    </row>
    <row r="13" spans="1:27" ht="18" customHeight="1">
      <c r="A13" s="792" t="s">
        <v>724</v>
      </c>
      <c r="B13" s="724">
        <v>51589.727260899999</v>
      </c>
      <c r="C13" s="724">
        <v>96600.387421670006</v>
      </c>
      <c r="D13" s="724">
        <v>74209.427426089998</v>
      </c>
      <c r="E13" s="724">
        <v>52275.448999999986</v>
      </c>
      <c r="F13" s="723">
        <v>45010.660160770007</v>
      </c>
      <c r="G13" s="736"/>
      <c r="H13" s="721">
        <v>87.247331107493011</v>
      </c>
      <c r="I13" s="720">
        <v>-21933.978426090012</v>
      </c>
      <c r="J13" s="719"/>
      <c r="K13" s="734">
        <v>-29.55686249962714</v>
      </c>
      <c r="M13" s="684"/>
      <c r="N13" s="684"/>
      <c r="P13" s="684"/>
      <c r="Q13" s="684"/>
      <c r="R13" s="684"/>
      <c r="T13" s="684"/>
      <c r="U13" s="684"/>
      <c r="V13" s="684"/>
      <c r="W13" s="684"/>
      <c r="X13" s="684"/>
      <c r="Y13" s="684"/>
      <c r="Z13" s="684"/>
      <c r="AA13" s="684"/>
    </row>
    <row r="14" spans="1:27" ht="18" customHeight="1">
      <c r="A14" s="715" t="s">
        <v>723</v>
      </c>
      <c r="B14" s="712">
        <v>15128.322260900002</v>
      </c>
      <c r="C14" s="712">
        <v>61483.322426040002</v>
      </c>
      <c r="D14" s="712">
        <v>45352.722426090004</v>
      </c>
      <c r="E14" s="712">
        <v>23418.77399999999</v>
      </c>
      <c r="F14" s="711">
        <v>46355.000165140002</v>
      </c>
      <c r="G14" s="793"/>
      <c r="H14" s="710">
        <v>306.41203542409392</v>
      </c>
      <c r="I14" s="709">
        <v>-21933.948426090014</v>
      </c>
      <c r="J14" s="708"/>
      <c r="K14" s="707">
        <v>-48.363024869863374</v>
      </c>
      <c r="M14" s="684"/>
      <c r="N14" s="684"/>
      <c r="P14" s="684"/>
      <c r="Q14" s="684"/>
      <c r="R14" s="684"/>
      <c r="T14" s="684"/>
      <c r="U14" s="684"/>
      <c r="V14" s="684"/>
      <c r="W14" s="684"/>
      <c r="X14" s="684"/>
      <c r="Y14" s="684"/>
      <c r="Z14" s="684"/>
      <c r="AA14" s="684"/>
    </row>
    <row r="15" spans="1:27" ht="18" customHeight="1">
      <c r="A15" s="715" t="s">
        <v>722</v>
      </c>
      <c r="B15" s="712">
        <v>33457.025000000001</v>
      </c>
      <c r="C15" s="712">
        <v>32082.025000000001</v>
      </c>
      <c r="D15" s="712">
        <v>24948.974999999999</v>
      </c>
      <c r="E15" s="712">
        <v>24948.974999999999</v>
      </c>
      <c r="F15" s="711">
        <v>-1375</v>
      </c>
      <c r="G15" s="793"/>
      <c r="H15" s="710">
        <v>-4.10974974612955</v>
      </c>
      <c r="I15" s="709">
        <v>0</v>
      </c>
      <c r="J15" s="708"/>
      <c r="K15" s="707">
        <v>0</v>
      </c>
      <c r="M15" s="684"/>
      <c r="N15" s="684"/>
      <c r="P15" s="684"/>
      <c r="Q15" s="684"/>
      <c r="R15" s="684"/>
      <c r="T15" s="684"/>
      <c r="U15" s="684"/>
      <c r="V15" s="684"/>
      <c r="W15" s="684"/>
      <c r="X15" s="684"/>
      <c r="Y15" s="684"/>
      <c r="Z15" s="684"/>
      <c r="AA15" s="684"/>
    </row>
    <row r="16" spans="1:27" ht="18" customHeight="1">
      <c r="A16" s="715" t="s">
        <v>721</v>
      </c>
      <c r="B16" s="712">
        <v>3004.3799999999974</v>
      </c>
      <c r="C16" s="712">
        <v>3035.0399956299989</v>
      </c>
      <c r="D16" s="712">
        <v>3907.7299999999996</v>
      </c>
      <c r="E16" s="712">
        <v>3907.6999999999971</v>
      </c>
      <c r="F16" s="711">
        <v>30.659995630001504</v>
      </c>
      <c r="G16" s="793"/>
      <c r="H16" s="710">
        <v>1.0205099098649815</v>
      </c>
      <c r="I16" s="709">
        <v>-3.0000000002473826E-2</v>
      </c>
      <c r="J16" s="708"/>
      <c r="K16" s="707">
        <v>-7.6770913042799359E-4</v>
      </c>
      <c r="M16" s="684"/>
      <c r="N16" s="684"/>
      <c r="P16" s="684"/>
      <c r="Q16" s="684"/>
      <c r="R16" s="684"/>
      <c r="T16" s="684"/>
      <c r="U16" s="684"/>
      <c r="V16" s="684"/>
      <c r="W16" s="684"/>
      <c r="X16" s="684"/>
      <c r="Y16" s="684"/>
      <c r="Z16" s="684"/>
      <c r="AA16" s="684"/>
    </row>
    <row r="17" spans="1:27" ht="18" customHeight="1">
      <c r="A17" s="715" t="s">
        <v>720</v>
      </c>
      <c r="B17" s="712">
        <v>0</v>
      </c>
      <c r="C17" s="712">
        <v>0</v>
      </c>
      <c r="D17" s="712">
        <v>0</v>
      </c>
      <c r="E17" s="712">
        <v>0</v>
      </c>
      <c r="F17" s="711">
        <v>0</v>
      </c>
      <c r="G17" s="793"/>
      <c r="H17" s="710"/>
      <c r="I17" s="709">
        <v>0</v>
      </c>
      <c r="J17" s="708"/>
      <c r="K17" s="707"/>
      <c r="M17" s="684"/>
      <c r="N17" s="684"/>
      <c r="P17" s="684"/>
      <c r="Q17" s="684"/>
      <c r="R17" s="684"/>
      <c r="T17" s="684"/>
      <c r="U17" s="684"/>
      <c r="V17" s="684"/>
      <c r="W17" s="684"/>
      <c r="X17" s="684"/>
      <c r="Y17" s="684"/>
      <c r="Z17" s="684"/>
      <c r="AA17" s="684"/>
    </row>
    <row r="18" spans="1:27" ht="18" customHeight="1">
      <c r="A18" s="801" t="s">
        <v>719</v>
      </c>
      <c r="B18" s="724">
        <v>33.645250000000004</v>
      </c>
      <c r="C18" s="724">
        <v>33.645250000000004</v>
      </c>
      <c r="D18" s="724">
        <v>33.645250000000004</v>
      </c>
      <c r="E18" s="724">
        <v>33.645250000000004</v>
      </c>
      <c r="F18" s="723">
        <v>0</v>
      </c>
      <c r="G18" s="736"/>
      <c r="H18" s="721">
        <v>0</v>
      </c>
      <c r="I18" s="720">
        <v>0</v>
      </c>
      <c r="J18" s="719"/>
      <c r="K18" s="734">
        <v>0</v>
      </c>
      <c r="M18" s="684"/>
      <c r="N18" s="684"/>
      <c r="P18" s="684"/>
      <c r="Q18" s="684"/>
      <c r="R18" s="684"/>
      <c r="T18" s="684"/>
      <c r="U18" s="684"/>
      <c r="V18" s="684"/>
      <c r="W18" s="684"/>
      <c r="X18" s="684"/>
      <c r="Y18" s="684"/>
      <c r="Z18" s="684"/>
      <c r="AA18" s="684"/>
    </row>
    <row r="19" spans="1:27" ht="18" customHeight="1">
      <c r="A19" s="792" t="s">
        <v>718</v>
      </c>
      <c r="B19" s="724">
        <v>643.68970964080995</v>
      </c>
      <c r="C19" s="724">
        <v>643.68970964080995</v>
      </c>
      <c r="D19" s="724">
        <v>643.68970964080995</v>
      </c>
      <c r="E19" s="724">
        <v>643.68970964080995</v>
      </c>
      <c r="F19" s="723">
        <v>0</v>
      </c>
      <c r="G19" s="736"/>
      <c r="H19" s="721">
        <v>0</v>
      </c>
      <c r="I19" s="720">
        <v>0</v>
      </c>
      <c r="J19" s="719"/>
      <c r="K19" s="734">
        <v>0</v>
      </c>
      <c r="M19" s="684"/>
      <c r="N19" s="684"/>
      <c r="P19" s="684"/>
      <c r="Q19" s="684"/>
      <c r="R19" s="684"/>
      <c r="T19" s="684"/>
      <c r="U19" s="684"/>
      <c r="V19" s="684"/>
      <c r="W19" s="684"/>
      <c r="X19" s="684"/>
      <c r="Y19" s="684"/>
      <c r="Z19" s="684"/>
      <c r="AA19" s="684"/>
    </row>
    <row r="20" spans="1:27" ht="18" customHeight="1">
      <c r="A20" s="715" t="s">
        <v>717</v>
      </c>
      <c r="B20" s="712">
        <v>643.68970964080995</v>
      </c>
      <c r="C20" s="712">
        <v>643.68970964080995</v>
      </c>
      <c r="D20" s="712">
        <v>643.68970964080995</v>
      </c>
      <c r="E20" s="712">
        <v>643.68970964080995</v>
      </c>
      <c r="F20" s="711">
        <v>0</v>
      </c>
      <c r="G20" s="793"/>
      <c r="H20" s="710">
        <v>0</v>
      </c>
      <c r="I20" s="709">
        <v>0</v>
      </c>
      <c r="J20" s="708"/>
      <c r="K20" s="707">
        <v>0</v>
      </c>
      <c r="M20" s="684"/>
      <c r="N20" s="684"/>
      <c r="P20" s="684"/>
      <c r="Q20" s="684"/>
      <c r="R20" s="684"/>
      <c r="T20" s="684"/>
      <c r="U20" s="684"/>
      <c r="V20" s="684"/>
      <c r="W20" s="684"/>
      <c r="X20" s="684"/>
      <c r="Y20" s="684"/>
      <c r="Z20" s="684"/>
      <c r="AA20" s="684"/>
    </row>
    <row r="21" spans="1:27" ht="18" customHeight="1">
      <c r="A21" s="715" t="s">
        <v>716</v>
      </c>
      <c r="B21" s="712">
        <v>0</v>
      </c>
      <c r="C21" s="712">
        <v>0</v>
      </c>
      <c r="D21" s="712">
        <v>0</v>
      </c>
      <c r="E21" s="712">
        <v>0</v>
      </c>
      <c r="F21" s="711">
        <v>0</v>
      </c>
      <c r="G21" s="793"/>
      <c r="H21" s="710"/>
      <c r="I21" s="709">
        <v>0</v>
      </c>
      <c r="J21" s="708"/>
      <c r="K21" s="707"/>
      <c r="M21" s="684"/>
      <c r="N21" s="684"/>
      <c r="P21" s="684"/>
      <c r="Q21" s="684"/>
      <c r="R21" s="684"/>
      <c r="T21" s="684"/>
      <c r="U21" s="684"/>
      <c r="V21" s="684"/>
      <c r="W21" s="684"/>
      <c r="X21" s="684"/>
      <c r="Y21" s="684"/>
      <c r="Z21" s="684"/>
      <c r="AA21" s="684"/>
    </row>
    <row r="22" spans="1:27" ht="18" customHeight="1">
      <c r="A22" s="792" t="s">
        <v>715</v>
      </c>
      <c r="B22" s="724">
        <v>270063.73877529998</v>
      </c>
      <c r="C22" s="724">
        <v>262163.64761584997</v>
      </c>
      <c r="D22" s="724">
        <v>1497.8089815999999</v>
      </c>
      <c r="E22" s="724">
        <v>1195.473</v>
      </c>
      <c r="F22" s="723">
        <v>-7900.0911594500067</v>
      </c>
      <c r="G22" s="736"/>
      <c r="H22" s="721">
        <v>-2.9252691217546563</v>
      </c>
      <c r="I22" s="720">
        <v>-302.33598159999997</v>
      </c>
      <c r="J22" s="719"/>
      <c r="K22" s="734">
        <v>-20.185216226773893</v>
      </c>
      <c r="M22" s="684"/>
      <c r="N22" s="684"/>
      <c r="P22" s="684"/>
      <c r="Q22" s="684"/>
      <c r="R22" s="684"/>
      <c r="T22" s="684"/>
      <c r="U22" s="684"/>
      <c r="V22" s="684"/>
      <c r="W22" s="684"/>
      <c r="X22" s="684"/>
      <c r="Y22" s="684"/>
      <c r="Z22" s="684"/>
      <c r="AA22" s="684"/>
    </row>
    <row r="23" spans="1:27" ht="18" customHeight="1">
      <c r="A23" s="715" t="s">
        <v>714</v>
      </c>
      <c r="B23" s="712">
        <v>111961.23877530001</v>
      </c>
      <c r="C23" s="712">
        <v>108486.64761585</v>
      </c>
      <c r="D23" s="712">
        <v>1497.8089815999999</v>
      </c>
      <c r="E23" s="712">
        <v>1195.473</v>
      </c>
      <c r="F23" s="711">
        <v>-3474.5911594500067</v>
      </c>
      <c r="G23" s="793"/>
      <c r="H23" s="710">
        <v>-3.1033875629255214</v>
      </c>
      <c r="I23" s="709">
        <v>-302.33598159999997</v>
      </c>
      <c r="J23" s="708"/>
      <c r="K23" s="707">
        <v>-20.185216226773893</v>
      </c>
      <c r="M23" s="684"/>
      <c r="N23" s="684"/>
      <c r="P23" s="684"/>
      <c r="Q23" s="684"/>
      <c r="R23" s="684"/>
      <c r="T23" s="684"/>
      <c r="U23" s="684"/>
      <c r="V23" s="684"/>
      <c r="W23" s="684"/>
      <c r="X23" s="684"/>
      <c r="Y23" s="684"/>
      <c r="Z23" s="684"/>
      <c r="AA23" s="684"/>
    </row>
    <row r="24" spans="1:27" ht="18" customHeight="1">
      <c r="A24" s="715" t="s">
        <v>713</v>
      </c>
      <c r="B24" s="712">
        <v>158102.5</v>
      </c>
      <c r="C24" s="712">
        <v>153677</v>
      </c>
      <c r="D24" s="712">
        <v>0</v>
      </c>
      <c r="E24" s="712">
        <v>0</v>
      </c>
      <c r="F24" s="711">
        <v>-4425.5</v>
      </c>
      <c r="G24" s="793"/>
      <c r="H24" s="710">
        <v>-2.7991334735377364</v>
      </c>
      <c r="I24" s="709">
        <v>0</v>
      </c>
      <c r="J24" s="708"/>
      <c r="K24" s="707"/>
      <c r="M24" s="684"/>
      <c r="N24" s="684"/>
      <c r="P24" s="684"/>
      <c r="Q24" s="684"/>
      <c r="R24" s="684"/>
      <c r="T24" s="684"/>
      <c r="U24" s="684"/>
      <c r="V24" s="684"/>
      <c r="W24" s="684"/>
      <c r="X24" s="684"/>
      <c r="Y24" s="684"/>
      <c r="Z24" s="684"/>
      <c r="AA24" s="684"/>
    </row>
    <row r="25" spans="1:27" ht="18" customHeight="1">
      <c r="A25" s="792" t="s">
        <v>712</v>
      </c>
      <c r="B25" s="724">
        <v>6558.1312961599997</v>
      </c>
      <c r="C25" s="724">
        <v>7151.48728682</v>
      </c>
      <c r="D25" s="724">
        <v>6532.9254566699983</v>
      </c>
      <c r="E25" s="724">
        <v>6555.6615637799987</v>
      </c>
      <c r="F25" s="723">
        <v>593.35599066000032</v>
      </c>
      <c r="G25" s="736"/>
      <c r="H25" s="721">
        <v>9.0476381741156899</v>
      </c>
      <c r="I25" s="720">
        <v>22.736107110000376</v>
      </c>
      <c r="J25" s="719"/>
      <c r="K25" s="734">
        <v>0.34802336657289151</v>
      </c>
      <c r="M25" s="684"/>
      <c r="N25" s="684"/>
      <c r="P25" s="684"/>
      <c r="Q25" s="684"/>
      <c r="R25" s="684"/>
      <c r="T25" s="684"/>
      <c r="U25" s="684"/>
      <c r="V25" s="684"/>
      <c r="W25" s="684"/>
      <c r="X25" s="684"/>
      <c r="Y25" s="684"/>
      <c r="Z25" s="684"/>
      <c r="AA25" s="684"/>
    </row>
    <row r="26" spans="1:27" ht="18" customHeight="1">
      <c r="A26" s="792" t="s">
        <v>711</v>
      </c>
      <c r="B26" s="724">
        <v>61600.193208042998</v>
      </c>
      <c r="C26" s="724">
        <v>59656.612286900869</v>
      </c>
      <c r="D26" s="724">
        <v>61429.921263965603</v>
      </c>
      <c r="E26" s="724">
        <v>65060.266464934539</v>
      </c>
      <c r="F26" s="723">
        <v>-1943.5809211421292</v>
      </c>
      <c r="G26" s="736"/>
      <c r="H26" s="721">
        <v>-3.1551539369008994</v>
      </c>
      <c r="I26" s="720">
        <v>3630.3452009689354</v>
      </c>
      <c r="J26" s="719"/>
      <c r="K26" s="734">
        <v>5.9097344197614534</v>
      </c>
      <c r="M26" s="684"/>
      <c r="N26" s="684"/>
      <c r="P26" s="684"/>
      <c r="Q26" s="684"/>
      <c r="R26" s="684"/>
      <c r="T26" s="684"/>
      <c r="U26" s="684"/>
      <c r="V26" s="684"/>
      <c r="W26" s="684"/>
      <c r="X26" s="684"/>
      <c r="Y26" s="684"/>
      <c r="Z26" s="684"/>
      <c r="AA26" s="684"/>
    </row>
    <row r="27" spans="1:27" ht="18" customHeight="1">
      <c r="A27" s="792" t="s">
        <v>710</v>
      </c>
      <c r="B27" s="724">
        <v>1535168.4454303009</v>
      </c>
      <c r="C27" s="724">
        <v>1564885.3312803719</v>
      </c>
      <c r="D27" s="724">
        <v>1584490.58911475</v>
      </c>
      <c r="E27" s="724">
        <v>1625185.2847294004</v>
      </c>
      <c r="F27" s="723">
        <v>29716.885850070976</v>
      </c>
      <c r="G27" s="736"/>
      <c r="H27" s="721">
        <v>1.9357410542490314</v>
      </c>
      <c r="I27" s="720">
        <v>40694.69561465038</v>
      </c>
      <c r="J27" s="719"/>
      <c r="K27" s="734">
        <v>2.5683141253231665</v>
      </c>
      <c r="M27" s="684"/>
      <c r="N27" s="684"/>
      <c r="P27" s="684"/>
      <c r="Q27" s="684"/>
      <c r="R27" s="684"/>
      <c r="T27" s="684"/>
      <c r="U27" s="684"/>
      <c r="V27" s="684"/>
      <c r="W27" s="684"/>
      <c r="X27" s="684"/>
      <c r="Y27" s="684"/>
      <c r="Z27" s="684"/>
      <c r="AA27" s="684"/>
    </row>
    <row r="28" spans="1:27" ht="18" customHeight="1">
      <c r="A28" s="792" t="s">
        <v>709</v>
      </c>
      <c r="B28" s="724">
        <v>825695.93349747011</v>
      </c>
      <c r="C28" s="724">
        <v>818673.68904308008</v>
      </c>
      <c r="D28" s="724">
        <v>911628.50371134002</v>
      </c>
      <c r="E28" s="724">
        <v>842213.17762462003</v>
      </c>
      <c r="F28" s="723">
        <v>-7022.2444543900201</v>
      </c>
      <c r="G28" s="736"/>
      <c r="H28" s="721">
        <v>-0.85046373241119222</v>
      </c>
      <c r="I28" s="720">
        <v>-69415.326086719986</v>
      </c>
      <c r="J28" s="719"/>
      <c r="K28" s="734">
        <v>-7.6144312956563498</v>
      </c>
      <c r="M28" s="684"/>
      <c r="N28" s="684"/>
      <c r="P28" s="684"/>
      <c r="Q28" s="684"/>
      <c r="R28" s="684"/>
      <c r="T28" s="684"/>
      <c r="U28" s="684"/>
      <c r="V28" s="684"/>
      <c r="W28" s="684"/>
      <c r="X28" s="684"/>
      <c r="Y28" s="684"/>
      <c r="Z28" s="684"/>
      <c r="AA28" s="684"/>
    </row>
    <row r="29" spans="1:27" ht="18" customHeight="1">
      <c r="A29" s="715" t="s">
        <v>708</v>
      </c>
      <c r="B29" s="712">
        <v>505902.88640760048</v>
      </c>
      <c r="C29" s="712">
        <v>495886.9180680525</v>
      </c>
      <c r="D29" s="712">
        <v>514403.61812931759</v>
      </c>
      <c r="E29" s="712">
        <v>496559.14553925948</v>
      </c>
      <c r="F29" s="711">
        <v>-10015.968339547981</v>
      </c>
      <c r="G29" s="793"/>
      <c r="H29" s="710">
        <v>-1.9798203585417427</v>
      </c>
      <c r="I29" s="709">
        <v>-17844.472590058111</v>
      </c>
      <c r="J29" s="708"/>
      <c r="K29" s="707">
        <v>-3.4689632734216365</v>
      </c>
      <c r="M29" s="684"/>
      <c r="N29" s="684"/>
      <c r="P29" s="684"/>
      <c r="Q29" s="684"/>
      <c r="R29" s="684"/>
      <c r="T29" s="684"/>
      <c r="U29" s="684"/>
      <c r="V29" s="684"/>
      <c r="W29" s="684"/>
      <c r="X29" s="684"/>
      <c r="Y29" s="684"/>
      <c r="Z29" s="684"/>
      <c r="AA29" s="684"/>
    </row>
    <row r="30" spans="1:27" ht="18" customHeight="1">
      <c r="A30" s="715" t="s">
        <v>707</v>
      </c>
      <c r="B30" s="712">
        <v>108250.18945014951</v>
      </c>
      <c r="C30" s="712">
        <v>100550.48877069748</v>
      </c>
      <c r="D30" s="712">
        <v>99280.025818432507</v>
      </c>
      <c r="E30" s="712">
        <v>89398.724910490491</v>
      </c>
      <c r="F30" s="711">
        <v>-7699.7006794520275</v>
      </c>
      <c r="G30" s="793"/>
      <c r="H30" s="710">
        <v>-7.1128750153345743</v>
      </c>
      <c r="I30" s="709">
        <v>-9881.3009079420153</v>
      </c>
      <c r="J30" s="708"/>
      <c r="K30" s="707">
        <v>-9.9529596477073401</v>
      </c>
      <c r="M30" s="684"/>
      <c r="N30" s="684"/>
      <c r="P30" s="684"/>
      <c r="Q30" s="684"/>
      <c r="R30" s="684"/>
      <c r="T30" s="684"/>
      <c r="U30" s="684"/>
      <c r="V30" s="684"/>
      <c r="W30" s="684"/>
      <c r="X30" s="684"/>
      <c r="Y30" s="684"/>
      <c r="Z30" s="684"/>
      <c r="AA30" s="684"/>
    </row>
    <row r="31" spans="1:27" ht="18" customHeight="1">
      <c r="A31" s="715" t="s">
        <v>706</v>
      </c>
      <c r="B31" s="712">
        <v>180720.73504288998</v>
      </c>
      <c r="C31" s="712">
        <v>185220.58657794</v>
      </c>
      <c r="D31" s="712">
        <v>259728.44498273998</v>
      </c>
      <c r="E31" s="712">
        <v>216264.84165716998</v>
      </c>
      <c r="F31" s="711">
        <v>4499.8515350500238</v>
      </c>
      <c r="G31" s="793"/>
      <c r="H31" s="710">
        <v>2.4899475613476705</v>
      </c>
      <c r="I31" s="709">
        <v>-43463.603325570002</v>
      </c>
      <c r="J31" s="708"/>
      <c r="K31" s="707">
        <v>-16.734248468032963</v>
      </c>
      <c r="M31" s="684"/>
      <c r="N31" s="684"/>
      <c r="P31" s="684"/>
      <c r="Q31" s="684"/>
      <c r="R31" s="684"/>
      <c r="T31" s="684"/>
      <c r="U31" s="684"/>
      <c r="V31" s="684"/>
      <c r="W31" s="684"/>
      <c r="X31" s="684"/>
      <c r="Y31" s="684"/>
      <c r="Z31" s="684"/>
      <c r="AA31" s="684"/>
    </row>
    <row r="32" spans="1:27" ht="18" customHeight="1">
      <c r="A32" s="715" t="s">
        <v>705</v>
      </c>
      <c r="B32" s="712">
        <v>13564.945786639999</v>
      </c>
      <c r="C32" s="712">
        <v>21288.47498589</v>
      </c>
      <c r="D32" s="712">
        <v>20021.389479560003</v>
      </c>
      <c r="E32" s="712">
        <v>22748.968944050001</v>
      </c>
      <c r="F32" s="711">
        <v>7723.5291992500006</v>
      </c>
      <c r="G32" s="793"/>
      <c r="H32" s="710">
        <v>56.937412951969478</v>
      </c>
      <c r="I32" s="709">
        <v>2727.5794644899979</v>
      </c>
      <c r="J32" s="708"/>
      <c r="K32" s="707">
        <v>13.623327528164845</v>
      </c>
      <c r="M32" s="684"/>
      <c r="N32" s="684"/>
      <c r="P32" s="684"/>
      <c r="Q32" s="684"/>
      <c r="R32" s="684"/>
      <c r="T32" s="684"/>
      <c r="U32" s="684"/>
      <c r="V32" s="684"/>
      <c r="W32" s="684"/>
      <c r="X32" s="684"/>
      <c r="Y32" s="684"/>
      <c r="Z32" s="684"/>
      <c r="AA32" s="684"/>
    </row>
    <row r="33" spans="1:27" ht="18" customHeight="1">
      <c r="A33" s="715" t="s">
        <v>704</v>
      </c>
      <c r="B33" s="712">
        <v>3427.8845721200005</v>
      </c>
      <c r="C33" s="712">
        <v>4213.9622645600002</v>
      </c>
      <c r="D33" s="712">
        <v>5127.3412954300002</v>
      </c>
      <c r="E33" s="712">
        <v>4774.12565017</v>
      </c>
      <c r="F33" s="711">
        <v>786.07769243999974</v>
      </c>
      <c r="G33" s="793"/>
      <c r="H33" s="710">
        <v>22.931860040836913</v>
      </c>
      <c r="I33" s="709">
        <v>-353.2156452600002</v>
      </c>
      <c r="J33" s="708"/>
      <c r="K33" s="707">
        <v>-6.8888654939904495</v>
      </c>
      <c r="M33" s="684"/>
      <c r="N33" s="684"/>
      <c r="P33" s="684"/>
      <c r="Q33" s="684"/>
      <c r="R33" s="684"/>
      <c r="T33" s="684"/>
      <c r="U33" s="684"/>
      <c r="V33" s="684"/>
      <c r="W33" s="684"/>
      <c r="X33" s="684"/>
      <c r="Y33" s="684"/>
      <c r="Z33" s="684"/>
      <c r="AA33" s="684"/>
    </row>
    <row r="34" spans="1:27" ht="18" customHeight="1">
      <c r="A34" s="715" t="s">
        <v>703</v>
      </c>
      <c r="B34" s="712">
        <v>13829.292238070004</v>
      </c>
      <c r="C34" s="712">
        <v>11513.258375939984</v>
      </c>
      <c r="D34" s="712">
        <v>13067.684005859994</v>
      </c>
      <c r="E34" s="712">
        <v>12467.370923479995</v>
      </c>
      <c r="F34" s="711">
        <v>-2316.0338621300198</v>
      </c>
      <c r="G34" s="793"/>
      <c r="H34" s="710">
        <v>-16.747305807554778</v>
      </c>
      <c r="I34" s="709">
        <v>-600.31308237999838</v>
      </c>
      <c r="J34" s="708"/>
      <c r="K34" s="707">
        <v>-4.5938751052657656</v>
      </c>
      <c r="M34" s="684"/>
      <c r="N34" s="684"/>
      <c r="P34" s="684"/>
      <c r="Q34" s="684"/>
      <c r="R34" s="684"/>
      <c r="T34" s="684"/>
      <c r="U34" s="684"/>
      <c r="V34" s="684"/>
      <c r="W34" s="684"/>
      <c r="X34" s="684"/>
      <c r="Y34" s="684"/>
      <c r="Z34" s="684"/>
      <c r="AA34" s="684"/>
    </row>
    <row r="35" spans="1:27" ht="18" customHeight="1">
      <c r="A35" s="792" t="s">
        <v>702</v>
      </c>
      <c r="B35" s="724">
        <v>225797.5</v>
      </c>
      <c r="C35" s="724">
        <v>264482.57</v>
      </c>
      <c r="D35" s="724">
        <v>71979.289999999994</v>
      </c>
      <c r="E35" s="724">
        <v>192050.58000000002</v>
      </c>
      <c r="F35" s="723">
        <v>38685.070000000007</v>
      </c>
      <c r="G35" s="736"/>
      <c r="H35" s="721">
        <v>17.132638758179343</v>
      </c>
      <c r="I35" s="720">
        <v>120071.29000000002</v>
      </c>
      <c r="J35" s="719"/>
      <c r="K35" s="734">
        <v>166.81366265213236</v>
      </c>
      <c r="M35" s="684"/>
      <c r="N35" s="684"/>
      <c r="P35" s="684"/>
      <c r="Q35" s="684"/>
      <c r="R35" s="684"/>
      <c r="T35" s="684"/>
      <c r="U35" s="684"/>
      <c r="V35" s="684"/>
      <c r="W35" s="684"/>
      <c r="X35" s="684"/>
      <c r="Y35" s="684"/>
      <c r="Z35" s="684"/>
      <c r="AA35" s="684"/>
    </row>
    <row r="36" spans="1:27" ht="18" customHeight="1">
      <c r="A36" s="792" t="s">
        <v>701</v>
      </c>
      <c r="B36" s="800">
        <v>0</v>
      </c>
      <c r="C36" s="800">
        <v>0</v>
      </c>
      <c r="D36" s="800">
        <v>20000</v>
      </c>
      <c r="E36" s="800">
        <v>0</v>
      </c>
      <c r="F36" s="799">
        <v>0</v>
      </c>
      <c r="G36" s="798"/>
      <c r="H36" s="797"/>
      <c r="I36" s="796">
        <v>-20000</v>
      </c>
      <c r="J36" s="795"/>
      <c r="K36" s="794">
        <v>-100</v>
      </c>
      <c r="M36" s="684"/>
      <c r="N36" s="684"/>
      <c r="P36" s="684"/>
      <c r="Q36" s="684"/>
      <c r="R36" s="684"/>
      <c r="T36" s="684"/>
      <c r="U36" s="684"/>
      <c r="V36" s="684"/>
      <c r="W36" s="684"/>
      <c r="X36" s="684"/>
      <c r="Y36" s="684"/>
      <c r="Z36" s="684"/>
      <c r="AA36" s="684"/>
    </row>
    <row r="37" spans="1:27" ht="18" customHeight="1">
      <c r="A37" s="792" t="s">
        <v>700</v>
      </c>
      <c r="B37" s="800">
        <v>0</v>
      </c>
      <c r="C37" s="800">
        <v>0</v>
      </c>
      <c r="D37" s="800">
        <v>40000</v>
      </c>
      <c r="E37" s="800">
        <v>0</v>
      </c>
      <c r="F37" s="799">
        <v>0</v>
      </c>
      <c r="G37" s="798"/>
      <c r="H37" s="797"/>
      <c r="I37" s="796">
        <v>-40000</v>
      </c>
      <c r="J37" s="795"/>
      <c r="K37" s="794">
        <v>-100</v>
      </c>
      <c r="M37" s="684"/>
      <c r="N37" s="684"/>
      <c r="P37" s="684"/>
      <c r="Q37" s="684"/>
      <c r="R37" s="684"/>
      <c r="T37" s="684"/>
      <c r="U37" s="684"/>
      <c r="V37" s="684"/>
      <c r="W37" s="684"/>
      <c r="X37" s="684"/>
      <c r="Y37" s="684"/>
      <c r="Z37" s="684"/>
      <c r="AA37" s="684"/>
    </row>
    <row r="38" spans="1:27" ht="18" customHeight="1">
      <c r="A38" s="792" t="s">
        <v>699</v>
      </c>
      <c r="B38" s="800">
        <v>0</v>
      </c>
      <c r="C38" s="800">
        <v>0</v>
      </c>
      <c r="D38" s="800">
        <v>0</v>
      </c>
      <c r="E38" s="800">
        <v>0</v>
      </c>
      <c r="F38" s="799">
        <v>0</v>
      </c>
      <c r="G38" s="798"/>
      <c r="H38" s="797"/>
      <c r="I38" s="796">
        <v>0</v>
      </c>
      <c r="J38" s="795"/>
      <c r="K38" s="794"/>
      <c r="M38" s="684"/>
      <c r="N38" s="684"/>
      <c r="P38" s="684"/>
      <c r="Q38" s="684"/>
      <c r="R38" s="684"/>
      <c r="T38" s="684"/>
      <c r="U38" s="684"/>
      <c r="V38" s="684"/>
      <c r="W38" s="684"/>
      <c r="X38" s="684"/>
      <c r="Y38" s="684"/>
      <c r="Z38" s="684"/>
      <c r="AA38" s="684"/>
    </row>
    <row r="39" spans="1:27" ht="18" customHeight="1">
      <c r="A39" s="792" t="s">
        <v>698</v>
      </c>
      <c r="B39" s="724">
        <v>36649.574415920004</v>
      </c>
      <c r="C39" s="724">
        <v>36142.226267682003</v>
      </c>
      <c r="D39" s="724">
        <v>39041.3530620522</v>
      </c>
      <c r="E39" s="724">
        <v>38475.220618065345</v>
      </c>
      <c r="F39" s="723">
        <v>-507.34814823800116</v>
      </c>
      <c r="G39" s="736"/>
      <c r="H39" s="721">
        <v>-1.3843220728304473</v>
      </c>
      <c r="I39" s="720">
        <v>-566.13244398685492</v>
      </c>
      <c r="J39" s="719"/>
      <c r="K39" s="734">
        <v>-1.4500840764587382</v>
      </c>
      <c r="M39" s="684"/>
      <c r="N39" s="684"/>
      <c r="P39" s="684"/>
      <c r="Q39" s="684"/>
      <c r="R39" s="684"/>
      <c r="T39" s="684"/>
      <c r="U39" s="684"/>
      <c r="V39" s="684"/>
      <c r="W39" s="684"/>
      <c r="X39" s="684"/>
      <c r="Y39" s="684"/>
      <c r="Z39" s="684"/>
      <c r="AA39" s="684"/>
    </row>
    <row r="40" spans="1:27" ht="18" customHeight="1">
      <c r="A40" s="715" t="s">
        <v>697</v>
      </c>
      <c r="B40" s="712">
        <v>88.531746639999383</v>
      </c>
      <c r="C40" s="712">
        <v>85.912908450000756</v>
      </c>
      <c r="D40" s="712">
        <v>134.7839528999996</v>
      </c>
      <c r="E40" s="712">
        <v>127.04523692000008</v>
      </c>
      <c r="F40" s="711">
        <v>-2.6188381899986268</v>
      </c>
      <c r="G40" s="793"/>
      <c r="H40" s="710">
        <v>-2.9580780786441796</v>
      </c>
      <c r="I40" s="709">
        <v>-7.738715979999526</v>
      </c>
      <c r="J40" s="708"/>
      <c r="K40" s="707">
        <v>-5.74157072373528</v>
      </c>
      <c r="M40" s="684"/>
      <c r="N40" s="684"/>
      <c r="P40" s="684"/>
      <c r="Q40" s="684"/>
      <c r="R40" s="684"/>
      <c r="T40" s="684"/>
      <c r="U40" s="684"/>
      <c r="V40" s="684"/>
      <c r="W40" s="684"/>
      <c r="X40" s="684"/>
      <c r="Y40" s="684"/>
      <c r="Z40" s="684"/>
      <c r="AA40" s="684"/>
    </row>
    <row r="41" spans="1:27" ht="18" customHeight="1">
      <c r="A41" s="715" t="s">
        <v>696</v>
      </c>
      <c r="B41" s="712">
        <v>0</v>
      </c>
      <c r="C41" s="712">
        <v>0</v>
      </c>
      <c r="D41" s="712">
        <v>0</v>
      </c>
      <c r="E41" s="712">
        <v>0</v>
      </c>
      <c r="F41" s="711">
        <v>0</v>
      </c>
      <c r="G41" s="793"/>
      <c r="H41" s="710"/>
      <c r="I41" s="709">
        <v>0</v>
      </c>
      <c r="J41" s="708"/>
      <c r="K41" s="707"/>
      <c r="M41" s="684"/>
      <c r="N41" s="684"/>
      <c r="P41" s="684"/>
      <c r="Q41" s="684"/>
      <c r="R41" s="684"/>
      <c r="T41" s="684"/>
      <c r="U41" s="684"/>
      <c r="V41" s="684"/>
      <c r="W41" s="684"/>
      <c r="X41" s="684"/>
      <c r="Y41" s="684"/>
      <c r="Z41" s="684"/>
      <c r="AA41" s="684"/>
    </row>
    <row r="42" spans="1:27" ht="18" customHeight="1">
      <c r="A42" s="715" t="s">
        <v>695</v>
      </c>
      <c r="B42" s="712">
        <v>0</v>
      </c>
      <c r="C42" s="712">
        <v>0</v>
      </c>
      <c r="D42" s="712">
        <v>0</v>
      </c>
      <c r="E42" s="712">
        <v>0</v>
      </c>
      <c r="F42" s="711">
        <v>0</v>
      </c>
      <c r="G42" s="793"/>
      <c r="H42" s="710"/>
      <c r="I42" s="709">
        <v>0</v>
      </c>
      <c r="J42" s="708"/>
      <c r="K42" s="707"/>
      <c r="M42" s="684"/>
      <c r="N42" s="684"/>
      <c r="P42" s="684"/>
      <c r="Q42" s="684"/>
      <c r="R42" s="684"/>
      <c r="T42" s="684"/>
      <c r="U42" s="684"/>
      <c r="V42" s="684"/>
      <c r="W42" s="684"/>
      <c r="X42" s="684"/>
      <c r="Y42" s="684"/>
      <c r="Z42" s="684"/>
      <c r="AA42" s="684"/>
    </row>
    <row r="43" spans="1:27" ht="18" customHeight="1">
      <c r="A43" s="715" t="s">
        <v>694</v>
      </c>
      <c r="B43" s="712">
        <v>0</v>
      </c>
      <c r="C43" s="712">
        <v>0</v>
      </c>
      <c r="D43" s="712">
        <v>0</v>
      </c>
      <c r="E43" s="712">
        <v>0</v>
      </c>
      <c r="F43" s="711">
        <v>0</v>
      </c>
      <c r="G43" s="793"/>
      <c r="H43" s="710"/>
      <c r="I43" s="709">
        <v>0</v>
      </c>
      <c r="J43" s="708"/>
      <c r="K43" s="707"/>
      <c r="M43" s="684"/>
      <c r="N43" s="684"/>
      <c r="P43" s="684"/>
      <c r="Q43" s="684"/>
      <c r="R43" s="684"/>
      <c r="T43" s="684"/>
      <c r="U43" s="684"/>
      <c r="V43" s="684"/>
      <c r="W43" s="684"/>
      <c r="X43" s="684"/>
      <c r="Y43" s="684"/>
      <c r="Z43" s="684"/>
      <c r="AA43" s="684"/>
    </row>
    <row r="44" spans="1:27" ht="18" customHeight="1">
      <c r="A44" s="715" t="s">
        <v>693</v>
      </c>
      <c r="B44" s="712">
        <v>0</v>
      </c>
      <c r="C44" s="712">
        <v>0</v>
      </c>
      <c r="D44" s="712">
        <v>0</v>
      </c>
      <c r="E44" s="712">
        <v>0</v>
      </c>
      <c r="F44" s="711">
        <v>0</v>
      </c>
      <c r="G44" s="793"/>
      <c r="H44" s="710"/>
      <c r="I44" s="709">
        <v>0</v>
      </c>
      <c r="J44" s="729"/>
      <c r="K44" s="707"/>
      <c r="M44" s="684"/>
      <c r="N44" s="684"/>
      <c r="P44" s="684"/>
      <c r="Q44" s="684"/>
      <c r="R44" s="684"/>
      <c r="T44" s="684"/>
      <c r="U44" s="684"/>
      <c r="V44" s="684"/>
      <c r="W44" s="684"/>
      <c r="X44" s="684"/>
      <c r="Y44" s="684"/>
      <c r="Z44" s="684"/>
      <c r="AA44" s="684"/>
    </row>
    <row r="45" spans="1:27" ht="18" customHeight="1">
      <c r="A45" s="715" t="s">
        <v>692</v>
      </c>
      <c r="B45" s="712">
        <v>0</v>
      </c>
      <c r="C45" s="712">
        <v>0</v>
      </c>
      <c r="D45" s="712">
        <v>0</v>
      </c>
      <c r="E45" s="712">
        <v>0</v>
      </c>
      <c r="F45" s="711">
        <v>0</v>
      </c>
      <c r="G45" s="793"/>
      <c r="H45" s="710"/>
      <c r="I45" s="709">
        <v>0</v>
      </c>
      <c r="J45" s="729"/>
      <c r="K45" s="707"/>
      <c r="M45" s="684"/>
      <c r="N45" s="684"/>
      <c r="P45" s="684"/>
      <c r="Q45" s="684"/>
      <c r="R45" s="684"/>
      <c r="T45" s="684"/>
      <c r="U45" s="684"/>
      <c r="V45" s="684"/>
      <c r="W45" s="684"/>
      <c r="X45" s="684"/>
      <c r="Y45" s="684"/>
      <c r="Z45" s="684"/>
      <c r="AA45" s="684"/>
    </row>
    <row r="46" spans="1:27" ht="18" customHeight="1">
      <c r="A46" s="715" t="s">
        <v>691</v>
      </c>
      <c r="B46" s="712">
        <v>0</v>
      </c>
      <c r="C46" s="712">
        <v>0</v>
      </c>
      <c r="D46" s="712">
        <v>0</v>
      </c>
      <c r="E46" s="712">
        <v>0</v>
      </c>
      <c r="F46" s="711">
        <v>0</v>
      </c>
      <c r="G46" s="793"/>
      <c r="H46" s="710"/>
      <c r="I46" s="709">
        <v>0</v>
      </c>
      <c r="J46" s="729"/>
      <c r="K46" s="707"/>
      <c r="M46" s="684"/>
      <c r="N46" s="684"/>
      <c r="P46" s="684"/>
      <c r="Q46" s="684"/>
      <c r="R46" s="684"/>
      <c r="T46" s="684"/>
      <c r="U46" s="684"/>
      <c r="V46" s="684"/>
      <c r="W46" s="684"/>
      <c r="X46" s="684"/>
      <c r="Y46" s="684"/>
      <c r="Z46" s="684"/>
      <c r="AA46" s="684"/>
    </row>
    <row r="47" spans="1:27" ht="18" customHeight="1">
      <c r="A47" s="715" t="s">
        <v>690</v>
      </c>
      <c r="B47" s="712">
        <v>36561.042669280003</v>
      </c>
      <c r="C47" s="712">
        <v>36056.313359232001</v>
      </c>
      <c r="D47" s="712">
        <v>38906.569109152202</v>
      </c>
      <c r="E47" s="712">
        <v>38348.175381145345</v>
      </c>
      <c r="F47" s="711">
        <v>-504.72931004800193</v>
      </c>
      <c r="G47" s="793"/>
      <c r="H47" s="710">
        <v>-1.3805112578807688</v>
      </c>
      <c r="I47" s="709">
        <v>-558.39372800685669</v>
      </c>
      <c r="J47" s="708"/>
      <c r="K47" s="707">
        <v>-1.4352170874802288</v>
      </c>
      <c r="M47" s="684"/>
      <c r="N47" s="684"/>
      <c r="P47" s="684"/>
      <c r="Q47" s="684"/>
      <c r="R47" s="684"/>
      <c r="T47" s="684"/>
      <c r="U47" s="684"/>
      <c r="V47" s="684"/>
      <c r="W47" s="684"/>
      <c r="X47" s="684"/>
      <c r="Y47" s="684"/>
      <c r="Z47" s="684"/>
      <c r="AA47" s="684"/>
    </row>
    <row r="48" spans="1:27" ht="18" customHeight="1">
      <c r="A48" s="792" t="s">
        <v>689</v>
      </c>
      <c r="B48" s="724">
        <v>390656.87591142993</v>
      </c>
      <c r="C48" s="724">
        <v>381091.21838595998</v>
      </c>
      <c r="D48" s="724">
        <v>417413.36618844001</v>
      </c>
      <c r="E48" s="724">
        <v>433859.57043258002</v>
      </c>
      <c r="F48" s="723">
        <v>-9565.6575254699565</v>
      </c>
      <c r="G48" s="736"/>
      <c r="H48" s="721">
        <v>-2.448608514352296</v>
      </c>
      <c r="I48" s="720">
        <v>16446.204244140012</v>
      </c>
      <c r="J48" s="791"/>
      <c r="K48" s="734">
        <v>3.9400281774195562</v>
      </c>
      <c r="M48" s="684"/>
      <c r="N48" s="684"/>
      <c r="P48" s="684"/>
      <c r="Q48" s="684"/>
      <c r="R48" s="684"/>
      <c r="T48" s="684"/>
      <c r="U48" s="684"/>
      <c r="V48" s="684"/>
      <c r="W48" s="684"/>
      <c r="X48" s="684"/>
      <c r="Y48" s="684"/>
      <c r="Z48" s="684"/>
      <c r="AA48" s="684"/>
    </row>
    <row r="49" spans="1:27" ht="18" customHeight="1" thickBot="1">
      <c r="A49" s="790" t="s">
        <v>688</v>
      </c>
      <c r="B49" s="789">
        <v>56368.558565000043</v>
      </c>
      <c r="C49" s="789">
        <v>64495.627583650014</v>
      </c>
      <c r="D49" s="789">
        <v>84428.076152918045</v>
      </c>
      <c r="E49" s="789">
        <v>118586.73605413498</v>
      </c>
      <c r="F49" s="788">
        <v>8127.0690186499705</v>
      </c>
      <c r="G49" s="787"/>
      <c r="H49" s="786">
        <v>14.417734328399471</v>
      </c>
      <c r="I49" s="785">
        <v>34158.659901216932</v>
      </c>
      <c r="J49" s="784"/>
      <c r="K49" s="783">
        <v>40.458886969481568</v>
      </c>
      <c r="M49" s="684"/>
      <c r="N49" s="684"/>
      <c r="P49" s="684"/>
      <c r="Q49" s="684"/>
      <c r="R49" s="684"/>
      <c r="T49" s="684"/>
      <c r="U49" s="684"/>
      <c r="V49" s="684"/>
      <c r="W49" s="684"/>
      <c r="X49" s="684"/>
      <c r="Y49" s="684"/>
      <c r="Z49" s="684"/>
      <c r="AA49" s="684"/>
    </row>
    <row r="50" spans="1:27" ht="18" customHeight="1" thickTop="1">
      <c r="A50" s="697" t="s">
        <v>687</v>
      </c>
      <c r="B50" s="695"/>
      <c r="C50" s="695"/>
      <c r="D50" s="692"/>
      <c r="E50" s="692"/>
      <c r="F50" s="692"/>
      <c r="G50" s="692"/>
      <c r="H50" s="692"/>
      <c r="I50" s="692"/>
      <c r="J50" s="692"/>
      <c r="K50" s="692"/>
      <c r="M50" s="684"/>
      <c r="T50" s="684"/>
      <c r="U50" s="684"/>
      <c r="V50" s="684"/>
      <c r="W50" s="684"/>
      <c r="X50" s="684"/>
      <c r="Y50" s="684"/>
      <c r="Z50" s="684"/>
      <c r="AA50" s="684"/>
    </row>
    <row r="51" spans="1:27" ht="18" customHeight="1">
      <c r="A51" s="697" t="s">
        <v>686</v>
      </c>
      <c r="B51" s="695"/>
      <c r="C51" s="695"/>
      <c r="D51" s="692"/>
      <c r="E51" s="692"/>
      <c r="F51" s="692"/>
      <c r="G51" s="692"/>
      <c r="H51" s="692"/>
      <c r="I51" s="692"/>
      <c r="J51" s="692"/>
      <c r="K51" s="692"/>
      <c r="M51" s="684"/>
      <c r="T51" s="684"/>
      <c r="U51" s="684"/>
      <c r="V51" s="684"/>
      <c r="W51" s="684"/>
      <c r="X51" s="684"/>
      <c r="Y51" s="684"/>
      <c r="Z51" s="684"/>
      <c r="AA51" s="684"/>
    </row>
    <row r="52" spans="1:27" ht="18" customHeight="1">
      <c r="A52" s="782" t="s">
        <v>634</v>
      </c>
      <c r="M52" s="684"/>
      <c r="T52" s="684"/>
      <c r="U52" s="684"/>
      <c r="V52" s="684"/>
      <c r="W52" s="684"/>
      <c r="X52" s="684"/>
      <c r="Y52" s="684"/>
      <c r="Z52" s="684"/>
      <c r="AA52" s="684"/>
    </row>
    <row r="53" spans="1:27" ht="18" customHeight="1">
      <c r="A53" s="689" t="s">
        <v>685</v>
      </c>
      <c r="B53" s="781">
        <v>1108029.745514337</v>
      </c>
      <c r="C53" s="781">
        <v>1102493.6354418083</v>
      </c>
      <c r="D53" s="781">
        <v>1401101.8179647312</v>
      </c>
      <c r="E53" s="781">
        <v>1460945.8791229797</v>
      </c>
      <c r="F53" s="781">
        <v>4780.3788913064018</v>
      </c>
      <c r="G53" s="778" t="s">
        <v>648</v>
      </c>
      <c r="H53" s="781">
        <v>0.43143055596286317</v>
      </c>
      <c r="I53" s="781">
        <v>56308.66012903236</v>
      </c>
      <c r="J53" s="778" t="s">
        <v>647</v>
      </c>
      <c r="K53" s="781">
        <v>4.0188842386078303</v>
      </c>
      <c r="L53" s="684"/>
      <c r="M53" s="684"/>
      <c r="T53" s="684"/>
      <c r="U53" s="684"/>
      <c r="V53" s="684"/>
      <c r="W53" s="684"/>
      <c r="X53" s="684"/>
      <c r="Y53" s="684"/>
      <c r="Z53" s="684"/>
      <c r="AA53" s="684"/>
    </row>
    <row r="54" spans="1:27" ht="18" customHeight="1">
      <c r="A54" s="689" t="s">
        <v>684</v>
      </c>
      <c r="B54" s="780">
        <v>-282333.80897638621</v>
      </c>
      <c r="C54" s="780">
        <v>-283819.94639872829</v>
      </c>
      <c r="D54" s="779">
        <v>-489473.31425339164</v>
      </c>
      <c r="E54" s="779">
        <v>-618732.70149835967</v>
      </c>
      <c r="F54" s="779">
        <v>-11802.626386177199</v>
      </c>
      <c r="G54" s="778" t="s">
        <v>648</v>
      </c>
      <c r="H54" s="779">
        <v>4.180380107139186</v>
      </c>
      <c r="I54" s="779">
        <v>-125723.98621575194</v>
      </c>
      <c r="J54" s="778" t="s">
        <v>647</v>
      </c>
      <c r="K54" s="779">
        <v>25.685564984788297</v>
      </c>
      <c r="M54" s="684"/>
      <c r="T54" s="684"/>
      <c r="U54" s="684"/>
      <c r="V54" s="684"/>
      <c r="W54" s="684"/>
      <c r="X54" s="684"/>
      <c r="Y54" s="684"/>
      <c r="Z54" s="684"/>
      <c r="AA54" s="684"/>
    </row>
    <row r="55" spans="1:27" ht="18" customHeight="1">
      <c r="A55" s="689" t="s">
        <v>683</v>
      </c>
      <c r="B55" s="777">
        <v>385425.24126838695</v>
      </c>
      <c r="C55" s="777">
        <v>385930.23368270911</v>
      </c>
      <c r="D55" s="777">
        <v>500411.52107739245</v>
      </c>
      <c r="E55" s="777">
        <v>487386.04002178041</v>
      </c>
      <c r="F55" s="777">
        <v>10821.48137815727</v>
      </c>
      <c r="G55" s="778" t="s">
        <v>648</v>
      </c>
      <c r="H55" s="777">
        <v>2.8076732448931234</v>
      </c>
      <c r="I55" s="777">
        <v>-16560.882084828136</v>
      </c>
      <c r="J55" s="778" t="s">
        <v>647</v>
      </c>
      <c r="K55" s="777">
        <v>-3.309452597968237</v>
      </c>
      <c r="M55" s="684"/>
      <c r="T55" s="684"/>
      <c r="U55" s="684"/>
      <c r="V55" s="684"/>
      <c r="W55" s="684"/>
      <c r="X55" s="684"/>
      <c r="Y55" s="684"/>
      <c r="Z55" s="684"/>
      <c r="AA55" s="684"/>
    </row>
    <row r="56" spans="1:27" ht="18" customHeight="1">
      <c r="A56" s="699" t="s">
        <v>682</v>
      </c>
      <c r="B56" s="777">
        <v>-10316.488963835112</v>
      </c>
      <c r="C56" s="777" t="s">
        <v>636</v>
      </c>
      <c r="D56" s="777"/>
      <c r="E56" s="777"/>
      <c r="F56" s="777"/>
      <c r="G56" s="778"/>
      <c r="H56" s="777"/>
      <c r="I56" s="777"/>
      <c r="J56" s="778"/>
      <c r="K56" s="777"/>
      <c r="T56" s="684"/>
    </row>
    <row r="57" spans="1:27" ht="18" customHeight="1">
      <c r="A57" s="699" t="s">
        <v>681</v>
      </c>
      <c r="B57" s="777">
        <v>3535.4010292160992</v>
      </c>
      <c r="C57" s="777" t="s">
        <v>636</v>
      </c>
      <c r="D57" s="777"/>
      <c r="E57" s="777"/>
      <c r="F57" s="777"/>
      <c r="G57" s="778"/>
      <c r="H57" s="777"/>
      <c r="I57" s="777"/>
      <c r="J57" s="778"/>
      <c r="K57" s="777"/>
      <c r="T57" s="684"/>
    </row>
    <row r="58" spans="1:27" ht="17.100000000000001" customHeight="1">
      <c r="A58" s="776"/>
      <c r="B58" s="682"/>
      <c r="C58" s="682"/>
      <c r="D58" s="682"/>
      <c r="E58" s="682"/>
      <c r="F58" s="682"/>
      <c r="G58" s="682"/>
      <c r="H58" s="682"/>
      <c r="I58" s="682"/>
      <c r="J58" s="682"/>
      <c r="K58" s="682"/>
    </row>
    <row r="59" spans="1:27" ht="17.100000000000001" customHeight="1">
      <c r="E59" s="775"/>
    </row>
    <row r="60" spans="1:27" ht="17.100000000000001" customHeight="1">
      <c r="E60" s="775"/>
    </row>
    <row r="63" spans="1:27" ht="17.100000000000001" customHeight="1">
      <c r="B63" s="774"/>
      <c r="C63" s="774"/>
      <c r="D63" s="774"/>
      <c r="E63" s="774"/>
      <c r="F63" s="774"/>
      <c r="G63" s="774"/>
      <c r="H63" s="774"/>
      <c r="I63" s="774"/>
      <c r="J63" s="774"/>
      <c r="K63" s="774"/>
    </row>
    <row r="64" spans="1:27" ht="17.100000000000001" customHeight="1">
      <c r="B64" s="774"/>
      <c r="C64" s="774"/>
      <c r="D64" s="774"/>
      <c r="E64" s="774"/>
      <c r="F64" s="774"/>
      <c r="G64" s="774"/>
      <c r="H64" s="774"/>
      <c r="I64" s="774"/>
      <c r="J64" s="774"/>
      <c r="K64" s="774"/>
    </row>
    <row r="65" spans="2:11" ht="17.100000000000001" customHeight="1">
      <c r="B65" s="774"/>
      <c r="C65" s="774"/>
      <c r="D65" s="774"/>
      <c r="E65" s="774"/>
      <c r="F65" s="774"/>
      <c r="G65" s="774"/>
      <c r="H65" s="774"/>
      <c r="I65" s="774"/>
      <c r="J65" s="774"/>
      <c r="K65" s="774"/>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topLeftCell="A24" zoomScale="90" zoomScaleNormal="90" workbookViewId="0">
      <selection activeCell="A24" sqref="A24"/>
    </sheetView>
  </sheetViews>
  <sheetFormatPr defaultRowHeight="15.6"/>
  <cols>
    <col min="1" max="1" width="52.109375" style="679" customWidth="1"/>
    <col min="2" max="2" width="14.33203125" style="679" customWidth="1"/>
    <col min="3" max="3" width="13.33203125" style="679" customWidth="1"/>
    <col min="4" max="4" width="12.88671875" style="679" customWidth="1"/>
    <col min="5" max="5" width="11.109375" style="679" bestFit="1" customWidth="1"/>
    <col min="6" max="6" width="9.109375" style="679" bestFit="1" customWidth="1"/>
    <col min="7" max="7" width="11.109375" style="679" bestFit="1" customWidth="1"/>
    <col min="8" max="8" width="9.109375" style="679" bestFit="1" customWidth="1"/>
    <col min="9" max="256" width="8.88671875" style="679"/>
    <col min="257" max="257" width="41" style="679" bestFit="1" customWidth="1"/>
    <col min="258" max="259" width="11.33203125" style="679" bestFit="1" customWidth="1"/>
    <col min="260" max="260" width="11.6640625" style="679" bestFit="1" customWidth="1"/>
    <col min="261" max="261" width="8.88671875" style="679"/>
    <col min="262" max="262" width="7.6640625" style="679" customWidth="1"/>
    <col min="263" max="512" width="8.88671875" style="679"/>
    <col min="513" max="513" width="41" style="679" bestFit="1" customWidth="1"/>
    <col min="514" max="515" width="11.33203125" style="679" bestFit="1" customWidth="1"/>
    <col min="516" max="516" width="11.6640625" style="679" bestFit="1" customWidth="1"/>
    <col min="517" max="517" width="8.88671875" style="679"/>
    <col min="518" max="518" width="7.6640625" style="679" customWidth="1"/>
    <col min="519" max="768" width="8.88671875" style="679"/>
    <col min="769" max="769" width="41" style="679" bestFit="1" customWidth="1"/>
    <col min="770" max="771" width="11.33203125" style="679" bestFit="1" customWidth="1"/>
    <col min="772" max="772" width="11.6640625" style="679" bestFit="1" customWidth="1"/>
    <col min="773" max="773" width="8.88671875" style="679"/>
    <col min="774" max="774" width="7.6640625" style="679" customWidth="1"/>
    <col min="775" max="1024" width="8.88671875" style="679"/>
    <col min="1025" max="1025" width="41" style="679" bestFit="1" customWidth="1"/>
    <col min="1026" max="1027" width="11.33203125" style="679" bestFit="1" customWidth="1"/>
    <col min="1028" max="1028" width="11.6640625" style="679" bestFit="1" customWidth="1"/>
    <col min="1029" max="1029" width="8.88671875" style="679"/>
    <col min="1030" max="1030" width="7.6640625" style="679" customWidth="1"/>
    <col min="1031" max="1280" width="8.88671875" style="679"/>
    <col min="1281" max="1281" width="41" style="679" bestFit="1" customWidth="1"/>
    <col min="1282" max="1283" width="11.33203125" style="679" bestFit="1" customWidth="1"/>
    <col min="1284" max="1284" width="11.6640625" style="679" bestFit="1" customWidth="1"/>
    <col min="1285" max="1285" width="8.88671875" style="679"/>
    <col min="1286" max="1286" width="7.6640625" style="679" customWidth="1"/>
    <col min="1287" max="1536" width="8.88671875" style="679"/>
    <col min="1537" max="1537" width="41" style="679" bestFit="1" customWidth="1"/>
    <col min="1538" max="1539" width="11.33203125" style="679" bestFit="1" customWidth="1"/>
    <col min="1540" max="1540" width="11.6640625" style="679" bestFit="1" customWidth="1"/>
    <col min="1541" max="1541" width="8.88671875" style="679"/>
    <col min="1542" max="1542" width="7.6640625" style="679" customWidth="1"/>
    <col min="1543" max="1792" width="8.88671875" style="679"/>
    <col min="1793" max="1793" width="41" style="679" bestFit="1" customWidth="1"/>
    <col min="1794" max="1795" width="11.33203125" style="679" bestFit="1" customWidth="1"/>
    <col min="1796" max="1796" width="11.6640625" style="679" bestFit="1" customWidth="1"/>
    <col min="1797" max="1797" width="8.88671875" style="679"/>
    <col min="1798" max="1798" width="7.6640625" style="679" customWidth="1"/>
    <col min="1799" max="2048" width="8.88671875" style="679"/>
    <col min="2049" max="2049" width="41" style="679" bestFit="1" customWidth="1"/>
    <col min="2050" max="2051" width="11.33203125" style="679" bestFit="1" customWidth="1"/>
    <col min="2052" max="2052" width="11.6640625" style="679" bestFit="1" customWidth="1"/>
    <col min="2053" max="2053" width="8.88671875" style="679"/>
    <col min="2054" max="2054" width="7.6640625" style="679" customWidth="1"/>
    <col min="2055" max="2304" width="8.88671875" style="679"/>
    <col min="2305" max="2305" width="41" style="679" bestFit="1" customWidth="1"/>
    <col min="2306" max="2307" width="11.33203125" style="679" bestFit="1" customWidth="1"/>
    <col min="2308" max="2308" width="11.6640625" style="679" bestFit="1" customWidth="1"/>
    <col min="2309" max="2309" width="8.88671875" style="679"/>
    <col min="2310" max="2310" width="7.6640625" style="679" customWidth="1"/>
    <col min="2311" max="2560" width="8.88671875" style="679"/>
    <col min="2561" max="2561" width="41" style="679" bestFit="1" customWidth="1"/>
    <col min="2562" max="2563" width="11.33203125" style="679" bestFit="1" customWidth="1"/>
    <col min="2564" max="2564" width="11.6640625" style="679" bestFit="1" customWidth="1"/>
    <col min="2565" max="2565" width="8.88671875" style="679"/>
    <col min="2566" max="2566" width="7.6640625" style="679" customWidth="1"/>
    <col min="2567" max="2816" width="8.88671875" style="679"/>
    <col min="2817" max="2817" width="41" style="679" bestFit="1" customWidth="1"/>
    <col min="2818" max="2819" width="11.33203125" style="679" bestFit="1" customWidth="1"/>
    <col min="2820" max="2820" width="11.6640625" style="679" bestFit="1" customWidth="1"/>
    <col min="2821" max="2821" width="8.88671875" style="679"/>
    <col min="2822" max="2822" width="7.6640625" style="679" customWidth="1"/>
    <col min="2823" max="3072" width="8.88671875" style="679"/>
    <col min="3073" max="3073" width="41" style="679" bestFit="1" customWidth="1"/>
    <col min="3074" max="3075" width="11.33203125" style="679" bestFit="1" customWidth="1"/>
    <col min="3076" max="3076" width="11.6640625" style="679" bestFit="1" customWidth="1"/>
    <col min="3077" max="3077" width="8.88671875" style="679"/>
    <col min="3078" max="3078" width="7.6640625" style="679" customWidth="1"/>
    <col min="3079" max="3328" width="8.88671875" style="679"/>
    <col min="3329" max="3329" width="41" style="679" bestFit="1" customWidth="1"/>
    <col min="3330" max="3331" width="11.33203125" style="679" bestFit="1" customWidth="1"/>
    <col min="3332" max="3332" width="11.6640625" style="679" bestFit="1" customWidth="1"/>
    <col min="3333" max="3333" width="8.88671875" style="679"/>
    <col min="3334" max="3334" width="7.6640625" style="679" customWidth="1"/>
    <col min="3335" max="3584" width="8.88671875" style="679"/>
    <col min="3585" max="3585" width="41" style="679" bestFit="1" customWidth="1"/>
    <col min="3586" max="3587" width="11.33203125" style="679" bestFit="1" customWidth="1"/>
    <col min="3588" max="3588" width="11.6640625" style="679" bestFit="1" customWidth="1"/>
    <col min="3589" max="3589" width="8.88671875" style="679"/>
    <col min="3590" max="3590" width="7.6640625" style="679" customWidth="1"/>
    <col min="3591" max="3840" width="8.88671875" style="679"/>
    <col min="3841" max="3841" width="41" style="679" bestFit="1" customWidth="1"/>
    <col min="3842" max="3843" width="11.33203125" style="679" bestFit="1" customWidth="1"/>
    <col min="3844" max="3844" width="11.6640625" style="679" bestFit="1" customWidth="1"/>
    <col min="3845" max="3845" width="8.88671875" style="679"/>
    <col min="3846" max="3846" width="7.6640625" style="679" customWidth="1"/>
    <col min="3847" max="4096" width="8.88671875" style="679"/>
    <col min="4097" max="4097" width="41" style="679" bestFit="1" customWidth="1"/>
    <col min="4098" max="4099" width="11.33203125" style="679" bestFit="1" customWidth="1"/>
    <col min="4100" max="4100" width="11.6640625" style="679" bestFit="1" customWidth="1"/>
    <col min="4101" max="4101" width="8.88671875" style="679"/>
    <col min="4102" max="4102" width="7.6640625" style="679" customWidth="1"/>
    <col min="4103" max="4352" width="8.88671875" style="679"/>
    <col min="4353" max="4353" width="41" style="679" bestFit="1" customWidth="1"/>
    <col min="4354" max="4355" width="11.33203125" style="679" bestFit="1" customWidth="1"/>
    <col min="4356" max="4356" width="11.6640625" style="679" bestFit="1" customWidth="1"/>
    <col min="4357" max="4357" width="8.88671875" style="679"/>
    <col min="4358" max="4358" width="7.6640625" style="679" customWidth="1"/>
    <col min="4359" max="4608" width="8.88671875" style="679"/>
    <col min="4609" max="4609" width="41" style="679" bestFit="1" customWidth="1"/>
    <col min="4610" max="4611" width="11.33203125" style="679" bestFit="1" customWidth="1"/>
    <col min="4612" max="4612" width="11.6640625" style="679" bestFit="1" customWidth="1"/>
    <col min="4613" max="4613" width="8.88671875" style="679"/>
    <col min="4614" max="4614" width="7.6640625" style="679" customWidth="1"/>
    <col min="4615" max="4864" width="8.88671875" style="679"/>
    <col min="4865" max="4865" width="41" style="679" bestFit="1" customWidth="1"/>
    <col min="4866" max="4867" width="11.33203125" style="679" bestFit="1" customWidth="1"/>
    <col min="4868" max="4868" width="11.6640625" style="679" bestFit="1" customWidth="1"/>
    <col min="4869" max="4869" width="8.88671875" style="679"/>
    <col min="4870" max="4870" width="7.6640625" style="679" customWidth="1"/>
    <col min="4871" max="5120" width="8.88671875" style="679"/>
    <col min="5121" max="5121" width="41" style="679" bestFit="1" customWidth="1"/>
    <col min="5122" max="5123" width="11.33203125" style="679" bestFit="1" customWidth="1"/>
    <col min="5124" max="5124" width="11.6640625" style="679" bestFit="1" customWidth="1"/>
    <col min="5125" max="5125" width="8.88671875" style="679"/>
    <col min="5126" max="5126" width="7.6640625" style="679" customWidth="1"/>
    <col min="5127" max="5376" width="8.88671875" style="679"/>
    <col min="5377" max="5377" width="41" style="679" bestFit="1" customWidth="1"/>
    <col min="5378" max="5379" width="11.33203125" style="679" bestFit="1" customWidth="1"/>
    <col min="5380" max="5380" width="11.6640625" style="679" bestFit="1" customWidth="1"/>
    <col min="5381" max="5381" width="8.88671875" style="679"/>
    <col min="5382" max="5382" width="7.6640625" style="679" customWidth="1"/>
    <col min="5383" max="5632" width="8.88671875" style="679"/>
    <col min="5633" max="5633" width="41" style="679" bestFit="1" customWidth="1"/>
    <col min="5634" max="5635" width="11.33203125" style="679" bestFit="1" customWidth="1"/>
    <col min="5636" max="5636" width="11.6640625" style="679" bestFit="1" customWidth="1"/>
    <col min="5637" max="5637" width="8.88671875" style="679"/>
    <col min="5638" max="5638" width="7.6640625" style="679" customWidth="1"/>
    <col min="5639" max="5888" width="8.88671875" style="679"/>
    <col min="5889" max="5889" width="41" style="679" bestFit="1" customWidth="1"/>
    <col min="5890" max="5891" width="11.33203125" style="679" bestFit="1" customWidth="1"/>
    <col min="5892" max="5892" width="11.6640625" style="679" bestFit="1" customWidth="1"/>
    <col min="5893" max="5893" width="8.88671875" style="679"/>
    <col min="5894" max="5894" width="7.6640625" style="679" customWidth="1"/>
    <col min="5895" max="6144" width="8.88671875" style="679"/>
    <col min="6145" max="6145" width="41" style="679" bestFit="1" customWidth="1"/>
    <col min="6146" max="6147" width="11.33203125" style="679" bestFit="1" customWidth="1"/>
    <col min="6148" max="6148" width="11.6640625" style="679" bestFit="1" customWidth="1"/>
    <col min="6149" max="6149" width="8.88671875" style="679"/>
    <col min="6150" max="6150" width="7.6640625" style="679" customWidth="1"/>
    <col min="6151" max="6400" width="8.88671875" style="679"/>
    <col min="6401" max="6401" width="41" style="679" bestFit="1" customWidth="1"/>
    <col min="6402" max="6403" width="11.33203125" style="679" bestFit="1" customWidth="1"/>
    <col min="6404" max="6404" width="11.6640625" style="679" bestFit="1" customWidth="1"/>
    <col min="6405" max="6405" width="8.88671875" style="679"/>
    <col min="6406" max="6406" width="7.6640625" style="679" customWidth="1"/>
    <col min="6407" max="6656" width="8.88671875" style="679"/>
    <col min="6657" max="6657" width="41" style="679" bestFit="1" customWidth="1"/>
    <col min="6658" max="6659" width="11.33203125" style="679" bestFit="1" customWidth="1"/>
    <col min="6660" max="6660" width="11.6640625" style="679" bestFit="1" customWidth="1"/>
    <col min="6661" max="6661" width="8.88671875" style="679"/>
    <col min="6662" max="6662" width="7.6640625" style="679" customWidth="1"/>
    <col min="6663" max="6912" width="8.88671875" style="679"/>
    <col min="6913" max="6913" width="41" style="679" bestFit="1" customWidth="1"/>
    <col min="6914" max="6915" width="11.33203125" style="679" bestFit="1" customWidth="1"/>
    <col min="6916" max="6916" width="11.6640625" style="679" bestFit="1" customWidth="1"/>
    <col min="6917" max="6917" width="8.88671875" style="679"/>
    <col min="6918" max="6918" width="7.6640625" style="679" customWidth="1"/>
    <col min="6919" max="7168" width="8.88671875" style="679"/>
    <col min="7169" max="7169" width="41" style="679" bestFit="1" customWidth="1"/>
    <col min="7170" max="7171" width="11.33203125" style="679" bestFit="1" customWidth="1"/>
    <col min="7172" max="7172" width="11.6640625" style="679" bestFit="1" customWidth="1"/>
    <col min="7173" max="7173" width="8.88671875" style="679"/>
    <col min="7174" max="7174" width="7.6640625" style="679" customWidth="1"/>
    <col min="7175" max="7424" width="8.88671875" style="679"/>
    <col min="7425" max="7425" width="41" style="679" bestFit="1" customWidth="1"/>
    <col min="7426" max="7427" width="11.33203125" style="679" bestFit="1" customWidth="1"/>
    <col min="7428" max="7428" width="11.6640625" style="679" bestFit="1" customWidth="1"/>
    <col min="7429" max="7429" width="8.88671875" style="679"/>
    <col min="7430" max="7430" width="7.6640625" style="679" customWidth="1"/>
    <col min="7431" max="7680" width="8.88671875" style="679"/>
    <col min="7681" max="7681" width="41" style="679" bestFit="1" customWidth="1"/>
    <col min="7682" max="7683" width="11.33203125" style="679" bestFit="1" customWidth="1"/>
    <col min="7684" max="7684" width="11.6640625" style="679" bestFit="1" customWidth="1"/>
    <col min="7685" max="7685" width="8.88671875" style="679"/>
    <col min="7686" max="7686" width="7.6640625" style="679" customWidth="1"/>
    <col min="7687" max="7936" width="8.88671875" style="679"/>
    <col min="7937" max="7937" width="41" style="679" bestFit="1" customWidth="1"/>
    <col min="7938" max="7939" width="11.33203125" style="679" bestFit="1" customWidth="1"/>
    <col min="7940" max="7940" width="11.6640625" style="679" bestFit="1" customWidth="1"/>
    <col min="7941" max="7941" width="8.88671875" style="679"/>
    <col min="7942" max="7942" width="7.6640625" style="679" customWidth="1"/>
    <col min="7943" max="8192" width="8.88671875" style="679"/>
    <col min="8193" max="8193" width="41" style="679" bestFit="1" customWidth="1"/>
    <col min="8194" max="8195" width="11.33203125" style="679" bestFit="1" customWidth="1"/>
    <col min="8196" max="8196" width="11.6640625" style="679" bestFit="1" customWidth="1"/>
    <col min="8197" max="8197" width="8.88671875" style="679"/>
    <col min="8198" max="8198" width="7.6640625" style="679" customWidth="1"/>
    <col min="8199" max="8448" width="8.88671875" style="679"/>
    <col min="8449" max="8449" width="41" style="679" bestFit="1" customWidth="1"/>
    <col min="8450" max="8451" width="11.33203125" style="679" bestFit="1" customWidth="1"/>
    <col min="8452" max="8452" width="11.6640625" style="679" bestFit="1" customWidth="1"/>
    <col min="8453" max="8453" width="8.88671875" style="679"/>
    <col min="8454" max="8454" width="7.6640625" style="679" customWidth="1"/>
    <col min="8455" max="8704" width="8.88671875" style="679"/>
    <col min="8705" max="8705" width="41" style="679" bestFit="1" customWidth="1"/>
    <col min="8706" max="8707" width="11.33203125" style="679" bestFit="1" customWidth="1"/>
    <col min="8708" max="8708" width="11.6640625" style="679" bestFit="1" customWidth="1"/>
    <col min="8709" max="8709" width="8.88671875" style="679"/>
    <col min="8710" max="8710" width="7.6640625" style="679" customWidth="1"/>
    <col min="8711" max="8960" width="8.88671875" style="679"/>
    <col min="8961" max="8961" width="41" style="679" bestFit="1" customWidth="1"/>
    <col min="8962" max="8963" width="11.33203125" style="679" bestFit="1" customWidth="1"/>
    <col min="8964" max="8964" width="11.6640625" style="679" bestFit="1" customWidth="1"/>
    <col min="8965" max="8965" width="8.88671875" style="679"/>
    <col min="8966" max="8966" width="7.6640625" style="679" customWidth="1"/>
    <col min="8967" max="9216" width="8.88671875" style="679"/>
    <col min="9217" max="9217" width="41" style="679" bestFit="1" customWidth="1"/>
    <col min="9218" max="9219" width="11.33203125" style="679" bestFit="1" customWidth="1"/>
    <col min="9220" max="9220" width="11.6640625" style="679" bestFit="1" customWidth="1"/>
    <col min="9221" max="9221" width="8.88671875" style="679"/>
    <col min="9222" max="9222" width="7.6640625" style="679" customWidth="1"/>
    <col min="9223" max="9472" width="8.88671875" style="679"/>
    <col min="9473" max="9473" width="41" style="679" bestFit="1" customWidth="1"/>
    <col min="9474" max="9475" width="11.33203125" style="679" bestFit="1" customWidth="1"/>
    <col min="9476" max="9476" width="11.6640625" style="679" bestFit="1" customWidth="1"/>
    <col min="9477" max="9477" width="8.88671875" style="679"/>
    <col min="9478" max="9478" width="7.6640625" style="679" customWidth="1"/>
    <col min="9479" max="9728" width="8.88671875" style="679"/>
    <col min="9729" max="9729" width="41" style="679" bestFit="1" customWidth="1"/>
    <col min="9730" max="9731" width="11.33203125" style="679" bestFit="1" customWidth="1"/>
    <col min="9732" max="9732" width="11.6640625" style="679" bestFit="1" customWidth="1"/>
    <col min="9733" max="9733" width="8.88671875" style="679"/>
    <col min="9734" max="9734" width="7.6640625" style="679" customWidth="1"/>
    <col min="9735" max="9984" width="8.88671875" style="679"/>
    <col min="9985" max="9985" width="41" style="679" bestFit="1" customWidth="1"/>
    <col min="9986" max="9987" width="11.33203125" style="679" bestFit="1" customWidth="1"/>
    <col min="9988" max="9988" width="11.6640625" style="679" bestFit="1" customWidth="1"/>
    <col min="9989" max="9989" width="8.88671875" style="679"/>
    <col min="9990" max="9990" width="7.6640625" style="679" customWidth="1"/>
    <col min="9991" max="10240" width="8.88671875" style="679"/>
    <col min="10241" max="10241" width="41" style="679" bestFit="1" customWidth="1"/>
    <col min="10242" max="10243" width="11.33203125" style="679" bestFit="1" customWidth="1"/>
    <col min="10244" max="10244" width="11.6640625" style="679" bestFit="1" customWidth="1"/>
    <col min="10245" max="10245" width="8.88671875" style="679"/>
    <col min="10246" max="10246" width="7.6640625" style="679" customWidth="1"/>
    <col min="10247" max="10496" width="8.88671875" style="679"/>
    <col min="10497" max="10497" width="41" style="679" bestFit="1" customWidth="1"/>
    <col min="10498" max="10499" width="11.33203125" style="679" bestFit="1" customWidth="1"/>
    <col min="10500" max="10500" width="11.6640625" style="679" bestFit="1" customWidth="1"/>
    <col min="10501" max="10501" width="8.88671875" style="679"/>
    <col min="10502" max="10502" width="7.6640625" style="679" customWidth="1"/>
    <col min="10503" max="10752" width="8.88671875" style="679"/>
    <col min="10753" max="10753" width="41" style="679" bestFit="1" customWidth="1"/>
    <col min="10754" max="10755" width="11.33203125" style="679" bestFit="1" customWidth="1"/>
    <col min="10756" max="10756" width="11.6640625" style="679" bestFit="1" customWidth="1"/>
    <col min="10757" max="10757" width="8.88671875" style="679"/>
    <col min="10758" max="10758" width="7.6640625" style="679" customWidth="1"/>
    <col min="10759" max="11008" width="8.88671875" style="679"/>
    <col min="11009" max="11009" width="41" style="679" bestFit="1" customWidth="1"/>
    <col min="11010" max="11011" width="11.33203125" style="679" bestFit="1" customWidth="1"/>
    <col min="11012" max="11012" width="11.6640625" style="679" bestFit="1" customWidth="1"/>
    <col min="11013" max="11013" width="8.88671875" style="679"/>
    <col min="11014" max="11014" width="7.6640625" style="679" customWidth="1"/>
    <col min="11015" max="11264" width="8.88671875" style="679"/>
    <col min="11265" max="11265" width="41" style="679" bestFit="1" customWidth="1"/>
    <col min="11266" max="11267" width="11.33203125" style="679" bestFit="1" customWidth="1"/>
    <col min="11268" max="11268" width="11.6640625" style="679" bestFit="1" customWidth="1"/>
    <col min="11269" max="11269" width="8.88671875" style="679"/>
    <col min="11270" max="11270" width="7.6640625" style="679" customWidth="1"/>
    <col min="11271" max="11520" width="8.88671875" style="679"/>
    <col min="11521" max="11521" width="41" style="679" bestFit="1" customWidth="1"/>
    <col min="11522" max="11523" width="11.33203125" style="679" bestFit="1" customWidth="1"/>
    <col min="11524" max="11524" width="11.6640625" style="679" bestFit="1" customWidth="1"/>
    <col min="11525" max="11525" width="8.88671875" style="679"/>
    <col min="11526" max="11526" width="7.6640625" style="679" customWidth="1"/>
    <col min="11527" max="11776" width="8.88671875" style="679"/>
    <col min="11777" max="11777" width="41" style="679" bestFit="1" customWidth="1"/>
    <col min="11778" max="11779" width="11.33203125" style="679" bestFit="1" customWidth="1"/>
    <col min="11780" max="11780" width="11.6640625" style="679" bestFit="1" customWidth="1"/>
    <col min="11781" max="11781" width="8.88671875" style="679"/>
    <col min="11782" max="11782" width="7.6640625" style="679" customWidth="1"/>
    <col min="11783" max="12032" width="8.88671875" style="679"/>
    <col min="12033" max="12033" width="41" style="679" bestFit="1" customWidth="1"/>
    <col min="12034" max="12035" width="11.33203125" style="679" bestFit="1" customWidth="1"/>
    <col min="12036" max="12036" width="11.6640625" style="679" bestFit="1" customWidth="1"/>
    <col min="12037" max="12037" width="8.88671875" style="679"/>
    <col min="12038" max="12038" width="7.6640625" style="679" customWidth="1"/>
    <col min="12039" max="12288" width="8.88671875" style="679"/>
    <col min="12289" max="12289" width="41" style="679" bestFit="1" customWidth="1"/>
    <col min="12290" max="12291" width="11.33203125" style="679" bestFit="1" customWidth="1"/>
    <col min="12292" max="12292" width="11.6640625" style="679" bestFit="1" customWidth="1"/>
    <col min="12293" max="12293" width="8.88671875" style="679"/>
    <col min="12294" max="12294" width="7.6640625" style="679" customWidth="1"/>
    <col min="12295" max="12544" width="8.88671875" style="679"/>
    <col min="12545" max="12545" width="41" style="679" bestFit="1" customWidth="1"/>
    <col min="12546" max="12547" width="11.33203125" style="679" bestFit="1" customWidth="1"/>
    <col min="12548" max="12548" width="11.6640625" style="679" bestFit="1" customWidth="1"/>
    <col min="12549" max="12549" width="8.88671875" style="679"/>
    <col min="12550" max="12550" width="7.6640625" style="679" customWidth="1"/>
    <col min="12551" max="12800" width="8.88671875" style="679"/>
    <col min="12801" max="12801" width="41" style="679" bestFit="1" customWidth="1"/>
    <col min="12802" max="12803" width="11.33203125" style="679" bestFit="1" customWidth="1"/>
    <col min="12804" max="12804" width="11.6640625" style="679" bestFit="1" customWidth="1"/>
    <col min="12805" max="12805" width="8.88671875" style="679"/>
    <col min="12806" max="12806" width="7.6640625" style="679" customWidth="1"/>
    <col min="12807" max="13056" width="8.88671875" style="679"/>
    <col min="13057" max="13057" width="41" style="679" bestFit="1" customWidth="1"/>
    <col min="13058" max="13059" width="11.33203125" style="679" bestFit="1" customWidth="1"/>
    <col min="13060" max="13060" width="11.6640625" style="679" bestFit="1" customWidth="1"/>
    <col min="13061" max="13061" width="8.88671875" style="679"/>
    <col min="13062" max="13062" width="7.6640625" style="679" customWidth="1"/>
    <col min="13063" max="13312" width="8.88671875" style="679"/>
    <col min="13313" max="13313" width="41" style="679" bestFit="1" customWidth="1"/>
    <col min="13314" max="13315" width="11.33203125" style="679" bestFit="1" customWidth="1"/>
    <col min="13316" max="13316" width="11.6640625" style="679" bestFit="1" customWidth="1"/>
    <col min="13317" max="13317" width="8.88671875" style="679"/>
    <col min="13318" max="13318" width="7.6640625" style="679" customWidth="1"/>
    <col min="13319" max="13568" width="8.88671875" style="679"/>
    <col min="13569" max="13569" width="41" style="679" bestFit="1" customWidth="1"/>
    <col min="13570" max="13571" width="11.33203125" style="679" bestFit="1" customWidth="1"/>
    <col min="13572" max="13572" width="11.6640625" style="679" bestFit="1" customWidth="1"/>
    <col min="13573" max="13573" width="8.88671875" style="679"/>
    <col min="13574" max="13574" width="7.6640625" style="679" customWidth="1"/>
    <col min="13575" max="13824" width="8.88671875" style="679"/>
    <col min="13825" max="13825" width="41" style="679" bestFit="1" customWidth="1"/>
    <col min="13826" max="13827" width="11.33203125" style="679" bestFit="1" customWidth="1"/>
    <col min="13828" max="13828" width="11.6640625" style="679" bestFit="1" customWidth="1"/>
    <col min="13829" max="13829" width="8.88671875" style="679"/>
    <col min="13830" max="13830" width="7.6640625" style="679" customWidth="1"/>
    <col min="13831" max="14080" width="8.88671875" style="679"/>
    <col min="14081" max="14081" width="41" style="679" bestFit="1" customWidth="1"/>
    <col min="14082" max="14083" width="11.33203125" style="679" bestFit="1" customWidth="1"/>
    <col min="14084" max="14084" width="11.6640625" style="679" bestFit="1" customWidth="1"/>
    <col min="14085" max="14085" width="8.88671875" style="679"/>
    <col min="14086" max="14086" width="7.6640625" style="679" customWidth="1"/>
    <col min="14087" max="14336" width="8.88671875" style="679"/>
    <col min="14337" max="14337" width="41" style="679" bestFit="1" customWidth="1"/>
    <col min="14338" max="14339" width="11.33203125" style="679" bestFit="1" customWidth="1"/>
    <col min="14340" max="14340" width="11.6640625" style="679" bestFit="1" customWidth="1"/>
    <col min="14341" max="14341" width="8.88671875" style="679"/>
    <col min="14342" max="14342" width="7.6640625" style="679" customWidth="1"/>
    <col min="14343" max="14592" width="8.88671875" style="679"/>
    <col min="14593" max="14593" width="41" style="679" bestFit="1" customWidth="1"/>
    <col min="14594" max="14595" width="11.33203125" style="679" bestFit="1" customWidth="1"/>
    <col min="14596" max="14596" width="11.6640625" style="679" bestFit="1" customWidth="1"/>
    <col min="14597" max="14597" width="8.88671875" style="679"/>
    <col min="14598" max="14598" width="7.6640625" style="679" customWidth="1"/>
    <col min="14599" max="14848" width="8.88671875" style="679"/>
    <col min="14849" max="14849" width="41" style="679" bestFit="1" customWidth="1"/>
    <col min="14850" max="14851" width="11.33203125" style="679" bestFit="1" customWidth="1"/>
    <col min="14852" max="14852" width="11.6640625" style="679" bestFit="1" customWidth="1"/>
    <col min="14853" max="14853" width="8.88671875" style="679"/>
    <col min="14854" max="14854" width="7.6640625" style="679" customWidth="1"/>
    <col min="14855" max="15104" width="8.88671875" style="679"/>
    <col min="15105" max="15105" width="41" style="679" bestFit="1" customWidth="1"/>
    <col min="15106" max="15107" width="11.33203125" style="679" bestFit="1" customWidth="1"/>
    <col min="15108" max="15108" width="11.6640625" style="679" bestFit="1" customWidth="1"/>
    <col min="15109" max="15109" width="8.88671875" style="679"/>
    <col min="15110" max="15110" width="7.6640625" style="679" customWidth="1"/>
    <col min="15111" max="15360" width="8.88671875" style="679"/>
    <col min="15361" max="15361" width="41" style="679" bestFit="1" customWidth="1"/>
    <col min="15362" max="15363" width="11.33203125" style="679" bestFit="1" customWidth="1"/>
    <col min="15364" max="15364" width="11.6640625" style="679" bestFit="1" customWidth="1"/>
    <col min="15365" max="15365" width="8.88671875" style="679"/>
    <col min="15366" max="15366" width="7.6640625" style="679" customWidth="1"/>
    <col min="15367" max="15616" width="8.88671875" style="679"/>
    <col min="15617" max="15617" width="41" style="679" bestFit="1" customWidth="1"/>
    <col min="15618" max="15619" width="11.33203125" style="679" bestFit="1" customWidth="1"/>
    <col min="15620" max="15620" width="11.6640625" style="679" bestFit="1" customWidth="1"/>
    <col min="15621" max="15621" width="8.88671875" style="679"/>
    <col min="15622" max="15622" width="7.6640625" style="679" customWidth="1"/>
    <col min="15623" max="15872" width="8.88671875" style="679"/>
    <col min="15873" max="15873" width="41" style="679" bestFit="1" customWidth="1"/>
    <col min="15874" max="15875" width="11.33203125" style="679" bestFit="1" customWidth="1"/>
    <col min="15876" max="15876" width="11.6640625" style="679" bestFit="1" customWidth="1"/>
    <col min="15877" max="15877" width="8.88671875" style="679"/>
    <col min="15878" max="15878" width="7.6640625" style="679" customWidth="1"/>
    <col min="15879" max="16128" width="8.88671875" style="679"/>
    <col min="16129" max="16129" width="41" style="679" bestFit="1" customWidth="1"/>
    <col min="16130" max="16131" width="11.33203125" style="679" bestFit="1" customWidth="1"/>
    <col min="16132" max="16132" width="11.6640625" style="679" bestFit="1" customWidth="1"/>
    <col min="16133" max="16133" width="8.88671875" style="679"/>
    <col min="16134" max="16134" width="7.6640625" style="679" customWidth="1"/>
    <col min="16135" max="16384" width="8.88671875" style="679"/>
  </cols>
  <sheetData>
    <row r="1" spans="1:22">
      <c r="A1" s="3366" t="s">
        <v>736</v>
      </c>
      <c r="B1" s="3366"/>
      <c r="C1" s="3366"/>
      <c r="D1" s="3366"/>
      <c r="E1" s="3366"/>
      <c r="F1" s="3366"/>
      <c r="G1" s="3366"/>
      <c r="H1" s="3366"/>
      <c r="I1" s="773"/>
      <c r="J1" s="773"/>
      <c r="K1" s="773"/>
    </row>
    <row r="2" spans="1:22">
      <c r="A2" s="3387" t="s">
        <v>39</v>
      </c>
      <c r="B2" s="3387"/>
      <c r="C2" s="3387"/>
      <c r="D2" s="3387"/>
      <c r="E2" s="3387"/>
      <c r="F2" s="3387"/>
      <c r="G2" s="3387"/>
      <c r="H2" s="3387"/>
      <c r="I2" s="825"/>
      <c r="J2" s="825"/>
      <c r="K2" s="825"/>
    </row>
    <row r="3" spans="1:22">
      <c r="A3" s="3387" t="s">
        <v>673</v>
      </c>
      <c r="B3" s="3387"/>
      <c r="C3" s="3387"/>
      <c r="D3" s="3387"/>
      <c r="E3" s="3387"/>
      <c r="F3" s="3387"/>
      <c r="G3" s="3387"/>
      <c r="H3" s="3387"/>
      <c r="I3" s="825"/>
      <c r="J3" s="825"/>
      <c r="K3" s="825"/>
    </row>
    <row r="4" spans="1:22" ht="16.2" thickBot="1">
      <c r="G4" s="3368" t="s">
        <v>672</v>
      </c>
      <c r="H4" s="3368"/>
    </row>
    <row r="5" spans="1:22" ht="19.5" customHeight="1" thickTop="1">
      <c r="A5" s="3388" t="s">
        <v>65</v>
      </c>
      <c r="B5" s="824">
        <f>'33.MS y-o-y'!B5</f>
        <v>2021</v>
      </c>
      <c r="C5" s="824">
        <f>'33.MS y-o-y'!C5</f>
        <v>2022</v>
      </c>
      <c r="D5" s="824">
        <f>'33.MS y-o-y'!D5</f>
        <v>2023</v>
      </c>
      <c r="E5" s="3371" t="str">
        <f>'33.MS y-o-y'!E5:H5</f>
        <v xml:space="preserve">Changes </v>
      </c>
      <c r="F5" s="3372"/>
      <c r="G5" s="3372"/>
      <c r="H5" s="3373"/>
    </row>
    <row r="6" spans="1:22">
      <c r="A6" s="3389"/>
      <c r="B6" s="3394" t="str">
        <f>'33.MS y-o-y'!B6:B7</f>
        <v>Sep</v>
      </c>
      <c r="C6" s="3394" t="str">
        <f>'33.MS y-o-y'!C6:C7</f>
        <v xml:space="preserve">Sep (R) </v>
      </c>
      <c r="D6" s="3394" t="str">
        <f>'33.MS y-o-y'!D6:D7</f>
        <v>Sep (P)</v>
      </c>
      <c r="E6" s="3374" t="str">
        <f>'33.MS y-o-y'!E6:F6</f>
        <v>2022/23</v>
      </c>
      <c r="F6" s="3376"/>
      <c r="G6" s="3374" t="str">
        <f>'33.MS y-o-y'!G6:H6</f>
        <v>2023/24</v>
      </c>
      <c r="H6" s="3375"/>
      <c r="I6" s="821"/>
    </row>
    <row r="7" spans="1:22">
      <c r="A7" s="3389"/>
      <c r="B7" s="3395"/>
      <c r="C7" s="3395"/>
      <c r="D7" s="3395"/>
      <c r="E7" s="823" t="str">
        <f>'33.MS y-o-y'!E7</f>
        <v>Amount</v>
      </c>
      <c r="F7" s="823" t="str">
        <f>'33.MS y-o-y'!F7</f>
        <v>Percent</v>
      </c>
      <c r="G7" s="823" t="str">
        <f>'33.MS y-o-y'!G7</f>
        <v>Amount</v>
      </c>
      <c r="H7" s="822" t="str">
        <f>'33.MS y-o-y'!H7</f>
        <v>Percent</v>
      </c>
      <c r="I7" s="821"/>
    </row>
    <row r="8" spans="1:22" ht="19.5" customHeight="1">
      <c r="A8" s="763" t="s">
        <v>729</v>
      </c>
      <c r="B8" s="761">
        <v>1222530.6015990858</v>
      </c>
      <c r="C8" s="761">
        <v>1138635.8617094902</v>
      </c>
      <c r="D8" s="761">
        <v>1499421.0997410452</v>
      </c>
      <c r="E8" s="761">
        <v>-83894.739889595658</v>
      </c>
      <c r="F8" s="815">
        <v>-6.8623836311222197</v>
      </c>
      <c r="G8" s="761">
        <v>360785.23803155497</v>
      </c>
      <c r="H8" s="760">
        <v>31.685743455321202</v>
      </c>
      <c r="P8" s="684"/>
      <c r="Q8" s="684"/>
      <c r="R8" s="684"/>
      <c r="S8" s="684"/>
      <c r="T8" s="684"/>
      <c r="U8" s="684"/>
      <c r="V8" s="684"/>
    </row>
    <row r="9" spans="1:22" ht="19.5" customHeight="1">
      <c r="A9" s="758" t="s">
        <v>728</v>
      </c>
      <c r="B9" s="755">
        <v>45593.063771529996</v>
      </c>
      <c r="C9" s="755">
        <v>59861.739429000001</v>
      </c>
      <c r="D9" s="755">
        <v>64858.820823069997</v>
      </c>
      <c r="E9" s="755">
        <v>14268.675657470005</v>
      </c>
      <c r="F9" s="816">
        <v>31.295715789075569</v>
      </c>
      <c r="G9" s="755">
        <v>4997.0813940699954</v>
      </c>
      <c r="H9" s="754">
        <v>8.347704964365203</v>
      </c>
      <c r="P9" s="684"/>
      <c r="Q9" s="684"/>
      <c r="R9" s="684"/>
      <c r="S9" s="684"/>
      <c r="T9" s="684"/>
      <c r="U9" s="684"/>
      <c r="V9" s="684"/>
    </row>
    <row r="10" spans="1:22" ht="19.5" customHeight="1">
      <c r="A10" s="758" t="s">
        <v>727</v>
      </c>
      <c r="B10" s="755">
        <v>25576.062390692001</v>
      </c>
      <c r="C10" s="755">
        <v>24609.655108608</v>
      </c>
      <c r="D10" s="755">
        <v>25233.593259690821</v>
      </c>
      <c r="E10" s="755">
        <v>-966.40728208400105</v>
      </c>
      <c r="F10" s="816">
        <v>-3.7785616383064093</v>
      </c>
      <c r="G10" s="755">
        <v>623.9381510828207</v>
      </c>
      <c r="H10" s="754">
        <v>2.5353388673235764</v>
      </c>
      <c r="P10" s="684"/>
      <c r="Q10" s="684"/>
      <c r="R10" s="684"/>
      <c r="S10" s="684"/>
      <c r="T10" s="684"/>
      <c r="U10" s="684"/>
      <c r="V10" s="684"/>
    </row>
    <row r="11" spans="1:22" ht="19.5" customHeight="1">
      <c r="A11" s="758" t="s">
        <v>726</v>
      </c>
      <c r="B11" s="755">
        <v>2674.074044774</v>
      </c>
      <c r="C11" s="755">
        <v>2637.2202832319999</v>
      </c>
      <c r="D11" s="755">
        <v>2805.2028706141441</v>
      </c>
      <c r="E11" s="755">
        <v>-36.853761542000029</v>
      </c>
      <c r="F11" s="816">
        <v>-1.3781877735967754</v>
      </c>
      <c r="G11" s="755">
        <v>167.98258738214417</v>
      </c>
      <c r="H11" s="754">
        <v>6.3696835812394106</v>
      </c>
      <c r="P11" s="684"/>
      <c r="Q11" s="684"/>
      <c r="R11" s="684"/>
      <c r="S11" s="684"/>
      <c r="T11" s="684"/>
      <c r="U11" s="684"/>
      <c r="V11" s="684"/>
    </row>
    <row r="12" spans="1:22" ht="19.5" customHeight="1">
      <c r="A12" s="758" t="s">
        <v>725</v>
      </c>
      <c r="B12" s="755">
        <v>1148687.4013920899</v>
      </c>
      <c r="C12" s="755">
        <v>1051527.2468886501</v>
      </c>
      <c r="D12" s="755">
        <v>1406523.4827876701</v>
      </c>
      <c r="E12" s="755">
        <v>-97160.154503439786</v>
      </c>
      <c r="F12" s="816">
        <v>-8.4583633794269666</v>
      </c>
      <c r="G12" s="755">
        <v>354996.23589901999</v>
      </c>
      <c r="H12" s="754">
        <v>33.760060611782869</v>
      </c>
      <c r="P12" s="684"/>
      <c r="Q12" s="684"/>
      <c r="R12" s="684"/>
      <c r="S12" s="684"/>
      <c r="T12" s="684"/>
      <c r="U12" s="684"/>
      <c r="V12" s="684"/>
    </row>
    <row r="13" spans="1:22" ht="19.5" customHeight="1">
      <c r="A13" s="763" t="s">
        <v>724</v>
      </c>
      <c r="B13" s="761">
        <v>55109.117382669996</v>
      </c>
      <c r="C13" s="761">
        <v>96600.387421670006</v>
      </c>
      <c r="D13" s="761">
        <v>52275.448999999986</v>
      </c>
      <c r="E13" s="761">
        <v>41491.27003900001</v>
      </c>
      <c r="F13" s="815">
        <v>75.289302405063836</v>
      </c>
      <c r="G13" s="761">
        <v>-44324.93842167002</v>
      </c>
      <c r="H13" s="760">
        <v>-45.884845397345444</v>
      </c>
      <c r="P13" s="684"/>
      <c r="Q13" s="684"/>
      <c r="R13" s="684"/>
      <c r="S13" s="684"/>
      <c r="T13" s="684"/>
      <c r="U13" s="684"/>
      <c r="V13" s="684"/>
    </row>
    <row r="14" spans="1:22" ht="19.5" customHeight="1">
      <c r="A14" s="758" t="s">
        <v>723</v>
      </c>
      <c r="B14" s="755">
        <v>13793.32238104</v>
      </c>
      <c r="C14" s="755">
        <v>61483.322426040002</v>
      </c>
      <c r="D14" s="755">
        <v>23418.77399999999</v>
      </c>
      <c r="E14" s="755">
        <v>47690.000045000001</v>
      </c>
      <c r="F14" s="816">
        <v>345.74701241343877</v>
      </c>
      <c r="G14" s="755">
        <v>-38064.548426040012</v>
      </c>
      <c r="H14" s="754">
        <v>-61.910363532857083</v>
      </c>
      <c r="P14" s="684"/>
      <c r="Q14" s="684"/>
      <c r="R14" s="684"/>
      <c r="S14" s="684"/>
      <c r="T14" s="684"/>
      <c r="U14" s="684"/>
      <c r="V14" s="684"/>
    </row>
    <row r="15" spans="1:22" ht="19.5" customHeight="1">
      <c r="A15" s="758" t="s">
        <v>722</v>
      </c>
      <c r="B15" s="755">
        <v>41129.025000000001</v>
      </c>
      <c r="C15" s="755">
        <v>32082.025000000001</v>
      </c>
      <c r="D15" s="755">
        <v>24948.974999999999</v>
      </c>
      <c r="E15" s="755">
        <v>-9047</v>
      </c>
      <c r="F15" s="816">
        <v>-21.996631332738861</v>
      </c>
      <c r="G15" s="755">
        <v>-7133.0500000000029</v>
      </c>
      <c r="H15" s="754">
        <v>-22.233789793505874</v>
      </c>
      <c r="P15" s="684"/>
      <c r="Q15" s="684"/>
      <c r="R15" s="684"/>
      <c r="S15" s="684"/>
      <c r="T15" s="684"/>
      <c r="U15" s="684"/>
      <c r="V15" s="684"/>
    </row>
    <row r="16" spans="1:22" ht="19.5" customHeight="1">
      <c r="A16" s="758" t="s">
        <v>721</v>
      </c>
      <c r="B16" s="755">
        <v>186.7700016299932</v>
      </c>
      <c r="C16" s="755">
        <v>3035.0399956299989</v>
      </c>
      <c r="D16" s="755">
        <v>3907.6999999999971</v>
      </c>
      <c r="E16" s="755">
        <v>2848.2699940000057</v>
      </c>
      <c r="F16" s="816">
        <v>1525.0147074703482</v>
      </c>
      <c r="G16" s="755">
        <v>872.66000436999821</v>
      </c>
      <c r="H16" s="754">
        <v>28.752833755947115</v>
      </c>
      <c r="P16" s="684"/>
      <c r="Q16" s="684"/>
      <c r="R16" s="684"/>
      <c r="S16" s="684"/>
      <c r="T16" s="684"/>
      <c r="U16" s="684"/>
      <c r="V16" s="684"/>
    </row>
    <row r="17" spans="1:22" ht="19.5" customHeight="1">
      <c r="A17" s="758" t="s">
        <v>720</v>
      </c>
      <c r="B17" s="755">
        <v>0</v>
      </c>
      <c r="C17" s="755">
        <v>0</v>
      </c>
      <c r="D17" s="755">
        <v>0</v>
      </c>
      <c r="E17" s="755">
        <v>0</v>
      </c>
      <c r="F17" s="816"/>
      <c r="G17" s="755">
        <v>0</v>
      </c>
      <c r="H17" s="754"/>
      <c r="P17" s="684"/>
      <c r="Q17" s="684"/>
      <c r="R17" s="684"/>
      <c r="S17" s="684"/>
      <c r="T17" s="684"/>
      <c r="U17" s="684"/>
      <c r="V17" s="684"/>
    </row>
    <row r="18" spans="1:22" ht="19.5" customHeight="1">
      <c r="A18" s="820" t="s">
        <v>719</v>
      </c>
      <c r="B18" s="761">
        <v>33.645250000000004</v>
      </c>
      <c r="C18" s="761">
        <v>33.645250000000004</v>
      </c>
      <c r="D18" s="761">
        <v>33.645250000000004</v>
      </c>
      <c r="E18" s="761">
        <v>0</v>
      </c>
      <c r="F18" s="815">
        <v>0</v>
      </c>
      <c r="G18" s="761">
        <v>0</v>
      </c>
      <c r="H18" s="760">
        <v>0</v>
      </c>
      <c r="P18" s="684"/>
      <c r="Q18" s="684"/>
      <c r="R18" s="684"/>
      <c r="S18" s="684"/>
      <c r="T18" s="684"/>
      <c r="U18" s="684"/>
      <c r="V18" s="684"/>
    </row>
    <row r="19" spans="1:22" ht="19.5" customHeight="1">
      <c r="A19" s="763" t="s">
        <v>718</v>
      </c>
      <c r="B19" s="761">
        <v>643.68970964080995</v>
      </c>
      <c r="C19" s="761">
        <v>643.68970964080995</v>
      </c>
      <c r="D19" s="761">
        <v>643.68970964080995</v>
      </c>
      <c r="E19" s="761">
        <v>0</v>
      </c>
      <c r="F19" s="815">
        <v>0</v>
      </c>
      <c r="G19" s="761">
        <v>0</v>
      </c>
      <c r="H19" s="760">
        <v>0</v>
      </c>
      <c r="P19" s="684"/>
      <c r="Q19" s="684"/>
      <c r="R19" s="684"/>
      <c r="S19" s="684"/>
      <c r="T19" s="684"/>
      <c r="U19" s="684"/>
      <c r="V19" s="684"/>
    </row>
    <row r="20" spans="1:22" ht="19.5" customHeight="1">
      <c r="A20" s="758" t="s">
        <v>717</v>
      </c>
      <c r="B20" s="755">
        <v>643.68970964080995</v>
      </c>
      <c r="C20" s="755">
        <v>643.68970964080995</v>
      </c>
      <c r="D20" s="712">
        <v>643.68970964080995</v>
      </c>
      <c r="E20" s="755">
        <v>0</v>
      </c>
      <c r="F20" s="816">
        <v>0</v>
      </c>
      <c r="G20" s="755">
        <v>0</v>
      </c>
      <c r="H20" s="754">
        <v>0</v>
      </c>
      <c r="P20" s="684"/>
      <c r="Q20" s="684"/>
      <c r="R20" s="684"/>
      <c r="S20" s="684"/>
      <c r="T20" s="684"/>
      <c r="U20" s="684"/>
      <c r="V20" s="684"/>
    </row>
    <row r="21" spans="1:22" ht="19.5" customHeight="1">
      <c r="A21" s="758" t="s">
        <v>716</v>
      </c>
      <c r="B21" s="755">
        <v>0</v>
      </c>
      <c r="C21" s="755">
        <v>0</v>
      </c>
      <c r="D21" s="712">
        <v>0</v>
      </c>
      <c r="E21" s="755">
        <v>0</v>
      </c>
      <c r="F21" s="816"/>
      <c r="G21" s="755">
        <v>0</v>
      </c>
      <c r="H21" s="754"/>
      <c r="P21" s="684"/>
      <c r="Q21" s="684"/>
      <c r="R21" s="684"/>
      <c r="S21" s="684"/>
      <c r="T21" s="684"/>
      <c r="U21" s="684"/>
      <c r="V21" s="684"/>
    </row>
    <row r="22" spans="1:22" ht="19.5" customHeight="1">
      <c r="A22" s="763" t="s">
        <v>715</v>
      </c>
      <c r="B22" s="761">
        <v>204705.89054241002</v>
      </c>
      <c r="C22" s="761">
        <v>262163.64761584997</v>
      </c>
      <c r="D22" s="761">
        <v>1195.473</v>
      </c>
      <c r="E22" s="761">
        <v>57457.757073439949</v>
      </c>
      <c r="F22" s="815">
        <v>28.068443424463211</v>
      </c>
      <c r="G22" s="761">
        <v>-260968.17461584997</v>
      </c>
      <c r="H22" s="760">
        <v>-99.543997418836753</v>
      </c>
      <c r="P22" s="684"/>
      <c r="Q22" s="684"/>
      <c r="R22" s="684"/>
      <c r="S22" s="684"/>
      <c r="T22" s="684"/>
      <c r="U22" s="684"/>
      <c r="V22" s="684"/>
    </row>
    <row r="23" spans="1:22" ht="19.5" customHeight="1">
      <c r="A23" s="758" t="s">
        <v>714</v>
      </c>
      <c r="B23" s="755">
        <v>118848.39054241001</v>
      </c>
      <c r="C23" s="755">
        <v>108486.64761585</v>
      </c>
      <c r="D23" s="755">
        <v>1195.473</v>
      </c>
      <c r="E23" s="755">
        <v>-10361.742926560008</v>
      </c>
      <c r="F23" s="816">
        <v>-8.7184545615386444</v>
      </c>
      <c r="G23" s="755">
        <v>-107291.17461585</v>
      </c>
      <c r="H23" s="754">
        <v>-98.89804595655572</v>
      </c>
      <c r="P23" s="684"/>
      <c r="Q23" s="684"/>
      <c r="R23" s="684"/>
      <c r="S23" s="684"/>
      <c r="T23" s="684"/>
      <c r="U23" s="684"/>
      <c r="V23" s="684"/>
    </row>
    <row r="24" spans="1:22" ht="19.5" customHeight="1">
      <c r="A24" s="758" t="s">
        <v>713</v>
      </c>
      <c r="B24" s="755">
        <v>85857.5</v>
      </c>
      <c r="C24" s="755">
        <v>153677</v>
      </c>
      <c r="D24" s="755">
        <v>0</v>
      </c>
      <c r="E24" s="755">
        <v>67819.5</v>
      </c>
      <c r="F24" s="816">
        <v>78.990769589144804</v>
      </c>
      <c r="G24" s="755">
        <v>-153677</v>
      </c>
      <c r="H24" s="754">
        <v>-100</v>
      </c>
      <c r="P24" s="684"/>
      <c r="Q24" s="684"/>
      <c r="R24" s="684"/>
      <c r="S24" s="684"/>
      <c r="T24" s="684"/>
      <c r="U24" s="684"/>
      <c r="V24" s="684"/>
    </row>
    <row r="25" spans="1:22" ht="19.5" customHeight="1">
      <c r="A25" s="763" t="s">
        <v>712</v>
      </c>
      <c r="B25" s="761">
        <v>3412.4724683499999</v>
      </c>
      <c r="C25" s="761">
        <v>7151.48728682</v>
      </c>
      <c r="D25" s="761">
        <v>6555.6615637799987</v>
      </c>
      <c r="E25" s="761">
        <v>3739.0148184700001</v>
      </c>
      <c r="F25" s="815">
        <v>109.56908379916952</v>
      </c>
      <c r="G25" s="761">
        <v>-595.82572304000132</v>
      </c>
      <c r="H25" s="760">
        <v>-8.3314938437783734</v>
      </c>
      <c r="P25" s="684"/>
      <c r="Q25" s="684"/>
      <c r="R25" s="684"/>
      <c r="S25" s="684"/>
      <c r="T25" s="684"/>
      <c r="U25" s="684"/>
      <c r="V25" s="684"/>
    </row>
    <row r="26" spans="1:22" ht="19.5" customHeight="1">
      <c r="A26" s="763" t="s">
        <v>711</v>
      </c>
      <c r="B26" s="761">
        <v>50690.987746203959</v>
      </c>
      <c r="C26" s="761">
        <v>59656.612286900869</v>
      </c>
      <c r="D26" s="761">
        <v>65060.266464934539</v>
      </c>
      <c r="E26" s="761">
        <v>8965.6245406969101</v>
      </c>
      <c r="F26" s="815">
        <v>17.686821542293401</v>
      </c>
      <c r="G26" s="761">
        <v>5403.6541780336702</v>
      </c>
      <c r="H26" s="760">
        <v>9.0579299944931346</v>
      </c>
      <c r="P26" s="684"/>
      <c r="Q26" s="684"/>
      <c r="R26" s="684"/>
      <c r="S26" s="684"/>
      <c r="T26" s="684"/>
      <c r="U26" s="684"/>
      <c r="V26" s="684"/>
    </row>
    <row r="27" spans="1:22" ht="19.5" customHeight="1">
      <c r="A27" s="763" t="s">
        <v>710</v>
      </c>
      <c r="B27" s="761">
        <v>1537126.4046983609</v>
      </c>
      <c r="C27" s="761">
        <v>1564885.3312803719</v>
      </c>
      <c r="D27" s="761">
        <v>1625185.2847294004</v>
      </c>
      <c r="E27" s="761">
        <v>27758.926582010929</v>
      </c>
      <c r="F27" s="815">
        <v>1.8058974523606743</v>
      </c>
      <c r="G27" s="761">
        <v>60299.953449028544</v>
      </c>
      <c r="H27" s="760">
        <v>3.8533145045005814</v>
      </c>
      <c r="P27" s="684"/>
      <c r="Q27" s="684"/>
      <c r="R27" s="684"/>
      <c r="S27" s="684"/>
      <c r="T27" s="684"/>
      <c r="U27" s="684"/>
      <c r="V27" s="684"/>
    </row>
    <row r="28" spans="1:22" ht="19.5" customHeight="1">
      <c r="A28" s="763" t="s">
        <v>709</v>
      </c>
      <c r="B28" s="761">
        <v>828549.72768758994</v>
      </c>
      <c r="C28" s="761">
        <v>818673.68904308008</v>
      </c>
      <c r="D28" s="761">
        <v>842213.17762462003</v>
      </c>
      <c r="E28" s="761">
        <v>-9876.0386445098557</v>
      </c>
      <c r="F28" s="815">
        <v>-1.1919669169493325</v>
      </c>
      <c r="G28" s="761">
        <v>23539.488581539947</v>
      </c>
      <c r="H28" s="760">
        <v>2.8753200324606079</v>
      </c>
      <c r="P28" s="684"/>
      <c r="Q28" s="684"/>
      <c r="R28" s="684"/>
      <c r="S28" s="684"/>
      <c r="T28" s="684"/>
      <c r="U28" s="684"/>
      <c r="V28" s="684"/>
    </row>
    <row r="29" spans="1:22" ht="19.5" customHeight="1">
      <c r="A29" s="758" t="s">
        <v>708</v>
      </c>
      <c r="B29" s="755">
        <v>549133.2057794031</v>
      </c>
      <c r="C29" s="755">
        <v>495886.9180680525</v>
      </c>
      <c r="D29" s="755">
        <v>496559.14553925948</v>
      </c>
      <c r="E29" s="755">
        <v>-53246.287711350597</v>
      </c>
      <c r="F29" s="816">
        <v>-9.6964246836569199</v>
      </c>
      <c r="G29" s="755">
        <v>672.2274712069775</v>
      </c>
      <c r="H29" s="754">
        <v>0.13556063826525971</v>
      </c>
      <c r="P29" s="684"/>
      <c r="Q29" s="684"/>
      <c r="R29" s="684"/>
      <c r="S29" s="684"/>
      <c r="T29" s="684"/>
      <c r="U29" s="684"/>
      <c r="V29" s="684"/>
    </row>
    <row r="30" spans="1:22" ht="19.5" customHeight="1">
      <c r="A30" s="758" t="s">
        <v>707</v>
      </c>
      <c r="B30" s="755">
        <v>98350.817566346988</v>
      </c>
      <c r="C30" s="755">
        <v>100550.48877069748</v>
      </c>
      <c r="D30" s="755">
        <v>89398.724910490491</v>
      </c>
      <c r="E30" s="755">
        <v>2199.6712043504958</v>
      </c>
      <c r="F30" s="816">
        <v>2.2365560945811236</v>
      </c>
      <c r="G30" s="755">
        <v>-11151.763860206993</v>
      </c>
      <c r="H30" s="754">
        <v>-11.090710742976368</v>
      </c>
      <c r="P30" s="684"/>
      <c r="Q30" s="684"/>
      <c r="R30" s="684"/>
      <c r="S30" s="684"/>
      <c r="T30" s="684"/>
      <c r="U30" s="684"/>
      <c r="V30" s="684"/>
    </row>
    <row r="31" spans="1:22" ht="19.5" customHeight="1">
      <c r="A31" s="758" t="s">
        <v>706</v>
      </c>
      <c r="B31" s="755">
        <v>153052.49704919991</v>
      </c>
      <c r="C31" s="755">
        <v>185220.58657794</v>
      </c>
      <c r="D31" s="755">
        <v>216264.84165716998</v>
      </c>
      <c r="E31" s="755">
        <v>32168.089528740093</v>
      </c>
      <c r="F31" s="816">
        <v>21.017683571931148</v>
      </c>
      <c r="G31" s="755">
        <v>31044.255079229973</v>
      </c>
      <c r="H31" s="754">
        <v>16.760693642532381</v>
      </c>
      <c r="P31" s="684"/>
      <c r="Q31" s="684"/>
      <c r="R31" s="684"/>
      <c r="S31" s="684"/>
      <c r="T31" s="684"/>
      <c r="U31" s="684"/>
      <c r="V31" s="684"/>
    </row>
    <row r="32" spans="1:22" ht="19.5" customHeight="1">
      <c r="A32" s="758" t="s">
        <v>705</v>
      </c>
      <c r="B32" s="755">
        <v>14089.431446120001</v>
      </c>
      <c r="C32" s="755">
        <v>21288.47498589</v>
      </c>
      <c r="D32" s="755">
        <v>22748.968944050001</v>
      </c>
      <c r="E32" s="755">
        <v>7199.0435397699985</v>
      </c>
      <c r="F32" s="816">
        <v>51.095344530403295</v>
      </c>
      <c r="G32" s="755">
        <v>1460.4939581600011</v>
      </c>
      <c r="H32" s="754">
        <v>6.8604912241389595</v>
      </c>
      <c r="P32" s="684"/>
      <c r="Q32" s="684"/>
      <c r="R32" s="684"/>
      <c r="S32" s="684"/>
      <c r="T32" s="684"/>
      <c r="U32" s="684"/>
      <c r="V32" s="684"/>
    </row>
    <row r="33" spans="1:22" ht="19.5" customHeight="1">
      <c r="A33" s="758" t="s">
        <v>704</v>
      </c>
      <c r="B33" s="755">
        <v>3184.63205741</v>
      </c>
      <c r="C33" s="755">
        <v>4213.9622645600002</v>
      </c>
      <c r="D33" s="755">
        <v>4774.12565017</v>
      </c>
      <c r="E33" s="755">
        <v>1029.3302071500002</v>
      </c>
      <c r="F33" s="816">
        <v>32.321793808328827</v>
      </c>
      <c r="G33" s="755">
        <v>560.16338560999975</v>
      </c>
      <c r="H33" s="754">
        <v>13.293032790565082</v>
      </c>
      <c r="P33" s="684"/>
      <c r="Q33" s="684"/>
      <c r="R33" s="684"/>
      <c r="S33" s="684"/>
      <c r="T33" s="684"/>
      <c r="U33" s="684"/>
      <c r="V33" s="684"/>
    </row>
    <row r="34" spans="1:22" ht="19.5" customHeight="1">
      <c r="A34" s="758" t="s">
        <v>703</v>
      </c>
      <c r="B34" s="755">
        <v>10739.143789110007</v>
      </c>
      <c r="C34" s="755">
        <v>11513.258375939984</v>
      </c>
      <c r="D34" s="712">
        <v>12467.370923479995</v>
      </c>
      <c r="E34" s="755">
        <v>774.11458682997727</v>
      </c>
      <c r="F34" s="816">
        <v>7.2083454885385336</v>
      </c>
      <c r="G34" s="755">
        <v>954.11254754001129</v>
      </c>
      <c r="H34" s="754">
        <v>8.2870766588013272</v>
      </c>
      <c r="P34" s="684"/>
      <c r="Q34" s="684"/>
      <c r="R34" s="684"/>
      <c r="S34" s="684"/>
      <c r="T34" s="684"/>
      <c r="U34" s="684"/>
      <c r="V34" s="684"/>
    </row>
    <row r="35" spans="1:22" ht="19.5" customHeight="1">
      <c r="A35" s="792" t="s">
        <v>702</v>
      </c>
      <c r="B35" s="761">
        <v>297616.20004165027</v>
      </c>
      <c r="C35" s="761">
        <v>264482.57</v>
      </c>
      <c r="D35" s="761">
        <v>192050.58000000002</v>
      </c>
      <c r="E35" s="761">
        <v>-33133.630041650264</v>
      </c>
      <c r="F35" s="815">
        <v>-11.133006213039927</v>
      </c>
      <c r="G35" s="761">
        <v>-72431.989999999991</v>
      </c>
      <c r="H35" s="760">
        <v>-27.386299974323446</v>
      </c>
      <c r="P35" s="684"/>
      <c r="Q35" s="684"/>
      <c r="R35" s="684"/>
      <c r="S35" s="684"/>
      <c r="T35" s="684"/>
      <c r="U35" s="684"/>
      <c r="V35" s="684"/>
    </row>
    <row r="36" spans="1:22" ht="19.5" customHeight="1">
      <c r="A36" s="763" t="s">
        <v>701</v>
      </c>
      <c r="B36" s="818">
        <v>0</v>
      </c>
      <c r="C36" s="818">
        <v>0</v>
      </c>
      <c r="D36" s="818">
        <v>0</v>
      </c>
      <c r="E36" s="818">
        <v>0</v>
      </c>
      <c r="F36" s="819"/>
      <c r="G36" s="818">
        <v>0</v>
      </c>
      <c r="H36" s="817"/>
      <c r="P36" s="684"/>
      <c r="Q36" s="684"/>
      <c r="R36" s="684"/>
      <c r="S36" s="684"/>
      <c r="T36" s="684"/>
      <c r="U36" s="684"/>
      <c r="V36" s="684"/>
    </row>
    <row r="37" spans="1:22" ht="19.5" customHeight="1">
      <c r="A37" s="763" t="s">
        <v>700</v>
      </c>
      <c r="B37" s="818">
        <v>0</v>
      </c>
      <c r="C37" s="818">
        <v>0</v>
      </c>
      <c r="D37" s="818">
        <v>0</v>
      </c>
      <c r="E37" s="818">
        <v>0</v>
      </c>
      <c r="F37" s="819"/>
      <c r="G37" s="818">
        <v>0</v>
      </c>
      <c r="H37" s="817"/>
      <c r="P37" s="684"/>
      <c r="Q37" s="684"/>
      <c r="R37" s="684"/>
      <c r="S37" s="684"/>
      <c r="T37" s="684"/>
      <c r="U37" s="684"/>
      <c r="V37" s="684"/>
    </row>
    <row r="38" spans="1:22" ht="19.5" customHeight="1">
      <c r="A38" s="763" t="s">
        <v>699</v>
      </c>
      <c r="B38" s="818">
        <v>0</v>
      </c>
      <c r="C38" s="818">
        <v>0</v>
      </c>
      <c r="D38" s="818">
        <v>0</v>
      </c>
      <c r="E38" s="818">
        <v>0</v>
      </c>
      <c r="F38" s="819"/>
      <c r="G38" s="818">
        <v>0</v>
      </c>
      <c r="H38" s="817"/>
      <c r="P38" s="684"/>
      <c r="Q38" s="684"/>
      <c r="R38" s="684"/>
      <c r="S38" s="684"/>
      <c r="T38" s="684"/>
      <c r="U38" s="684"/>
      <c r="V38" s="684"/>
    </row>
    <row r="39" spans="1:22" ht="19.5" customHeight="1">
      <c r="A39" s="763" t="s">
        <v>698</v>
      </c>
      <c r="B39" s="761">
        <v>36730.815178880002</v>
      </c>
      <c r="C39" s="761">
        <v>36142.226267682003</v>
      </c>
      <c r="D39" s="761">
        <v>38475.220618065345</v>
      </c>
      <c r="E39" s="761">
        <v>-588.58891119799955</v>
      </c>
      <c r="F39" s="815">
        <v>-1.6024390102195025</v>
      </c>
      <c r="G39" s="761">
        <v>2332.994350383342</v>
      </c>
      <c r="H39" s="760">
        <v>6.4550377530824123</v>
      </c>
      <c r="P39" s="684"/>
      <c r="Q39" s="684"/>
      <c r="R39" s="684"/>
      <c r="S39" s="684"/>
      <c r="T39" s="684"/>
      <c r="U39" s="684"/>
      <c r="V39" s="684"/>
    </row>
    <row r="40" spans="1:22" ht="19.5" customHeight="1">
      <c r="A40" s="758" t="s">
        <v>697</v>
      </c>
      <c r="B40" s="755">
        <v>170.59239298999978</v>
      </c>
      <c r="C40" s="755">
        <v>85.912908450000756</v>
      </c>
      <c r="D40" s="755">
        <v>127.04523692000008</v>
      </c>
      <c r="E40" s="755">
        <v>-84.679484539999024</v>
      </c>
      <c r="F40" s="816">
        <v>-49.63848800981588</v>
      </c>
      <c r="G40" s="755">
        <v>41.132328469999322</v>
      </c>
      <c r="H40" s="754">
        <v>47.876773365130973</v>
      </c>
      <c r="P40" s="684"/>
      <c r="Q40" s="684"/>
      <c r="R40" s="684"/>
      <c r="S40" s="684"/>
      <c r="T40" s="684"/>
      <c r="U40" s="684"/>
      <c r="V40" s="684"/>
    </row>
    <row r="41" spans="1:22" ht="19.5" customHeight="1">
      <c r="A41" s="758" t="s">
        <v>696</v>
      </c>
      <c r="B41" s="755">
        <v>0</v>
      </c>
      <c r="C41" s="755">
        <v>0</v>
      </c>
      <c r="D41" s="755">
        <v>0</v>
      </c>
      <c r="E41" s="755">
        <v>0</v>
      </c>
      <c r="F41" s="816"/>
      <c r="G41" s="755">
        <v>0</v>
      </c>
      <c r="H41" s="754"/>
      <c r="P41" s="684"/>
      <c r="Q41" s="684"/>
      <c r="R41" s="684"/>
      <c r="S41" s="684"/>
      <c r="T41" s="684"/>
      <c r="U41" s="684"/>
      <c r="V41" s="684"/>
    </row>
    <row r="42" spans="1:22" ht="19.5" customHeight="1">
      <c r="A42" s="758" t="s">
        <v>695</v>
      </c>
      <c r="B42" s="755">
        <v>0</v>
      </c>
      <c r="C42" s="755">
        <v>0</v>
      </c>
      <c r="D42" s="755">
        <v>0</v>
      </c>
      <c r="E42" s="755">
        <v>0</v>
      </c>
      <c r="F42" s="816"/>
      <c r="G42" s="755">
        <v>0</v>
      </c>
      <c r="H42" s="754"/>
      <c r="P42" s="684"/>
      <c r="Q42" s="684"/>
      <c r="R42" s="684"/>
      <c r="S42" s="684"/>
      <c r="T42" s="684"/>
      <c r="U42" s="684"/>
      <c r="V42" s="684"/>
    </row>
    <row r="43" spans="1:22" ht="19.5" customHeight="1">
      <c r="A43" s="758" t="s">
        <v>694</v>
      </c>
      <c r="B43" s="755">
        <v>0</v>
      </c>
      <c r="C43" s="755">
        <v>0</v>
      </c>
      <c r="D43" s="755">
        <v>0</v>
      </c>
      <c r="E43" s="755">
        <v>0</v>
      </c>
      <c r="F43" s="816"/>
      <c r="G43" s="755">
        <v>0</v>
      </c>
      <c r="H43" s="754"/>
      <c r="P43" s="684"/>
      <c r="Q43" s="684"/>
      <c r="R43" s="684"/>
      <c r="S43" s="684"/>
      <c r="T43" s="684"/>
      <c r="U43" s="684"/>
      <c r="V43" s="684"/>
    </row>
    <row r="44" spans="1:22" ht="19.5" customHeight="1">
      <c r="A44" s="758" t="s">
        <v>693</v>
      </c>
      <c r="B44" s="755">
        <v>0</v>
      </c>
      <c r="C44" s="755">
        <v>0</v>
      </c>
      <c r="D44" s="755">
        <v>0</v>
      </c>
      <c r="E44" s="755">
        <v>0</v>
      </c>
      <c r="F44" s="816"/>
      <c r="G44" s="755">
        <v>0</v>
      </c>
      <c r="H44" s="754"/>
      <c r="P44" s="684"/>
      <c r="Q44" s="684"/>
      <c r="R44" s="684"/>
      <c r="S44" s="684"/>
      <c r="T44" s="684"/>
      <c r="U44" s="684"/>
      <c r="V44" s="684"/>
    </row>
    <row r="45" spans="1:22" ht="19.5" customHeight="1">
      <c r="A45" s="758" t="s">
        <v>735</v>
      </c>
      <c r="B45" s="755">
        <v>0</v>
      </c>
      <c r="C45" s="755">
        <v>0</v>
      </c>
      <c r="D45" s="755">
        <v>0</v>
      </c>
      <c r="E45" s="755">
        <v>0</v>
      </c>
      <c r="F45" s="816"/>
      <c r="G45" s="755">
        <v>0</v>
      </c>
      <c r="H45" s="754"/>
      <c r="P45" s="684"/>
      <c r="Q45" s="684"/>
      <c r="R45" s="684"/>
      <c r="S45" s="684"/>
      <c r="T45" s="684"/>
      <c r="U45" s="684"/>
      <c r="V45" s="684"/>
    </row>
    <row r="46" spans="1:22" ht="19.5" customHeight="1">
      <c r="A46" s="758" t="s">
        <v>734</v>
      </c>
      <c r="B46" s="755">
        <v>36560.222785890001</v>
      </c>
      <c r="C46" s="755">
        <v>36056.313359232001</v>
      </c>
      <c r="D46" s="755">
        <v>38348.175381145345</v>
      </c>
      <c r="E46" s="755">
        <v>-503.90942665799957</v>
      </c>
      <c r="F46" s="816">
        <v>-1.3782996608337892</v>
      </c>
      <c r="G46" s="755">
        <v>2291.8620219133445</v>
      </c>
      <c r="H46" s="754">
        <v>6.356340425265711</v>
      </c>
      <c r="P46" s="684"/>
      <c r="Q46" s="684"/>
      <c r="R46" s="684"/>
      <c r="S46" s="684"/>
      <c r="T46" s="684"/>
      <c r="U46" s="684"/>
      <c r="V46" s="684"/>
    </row>
    <row r="47" spans="1:22" ht="19.5" customHeight="1">
      <c r="A47" s="763" t="s">
        <v>689</v>
      </c>
      <c r="B47" s="761">
        <v>326558.95670471998</v>
      </c>
      <c r="C47" s="761">
        <v>381091.21838595998</v>
      </c>
      <c r="D47" s="761">
        <v>433859.57043258002</v>
      </c>
      <c r="E47" s="761">
        <v>54532.261681239994</v>
      </c>
      <c r="F47" s="815">
        <v>16.699055579893027</v>
      </c>
      <c r="G47" s="761">
        <v>52768.352046620043</v>
      </c>
      <c r="H47" s="760">
        <v>13.84664602614315</v>
      </c>
      <c r="P47" s="684"/>
      <c r="Q47" s="684"/>
      <c r="R47" s="684"/>
      <c r="S47" s="684"/>
      <c r="T47" s="684"/>
      <c r="U47" s="684"/>
      <c r="V47" s="684"/>
    </row>
    <row r="48" spans="1:22" ht="19.5" customHeight="1" thickBot="1">
      <c r="A48" s="814" t="s">
        <v>688</v>
      </c>
      <c r="B48" s="812">
        <v>47670.699218389957</v>
      </c>
      <c r="C48" s="812">
        <v>64495.627583650014</v>
      </c>
      <c r="D48" s="812">
        <v>118586.73605413498</v>
      </c>
      <c r="E48" s="812">
        <v>16824.928365260057</v>
      </c>
      <c r="F48" s="813">
        <v>35.29406667223688</v>
      </c>
      <c r="G48" s="812">
        <v>54091.108470484964</v>
      </c>
      <c r="H48" s="811">
        <v>83.867869027756143</v>
      </c>
      <c r="P48" s="684"/>
      <c r="Q48" s="684"/>
      <c r="R48" s="684"/>
      <c r="S48" s="684"/>
      <c r="T48" s="684"/>
      <c r="U48" s="684"/>
      <c r="V48" s="684"/>
    </row>
    <row r="49" spans="1:22" ht="19.5" customHeight="1" thickTop="1">
      <c r="A49" s="749" t="s">
        <v>676</v>
      </c>
      <c r="B49" s="809"/>
      <c r="C49" s="809"/>
      <c r="D49" s="709"/>
      <c r="E49" s="809"/>
      <c r="F49" s="810"/>
      <c r="G49" s="809"/>
      <c r="H49" s="808"/>
      <c r="P49" s="684"/>
      <c r="Q49" s="684"/>
      <c r="R49" s="684"/>
      <c r="S49" s="684"/>
      <c r="T49" s="684"/>
      <c r="U49" s="684"/>
      <c r="V49" s="684"/>
    </row>
    <row r="50" spans="1:22" ht="19.5" customHeight="1">
      <c r="A50" s="697" t="s">
        <v>733</v>
      </c>
      <c r="B50" s="809"/>
      <c r="C50" s="809"/>
      <c r="D50" s="709"/>
      <c r="E50" s="809"/>
      <c r="F50" s="810"/>
      <c r="G50" s="809"/>
      <c r="H50" s="808"/>
      <c r="P50" s="684"/>
      <c r="Q50" s="684"/>
      <c r="R50" s="684"/>
      <c r="S50" s="684"/>
      <c r="T50" s="684"/>
      <c r="U50" s="684"/>
      <c r="V50" s="684"/>
    </row>
    <row r="51" spans="1:22" ht="19.5" customHeight="1">
      <c r="A51" s="807" t="s">
        <v>634</v>
      </c>
      <c r="P51" s="684"/>
      <c r="Q51" s="684"/>
      <c r="R51" s="684"/>
      <c r="S51" s="684"/>
      <c r="T51" s="684"/>
      <c r="U51" s="684"/>
      <c r="V51" s="684"/>
    </row>
    <row r="52" spans="1:22" ht="19.5" customHeight="1">
      <c r="A52" s="744" t="s">
        <v>732</v>
      </c>
      <c r="B52" s="685">
        <v>1185799.7864202058</v>
      </c>
      <c r="C52" s="685">
        <v>1102493.6354418083</v>
      </c>
      <c r="D52" s="685">
        <v>1460945.8791229797</v>
      </c>
      <c r="E52" s="679">
        <v>-83306.150978397578</v>
      </c>
      <c r="F52" s="685">
        <v>-7.0253133735071192</v>
      </c>
      <c r="G52" s="679">
        <v>358452.24368117144</v>
      </c>
      <c r="H52" s="685">
        <v>32.512862855441966</v>
      </c>
      <c r="P52" s="684"/>
      <c r="Q52" s="684"/>
      <c r="R52" s="684"/>
      <c r="S52" s="684"/>
      <c r="T52" s="684"/>
      <c r="U52" s="684"/>
      <c r="V52" s="684"/>
    </row>
    <row r="53" spans="1:22" ht="19.5" customHeight="1">
      <c r="A53" s="744" t="s">
        <v>731</v>
      </c>
      <c r="B53" s="806">
        <v>-357250.05286548543</v>
      </c>
      <c r="C53" s="806">
        <v>-283819.94639872829</v>
      </c>
      <c r="D53" s="806">
        <v>-618732.70149835967</v>
      </c>
      <c r="E53" s="806">
        <v>73430.106466757134</v>
      </c>
      <c r="F53" s="806">
        <v>-20.554260490034302</v>
      </c>
      <c r="G53" s="806">
        <v>-334912.75509963138</v>
      </c>
      <c r="H53" s="806">
        <v>118.00183861254227</v>
      </c>
      <c r="P53" s="684"/>
      <c r="Q53" s="684"/>
      <c r="R53" s="684"/>
      <c r="S53" s="684"/>
      <c r="T53" s="684"/>
      <c r="U53" s="684"/>
      <c r="V53" s="684"/>
    </row>
    <row r="54" spans="1:22" ht="19.5" customHeight="1">
      <c r="A54" s="744" t="s">
        <v>683</v>
      </c>
      <c r="B54" s="804">
        <v>323538.66817690601</v>
      </c>
      <c r="C54" s="804">
        <v>385930.23368270911</v>
      </c>
      <c r="D54" s="805">
        <v>487386.04002178041</v>
      </c>
      <c r="E54" s="804">
        <v>62391.565505803097</v>
      </c>
      <c r="F54" s="804">
        <v>19.284113969242263</v>
      </c>
      <c r="G54" s="804">
        <v>101455.80633907131</v>
      </c>
      <c r="H54" s="804">
        <v>26.2886391073685</v>
      </c>
      <c r="P54" s="684"/>
      <c r="Q54" s="684"/>
      <c r="R54" s="684"/>
      <c r="S54" s="684"/>
      <c r="T54" s="684"/>
      <c r="U54" s="684"/>
      <c r="V54" s="684"/>
    </row>
    <row r="60" spans="1:22">
      <c r="B60" s="685"/>
      <c r="C60" s="685"/>
      <c r="D60" s="685"/>
      <c r="E60" s="685"/>
      <c r="F60" s="685"/>
      <c r="G60" s="685"/>
      <c r="H60" s="685"/>
    </row>
    <row r="61" spans="1:22">
      <c r="B61" s="685"/>
      <c r="C61" s="685"/>
      <c r="D61" s="685"/>
      <c r="E61" s="685"/>
      <c r="F61" s="685"/>
      <c r="G61" s="685"/>
      <c r="H61" s="685"/>
    </row>
    <row r="62" spans="1:22">
      <c r="B62" s="685"/>
      <c r="C62" s="685"/>
      <c r="D62" s="685"/>
      <c r="E62" s="685"/>
      <c r="F62" s="685"/>
      <c r="G62" s="685"/>
      <c r="H62" s="68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sqref="A1:I21"/>
    </sheetView>
  </sheetViews>
  <sheetFormatPr defaultColWidth="9.109375" defaultRowHeight="13.8"/>
  <cols>
    <col min="1" max="1" width="11.88671875" style="1056" bestFit="1" customWidth="1"/>
    <col min="2" max="2" width="7.33203125" style="1056" bestFit="1" customWidth="1"/>
    <col min="3" max="3" width="9.5546875" style="1056" bestFit="1" customWidth="1"/>
    <col min="4" max="4" width="7.33203125" style="1056" bestFit="1" customWidth="1"/>
    <col min="5" max="5" width="9.5546875" style="1056" bestFit="1" customWidth="1"/>
    <col min="6" max="6" width="7.33203125" style="1056" bestFit="1" customWidth="1"/>
    <col min="7" max="7" width="9.5546875" style="1056" bestFit="1" customWidth="1"/>
    <col min="8" max="8" width="7.33203125" style="1056" bestFit="1" customWidth="1"/>
    <col min="9" max="9" width="9.5546875" style="1056" bestFit="1" customWidth="1"/>
    <col min="10" max="16384" width="9.109375" style="1056"/>
  </cols>
  <sheetData>
    <row r="1" spans="1:9">
      <c r="A1" s="3040" t="s">
        <v>1334</v>
      </c>
      <c r="B1" s="3040"/>
      <c r="C1" s="3040"/>
      <c r="D1" s="3040"/>
      <c r="E1" s="3040"/>
      <c r="F1" s="3040"/>
      <c r="G1" s="3040"/>
      <c r="H1" s="3040"/>
      <c r="I1" s="3040"/>
    </row>
    <row r="2" spans="1:9">
      <c r="A2" s="3041" t="s">
        <v>6</v>
      </c>
      <c r="B2" s="3041"/>
      <c r="C2" s="3041"/>
      <c r="D2" s="3041"/>
      <c r="E2" s="3041"/>
      <c r="F2" s="3041"/>
      <c r="G2" s="3041"/>
      <c r="H2" s="3041"/>
      <c r="I2" s="3041"/>
    </row>
    <row r="3" spans="1:9">
      <c r="A3" s="3042" t="s">
        <v>1333</v>
      </c>
      <c r="B3" s="3042"/>
      <c r="C3" s="3042"/>
      <c r="D3" s="3042"/>
      <c r="E3" s="3042"/>
      <c r="F3" s="3042"/>
      <c r="G3" s="3042"/>
      <c r="H3" s="3042"/>
      <c r="I3" s="3042"/>
    </row>
    <row r="4" spans="1:9">
      <c r="A4" s="3043" t="s">
        <v>1332</v>
      </c>
      <c r="B4" s="3043"/>
      <c r="C4" s="3043"/>
      <c r="D4" s="3043"/>
      <c r="E4" s="3043"/>
      <c r="F4" s="3043"/>
      <c r="G4" s="3043"/>
      <c r="H4" s="3043"/>
      <c r="I4" s="3043"/>
    </row>
    <row r="5" spans="1:9" ht="14.4" thickBot="1">
      <c r="A5" s="3044"/>
      <c r="B5" s="3044"/>
      <c r="C5" s="3044"/>
      <c r="D5" s="3044"/>
      <c r="E5" s="3044"/>
      <c r="F5" s="3044"/>
      <c r="G5" s="3044"/>
      <c r="H5" s="3044"/>
      <c r="I5" s="3044"/>
    </row>
    <row r="6" spans="1:9" ht="17.399999999999999" thickTop="1">
      <c r="A6" s="3045" t="s">
        <v>140</v>
      </c>
      <c r="B6" s="3048" t="s">
        <v>72</v>
      </c>
      <c r="C6" s="3049"/>
      <c r="D6" s="3047" t="s">
        <v>216</v>
      </c>
      <c r="E6" s="3048"/>
      <c r="F6" s="3038" t="s">
        <v>418</v>
      </c>
      <c r="G6" s="3050"/>
      <c r="H6" s="3038" t="s">
        <v>1331</v>
      </c>
      <c r="I6" s="3039"/>
    </row>
    <row r="7" spans="1:9" ht="15" customHeight="1">
      <c r="A7" s="3046"/>
      <c r="B7" s="1642" t="s">
        <v>1330</v>
      </c>
      <c r="C7" s="1642" t="s">
        <v>529</v>
      </c>
      <c r="D7" s="1642" t="s">
        <v>1330</v>
      </c>
      <c r="E7" s="1643" t="s">
        <v>529</v>
      </c>
      <c r="F7" s="1642" t="s">
        <v>1330</v>
      </c>
      <c r="G7" s="1643" t="s">
        <v>529</v>
      </c>
      <c r="H7" s="1642" t="s">
        <v>1330</v>
      </c>
      <c r="I7" s="1641" t="s">
        <v>529</v>
      </c>
    </row>
    <row r="8" spans="1:9">
      <c r="A8" s="1640" t="s">
        <v>1044</v>
      </c>
      <c r="B8" s="1639">
        <v>136.47999999999999</v>
      </c>
      <c r="C8" s="1639">
        <v>3.49</v>
      </c>
      <c r="D8" s="1637">
        <v>142.41999999999999</v>
      </c>
      <c r="E8" s="1638">
        <v>4.3499999999999996</v>
      </c>
      <c r="F8" s="1637">
        <v>154.19</v>
      </c>
      <c r="G8" s="1623">
        <v>8.26</v>
      </c>
      <c r="H8" s="1637">
        <v>165.79</v>
      </c>
      <c r="I8" s="1621">
        <v>7.52</v>
      </c>
    </row>
    <row r="9" spans="1:9">
      <c r="A9" s="1629" t="s">
        <v>1043</v>
      </c>
      <c r="B9" s="1636">
        <v>137.62</v>
      </c>
      <c r="C9" s="1636">
        <v>4.5199999999999996</v>
      </c>
      <c r="D9" s="1627">
        <v>142.41999999999999</v>
      </c>
      <c r="E9" s="1623">
        <v>3.49</v>
      </c>
      <c r="F9" s="1627">
        <v>154.72999999999999</v>
      </c>
      <c r="G9" s="1623">
        <v>8.64</v>
      </c>
      <c r="H9" s="1627">
        <v>167.41</v>
      </c>
      <c r="I9" s="1621">
        <v>8.19</v>
      </c>
    </row>
    <row r="10" spans="1:9">
      <c r="A10" s="1629" t="s">
        <v>1042</v>
      </c>
      <c r="B10" s="1628">
        <v>137.58000000000001</v>
      </c>
      <c r="C10" s="1634">
        <v>3.79</v>
      </c>
      <c r="D10" s="1627">
        <v>143.41999999999999</v>
      </c>
      <c r="E10" s="1623">
        <v>4.24</v>
      </c>
      <c r="F10" s="1627">
        <v>155.6</v>
      </c>
      <c r="G10" s="1623">
        <v>8.5</v>
      </c>
      <c r="H10" s="1627"/>
      <c r="I10" s="1621"/>
    </row>
    <row r="11" spans="1:9">
      <c r="A11" s="1629" t="s">
        <v>1041</v>
      </c>
      <c r="B11" s="1628">
        <v>138.19</v>
      </c>
      <c r="C11" s="1634">
        <v>4.05</v>
      </c>
      <c r="D11" s="1635">
        <v>146.54</v>
      </c>
      <c r="E11" s="1623">
        <v>6.04</v>
      </c>
      <c r="F11" s="1632">
        <v>158.38</v>
      </c>
      <c r="G11" s="1633">
        <v>8.08</v>
      </c>
      <c r="H11" s="1632"/>
      <c r="I11" s="1631"/>
    </row>
    <row r="12" spans="1:9">
      <c r="A12" s="1629" t="s">
        <v>1040</v>
      </c>
      <c r="B12" s="1628">
        <v>136.38999999999999</v>
      </c>
      <c r="C12" s="1634">
        <v>2.93</v>
      </c>
      <c r="D12" s="1627">
        <v>146.09</v>
      </c>
      <c r="E12" s="1623">
        <v>7.11</v>
      </c>
      <c r="F12" s="1627">
        <v>156.87</v>
      </c>
      <c r="G12" s="1623">
        <v>7.38</v>
      </c>
      <c r="H12" s="1627"/>
      <c r="I12" s="1621"/>
    </row>
    <row r="13" spans="1:9">
      <c r="A13" s="1629" t="s">
        <v>1039</v>
      </c>
      <c r="B13" s="1628">
        <v>137.1</v>
      </c>
      <c r="C13" s="1628">
        <v>3.56</v>
      </c>
      <c r="D13" s="1627">
        <v>144.84</v>
      </c>
      <c r="E13" s="1623">
        <v>5.65</v>
      </c>
      <c r="F13" s="1627">
        <v>155.36000000000001</v>
      </c>
      <c r="G13" s="1623">
        <v>7.26</v>
      </c>
      <c r="H13" s="1627"/>
      <c r="I13" s="1621"/>
    </row>
    <row r="14" spans="1:9">
      <c r="A14" s="1629" t="s">
        <v>1038</v>
      </c>
      <c r="B14" s="1628">
        <v>136.34</v>
      </c>
      <c r="C14" s="1628">
        <v>2.7</v>
      </c>
      <c r="D14" s="1627">
        <v>144.85</v>
      </c>
      <c r="E14" s="1623">
        <v>6.24</v>
      </c>
      <c r="F14" s="1632">
        <v>156.26</v>
      </c>
      <c r="G14" s="1633">
        <v>7.88</v>
      </c>
      <c r="H14" s="1632"/>
      <c r="I14" s="1631"/>
    </row>
    <row r="15" spans="1:9">
      <c r="A15" s="1629" t="s">
        <v>1037</v>
      </c>
      <c r="B15" s="1628">
        <v>136.41</v>
      </c>
      <c r="C15" s="1628">
        <v>3.03</v>
      </c>
      <c r="D15" s="1627">
        <v>146.15</v>
      </c>
      <c r="E15" s="1623">
        <v>7.14</v>
      </c>
      <c r="F15" s="1627">
        <v>157.02000000000001</v>
      </c>
      <c r="G15" s="1623">
        <v>7.44</v>
      </c>
      <c r="H15" s="1627"/>
      <c r="I15" s="1621"/>
    </row>
    <row r="16" spans="1:9">
      <c r="A16" s="1629" t="s">
        <v>1036</v>
      </c>
      <c r="B16" s="1630">
        <v>137.35</v>
      </c>
      <c r="C16" s="1630">
        <v>3.1</v>
      </c>
      <c r="D16" s="1627">
        <v>147.34</v>
      </c>
      <c r="E16" s="1623">
        <v>7.28</v>
      </c>
      <c r="F16" s="1627">
        <v>158.77000000000001</v>
      </c>
      <c r="G16" s="1623">
        <v>7.76</v>
      </c>
      <c r="H16" s="1627"/>
      <c r="I16" s="1621"/>
    </row>
    <row r="17" spans="1:9">
      <c r="A17" s="1629" t="s">
        <v>1035</v>
      </c>
      <c r="B17" s="1628">
        <v>138.54</v>
      </c>
      <c r="C17" s="1628">
        <v>3.65</v>
      </c>
      <c r="D17" s="1627">
        <v>149.44</v>
      </c>
      <c r="E17" s="1623">
        <v>7.87</v>
      </c>
      <c r="F17" s="1627">
        <v>160.51</v>
      </c>
      <c r="G17" s="1623">
        <v>7.41</v>
      </c>
      <c r="H17" s="1627"/>
      <c r="I17" s="1621"/>
    </row>
    <row r="18" spans="1:9">
      <c r="A18" s="1629" t="s">
        <v>1034</v>
      </c>
      <c r="B18" s="1628">
        <v>139.13999999999999</v>
      </c>
      <c r="C18" s="1628">
        <v>4.1900000000000004</v>
      </c>
      <c r="D18" s="1627">
        <v>151.04</v>
      </c>
      <c r="E18" s="1623">
        <v>8.56</v>
      </c>
      <c r="F18" s="1627">
        <v>161.36000000000001</v>
      </c>
      <c r="G18" s="1623">
        <v>6.83</v>
      </c>
      <c r="H18" s="1627"/>
      <c r="I18" s="1621"/>
    </row>
    <row r="19" spans="1:9">
      <c r="A19" s="1626" t="s">
        <v>1033</v>
      </c>
      <c r="B19" s="1625">
        <v>140.33000000000001</v>
      </c>
      <c r="C19" s="1625">
        <v>4.1900000000000004</v>
      </c>
      <c r="D19" s="1622">
        <v>151.66999999999999</v>
      </c>
      <c r="E19" s="1624">
        <v>8.08</v>
      </c>
      <c r="F19" s="1622">
        <v>162.94999999999999</v>
      </c>
      <c r="G19" s="1623">
        <v>7.44</v>
      </c>
      <c r="H19" s="1622"/>
      <c r="I19" s="1621"/>
    </row>
    <row r="20" spans="1:9" ht="14.4" thickBot="1">
      <c r="A20" s="1620" t="s">
        <v>1329</v>
      </c>
      <c r="B20" s="1618">
        <v>137.62</v>
      </c>
      <c r="C20" s="1618">
        <v>3.5999999999999996</v>
      </c>
      <c r="D20" s="1618">
        <v>146.32</v>
      </c>
      <c r="E20" s="1619">
        <v>6.32</v>
      </c>
      <c r="F20" s="1618">
        <v>157.63999999999999</v>
      </c>
      <c r="G20" s="1619">
        <v>7.74</v>
      </c>
      <c r="H20" s="1618">
        <f>AVERAGE(H8:H19)</f>
        <v>166.6</v>
      </c>
      <c r="I20" s="1617">
        <f>AVERAGE(I8:I19)</f>
        <v>7.8549999999999995</v>
      </c>
    </row>
    <row r="21" spans="1:9" ht="14.4" thickTop="1">
      <c r="A21" s="1616"/>
      <c r="B21" s="1616"/>
      <c r="G21" s="1615"/>
    </row>
  </sheetData>
  <mergeCells count="10">
    <mergeCell ref="H6:I6"/>
    <mergeCell ref="A1:I1"/>
    <mergeCell ref="A2:I2"/>
    <mergeCell ref="A3:I3"/>
    <mergeCell ref="A4:I4"/>
    <mergeCell ref="A5:I5"/>
    <mergeCell ref="A6:A7"/>
    <mergeCell ref="D6:E6"/>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topLeftCell="A35" zoomScale="86" zoomScaleNormal="86" workbookViewId="0">
      <selection activeCell="I43" sqref="I43"/>
    </sheetView>
  </sheetViews>
  <sheetFormatPr defaultColWidth="11" defaultRowHeight="17.100000000000001" customHeight="1"/>
  <cols>
    <col min="1" max="1" width="56.5546875" style="680" bestFit="1" customWidth="1"/>
    <col min="2" max="2" width="14.109375" style="680" customWidth="1"/>
    <col min="3" max="3" width="15.109375" style="680" customWidth="1"/>
    <col min="4" max="4" width="14.6640625" style="680" customWidth="1"/>
    <col min="5" max="5" width="14.44140625" style="680" customWidth="1"/>
    <col min="6" max="6" width="12.109375" style="680" bestFit="1" customWidth="1"/>
    <col min="7" max="7" width="9.109375" style="680" bestFit="1" customWidth="1"/>
    <col min="8" max="8" width="12.44140625" style="680" customWidth="1"/>
    <col min="9" max="9" width="9.44140625" style="680" customWidth="1"/>
    <col min="10" max="10" width="11" style="680"/>
    <col min="11" max="11" width="13.6640625" style="680" bestFit="1" customWidth="1"/>
    <col min="12" max="250" width="11" style="680"/>
    <col min="251" max="251" width="46.6640625" style="680" bestFit="1" customWidth="1"/>
    <col min="252" max="252" width="11.88671875" style="680" customWidth="1"/>
    <col min="253" max="253" width="12.44140625" style="680" customWidth="1"/>
    <col min="254" max="254" width="12.5546875" style="680" customWidth="1"/>
    <col min="255" max="255" width="11.6640625" style="680" customWidth="1"/>
    <col min="256" max="256" width="10.6640625" style="680" customWidth="1"/>
    <col min="257" max="257" width="2.44140625" style="680" bestFit="1" customWidth="1"/>
    <col min="258" max="258" width="8.5546875" style="680" customWidth="1"/>
    <col min="259" max="259" width="12.44140625" style="680" customWidth="1"/>
    <col min="260" max="260" width="2.109375" style="680" customWidth="1"/>
    <col min="261" max="261" width="9.44140625" style="680" customWidth="1"/>
    <col min="262" max="506" width="11" style="680"/>
    <col min="507" max="507" width="46.6640625" style="680" bestFit="1" customWidth="1"/>
    <col min="508" max="508" width="11.88671875" style="680" customWidth="1"/>
    <col min="509" max="509" width="12.44140625" style="680" customWidth="1"/>
    <col min="510" max="510" width="12.5546875" style="680" customWidth="1"/>
    <col min="511" max="511" width="11.6640625" style="680" customWidth="1"/>
    <col min="512" max="512" width="10.6640625" style="680" customWidth="1"/>
    <col min="513" max="513" width="2.44140625" style="680" bestFit="1" customWidth="1"/>
    <col min="514" max="514" width="8.5546875" style="680" customWidth="1"/>
    <col min="515" max="515" width="12.44140625" style="680" customWidth="1"/>
    <col min="516" max="516" width="2.109375" style="680" customWidth="1"/>
    <col min="517" max="517" width="9.44140625" style="680" customWidth="1"/>
    <col min="518" max="762" width="11" style="680"/>
    <col min="763" max="763" width="46.6640625" style="680" bestFit="1" customWidth="1"/>
    <col min="764" max="764" width="11.88671875" style="680" customWidth="1"/>
    <col min="765" max="765" width="12.44140625" style="680" customWidth="1"/>
    <col min="766" max="766" width="12.5546875" style="680" customWidth="1"/>
    <col min="767" max="767" width="11.6640625" style="680" customWidth="1"/>
    <col min="768" max="768" width="10.6640625" style="680" customWidth="1"/>
    <col min="769" max="769" width="2.44140625" style="680" bestFit="1" customWidth="1"/>
    <col min="770" max="770" width="8.5546875" style="680" customWidth="1"/>
    <col min="771" max="771" width="12.44140625" style="680" customWidth="1"/>
    <col min="772" max="772" width="2.109375" style="680" customWidth="1"/>
    <col min="773" max="773" width="9.44140625" style="680" customWidth="1"/>
    <col min="774" max="1018" width="11" style="680"/>
    <col min="1019" max="1019" width="46.6640625" style="680" bestFit="1" customWidth="1"/>
    <col min="1020" max="1020" width="11.88671875" style="680" customWidth="1"/>
    <col min="1021" max="1021" width="12.44140625" style="680" customWidth="1"/>
    <col min="1022" max="1022" width="12.5546875" style="680" customWidth="1"/>
    <col min="1023" max="1023" width="11.6640625" style="680" customWidth="1"/>
    <col min="1024" max="1024" width="10.6640625" style="680" customWidth="1"/>
    <col min="1025" max="1025" width="2.44140625" style="680" bestFit="1" customWidth="1"/>
    <col min="1026" max="1026" width="8.5546875" style="680" customWidth="1"/>
    <col min="1027" max="1027" width="12.44140625" style="680" customWidth="1"/>
    <col min="1028" max="1028" width="2.109375" style="680" customWidth="1"/>
    <col min="1029" max="1029" width="9.44140625" style="680" customWidth="1"/>
    <col min="1030" max="1274" width="11" style="680"/>
    <col min="1275" max="1275" width="46.6640625" style="680" bestFit="1" customWidth="1"/>
    <col min="1276" max="1276" width="11.88671875" style="680" customWidth="1"/>
    <col min="1277" max="1277" width="12.44140625" style="680" customWidth="1"/>
    <col min="1278" max="1278" width="12.5546875" style="680" customWidth="1"/>
    <col min="1279" max="1279" width="11.6640625" style="680" customWidth="1"/>
    <col min="1280" max="1280" width="10.6640625" style="680" customWidth="1"/>
    <col min="1281" max="1281" width="2.44140625" style="680" bestFit="1" customWidth="1"/>
    <col min="1282" max="1282" width="8.5546875" style="680" customWidth="1"/>
    <col min="1283" max="1283" width="12.44140625" style="680" customWidth="1"/>
    <col min="1284" max="1284" width="2.109375" style="680" customWidth="1"/>
    <col min="1285" max="1285" width="9.44140625" style="680" customWidth="1"/>
    <col min="1286" max="1530" width="11" style="680"/>
    <col min="1531" max="1531" width="46.6640625" style="680" bestFit="1" customWidth="1"/>
    <col min="1532" max="1532" width="11.88671875" style="680" customWidth="1"/>
    <col min="1533" max="1533" width="12.44140625" style="680" customWidth="1"/>
    <col min="1534" max="1534" width="12.5546875" style="680" customWidth="1"/>
    <col min="1535" max="1535" width="11.6640625" style="680" customWidth="1"/>
    <col min="1536" max="1536" width="10.6640625" style="680" customWidth="1"/>
    <col min="1537" max="1537" width="2.44140625" style="680" bestFit="1" customWidth="1"/>
    <col min="1538" max="1538" width="8.5546875" style="680" customWidth="1"/>
    <col min="1539" max="1539" width="12.44140625" style="680" customWidth="1"/>
    <col min="1540" max="1540" width="2.109375" style="680" customWidth="1"/>
    <col min="1541" max="1541" width="9.44140625" style="680" customWidth="1"/>
    <col min="1542" max="1786" width="11" style="680"/>
    <col min="1787" max="1787" width="46.6640625" style="680" bestFit="1" customWidth="1"/>
    <col min="1788" max="1788" width="11.88671875" style="680" customWidth="1"/>
    <col min="1789" max="1789" width="12.44140625" style="680" customWidth="1"/>
    <col min="1790" max="1790" width="12.5546875" style="680" customWidth="1"/>
    <col min="1791" max="1791" width="11.6640625" style="680" customWidth="1"/>
    <col min="1792" max="1792" width="10.6640625" style="680" customWidth="1"/>
    <col min="1793" max="1793" width="2.44140625" style="680" bestFit="1" customWidth="1"/>
    <col min="1794" max="1794" width="8.5546875" style="680" customWidth="1"/>
    <col min="1795" max="1795" width="12.44140625" style="680" customWidth="1"/>
    <col min="1796" max="1796" width="2.109375" style="680" customWidth="1"/>
    <col min="1797" max="1797" width="9.44140625" style="680" customWidth="1"/>
    <col min="1798" max="2042" width="11" style="680"/>
    <col min="2043" max="2043" width="46.6640625" style="680" bestFit="1" customWidth="1"/>
    <col min="2044" max="2044" width="11.88671875" style="680" customWidth="1"/>
    <col min="2045" max="2045" width="12.44140625" style="680" customWidth="1"/>
    <col min="2046" max="2046" width="12.5546875" style="680" customWidth="1"/>
    <col min="2047" max="2047" width="11.6640625" style="680" customWidth="1"/>
    <col min="2048" max="2048" width="10.6640625" style="680" customWidth="1"/>
    <col min="2049" max="2049" width="2.44140625" style="680" bestFit="1" customWidth="1"/>
    <col min="2050" max="2050" width="8.5546875" style="680" customWidth="1"/>
    <col min="2051" max="2051" width="12.44140625" style="680" customWidth="1"/>
    <col min="2052" max="2052" width="2.109375" style="680" customWidth="1"/>
    <col min="2053" max="2053" width="9.44140625" style="680" customWidth="1"/>
    <col min="2054" max="2298" width="11" style="680"/>
    <col min="2299" max="2299" width="46.6640625" style="680" bestFit="1" customWidth="1"/>
    <col min="2300" max="2300" width="11.88671875" style="680" customWidth="1"/>
    <col min="2301" max="2301" width="12.44140625" style="680" customWidth="1"/>
    <col min="2302" max="2302" width="12.5546875" style="680" customWidth="1"/>
    <col min="2303" max="2303" width="11.6640625" style="680" customWidth="1"/>
    <col min="2304" max="2304" width="10.6640625" style="680" customWidth="1"/>
    <col min="2305" max="2305" width="2.44140625" style="680" bestFit="1" customWidth="1"/>
    <col min="2306" max="2306" width="8.5546875" style="680" customWidth="1"/>
    <col min="2307" max="2307" width="12.44140625" style="680" customWidth="1"/>
    <col min="2308" max="2308" width="2.109375" style="680" customWidth="1"/>
    <col min="2309" max="2309" width="9.44140625" style="680" customWidth="1"/>
    <col min="2310" max="2554" width="11" style="680"/>
    <col min="2555" max="2555" width="46.6640625" style="680" bestFit="1" customWidth="1"/>
    <col min="2556" max="2556" width="11.88671875" style="680" customWidth="1"/>
    <col min="2557" max="2557" width="12.44140625" style="680" customWidth="1"/>
    <col min="2558" max="2558" width="12.5546875" style="680" customWidth="1"/>
    <col min="2559" max="2559" width="11.6640625" style="680" customWidth="1"/>
    <col min="2560" max="2560" width="10.6640625" style="680" customWidth="1"/>
    <col min="2561" max="2561" width="2.44140625" style="680" bestFit="1" customWidth="1"/>
    <col min="2562" max="2562" width="8.5546875" style="680" customWidth="1"/>
    <col min="2563" max="2563" width="12.44140625" style="680" customWidth="1"/>
    <col min="2564" max="2564" width="2.109375" style="680" customWidth="1"/>
    <col min="2565" max="2565" width="9.44140625" style="680" customWidth="1"/>
    <col min="2566" max="2810" width="11" style="680"/>
    <col min="2811" max="2811" width="46.6640625" style="680" bestFit="1" customWidth="1"/>
    <col min="2812" max="2812" width="11.88671875" style="680" customWidth="1"/>
    <col min="2813" max="2813" width="12.44140625" style="680" customWidth="1"/>
    <col min="2814" max="2814" width="12.5546875" style="680" customWidth="1"/>
    <col min="2815" max="2815" width="11.6640625" style="680" customWidth="1"/>
    <col min="2816" max="2816" width="10.6640625" style="680" customWidth="1"/>
    <col min="2817" max="2817" width="2.44140625" style="680" bestFit="1" customWidth="1"/>
    <col min="2818" max="2818" width="8.5546875" style="680" customWidth="1"/>
    <col min="2819" max="2819" width="12.44140625" style="680" customWidth="1"/>
    <col min="2820" max="2820" width="2.109375" style="680" customWidth="1"/>
    <col min="2821" max="2821" width="9.44140625" style="680" customWidth="1"/>
    <col min="2822" max="3066" width="11" style="680"/>
    <col min="3067" max="3067" width="46.6640625" style="680" bestFit="1" customWidth="1"/>
    <col min="3068" max="3068" width="11.88671875" style="680" customWidth="1"/>
    <col min="3069" max="3069" width="12.44140625" style="680" customWidth="1"/>
    <col min="3070" max="3070" width="12.5546875" style="680" customWidth="1"/>
    <col min="3071" max="3071" width="11.6640625" style="680" customWidth="1"/>
    <col min="3072" max="3072" width="10.6640625" style="680" customWidth="1"/>
    <col min="3073" max="3073" width="2.44140625" style="680" bestFit="1" customWidth="1"/>
    <col min="3074" max="3074" width="8.5546875" style="680" customWidth="1"/>
    <col min="3075" max="3075" width="12.44140625" style="680" customWidth="1"/>
    <col min="3076" max="3076" width="2.109375" style="680" customWidth="1"/>
    <col min="3077" max="3077" width="9.44140625" style="680" customWidth="1"/>
    <col min="3078" max="3322" width="11" style="680"/>
    <col min="3323" max="3323" width="46.6640625" style="680" bestFit="1" customWidth="1"/>
    <col min="3324" max="3324" width="11.88671875" style="680" customWidth="1"/>
    <col min="3325" max="3325" width="12.44140625" style="680" customWidth="1"/>
    <col min="3326" max="3326" width="12.5546875" style="680" customWidth="1"/>
    <col min="3327" max="3327" width="11.6640625" style="680" customWidth="1"/>
    <col min="3328" max="3328" width="10.6640625" style="680" customWidth="1"/>
    <col min="3329" max="3329" width="2.44140625" style="680" bestFit="1" customWidth="1"/>
    <col min="3330" max="3330" width="8.5546875" style="680" customWidth="1"/>
    <col min="3331" max="3331" width="12.44140625" style="680" customWidth="1"/>
    <col min="3332" max="3332" width="2.109375" style="680" customWidth="1"/>
    <col min="3333" max="3333" width="9.44140625" style="680" customWidth="1"/>
    <col min="3334" max="3578" width="11" style="680"/>
    <col min="3579" max="3579" width="46.6640625" style="680" bestFit="1" customWidth="1"/>
    <col min="3580" max="3580" width="11.88671875" style="680" customWidth="1"/>
    <col min="3581" max="3581" width="12.44140625" style="680" customWidth="1"/>
    <col min="3582" max="3582" width="12.5546875" style="680" customWidth="1"/>
    <col min="3583" max="3583" width="11.6640625" style="680" customWidth="1"/>
    <col min="3584" max="3584" width="10.6640625" style="680" customWidth="1"/>
    <col min="3585" max="3585" width="2.44140625" style="680" bestFit="1" customWidth="1"/>
    <col min="3586" max="3586" width="8.5546875" style="680" customWidth="1"/>
    <col min="3587" max="3587" width="12.44140625" style="680" customWidth="1"/>
    <col min="3588" max="3588" width="2.109375" style="680" customWidth="1"/>
    <col min="3589" max="3589" width="9.44140625" style="680" customWidth="1"/>
    <col min="3590" max="3834" width="11" style="680"/>
    <col min="3835" max="3835" width="46.6640625" style="680" bestFit="1" customWidth="1"/>
    <col min="3836" max="3836" width="11.88671875" style="680" customWidth="1"/>
    <col min="3837" max="3837" width="12.44140625" style="680" customWidth="1"/>
    <col min="3838" max="3838" width="12.5546875" style="680" customWidth="1"/>
    <col min="3839" max="3839" width="11.6640625" style="680" customWidth="1"/>
    <col min="3840" max="3840" width="10.6640625" style="680" customWidth="1"/>
    <col min="3841" max="3841" width="2.44140625" style="680" bestFit="1" customWidth="1"/>
    <col min="3842" max="3842" width="8.5546875" style="680" customWidth="1"/>
    <col min="3843" max="3843" width="12.44140625" style="680" customWidth="1"/>
    <col min="3844" max="3844" width="2.109375" style="680" customWidth="1"/>
    <col min="3845" max="3845" width="9.44140625" style="680" customWidth="1"/>
    <col min="3846" max="4090" width="11" style="680"/>
    <col min="4091" max="4091" width="46.6640625" style="680" bestFit="1" customWidth="1"/>
    <col min="4092" max="4092" width="11.88671875" style="680" customWidth="1"/>
    <col min="4093" max="4093" width="12.44140625" style="680" customWidth="1"/>
    <col min="4094" max="4094" width="12.5546875" style="680" customWidth="1"/>
    <col min="4095" max="4095" width="11.6640625" style="680" customWidth="1"/>
    <col min="4096" max="4096" width="10.6640625" style="680" customWidth="1"/>
    <col min="4097" max="4097" width="2.44140625" style="680" bestFit="1" customWidth="1"/>
    <col min="4098" max="4098" width="8.5546875" style="680" customWidth="1"/>
    <col min="4099" max="4099" width="12.44140625" style="680" customWidth="1"/>
    <col min="4100" max="4100" width="2.109375" style="680" customWidth="1"/>
    <col min="4101" max="4101" width="9.44140625" style="680" customWidth="1"/>
    <col min="4102" max="4346" width="11" style="680"/>
    <col min="4347" max="4347" width="46.6640625" style="680" bestFit="1" customWidth="1"/>
    <col min="4348" max="4348" width="11.88671875" style="680" customWidth="1"/>
    <col min="4349" max="4349" width="12.44140625" style="680" customWidth="1"/>
    <col min="4350" max="4350" width="12.5546875" style="680" customWidth="1"/>
    <col min="4351" max="4351" width="11.6640625" style="680" customWidth="1"/>
    <col min="4352" max="4352" width="10.6640625" style="680" customWidth="1"/>
    <col min="4353" max="4353" width="2.44140625" style="680" bestFit="1" customWidth="1"/>
    <col min="4354" max="4354" width="8.5546875" style="680" customWidth="1"/>
    <col min="4355" max="4355" width="12.44140625" style="680" customWidth="1"/>
    <col min="4356" max="4356" width="2.109375" style="680" customWidth="1"/>
    <col min="4357" max="4357" width="9.44140625" style="680" customWidth="1"/>
    <col min="4358" max="4602" width="11" style="680"/>
    <col min="4603" max="4603" width="46.6640625" style="680" bestFit="1" customWidth="1"/>
    <col min="4604" max="4604" width="11.88671875" style="680" customWidth="1"/>
    <col min="4605" max="4605" width="12.44140625" style="680" customWidth="1"/>
    <col min="4606" max="4606" width="12.5546875" style="680" customWidth="1"/>
    <col min="4607" max="4607" width="11.6640625" style="680" customWidth="1"/>
    <col min="4608" max="4608" width="10.6640625" style="680" customWidth="1"/>
    <col min="4609" max="4609" width="2.44140625" style="680" bestFit="1" customWidth="1"/>
    <col min="4610" max="4610" width="8.5546875" style="680" customWidth="1"/>
    <col min="4611" max="4611" width="12.44140625" style="680" customWidth="1"/>
    <col min="4612" max="4612" width="2.109375" style="680" customWidth="1"/>
    <col min="4613" max="4613" width="9.44140625" style="680" customWidth="1"/>
    <col min="4614" max="4858" width="11" style="680"/>
    <col min="4859" max="4859" width="46.6640625" style="680" bestFit="1" customWidth="1"/>
    <col min="4860" max="4860" width="11.88671875" style="680" customWidth="1"/>
    <col min="4861" max="4861" width="12.44140625" style="680" customWidth="1"/>
    <col min="4862" max="4862" width="12.5546875" style="680" customWidth="1"/>
    <col min="4863" max="4863" width="11.6640625" style="680" customWidth="1"/>
    <col min="4864" max="4864" width="10.6640625" style="680" customWidth="1"/>
    <col min="4865" max="4865" width="2.44140625" style="680" bestFit="1" customWidth="1"/>
    <col min="4866" max="4866" width="8.5546875" style="680" customWidth="1"/>
    <col min="4867" max="4867" width="12.44140625" style="680" customWidth="1"/>
    <col min="4868" max="4868" width="2.109375" style="680" customWidth="1"/>
    <col min="4869" max="4869" width="9.44140625" style="680" customWidth="1"/>
    <col min="4870" max="5114" width="11" style="680"/>
    <col min="5115" max="5115" width="46.6640625" style="680" bestFit="1" customWidth="1"/>
    <col min="5116" max="5116" width="11.88671875" style="680" customWidth="1"/>
    <col min="5117" max="5117" width="12.44140625" style="680" customWidth="1"/>
    <col min="5118" max="5118" width="12.5546875" style="680" customWidth="1"/>
    <col min="5119" max="5119" width="11.6640625" style="680" customWidth="1"/>
    <col min="5120" max="5120" width="10.6640625" style="680" customWidth="1"/>
    <col min="5121" max="5121" width="2.44140625" style="680" bestFit="1" customWidth="1"/>
    <col min="5122" max="5122" width="8.5546875" style="680" customWidth="1"/>
    <col min="5123" max="5123" width="12.44140625" style="680" customWidth="1"/>
    <col min="5124" max="5124" width="2.109375" style="680" customWidth="1"/>
    <col min="5125" max="5125" width="9.44140625" style="680" customWidth="1"/>
    <col min="5126" max="5370" width="11" style="680"/>
    <col min="5371" max="5371" width="46.6640625" style="680" bestFit="1" customWidth="1"/>
    <col min="5372" max="5372" width="11.88671875" style="680" customWidth="1"/>
    <col min="5373" max="5373" width="12.44140625" style="680" customWidth="1"/>
    <col min="5374" max="5374" width="12.5546875" style="680" customWidth="1"/>
    <col min="5375" max="5375" width="11.6640625" style="680" customWidth="1"/>
    <col min="5376" max="5376" width="10.6640625" style="680" customWidth="1"/>
    <col min="5377" max="5377" width="2.44140625" style="680" bestFit="1" customWidth="1"/>
    <col min="5378" max="5378" width="8.5546875" style="680" customWidth="1"/>
    <col min="5379" max="5379" width="12.44140625" style="680" customWidth="1"/>
    <col min="5380" max="5380" width="2.109375" style="680" customWidth="1"/>
    <col min="5381" max="5381" width="9.44140625" style="680" customWidth="1"/>
    <col min="5382" max="5626" width="11" style="680"/>
    <col min="5627" max="5627" width="46.6640625" style="680" bestFit="1" customWidth="1"/>
    <col min="5628" max="5628" width="11.88671875" style="680" customWidth="1"/>
    <col min="5629" max="5629" width="12.44140625" style="680" customWidth="1"/>
    <col min="5630" max="5630" width="12.5546875" style="680" customWidth="1"/>
    <col min="5631" max="5631" width="11.6640625" style="680" customWidth="1"/>
    <col min="5632" max="5632" width="10.6640625" style="680" customWidth="1"/>
    <col min="5633" max="5633" width="2.44140625" style="680" bestFit="1" customWidth="1"/>
    <col min="5634" max="5634" width="8.5546875" style="680" customWidth="1"/>
    <col min="5635" max="5635" width="12.44140625" style="680" customWidth="1"/>
    <col min="5636" max="5636" width="2.109375" style="680" customWidth="1"/>
    <col min="5637" max="5637" width="9.44140625" style="680" customWidth="1"/>
    <col min="5638" max="5882" width="11" style="680"/>
    <col min="5883" max="5883" width="46.6640625" style="680" bestFit="1" customWidth="1"/>
    <col min="5884" max="5884" width="11.88671875" style="680" customWidth="1"/>
    <col min="5885" max="5885" width="12.44140625" style="680" customWidth="1"/>
    <col min="5886" max="5886" width="12.5546875" style="680" customWidth="1"/>
    <col min="5887" max="5887" width="11.6640625" style="680" customWidth="1"/>
    <col min="5888" max="5888" width="10.6640625" style="680" customWidth="1"/>
    <col min="5889" max="5889" width="2.44140625" style="680" bestFit="1" customWidth="1"/>
    <col min="5890" max="5890" width="8.5546875" style="680" customWidth="1"/>
    <col min="5891" max="5891" width="12.44140625" style="680" customWidth="1"/>
    <col min="5892" max="5892" width="2.109375" style="680" customWidth="1"/>
    <col min="5893" max="5893" width="9.44140625" style="680" customWidth="1"/>
    <col min="5894" max="6138" width="11" style="680"/>
    <col min="6139" max="6139" width="46.6640625" style="680" bestFit="1" customWidth="1"/>
    <col min="6140" max="6140" width="11.88671875" style="680" customWidth="1"/>
    <col min="6141" max="6141" width="12.44140625" style="680" customWidth="1"/>
    <col min="6142" max="6142" width="12.5546875" style="680" customWidth="1"/>
    <col min="6143" max="6143" width="11.6640625" style="680" customWidth="1"/>
    <col min="6144" max="6144" width="10.6640625" style="680" customWidth="1"/>
    <col min="6145" max="6145" width="2.44140625" style="680" bestFit="1" customWidth="1"/>
    <col min="6146" max="6146" width="8.5546875" style="680" customWidth="1"/>
    <col min="6147" max="6147" width="12.44140625" style="680" customWidth="1"/>
    <col min="6148" max="6148" width="2.109375" style="680" customWidth="1"/>
    <col min="6149" max="6149" width="9.44140625" style="680" customWidth="1"/>
    <col min="6150" max="6394" width="11" style="680"/>
    <col min="6395" max="6395" width="46.6640625" style="680" bestFit="1" customWidth="1"/>
    <col min="6396" max="6396" width="11.88671875" style="680" customWidth="1"/>
    <col min="6397" max="6397" width="12.44140625" style="680" customWidth="1"/>
    <col min="6398" max="6398" width="12.5546875" style="680" customWidth="1"/>
    <col min="6399" max="6399" width="11.6640625" style="680" customWidth="1"/>
    <col min="6400" max="6400" width="10.6640625" style="680" customWidth="1"/>
    <col min="6401" max="6401" width="2.44140625" style="680" bestFit="1" customWidth="1"/>
    <col min="6402" max="6402" width="8.5546875" style="680" customWidth="1"/>
    <col min="6403" max="6403" width="12.44140625" style="680" customWidth="1"/>
    <col min="6404" max="6404" width="2.109375" style="680" customWidth="1"/>
    <col min="6405" max="6405" width="9.44140625" style="680" customWidth="1"/>
    <col min="6406" max="6650" width="11" style="680"/>
    <col min="6651" max="6651" width="46.6640625" style="680" bestFit="1" customWidth="1"/>
    <col min="6652" max="6652" width="11.88671875" style="680" customWidth="1"/>
    <col min="6653" max="6653" width="12.44140625" style="680" customWidth="1"/>
    <col min="6654" max="6654" width="12.5546875" style="680" customWidth="1"/>
    <col min="6655" max="6655" width="11.6640625" style="680" customWidth="1"/>
    <col min="6656" max="6656" width="10.6640625" style="680" customWidth="1"/>
    <col min="6657" max="6657" width="2.44140625" style="680" bestFit="1" customWidth="1"/>
    <col min="6658" max="6658" width="8.5546875" style="680" customWidth="1"/>
    <col min="6659" max="6659" width="12.44140625" style="680" customWidth="1"/>
    <col min="6660" max="6660" width="2.109375" style="680" customWidth="1"/>
    <col min="6661" max="6661" width="9.44140625" style="680" customWidth="1"/>
    <col min="6662" max="6906" width="11" style="680"/>
    <col min="6907" max="6907" width="46.6640625" style="680" bestFit="1" customWidth="1"/>
    <col min="6908" max="6908" width="11.88671875" style="680" customWidth="1"/>
    <col min="6909" max="6909" width="12.44140625" style="680" customWidth="1"/>
    <col min="6910" max="6910" width="12.5546875" style="680" customWidth="1"/>
    <col min="6911" max="6911" width="11.6640625" style="680" customWidth="1"/>
    <col min="6912" max="6912" width="10.6640625" style="680" customWidth="1"/>
    <col min="6913" max="6913" width="2.44140625" style="680" bestFit="1" customWidth="1"/>
    <col min="6914" max="6914" width="8.5546875" style="680" customWidth="1"/>
    <col min="6915" max="6915" width="12.44140625" style="680" customWidth="1"/>
    <col min="6916" max="6916" width="2.109375" style="680" customWidth="1"/>
    <col min="6917" max="6917" width="9.44140625" style="680" customWidth="1"/>
    <col min="6918" max="7162" width="11" style="680"/>
    <col min="7163" max="7163" width="46.6640625" style="680" bestFit="1" customWidth="1"/>
    <col min="7164" max="7164" width="11.88671875" style="680" customWidth="1"/>
    <col min="7165" max="7165" width="12.44140625" style="680" customWidth="1"/>
    <col min="7166" max="7166" width="12.5546875" style="680" customWidth="1"/>
    <col min="7167" max="7167" width="11.6640625" style="680" customWidth="1"/>
    <col min="7168" max="7168" width="10.6640625" style="680" customWidth="1"/>
    <col min="7169" max="7169" width="2.44140625" style="680" bestFit="1" customWidth="1"/>
    <col min="7170" max="7170" width="8.5546875" style="680" customWidth="1"/>
    <col min="7171" max="7171" width="12.44140625" style="680" customWidth="1"/>
    <col min="7172" max="7172" width="2.109375" style="680" customWidth="1"/>
    <col min="7173" max="7173" width="9.44140625" style="680" customWidth="1"/>
    <col min="7174" max="7418" width="11" style="680"/>
    <col min="7419" max="7419" width="46.6640625" style="680" bestFit="1" customWidth="1"/>
    <col min="7420" max="7420" width="11.88671875" style="680" customWidth="1"/>
    <col min="7421" max="7421" width="12.44140625" style="680" customWidth="1"/>
    <col min="7422" max="7422" width="12.5546875" style="680" customWidth="1"/>
    <col min="7423" max="7423" width="11.6640625" style="680" customWidth="1"/>
    <col min="7424" max="7424" width="10.6640625" style="680" customWidth="1"/>
    <col min="7425" max="7425" width="2.44140625" style="680" bestFit="1" customWidth="1"/>
    <col min="7426" max="7426" width="8.5546875" style="680" customWidth="1"/>
    <col min="7427" max="7427" width="12.44140625" style="680" customWidth="1"/>
    <col min="7428" max="7428" width="2.109375" style="680" customWidth="1"/>
    <col min="7429" max="7429" width="9.44140625" style="680" customWidth="1"/>
    <col min="7430" max="7674" width="11" style="680"/>
    <col min="7675" max="7675" width="46.6640625" style="680" bestFit="1" customWidth="1"/>
    <col min="7676" max="7676" width="11.88671875" style="680" customWidth="1"/>
    <col min="7677" max="7677" width="12.44140625" style="680" customWidth="1"/>
    <col min="7678" max="7678" width="12.5546875" style="680" customWidth="1"/>
    <col min="7679" max="7679" width="11.6640625" style="680" customWidth="1"/>
    <col min="7680" max="7680" width="10.6640625" style="680" customWidth="1"/>
    <col min="7681" max="7681" width="2.44140625" style="680" bestFit="1" customWidth="1"/>
    <col min="7682" max="7682" width="8.5546875" style="680" customWidth="1"/>
    <col min="7683" max="7683" width="12.44140625" style="680" customWidth="1"/>
    <col min="7684" max="7684" width="2.109375" style="680" customWidth="1"/>
    <col min="7685" max="7685" width="9.44140625" style="680" customWidth="1"/>
    <col min="7686" max="7930" width="11" style="680"/>
    <col min="7931" max="7931" width="46.6640625" style="680" bestFit="1" customWidth="1"/>
    <col min="7932" max="7932" width="11.88671875" style="680" customWidth="1"/>
    <col min="7933" max="7933" width="12.44140625" style="680" customWidth="1"/>
    <col min="7934" max="7934" width="12.5546875" style="680" customWidth="1"/>
    <col min="7935" max="7935" width="11.6640625" style="680" customWidth="1"/>
    <col min="7936" max="7936" width="10.6640625" style="680" customWidth="1"/>
    <col min="7937" max="7937" width="2.44140625" style="680" bestFit="1" customWidth="1"/>
    <col min="7938" max="7938" width="8.5546875" style="680" customWidth="1"/>
    <col min="7939" max="7939" width="12.44140625" style="680" customWidth="1"/>
    <col min="7940" max="7940" width="2.109375" style="680" customWidth="1"/>
    <col min="7941" max="7941" width="9.44140625" style="680" customWidth="1"/>
    <col min="7942" max="8186" width="11" style="680"/>
    <col min="8187" max="8187" width="46.6640625" style="680" bestFit="1" customWidth="1"/>
    <col min="8188" max="8188" width="11.88671875" style="680" customWidth="1"/>
    <col min="8189" max="8189" width="12.44140625" style="680" customWidth="1"/>
    <col min="8190" max="8190" width="12.5546875" style="680" customWidth="1"/>
    <col min="8191" max="8191" width="11.6640625" style="680" customWidth="1"/>
    <col min="8192" max="8192" width="10.6640625" style="680" customWidth="1"/>
    <col min="8193" max="8193" width="2.44140625" style="680" bestFit="1" customWidth="1"/>
    <col min="8194" max="8194" width="8.5546875" style="680" customWidth="1"/>
    <col min="8195" max="8195" width="12.44140625" style="680" customWidth="1"/>
    <col min="8196" max="8196" width="2.109375" style="680" customWidth="1"/>
    <col min="8197" max="8197" width="9.44140625" style="680" customWidth="1"/>
    <col min="8198" max="8442" width="11" style="680"/>
    <col min="8443" max="8443" width="46.6640625" style="680" bestFit="1" customWidth="1"/>
    <col min="8444" max="8444" width="11.88671875" style="680" customWidth="1"/>
    <col min="8445" max="8445" width="12.44140625" style="680" customWidth="1"/>
    <col min="8446" max="8446" width="12.5546875" style="680" customWidth="1"/>
    <col min="8447" max="8447" width="11.6640625" style="680" customWidth="1"/>
    <col min="8448" max="8448" width="10.6640625" style="680" customWidth="1"/>
    <col min="8449" max="8449" width="2.44140625" style="680" bestFit="1" customWidth="1"/>
    <col min="8450" max="8450" width="8.5546875" style="680" customWidth="1"/>
    <col min="8451" max="8451" width="12.44140625" style="680" customWidth="1"/>
    <col min="8452" max="8452" width="2.109375" style="680" customWidth="1"/>
    <col min="8453" max="8453" width="9.44140625" style="680" customWidth="1"/>
    <col min="8454" max="8698" width="11" style="680"/>
    <col min="8699" max="8699" width="46.6640625" style="680" bestFit="1" customWidth="1"/>
    <col min="8700" max="8700" width="11.88671875" style="680" customWidth="1"/>
    <col min="8701" max="8701" width="12.44140625" style="680" customWidth="1"/>
    <col min="8702" max="8702" width="12.5546875" style="680" customWidth="1"/>
    <col min="8703" max="8703" width="11.6640625" style="680" customWidth="1"/>
    <col min="8704" max="8704" width="10.6640625" style="680" customWidth="1"/>
    <col min="8705" max="8705" width="2.44140625" style="680" bestFit="1" customWidth="1"/>
    <col min="8706" max="8706" width="8.5546875" style="680" customWidth="1"/>
    <col min="8707" max="8707" width="12.44140625" style="680" customWidth="1"/>
    <col min="8708" max="8708" width="2.109375" style="680" customWidth="1"/>
    <col min="8709" max="8709" width="9.44140625" style="680" customWidth="1"/>
    <col min="8710" max="8954" width="11" style="680"/>
    <col min="8955" max="8955" width="46.6640625" style="680" bestFit="1" customWidth="1"/>
    <col min="8956" max="8956" width="11.88671875" style="680" customWidth="1"/>
    <col min="8957" max="8957" width="12.44140625" style="680" customWidth="1"/>
    <col min="8958" max="8958" width="12.5546875" style="680" customWidth="1"/>
    <col min="8959" max="8959" width="11.6640625" style="680" customWidth="1"/>
    <col min="8960" max="8960" width="10.6640625" style="680" customWidth="1"/>
    <col min="8961" max="8961" width="2.44140625" style="680" bestFit="1" customWidth="1"/>
    <col min="8962" max="8962" width="8.5546875" style="680" customWidth="1"/>
    <col min="8963" max="8963" width="12.44140625" style="680" customWidth="1"/>
    <col min="8964" max="8964" width="2.109375" style="680" customWidth="1"/>
    <col min="8965" max="8965" width="9.44140625" style="680" customWidth="1"/>
    <col min="8966" max="9210" width="11" style="680"/>
    <col min="9211" max="9211" width="46.6640625" style="680" bestFit="1" customWidth="1"/>
    <col min="9212" max="9212" width="11.88671875" style="680" customWidth="1"/>
    <col min="9213" max="9213" width="12.44140625" style="680" customWidth="1"/>
    <col min="9214" max="9214" width="12.5546875" style="680" customWidth="1"/>
    <col min="9215" max="9215" width="11.6640625" style="680" customWidth="1"/>
    <col min="9216" max="9216" width="10.6640625" style="680" customWidth="1"/>
    <col min="9217" max="9217" width="2.44140625" style="680" bestFit="1" customWidth="1"/>
    <col min="9218" max="9218" width="8.5546875" style="680" customWidth="1"/>
    <col min="9219" max="9219" width="12.44140625" style="680" customWidth="1"/>
    <col min="9220" max="9220" width="2.109375" style="680" customWidth="1"/>
    <col min="9221" max="9221" width="9.44140625" style="680" customWidth="1"/>
    <col min="9222" max="9466" width="11" style="680"/>
    <col min="9467" max="9467" width="46.6640625" style="680" bestFit="1" customWidth="1"/>
    <col min="9468" max="9468" width="11.88671875" style="680" customWidth="1"/>
    <col min="9469" max="9469" width="12.44140625" style="680" customWidth="1"/>
    <col min="9470" max="9470" width="12.5546875" style="680" customWidth="1"/>
    <col min="9471" max="9471" width="11.6640625" style="680" customWidth="1"/>
    <col min="9472" max="9472" width="10.6640625" style="680" customWidth="1"/>
    <col min="9473" max="9473" width="2.44140625" style="680" bestFit="1" customWidth="1"/>
    <col min="9474" max="9474" width="8.5546875" style="680" customWidth="1"/>
    <col min="9475" max="9475" width="12.44140625" style="680" customWidth="1"/>
    <col min="9476" max="9476" width="2.109375" style="680" customWidth="1"/>
    <col min="9477" max="9477" width="9.44140625" style="680" customWidth="1"/>
    <col min="9478" max="9722" width="11" style="680"/>
    <col min="9723" max="9723" width="46.6640625" style="680" bestFit="1" customWidth="1"/>
    <col min="9724" max="9724" width="11.88671875" style="680" customWidth="1"/>
    <col min="9725" max="9725" width="12.44140625" style="680" customWidth="1"/>
    <col min="9726" max="9726" width="12.5546875" style="680" customWidth="1"/>
    <col min="9727" max="9727" width="11.6640625" style="680" customWidth="1"/>
    <col min="9728" max="9728" width="10.6640625" style="680" customWidth="1"/>
    <col min="9729" max="9729" width="2.44140625" style="680" bestFit="1" customWidth="1"/>
    <col min="9730" max="9730" width="8.5546875" style="680" customWidth="1"/>
    <col min="9731" max="9731" width="12.44140625" style="680" customWidth="1"/>
    <col min="9732" max="9732" width="2.109375" style="680" customWidth="1"/>
    <col min="9733" max="9733" width="9.44140625" style="680" customWidth="1"/>
    <col min="9734" max="9978" width="11" style="680"/>
    <col min="9979" max="9979" width="46.6640625" style="680" bestFit="1" customWidth="1"/>
    <col min="9980" max="9980" width="11.88671875" style="680" customWidth="1"/>
    <col min="9981" max="9981" width="12.44140625" style="680" customWidth="1"/>
    <col min="9982" max="9982" width="12.5546875" style="680" customWidth="1"/>
    <col min="9983" max="9983" width="11.6640625" style="680" customWidth="1"/>
    <col min="9984" max="9984" width="10.6640625" style="680" customWidth="1"/>
    <col min="9985" max="9985" width="2.44140625" style="680" bestFit="1" customWidth="1"/>
    <col min="9986" max="9986" width="8.5546875" style="680" customWidth="1"/>
    <col min="9987" max="9987" width="12.44140625" style="680" customWidth="1"/>
    <col min="9988" max="9988" width="2.109375" style="680" customWidth="1"/>
    <col min="9989" max="9989" width="9.44140625" style="680" customWidth="1"/>
    <col min="9990" max="10234" width="11" style="680"/>
    <col min="10235" max="10235" width="46.6640625" style="680" bestFit="1" customWidth="1"/>
    <col min="10236" max="10236" width="11.88671875" style="680" customWidth="1"/>
    <col min="10237" max="10237" width="12.44140625" style="680" customWidth="1"/>
    <col min="10238" max="10238" width="12.5546875" style="680" customWidth="1"/>
    <col min="10239" max="10239" width="11.6640625" style="680" customWidth="1"/>
    <col min="10240" max="10240" width="10.6640625" style="680" customWidth="1"/>
    <col min="10241" max="10241" width="2.44140625" style="680" bestFit="1" customWidth="1"/>
    <col min="10242" max="10242" width="8.5546875" style="680" customWidth="1"/>
    <col min="10243" max="10243" width="12.44140625" style="680" customWidth="1"/>
    <col min="10244" max="10244" width="2.109375" style="680" customWidth="1"/>
    <col min="10245" max="10245" width="9.44140625" style="680" customWidth="1"/>
    <col min="10246" max="10490" width="11" style="680"/>
    <col min="10491" max="10491" width="46.6640625" style="680" bestFit="1" customWidth="1"/>
    <col min="10492" max="10492" width="11.88671875" style="680" customWidth="1"/>
    <col min="10493" max="10493" width="12.44140625" style="680" customWidth="1"/>
    <col min="10494" max="10494" width="12.5546875" style="680" customWidth="1"/>
    <col min="10495" max="10495" width="11.6640625" style="680" customWidth="1"/>
    <col min="10496" max="10496" width="10.6640625" style="680" customWidth="1"/>
    <col min="10497" max="10497" width="2.44140625" style="680" bestFit="1" customWidth="1"/>
    <col min="10498" max="10498" width="8.5546875" style="680" customWidth="1"/>
    <col min="10499" max="10499" width="12.44140625" style="680" customWidth="1"/>
    <col min="10500" max="10500" width="2.109375" style="680" customWidth="1"/>
    <col min="10501" max="10501" width="9.44140625" style="680" customWidth="1"/>
    <col min="10502" max="10746" width="11" style="680"/>
    <col min="10747" max="10747" width="46.6640625" style="680" bestFit="1" customWidth="1"/>
    <col min="10748" max="10748" width="11.88671875" style="680" customWidth="1"/>
    <col min="10749" max="10749" width="12.44140625" style="680" customWidth="1"/>
    <col min="10750" max="10750" width="12.5546875" style="680" customWidth="1"/>
    <col min="10751" max="10751" width="11.6640625" style="680" customWidth="1"/>
    <col min="10752" max="10752" width="10.6640625" style="680" customWidth="1"/>
    <col min="10753" max="10753" width="2.44140625" style="680" bestFit="1" customWidth="1"/>
    <col min="10754" max="10754" width="8.5546875" style="680" customWidth="1"/>
    <col min="10755" max="10755" width="12.44140625" style="680" customWidth="1"/>
    <col min="10756" max="10756" width="2.109375" style="680" customWidth="1"/>
    <col min="10757" max="10757" width="9.44140625" style="680" customWidth="1"/>
    <col min="10758" max="11002" width="11" style="680"/>
    <col min="11003" max="11003" width="46.6640625" style="680" bestFit="1" customWidth="1"/>
    <col min="11004" max="11004" width="11.88671875" style="680" customWidth="1"/>
    <col min="11005" max="11005" width="12.44140625" style="680" customWidth="1"/>
    <col min="11006" max="11006" width="12.5546875" style="680" customWidth="1"/>
    <col min="11007" max="11007" width="11.6640625" style="680" customWidth="1"/>
    <col min="11008" max="11008" width="10.6640625" style="680" customWidth="1"/>
    <col min="11009" max="11009" width="2.44140625" style="680" bestFit="1" customWidth="1"/>
    <col min="11010" max="11010" width="8.5546875" style="680" customWidth="1"/>
    <col min="11011" max="11011" width="12.44140625" style="680" customWidth="1"/>
    <col min="11012" max="11012" width="2.109375" style="680" customWidth="1"/>
    <col min="11013" max="11013" width="9.44140625" style="680" customWidth="1"/>
    <col min="11014" max="11258" width="11" style="680"/>
    <col min="11259" max="11259" width="46.6640625" style="680" bestFit="1" customWidth="1"/>
    <col min="11260" max="11260" width="11.88671875" style="680" customWidth="1"/>
    <col min="11261" max="11261" width="12.44140625" style="680" customWidth="1"/>
    <col min="11262" max="11262" width="12.5546875" style="680" customWidth="1"/>
    <col min="11263" max="11263" width="11.6640625" style="680" customWidth="1"/>
    <col min="11264" max="11264" width="10.6640625" style="680" customWidth="1"/>
    <col min="11265" max="11265" width="2.44140625" style="680" bestFit="1" customWidth="1"/>
    <col min="11266" max="11266" width="8.5546875" style="680" customWidth="1"/>
    <col min="11267" max="11267" width="12.44140625" style="680" customWidth="1"/>
    <col min="11268" max="11268" width="2.109375" style="680" customWidth="1"/>
    <col min="11269" max="11269" width="9.44140625" style="680" customWidth="1"/>
    <col min="11270" max="11514" width="11" style="680"/>
    <col min="11515" max="11515" width="46.6640625" style="680" bestFit="1" customWidth="1"/>
    <col min="11516" max="11516" width="11.88671875" style="680" customWidth="1"/>
    <col min="11517" max="11517" width="12.44140625" style="680" customWidth="1"/>
    <col min="11518" max="11518" width="12.5546875" style="680" customWidth="1"/>
    <col min="11519" max="11519" width="11.6640625" style="680" customWidth="1"/>
    <col min="11520" max="11520" width="10.6640625" style="680" customWidth="1"/>
    <col min="11521" max="11521" width="2.44140625" style="680" bestFit="1" customWidth="1"/>
    <col min="11522" max="11522" width="8.5546875" style="680" customWidth="1"/>
    <col min="11523" max="11523" width="12.44140625" style="680" customWidth="1"/>
    <col min="11524" max="11524" width="2.109375" style="680" customWidth="1"/>
    <col min="11525" max="11525" width="9.44140625" style="680" customWidth="1"/>
    <col min="11526" max="11770" width="11" style="680"/>
    <col min="11771" max="11771" width="46.6640625" style="680" bestFit="1" customWidth="1"/>
    <col min="11772" max="11772" width="11.88671875" style="680" customWidth="1"/>
    <col min="11773" max="11773" width="12.44140625" style="680" customWidth="1"/>
    <col min="11774" max="11774" width="12.5546875" style="680" customWidth="1"/>
    <col min="11775" max="11775" width="11.6640625" style="680" customWidth="1"/>
    <col min="11776" max="11776" width="10.6640625" style="680" customWidth="1"/>
    <col min="11777" max="11777" width="2.44140625" style="680" bestFit="1" customWidth="1"/>
    <col min="11778" max="11778" width="8.5546875" style="680" customWidth="1"/>
    <col min="11779" max="11779" width="12.44140625" style="680" customWidth="1"/>
    <col min="11780" max="11780" width="2.109375" style="680" customWidth="1"/>
    <col min="11781" max="11781" width="9.44140625" style="680" customWidth="1"/>
    <col min="11782" max="12026" width="11" style="680"/>
    <col min="12027" max="12027" width="46.6640625" style="680" bestFit="1" customWidth="1"/>
    <col min="12028" max="12028" width="11.88671875" style="680" customWidth="1"/>
    <col min="12029" max="12029" width="12.44140625" style="680" customWidth="1"/>
    <col min="12030" max="12030" width="12.5546875" style="680" customWidth="1"/>
    <col min="12031" max="12031" width="11.6640625" style="680" customWidth="1"/>
    <col min="12032" max="12032" width="10.6640625" style="680" customWidth="1"/>
    <col min="12033" max="12033" width="2.44140625" style="680" bestFit="1" customWidth="1"/>
    <col min="12034" max="12034" width="8.5546875" style="680" customWidth="1"/>
    <col min="12035" max="12035" width="12.44140625" style="680" customWidth="1"/>
    <col min="12036" max="12036" width="2.109375" style="680" customWidth="1"/>
    <col min="12037" max="12037" width="9.44140625" style="680" customWidth="1"/>
    <col min="12038" max="12282" width="11" style="680"/>
    <col min="12283" max="12283" width="46.6640625" style="680" bestFit="1" customWidth="1"/>
    <col min="12284" max="12284" width="11.88671875" style="680" customWidth="1"/>
    <col min="12285" max="12285" width="12.44140625" style="680" customWidth="1"/>
    <col min="12286" max="12286" width="12.5546875" style="680" customWidth="1"/>
    <col min="12287" max="12287" width="11.6640625" style="680" customWidth="1"/>
    <col min="12288" max="12288" width="10.6640625" style="680" customWidth="1"/>
    <col min="12289" max="12289" width="2.44140625" style="680" bestFit="1" customWidth="1"/>
    <col min="12290" max="12290" width="8.5546875" style="680" customWidth="1"/>
    <col min="12291" max="12291" width="12.44140625" style="680" customWidth="1"/>
    <col min="12292" max="12292" width="2.109375" style="680" customWidth="1"/>
    <col min="12293" max="12293" width="9.44140625" style="680" customWidth="1"/>
    <col min="12294" max="12538" width="11" style="680"/>
    <col min="12539" max="12539" width="46.6640625" style="680" bestFit="1" customWidth="1"/>
    <col min="12540" max="12540" width="11.88671875" style="680" customWidth="1"/>
    <col min="12541" max="12541" width="12.44140625" style="680" customWidth="1"/>
    <col min="12542" max="12542" width="12.5546875" style="680" customWidth="1"/>
    <col min="12543" max="12543" width="11.6640625" style="680" customWidth="1"/>
    <col min="12544" max="12544" width="10.6640625" style="680" customWidth="1"/>
    <col min="12545" max="12545" width="2.44140625" style="680" bestFit="1" customWidth="1"/>
    <col min="12546" max="12546" width="8.5546875" style="680" customWidth="1"/>
    <col min="12547" max="12547" width="12.44140625" style="680" customWidth="1"/>
    <col min="12548" max="12548" width="2.109375" style="680" customWidth="1"/>
    <col min="12549" max="12549" width="9.44140625" style="680" customWidth="1"/>
    <col min="12550" max="12794" width="11" style="680"/>
    <col min="12795" max="12795" width="46.6640625" style="680" bestFit="1" customWidth="1"/>
    <col min="12796" max="12796" width="11.88671875" style="680" customWidth="1"/>
    <col min="12797" max="12797" width="12.44140625" style="680" customWidth="1"/>
    <col min="12798" max="12798" width="12.5546875" style="680" customWidth="1"/>
    <col min="12799" max="12799" width="11.6640625" style="680" customWidth="1"/>
    <col min="12800" max="12800" width="10.6640625" style="680" customWidth="1"/>
    <col min="12801" max="12801" width="2.44140625" style="680" bestFit="1" customWidth="1"/>
    <col min="12802" max="12802" width="8.5546875" style="680" customWidth="1"/>
    <col min="12803" max="12803" width="12.44140625" style="680" customWidth="1"/>
    <col min="12804" max="12804" width="2.109375" style="680" customWidth="1"/>
    <col min="12805" max="12805" width="9.44140625" style="680" customWidth="1"/>
    <col min="12806" max="13050" width="11" style="680"/>
    <col min="13051" max="13051" width="46.6640625" style="680" bestFit="1" customWidth="1"/>
    <col min="13052" max="13052" width="11.88671875" style="680" customWidth="1"/>
    <col min="13053" max="13053" width="12.44140625" style="680" customWidth="1"/>
    <col min="13054" max="13054" width="12.5546875" style="680" customWidth="1"/>
    <col min="13055" max="13055" width="11.6640625" style="680" customWidth="1"/>
    <col min="13056" max="13056" width="10.6640625" style="680" customWidth="1"/>
    <col min="13057" max="13057" width="2.44140625" style="680" bestFit="1" customWidth="1"/>
    <col min="13058" max="13058" width="8.5546875" style="680" customWidth="1"/>
    <col min="13059" max="13059" width="12.44140625" style="680" customWidth="1"/>
    <col min="13060" max="13060" width="2.109375" style="680" customWidth="1"/>
    <col min="13061" max="13061" width="9.44140625" style="680" customWidth="1"/>
    <col min="13062" max="13306" width="11" style="680"/>
    <col min="13307" max="13307" width="46.6640625" style="680" bestFit="1" customWidth="1"/>
    <col min="13308" max="13308" width="11.88671875" style="680" customWidth="1"/>
    <col min="13309" max="13309" width="12.44140625" style="680" customWidth="1"/>
    <col min="13310" max="13310" width="12.5546875" style="680" customWidth="1"/>
    <col min="13311" max="13311" width="11.6640625" style="680" customWidth="1"/>
    <col min="13312" max="13312" width="10.6640625" style="680" customWidth="1"/>
    <col min="13313" max="13313" width="2.44140625" style="680" bestFit="1" customWidth="1"/>
    <col min="13314" max="13314" width="8.5546875" style="680" customWidth="1"/>
    <col min="13315" max="13315" width="12.44140625" style="680" customWidth="1"/>
    <col min="13316" max="13316" width="2.109375" style="680" customWidth="1"/>
    <col min="13317" max="13317" width="9.44140625" style="680" customWidth="1"/>
    <col min="13318" max="13562" width="11" style="680"/>
    <col min="13563" max="13563" width="46.6640625" style="680" bestFit="1" customWidth="1"/>
    <col min="13564" max="13564" width="11.88671875" style="680" customWidth="1"/>
    <col min="13565" max="13565" width="12.44140625" style="680" customWidth="1"/>
    <col min="13566" max="13566" width="12.5546875" style="680" customWidth="1"/>
    <col min="13567" max="13567" width="11.6640625" style="680" customWidth="1"/>
    <col min="13568" max="13568" width="10.6640625" style="680" customWidth="1"/>
    <col min="13569" max="13569" width="2.44140625" style="680" bestFit="1" customWidth="1"/>
    <col min="13570" max="13570" width="8.5546875" style="680" customWidth="1"/>
    <col min="13571" max="13571" width="12.44140625" style="680" customWidth="1"/>
    <col min="13572" max="13572" width="2.109375" style="680" customWidth="1"/>
    <col min="13573" max="13573" width="9.44140625" style="680" customWidth="1"/>
    <col min="13574" max="13818" width="11" style="680"/>
    <col min="13819" max="13819" width="46.6640625" style="680" bestFit="1" customWidth="1"/>
    <col min="13820" max="13820" width="11.88671875" style="680" customWidth="1"/>
    <col min="13821" max="13821" width="12.44140625" style="680" customWidth="1"/>
    <col min="13822" max="13822" width="12.5546875" style="680" customWidth="1"/>
    <col min="13823" max="13823" width="11.6640625" style="680" customWidth="1"/>
    <col min="13824" max="13824" width="10.6640625" style="680" customWidth="1"/>
    <col min="13825" max="13825" width="2.44140625" style="680" bestFit="1" customWidth="1"/>
    <col min="13826" max="13826" width="8.5546875" style="680" customWidth="1"/>
    <col min="13827" max="13827" width="12.44140625" style="680" customWidth="1"/>
    <col min="13828" max="13828" width="2.109375" style="680" customWidth="1"/>
    <col min="13829" max="13829" width="9.44140625" style="680" customWidth="1"/>
    <col min="13830" max="14074" width="11" style="680"/>
    <col min="14075" max="14075" width="46.6640625" style="680" bestFit="1" customWidth="1"/>
    <col min="14076" max="14076" width="11.88671875" style="680" customWidth="1"/>
    <col min="14077" max="14077" width="12.44140625" style="680" customWidth="1"/>
    <col min="14078" max="14078" width="12.5546875" style="680" customWidth="1"/>
    <col min="14079" max="14079" width="11.6640625" style="680" customWidth="1"/>
    <col min="14080" max="14080" width="10.6640625" style="680" customWidth="1"/>
    <col min="14081" max="14081" width="2.44140625" style="680" bestFit="1" customWidth="1"/>
    <col min="14082" max="14082" width="8.5546875" style="680" customWidth="1"/>
    <col min="14083" max="14083" width="12.44140625" style="680" customWidth="1"/>
    <col min="14084" max="14084" width="2.109375" style="680" customWidth="1"/>
    <col min="14085" max="14085" width="9.44140625" style="680" customWidth="1"/>
    <col min="14086" max="14330" width="11" style="680"/>
    <col min="14331" max="14331" width="46.6640625" style="680" bestFit="1" customWidth="1"/>
    <col min="14332" max="14332" width="11.88671875" style="680" customWidth="1"/>
    <col min="14333" max="14333" width="12.44140625" style="680" customWidth="1"/>
    <col min="14334" max="14334" width="12.5546875" style="680" customWidth="1"/>
    <col min="14335" max="14335" width="11.6640625" style="680" customWidth="1"/>
    <col min="14336" max="14336" width="10.6640625" style="680" customWidth="1"/>
    <col min="14337" max="14337" width="2.44140625" style="680" bestFit="1" customWidth="1"/>
    <col min="14338" max="14338" width="8.5546875" style="680" customWidth="1"/>
    <col min="14339" max="14339" width="12.44140625" style="680" customWidth="1"/>
    <col min="14340" max="14340" width="2.109375" style="680" customWidth="1"/>
    <col min="14341" max="14341" width="9.44140625" style="680" customWidth="1"/>
    <col min="14342" max="14586" width="11" style="680"/>
    <col min="14587" max="14587" width="46.6640625" style="680" bestFit="1" customWidth="1"/>
    <col min="14588" max="14588" width="11.88671875" style="680" customWidth="1"/>
    <col min="14589" max="14589" width="12.44140625" style="680" customWidth="1"/>
    <col min="14590" max="14590" width="12.5546875" style="680" customWidth="1"/>
    <col min="14591" max="14591" width="11.6640625" style="680" customWidth="1"/>
    <col min="14592" max="14592" width="10.6640625" style="680" customWidth="1"/>
    <col min="14593" max="14593" width="2.44140625" style="680" bestFit="1" customWidth="1"/>
    <col min="14594" max="14594" width="8.5546875" style="680" customWidth="1"/>
    <col min="14595" max="14595" width="12.44140625" style="680" customWidth="1"/>
    <col min="14596" max="14596" width="2.109375" style="680" customWidth="1"/>
    <col min="14597" max="14597" width="9.44140625" style="680" customWidth="1"/>
    <col min="14598" max="14842" width="11" style="680"/>
    <col min="14843" max="14843" width="46.6640625" style="680" bestFit="1" customWidth="1"/>
    <col min="14844" max="14844" width="11.88671875" style="680" customWidth="1"/>
    <col min="14845" max="14845" width="12.44140625" style="680" customWidth="1"/>
    <col min="14846" max="14846" width="12.5546875" style="680" customWidth="1"/>
    <col min="14847" max="14847" width="11.6640625" style="680" customWidth="1"/>
    <col min="14848" max="14848" width="10.6640625" style="680" customWidth="1"/>
    <col min="14849" max="14849" width="2.44140625" style="680" bestFit="1" customWidth="1"/>
    <col min="14850" max="14850" width="8.5546875" style="680" customWidth="1"/>
    <col min="14851" max="14851" width="12.44140625" style="680" customWidth="1"/>
    <col min="14852" max="14852" width="2.109375" style="680" customWidth="1"/>
    <col min="14853" max="14853" width="9.44140625" style="680" customWidth="1"/>
    <col min="14854" max="15098" width="11" style="680"/>
    <col min="15099" max="15099" width="46.6640625" style="680" bestFit="1" customWidth="1"/>
    <col min="15100" max="15100" width="11.88671875" style="680" customWidth="1"/>
    <col min="15101" max="15101" width="12.44140625" style="680" customWidth="1"/>
    <col min="15102" max="15102" width="12.5546875" style="680" customWidth="1"/>
    <col min="15103" max="15103" width="11.6640625" style="680" customWidth="1"/>
    <col min="15104" max="15104" width="10.6640625" style="680" customWidth="1"/>
    <col min="15105" max="15105" width="2.44140625" style="680" bestFit="1" customWidth="1"/>
    <col min="15106" max="15106" width="8.5546875" style="680" customWidth="1"/>
    <col min="15107" max="15107" width="12.44140625" style="680" customWidth="1"/>
    <col min="15108" max="15108" width="2.109375" style="680" customWidth="1"/>
    <col min="15109" max="15109" width="9.44140625" style="680" customWidth="1"/>
    <col min="15110" max="15354" width="11" style="680"/>
    <col min="15355" max="15355" width="46.6640625" style="680" bestFit="1" customWidth="1"/>
    <col min="15356" max="15356" width="11.88671875" style="680" customWidth="1"/>
    <col min="15357" max="15357" width="12.44140625" style="680" customWidth="1"/>
    <col min="15358" max="15358" width="12.5546875" style="680" customWidth="1"/>
    <col min="15359" max="15359" width="11.6640625" style="680" customWidth="1"/>
    <col min="15360" max="15360" width="10.6640625" style="680" customWidth="1"/>
    <col min="15361" max="15361" width="2.44140625" style="680" bestFit="1" customWidth="1"/>
    <col min="15362" max="15362" width="8.5546875" style="680" customWidth="1"/>
    <col min="15363" max="15363" width="12.44140625" style="680" customWidth="1"/>
    <col min="15364" max="15364" width="2.109375" style="680" customWidth="1"/>
    <col min="15365" max="15365" width="9.44140625" style="680" customWidth="1"/>
    <col min="15366" max="15610" width="11" style="680"/>
    <col min="15611" max="15611" width="46.6640625" style="680" bestFit="1" customWidth="1"/>
    <col min="15612" max="15612" width="11.88671875" style="680" customWidth="1"/>
    <col min="15613" max="15613" width="12.44140625" style="680" customWidth="1"/>
    <col min="15614" max="15614" width="12.5546875" style="680" customWidth="1"/>
    <col min="15615" max="15615" width="11.6640625" style="680" customWidth="1"/>
    <col min="15616" max="15616" width="10.6640625" style="680" customWidth="1"/>
    <col min="15617" max="15617" width="2.44140625" style="680" bestFit="1" customWidth="1"/>
    <col min="15618" max="15618" width="8.5546875" style="680" customWidth="1"/>
    <col min="15619" max="15619" width="12.44140625" style="680" customWidth="1"/>
    <col min="15620" max="15620" width="2.109375" style="680" customWidth="1"/>
    <col min="15621" max="15621" width="9.44140625" style="680" customWidth="1"/>
    <col min="15622" max="15866" width="11" style="680"/>
    <col min="15867" max="15867" width="46.6640625" style="680" bestFit="1" customWidth="1"/>
    <col min="15868" max="15868" width="11.88671875" style="680" customWidth="1"/>
    <col min="15869" max="15869" width="12.44140625" style="680" customWidth="1"/>
    <col min="15870" max="15870" width="12.5546875" style="680" customWidth="1"/>
    <col min="15871" max="15871" width="11.6640625" style="680" customWidth="1"/>
    <col min="15872" max="15872" width="10.6640625" style="680" customWidth="1"/>
    <col min="15873" max="15873" width="2.44140625" style="680" bestFit="1" customWidth="1"/>
    <col min="15874" max="15874" width="8.5546875" style="680" customWidth="1"/>
    <col min="15875" max="15875" width="12.44140625" style="680" customWidth="1"/>
    <col min="15876" max="15876" width="2.109375" style="680" customWidth="1"/>
    <col min="15877" max="15877" width="9.44140625" style="680" customWidth="1"/>
    <col min="15878" max="16122" width="11" style="680"/>
    <col min="16123" max="16123" width="46.6640625" style="680" bestFit="1" customWidth="1"/>
    <col min="16124" max="16124" width="11.88671875" style="680" customWidth="1"/>
    <col min="16125" max="16125" width="12.44140625" style="680" customWidth="1"/>
    <col min="16126" max="16126" width="12.5546875" style="680" customWidth="1"/>
    <col min="16127" max="16127" width="11.6640625" style="680" customWidth="1"/>
    <col min="16128" max="16128" width="10.6640625" style="680" customWidth="1"/>
    <col min="16129" max="16129" width="2.44140625" style="680" bestFit="1" customWidth="1"/>
    <col min="16130" max="16130" width="8.5546875" style="680" customWidth="1"/>
    <col min="16131" max="16131" width="12.44140625" style="680" customWidth="1"/>
    <col min="16132" max="16132" width="2.109375" style="680" customWidth="1"/>
    <col min="16133" max="16133" width="9.44140625" style="680" customWidth="1"/>
    <col min="16134" max="16384" width="11" style="680"/>
  </cols>
  <sheetData>
    <row r="1" spans="1:24" ht="17.100000000000001" customHeight="1">
      <c r="A1" s="3366" t="s">
        <v>773</v>
      </c>
      <c r="B1" s="3366"/>
      <c r="C1" s="3366"/>
      <c r="D1" s="3366"/>
      <c r="E1" s="3366"/>
      <c r="F1" s="3366"/>
      <c r="G1" s="3366"/>
      <c r="H1" s="3366"/>
      <c r="I1" s="3366"/>
    </row>
    <row r="2" spans="1:24" ht="17.100000000000001" customHeight="1">
      <c r="A2" s="3387" t="s">
        <v>40</v>
      </c>
      <c r="B2" s="3387"/>
      <c r="C2" s="3387"/>
      <c r="D2" s="3387"/>
      <c r="E2" s="3387"/>
      <c r="F2" s="3387"/>
      <c r="G2" s="3387"/>
      <c r="H2" s="3387"/>
      <c r="I2" s="3387"/>
    </row>
    <row r="3" spans="1:24" ht="17.100000000000001" customHeight="1">
      <c r="A3" s="3387" t="s">
        <v>673</v>
      </c>
      <c r="B3" s="3387"/>
      <c r="C3" s="3387"/>
      <c r="D3" s="3387"/>
      <c r="E3" s="3387"/>
      <c r="F3" s="3387"/>
      <c r="G3" s="3387"/>
      <c r="H3" s="3387"/>
      <c r="I3" s="3387"/>
    </row>
    <row r="4" spans="1:24" ht="17.100000000000001" customHeight="1" thickBot="1">
      <c r="B4" s="682"/>
      <c r="C4" s="682"/>
      <c r="D4" s="682"/>
      <c r="E4" s="682"/>
      <c r="H4" s="3368" t="s">
        <v>672</v>
      </c>
      <c r="I4" s="3368"/>
    </row>
    <row r="5" spans="1:24" ht="19.5" customHeight="1" thickTop="1">
      <c r="A5" s="3388" t="s">
        <v>65</v>
      </c>
      <c r="B5" s="803">
        <f>'34.CBS'!B5</f>
        <v>2022</v>
      </c>
      <c r="C5" s="803">
        <f>'34.CBS'!C5</f>
        <v>2022</v>
      </c>
      <c r="D5" s="803">
        <f>'34.CBS'!D5</f>
        <v>2023</v>
      </c>
      <c r="E5" s="803">
        <f>'34.CBS'!E5</f>
        <v>2023</v>
      </c>
      <c r="F5" s="3371" t="str">
        <f>'34.CBS'!F5</f>
        <v>Changes during two month</v>
      </c>
      <c r="G5" s="3372"/>
      <c r="H5" s="3372"/>
      <c r="I5" s="3373"/>
    </row>
    <row r="6" spans="1:24" ht="15.6">
      <c r="A6" s="3389"/>
      <c r="B6" s="3390" t="str">
        <f>'34.CBS'!B6</f>
        <v>Jul</v>
      </c>
      <c r="C6" s="3390" t="str">
        <f>'34.CBS'!C6</f>
        <v xml:space="preserve">Sep (R) </v>
      </c>
      <c r="D6" s="3390" t="str">
        <f>'34.CBS'!D6</f>
        <v xml:space="preserve">Jul (R) </v>
      </c>
      <c r="E6" s="3390" t="str">
        <f>'34.CBS'!E6</f>
        <v>Sep (P)</v>
      </c>
      <c r="F6" s="3374" t="str">
        <f>'34.CBS'!F6</f>
        <v>2022/23</v>
      </c>
      <c r="G6" s="3375"/>
      <c r="H6" s="3376" t="str">
        <f>'34.CBS'!I6</f>
        <v>2023/24</v>
      </c>
      <c r="I6" s="843"/>
    </row>
    <row r="7" spans="1:24" ht="15.6">
      <c r="A7" s="3389"/>
      <c r="B7" s="3391"/>
      <c r="C7" s="3391"/>
      <c r="D7" s="3391"/>
      <c r="E7" s="3391"/>
      <c r="F7" s="3392" t="str">
        <f>'34.CBS'!F7</f>
        <v>Amount</v>
      </c>
      <c r="G7" s="3393" t="str">
        <f>'34.CBS'!H7</f>
        <v>Percent</v>
      </c>
      <c r="H7" s="739" t="str">
        <f>'34.CBS'!I7</f>
        <v>Amount</v>
      </c>
      <c r="I7" s="842" t="str">
        <f>'34.CBS'!K7</f>
        <v>Percent</v>
      </c>
    </row>
    <row r="8" spans="1:24" ht="20.25" customHeight="1">
      <c r="A8" s="792" t="s">
        <v>772</v>
      </c>
      <c r="B8" s="724">
        <v>5082769.302173119</v>
      </c>
      <c r="C8" s="724">
        <v>5039109.3819318414</v>
      </c>
      <c r="D8" s="724">
        <v>5710015.9249078101</v>
      </c>
      <c r="E8" s="724">
        <v>5702456.3056585379</v>
      </c>
      <c r="F8" s="724">
        <v>-43659.920241277665</v>
      </c>
      <c r="G8" s="839">
        <v>-0.85897898656567062</v>
      </c>
      <c r="H8" s="724">
        <v>-7559.6192492721602</v>
      </c>
      <c r="I8" s="718">
        <v>-0.13239226210028848</v>
      </c>
      <c r="K8" s="775"/>
      <c r="N8" s="775"/>
      <c r="O8" s="775"/>
      <c r="Q8" s="775"/>
      <c r="R8" s="775"/>
      <c r="S8" s="775"/>
      <c r="T8" s="775"/>
      <c r="U8" s="775"/>
      <c r="V8" s="775"/>
      <c r="W8" s="775"/>
      <c r="X8" s="775"/>
    </row>
    <row r="9" spans="1:24" ht="25.5" customHeight="1">
      <c r="A9" s="713" t="s">
        <v>771</v>
      </c>
      <c r="B9" s="712">
        <v>451151.27465810714</v>
      </c>
      <c r="C9" s="712">
        <v>387691.73005750315</v>
      </c>
      <c r="D9" s="712">
        <v>441983.60141074221</v>
      </c>
      <c r="E9" s="712">
        <v>356090.98065899126</v>
      </c>
      <c r="F9" s="712">
        <v>-63459.544600603986</v>
      </c>
      <c r="G9" s="834">
        <v>-14.066134391107527</v>
      </c>
      <c r="H9" s="712">
        <v>-85892.620751750947</v>
      </c>
      <c r="I9" s="833">
        <v>-19.433440624854679</v>
      </c>
      <c r="J9" s="774"/>
      <c r="K9" s="774"/>
      <c r="L9" s="774"/>
      <c r="N9" s="775"/>
      <c r="Q9" s="775"/>
      <c r="R9" s="775"/>
      <c r="S9" s="775"/>
      <c r="T9" s="775"/>
      <c r="U9" s="775"/>
      <c r="V9" s="775"/>
      <c r="W9" s="775"/>
      <c r="X9" s="775"/>
    </row>
    <row r="10" spans="1:24" ht="25.5" customHeight="1">
      <c r="A10" s="713" t="s">
        <v>767</v>
      </c>
      <c r="B10" s="712">
        <v>428381.19364562281</v>
      </c>
      <c r="C10" s="712">
        <v>366416.46152232384</v>
      </c>
      <c r="D10" s="712">
        <v>419511.07617404766</v>
      </c>
      <c r="E10" s="712">
        <v>330762.26056464203</v>
      </c>
      <c r="F10" s="712">
        <v>-61964.732123298978</v>
      </c>
      <c r="G10" s="834">
        <v>-14.464858178288548</v>
      </c>
      <c r="H10" s="712">
        <v>-88748.815609405632</v>
      </c>
      <c r="I10" s="833">
        <v>-21.155297356817663</v>
      </c>
      <c r="J10" s="774"/>
      <c r="K10" s="774"/>
      <c r="L10" s="774"/>
      <c r="N10" s="775"/>
      <c r="Q10" s="775"/>
      <c r="R10" s="775"/>
      <c r="S10" s="775"/>
      <c r="T10" s="775"/>
      <c r="U10" s="775"/>
      <c r="V10" s="775"/>
      <c r="W10" s="775"/>
      <c r="X10" s="775"/>
    </row>
    <row r="11" spans="1:24" ht="25.5" customHeight="1">
      <c r="A11" s="713" t="s">
        <v>766</v>
      </c>
      <c r="B11" s="712">
        <v>22770.081012484334</v>
      </c>
      <c r="C11" s="712">
        <v>21275.26853517933</v>
      </c>
      <c r="D11" s="712">
        <v>22472.525236694568</v>
      </c>
      <c r="E11" s="712">
        <v>25328.720094349239</v>
      </c>
      <c r="F11" s="712">
        <v>-1494.812477305004</v>
      </c>
      <c r="G11" s="834">
        <v>-6.5648096573983699</v>
      </c>
      <c r="H11" s="712">
        <v>2856.1948576546711</v>
      </c>
      <c r="I11" s="833">
        <v>12.709719213001014</v>
      </c>
      <c r="J11" s="774"/>
      <c r="K11" s="774"/>
      <c r="L11" s="774"/>
      <c r="N11" s="775"/>
      <c r="Q11" s="775"/>
      <c r="R11" s="775"/>
      <c r="S11" s="775"/>
      <c r="T11" s="775"/>
      <c r="U11" s="775"/>
      <c r="V11" s="775"/>
      <c r="W11" s="775"/>
      <c r="X11" s="775"/>
    </row>
    <row r="12" spans="1:24" ht="25.5" customHeight="1">
      <c r="A12" s="713" t="s">
        <v>770</v>
      </c>
      <c r="B12" s="712">
        <v>1402175.8610467464</v>
      </c>
      <c r="C12" s="712">
        <v>1333806.7520849088</v>
      </c>
      <c r="D12" s="712">
        <v>1518857.2275115596</v>
      </c>
      <c r="E12" s="712">
        <v>1474288.1074096274</v>
      </c>
      <c r="F12" s="712">
        <v>-68369.108961837599</v>
      </c>
      <c r="G12" s="834">
        <v>-4.8759296790916782</v>
      </c>
      <c r="H12" s="712">
        <v>-44569.120101932203</v>
      </c>
      <c r="I12" s="833">
        <v>-2.9343850952306179</v>
      </c>
      <c r="J12" s="774"/>
      <c r="K12" s="774"/>
      <c r="L12" s="774"/>
      <c r="N12" s="775"/>
      <c r="Q12" s="775"/>
      <c r="R12" s="775"/>
      <c r="S12" s="775"/>
      <c r="T12" s="775"/>
      <c r="U12" s="775"/>
      <c r="V12" s="775"/>
      <c r="W12" s="775"/>
      <c r="X12" s="775"/>
    </row>
    <row r="13" spans="1:24" ht="25.5" customHeight="1">
      <c r="A13" s="713" t="s">
        <v>767</v>
      </c>
      <c r="B13" s="712">
        <v>1389415.5610904291</v>
      </c>
      <c r="C13" s="712">
        <v>1321069.0605374882</v>
      </c>
      <c r="D13" s="712">
        <v>1506069.0217702924</v>
      </c>
      <c r="E13" s="712">
        <v>1461769.6587861571</v>
      </c>
      <c r="F13" s="712">
        <v>-68346.500552940881</v>
      </c>
      <c r="G13" s="834">
        <v>-4.9190827040472884</v>
      </c>
      <c r="H13" s="712">
        <v>-44299.362984135281</v>
      </c>
      <c r="I13" s="833">
        <v>-2.9413899591443742</v>
      </c>
      <c r="J13" s="774"/>
      <c r="K13" s="774"/>
      <c r="L13" s="774"/>
      <c r="N13" s="775"/>
      <c r="Q13" s="775"/>
      <c r="R13" s="775"/>
      <c r="S13" s="775"/>
      <c r="T13" s="775"/>
      <c r="U13" s="775"/>
      <c r="V13" s="775"/>
      <c r="W13" s="775"/>
      <c r="X13" s="775"/>
    </row>
    <row r="14" spans="1:24" ht="25.5" customHeight="1">
      <c r="A14" s="713" t="s">
        <v>766</v>
      </c>
      <c r="B14" s="712">
        <v>12760.29995631732</v>
      </c>
      <c r="C14" s="712">
        <v>12737.691547420618</v>
      </c>
      <c r="D14" s="712">
        <v>12788.205741267238</v>
      </c>
      <c r="E14" s="712">
        <v>12518.448623470373</v>
      </c>
      <c r="F14" s="712">
        <v>-22.608408896701803</v>
      </c>
      <c r="G14" s="834">
        <v>-0.17717772289129394</v>
      </c>
      <c r="H14" s="712">
        <v>-269.75711779686571</v>
      </c>
      <c r="I14" s="833">
        <v>-2.1094211592668226</v>
      </c>
      <c r="J14" s="774"/>
      <c r="K14" s="774"/>
      <c r="L14" s="774"/>
      <c r="N14" s="775"/>
      <c r="Q14" s="775"/>
      <c r="R14" s="775"/>
      <c r="S14" s="775"/>
      <c r="T14" s="775"/>
      <c r="U14" s="775"/>
      <c r="V14" s="775"/>
      <c r="W14" s="775"/>
      <c r="X14" s="775"/>
    </row>
    <row r="15" spans="1:24" ht="25.5" customHeight="1">
      <c r="A15" s="713" t="s">
        <v>769</v>
      </c>
      <c r="B15" s="712">
        <v>2837429.8723428049</v>
      </c>
      <c r="C15" s="712">
        <v>2964868.0321421502</v>
      </c>
      <c r="D15" s="712">
        <v>3362271.2673024386</v>
      </c>
      <c r="E15" s="712">
        <v>3488118.6286161509</v>
      </c>
      <c r="F15" s="712">
        <v>127438.1597993453</v>
      </c>
      <c r="G15" s="834">
        <v>4.4913236813892556</v>
      </c>
      <c r="H15" s="712">
        <v>125847.36131371232</v>
      </c>
      <c r="I15" s="833">
        <v>3.7429270665207239</v>
      </c>
      <c r="J15" s="774"/>
      <c r="K15" s="774"/>
      <c r="L15" s="774"/>
      <c r="N15" s="775"/>
      <c r="Q15" s="775"/>
      <c r="R15" s="775"/>
      <c r="S15" s="775"/>
      <c r="T15" s="775"/>
      <c r="U15" s="775"/>
      <c r="V15" s="775"/>
      <c r="W15" s="775"/>
      <c r="X15" s="775"/>
    </row>
    <row r="16" spans="1:24" ht="25.5" customHeight="1">
      <c r="A16" s="713" t="s">
        <v>767</v>
      </c>
      <c r="B16" s="712">
        <v>2800271.3447633069</v>
      </c>
      <c r="C16" s="712">
        <v>2923667.5212351796</v>
      </c>
      <c r="D16" s="712">
        <v>3317990.3067513998</v>
      </c>
      <c r="E16" s="712">
        <v>3442233.4678453021</v>
      </c>
      <c r="F16" s="712">
        <v>123396.17647187272</v>
      </c>
      <c r="G16" s="834">
        <v>4.4065792660640462</v>
      </c>
      <c r="H16" s="712">
        <v>124243.16109390231</v>
      </c>
      <c r="I16" s="833">
        <v>3.7445305624038165</v>
      </c>
      <c r="J16" s="774"/>
      <c r="K16" s="774"/>
      <c r="L16" s="774"/>
      <c r="N16" s="775"/>
      <c r="Q16" s="775"/>
      <c r="R16" s="775"/>
      <c r="S16" s="775"/>
      <c r="T16" s="775"/>
      <c r="U16" s="775"/>
      <c r="V16" s="775"/>
      <c r="W16" s="775"/>
      <c r="X16" s="775"/>
    </row>
    <row r="17" spans="1:24" ht="25.5" customHeight="1">
      <c r="A17" s="713" t="s">
        <v>766</v>
      </c>
      <c r="B17" s="712">
        <v>37158.527579498215</v>
      </c>
      <c r="C17" s="712">
        <v>41200.510906970638</v>
      </c>
      <c r="D17" s="712">
        <v>44280.960551038916</v>
      </c>
      <c r="E17" s="712">
        <v>45885.160770848706</v>
      </c>
      <c r="F17" s="712">
        <v>4041.9833274724224</v>
      </c>
      <c r="G17" s="834">
        <v>10.87767355373505</v>
      </c>
      <c r="H17" s="712">
        <v>1604.2002198097907</v>
      </c>
      <c r="I17" s="833">
        <v>3.6227764706250332</v>
      </c>
      <c r="J17" s="774"/>
      <c r="K17" s="774"/>
      <c r="L17" s="774"/>
      <c r="N17" s="775"/>
      <c r="Q17" s="775"/>
      <c r="R17" s="775"/>
      <c r="S17" s="775"/>
      <c r="T17" s="775"/>
      <c r="U17" s="775"/>
      <c r="V17" s="775"/>
      <c r="W17" s="775"/>
      <c r="X17" s="775"/>
    </row>
    <row r="18" spans="1:24" ht="25.5" customHeight="1">
      <c r="A18" s="713" t="s">
        <v>768</v>
      </c>
      <c r="B18" s="712">
        <v>339148.94475650607</v>
      </c>
      <c r="C18" s="712">
        <v>298000.75366979395</v>
      </c>
      <c r="D18" s="712">
        <v>347269.07432518713</v>
      </c>
      <c r="E18" s="712">
        <v>343958.27584377181</v>
      </c>
      <c r="F18" s="712">
        <v>-41148.191086712119</v>
      </c>
      <c r="G18" s="834">
        <v>-12.132778746003382</v>
      </c>
      <c r="H18" s="712">
        <v>-3310.7984814153169</v>
      </c>
      <c r="I18" s="833">
        <v>-0.95338131903880496</v>
      </c>
      <c r="J18" s="774"/>
      <c r="K18" s="774"/>
      <c r="L18" s="774"/>
      <c r="N18" s="775"/>
      <c r="Q18" s="775"/>
      <c r="R18" s="775"/>
      <c r="S18" s="775"/>
      <c r="T18" s="775"/>
      <c r="U18" s="775"/>
      <c r="V18" s="775"/>
      <c r="W18" s="775"/>
      <c r="X18" s="775"/>
    </row>
    <row r="19" spans="1:24" ht="25.5" customHeight="1">
      <c r="A19" s="713" t="s">
        <v>767</v>
      </c>
      <c r="B19" s="712">
        <v>314737.1773599849</v>
      </c>
      <c r="C19" s="712">
        <v>273267.9351067344</v>
      </c>
      <c r="D19" s="712">
        <v>319806.91932179796</v>
      </c>
      <c r="E19" s="712">
        <v>316847.40065245779</v>
      </c>
      <c r="F19" s="712">
        <v>-41469.242253250501</v>
      </c>
      <c r="G19" s="834">
        <v>-13.175832166093137</v>
      </c>
      <c r="H19" s="712">
        <v>-2959.5186693401774</v>
      </c>
      <c r="I19" s="833">
        <v>-0.92540795415443577</v>
      </c>
      <c r="J19" s="774"/>
      <c r="K19" s="774"/>
      <c r="L19" s="774"/>
      <c r="N19" s="775"/>
      <c r="Q19" s="775"/>
      <c r="R19" s="775"/>
      <c r="S19" s="775"/>
      <c r="T19" s="775"/>
      <c r="U19" s="775"/>
      <c r="V19" s="775"/>
      <c r="W19" s="775"/>
      <c r="X19" s="775"/>
    </row>
    <row r="20" spans="1:24" ht="25.5" customHeight="1">
      <c r="A20" s="713" t="s">
        <v>766</v>
      </c>
      <c r="B20" s="712">
        <v>24411.76739652118</v>
      </c>
      <c r="C20" s="712">
        <v>24732.818563059576</v>
      </c>
      <c r="D20" s="712">
        <v>27462.155003389147</v>
      </c>
      <c r="E20" s="712">
        <v>27110.875191314044</v>
      </c>
      <c r="F20" s="712">
        <v>321.0511665383965</v>
      </c>
      <c r="G20" s="834">
        <v>1.3151492119499228</v>
      </c>
      <c r="H20" s="712">
        <v>-351.27981207510311</v>
      </c>
      <c r="I20" s="833">
        <v>-1.2791414658891522</v>
      </c>
      <c r="J20" s="774"/>
      <c r="K20" s="774"/>
      <c r="L20" s="774"/>
      <c r="N20" s="775"/>
      <c r="Q20" s="775"/>
      <c r="R20" s="775"/>
      <c r="S20" s="775"/>
      <c r="T20" s="775"/>
      <c r="U20" s="775"/>
      <c r="V20" s="775"/>
      <c r="W20" s="775"/>
      <c r="X20" s="775"/>
    </row>
    <row r="21" spans="1:24" ht="25.5" customHeight="1">
      <c r="A21" s="713" t="s">
        <v>765</v>
      </c>
      <c r="B21" s="712">
        <v>52863.349368953626</v>
      </c>
      <c r="C21" s="712">
        <v>54742.113977485489</v>
      </c>
      <c r="D21" s="712">
        <v>39634.754357882899</v>
      </c>
      <c r="E21" s="712">
        <v>40000.313129996292</v>
      </c>
      <c r="F21" s="712">
        <v>1878.7646085318629</v>
      </c>
      <c r="G21" s="834">
        <v>3.5540022169598879</v>
      </c>
      <c r="H21" s="712">
        <v>365.55877211339248</v>
      </c>
      <c r="I21" s="833">
        <v>0.92231875291208154</v>
      </c>
      <c r="J21" s="774"/>
      <c r="K21" s="774"/>
      <c r="L21" s="774"/>
      <c r="N21" s="775"/>
      <c r="Q21" s="775"/>
      <c r="R21" s="775"/>
      <c r="S21" s="775"/>
      <c r="T21" s="775"/>
      <c r="U21" s="775"/>
      <c r="V21" s="775"/>
      <c r="W21" s="775"/>
      <c r="X21" s="775"/>
    </row>
    <row r="22" spans="1:24" ht="25.5" customHeight="1">
      <c r="A22" s="792" t="s">
        <v>764</v>
      </c>
      <c r="B22" s="724">
        <v>270063.73877529998</v>
      </c>
      <c r="C22" s="724">
        <v>262163.64761584997</v>
      </c>
      <c r="D22" s="724">
        <v>1497.8089815999999</v>
      </c>
      <c r="E22" s="724">
        <v>1195.473</v>
      </c>
      <c r="F22" s="724">
        <v>-7900.0911594500067</v>
      </c>
      <c r="G22" s="839">
        <v>-2.9252691217546563</v>
      </c>
      <c r="H22" s="724">
        <v>-302.33598159999997</v>
      </c>
      <c r="I22" s="718">
        <v>-20.185216226773893</v>
      </c>
      <c r="K22" s="775"/>
      <c r="N22" s="775"/>
      <c r="Q22" s="775"/>
      <c r="R22" s="775"/>
      <c r="S22" s="775"/>
      <c r="T22" s="775"/>
      <c r="U22" s="775"/>
      <c r="V22" s="775"/>
      <c r="W22" s="775"/>
      <c r="X22" s="775"/>
    </row>
    <row r="23" spans="1:24" ht="25.5" customHeight="1">
      <c r="A23" s="792" t="s">
        <v>763</v>
      </c>
      <c r="B23" s="724">
        <v>57972.979999999996</v>
      </c>
      <c r="C23" s="724">
        <v>58783.92</v>
      </c>
      <c r="D23" s="724">
        <v>64406.5375382044</v>
      </c>
      <c r="E23" s="724">
        <v>62039.664395092397</v>
      </c>
      <c r="F23" s="724">
        <v>810.94000000000233</v>
      </c>
      <c r="G23" s="839">
        <v>1.3988240728698134</v>
      </c>
      <c r="H23" s="724">
        <v>-2366.8731431120032</v>
      </c>
      <c r="I23" s="718">
        <v>-3.6748958003029291</v>
      </c>
      <c r="K23" s="775"/>
      <c r="N23" s="775"/>
      <c r="Q23" s="775"/>
      <c r="R23" s="775"/>
      <c r="S23" s="775"/>
      <c r="T23" s="775"/>
      <c r="U23" s="775"/>
      <c r="V23" s="775"/>
      <c r="W23" s="775"/>
      <c r="X23" s="775"/>
    </row>
    <row r="24" spans="1:24" ht="25.5" customHeight="1">
      <c r="A24" s="841" t="s">
        <v>762</v>
      </c>
      <c r="B24" s="724">
        <v>1244169.9285034765</v>
      </c>
      <c r="C24" s="724">
        <v>1298966.6156145497</v>
      </c>
      <c r="D24" s="724">
        <v>1400519.8065812509</v>
      </c>
      <c r="E24" s="724">
        <v>1485758.3861115992</v>
      </c>
      <c r="F24" s="724">
        <v>54796.687111073174</v>
      </c>
      <c r="G24" s="839">
        <v>4.4042767676425205</v>
      </c>
      <c r="H24" s="724">
        <v>85238.579530348303</v>
      </c>
      <c r="I24" s="718">
        <v>6.0862102149358792</v>
      </c>
      <c r="K24" s="775"/>
      <c r="N24" s="775"/>
      <c r="Q24" s="775"/>
      <c r="R24" s="775"/>
      <c r="S24" s="775"/>
      <c r="T24" s="775"/>
      <c r="U24" s="775"/>
      <c r="V24" s="775"/>
      <c r="W24" s="775"/>
      <c r="X24" s="775"/>
    </row>
    <row r="25" spans="1:24" ht="25.5" customHeight="1">
      <c r="A25" s="835" t="s">
        <v>761</v>
      </c>
      <c r="B25" s="712">
        <v>407837.57888932998</v>
      </c>
      <c r="C25" s="712">
        <v>407935.48122114997</v>
      </c>
      <c r="D25" s="712">
        <v>424935.97962287994</v>
      </c>
      <c r="E25" s="712">
        <v>425168.77172087994</v>
      </c>
      <c r="F25" s="712">
        <v>97.90233181999065</v>
      </c>
      <c r="G25" s="834">
        <v>2.4005225827058285E-2</v>
      </c>
      <c r="H25" s="712">
        <v>232.79209800000535</v>
      </c>
      <c r="I25" s="833">
        <v>5.4782863575497304E-2</v>
      </c>
      <c r="K25" s="775"/>
      <c r="N25" s="775"/>
      <c r="Q25" s="775"/>
      <c r="R25" s="775"/>
      <c r="S25" s="775"/>
      <c r="T25" s="775"/>
      <c r="U25" s="775"/>
      <c r="V25" s="775"/>
      <c r="W25" s="775"/>
      <c r="X25" s="775"/>
    </row>
    <row r="26" spans="1:24" ht="25.5" customHeight="1">
      <c r="A26" s="835" t="s">
        <v>760</v>
      </c>
      <c r="B26" s="712">
        <v>315540.83873108868</v>
      </c>
      <c r="C26" s="712">
        <v>402702.31270633539</v>
      </c>
      <c r="D26" s="712">
        <v>407741.75522713939</v>
      </c>
      <c r="E26" s="712">
        <v>480944.49040839239</v>
      </c>
      <c r="F26" s="712">
        <v>87161.473975246714</v>
      </c>
      <c r="G26" s="834">
        <v>27.622882136510952</v>
      </c>
      <c r="H26" s="712">
        <v>73202.735181252996</v>
      </c>
      <c r="I26" s="833">
        <v>17.953210394278649</v>
      </c>
      <c r="K26" s="775"/>
      <c r="N26" s="775"/>
      <c r="Q26" s="775"/>
      <c r="R26" s="775"/>
      <c r="S26" s="775"/>
      <c r="T26" s="775"/>
      <c r="U26" s="775"/>
      <c r="V26" s="775"/>
      <c r="W26" s="775"/>
      <c r="X26" s="775"/>
    </row>
    <row r="27" spans="1:24" ht="23.25" customHeight="1">
      <c r="A27" s="835" t="s">
        <v>759</v>
      </c>
      <c r="B27" s="712">
        <v>136839.11380798175</v>
      </c>
      <c r="C27" s="712">
        <v>144674.1643309315</v>
      </c>
      <c r="D27" s="712">
        <v>163419.94077291878</v>
      </c>
      <c r="E27" s="712">
        <v>164832.02186323574</v>
      </c>
      <c r="F27" s="712">
        <v>7835.0505229497503</v>
      </c>
      <c r="G27" s="834">
        <v>5.7257390119788516</v>
      </c>
      <c r="H27" s="712">
        <v>1412.0810903169622</v>
      </c>
      <c r="I27" s="833">
        <v>0.86408126428042742</v>
      </c>
      <c r="K27" s="775"/>
      <c r="N27" s="775"/>
      <c r="Q27" s="775"/>
      <c r="R27" s="775"/>
      <c r="S27" s="775"/>
      <c r="T27" s="775"/>
      <c r="U27" s="775"/>
      <c r="V27" s="775"/>
      <c r="W27" s="775"/>
      <c r="X27" s="775"/>
    </row>
    <row r="28" spans="1:24" ht="19.5" customHeight="1">
      <c r="A28" s="840" t="s">
        <v>758</v>
      </c>
      <c r="B28" s="712">
        <v>383952.39707507624</v>
      </c>
      <c r="C28" s="712">
        <v>343654.65735613275</v>
      </c>
      <c r="D28" s="712">
        <v>404422.13095831289</v>
      </c>
      <c r="E28" s="712">
        <v>414813.10211909114</v>
      </c>
      <c r="F28" s="712">
        <v>-40297.739718943485</v>
      </c>
      <c r="G28" s="834">
        <v>-10.495504136952647</v>
      </c>
      <c r="H28" s="712">
        <v>10390.971160778252</v>
      </c>
      <c r="I28" s="833">
        <v>2.5693379183171694</v>
      </c>
      <c r="K28" s="775"/>
      <c r="N28" s="775"/>
      <c r="Q28" s="775"/>
      <c r="R28" s="775"/>
      <c r="S28" s="775"/>
      <c r="T28" s="775"/>
      <c r="U28" s="775"/>
      <c r="V28" s="775"/>
      <c r="W28" s="775"/>
      <c r="X28" s="775"/>
    </row>
    <row r="29" spans="1:24" ht="25.5" customHeight="1">
      <c r="A29" s="792" t="s">
        <v>757</v>
      </c>
      <c r="B29" s="724">
        <v>6654975.9494518954</v>
      </c>
      <c r="C29" s="724">
        <v>6659023.5651622415</v>
      </c>
      <c r="D29" s="724">
        <v>7176440.0780088659</v>
      </c>
      <c r="E29" s="724">
        <v>7251449.8291652296</v>
      </c>
      <c r="F29" s="724">
        <v>4047.6157103460282</v>
      </c>
      <c r="G29" s="839">
        <v>6.082089163191326E-2</v>
      </c>
      <c r="H29" s="724">
        <v>75009.751156363636</v>
      </c>
      <c r="I29" s="718">
        <v>1.0452222876662745</v>
      </c>
      <c r="K29" s="775"/>
      <c r="N29" s="775"/>
      <c r="Q29" s="775"/>
      <c r="R29" s="775"/>
      <c r="S29" s="775"/>
      <c r="T29" s="775"/>
      <c r="U29" s="775"/>
      <c r="V29" s="775"/>
      <c r="W29" s="775"/>
      <c r="X29" s="775"/>
    </row>
    <row r="30" spans="1:24" ht="25.5" customHeight="1">
      <c r="A30" s="801" t="s">
        <v>756</v>
      </c>
      <c r="B30" s="724">
        <v>465361.04458213563</v>
      </c>
      <c r="C30" s="724">
        <v>449047.53865461837</v>
      </c>
      <c r="D30" s="724">
        <v>577731.0173521355</v>
      </c>
      <c r="E30" s="724">
        <v>525732.22263740061</v>
      </c>
      <c r="F30" s="724">
        <v>-16313.505927517253</v>
      </c>
      <c r="G30" s="839">
        <v>-3.5055589885409799</v>
      </c>
      <c r="H30" s="724">
        <v>-51998.79471473489</v>
      </c>
      <c r="I30" s="718">
        <v>-9.0005198185578568</v>
      </c>
      <c r="K30" s="775"/>
      <c r="N30" s="775"/>
      <c r="Q30" s="775"/>
      <c r="R30" s="775"/>
      <c r="S30" s="775"/>
      <c r="T30" s="775"/>
      <c r="U30" s="775"/>
      <c r="V30" s="775"/>
      <c r="W30" s="775"/>
      <c r="X30" s="775"/>
    </row>
    <row r="31" spans="1:24" ht="25.5" customHeight="1">
      <c r="A31" s="713" t="s">
        <v>755</v>
      </c>
      <c r="B31" s="712">
        <v>108250.18945014951</v>
      </c>
      <c r="C31" s="712">
        <v>100550.48877069748</v>
      </c>
      <c r="D31" s="712">
        <v>99280.025818432507</v>
      </c>
      <c r="E31" s="712">
        <v>89398.724910490491</v>
      </c>
      <c r="F31" s="712">
        <v>-7699.7006794520275</v>
      </c>
      <c r="G31" s="834">
        <v>-7.1128750153345743</v>
      </c>
      <c r="H31" s="712">
        <v>-9881.3009079420153</v>
      </c>
      <c r="I31" s="833">
        <v>-9.9529596477073401</v>
      </c>
      <c r="K31" s="775"/>
      <c r="N31" s="775"/>
      <c r="Q31" s="775"/>
      <c r="R31" s="775"/>
      <c r="S31" s="775"/>
      <c r="T31" s="775"/>
      <c r="U31" s="775"/>
      <c r="V31" s="775"/>
      <c r="W31" s="775"/>
      <c r="X31" s="775"/>
    </row>
    <row r="32" spans="1:24" ht="25.5" customHeight="1">
      <c r="A32" s="713" t="s">
        <v>754</v>
      </c>
      <c r="B32" s="712">
        <v>197713.56540164998</v>
      </c>
      <c r="C32" s="712">
        <v>210723.02382839</v>
      </c>
      <c r="D32" s="712">
        <v>284877.17575772997</v>
      </c>
      <c r="E32" s="712">
        <v>243787.93625138997</v>
      </c>
      <c r="F32" s="712">
        <v>13009.458426740021</v>
      </c>
      <c r="G32" s="834">
        <v>6.5799523671082678</v>
      </c>
      <c r="H32" s="712">
        <v>-41089.239506340004</v>
      </c>
      <c r="I32" s="833">
        <v>-14.423493000816537</v>
      </c>
      <c r="K32" s="775"/>
      <c r="N32" s="775"/>
      <c r="Q32" s="775"/>
      <c r="R32" s="775"/>
      <c r="S32" s="775"/>
      <c r="T32" s="775"/>
      <c r="U32" s="775"/>
      <c r="V32" s="775"/>
      <c r="W32" s="775"/>
      <c r="X32" s="775"/>
    </row>
    <row r="33" spans="1:24" ht="25.5" customHeight="1">
      <c r="A33" s="713" t="s">
        <v>753</v>
      </c>
      <c r="B33" s="712">
        <v>3390.1623359088708</v>
      </c>
      <c r="C33" s="712">
        <v>2784.3610834731826</v>
      </c>
      <c r="D33" s="712">
        <v>2872.4075085427226</v>
      </c>
      <c r="E33" s="712">
        <v>3225.6204597092274</v>
      </c>
      <c r="F33" s="712">
        <v>-605.80125243568818</v>
      </c>
      <c r="G33" s="834">
        <v>-17.869387728693486</v>
      </c>
      <c r="H33" s="712">
        <v>353.21295116650481</v>
      </c>
      <c r="I33" s="833">
        <v>12.296756296452612</v>
      </c>
      <c r="K33" s="775"/>
      <c r="N33" s="775"/>
      <c r="Q33" s="775"/>
      <c r="R33" s="775"/>
      <c r="S33" s="775"/>
      <c r="T33" s="775"/>
      <c r="U33" s="775"/>
      <c r="V33" s="775"/>
      <c r="W33" s="775"/>
      <c r="X33" s="775"/>
    </row>
    <row r="34" spans="1:24" ht="25.5" customHeight="1">
      <c r="A34" s="713" t="s">
        <v>752</v>
      </c>
      <c r="B34" s="712">
        <v>155995.21817792731</v>
      </c>
      <c r="C34" s="712">
        <v>134809.19095555766</v>
      </c>
      <c r="D34" s="712">
        <v>190687.08038593037</v>
      </c>
      <c r="E34" s="712">
        <v>189127.64699931093</v>
      </c>
      <c r="F34" s="712">
        <v>-21186.027222369652</v>
      </c>
      <c r="G34" s="834">
        <v>-13.581202981622798</v>
      </c>
      <c r="H34" s="712">
        <v>-1559.4333866194356</v>
      </c>
      <c r="I34" s="833">
        <v>-0.81779708591862033</v>
      </c>
      <c r="K34" s="775"/>
      <c r="N34" s="775"/>
      <c r="Q34" s="775"/>
      <c r="R34" s="775"/>
      <c r="S34" s="775"/>
      <c r="T34" s="775"/>
      <c r="U34" s="775"/>
      <c r="V34" s="775"/>
      <c r="W34" s="775"/>
      <c r="X34" s="775"/>
    </row>
    <row r="35" spans="1:24" ht="25.5" customHeight="1">
      <c r="A35" s="713" t="s">
        <v>751</v>
      </c>
      <c r="B35" s="712">
        <v>11.909216500000001</v>
      </c>
      <c r="C35" s="712">
        <v>180.47401649999998</v>
      </c>
      <c r="D35" s="712">
        <v>14.3278815</v>
      </c>
      <c r="E35" s="712">
        <v>192.29401649999997</v>
      </c>
      <c r="F35" s="712">
        <v>168.56479999999996</v>
      </c>
      <c r="G35" s="834">
        <v>1415.4146916381942</v>
      </c>
      <c r="H35" s="712">
        <v>177.96613499999998</v>
      </c>
      <c r="I35" s="833">
        <v>1242.0966421309388</v>
      </c>
      <c r="K35" s="775"/>
      <c r="N35" s="775"/>
      <c r="Q35" s="775"/>
      <c r="R35" s="775"/>
      <c r="S35" s="775"/>
      <c r="T35" s="775"/>
      <c r="U35" s="775"/>
      <c r="V35" s="775"/>
      <c r="W35" s="775"/>
      <c r="X35" s="775"/>
    </row>
    <row r="36" spans="1:24" ht="25.5" customHeight="1">
      <c r="A36" s="801" t="s">
        <v>750</v>
      </c>
      <c r="B36" s="724">
        <v>5840568.3115682006</v>
      </c>
      <c r="C36" s="724">
        <v>5866565.7471521348</v>
      </c>
      <c r="D36" s="724">
        <v>6159491.0961171975</v>
      </c>
      <c r="E36" s="724">
        <v>6274603.7034907909</v>
      </c>
      <c r="F36" s="724">
        <v>25997.435583934188</v>
      </c>
      <c r="G36" s="839">
        <v>0.44511825214751816</v>
      </c>
      <c r="H36" s="724">
        <v>115112.60737359338</v>
      </c>
      <c r="I36" s="718">
        <v>1.8688655536194823</v>
      </c>
      <c r="K36" s="775"/>
      <c r="N36" s="775"/>
      <c r="Q36" s="775"/>
      <c r="R36" s="775"/>
      <c r="S36" s="775"/>
      <c r="T36" s="775"/>
      <c r="U36" s="775"/>
      <c r="V36" s="775"/>
      <c r="W36" s="775"/>
      <c r="X36" s="775"/>
    </row>
    <row r="37" spans="1:24" ht="25.5" customHeight="1">
      <c r="A37" s="713" t="s">
        <v>749</v>
      </c>
      <c r="B37" s="712">
        <v>919998.02500000026</v>
      </c>
      <c r="C37" s="712">
        <v>861298.05000000028</v>
      </c>
      <c r="D37" s="712">
        <v>1003083.3500000001</v>
      </c>
      <c r="E37" s="712">
        <v>1037583.3500000001</v>
      </c>
      <c r="F37" s="712">
        <v>-58699.974999999977</v>
      </c>
      <c r="G37" s="834">
        <v>-6.3804457623699751</v>
      </c>
      <c r="H37" s="712">
        <v>34500</v>
      </c>
      <c r="I37" s="833">
        <v>3.4393951409920223</v>
      </c>
      <c r="K37" s="775"/>
      <c r="N37" s="775"/>
      <c r="Q37" s="775"/>
      <c r="R37" s="775"/>
      <c r="S37" s="775"/>
      <c r="T37" s="775"/>
      <c r="U37" s="775"/>
      <c r="V37" s="775"/>
      <c r="W37" s="775"/>
      <c r="X37" s="775"/>
    </row>
    <row r="38" spans="1:24" ht="25.5" customHeight="1">
      <c r="A38" s="715" t="s">
        <v>748</v>
      </c>
      <c r="B38" s="712">
        <v>3750.2865397000005</v>
      </c>
      <c r="C38" s="712">
        <v>6075.4242512800001</v>
      </c>
      <c r="D38" s="712">
        <v>3614.2833314674995</v>
      </c>
      <c r="E38" s="712">
        <v>5892.1719962274992</v>
      </c>
      <c r="F38" s="712">
        <v>2325.1377115799996</v>
      </c>
      <c r="G38" s="834">
        <v>61.998934933808982</v>
      </c>
      <c r="H38" s="712">
        <v>2277.8886647599998</v>
      </c>
      <c r="I38" s="833">
        <v>63.024629113266386</v>
      </c>
      <c r="K38" s="775"/>
      <c r="N38" s="775"/>
      <c r="Q38" s="775"/>
      <c r="R38" s="775"/>
      <c r="S38" s="775"/>
      <c r="T38" s="775"/>
      <c r="U38" s="775"/>
      <c r="V38" s="775"/>
      <c r="W38" s="775"/>
      <c r="X38" s="775"/>
    </row>
    <row r="39" spans="1:24" ht="25.5" customHeight="1">
      <c r="A39" s="838" t="s">
        <v>747</v>
      </c>
      <c r="B39" s="712">
        <v>234357.04941068628</v>
      </c>
      <c r="C39" s="712">
        <v>235945.33136019015</v>
      </c>
      <c r="D39" s="712">
        <v>255951.09197740283</v>
      </c>
      <c r="E39" s="712">
        <v>252610.69874479371</v>
      </c>
      <c r="F39" s="712">
        <v>1588.2819495038711</v>
      </c>
      <c r="G39" s="834">
        <v>0.67771887105498274</v>
      </c>
      <c r="H39" s="712">
        <v>-3340.3932326091162</v>
      </c>
      <c r="I39" s="833">
        <v>-1.3050904400533012</v>
      </c>
      <c r="K39" s="775"/>
      <c r="N39" s="775"/>
      <c r="Q39" s="775"/>
      <c r="R39" s="775"/>
      <c r="S39" s="775"/>
      <c r="T39" s="775"/>
      <c r="U39" s="775"/>
      <c r="V39" s="775"/>
      <c r="W39" s="775"/>
      <c r="X39" s="775"/>
    </row>
    <row r="40" spans="1:24" ht="25.5" customHeight="1">
      <c r="A40" s="716" t="s">
        <v>746</v>
      </c>
      <c r="B40" s="712">
        <v>920.7823547700001</v>
      </c>
      <c r="C40" s="712">
        <v>916.58703632000004</v>
      </c>
      <c r="D40" s="712">
        <v>401.78959356999997</v>
      </c>
      <c r="E40" s="712">
        <v>401.78959356999997</v>
      </c>
      <c r="F40" s="712">
        <v>-4.1953184500000589</v>
      </c>
      <c r="G40" s="834">
        <v>-0.45562541769688847</v>
      </c>
      <c r="H40" s="712">
        <v>0</v>
      </c>
      <c r="I40" s="833">
        <v>0</v>
      </c>
      <c r="K40" s="775"/>
      <c r="N40" s="775"/>
      <c r="Q40" s="775"/>
      <c r="R40" s="775"/>
      <c r="S40" s="775"/>
      <c r="T40" s="775"/>
      <c r="U40" s="775"/>
      <c r="V40" s="775"/>
      <c r="W40" s="775"/>
      <c r="X40" s="775"/>
    </row>
    <row r="41" spans="1:24" ht="25.5" customHeight="1">
      <c r="A41" s="836" t="s">
        <v>745</v>
      </c>
      <c r="B41" s="712">
        <v>233436.26705591628</v>
      </c>
      <c r="C41" s="712">
        <v>235028.74432387014</v>
      </c>
      <c r="D41" s="712">
        <v>255549.30238383284</v>
      </c>
      <c r="E41" s="712">
        <v>252208.90915122372</v>
      </c>
      <c r="F41" s="712">
        <v>1592.4772679538582</v>
      </c>
      <c r="G41" s="834">
        <v>0.68218931361355406</v>
      </c>
      <c r="H41" s="712">
        <v>-3340.3932326091162</v>
      </c>
      <c r="I41" s="833">
        <v>-1.3071423797478714</v>
      </c>
      <c r="K41" s="775"/>
      <c r="N41" s="775"/>
      <c r="Q41" s="775"/>
      <c r="R41" s="775"/>
      <c r="S41" s="775"/>
      <c r="T41" s="775"/>
      <c r="U41" s="775"/>
      <c r="V41" s="775"/>
      <c r="W41" s="775"/>
      <c r="X41" s="775"/>
    </row>
    <row r="42" spans="1:24" ht="25.5" customHeight="1">
      <c r="A42" s="715" t="s">
        <v>744</v>
      </c>
      <c r="B42" s="712">
        <v>4682440.8147321045</v>
      </c>
      <c r="C42" s="712">
        <v>4763212.6471440038</v>
      </c>
      <c r="D42" s="712">
        <v>4896815.8829551563</v>
      </c>
      <c r="E42" s="712">
        <v>4978493.6414890699</v>
      </c>
      <c r="F42" s="712">
        <v>80771.832411899231</v>
      </c>
      <c r="G42" s="834">
        <v>1.7249941987044721</v>
      </c>
      <c r="H42" s="712">
        <v>81677.758533913642</v>
      </c>
      <c r="I42" s="833">
        <v>1.6679769157386066</v>
      </c>
      <c r="K42" s="775"/>
      <c r="N42" s="775"/>
      <c r="Q42" s="775"/>
      <c r="R42" s="775"/>
      <c r="S42" s="775"/>
      <c r="T42" s="775"/>
      <c r="U42" s="775"/>
      <c r="V42" s="775"/>
      <c r="W42" s="775"/>
      <c r="X42" s="775"/>
    </row>
    <row r="43" spans="1:24" ht="25.5" customHeight="1">
      <c r="A43" s="716" t="s">
        <v>743</v>
      </c>
      <c r="B43" s="712">
        <v>4621095.6963277441</v>
      </c>
      <c r="C43" s="712">
        <v>4645220.7765986854</v>
      </c>
      <c r="D43" s="712">
        <v>4797030.7469131649</v>
      </c>
      <c r="E43" s="712">
        <v>4830625.9635742726</v>
      </c>
      <c r="F43" s="712">
        <v>24125.080270941369</v>
      </c>
      <c r="G43" s="834">
        <v>0.52206407000211874</v>
      </c>
      <c r="H43" s="712">
        <v>33595.216661107726</v>
      </c>
      <c r="I43" s="833">
        <v>0.70033356952581283</v>
      </c>
      <c r="K43" s="775"/>
      <c r="N43" s="775"/>
      <c r="Q43" s="775"/>
      <c r="R43" s="775"/>
      <c r="S43" s="775"/>
      <c r="T43" s="775"/>
      <c r="U43" s="775"/>
      <c r="V43" s="775"/>
      <c r="W43" s="775"/>
      <c r="X43" s="775"/>
    </row>
    <row r="44" spans="1:24" ht="25.5" customHeight="1">
      <c r="A44" s="837" t="s">
        <v>742</v>
      </c>
      <c r="B44" s="712">
        <v>2926802.1699913875</v>
      </c>
      <c r="C44" s="712">
        <v>2964944.4234050019</v>
      </c>
      <c r="D44" s="712">
        <v>3009579.6393353948</v>
      </c>
      <c r="E44" s="712">
        <v>3043694.4173900015</v>
      </c>
      <c r="F44" s="712">
        <v>38142.253413614351</v>
      </c>
      <c r="G44" s="834">
        <v>1.3032057241411226</v>
      </c>
      <c r="H44" s="712">
        <v>34114.778054606635</v>
      </c>
      <c r="I44" s="833">
        <v>1.133539634862103</v>
      </c>
      <c r="K44" s="775"/>
      <c r="N44" s="775"/>
      <c r="Q44" s="775"/>
      <c r="R44" s="775"/>
      <c r="S44" s="775"/>
      <c r="T44" s="775"/>
      <c r="U44" s="775"/>
      <c r="V44" s="775"/>
      <c r="W44" s="775"/>
      <c r="X44" s="775"/>
    </row>
    <row r="45" spans="1:24" ht="25.5" customHeight="1">
      <c r="A45" s="837" t="s">
        <v>741</v>
      </c>
      <c r="B45" s="712">
        <v>1694293.526336357</v>
      </c>
      <c r="C45" s="712">
        <v>1680276.353193684</v>
      </c>
      <c r="D45" s="712">
        <v>1787451.1075777684</v>
      </c>
      <c r="E45" s="712">
        <v>1786931.5461842716</v>
      </c>
      <c r="F45" s="712">
        <v>-14017.173142672982</v>
      </c>
      <c r="G45" s="834">
        <v>-0.82731669128093244</v>
      </c>
      <c r="H45" s="712">
        <v>-519.56139349681325</v>
      </c>
      <c r="I45" s="833">
        <v>-2.9067166721045999E-2</v>
      </c>
      <c r="K45" s="775"/>
      <c r="N45" s="775"/>
      <c r="Q45" s="775"/>
      <c r="R45" s="775"/>
      <c r="S45" s="775"/>
      <c r="T45" s="775"/>
      <c r="U45" s="775"/>
      <c r="V45" s="775"/>
      <c r="W45" s="775"/>
      <c r="X45" s="775"/>
    </row>
    <row r="46" spans="1:24" ht="25.5" customHeight="1">
      <c r="A46" s="836" t="s">
        <v>740</v>
      </c>
      <c r="B46" s="712">
        <v>61345.118404360263</v>
      </c>
      <c r="C46" s="712">
        <v>117991.87054531864</v>
      </c>
      <c r="D46" s="712">
        <v>99785.136041991849</v>
      </c>
      <c r="E46" s="712">
        <v>147867.67791479724</v>
      </c>
      <c r="F46" s="712">
        <v>56646.752140958379</v>
      </c>
      <c r="G46" s="834">
        <v>92.341091865806987</v>
      </c>
      <c r="H46" s="712">
        <v>48082.541872805392</v>
      </c>
      <c r="I46" s="833">
        <v>48.186076383732313</v>
      </c>
      <c r="K46" s="775"/>
      <c r="N46" s="775"/>
      <c r="Q46" s="775"/>
      <c r="R46" s="775"/>
      <c r="S46" s="775"/>
      <c r="T46" s="775"/>
      <c r="U46" s="775"/>
      <c r="V46" s="775"/>
      <c r="W46" s="775"/>
      <c r="X46" s="775"/>
    </row>
    <row r="47" spans="1:24" ht="25.5" customHeight="1">
      <c r="A47" s="835" t="s">
        <v>739</v>
      </c>
      <c r="B47" s="712">
        <v>22.135885710000061</v>
      </c>
      <c r="C47" s="712">
        <v>34.294396659999997</v>
      </c>
      <c r="D47" s="712">
        <v>26.487853169999912</v>
      </c>
      <c r="E47" s="712">
        <v>23.841260699999996</v>
      </c>
      <c r="F47" s="712">
        <v>12.158510949999936</v>
      </c>
      <c r="G47" s="834">
        <v>54.926697351474097</v>
      </c>
      <c r="H47" s="712">
        <v>-2.6465924699999164</v>
      </c>
      <c r="I47" s="833">
        <v>-9.9917213109495844</v>
      </c>
      <c r="K47" s="775"/>
      <c r="N47" s="775"/>
      <c r="Q47" s="775"/>
      <c r="R47" s="775"/>
      <c r="S47" s="775"/>
      <c r="T47" s="775"/>
      <c r="U47" s="775"/>
      <c r="V47" s="775"/>
      <c r="W47" s="775"/>
      <c r="X47" s="775"/>
    </row>
    <row r="48" spans="1:24" s="775" customFormat="1" ht="19.5" customHeight="1">
      <c r="A48" s="832" t="s">
        <v>738</v>
      </c>
      <c r="B48" s="800">
        <v>0</v>
      </c>
      <c r="C48" s="800">
        <v>0</v>
      </c>
      <c r="D48" s="800">
        <v>0</v>
      </c>
      <c r="E48" s="800">
        <v>0</v>
      </c>
      <c r="F48" s="800">
        <v>0</v>
      </c>
      <c r="G48" s="831"/>
      <c r="H48" s="800">
        <v>0</v>
      </c>
      <c r="I48" s="830"/>
      <c r="J48" s="680"/>
      <c r="L48" s="680"/>
      <c r="M48" s="680"/>
    </row>
    <row r="49" spans="1:24" ht="19.5" customHeight="1" thickBot="1">
      <c r="A49" s="790" t="s">
        <v>737</v>
      </c>
      <c r="B49" s="829">
        <v>349046.59322560596</v>
      </c>
      <c r="C49" s="828">
        <v>343410.27771980525</v>
      </c>
      <c r="D49" s="789">
        <v>439217.96441201383</v>
      </c>
      <c r="E49" s="789">
        <v>451113.90368891082</v>
      </c>
      <c r="F49" s="789">
        <v>-5636.3155058007105</v>
      </c>
      <c r="G49" s="827">
        <v>-1.6147745358905947</v>
      </c>
      <c r="H49" s="789">
        <v>11895.939276896999</v>
      </c>
      <c r="I49" s="826">
        <v>2.7084364121632025</v>
      </c>
      <c r="J49" s="775"/>
      <c r="K49" s="775"/>
      <c r="L49" s="775"/>
      <c r="M49" s="775"/>
      <c r="N49" s="775"/>
      <c r="Q49" s="775"/>
      <c r="R49" s="775"/>
      <c r="S49" s="775"/>
      <c r="T49" s="775"/>
      <c r="U49" s="775"/>
      <c r="V49" s="775"/>
      <c r="W49" s="775"/>
      <c r="X49" s="775"/>
    </row>
    <row r="50" spans="1:24" ht="17.100000000000001" customHeight="1" thickTop="1"/>
    <row r="54" spans="1:24" ht="17.100000000000001" customHeight="1">
      <c r="E54" s="774"/>
    </row>
  </sheetData>
  <mergeCells count="12">
    <mergeCell ref="A1:I1"/>
    <mergeCell ref="A2:I2"/>
    <mergeCell ref="A3:I3"/>
    <mergeCell ref="H4:I4"/>
    <mergeCell ref="A5:A7"/>
    <mergeCell ref="F5:I5"/>
    <mergeCell ref="B6:B7"/>
    <mergeCell ref="F6:H6"/>
    <mergeCell ref="F7:G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topLeftCell="A33" zoomScale="90" zoomScaleNormal="90" workbookViewId="0">
      <selection activeCell="A50" sqref="A50"/>
    </sheetView>
  </sheetViews>
  <sheetFormatPr defaultRowHeight="15.6"/>
  <cols>
    <col min="1" max="1" width="53.5546875" style="679" bestFit="1" customWidth="1"/>
    <col min="2" max="2" width="13.33203125" style="679" customWidth="1"/>
    <col min="3" max="3" width="14.109375" style="679" customWidth="1"/>
    <col min="4" max="4" width="14.6640625" style="679" customWidth="1"/>
    <col min="5" max="5" width="11.44140625" style="679" bestFit="1" customWidth="1"/>
    <col min="6" max="6" width="9.109375" style="679" bestFit="1" customWidth="1"/>
    <col min="7" max="7" width="11.109375" style="679" bestFit="1" customWidth="1"/>
    <col min="8" max="8" width="8.5546875" style="679" bestFit="1" customWidth="1"/>
    <col min="9" max="9" width="8.88671875" style="679"/>
    <col min="10" max="10" width="18" style="679" bestFit="1" customWidth="1"/>
    <col min="11" max="11" width="13.109375" style="679" bestFit="1" customWidth="1"/>
    <col min="12" max="256" width="8.88671875" style="679"/>
    <col min="257" max="257" width="44.109375" style="679" bestFit="1" customWidth="1"/>
    <col min="258" max="258" width="11.109375" style="679" customWidth="1"/>
    <col min="259" max="259" width="10.33203125" style="679" customWidth="1"/>
    <col min="260" max="260" width="10.88671875" style="679" customWidth="1"/>
    <col min="261" max="261" width="9.33203125" style="679" customWidth="1"/>
    <col min="262" max="263" width="8.88671875" style="679"/>
    <col min="264" max="264" width="9.5546875" style="679" customWidth="1"/>
    <col min="265" max="512" width="8.88671875" style="679"/>
    <col min="513" max="513" width="44.109375" style="679" bestFit="1" customWidth="1"/>
    <col min="514" max="514" width="11.109375" style="679" customWidth="1"/>
    <col min="515" max="515" width="10.33203125" style="679" customWidth="1"/>
    <col min="516" max="516" width="10.88671875" style="679" customWidth="1"/>
    <col min="517" max="517" width="9.33203125" style="679" customWidth="1"/>
    <col min="518" max="519" width="8.88671875" style="679"/>
    <col min="520" max="520" width="9.5546875" style="679" customWidth="1"/>
    <col min="521" max="768" width="8.88671875" style="679"/>
    <col min="769" max="769" width="44.109375" style="679" bestFit="1" customWidth="1"/>
    <col min="770" max="770" width="11.109375" style="679" customWidth="1"/>
    <col min="771" max="771" width="10.33203125" style="679" customWidth="1"/>
    <col min="772" max="772" width="10.88671875" style="679" customWidth="1"/>
    <col min="773" max="773" width="9.33203125" style="679" customWidth="1"/>
    <col min="774" max="775" width="8.88671875" style="679"/>
    <col min="776" max="776" width="9.5546875" style="679" customWidth="1"/>
    <col min="777" max="1024" width="8.88671875" style="679"/>
    <col min="1025" max="1025" width="44.109375" style="679" bestFit="1" customWidth="1"/>
    <col min="1026" max="1026" width="11.109375" style="679" customWidth="1"/>
    <col min="1027" max="1027" width="10.33203125" style="679" customWidth="1"/>
    <col min="1028" max="1028" width="10.88671875" style="679" customWidth="1"/>
    <col min="1029" max="1029" width="9.33203125" style="679" customWidth="1"/>
    <col min="1030" max="1031" width="8.88671875" style="679"/>
    <col min="1032" max="1032" width="9.5546875" style="679" customWidth="1"/>
    <col min="1033" max="1280" width="8.88671875" style="679"/>
    <col min="1281" max="1281" width="44.109375" style="679" bestFit="1" customWidth="1"/>
    <col min="1282" max="1282" width="11.109375" style="679" customWidth="1"/>
    <col min="1283" max="1283" width="10.33203125" style="679" customWidth="1"/>
    <col min="1284" max="1284" width="10.88671875" style="679" customWidth="1"/>
    <col min="1285" max="1285" width="9.33203125" style="679" customWidth="1"/>
    <col min="1286" max="1287" width="8.88671875" style="679"/>
    <col min="1288" max="1288" width="9.5546875" style="679" customWidth="1"/>
    <col min="1289" max="1536" width="8.88671875" style="679"/>
    <col min="1537" max="1537" width="44.109375" style="679" bestFit="1" customWidth="1"/>
    <col min="1538" max="1538" width="11.109375" style="679" customWidth="1"/>
    <col min="1539" max="1539" width="10.33203125" style="679" customWidth="1"/>
    <col min="1540" max="1540" width="10.88671875" style="679" customWidth="1"/>
    <col min="1541" max="1541" width="9.33203125" style="679" customWidth="1"/>
    <col min="1542" max="1543" width="8.88671875" style="679"/>
    <col min="1544" max="1544" width="9.5546875" style="679" customWidth="1"/>
    <col min="1545" max="1792" width="8.88671875" style="679"/>
    <col min="1793" max="1793" width="44.109375" style="679" bestFit="1" customWidth="1"/>
    <col min="1794" max="1794" width="11.109375" style="679" customWidth="1"/>
    <col min="1795" max="1795" width="10.33203125" style="679" customWidth="1"/>
    <col min="1796" max="1796" width="10.88671875" style="679" customWidth="1"/>
    <col min="1797" max="1797" width="9.33203125" style="679" customWidth="1"/>
    <col min="1798" max="1799" width="8.88671875" style="679"/>
    <col min="1800" max="1800" width="9.5546875" style="679" customWidth="1"/>
    <col min="1801" max="2048" width="8.88671875" style="679"/>
    <col min="2049" max="2049" width="44.109375" style="679" bestFit="1" customWidth="1"/>
    <col min="2050" max="2050" width="11.109375" style="679" customWidth="1"/>
    <col min="2051" max="2051" width="10.33203125" style="679" customWidth="1"/>
    <col min="2052" max="2052" width="10.88671875" style="679" customWidth="1"/>
    <col min="2053" max="2053" width="9.33203125" style="679" customWidth="1"/>
    <col min="2054" max="2055" width="8.88671875" style="679"/>
    <col min="2056" max="2056" width="9.5546875" style="679" customWidth="1"/>
    <col min="2057" max="2304" width="8.88671875" style="679"/>
    <col min="2305" max="2305" width="44.109375" style="679" bestFit="1" customWidth="1"/>
    <col min="2306" max="2306" width="11.109375" style="679" customWidth="1"/>
    <col min="2307" max="2307" width="10.33203125" style="679" customWidth="1"/>
    <col min="2308" max="2308" width="10.88671875" style="679" customWidth="1"/>
    <col min="2309" max="2309" width="9.33203125" style="679" customWidth="1"/>
    <col min="2310" max="2311" width="8.88671875" style="679"/>
    <col min="2312" max="2312" width="9.5546875" style="679" customWidth="1"/>
    <col min="2313" max="2560" width="8.88671875" style="679"/>
    <col min="2561" max="2561" width="44.109375" style="679" bestFit="1" customWidth="1"/>
    <col min="2562" max="2562" width="11.109375" style="679" customWidth="1"/>
    <col min="2563" max="2563" width="10.33203125" style="679" customWidth="1"/>
    <col min="2564" max="2564" width="10.88671875" style="679" customWidth="1"/>
    <col min="2565" max="2565" width="9.33203125" style="679" customWidth="1"/>
    <col min="2566" max="2567" width="8.88671875" style="679"/>
    <col min="2568" max="2568" width="9.5546875" style="679" customWidth="1"/>
    <col min="2569" max="2816" width="8.88671875" style="679"/>
    <col min="2817" max="2817" width="44.109375" style="679" bestFit="1" customWidth="1"/>
    <col min="2818" max="2818" width="11.109375" style="679" customWidth="1"/>
    <col min="2819" max="2819" width="10.33203125" style="679" customWidth="1"/>
    <col min="2820" max="2820" width="10.88671875" style="679" customWidth="1"/>
    <col min="2821" max="2821" width="9.33203125" style="679" customWidth="1"/>
    <col min="2822" max="2823" width="8.88671875" style="679"/>
    <col min="2824" max="2824" width="9.5546875" style="679" customWidth="1"/>
    <col min="2825" max="3072" width="8.88671875" style="679"/>
    <col min="3073" max="3073" width="44.109375" style="679" bestFit="1" customWidth="1"/>
    <col min="3074" max="3074" width="11.109375" style="679" customWidth="1"/>
    <col min="3075" max="3075" width="10.33203125" style="679" customWidth="1"/>
    <col min="3076" max="3076" width="10.88671875" style="679" customWidth="1"/>
    <col min="3077" max="3077" width="9.33203125" style="679" customWidth="1"/>
    <col min="3078" max="3079" width="8.88671875" style="679"/>
    <col min="3080" max="3080" width="9.5546875" style="679" customWidth="1"/>
    <col min="3081" max="3328" width="8.88671875" style="679"/>
    <col min="3329" max="3329" width="44.109375" style="679" bestFit="1" customWidth="1"/>
    <col min="3330" max="3330" width="11.109375" style="679" customWidth="1"/>
    <col min="3331" max="3331" width="10.33203125" style="679" customWidth="1"/>
    <col min="3332" max="3332" width="10.88671875" style="679" customWidth="1"/>
    <col min="3333" max="3333" width="9.33203125" style="679" customWidth="1"/>
    <col min="3334" max="3335" width="8.88671875" style="679"/>
    <col min="3336" max="3336" width="9.5546875" style="679" customWidth="1"/>
    <col min="3337" max="3584" width="8.88671875" style="679"/>
    <col min="3585" max="3585" width="44.109375" style="679" bestFit="1" customWidth="1"/>
    <col min="3586" max="3586" width="11.109375" style="679" customWidth="1"/>
    <col min="3587" max="3587" width="10.33203125" style="679" customWidth="1"/>
    <col min="3588" max="3588" width="10.88671875" style="679" customWidth="1"/>
    <col min="3589" max="3589" width="9.33203125" style="679" customWidth="1"/>
    <col min="3590" max="3591" width="8.88671875" style="679"/>
    <col min="3592" max="3592" width="9.5546875" style="679" customWidth="1"/>
    <col min="3593" max="3840" width="8.88671875" style="679"/>
    <col min="3841" max="3841" width="44.109375" style="679" bestFit="1" customWidth="1"/>
    <col min="3842" max="3842" width="11.109375" style="679" customWidth="1"/>
    <col min="3843" max="3843" width="10.33203125" style="679" customWidth="1"/>
    <col min="3844" max="3844" width="10.88671875" style="679" customWidth="1"/>
    <col min="3845" max="3845" width="9.33203125" style="679" customWidth="1"/>
    <col min="3846" max="3847" width="8.88671875" style="679"/>
    <col min="3848" max="3848" width="9.5546875" style="679" customWidth="1"/>
    <col min="3849" max="4096" width="8.88671875" style="679"/>
    <col min="4097" max="4097" width="44.109375" style="679" bestFit="1" customWidth="1"/>
    <col min="4098" max="4098" width="11.109375" style="679" customWidth="1"/>
    <col min="4099" max="4099" width="10.33203125" style="679" customWidth="1"/>
    <col min="4100" max="4100" width="10.88671875" style="679" customWidth="1"/>
    <col min="4101" max="4101" width="9.33203125" style="679" customWidth="1"/>
    <col min="4102" max="4103" width="8.88671875" style="679"/>
    <col min="4104" max="4104" width="9.5546875" style="679" customWidth="1"/>
    <col min="4105" max="4352" width="8.88671875" style="679"/>
    <col min="4353" max="4353" width="44.109375" style="679" bestFit="1" customWidth="1"/>
    <col min="4354" max="4354" width="11.109375" style="679" customWidth="1"/>
    <col min="4355" max="4355" width="10.33203125" style="679" customWidth="1"/>
    <col min="4356" max="4356" width="10.88671875" style="679" customWidth="1"/>
    <col min="4357" max="4357" width="9.33203125" style="679" customWidth="1"/>
    <col min="4358" max="4359" width="8.88671875" style="679"/>
    <col min="4360" max="4360" width="9.5546875" style="679" customWidth="1"/>
    <col min="4361" max="4608" width="8.88671875" style="679"/>
    <col min="4609" max="4609" width="44.109375" style="679" bestFit="1" customWidth="1"/>
    <col min="4610" max="4610" width="11.109375" style="679" customWidth="1"/>
    <col min="4611" max="4611" width="10.33203125" style="679" customWidth="1"/>
    <col min="4612" max="4612" width="10.88671875" style="679" customWidth="1"/>
    <col min="4613" max="4613" width="9.33203125" style="679" customWidth="1"/>
    <col min="4614" max="4615" width="8.88671875" style="679"/>
    <col min="4616" max="4616" width="9.5546875" style="679" customWidth="1"/>
    <col min="4617" max="4864" width="8.88671875" style="679"/>
    <col min="4865" max="4865" width="44.109375" style="679" bestFit="1" customWidth="1"/>
    <col min="4866" max="4866" width="11.109375" style="679" customWidth="1"/>
    <col min="4867" max="4867" width="10.33203125" style="679" customWidth="1"/>
    <col min="4868" max="4868" width="10.88671875" style="679" customWidth="1"/>
    <col min="4869" max="4869" width="9.33203125" style="679" customWidth="1"/>
    <col min="4870" max="4871" width="8.88671875" style="679"/>
    <col min="4872" max="4872" width="9.5546875" style="679" customWidth="1"/>
    <col min="4873" max="5120" width="8.88671875" style="679"/>
    <col min="5121" max="5121" width="44.109375" style="679" bestFit="1" customWidth="1"/>
    <col min="5122" max="5122" width="11.109375" style="679" customWidth="1"/>
    <col min="5123" max="5123" width="10.33203125" style="679" customWidth="1"/>
    <col min="5124" max="5124" width="10.88671875" style="679" customWidth="1"/>
    <col min="5125" max="5125" width="9.33203125" style="679" customWidth="1"/>
    <col min="5126" max="5127" width="8.88671875" style="679"/>
    <col min="5128" max="5128" width="9.5546875" style="679" customWidth="1"/>
    <col min="5129" max="5376" width="8.88671875" style="679"/>
    <col min="5377" max="5377" width="44.109375" style="679" bestFit="1" customWidth="1"/>
    <col min="5378" max="5378" width="11.109375" style="679" customWidth="1"/>
    <col min="5379" max="5379" width="10.33203125" style="679" customWidth="1"/>
    <col min="5380" max="5380" width="10.88671875" style="679" customWidth="1"/>
    <col min="5381" max="5381" width="9.33203125" style="679" customWidth="1"/>
    <col min="5382" max="5383" width="8.88671875" style="679"/>
    <col min="5384" max="5384" width="9.5546875" style="679" customWidth="1"/>
    <col min="5385" max="5632" width="8.88671875" style="679"/>
    <col min="5633" max="5633" width="44.109375" style="679" bestFit="1" customWidth="1"/>
    <col min="5634" max="5634" width="11.109375" style="679" customWidth="1"/>
    <col min="5635" max="5635" width="10.33203125" style="679" customWidth="1"/>
    <col min="5636" max="5636" width="10.88671875" style="679" customWidth="1"/>
    <col min="5637" max="5637" width="9.33203125" style="679" customWidth="1"/>
    <col min="5638" max="5639" width="8.88671875" style="679"/>
    <col min="5640" max="5640" width="9.5546875" style="679" customWidth="1"/>
    <col min="5641" max="5888" width="8.88671875" style="679"/>
    <col min="5889" max="5889" width="44.109375" style="679" bestFit="1" customWidth="1"/>
    <col min="5890" max="5890" width="11.109375" style="679" customWidth="1"/>
    <col min="5891" max="5891" width="10.33203125" style="679" customWidth="1"/>
    <col min="5892" max="5892" width="10.88671875" style="679" customWidth="1"/>
    <col min="5893" max="5893" width="9.33203125" style="679" customWidth="1"/>
    <col min="5894" max="5895" width="8.88671875" style="679"/>
    <col min="5896" max="5896" width="9.5546875" style="679" customWidth="1"/>
    <col min="5897" max="6144" width="8.88671875" style="679"/>
    <col min="6145" max="6145" width="44.109375" style="679" bestFit="1" customWidth="1"/>
    <col min="6146" max="6146" width="11.109375" style="679" customWidth="1"/>
    <col min="6147" max="6147" width="10.33203125" style="679" customWidth="1"/>
    <col min="6148" max="6148" width="10.88671875" style="679" customWidth="1"/>
    <col min="6149" max="6149" width="9.33203125" style="679" customWidth="1"/>
    <col min="6150" max="6151" width="8.88671875" style="679"/>
    <col min="6152" max="6152" width="9.5546875" style="679" customWidth="1"/>
    <col min="6153" max="6400" width="8.88671875" style="679"/>
    <col min="6401" max="6401" width="44.109375" style="679" bestFit="1" customWidth="1"/>
    <col min="6402" max="6402" width="11.109375" style="679" customWidth="1"/>
    <col min="6403" max="6403" width="10.33203125" style="679" customWidth="1"/>
    <col min="6404" max="6404" width="10.88671875" style="679" customWidth="1"/>
    <col min="6405" max="6405" width="9.33203125" style="679" customWidth="1"/>
    <col min="6406" max="6407" width="8.88671875" style="679"/>
    <col min="6408" max="6408" width="9.5546875" style="679" customWidth="1"/>
    <col min="6409" max="6656" width="8.88671875" style="679"/>
    <col min="6657" max="6657" width="44.109375" style="679" bestFit="1" customWidth="1"/>
    <col min="6658" max="6658" width="11.109375" style="679" customWidth="1"/>
    <col min="6659" max="6659" width="10.33203125" style="679" customWidth="1"/>
    <col min="6660" max="6660" width="10.88671875" style="679" customWidth="1"/>
    <col min="6661" max="6661" width="9.33203125" style="679" customWidth="1"/>
    <col min="6662" max="6663" width="8.88671875" style="679"/>
    <col min="6664" max="6664" width="9.5546875" style="679" customWidth="1"/>
    <col min="6665" max="6912" width="8.88671875" style="679"/>
    <col min="6913" max="6913" width="44.109375" style="679" bestFit="1" customWidth="1"/>
    <col min="6914" max="6914" width="11.109375" style="679" customWidth="1"/>
    <col min="6915" max="6915" width="10.33203125" style="679" customWidth="1"/>
    <col min="6916" max="6916" width="10.88671875" style="679" customWidth="1"/>
    <col min="6917" max="6917" width="9.33203125" style="679" customWidth="1"/>
    <col min="6918" max="6919" width="8.88671875" style="679"/>
    <col min="6920" max="6920" width="9.5546875" style="679" customWidth="1"/>
    <col min="6921" max="7168" width="8.88671875" style="679"/>
    <col min="7169" max="7169" width="44.109375" style="679" bestFit="1" customWidth="1"/>
    <col min="7170" max="7170" width="11.109375" style="679" customWidth="1"/>
    <col min="7171" max="7171" width="10.33203125" style="679" customWidth="1"/>
    <col min="7172" max="7172" width="10.88671875" style="679" customWidth="1"/>
    <col min="7173" max="7173" width="9.33203125" style="679" customWidth="1"/>
    <col min="7174" max="7175" width="8.88671875" style="679"/>
    <col min="7176" max="7176" width="9.5546875" style="679" customWidth="1"/>
    <col min="7177" max="7424" width="8.88671875" style="679"/>
    <col min="7425" max="7425" width="44.109375" style="679" bestFit="1" customWidth="1"/>
    <col min="7426" max="7426" width="11.109375" style="679" customWidth="1"/>
    <col min="7427" max="7427" width="10.33203125" style="679" customWidth="1"/>
    <col min="7428" max="7428" width="10.88671875" style="679" customWidth="1"/>
    <col min="7429" max="7429" width="9.33203125" style="679" customWidth="1"/>
    <col min="7430" max="7431" width="8.88671875" style="679"/>
    <col min="7432" max="7432" width="9.5546875" style="679" customWidth="1"/>
    <col min="7433" max="7680" width="8.88671875" style="679"/>
    <col min="7681" max="7681" width="44.109375" style="679" bestFit="1" customWidth="1"/>
    <col min="7682" max="7682" width="11.109375" style="679" customWidth="1"/>
    <col min="7683" max="7683" width="10.33203125" style="679" customWidth="1"/>
    <col min="7684" max="7684" width="10.88671875" style="679" customWidth="1"/>
    <col min="7685" max="7685" width="9.33203125" style="679" customWidth="1"/>
    <col min="7686" max="7687" width="8.88671875" style="679"/>
    <col min="7688" max="7688" width="9.5546875" style="679" customWidth="1"/>
    <col min="7689" max="7936" width="8.88671875" style="679"/>
    <col min="7937" max="7937" width="44.109375" style="679" bestFit="1" customWidth="1"/>
    <col min="7938" max="7938" width="11.109375" style="679" customWidth="1"/>
    <col min="7939" max="7939" width="10.33203125" style="679" customWidth="1"/>
    <col min="7940" max="7940" width="10.88671875" style="679" customWidth="1"/>
    <col min="7941" max="7941" width="9.33203125" style="679" customWidth="1"/>
    <col min="7942" max="7943" width="8.88671875" style="679"/>
    <col min="7944" max="7944" width="9.5546875" style="679" customWidth="1"/>
    <col min="7945" max="8192" width="8.88671875" style="679"/>
    <col min="8193" max="8193" width="44.109375" style="679" bestFit="1" customWidth="1"/>
    <col min="8194" max="8194" width="11.109375" style="679" customWidth="1"/>
    <col min="8195" max="8195" width="10.33203125" style="679" customWidth="1"/>
    <col min="8196" max="8196" width="10.88671875" style="679" customWidth="1"/>
    <col min="8197" max="8197" width="9.33203125" style="679" customWidth="1"/>
    <col min="8198" max="8199" width="8.88671875" style="679"/>
    <col min="8200" max="8200" width="9.5546875" style="679" customWidth="1"/>
    <col min="8201" max="8448" width="8.88671875" style="679"/>
    <col min="8449" max="8449" width="44.109375" style="679" bestFit="1" customWidth="1"/>
    <col min="8450" max="8450" width="11.109375" style="679" customWidth="1"/>
    <col min="8451" max="8451" width="10.33203125" style="679" customWidth="1"/>
    <col min="8452" max="8452" width="10.88671875" style="679" customWidth="1"/>
    <col min="8453" max="8453" width="9.33203125" style="679" customWidth="1"/>
    <col min="8454" max="8455" width="8.88671875" style="679"/>
    <col min="8456" max="8456" width="9.5546875" style="679" customWidth="1"/>
    <col min="8457" max="8704" width="8.88671875" style="679"/>
    <col min="8705" max="8705" width="44.109375" style="679" bestFit="1" customWidth="1"/>
    <col min="8706" max="8706" width="11.109375" style="679" customWidth="1"/>
    <col min="8707" max="8707" width="10.33203125" style="679" customWidth="1"/>
    <col min="8708" max="8708" width="10.88671875" style="679" customWidth="1"/>
    <col min="8709" max="8709" width="9.33203125" style="679" customWidth="1"/>
    <col min="8710" max="8711" width="8.88671875" style="679"/>
    <col min="8712" max="8712" width="9.5546875" style="679" customWidth="1"/>
    <col min="8713" max="8960" width="8.88671875" style="679"/>
    <col min="8961" max="8961" width="44.109375" style="679" bestFit="1" customWidth="1"/>
    <col min="8962" max="8962" width="11.109375" style="679" customWidth="1"/>
    <col min="8963" max="8963" width="10.33203125" style="679" customWidth="1"/>
    <col min="8964" max="8964" width="10.88671875" style="679" customWidth="1"/>
    <col min="8965" max="8965" width="9.33203125" style="679" customWidth="1"/>
    <col min="8966" max="8967" width="8.88671875" style="679"/>
    <col min="8968" max="8968" width="9.5546875" style="679" customWidth="1"/>
    <col min="8969" max="9216" width="8.88671875" style="679"/>
    <col min="9217" max="9217" width="44.109375" style="679" bestFit="1" customWidth="1"/>
    <col min="9218" max="9218" width="11.109375" style="679" customWidth="1"/>
    <col min="9219" max="9219" width="10.33203125" style="679" customWidth="1"/>
    <col min="9220" max="9220" width="10.88671875" style="679" customWidth="1"/>
    <col min="9221" max="9221" width="9.33203125" style="679" customWidth="1"/>
    <col min="9222" max="9223" width="8.88671875" style="679"/>
    <col min="9224" max="9224" width="9.5546875" style="679" customWidth="1"/>
    <col min="9225" max="9472" width="8.88671875" style="679"/>
    <col min="9473" max="9473" width="44.109375" style="679" bestFit="1" customWidth="1"/>
    <col min="9474" max="9474" width="11.109375" style="679" customWidth="1"/>
    <col min="9475" max="9475" width="10.33203125" style="679" customWidth="1"/>
    <col min="9476" max="9476" width="10.88671875" style="679" customWidth="1"/>
    <col min="9477" max="9477" width="9.33203125" style="679" customWidth="1"/>
    <col min="9478" max="9479" width="8.88671875" style="679"/>
    <col min="9480" max="9480" width="9.5546875" style="679" customWidth="1"/>
    <col min="9481" max="9728" width="8.88671875" style="679"/>
    <col min="9729" max="9729" width="44.109375" style="679" bestFit="1" customWidth="1"/>
    <col min="9730" max="9730" width="11.109375" style="679" customWidth="1"/>
    <col min="9731" max="9731" width="10.33203125" style="679" customWidth="1"/>
    <col min="9732" max="9732" width="10.88671875" style="679" customWidth="1"/>
    <col min="9733" max="9733" width="9.33203125" style="679" customWidth="1"/>
    <col min="9734" max="9735" width="8.88671875" style="679"/>
    <col min="9736" max="9736" width="9.5546875" style="679" customWidth="1"/>
    <col min="9737" max="9984" width="8.88671875" style="679"/>
    <col min="9985" max="9985" width="44.109375" style="679" bestFit="1" customWidth="1"/>
    <col min="9986" max="9986" width="11.109375" style="679" customWidth="1"/>
    <col min="9987" max="9987" width="10.33203125" style="679" customWidth="1"/>
    <col min="9988" max="9988" width="10.88671875" style="679" customWidth="1"/>
    <col min="9989" max="9989" width="9.33203125" style="679" customWidth="1"/>
    <col min="9990" max="9991" width="8.88671875" style="679"/>
    <col min="9992" max="9992" width="9.5546875" style="679" customWidth="1"/>
    <col min="9993" max="10240" width="8.88671875" style="679"/>
    <col min="10241" max="10241" width="44.109375" style="679" bestFit="1" customWidth="1"/>
    <col min="10242" max="10242" width="11.109375" style="679" customWidth="1"/>
    <col min="10243" max="10243" width="10.33203125" style="679" customWidth="1"/>
    <col min="10244" max="10244" width="10.88671875" style="679" customWidth="1"/>
    <col min="10245" max="10245" width="9.33203125" style="679" customWidth="1"/>
    <col min="10246" max="10247" width="8.88671875" style="679"/>
    <col min="10248" max="10248" width="9.5546875" style="679" customWidth="1"/>
    <col min="10249" max="10496" width="8.88671875" style="679"/>
    <col min="10497" max="10497" width="44.109375" style="679" bestFit="1" customWidth="1"/>
    <col min="10498" max="10498" width="11.109375" style="679" customWidth="1"/>
    <col min="10499" max="10499" width="10.33203125" style="679" customWidth="1"/>
    <col min="10500" max="10500" width="10.88671875" style="679" customWidth="1"/>
    <col min="10501" max="10501" width="9.33203125" style="679" customWidth="1"/>
    <col min="10502" max="10503" width="8.88671875" style="679"/>
    <col min="10504" max="10504" width="9.5546875" style="679" customWidth="1"/>
    <col min="10505" max="10752" width="8.88671875" style="679"/>
    <col min="10753" max="10753" width="44.109375" style="679" bestFit="1" customWidth="1"/>
    <col min="10754" max="10754" width="11.109375" style="679" customWidth="1"/>
    <col min="10755" max="10755" width="10.33203125" style="679" customWidth="1"/>
    <col min="10756" max="10756" width="10.88671875" style="679" customWidth="1"/>
    <col min="10757" max="10757" width="9.33203125" style="679" customWidth="1"/>
    <col min="10758" max="10759" width="8.88671875" style="679"/>
    <col min="10760" max="10760" width="9.5546875" style="679" customWidth="1"/>
    <col min="10761" max="11008" width="8.88671875" style="679"/>
    <col min="11009" max="11009" width="44.109375" style="679" bestFit="1" customWidth="1"/>
    <col min="11010" max="11010" width="11.109375" style="679" customWidth="1"/>
    <col min="11011" max="11011" width="10.33203125" style="679" customWidth="1"/>
    <col min="11012" max="11012" width="10.88671875" style="679" customWidth="1"/>
    <col min="11013" max="11013" width="9.33203125" style="679" customWidth="1"/>
    <col min="11014" max="11015" width="8.88671875" style="679"/>
    <col min="11016" max="11016" width="9.5546875" style="679" customWidth="1"/>
    <col min="11017" max="11264" width="8.88671875" style="679"/>
    <col min="11265" max="11265" width="44.109375" style="679" bestFit="1" customWidth="1"/>
    <col min="11266" max="11266" width="11.109375" style="679" customWidth="1"/>
    <col min="11267" max="11267" width="10.33203125" style="679" customWidth="1"/>
    <col min="11268" max="11268" width="10.88671875" style="679" customWidth="1"/>
    <col min="11269" max="11269" width="9.33203125" style="679" customWidth="1"/>
    <col min="11270" max="11271" width="8.88671875" style="679"/>
    <col min="11272" max="11272" width="9.5546875" style="679" customWidth="1"/>
    <col min="11273" max="11520" width="8.88671875" style="679"/>
    <col min="11521" max="11521" width="44.109375" style="679" bestFit="1" customWidth="1"/>
    <col min="11522" max="11522" width="11.109375" style="679" customWidth="1"/>
    <col min="11523" max="11523" width="10.33203125" style="679" customWidth="1"/>
    <col min="11524" max="11524" width="10.88671875" style="679" customWidth="1"/>
    <col min="11525" max="11525" width="9.33203125" style="679" customWidth="1"/>
    <col min="11526" max="11527" width="8.88671875" style="679"/>
    <col min="11528" max="11528" width="9.5546875" style="679" customWidth="1"/>
    <col min="11529" max="11776" width="8.88671875" style="679"/>
    <col min="11777" max="11777" width="44.109375" style="679" bestFit="1" customWidth="1"/>
    <col min="11778" max="11778" width="11.109375" style="679" customWidth="1"/>
    <col min="11779" max="11779" width="10.33203125" style="679" customWidth="1"/>
    <col min="11780" max="11780" width="10.88671875" style="679" customWidth="1"/>
    <col min="11781" max="11781" width="9.33203125" style="679" customWidth="1"/>
    <col min="11782" max="11783" width="8.88671875" style="679"/>
    <col min="11784" max="11784" width="9.5546875" style="679" customWidth="1"/>
    <col min="11785" max="12032" width="8.88671875" style="679"/>
    <col min="12033" max="12033" width="44.109375" style="679" bestFit="1" customWidth="1"/>
    <col min="12034" max="12034" width="11.109375" style="679" customWidth="1"/>
    <col min="12035" max="12035" width="10.33203125" style="679" customWidth="1"/>
    <col min="12036" max="12036" width="10.88671875" style="679" customWidth="1"/>
    <col min="12037" max="12037" width="9.33203125" style="679" customWidth="1"/>
    <col min="12038" max="12039" width="8.88671875" style="679"/>
    <col min="12040" max="12040" width="9.5546875" style="679" customWidth="1"/>
    <col min="12041" max="12288" width="8.88671875" style="679"/>
    <col min="12289" max="12289" width="44.109375" style="679" bestFit="1" customWidth="1"/>
    <col min="12290" max="12290" width="11.109375" style="679" customWidth="1"/>
    <col min="12291" max="12291" width="10.33203125" style="679" customWidth="1"/>
    <col min="12292" max="12292" width="10.88671875" style="679" customWidth="1"/>
    <col min="12293" max="12293" width="9.33203125" style="679" customWidth="1"/>
    <col min="12294" max="12295" width="8.88671875" style="679"/>
    <col min="12296" max="12296" width="9.5546875" style="679" customWidth="1"/>
    <col min="12297" max="12544" width="8.88671875" style="679"/>
    <col min="12545" max="12545" width="44.109375" style="679" bestFit="1" customWidth="1"/>
    <col min="12546" max="12546" width="11.109375" style="679" customWidth="1"/>
    <col min="12547" max="12547" width="10.33203125" style="679" customWidth="1"/>
    <col min="12548" max="12548" width="10.88671875" style="679" customWidth="1"/>
    <col min="12549" max="12549" width="9.33203125" style="679" customWidth="1"/>
    <col min="12550" max="12551" width="8.88671875" style="679"/>
    <col min="12552" max="12552" width="9.5546875" style="679" customWidth="1"/>
    <col min="12553" max="12800" width="8.88671875" style="679"/>
    <col min="12801" max="12801" width="44.109375" style="679" bestFit="1" customWidth="1"/>
    <col min="12802" max="12802" width="11.109375" style="679" customWidth="1"/>
    <col min="12803" max="12803" width="10.33203125" style="679" customWidth="1"/>
    <col min="12804" max="12804" width="10.88671875" style="679" customWidth="1"/>
    <col min="12805" max="12805" width="9.33203125" style="679" customWidth="1"/>
    <col min="12806" max="12807" width="8.88671875" style="679"/>
    <col min="12808" max="12808" width="9.5546875" style="679" customWidth="1"/>
    <col min="12809" max="13056" width="8.88671875" style="679"/>
    <col min="13057" max="13057" width="44.109375" style="679" bestFit="1" customWidth="1"/>
    <col min="13058" max="13058" width="11.109375" style="679" customWidth="1"/>
    <col min="13059" max="13059" width="10.33203125" style="679" customWidth="1"/>
    <col min="13060" max="13060" width="10.88671875" style="679" customWidth="1"/>
    <col min="13061" max="13061" width="9.33203125" style="679" customWidth="1"/>
    <col min="13062" max="13063" width="8.88671875" style="679"/>
    <col min="13064" max="13064" width="9.5546875" style="679" customWidth="1"/>
    <col min="13065" max="13312" width="8.88671875" style="679"/>
    <col min="13313" max="13313" width="44.109375" style="679" bestFit="1" customWidth="1"/>
    <col min="13314" max="13314" width="11.109375" style="679" customWidth="1"/>
    <col min="13315" max="13315" width="10.33203125" style="679" customWidth="1"/>
    <col min="13316" max="13316" width="10.88671875" style="679" customWidth="1"/>
    <col min="13317" max="13317" width="9.33203125" style="679" customWidth="1"/>
    <col min="13318" max="13319" width="8.88671875" style="679"/>
    <col min="13320" max="13320" width="9.5546875" style="679" customWidth="1"/>
    <col min="13321" max="13568" width="8.88671875" style="679"/>
    <col min="13569" max="13569" width="44.109375" style="679" bestFit="1" customWidth="1"/>
    <col min="13570" max="13570" width="11.109375" style="679" customWidth="1"/>
    <col min="13571" max="13571" width="10.33203125" style="679" customWidth="1"/>
    <col min="13572" max="13572" width="10.88671875" style="679" customWidth="1"/>
    <col min="13573" max="13573" width="9.33203125" style="679" customWidth="1"/>
    <col min="13574" max="13575" width="8.88671875" style="679"/>
    <col min="13576" max="13576" width="9.5546875" style="679" customWidth="1"/>
    <col min="13577" max="13824" width="8.88671875" style="679"/>
    <col min="13825" max="13825" width="44.109375" style="679" bestFit="1" customWidth="1"/>
    <col min="13826" max="13826" width="11.109375" style="679" customWidth="1"/>
    <col min="13827" max="13827" width="10.33203125" style="679" customWidth="1"/>
    <col min="13828" max="13828" width="10.88671875" style="679" customWidth="1"/>
    <col min="13829" max="13829" width="9.33203125" style="679" customWidth="1"/>
    <col min="13830" max="13831" width="8.88671875" style="679"/>
    <col min="13832" max="13832" width="9.5546875" style="679" customWidth="1"/>
    <col min="13833" max="14080" width="8.88671875" style="679"/>
    <col min="14081" max="14081" width="44.109375" style="679" bestFit="1" customWidth="1"/>
    <col min="14082" max="14082" width="11.109375" style="679" customWidth="1"/>
    <col min="14083" max="14083" width="10.33203125" style="679" customWidth="1"/>
    <col min="14084" max="14084" width="10.88671875" style="679" customWidth="1"/>
    <col min="14085" max="14085" width="9.33203125" style="679" customWidth="1"/>
    <col min="14086" max="14087" width="8.88671875" style="679"/>
    <col min="14088" max="14088" width="9.5546875" style="679" customWidth="1"/>
    <col min="14089" max="14336" width="8.88671875" style="679"/>
    <col min="14337" max="14337" width="44.109375" style="679" bestFit="1" customWidth="1"/>
    <col min="14338" max="14338" width="11.109375" style="679" customWidth="1"/>
    <col min="14339" max="14339" width="10.33203125" style="679" customWidth="1"/>
    <col min="14340" max="14340" width="10.88671875" style="679" customWidth="1"/>
    <col min="14341" max="14341" width="9.33203125" style="679" customWidth="1"/>
    <col min="14342" max="14343" width="8.88671875" style="679"/>
    <col min="14344" max="14344" width="9.5546875" style="679" customWidth="1"/>
    <col min="14345" max="14592" width="8.88671875" style="679"/>
    <col min="14593" max="14593" width="44.109375" style="679" bestFit="1" customWidth="1"/>
    <col min="14594" max="14594" width="11.109375" style="679" customWidth="1"/>
    <col min="14595" max="14595" width="10.33203125" style="679" customWidth="1"/>
    <col min="14596" max="14596" width="10.88671875" style="679" customWidth="1"/>
    <col min="14597" max="14597" width="9.33203125" style="679" customWidth="1"/>
    <col min="14598" max="14599" width="8.88671875" style="679"/>
    <col min="14600" max="14600" width="9.5546875" style="679" customWidth="1"/>
    <col min="14601" max="14848" width="8.88671875" style="679"/>
    <col min="14849" max="14849" width="44.109375" style="679" bestFit="1" customWidth="1"/>
    <col min="14850" max="14850" width="11.109375" style="679" customWidth="1"/>
    <col min="14851" max="14851" width="10.33203125" style="679" customWidth="1"/>
    <col min="14852" max="14852" width="10.88671875" style="679" customWidth="1"/>
    <col min="14853" max="14853" width="9.33203125" style="679" customWidth="1"/>
    <col min="14854" max="14855" width="8.88671875" style="679"/>
    <col min="14856" max="14856" width="9.5546875" style="679" customWidth="1"/>
    <col min="14857" max="15104" width="8.88671875" style="679"/>
    <col min="15105" max="15105" width="44.109375" style="679" bestFit="1" customWidth="1"/>
    <col min="15106" max="15106" width="11.109375" style="679" customWidth="1"/>
    <col min="15107" max="15107" width="10.33203125" style="679" customWidth="1"/>
    <col min="15108" max="15108" width="10.88671875" style="679" customWidth="1"/>
    <col min="15109" max="15109" width="9.33203125" style="679" customWidth="1"/>
    <col min="15110" max="15111" width="8.88671875" style="679"/>
    <col min="15112" max="15112" width="9.5546875" style="679" customWidth="1"/>
    <col min="15113" max="15360" width="8.88671875" style="679"/>
    <col min="15361" max="15361" width="44.109375" style="679" bestFit="1" customWidth="1"/>
    <col min="15362" max="15362" width="11.109375" style="679" customWidth="1"/>
    <col min="15363" max="15363" width="10.33203125" style="679" customWidth="1"/>
    <col min="15364" max="15364" width="10.88671875" style="679" customWidth="1"/>
    <col min="15365" max="15365" width="9.33203125" style="679" customWidth="1"/>
    <col min="15366" max="15367" width="8.88671875" style="679"/>
    <col min="15368" max="15368" width="9.5546875" style="679" customWidth="1"/>
    <col min="15369" max="15616" width="8.88671875" style="679"/>
    <col min="15617" max="15617" width="44.109375" style="679" bestFit="1" customWidth="1"/>
    <col min="15618" max="15618" width="11.109375" style="679" customWidth="1"/>
    <col min="15619" max="15619" width="10.33203125" style="679" customWidth="1"/>
    <col min="15620" max="15620" width="10.88671875" style="679" customWidth="1"/>
    <col min="15621" max="15621" width="9.33203125" style="679" customWidth="1"/>
    <col min="15622" max="15623" width="8.88671875" style="679"/>
    <col min="15624" max="15624" width="9.5546875" style="679" customWidth="1"/>
    <col min="15625" max="15872" width="8.88671875" style="679"/>
    <col min="15873" max="15873" width="44.109375" style="679" bestFit="1" customWidth="1"/>
    <col min="15874" max="15874" width="11.109375" style="679" customWidth="1"/>
    <col min="15875" max="15875" width="10.33203125" style="679" customWidth="1"/>
    <col min="15876" max="15876" width="10.88671875" style="679" customWidth="1"/>
    <col min="15877" max="15877" width="9.33203125" style="679" customWidth="1"/>
    <col min="15878" max="15879" width="8.88671875" style="679"/>
    <col min="15880" max="15880" width="9.5546875" style="679" customWidth="1"/>
    <col min="15881" max="16128" width="8.88671875" style="679"/>
    <col min="16129" max="16129" width="44.109375" style="679" bestFit="1" customWidth="1"/>
    <col min="16130" max="16130" width="11.109375" style="679" customWidth="1"/>
    <col min="16131" max="16131" width="10.33203125" style="679" customWidth="1"/>
    <col min="16132" max="16132" width="10.88671875" style="679" customWidth="1"/>
    <col min="16133" max="16133" width="9.33203125" style="679" customWidth="1"/>
    <col min="16134" max="16135" width="8.88671875" style="679"/>
    <col min="16136" max="16136" width="9.5546875" style="679" customWidth="1"/>
    <col min="16137" max="16384" width="8.88671875" style="679"/>
  </cols>
  <sheetData>
    <row r="1" spans="1:22">
      <c r="A1" s="3366" t="s">
        <v>774</v>
      </c>
      <c r="B1" s="3366"/>
      <c r="C1" s="3366"/>
      <c r="D1" s="3366"/>
      <c r="E1" s="3366"/>
      <c r="F1" s="3366"/>
      <c r="G1" s="3366"/>
      <c r="H1" s="3366"/>
      <c r="I1" s="773"/>
      <c r="J1" s="773"/>
      <c r="K1" s="773"/>
    </row>
    <row r="2" spans="1:22">
      <c r="A2" s="3387" t="s">
        <v>41</v>
      </c>
      <c r="B2" s="3387"/>
      <c r="C2" s="3387"/>
      <c r="D2" s="3387"/>
      <c r="E2" s="3387"/>
      <c r="F2" s="3387"/>
      <c r="G2" s="3387"/>
      <c r="H2" s="3387"/>
      <c r="I2" s="825"/>
      <c r="J2" s="825"/>
      <c r="K2" s="825"/>
    </row>
    <row r="3" spans="1:22">
      <c r="A3" s="3387" t="s">
        <v>673</v>
      </c>
      <c r="B3" s="3387"/>
      <c r="C3" s="3387"/>
      <c r="D3" s="3387"/>
      <c r="E3" s="3387"/>
      <c r="F3" s="3387"/>
      <c r="G3" s="3387"/>
      <c r="H3" s="3387"/>
      <c r="I3" s="825"/>
      <c r="J3" s="825"/>
      <c r="K3" s="825"/>
    </row>
    <row r="4" spans="1:22" ht="16.2" thickBot="1">
      <c r="B4" s="737"/>
      <c r="C4" s="737"/>
      <c r="D4" s="737"/>
      <c r="G4" s="3368" t="s">
        <v>672</v>
      </c>
      <c r="H4" s="3368"/>
    </row>
    <row r="5" spans="1:22" ht="19.5" customHeight="1" thickTop="1">
      <c r="A5" s="3388" t="s">
        <v>65</v>
      </c>
      <c r="B5" s="824">
        <f>'35.CBS y-o-y'!B5</f>
        <v>2021</v>
      </c>
      <c r="C5" s="824">
        <f>'35.CBS y-o-y'!C5</f>
        <v>2022</v>
      </c>
      <c r="D5" s="824">
        <f>'35.CBS y-o-y'!D5</f>
        <v>2023</v>
      </c>
      <c r="E5" s="3371" t="str">
        <f>'35.CBS y-o-y'!E5:H5</f>
        <v xml:space="preserve">Changes </v>
      </c>
      <c r="F5" s="3372"/>
      <c r="G5" s="3372"/>
      <c r="H5" s="3373"/>
    </row>
    <row r="6" spans="1:22" ht="19.5" customHeight="1">
      <c r="A6" s="3389"/>
      <c r="B6" s="3364" t="str">
        <f>'35.CBS y-o-y'!B6:B7</f>
        <v>Sep</v>
      </c>
      <c r="C6" s="3364" t="str">
        <f>'35.CBS y-o-y'!C6:C7</f>
        <v xml:space="preserve">Sep (R) </v>
      </c>
      <c r="D6" s="3364" t="str">
        <f>'35.CBS y-o-y'!D6:D7</f>
        <v>Sep (P)</v>
      </c>
      <c r="E6" s="3374" t="str">
        <f>'35.CBS y-o-y'!E6:F6</f>
        <v>2022/23</v>
      </c>
      <c r="F6" s="3376"/>
      <c r="G6" s="3374" t="str">
        <f>'35.CBS y-o-y'!G6:H6</f>
        <v>2023/24</v>
      </c>
      <c r="H6" s="3377"/>
    </row>
    <row r="7" spans="1:22" ht="19.5" customHeight="1">
      <c r="A7" s="3389"/>
      <c r="B7" s="3365"/>
      <c r="C7" s="3365"/>
      <c r="D7" s="3365"/>
      <c r="E7" s="823" t="str">
        <f>'35.CBS y-o-y'!E7</f>
        <v>Amount</v>
      </c>
      <c r="F7" s="823" t="str">
        <f>'35.CBS y-o-y'!F7</f>
        <v>Percent</v>
      </c>
      <c r="G7" s="823" t="str">
        <f>'35.CBS y-o-y'!G7</f>
        <v>Amount</v>
      </c>
      <c r="H7" s="842" t="str">
        <f>'35.CBS y-o-y'!H7</f>
        <v>Percent</v>
      </c>
    </row>
    <row r="8" spans="1:22" ht="24.75" customHeight="1">
      <c r="A8" s="763" t="s">
        <v>772</v>
      </c>
      <c r="B8" s="862">
        <v>4693941.4922465663</v>
      </c>
      <c r="C8" s="862">
        <v>5039109.3819318414</v>
      </c>
      <c r="D8" s="862">
        <v>5702456.3056585379</v>
      </c>
      <c r="E8" s="856">
        <v>345167.88968527503</v>
      </c>
      <c r="F8" s="857">
        <v>7.3534766092722279</v>
      </c>
      <c r="G8" s="856">
        <v>663346.92372669652</v>
      </c>
      <c r="H8" s="855">
        <v>13.163971516577588</v>
      </c>
      <c r="K8" s="684"/>
      <c r="P8" s="684"/>
      <c r="Q8" s="684"/>
      <c r="R8" s="684"/>
      <c r="S8" s="684"/>
      <c r="T8" s="684"/>
      <c r="U8" s="684"/>
      <c r="V8" s="684"/>
    </row>
    <row r="9" spans="1:22" ht="24.75" customHeight="1">
      <c r="A9" s="757" t="s">
        <v>771</v>
      </c>
      <c r="B9" s="853">
        <v>369617.73424877145</v>
      </c>
      <c r="C9" s="853">
        <v>387691.73005750315</v>
      </c>
      <c r="D9" s="853">
        <v>356090.98065899126</v>
      </c>
      <c r="E9" s="853">
        <v>18073.995808731706</v>
      </c>
      <c r="F9" s="854">
        <v>4.8899157518689274</v>
      </c>
      <c r="G9" s="853">
        <v>-31600.749398511893</v>
      </c>
      <c r="H9" s="852">
        <v>-8.150999092455443</v>
      </c>
      <c r="J9" s="685"/>
      <c r="K9" s="685"/>
      <c r="P9" s="684"/>
      <c r="Q9" s="684"/>
      <c r="R9" s="684"/>
      <c r="S9" s="684"/>
      <c r="T9" s="684"/>
      <c r="U9" s="684"/>
      <c r="V9" s="684"/>
    </row>
    <row r="10" spans="1:22" ht="24.75" customHeight="1">
      <c r="A10" s="757" t="s">
        <v>767</v>
      </c>
      <c r="B10" s="853">
        <v>349375.10584351304</v>
      </c>
      <c r="C10" s="853">
        <v>366416.46152232384</v>
      </c>
      <c r="D10" s="853">
        <v>330762.26056464203</v>
      </c>
      <c r="E10" s="853">
        <v>17041.355678810796</v>
      </c>
      <c r="F10" s="854">
        <v>4.877667410695171</v>
      </c>
      <c r="G10" s="853">
        <v>-35654.200957681809</v>
      </c>
      <c r="H10" s="852">
        <v>-9.7305128731258126</v>
      </c>
      <c r="J10" s="685"/>
      <c r="K10" s="685"/>
      <c r="P10" s="684"/>
      <c r="Q10" s="684"/>
      <c r="R10" s="684"/>
      <c r="S10" s="684"/>
      <c r="T10" s="684"/>
      <c r="U10" s="684"/>
      <c r="V10" s="684"/>
    </row>
    <row r="11" spans="1:22" ht="24.75" customHeight="1">
      <c r="A11" s="757" t="s">
        <v>766</v>
      </c>
      <c r="B11" s="853">
        <v>20242.628405258416</v>
      </c>
      <c r="C11" s="853">
        <v>21275.26853517933</v>
      </c>
      <c r="D11" s="853">
        <v>25328.720094349239</v>
      </c>
      <c r="E11" s="853">
        <v>1032.6401299209138</v>
      </c>
      <c r="F11" s="854">
        <v>5.1013144599970301</v>
      </c>
      <c r="G11" s="853">
        <v>4053.4515591699092</v>
      </c>
      <c r="H11" s="852">
        <v>19.052410795508404</v>
      </c>
      <c r="J11" s="685"/>
      <c r="K11" s="685"/>
      <c r="P11" s="684"/>
      <c r="Q11" s="684"/>
      <c r="R11" s="684"/>
      <c r="S11" s="684"/>
      <c r="T11" s="684"/>
      <c r="U11" s="684"/>
      <c r="V11" s="684"/>
    </row>
    <row r="12" spans="1:22" ht="24.75" customHeight="1">
      <c r="A12" s="757" t="s">
        <v>770</v>
      </c>
      <c r="B12" s="853">
        <v>1644380.7721429416</v>
      </c>
      <c r="C12" s="853">
        <v>1333806.7520849088</v>
      </c>
      <c r="D12" s="853">
        <v>1474288.1074096274</v>
      </c>
      <c r="E12" s="853">
        <v>-310574.02005803282</v>
      </c>
      <c r="F12" s="854">
        <v>-18.886989273980362</v>
      </c>
      <c r="G12" s="853">
        <v>140481.35532471864</v>
      </c>
      <c r="H12" s="852">
        <v>10.532361986106945</v>
      </c>
      <c r="J12" s="685"/>
      <c r="K12" s="685"/>
      <c r="P12" s="684"/>
      <c r="Q12" s="684"/>
      <c r="R12" s="684"/>
      <c r="S12" s="684"/>
      <c r="T12" s="684"/>
      <c r="U12" s="684"/>
      <c r="V12" s="684"/>
    </row>
    <row r="13" spans="1:22" ht="24.75" customHeight="1">
      <c r="A13" s="757" t="s">
        <v>767</v>
      </c>
      <c r="B13" s="853">
        <v>1630348.6624394101</v>
      </c>
      <c r="C13" s="853">
        <v>1321069.0605374882</v>
      </c>
      <c r="D13" s="853">
        <v>1461769.6587861571</v>
      </c>
      <c r="E13" s="853">
        <v>-309279.60190192191</v>
      </c>
      <c r="F13" s="854">
        <v>-18.970150927051527</v>
      </c>
      <c r="G13" s="853">
        <v>140700.59824866895</v>
      </c>
      <c r="H13" s="852">
        <v>10.650510442763963</v>
      </c>
      <c r="J13" s="685"/>
      <c r="K13" s="685"/>
      <c r="P13" s="684"/>
      <c r="Q13" s="684"/>
      <c r="R13" s="684"/>
      <c r="S13" s="684"/>
      <c r="T13" s="684"/>
      <c r="U13" s="684"/>
      <c r="V13" s="684"/>
    </row>
    <row r="14" spans="1:22" ht="24.75" customHeight="1">
      <c r="A14" s="757" t="s">
        <v>766</v>
      </c>
      <c r="B14" s="853">
        <v>14032.109703531409</v>
      </c>
      <c r="C14" s="853">
        <v>12737.691547420618</v>
      </c>
      <c r="D14" s="853">
        <v>12518.448623470373</v>
      </c>
      <c r="E14" s="853">
        <v>-1294.4181561107907</v>
      </c>
      <c r="F14" s="854">
        <v>-9.2246866897358224</v>
      </c>
      <c r="G14" s="853">
        <v>-219.24292395024531</v>
      </c>
      <c r="H14" s="852">
        <v>-1.7212139510054472</v>
      </c>
      <c r="J14" s="685"/>
      <c r="K14" s="685"/>
      <c r="P14" s="684"/>
      <c r="Q14" s="684"/>
      <c r="R14" s="684"/>
      <c r="S14" s="684"/>
      <c r="T14" s="684"/>
      <c r="U14" s="684"/>
      <c r="V14" s="684"/>
    </row>
    <row r="15" spans="1:22" ht="24.75" customHeight="1">
      <c r="A15" s="757" t="s">
        <v>769</v>
      </c>
      <c r="B15" s="853">
        <v>2311040.9922115551</v>
      </c>
      <c r="C15" s="853">
        <v>2964868.0321421502</v>
      </c>
      <c r="D15" s="853">
        <v>3488118.6286161509</v>
      </c>
      <c r="E15" s="853">
        <v>653827.03993059509</v>
      </c>
      <c r="F15" s="854">
        <v>28.291451433966735</v>
      </c>
      <c r="G15" s="853">
        <v>523250.59647400072</v>
      </c>
      <c r="H15" s="852">
        <v>17.648360426212506</v>
      </c>
      <c r="J15" s="685"/>
      <c r="K15" s="685"/>
      <c r="P15" s="684"/>
      <c r="Q15" s="684"/>
      <c r="R15" s="684"/>
      <c r="S15" s="684"/>
      <c r="T15" s="684"/>
      <c r="U15" s="684"/>
      <c r="V15" s="684"/>
    </row>
    <row r="16" spans="1:22" ht="24.75" customHeight="1">
      <c r="A16" s="757" t="s">
        <v>767</v>
      </c>
      <c r="B16" s="853">
        <v>2276656.0533188297</v>
      </c>
      <c r="C16" s="853">
        <v>2923667.5212351796</v>
      </c>
      <c r="D16" s="853">
        <v>3442233.4678453021</v>
      </c>
      <c r="E16" s="853">
        <v>647011.46791634988</v>
      </c>
      <c r="F16" s="854">
        <v>28.419377049649601</v>
      </c>
      <c r="G16" s="853">
        <v>518565.94661012245</v>
      </c>
      <c r="H16" s="852">
        <v>17.736830294268234</v>
      </c>
      <c r="J16" s="685"/>
      <c r="K16" s="685"/>
      <c r="P16" s="684"/>
      <c r="Q16" s="684"/>
      <c r="R16" s="684"/>
      <c r="S16" s="684"/>
      <c r="T16" s="684"/>
      <c r="U16" s="684"/>
      <c r="V16" s="684"/>
    </row>
    <row r="17" spans="1:22" ht="24.75" customHeight="1">
      <c r="A17" s="757" t="s">
        <v>766</v>
      </c>
      <c r="B17" s="853">
        <v>34384.938892725193</v>
      </c>
      <c r="C17" s="853">
        <v>41200.510906970638</v>
      </c>
      <c r="D17" s="853">
        <v>45885.160770848706</v>
      </c>
      <c r="E17" s="853">
        <v>6815.5720142454447</v>
      </c>
      <c r="F17" s="854">
        <v>19.821387600858621</v>
      </c>
      <c r="G17" s="853">
        <v>4684.6498638780686</v>
      </c>
      <c r="H17" s="852">
        <v>11.370368378333584</v>
      </c>
      <c r="J17" s="685"/>
      <c r="K17" s="685"/>
      <c r="P17" s="684"/>
      <c r="Q17" s="684"/>
      <c r="R17" s="684"/>
      <c r="S17" s="684"/>
      <c r="T17" s="684"/>
      <c r="U17" s="684"/>
      <c r="V17" s="684"/>
    </row>
    <row r="18" spans="1:22" ht="24.75" customHeight="1">
      <c r="A18" s="757" t="s">
        <v>768</v>
      </c>
      <c r="B18" s="853">
        <v>335363.35219346656</v>
      </c>
      <c r="C18" s="853">
        <v>298000.75366979395</v>
      </c>
      <c r="D18" s="853">
        <v>343958.27584377181</v>
      </c>
      <c r="E18" s="853">
        <v>-37362.598523672612</v>
      </c>
      <c r="F18" s="854">
        <v>-11.140930659029982</v>
      </c>
      <c r="G18" s="853">
        <v>45957.522173977864</v>
      </c>
      <c r="H18" s="852">
        <v>15.421948303158345</v>
      </c>
      <c r="J18" s="685"/>
      <c r="K18" s="685"/>
      <c r="P18" s="684"/>
      <c r="Q18" s="684"/>
      <c r="R18" s="684"/>
      <c r="S18" s="684"/>
      <c r="T18" s="684"/>
      <c r="U18" s="684"/>
      <c r="V18" s="684"/>
    </row>
    <row r="19" spans="1:22" ht="24.75" customHeight="1">
      <c r="A19" s="757" t="s">
        <v>767</v>
      </c>
      <c r="B19" s="853">
        <v>314617.23703595204</v>
      </c>
      <c r="C19" s="853">
        <v>273267.9351067344</v>
      </c>
      <c r="D19" s="853">
        <v>316847.40065245779</v>
      </c>
      <c r="E19" s="853">
        <v>-41349.301929217647</v>
      </c>
      <c r="F19" s="854">
        <v>-13.142732521197676</v>
      </c>
      <c r="G19" s="853">
        <v>43579.465545723389</v>
      </c>
      <c r="H19" s="852">
        <v>15.947522539994271</v>
      </c>
      <c r="J19" s="685"/>
      <c r="K19" s="685"/>
      <c r="P19" s="684"/>
      <c r="Q19" s="684"/>
      <c r="R19" s="684"/>
      <c r="S19" s="684"/>
      <c r="T19" s="684"/>
      <c r="U19" s="684"/>
      <c r="V19" s="684"/>
    </row>
    <row r="20" spans="1:22" ht="24.75" customHeight="1">
      <c r="A20" s="757" t="s">
        <v>766</v>
      </c>
      <c r="B20" s="853">
        <v>20746.115157514501</v>
      </c>
      <c r="C20" s="853">
        <v>24732.818563059576</v>
      </c>
      <c r="D20" s="853">
        <v>27110.875191314044</v>
      </c>
      <c r="E20" s="853">
        <v>3986.7034055450749</v>
      </c>
      <c r="F20" s="854">
        <v>19.216626222673991</v>
      </c>
      <c r="G20" s="853">
        <v>2378.0566282544678</v>
      </c>
      <c r="H20" s="852">
        <v>9.6149843261547385</v>
      </c>
      <c r="J20" s="685"/>
      <c r="K20" s="685"/>
      <c r="P20" s="684"/>
      <c r="Q20" s="684"/>
      <c r="R20" s="684"/>
      <c r="S20" s="684"/>
      <c r="T20" s="684"/>
      <c r="U20" s="684"/>
      <c r="V20" s="684"/>
    </row>
    <row r="21" spans="1:22" ht="24.75" customHeight="1">
      <c r="A21" s="757" t="s">
        <v>765</v>
      </c>
      <c r="B21" s="853">
        <v>33538.641449832503</v>
      </c>
      <c r="C21" s="853">
        <v>54742.113977485489</v>
      </c>
      <c r="D21" s="853">
        <v>40000.313129996292</v>
      </c>
      <c r="E21" s="853">
        <v>21203.472527652986</v>
      </c>
      <c r="F21" s="854">
        <v>63.221023902740335</v>
      </c>
      <c r="G21" s="853">
        <v>-14741.800847489198</v>
      </c>
      <c r="H21" s="852">
        <v>-26.929542497303359</v>
      </c>
      <c r="J21" s="685"/>
      <c r="K21" s="685"/>
      <c r="P21" s="684"/>
      <c r="Q21" s="684"/>
      <c r="R21" s="684"/>
      <c r="S21" s="684"/>
      <c r="T21" s="684"/>
      <c r="U21" s="684"/>
      <c r="V21" s="684"/>
    </row>
    <row r="22" spans="1:22" ht="24.75" customHeight="1">
      <c r="A22" s="763" t="s">
        <v>764</v>
      </c>
      <c r="B22" s="856">
        <v>204705.89054241002</v>
      </c>
      <c r="C22" s="856">
        <v>262163.64761584997</v>
      </c>
      <c r="D22" s="856">
        <v>1195.473</v>
      </c>
      <c r="E22" s="856">
        <v>57457.757073439949</v>
      </c>
      <c r="F22" s="857">
        <v>28.068443424463211</v>
      </c>
      <c r="G22" s="856">
        <v>-260968.17461584997</v>
      </c>
      <c r="H22" s="855">
        <v>-99.543997418836753</v>
      </c>
      <c r="K22" s="684"/>
      <c r="P22" s="684"/>
      <c r="Q22" s="684"/>
      <c r="R22" s="684"/>
      <c r="S22" s="684"/>
      <c r="T22" s="684"/>
      <c r="U22" s="684"/>
      <c r="V22" s="684"/>
    </row>
    <row r="23" spans="1:22" ht="24.75" customHeight="1">
      <c r="A23" s="763" t="s">
        <v>763</v>
      </c>
      <c r="B23" s="856">
        <v>24216.15</v>
      </c>
      <c r="C23" s="856">
        <v>58783.92</v>
      </c>
      <c r="D23" s="856">
        <v>62039.664395092397</v>
      </c>
      <c r="E23" s="856">
        <v>34567.769999999997</v>
      </c>
      <c r="F23" s="857">
        <v>142.74676197496296</v>
      </c>
      <c r="G23" s="856">
        <v>3255.7443950923989</v>
      </c>
      <c r="H23" s="855">
        <v>5.5384948725644687</v>
      </c>
      <c r="K23" s="684"/>
      <c r="P23" s="684"/>
      <c r="Q23" s="684"/>
      <c r="R23" s="684"/>
      <c r="S23" s="684"/>
      <c r="T23" s="684"/>
      <c r="U23" s="684"/>
      <c r="V23" s="684"/>
    </row>
    <row r="24" spans="1:22" ht="24.75" customHeight="1">
      <c r="A24" s="861" t="s">
        <v>762</v>
      </c>
      <c r="B24" s="856">
        <v>1245659.7056670624</v>
      </c>
      <c r="C24" s="856">
        <v>1298966.6156145497</v>
      </c>
      <c r="D24" s="856">
        <v>1485758.3861115992</v>
      </c>
      <c r="E24" s="856">
        <v>53306.909947487293</v>
      </c>
      <c r="F24" s="857">
        <v>4.2794119216484523</v>
      </c>
      <c r="G24" s="856">
        <v>186791.77049704944</v>
      </c>
      <c r="H24" s="855">
        <v>14.380028574381567</v>
      </c>
      <c r="K24" s="684"/>
      <c r="P24" s="684"/>
      <c r="Q24" s="684"/>
      <c r="R24" s="684"/>
      <c r="S24" s="684"/>
      <c r="T24" s="684"/>
      <c r="U24" s="684"/>
      <c r="V24" s="684"/>
    </row>
    <row r="25" spans="1:22" ht="24.75" customHeight="1">
      <c r="A25" s="860" t="s">
        <v>761</v>
      </c>
      <c r="B25" s="853">
        <v>368334.12068801996</v>
      </c>
      <c r="C25" s="853">
        <v>407935.48122114997</v>
      </c>
      <c r="D25" s="853">
        <v>425168.77172087994</v>
      </c>
      <c r="E25" s="853">
        <v>39601.360533130006</v>
      </c>
      <c r="F25" s="854">
        <v>10.751477614715057</v>
      </c>
      <c r="G25" s="853">
        <v>17233.290499729977</v>
      </c>
      <c r="H25" s="852">
        <v>4.2245137510819921</v>
      </c>
      <c r="K25" s="684"/>
      <c r="P25" s="684"/>
      <c r="Q25" s="684"/>
      <c r="R25" s="684"/>
      <c r="S25" s="684"/>
      <c r="T25" s="684"/>
      <c r="U25" s="684"/>
      <c r="V25" s="684"/>
    </row>
    <row r="26" spans="1:22" ht="24.75" customHeight="1">
      <c r="A26" s="860" t="s">
        <v>760</v>
      </c>
      <c r="B26" s="853">
        <v>372075.56682542269</v>
      </c>
      <c r="C26" s="853">
        <v>402702.31270633539</v>
      </c>
      <c r="D26" s="853">
        <v>480944.49040839239</v>
      </c>
      <c r="E26" s="853">
        <v>30626.745880912698</v>
      </c>
      <c r="F26" s="854">
        <v>8.2313241211247608</v>
      </c>
      <c r="G26" s="853">
        <v>78242.177702057001</v>
      </c>
      <c r="H26" s="852">
        <v>19.42928442010561</v>
      </c>
      <c r="K26" s="684"/>
      <c r="P26" s="684"/>
      <c r="Q26" s="684"/>
      <c r="R26" s="684"/>
      <c r="S26" s="684"/>
      <c r="T26" s="684"/>
      <c r="U26" s="684"/>
      <c r="V26" s="684"/>
    </row>
    <row r="27" spans="1:22" ht="24.75" customHeight="1">
      <c r="A27" s="860" t="s">
        <v>759</v>
      </c>
      <c r="B27" s="853">
        <v>118631.1350899136</v>
      </c>
      <c r="C27" s="853">
        <v>144674.1643309315</v>
      </c>
      <c r="D27" s="853">
        <v>164832.02186323574</v>
      </c>
      <c r="E27" s="853">
        <v>26043.029241017895</v>
      </c>
      <c r="F27" s="854">
        <v>21.952946181691011</v>
      </c>
      <c r="G27" s="853">
        <v>20157.857532304246</v>
      </c>
      <c r="H27" s="852">
        <v>13.933280779970245</v>
      </c>
      <c r="K27" s="684"/>
      <c r="P27" s="684"/>
      <c r="Q27" s="684"/>
      <c r="R27" s="684"/>
      <c r="S27" s="684"/>
      <c r="T27" s="684"/>
      <c r="U27" s="684"/>
      <c r="V27" s="684"/>
    </row>
    <row r="28" spans="1:22" ht="24.75" customHeight="1">
      <c r="A28" s="860" t="s">
        <v>758</v>
      </c>
      <c r="B28" s="853">
        <v>386618.88306370605</v>
      </c>
      <c r="C28" s="853">
        <v>343654.65735613275</v>
      </c>
      <c r="D28" s="853">
        <v>414813.10211909114</v>
      </c>
      <c r="E28" s="853">
        <v>-42964.225707573292</v>
      </c>
      <c r="F28" s="854">
        <v>-11.112810985099701</v>
      </c>
      <c r="G28" s="853">
        <v>71158.444762958388</v>
      </c>
      <c r="H28" s="852">
        <v>20.706381607165643</v>
      </c>
      <c r="K28" s="684"/>
      <c r="P28" s="684"/>
      <c r="Q28" s="684"/>
      <c r="R28" s="684"/>
      <c r="S28" s="684"/>
      <c r="T28" s="684"/>
      <c r="U28" s="684"/>
      <c r="V28" s="684"/>
    </row>
    <row r="29" spans="1:22" ht="24.75" customHeight="1">
      <c r="A29" s="763" t="s">
        <v>757</v>
      </c>
      <c r="B29" s="856">
        <v>6168523.2384560397</v>
      </c>
      <c r="C29" s="856">
        <v>6659023.5651622415</v>
      </c>
      <c r="D29" s="856">
        <v>7251449.8291652296</v>
      </c>
      <c r="E29" s="856">
        <v>490500.32670620177</v>
      </c>
      <c r="F29" s="857">
        <v>7.951665378324364</v>
      </c>
      <c r="G29" s="856">
        <v>592426.26400298811</v>
      </c>
      <c r="H29" s="855">
        <v>8.8965935952286141</v>
      </c>
      <c r="J29" s="859"/>
      <c r="K29" s="684"/>
      <c r="P29" s="684"/>
      <c r="Q29" s="684"/>
      <c r="R29" s="684"/>
      <c r="S29" s="684"/>
      <c r="T29" s="684"/>
      <c r="U29" s="684"/>
      <c r="V29" s="684"/>
    </row>
    <row r="30" spans="1:22" ht="24.75" customHeight="1">
      <c r="A30" s="820" t="s">
        <v>756</v>
      </c>
      <c r="B30" s="856">
        <v>427334.87368613307</v>
      </c>
      <c r="C30" s="856">
        <v>449047.53865461837</v>
      </c>
      <c r="D30" s="856">
        <v>525732.22263740061</v>
      </c>
      <c r="E30" s="856">
        <v>21712.664968485304</v>
      </c>
      <c r="F30" s="857">
        <v>5.0809485266659324</v>
      </c>
      <c r="G30" s="856">
        <v>76684.68398278224</v>
      </c>
      <c r="H30" s="855">
        <v>17.077186128786177</v>
      </c>
      <c r="K30" s="684"/>
      <c r="P30" s="684"/>
      <c r="Q30" s="684"/>
      <c r="R30" s="684"/>
      <c r="S30" s="684"/>
      <c r="T30" s="684"/>
      <c r="U30" s="684"/>
      <c r="V30" s="684"/>
    </row>
    <row r="31" spans="1:22" ht="24.75" customHeight="1">
      <c r="A31" s="757" t="s">
        <v>755</v>
      </c>
      <c r="B31" s="853">
        <v>98350.817566346988</v>
      </c>
      <c r="C31" s="853">
        <v>100550.48877069748</v>
      </c>
      <c r="D31" s="853">
        <v>89398.724910490491</v>
      </c>
      <c r="E31" s="853">
        <v>2199.6712043504958</v>
      </c>
      <c r="F31" s="854">
        <v>2.2365560945811236</v>
      </c>
      <c r="G31" s="853">
        <v>-11151.763860206993</v>
      </c>
      <c r="H31" s="852">
        <v>-11.090710742976368</v>
      </c>
      <c r="K31" s="684"/>
      <c r="P31" s="684"/>
      <c r="Q31" s="684"/>
      <c r="R31" s="684"/>
      <c r="S31" s="684"/>
      <c r="T31" s="684"/>
      <c r="U31" s="684"/>
      <c r="V31" s="684"/>
    </row>
    <row r="32" spans="1:22" ht="24.75" customHeight="1">
      <c r="A32" s="757" t="s">
        <v>754</v>
      </c>
      <c r="B32" s="853">
        <v>170326.5605527299</v>
      </c>
      <c r="C32" s="853">
        <v>210723.02382839</v>
      </c>
      <c r="D32" s="853">
        <v>243787.93625138997</v>
      </c>
      <c r="E32" s="853">
        <v>40396.463275660091</v>
      </c>
      <c r="F32" s="854">
        <v>23.717066289936682</v>
      </c>
      <c r="G32" s="853">
        <v>33064.912422999972</v>
      </c>
      <c r="H32" s="852">
        <v>15.691172147343327</v>
      </c>
      <c r="K32" s="684"/>
      <c r="P32" s="684"/>
      <c r="Q32" s="684"/>
      <c r="R32" s="684"/>
      <c r="S32" s="684"/>
      <c r="T32" s="684"/>
      <c r="U32" s="684"/>
      <c r="V32" s="684"/>
    </row>
    <row r="33" spans="1:22" ht="24.75" customHeight="1">
      <c r="A33" s="757" t="s">
        <v>753</v>
      </c>
      <c r="B33" s="858">
        <v>2211.3454855485061</v>
      </c>
      <c r="C33" s="858">
        <v>2784.3610834731826</v>
      </c>
      <c r="D33" s="858">
        <v>3225.6204597092274</v>
      </c>
      <c r="E33" s="853">
        <v>573.01559792467651</v>
      </c>
      <c r="F33" s="854">
        <v>25.912531608897137</v>
      </c>
      <c r="G33" s="853">
        <v>441.25937623604477</v>
      </c>
      <c r="H33" s="852">
        <v>15.847778467210242</v>
      </c>
      <c r="K33" s="684"/>
      <c r="P33" s="684"/>
      <c r="Q33" s="684"/>
      <c r="R33" s="684"/>
      <c r="S33" s="684"/>
      <c r="T33" s="684"/>
      <c r="U33" s="684"/>
      <c r="V33" s="684"/>
    </row>
    <row r="34" spans="1:22" ht="24.75" customHeight="1">
      <c r="A34" s="757" t="s">
        <v>752</v>
      </c>
      <c r="B34" s="853">
        <v>156024.71606500767</v>
      </c>
      <c r="C34" s="853">
        <v>134809.19095555766</v>
      </c>
      <c r="D34" s="853">
        <v>189127.64699931093</v>
      </c>
      <c r="E34" s="853">
        <v>-21215.525109450013</v>
      </c>
      <c r="F34" s="854">
        <v>-13.597541238665398</v>
      </c>
      <c r="G34" s="853">
        <v>54318.456043753278</v>
      </c>
      <c r="H34" s="852">
        <v>40.292843283704869</v>
      </c>
      <c r="K34" s="684"/>
      <c r="P34" s="684"/>
      <c r="Q34" s="684"/>
      <c r="R34" s="684"/>
      <c r="S34" s="684"/>
      <c r="T34" s="684"/>
      <c r="U34" s="684"/>
      <c r="V34" s="684"/>
    </row>
    <row r="35" spans="1:22" ht="24.75" customHeight="1">
      <c r="A35" s="757" t="s">
        <v>751</v>
      </c>
      <c r="B35" s="853">
        <v>421.43401649999998</v>
      </c>
      <c r="C35" s="853">
        <v>180.47401649999998</v>
      </c>
      <c r="D35" s="853">
        <v>192.29401649999997</v>
      </c>
      <c r="E35" s="853">
        <v>-240.96</v>
      </c>
      <c r="F35" s="854">
        <v>-57.176210406831274</v>
      </c>
      <c r="G35" s="853">
        <v>11.819999999999993</v>
      </c>
      <c r="H35" s="852">
        <v>6.5494192622459844</v>
      </c>
      <c r="K35" s="684"/>
      <c r="P35" s="684"/>
      <c r="Q35" s="684"/>
      <c r="R35" s="684"/>
      <c r="S35" s="684"/>
      <c r="T35" s="684"/>
      <c r="U35" s="684"/>
      <c r="V35" s="684"/>
    </row>
    <row r="36" spans="1:22" ht="24.75" customHeight="1">
      <c r="A36" s="820" t="s">
        <v>750</v>
      </c>
      <c r="B36" s="856">
        <v>5344460.6595232049</v>
      </c>
      <c r="C36" s="856">
        <v>5866565.7471521348</v>
      </c>
      <c r="D36" s="856">
        <v>6274603.7034907909</v>
      </c>
      <c r="E36" s="856">
        <v>522105.08762892988</v>
      </c>
      <c r="F36" s="857">
        <v>9.7690884242659646</v>
      </c>
      <c r="G36" s="856">
        <v>408037.95633865613</v>
      </c>
      <c r="H36" s="855">
        <v>6.9553120841905516</v>
      </c>
      <c r="K36" s="684"/>
      <c r="P36" s="684"/>
      <c r="Q36" s="684"/>
      <c r="R36" s="684"/>
      <c r="S36" s="684"/>
      <c r="T36" s="684"/>
      <c r="U36" s="684"/>
      <c r="V36" s="684"/>
    </row>
    <row r="37" spans="1:22" ht="24.75" customHeight="1">
      <c r="A37" s="757" t="s">
        <v>749</v>
      </c>
      <c r="B37" s="853">
        <v>711371.00000000012</v>
      </c>
      <c r="C37" s="853">
        <v>861298.05000000028</v>
      </c>
      <c r="D37" s="853">
        <v>1037583.3500000001</v>
      </c>
      <c r="E37" s="853">
        <v>149927.05000000016</v>
      </c>
      <c r="F37" s="854">
        <v>21.075788864038618</v>
      </c>
      <c r="G37" s="853">
        <v>176285.29999999981</v>
      </c>
      <c r="H37" s="852">
        <v>20.467398016284811</v>
      </c>
      <c r="K37" s="684"/>
      <c r="P37" s="684"/>
      <c r="Q37" s="684"/>
      <c r="R37" s="684"/>
      <c r="S37" s="684"/>
      <c r="T37" s="684"/>
      <c r="U37" s="684"/>
      <c r="V37" s="684"/>
    </row>
    <row r="38" spans="1:22" ht="24.75" customHeight="1">
      <c r="A38" s="758" t="s">
        <v>748</v>
      </c>
      <c r="B38" s="853">
        <v>8405.3416664149991</v>
      </c>
      <c r="C38" s="853">
        <v>6075.4242512800001</v>
      </c>
      <c r="D38" s="853">
        <v>5892.1719962274992</v>
      </c>
      <c r="E38" s="853">
        <v>-2329.9174151349989</v>
      </c>
      <c r="F38" s="854">
        <v>-27.719484913321114</v>
      </c>
      <c r="G38" s="853">
        <v>-183.25225505250091</v>
      </c>
      <c r="H38" s="852">
        <v>-3.0162873813115594</v>
      </c>
      <c r="K38" s="684"/>
      <c r="P38" s="684"/>
      <c r="Q38" s="684"/>
      <c r="R38" s="684"/>
      <c r="S38" s="684"/>
      <c r="T38" s="684"/>
      <c r="U38" s="684"/>
      <c r="V38" s="684"/>
    </row>
    <row r="39" spans="1:22" ht="24.75" customHeight="1">
      <c r="A39" s="838" t="s">
        <v>747</v>
      </c>
      <c r="B39" s="853">
        <v>218873.39874313909</v>
      </c>
      <c r="C39" s="853">
        <v>235945.33136019015</v>
      </c>
      <c r="D39" s="853">
        <v>252610.69874479371</v>
      </c>
      <c r="E39" s="853">
        <v>17071.932617051061</v>
      </c>
      <c r="F39" s="854">
        <v>7.7999120565062308</v>
      </c>
      <c r="G39" s="853">
        <v>16665.367384603567</v>
      </c>
      <c r="H39" s="852">
        <v>7.0632325244708918</v>
      </c>
      <c r="K39" s="684"/>
      <c r="P39" s="684"/>
      <c r="Q39" s="684"/>
      <c r="R39" s="684"/>
      <c r="S39" s="684"/>
      <c r="T39" s="684"/>
      <c r="U39" s="684"/>
      <c r="V39" s="684"/>
    </row>
    <row r="40" spans="1:22" ht="24.75" customHeight="1">
      <c r="A40" s="716" t="s">
        <v>746</v>
      </c>
      <c r="B40" s="853">
        <v>1284.9464785299999</v>
      </c>
      <c r="C40" s="853">
        <v>916.58703632000004</v>
      </c>
      <c r="D40" s="853">
        <v>401.78959356999997</v>
      </c>
      <c r="E40" s="853">
        <v>-368.35944220999988</v>
      </c>
      <c r="F40" s="854">
        <v>-28.667298472338643</v>
      </c>
      <c r="G40" s="853">
        <v>-514.79744275000007</v>
      </c>
      <c r="H40" s="852">
        <v>-56.16460001625785</v>
      </c>
      <c r="K40" s="684"/>
      <c r="P40" s="684"/>
      <c r="Q40" s="684"/>
      <c r="R40" s="684"/>
      <c r="S40" s="684"/>
      <c r="T40" s="684"/>
      <c r="U40" s="684"/>
      <c r="V40" s="684"/>
    </row>
    <row r="41" spans="1:22" ht="24.75" customHeight="1">
      <c r="A41" s="836" t="s">
        <v>745</v>
      </c>
      <c r="B41" s="853">
        <v>217588.45226460908</v>
      </c>
      <c r="C41" s="853">
        <v>235028.74432387014</v>
      </c>
      <c r="D41" s="853">
        <v>252208.90915122372</v>
      </c>
      <c r="E41" s="853">
        <v>17440.292059261061</v>
      </c>
      <c r="F41" s="854">
        <v>8.0152654599757618</v>
      </c>
      <c r="G41" s="853">
        <v>17180.164827353583</v>
      </c>
      <c r="H41" s="852">
        <v>7.3098143279356833</v>
      </c>
      <c r="K41" s="684"/>
      <c r="P41" s="684"/>
      <c r="Q41" s="684"/>
      <c r="R41" s="684"/>
      <c r="S41" s="684"/>
      <c r="T41" s="684"/>
      <c r="U41" s="684"/>
      <c r="V41" s="684"/>
    </row>
    <row r="42" spans="1:22" ht="24.75" customHeight="1">
      <c r="A42" s="715" t="s">
        <v>744</v>
      </c>
      <c r="B42" s="853">
        <v>4405779.6600883007</v>
      </c>
      <c r="C42" s="853">
        <v>4763212.6471440038</v>
      </c>
      <c r="D42" s="853">
        <v>4978493.6414890699</v>
      </c>
      <c r="E42" s="853">
        <v>357432.98705570307</v>
      </c>
      <c r="F42" s="854">
        <v>8.1128203095054321</v>
      </c>
      <c r="G42" s="853">
        <v>215280.99434506614</v>
      </c>
      <c r="H42" s="852">
        <v>4.5196595300893705</v>
      </c>
      <c r="K42" s="684"/>
      <c r="P42" s="684"/>
      <c r="Q42" s="684"/>
      <c r="R42" s="684"/>
      <c r="S42" s="684"/>
      <c r="T42" s="684"/>
      <c r="U42" s="684"/>
      <c r="V42" s="684"/>
    </row>
    <row r="43" spans="1:22" ht="24.75" customHeight="1">
      <c r="A43" s="716" t="s">
        <v>743</v>
      </c>
      <c r="B43" s="853">
        <v>4319464.0044595795</v>
      </c>
      <c r="C43" s="853">
        <v>4645220.7765986854</v>
      </c>
      <c r="D43" s="853">
        <v>4830625.9635742726</v>
      </c>
      <c r="E43" s="853">
        <v>325756.77213910595</v>
      </c>
      <c r="F43" s="854">
        <v>7.5416017312051276</v>
      </c>
      <c r="G43" s="853">
        <v>185405.18697558716</v>
      </c>
      <c r="H43" s="852">
        <v>3.9913105510421869</v>
      </c>
      <c r="K43" s="684"/>
      <c r="P43" s="684"/>
      <c r="Q43" s="684"/>
      <c r="R43" s="684"/>
      <c r="S43" s="684"/>
      <c r="T43" s="684"/>
      <c r="U43" s="684"/>
      <c r="V43" s="684"/>
    </row>
    <row r="44" spans="1:22" ht="24.75" customHeight="1">
      <c r="A44" s="837" t="s">
        <v>742</v>
      </c>
      <c r="B44" s="853">
        <v>2758560.7276656199</v>
      </c>
      <c r="C44" s="853">
        <v>2964944.4234050019</v>
      </c>
      <c r="D44" s="853">
        <v>3043694.4173900015</v>
      </c>
      <c r="E44" s="853">
        <v>206383.69573938195</v>
      </c>
      <c r="F44" s="854">
        <v>7.4815715916477306</v>
      </c>
      <c r="G44" s="853">
        <v>78749.993984999601</v>
      </c>
      <c r="H44" s="852">
        <v>2.6560360917174131</v>
      </c>
      <c r="K44" s="684"/>
      <c r="P44" s="684"/>
      <c r="Q44" s="684"/>
      <c r="R44" s="684"/>
      <c r="S44" s="684"/>
      <c r="T44" s="684"/>
      <c r="U44" s="684"/>
      <c r="V44" s="684"/>
    </row>
    <row r="45" spans="1:22" ht="24.75" customHeight="1">
      <c r="A45" s="837" t="s">
        <v>741</v>
      </c>
      <c r="B45" s="853">
        <v>1560903.2767939596</v>
      </c>
      <c r="C45" s="853">
        <v>1680276.353193684</v>
      </c>
      <c r="D45" s="853">
        <v>1786931.5461842716</v>
      </c>
      <c r="E45" s="853">
        <v>119373.07639972446</v>
      </c>
      <c r="F45" s="854">
        <v>7.6476920879372203</v>
      </c>
      <c r="G45" s="853">
        <v>106655.19299058756</v>
      </c>
      <c r="H45" s="852">
        <v>6.3474792576750332</v>
      </c>
      <c r="K45" s="684"/>
      <c r="P45" s="684"/>
      <c r="Q45" s="684"/>
      <c r="R45" s="684"/>
      <c r="S45" s="684"/>
      <c r="T45" s="684"/>
      <c r="U45" s="684"/>
      <c r="V45" s="684"/>
    </row>
    <row r="46" spans="1:22" ht="24.75" customHeight="1">
      <c r="A46" s="836" t="s">
        <v>740</v>
      </c>
      <c r="B46" s="853">
        <v>86315.655628721666</v>
      </c>
      <c r="C46" s="853">
        <v>117991.87054531864</v>
      </c>
      <c r="D46" s="853">
        <v>147867.67791479724</v>
      </c>
      <c r="E46" s="853">
        <v>31676.214916596975</v>
      </c>
      <c r="F46" s="854">
        <v>36.698110772452573</v>
      </c>
      <c r="G46" s="853">
        <v>29875.8073694786</v>
      </c>
      <c r="H46" s="852">
        <v>25.320225225180931</v>
      </c>
      <c r="K46" s="684"/>
      <c r="P46" s="684"/>
      <c r="Q46" s="684"/>
      <c r="R46" s="684"/>
      <c r="S46" s="684"/>
      <c r="T46" s="684"/>
      <c r="U46" s="684"/>
      <c r="V46" s="684"/>
    </row>
    <row r="47" spans="1:22" ht="24.75" customHeight="1">
      <c r="A47" s="758" t="s">
        <v>739</v>
      </c>
      <c r="B47" s="853">
        <v>31.25902535000008</v>
      </c>
      <c r="C47" s="853">
        <v>34.294396659999997</v>
      </c>
      <c r="D47" s="853">
        <v>23.841260699999996</v>
      </c>
      <c r="E47" s="853">
        <v>3.0353713099999169</v>
      </c>
      <c r="F47" s="854">
        <v>9.7103837244237976</v>
      </c>
      <c r="G47" s="853">
        <v>-10.453135960000001</v>
      </c>
      <c r="H47" s="852">
        <v>-30.480594435394281</v>
      </c>
      <c r="K47" s="684"/>
      <c r="P47" s="684"/>
      <c r="Q47" s="684"/>
      <c r="R47" s="684"/>
      <c r="S47" s="684"/>
      <c r="T47" s="684"/>
      <c r="U47" s="684"/>
      <c r="V47" s="684"/>
    </row>
    <row r="48" spans="1:22" ht="24.75" customHeight="1">
      <c r="A48" s="851" t="s">
        <v>738</v>
      </c>
      <c r="B48" s="849">
        <v>0</v>
      </c>
      <c r="C48" s="849">
        <v>0</v>
      </c>
      <c r="D48" s="849">
        <v>0</v>
      </c>
      <c r="E48" s="849">
        <v>0</v>
      </c>
      <c r="F48" s="850"/>
      <c r="G48" s="849">
        <v>0</v>
      </c>
      <c r="H48" s="848"/>
      <c r="K48" s="684"/>
      <c r="P48" s="684"/>
      <c r="Q48" s="684"/>
      <c r="R48" s="684"/>
      <c r="S48" s="684"/>
      <c r="T48" s="684"/>
      <c r="U48" s="684"/>
      <c r="V48" s="684"/>
    </row>
    <row r="49" spans="1:22" ht="16.2" thickBot="1">
      <c r="A49" s="847" t="s">
        <v>737</v>
      </c>
      <c r="B49" s="845">
        <v>396727.71160339651</v>
      </c>
      <c r="C49" s="845">
        <v>343410.27771980525</v>
      </c>
      <c r="D49" s="845">
        <v>451113.90368891082</v>
      </c>
      <c r="E49" s="845">
        <v>-53317.433883591264</v>
      </c>
      <c r="F49" s="846">
        <v>-13.439301648000834</v>
      </c>
      <c r="G49" s="845">
        <v>107703.62596910557</v>
      </c>
      <c r="H49" s="844">
        <v>31.362959397791506</v>
      </c>
      <c r="K49" s="684"/>
      <c r="P49" s="684"/>
      <c r="Q49" s="684"/>
      <c r="R49" s="684"/>
      <c r="S49" s="684"/>
      <c r="T49" s="684"/>
      <c r="U49" s="684"/>
      <c r="V49" s="684"/>
    </row>
    <row r="50" spans="1:22" ht="16.2" thickTop="1">
      <c r="P50" s="684"/>
      <c r="Q50" s="684"/>
      <c r="R50" s="684"/>
      <c r="S50" s="684"/>
      <c r="T50" s="684"/>
      <c r="U50" s="684"/>
      <c r="V50" s="684"/>
    </row>
    <row r="51" spans="1:22">
      <c r="P51" s="684"/>
    </row>
    <row r="52" spans="1:22">
      <c r="P52" s="684"/>
    </row>
    <row r="53" spans="1:22">
      <c r="P53" s="684"/>
    </row>
    <row r="54" spans="1:22">
      <c r="P54" s="684"/>
    </row>
    <row r="55" spans="1:22">
      <c r="P55" s="684"/>
    </row>
    <row r="56" spans="1:22">
      <c r="P56" s="684"/>
    </row>
    <row r="57" spans="1:22">
      <c r="P57" s="684"/>
    </row>
    <row r="58" spans="1:22">
      <c r="P58" s="68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topLeftCell="A37" zoomScale="90" zoomScaleNormal="90" workbookViewId="0">
      <selection activeCell="L51" sqref="L51"/>
    </sheetView>
  </sheetViews>
  <sheetFormatPr defaultColWidth="11" defaultRowHeight="17.100000000000001" customHeight="1"/>
  <cols>
    <col min="1" max="1" width="53.5546875" style="680" bestFit="1" customWidth="1"/>
    <col min="2" max="2" width="13.33203125" style="680" customWidth="1"/>
    <col min="3" max="3" width="13.6640625" style="680" bestFit="1" customWidth="1"/>
    <col min="4" max="4" width="14" style="680" customWidth="1"/>
    <col min="5" max="5" width="13.44140625" style="680" customWidth="1"/>
    <col min="6" max="6" width="11.109375" style="680" bestFit="1" customWidth="1"/>
    <col min="7" max="7" width="8.5546875" style="680" customWidth="1"/>
    <col min="8" max="8" width="11.109375" style="680" bestFit="1" customWidth="1"/>
    <col min="9" max="9" width="8.5546875" style="680" bestFit="1" customWidth="1"/>
    <col min="10" max="250" width="11" style="679"/>
    <col min="251" max="251" width="46.6640625" style="679" bestFit="1" customWidth="1"/>
    <col min="252" max="252" width="11.88671875" style="679" customWidth="1"/>
    <col min="253" max="253" width="12.44140625" style="679" customWidth="1"/>
    <col min="254" max="254" width="12.5546875" style="679" customWidth="1"/>
    <col min="255" max="255" width="11.6640625" style="679" customWidth="1"/>
    <col min="256" max="256" width="10.6640625" style="679" customWidth="1"/>
    <col min="257" max="257" width="2.44140625" style="679" bestFit="1" customWidth="1"/>
    <col min="258" max="258" width="8.5546875" style="679" customWidth="1"/>
    <col min="259" max="259" width="12.44140625" style="679" customWidth="1"/>
    <col min="260" max="260" width="2.109375" style="679" customWidth="1"/>
    <col min="261" max="261" width="9.44140625" style="679" customWidth="1"/>
    <col min="262" max="506" width="11" style="679"/>
    <col min="507" max="507" width="46.6640625" style="679" bestFit="1" customWidth="1"/>
    <col min="508" max="508" width="11.88671875" style="679" customWidth="1"/>
    <col min="509" max="509" width="12.44140625" style="679" customWidth="1"/>
    <col min="510" max="510" width="12.5546875" style="679" customWidth="1"/>
    <col min="511" max="511" width="11.6640625" style="679" customWidth="1"/>
    <col min="512" max="512" width="10.6640625" style="679" customWidth="1"/>
    <col min="513" max="513" width="2.44140625" style="679" bestFit="1" customWidth="1"/>
    <col min="514" max="514" width="8.5546875" style="679" customWidth="1"/>
    <col min="515" max="515" width="12.44140625" style="679" customWidth="1"/>
    <col min="516" max="516" width="2.109375" style="679" customWidth="1"/>
    <col min="517" max="517" width="9.44140625" style="679" customWidth="1"/>
    <col min="518" max="762" width="11" style="679"/>
    <col min="763" max="763" width="46.6640625" style="679" bestFit="1" customWidth="1"/>
    <col min="764" max="764" width="11.88671875" style="679" customWidth="1"/>
    <col min="765" max="765" width="12.44140625" style="679" customWidth="1"/>
    <col min="766" max="766" width="12.5546875" style="679" customWidth="1"/>
    <col min="767" max="767" width="11.6640625" style="679" customWidth="1"/>
    <col min="768" max="768" width="10.6640625" style="679" customWidth="1"/>
    <col min="769" max="769" width="2.44140625" style="679" bestFit="1" customWidth="1"/>
    <col min="770" max="770" width="8.5546875" style="679" customWidth="1"/>
    <col min="771" max="771" width="12.44140625" style="679" customWidth="1"/>
    <col min="772" max="772" width="2.109375" style="679" customWidth="1"/>
    <col min="773" max="773" width="9.44140625" style="679" customWidth="1"/>
    <col min="774" max="1018" width="11" style="679"/>
    <col min="1019" max="1019" width="46.6640625" style="679" bestFit="1" customWidth="1"/>
    <col min="1020" max="1020" width="11.88671875" style="679" customWidth="1"/>
    <col min="1021" max="1021" width="12.44140625" style="679" customWidth="1"/>
    <col min="1022" max="1022" width="12.5546875" style="679" customWidth="1"/>
    <col min="1023" max="1023" width="11.6640625" style="679" customWidth="1"/>
    <col min="1024" max="1024" width="10.6640625" style="679" customWidth="1"/>
    <col min="1025" max="1025" width="2.44140625" style="679" bestFit="1" customWidth="1"/>
    <col min="1026" max="1026" width="8.5546875" style="679" customWidth="1"/>
    <col min="1027" max="1027" width="12.44140625" style="679" customWidth="1"/>
    <col min="1028" max="1028" width="2.109375" style="679" customWidth="1"/>
    <col min="1029" max="1029" width="9.44140625" style="679" customWidth="1"/>
    <col min="1030" max="1274" width="11" style="679"/>
    <col min="1275" max="1275" width="46.6640625" style="679" bestFit="1" customWidth="1"/>
    <col min="1276" max="1276" width="11.88671875" style="679" customWidth="1"/>
    <col min="1277" max="1277" width="12.44140625" style="679" customWidth="1"/>
    <col min="1278" max="1278" width="12.5546875" style="679" customWidth="1"/>
    <col min="1279" max="1279" width="11.6640625" style="679" customWidth="1"/>
    <col min="1280" max="1280" width="10.6640625" style="679" customWidth="1"/>
    <col min="1281" max="1281" width="2.44140625" style="679" bestFit="1" customWidth="1"/>
    <col min="1282" max="1282" width="8.5546875" style="679" customWidth="1"/>
    <col min="1283" max="1283" width="12.44140625" style="679" customWidth="1"/>
    <col min="1284" max="1284" width="2.109375" style="679" customWidth="1"/>
    <col min="1285" max="1285" width="9.44140625" style="679" customWidth="1"/>
    <col min="1286" max="1530" width="11" style="679"/>
    <col min="1531" max="1531" width="46.6640625" style="679" bestFit="1" customWidth="1"/>
    <col min="1532" max="1532" width="11.88671875" style="679" customWidth="1"/>
    <col min="1533" max="1533" width="12.44140625" style="679" customWidth="1"/>
    <col min="1534" max="1534" width="12.5546875" style="679" customWidth="1"/>
    <col min="1535" max="1535" width="11.6640625" style="679" customWidth="1"/>
    <col min="1536" max="1536" width="10.6640625" style="679" customWidth="1"/>
    <col min="1537" max="1537" width="2.44140625" style="679" bestFit="1" customWidth="1"/>
    <col min="1538" max="1538" width="8.5546875" style="679" customWidth="1"/>
    <col min="1539" max="1539" width="12.44140625" style="679" customWidth="1"/>
    <col min="1540" max="1540" width="2.109375" style="679" customWidth="1"/>
    <col min="1541" max="1541" width="9.44140625" style="679" customWidth="1"/>
    <col min="1542" max="1786" width="11" style="679"/>
    <col min="1787" max="1787" width="46.6640625" style="679" bestFit="1" customWidth="1"/>
    <col min="1788" max="1788" width="11.88671875" style="679" customWidth="1"/>
    <col min="1789" max="1789" width="12.44140625" style="679" customWidth="1"/>
    <col min="1790" max="1790" width="12.5546875" style="679" customWidth="1"/>
    <col min="1791" max="1791" width="11.6640625" style="679" customWidth="1"/>
    <col min="1792" max="1792" width="10.6640625" style="679" customWidth="1"/>
    <col min="1793" max="1793" width="2.44140625" style="679" bestFit="1" customWidth="1"/>
    <col min="1794" max="1794" width="8.5546875" style="679" customWidth="1"/>
    <col min="1795" max="1795" width="12.44140625" style="679" customWidth="1"/>
    <col min="1796" max="1796" width="2.109375" style="679" customWidth="1"/>
    <col min="1797" max="1797" width="9.44140625" style="679" customWidth="1"/>
    <col min="1798" max="2042" width="11" style="679"/>
    <col min="2043" max="2043" width="46.6640625" style="679" bestFit="1" customWidth="1"/>
    <col min="2044" max="2044" width="11.88671875" style="679" customWidth="1"/>
    <col min="2045" max="2045" width="12.44140625" style="679" customWidth="1"/>
    <col min="2046" max="2046" width="12.5546875" style="679" customWidth="1"/>
    <col min="2047" max="2047" width="11.6640625" style="679" customWidth="1"/>
    <col min="2048" max="2048" width="10.6640625" style="679" customWidth="1"/>
    <col min="2049" max="2049" width="2.44140625" style="679" bestFit="1" customWidth="1"/>
    <col min="2050" max="2050" width="8.5546875" style="679" customWidth="1"/>
    <col min="2051" max="2051" width="12.44140625" style="679" customWidth="1"/>
    <col min="2052" max="2052" width="2.109375" style="679" customWidth="1"/>
    <col min="2053" max="2053" width="9.44140625" style="679" customWidth="1"/>
    <col min="2054" max="2298" width="11" style="679"/>
    <col min="2299" max="2299" width="46.6640625" style="679" bestFit="1" customWidth="1"/>
    <col min="2300" max="2300" width="11.88671875" style="679" customWidth="1"/>
    <col min="2301" max="2301" width="12.44140625" style="679" customWidth="1"/>
    <col min="2302" max="2302" width="12.5546875" style="679" customWidth="1"/>
    <col min="2303" max="2303" width="11.6640625" style="679" customWidth="1"/>
    <col min="2304" max="2304" width="10.6640625" style="679" customWidth="1"/>
    <col min="2305" max="2305" width="2.44140625" style="679" bestFit="1" customWidth="1"/>
    <col min="2306" max="2306" width="8.5546875" style="679" customWidth="1"/>
    <col min="2307" max="2307" width="12.44140625" style="679" customWidth="1"/>
    <col min="2308" max="2308" width="2.109375" style="679" customWidth="1"/>
    <col min="2309" max="2309" width="9.44140625" style="679" customWidth="1"/>
    <col min="2310" max="2554" width="11" style="679"/>
    <col min="2555" max="2555" width="46.6640625" style="679" bestFit="1" customWidth="1"/>
    <col min="2556" max="2556" width="11.88671875" style="679" customWidth="1"/>
    <col min="2557" max="2557" width="12.44140625" style="679" customWidth="1"/>
    <col min="2558" max="2558" width="12.5546875" style="679" customWidth="1"/>
    <col min="2559" max="2559" width="11.6640625" style="679" customWidth="1"/>
    <col min="2560" max="2560" width="10.6640625" style="679" customWidth="1"/>
    <col min="2561" max="2561" width="2.44140625" style="679" bestFit="1" customWidth="1"/>
    <col min="2562" max="2562" width="8.5546875" style="679" customWidth="1"/>
    <col min="2563" max="2563" width="12.44140625" style="679" customWidth="1"/>
    <col min="2564" max="2564" width="2.109375" style="679" customWidth="1"/>
    <col min="2565" max="2565" width="9.44140625" style="679" customWidth="1"/>
    <col min="2566" max="2810" width="11" style="679"/>
    <col min="2811" max="2811" width="46.6640625" style="679" bestFit="1" customWidth="1"/>
    <col min="2812" max="2812" width="11.88671875" style="679" customWidth="1"/>
    <col min="2813" max="2813" width="12.44140625" style="679" customWidth="1"/>
    <col min="2814" max="2814" width="12.5546875" style="679" customWidth="1"/>
    <col min="2815" max="2815" width="11.6640625" style="679" customWidth="1"/>
    <col min="2816" max="2816" width="10.6640625" style="679" customWidth="1"/>
    <col min="2817" max="2817" width="2.44140625" style="679" bestFit="1" customWidth="1"/>
    <col min="2818" max="2818" width="8.5546875" style="679" customWidth="1"/>
    <col min="2819" max="2819" width="12.44140625" style="679" customWidth="1"/>
    <col min="2820" max="2820" width="2.109375" style="679" customWidth="1"/>
    <col min="2821" max="2821" width="9.44140625" style="679" customWidth="1"/>
    <col min="2822" max="3066" width="11" style="679"/>
    <col min="3067" max="3067" width="46.6640625" style="679" bestFit="1" customWidth="1"/>
    <col min="3068" max="3068" width="11.88671875" style="679" customWidth="1"/>
    <col min="3069" max="3069" width="12.44140625" style="679" customWidth="1"/>
    <col min="3070" max="3070" width="12.5546875" style="679" customWidth="1"/>
    <col min="3071" max="3071" width="11.6640625" style="679" customWidth="1"/>
    <col min="3072" max="3072" width="10.6640625" style="679" customWidth="1"/>
    <col min="3073" max="3073" width="2.44140625" style="679" bestFit="1" customWidth="1"/>
    <col min="3074" max="3074" width="8.5546875" style="679" customWidth="1"/>
    <col min="3075" max="3075" width="12.44140625" style="679" customWidth="1"/>
    <col min="3076" max="3076" width="2.109375" style="679" customWidth="1"/>
    <col min="3077" max="3077" width="9.44140625" style="679" customWidth="1"/>
    <col min="3078" max="3322" width="11" style="679"/>
    <col min="3323" max="3323" width="46.6640625" style="679" bestFit="1" customWidth="1"/>
    <col min="3324" max="3324" width="11.88671875" style="679" customWidth="1"/>
    <col min="3325" max="3325" width="12.44140625" style="679" customWidth="1"/>
    <col min="3326" max="3326" width="12.5546875" style="679" customWidth="1"/>
    <col min="3327" max="3327" width="11.6640625" style="679" customWidth="1"/>
    <col min="3328" max="3328" width="10.6640625" style="679" customWidth="1"/>
    <col min="3329" max="3329" width="2.44140625" style="679" bestFit="1" customWidth="1"/>
    <col min="3330" max="3330" width="8.5546875" style="679" customWidth="1"/>
    <col min="3331" max="3331" width="12.44140625" style="679" customWidth="1"/>
    <col min="3332" max="3332" width="2.109375" style="679" customWidth="1"/>
    <col min="3333" max="3333" width="9.44140625" style="679" customWidth="1"/>
    <col min="3334" max="3578" width="11" style="679"/>
    <col min="3579" max="3579" width="46.6640625" style="679" bestFit="1" customWidth="1"/>
    <col min="3580" max="3580" width="11.88671875" style="679" customWidth="1"/>
    <col min="3581" max="3581" width="12.44140625" style="679" customWidth="1"/>
    <col min="3582" max="3582" width="12.5546875" style="679" customWidth="1"/>
    <col min="3583" max="3583" width="11.6640625" style="679" customWidth="1"/>
    <col min="3584" max="3584" width="10.6640625" style="679" customWidth="1"/>
    <col min="3585" max="3585" width="2.44140625" style="679" bestFit="1" customWidth="1"/>
    <col min="3586" max="3586" width="8.5546875" style="679" customWidth="1"/>
    <col min="3587" max="3587" width="12.44140625" style="679" customWidth="1"/>
    <col min="3588" max="3588" width="2.109375" style="679" customWidth="1"/>
    <col min="3589" max="3589" width="9.44140625" style="679" customWidth="1"/>
    <col min="3590" max="3834" width="11" style="679"/>
    <col min="3835" max="3835" width="46.6640625" style="679" bestFit="1" customWidth="1"/>
    <col min="3836" max="3836" width="11.88671875" style="679" customWidth="1"/>
    <col min="3837" max="3837" width="12.44140625" style="679" customWidth="1"/>
    <col min="3838" max="3838" width="12.5546875" style="679" customWidth="1"/>
    <col min="3839" max="3839" width="11.6640625" style="679" customWidth="1"/>
    <col min="3840" max="3840" width="10.6640625" style="679" customWidth="1"/>
    <col min="3841" max="3841" width="2.44140625" style="679" bestFit="1" customWidth="1"/>
    <col min="3842" max="3842" width="8.5546875" style="679" customWidth="1"/>
    <col min="3843" max="3843" width="12.44140625" style="679" customWidth="1"/>
    <col min="3844" max="3844" width="2.109375" style="679" customWidth="1"/>
    <col min="3845" max="3845" width="9.44140625" style="679" customWidth="1"/>
    <col min="3846" max="4090" width="11" style="679"/>
    <col min="4091" max="4091" width="46.6640625" style="679" bestFit="1" customWidth="1"/>
    <col min="4092" max="4092" width="11.88671875" style="679" customWidth="1"/>
    <col min="4093" max="4093" width="12.44140625" style="679" customWidth="1"/>
    <col min="4094" max="4094" width="12.5546875" style="679" customWidth="1"/>
    <col min="4095" max="4095" width="11.6640625" style="679" customWidth="1"/>
    <col min="4096" max="4096" width="10.6640625" style="679" customWidth="1"/>
    <col min="4097" max="4097" width="2.44140625" style="679" bestFit="1" customWidth="1"/>
    <col min="4098" max="4098" width="8.5546875" style="679" customWidth="1"/>
    <col min="4099" max="4099" width="12.44140625" style="679" customWidth="1"/>
    <col min="4100" max="4100" width="2.109375" style="679" customWidth="1"/>
    <col min="4101" max="4101" width="9.44140625" style="679" customWidth="1"/>
    <col min="4102" max="4346" width="11" style="679"/>
    <col min="4347" max="4347" width="46.6640625" style="679" bestFit="1" customWidth="1"/>
    <col min="4348" max="4348" width="11.88671875" style="679" customWidth="1"/>
    <col min="4349" max="4349" width="12.44140625" style="679" customWidth="1"/>
    <col min="4350" max="4350" width="12.5546875" style="679" customWidth="1"/>
    <col min="4351" max="4351" width="11.6640625" style="679" customWidth="1"/>
    <col min="4352" max="4352" width="10.6640625" style="679" customWidth="1"/>
    <col min="4353" max="4353" width="2.44140625" style="679" bestFit="1" customWidth="1"/>
    <col min="4354" max="4354" width="8.5546875" style="679" customWidth="1"/>
    <col min="4355" max="4355" width="12.44140625" style="679" customWidth="1"/>
    <col min="4356" max="4356" width="2.109375" style="679" customWidth="1"/>
    <col min="4357" max="4357" width="9.44140625" style="679" customWidth="1"/>
    <col min="4358" max="4602" width="11" style="679"/>
    <col min="4603" max="4603" width="46.6640625" style="679" bestFit="1" customWidth="1"/>
    <col min="4604" max="4604" width="11.88671875" style="679" customWidth="1"/>
    <col min="4605" max="4605" width="12.44140625" style="679" customWidth="1"/>
    <col min="4606" max="4606" width="12.5546875" style="679" customWidth="1"/>
    <col min="4607" max="4607" width="11.6640625" style="679" customWidth="1"/>
    <col min="4608" max="4608" width="10.6640625" style="679" customWidth="1"/>
    <col min="4609" max="4609" width="2.44140625" style="679" bestFit="1" customWidth="1"/>
    <col min="4610" max="4610" width="8.5546875" style="679" customWidth="1"/>
    <col min="4611" max="4611" width="12.44140625" style="679" customWidth="1"/>
    <col min="4612" max="4612" width="2.109375" style="679" customWidth="1"/>
    <col min="4613" max="4613" width="9.44140625" style="679" customWidth="1"/>
    <col min="4614" max="4858" width="11" style="679"/>
    <col min="4859" max="4859" width="46.6640625" style="679" bestFit="1" customWidth="1"/>
    <col min="4860" max="4860" width="11.88671875" style="679" customWidth="1"/>
    <col min="4861" max="4861" width="12.44140625" style="679" customWidth="1"/>
    <col min="4862" max="4862" width="12.5546875" style="679" customWidth="1"/>
    <col min="4863" max="4863" width="11.6640625" style="679" customWidth="1"/>
    <col min="4864" max="4864" width="10.6640625" style="679" customWidth="1"/>
    <col min="4865" max="4865" width="2.44140625" style="679" bestFit="1" customWidth="1"/>
    <col min="4866" max="4866" width="8.5546875" style="679" customWidth="1"/>
    <col min="4867" max="4867" width="12.44140625" style="679" customWidth="1"/>
    <col min="4868" max="4868" width="2.109375" style="679" customWidth="1"/>
    <col min="4869" max="4869" width="9.44140625" style="679" customWidth="1"/>
    <col min="4870" max="5114" width="11" style="679"/>
    <col min="5115" max="5115" width="46.6640625" style="679" bestFit="1" customWidth="1"/>
    <col min="5116" max="5116" width="11.88671875" style="679" customWidth="1"/>
    <col min="5117" max="5117" width="12.44140625" style="679" customWidth="1"/>
    <col min="5118" max="5118" width="12.5546875" style="679" customWidth="1"/>
    <col min="5119" max="5119" width="11.6640625" style="679" customWidth="1"/>
    <col min="5120" max="5120" width="10.6640625" style="679" customWidth="1"/>
    <col min="5121" max="5121" width="2.44140625" style="679" bestFit="1" customWidth="1"/>
    <col min="5122" max="5122" width="8.5546875" style="679" customWidth="1"/>
    <col min="5123" max="5123" width="12.44140625" style="679" customWidth="1"/>
    <col min="5124" max="5124" width="2.109375" style="679" customWidth="1"/>
    <col min="5125" max="5125" width="9.44140625" style="679" customWidth="1"/>
    <col min="5126" max="5370" width="11" style="679"/>
    <col min="5371" max="5371" width="46.6640625" style="679" bestFit="1" customWidth="1"/>
    <col min="5372" max="5372" width="11.88671875" style="679" customWidth="1"/>
    <col min="5373" max="5373" width="12.44140625" style="679" customWidth="1"/>
    <col min="5374" max="5374" width="12.5546875" style="679" customWidth="1"/>
    <col min="5375" max="5375" width="11.6640625" style="679" customWidth="1"/>
    <col min="5376" max="5376" width="10.6640625" style="679" customWidth="1"/>
    <col min="5377" max="5377" width="2.44140625" style="679" bestFit="1" customWidth="1"/>
    <col min="5378" max="5378" width="8.5546875" style="679" customWidth="1"/>
    <col min="5379" max="5379" width="12.44140625" style="679" customWidth="1"/>
    <col min="5380" max="5380" width="2.109375" style="679" customWidth="1"/>
    <col min="5381" max="5381" width="9.44140625" style="679" customWidth="1"/>
    <col min="5382" max="5626" width="11" style="679"/>
    <col min="5627" max="5627" width="46.6640625" style="679" bestFit="1" customWidth="1"/>
    <col min="5628" max="5628" width="11.88671875" style="679" customWidth="1"/>
    <col min="5629" max="5629" width="12.44140625" style="679" customWidth="1"/>
    <col min="5630" max="5630" width="12.5546875" style="679" customWidth="1"/>
    <col min="5631" max="5631" width="11.6640625" style="679" customWidth="1"/>
    <col min="5632" max="5632" width="10.6640625" style="679" customWidth="1"/>
    <col min="5633" max="5633" width="2.44140625" style="679" bestFit="1" customWidth="1"/>
    <col min="5634" max="5634" width="8.5546875" style="679" customWidth="1"/>
    <col min="5635" max="5635" width="12.44140625" style="679" customWidth="1"/>
    <col min="5636" max="5636" width="2.109375" style="679" customWidth="1"/>
    <col min="5637" max="5637" width="9.44140625" style="679" customWidth="1"/>
    <col min="5638" max="5882" width="11" style="679"/>
    <col min="5883" max="5883" width="46.6640625" style="679" bestFit="1" customWidth="1"/>
    <col min="5884" max="5884" width="11.88671875" style="679" customWidth="1"/>
    <col min="5885" max="5885" width="12.44140625" style="679" customWidth="1"/>
    <col min="5886" max="5886" width="12.5546875" style="679" customWidth="1"/>
    <col min="5887" max="5887" width="11.6640625" style="679" customWidth="1"/>
    <col min="5888" max="5888" width="10.6640625" style="679" customWidth="1"/>
    <col min="5889" max="5889" width="2.44140625" style="679" bestFit="1" customWidth="1"/>
    <col min="5890" max="5890" width="8.5546875" style="679" customWidth="1"/>
    <col min="5891" max="5891" width="12.44140625" style="679" customWidth="1"/>
    <col min="5892" max="5892" width="2.109375" style="679" customWidth="1"/>
    <col min="5893" max="5893" width="9.44140625" style="679" customWidth="1"/>
    <col min="5894" max="6138" width="11" style="679"/>
    <col min="6139" max="6139" width="46.6640625" style="679" bestFit="1" customWidth="1"/>
    <col min="6140" max="6140" width="11.88671875" style="679" customWidth="1"/>
    <col min="6141" max="6141" width="12.44140625" style="679" customWidth="1"/>
    <col min="6142" max="6142" width="12.5546875" style="679" customWidth="1"/>
    <col min="6143" max="6143" width="11.6640625" style="679" customWidth="1"/>
    <col min="6144" max="6144" width="10.6640625" style="679" customWidth="1"/>
    <col min="6145" max="6145" width="2.44140625" style="679" bestFit="1" customWidth="1"/>
    <col min="6146" max="6146" width="8.5546875" style="679" customWidth="1"/>
    <col min="6147" max="6147" width="12.44140625" style="679" customWidth="1"/>
    <col min="6148" max="6148" width="2.109375" style="679" customWidth="1"/>
    <col min="6149" max="6149" width="9.44140625" style="679" customWidth="1"/>
    <col min="6150" max="6394" width="11" style="679"/>
    <col min="6395" max="6395" width="46.6640625" style="679" bestFit="1" customWidth="1"/>
    <col min="6396" max="6396" width="11.88671875" style="679" customWidth="1"/>
    <col min="6397" max="6397" width="12.44140625" style="679" customWidth="1"/>
    <col min="6398" max="6398" width="12.5546875" style="679" customWidth="1"/>
    <col min="6399" max="6399" width="11.6640625" style="679" customWidth="1"/>
    <col min="6400" max="6400" width="10.6640625" style="679" customWidth="1"/>
    <col min="6401" max="6401" width="2.44140625" style="679" bestFit="1" customWidth="1"/>
    <col min="6402" max="6402" width="8.5546875" style="679" customWidth="1"/>
    <col min="6403" max="6403" width="12.44140625" style="679" customWidth="1"/>
    <col min="6404" max="6404" width="2.109375" style="679" customWidth="1"/>
    <col min="6405" max="6405" width="9.44140625" style="679" customWidth="1"/>
    <col min="6406" max="6650" width="11" style="679"/>
    <col min="6651" max="6651" width="46.6640625" style="679" bestFit="1" customWidth="1"/>
    <col min="6652" max="6652" width="11.88671875" style="679" customWidth="1"/>
    <col min="6653" max="6653" width="12.44140625" style="679" customWidth="1"/>
    <col min="6654" max="6654" width="12.5546875" style="679" customWidth="1"/>
    <col min="6655" max="6655" width="11.6640625" style="679" customWidth="1"/>
    <col min="6656" max="6656" width="10.6640625" style="679" customWidth="1"/>
    <col min="6657" max="6657" width="2.44140625" style="679" bestFit="1" customWidth="1"/>
    <col min="6658" max="6658" width="8.5546875" style="679" customWidth="1"/>
    <col min="6659" max="6659" width="12.44140625" style="679" customWidth="1"/>
    <col min="6660" max="6660" width="2.109375" style="679" customWidth="1"/>
    <col min="6661" max="6661" width="9.44140625" style="679" customWidth="1"/>
    <col min="6662" max="6906" width="11" style="679"/>
    <col min="6907" max="6907" width="46.6640625" style="679" bestFit="1" customWidth="1"/>
    <col min="6908" max="6908" width="11.88671875" style="679" customWidth="1"/>
    <col min="6909" max="6909" width="12.44140625" style="679" customWidth="1"/>
    <col min="6910" max="6910" width="12.5546875" style="679" customWidth="1"/>
    <col min="6911" max="6911" width="11.6640625" style="679" customWidth="1"/>
    <col min="6912" max="6912" width="10.6640625" style="679" customWidth="1"/>
    <col min="6913" max="6913" width="2.44140625" style="679" bestFit="1" customWidth="1"/>
    <col min="6914" max="6914" width="8.5546875" style="679" customWidth="1"/>
    <col min="6915" max="6915" width="12.44140625" style="679" customWidth="1"/>
    <col min="6916" max="6916" width="2.109375" style="679" customWidth="1"/>
    <col min="6917" max="6917" width="9.44140625" style="679" customWidth="1"/>
    <col min="6918" max="7162" width="11" style="679"/>
    <col min="7163" max="7163" width="46.6640625" style="679" bestFit="1" customWidth="1"/>
    <col min="7164" max="7164" width="11.88671875" style="679" customWidth="1"/>
    <col min="7165" max="7165" width="12.44140625" style="679" customWidth="1"/>
    <col min="7166" max="7166" width="12.5546875" style="679" customWidth="1"/>
    <col min="7167" max="7167" width="11.6640625" style="679" customWidth="1"/>
    <col min="7168" max="7168" width="10.6640625" style="679" customWidth="1"/>
    <col min="7169" max="7169" width="2.44140625" style="679" bestFit="1" customWidth="1"/>
    <col min="7170" max="7170" width="8.5546875" style="679" customWidth="1"/>
    <col min="7171" max="7171" width="12.44140625" style="679" customWidth="1"/>
    <col min="7172" max="7172" width="2.109375" style="679" customWidth="1"/>
    <col min="7173" max="7173" width="9.44140625" style="679" customWidth="1"/>
    <col min="7174" max="7418" width="11" style="679"/>
    <col min="7419" max="7419" width="46.6640625" style="679" bestFit="1" customWidth="1"/>
    <col min="7420" max="7420" width="11.88671875" style="679" customWidth="1"/>
    <col min="7421" max="7421" width="12.44140625" style="679" customWidth="1"/>
    <col min="7422" max="7422" width="12.5546875" style="679" customWidth="1"/>
    <col min="7423" max="7423" width="11.6640625" style="679" customWidth="1"/>
    <col min="7424" max="7424" width="10.6640625" style="679" customWidth="1"/>
    <col min="7425" max="7425" width="2.44140625" style="679" bestFit="1" customWidth="1"/>
    <col min="7426" max="7426" width="8.5546875" style="679" customWidth="1"/>
    <col min="7427" max="7427" width="12.44140625" style="679" customWidth="1"/>
    <col min="7428" max="7428" width="2.109375" style="679" customWidth="1"/>
    <col min="7429" max="7429" width="9.44140625" style="679" customWidth="1"/>
    <col min="7430" max="7674" width="11" style="679"/>
    <col min="7675" max="7675" width="46.6640625" style="679" bestFit="1" customWidth="1"/>
    <col min="7676" max="7676" width="11.88671875" style="679" customWidth="1"/>
    <col min="7677" max="7677" width="12.44140625" style="679" customWidth="1"/>
    <col min="7678" max="7678" width="12.5546875" style="679" customWidth="1"/>
    <col min="7679" max="7679" width="11.6640625" style="679" customWidth="1"/>
    <col min="7680" max="7680" width="10.6640625" style="679" customWidth="1"/>
    <col min="7681" max="7681" width="2.44140625" style="679" bestFit="1" customWidth="1"/>
    <col min="7682" max="7682" width="8.5546875" style="679" customWidth="1"/>
    <col min="7683" max="7683" width="12.44140625" style="679" customWidth="1"/>
    <col min="7684" max="7684" width="2.109375" style="679" customWidth="1"/>
    <col min="7685" max="7685" width="9.44140625" style="679" customWidth="1"/>
    <col min="7686" max="7930" width="11" style="679"/>
    <col min="7931" max="7931" width="46.6640625" style="679" bestFit="1" customWidth="1"/>
    <col min="7932" max="7932" width="11.88671875" style="679" customWidth="1"/>
    <col min="7933" max="7933" width="12.44140625" style="679" customWidth="1"/>
    <col min="7934" max="7934" width="12.5546875" style="679" customWidth="1"/>
    <col min="7935" max="7935" width="11.6640625" style="679" customWidth="1"/>
    <col min="7936" max="7936" width="10.6640625" style="679" customWidth="1"/>
    <col min="7937" max="7937" width="2.44140625" style="679" bestFit="1" customWidth="1"/>
    <col min="7938" max="7938" width="8.5546875" style="679" customWidth="1"/>
    <col min="7939" max="7939" width="12.44140625" style="679" customWidth="1"/>
    <col min="7940" max="7940" width="2.109375" style="679" customWidth="1"/>
    <col min="7941" max="7941" width="9.44140625" style="679" customWidth="1"/>
    <col min="7942" max="8186" width="11" style="679"/>
    <col min="8187" max="8187" width="46.6640625" style="679" bestFit="1" customWidth="1"/>
    <col min="8188" max="8188" width="11.88671875" style="679" customWidth="1"/>
    <col min="8189" max="8189" width="12.44140625" style="679" customWidth="1"/>
    <col min="8190" max="8190" width="12.5546875" style="679" customWidth="1"/>
    <col min="8191" max="8191" width="11.6640625" style="679" customWidth="1"/>
    <col min="8192" max="8192" width="10.6640625" style="679" customWidth="1"/>
    <col min="8193" max="8193" width="2.44140625" style="679" bestFit="1" customWidth="1"/>
    <col min="8194" max="8194" width="8.5546875" style="679" customWidth="1"/>
    <col min="8195" max="8195" width="12.44140625" style="679" customWidth="1"/>
    <col min="8196" max="8196" width="2.109375" style="679" customWidth="1"/>
    <col min="8197" max="8197" width="9.44140625" style="679" customWidth="1"/>
    <col min="8198" max="8442" width="11" style="679"/>
    <col min="8443" max="8443" width="46.6640625" style="679" bestFit="1" customWidth="1"/>
    <col min="8444" max="8444" width="11.88671875" style="679" customWidth="1"/>
    <col min="8445" max="8445" width="12.44140625" style="679" customWidth="1"/>
    <col min="8446" max="8446" width="12.5546875" style="679" customWidth="1"/>
    <col min="8447" max="8447" width="11.6640625" style="679" customWidth="1"/>
    <col min="8448" max="8448" width="10.6640625" style="679" customWidth="1"/>
    <col min="8449" max="8449" width="2.44140625" style="679" bestFit="1" customWidth="1"/>
    <col min="8450" max="8450" width="8.5546875" style="679" customWidth="1"/>
    <col min="8451" max="8451" width="12.44140625" style="679" customWidth="1"/>
    <col min="8452" max="8452" width="2.109375" style="679" customWidth="1"/>
    <col min="8453" max="8453" width="9.44140625" style="679" customWidth="1"/>
    <col min="8454" max="8698" width="11" style="679"/>
    <col min="8699" max="8699" width="46.6640625" style="679" bestFit="1" customWidth="1"/>
    <col min="8700" max="8700" width="11.88671875" style="679" customWidth="1"/>
    <col min="8701" max="8701" width="12.44140625" style="679" customWidth="1"/>
    <col min="8702" max="8702" width="12.5546875" style="679" customWidth="1"/>
    <col min="8703" max="8703" width="11.6640625" style="679" customWidth="1"/>
    <col min="8704" max="8704" width="10.6640625" style="679" customWidth="1"/>
    <col min="8705" max="8705" width="2.44140625" style="679" bestFit="1" customWidth="1"/>
    <col min="8706" max="8706" width="8.5546875" style="679" customWidth="1"/>
    <col min="8707" max="8707" width="12.44140625" style="679" customWidth="1"/>
    <col min="8708" max="8708" width="2.109375" style="679" customWidth="1"/>
    <col min="8709" max="8709" width="9.44140625" style="679" customWidth="1"/>
    <col min="8710" max="8954" width="11" style="679"/>
    <col min="8955" max="8955" width="46.6640625" style="679" bestFit="1" customWidth="1"/>
    <col min="8956" max="8956" width="11.88671875" style="679" customWidth="1"/>
    <col min="8957" max="8957" width="12.44140625" style="679" customWidth="1"/>
    <col min="8958" max="8958" width="12.5546875" style="679" customWidth="1"/>
    <col min="8959" max="8959" width="11.6640625" style="679" customWidth="1"/>
    <col min="8960" max="8960" width="10.6640625" style="679" customWidth="1"/>
    <col min="8961" max="8961" width="2.44140625" style="679" bestFit="1" customWidth="1"/>
    <col min="8962" max="8962" width="8.5546875" style="679" customWidth="1"/>
    <col min="8963" max="8963" width="12.44140625" style="679" customWidth="1"/>
    <col min="8964" max="8964" width="2.109375" style="679" customWidth="1"/>
    <col min="8965" max="8965" width="9.44140625" style="679" customWidth="1"/>
    <col min="8966" max="9210" width="11" style="679"/>
    <col min="9211" max="9211" width="46.6640625" style="679" bestFit="1" customWidth="1"/>
    <col min="9212" max="9212" width="11.88671875" style="679" customWidth="1"/>
    <col min="9213" max="9213" width="12.44140625" style="679" customWidth="1"/>
    <col min="9214" max="9214" width="12.5546875" style="679" customWidth="1"/>
    <col min="9215" max="9215" width="11.6640625" style="679" customWidth="1"/>
    <col min="9216" max="9216" width="10.6640625" style="679" customWidth="1"/>
    <col min="9217" max="9217" width="2.44140625" style="679" bestFit="1" customWidth="1"/>
    <col min="9218" max="9218" width="8.5546875" style="679" customWidth="1"/>
    <col min="9219" max="9219" width="12.44140625" style="679" customWidth="1"/>
    <col min="9220" max="9220" width="2.109375" style="679" customWidth="1"/>
    <col min="9221" max="9221" width="9.44140625" style="679" customWidth="1"/>
    <col min="9222" max="9466" width="11" style="679"/>
    <col min="9467" max="9467" width="46.6640625" style="679" bestFit="1" customWidth="1"/>
    <col min="9468" max="9468" width="11.88671875" style="679" customWidth="1"/>
    <col min="9469" max="9469" width="12.44140625" style="679" customWidth="1"/>
    <col min="9470" max="9470" width="12.5546875" style="679" customWidth="1"/>
    <col min="9471" max="9471" width="11.6640625" style="679" customWidth="1"/>
    <col min="9472" max="9472" width="10.6640625" style="679" customWidth="1"/>
    <col min="9473" max="9473" width="2.44140625" style="679" bestFit="1" customWidth="1"/>
    <col min="9474" max="9474" width="8.5546875" style="679" customWidth="1"/>
    <col min="9475" max="9475" width="12.44140625" style="679" customWidth="1"/>
    <col min="9476" max="9476" width="2.109375" style="679" customWidth="1"/>
    <col min="9477" max="9477" width="9.44140625" style="679" customWidth="1"/>
    <col min="9478" max="9722" width="11" style="679"/>
    <col min="9723" max="9723" width="46.6640625" style="679" bestFit="1" customWidth="1"/>
    <col min="9724" max="9724" width="11.88671875" style="679" customWidth="1"/>
    <col min="9725" max="9725" width="12.44140625" style="679" customWidth="1"/>
    <col min="9726" max="9726" width="12.5546875" style="679" customWidth="1"/>
    <col min="9727" max="9727" width="11.6640625" style="679" customWidth="1"/>
    <col min="9728" max="9728" width="10.6640625" style="679" customWidth="1"/>
    <col min="9729" max="9729" width="2.44140625" style="679" bestFit="1" customWidth="1"/>
    <col min="9730" max="9730" width="8.5546875" style="679" customWidth="1"/>
    <col min="9731" max="9731" width="12.44140625" style="679" customWidth="1"/>
    <col min="9732" max="9732" width="2.109375" style="679" customWidth="1"/>
    <col min="9733" max="9733" width="9.44140625" style="679" customWidth="1"/>
    <col min="9734" max="9978" width="11" style="679"/>
    <col min="9979" max="9979" width="46.6640625" style="679" bestFit="1" customWidth="1"/>
    <col min="9980" max="9980" width="11.88671875" style="679" customWidth="1"/>
    <col min="9981" max="9981" width="12.44140625" style="679" customWidth="1"/>
    <col min="9982" max="9982" width="12.5546875" style="679" customWidth="1"/>
    <col min="9983" max="9983" width="11.6640625" style="679" customWidth="1"/>
    <col min="9984" max="9984" width="10.6640625" style="679" customWidth="1"/>
    <col min="9985" max="9985" width="2.44140625" style="679" bestFit="1" customWidth="1"/>
    <col min="9986" max="9986" width="8.5546875" style="679" customWidth="1"/>
    <col min="9987" max="9987" width="12.44140625" style="679" customWidth="1"/>
    <col min="9988" max="9988" width="2.109375" style="679" customWidth="1"/>
    <col min="9989" max="9989" width="9.44140625" style="679" customWidth="1"/>
    <col min="9990" max="10234" width="11" style="679"/>
    <col min="10235" max="10235" width="46.6640625" style="679" bestFit="1" customWidth="1"/>
    <col min="10236" max="10236" width="11.88671875" style="679" customWidth="1"/>
    <col min="10237" max="10237" width="12.44140625" style="679" customWidth="1"/>
    <col min="10238" max="10238" width="12.5546875" style="679" customWidth="1"/>
    <col min="10239" max="10239" width="11.6640625" style="679" customWidth="1"/>
    <col min="10240" max="10240" width="10.6640625" style="679" customWidth="1"/>
    <col min="10241" max="10241" width="2.44140625" style="679" bestFit="1" customWidth="1"/>
    <col min="10242" max="10242" width="8.5546875" style="679" customWidth="1"/>
    <col min="10243" max="10243" width="12.44140625" style="679" customWidth="1"/>
    <col min="10244" max="10244" width="2.109375" style="679" customWidth="1"/>
    <col min="10245" max="10245" width="9.44140625" style="679" customWidth="1"/>
    <col min="10246" max="10490" width="11" style="679"/>
    <col min="10491" max="10491" width="46.6640625" style="679" bestFit="1" customWidth="1"/>
    <col min="10492" max="10492" width="11.88671875" style="679" customWidth="1"/>
    <col min="10493" max="10493" width="12.44140625" style="679" customWidth="1"/>
    <col min="10494" max="10494" width="12.5546875" style="679" customWidth="1"/>
    <col min="10495" max="10495" width="11.6640625" style="679" customWidth="1"/>
    <col min="10496" max="10496" width="10.6640625" style="679" customWidth="1"/>
    <col min="10497" max="10497" width="2.44140625" style="679" bestFit="1" customWidth="1"/>
    <col min="10498" max="10498" width="8.5546875" style="679" customWidth="1"/>
    <col min="10499" max="10499" width="12.44140625" style="679" customWidth="1"/>
    <col min="10500" max="10500" width="2.109375" style="679" customWidth="1"/>
    <col min="10501" max="10501" width="9.44140625" style="679" customWidth="1"/>
    <col min="10502" max="10746" width="11" style="679"/>
    <col min="10747" max="10747" width="46.6640625" style="679" bestFit="1" customWidth="1"/>
    <col min="10748" max="10748" width="11.88671875" style="679" customWidth="1"/>
    <col min="10749" max="10749" width="12.44140625" style="679" customWidth="1"/>
    <col min="10750" max="10750" width="12.5546875" style="679" customWidth="1"/>
    <col min="10751" max="10751" width="11.6640625" style="679" customWidth="1"/>
    <col min="10752" max="10752" width="10.6640625" style="679" customWidth="1"/>
    <col min="10753" max="10753" width="2.44140625" style="679" bestFit="1" customWidth="1"/>
    <col min="10754" max="10754" width="8.5546875" style="679" customWidth="1"/>
    <col min="10755" max="10755" width="12.44140625" style="679" customWidth="1"/>
    <col min="10756" max="10756" width="2.109375" style="679" customWidth="1"/>
    <col min="10757" max="10757" width="9.44140625" style="679" customWidth="1"/>
    <col min="10758" max="11002" width="11" style="679"/>
    <col min="11003" max="11003" width="46.6640625" style="679" bestFit="1" customWidth="1"/>
    <col min="11004" max="11004" width="11.88671875" style="679" customWidth="1"/>
    <col min="11005" max="11005" width="12.44140625" style="679" customWidth="1"/>
    <col min="11006" max="11006" width="12.5546875" style="679" customWidth="1"/>
    <col min="11007" max="11007" width="11.6640625" style="679" customWidth="1"/>
    <col min="11008" max="11008" width="10.6640625" style="679" customWidth="1"/>
    <col min="11009" max="11009" width="2.44140625" style="679" bestFit="1" customWidth="1"/>
    <col min="11010" max="11010" width="8.5546875" style="679" customWidth="1"/>
    <col min="11011" max="11011" width="12.44140625" style="679" customWidth="1"/>
    <col min="11012" max="11012" width="2.109375" style="679" customWidth="1"/>
    <col min="11013" max="11013" width="9.44140625" style="679" customWidth="1"/>
    <col min="11014" max="11258" width="11" style="679"/>
    <col min="11259" max="11259" width="46.6640625" style="679" bestFit="1" customWidth="1"/>
    <col min="11260" max="11260" width="11.88671875" style="679" customWidth="1"/>
    <col min="11261" max="11261" width="12.44140625" style="679" customWidth="1"/>
    <col min="11262" max="11262" width="12.5546875" style="679" customWidth="1"/>
    <col min="11263" max="11263" width="11.6640625" style="679" customWidth="1"/>
    <col min="11264" max="11264" width="10.6640625" style="679" customWidth="1"/>
    <col min="11265" max="11265" width="2.44140625" style="679" bestFit="1" customWidth="1"/>
    <col min="11266" max="11266" width="8.5546875" style="679" customWidth="1"/>
    <col min="11267" max="11267" width="12.44140625" style="679" customWidth="1"/>
    <col min="11268" max="11268" width="2.109375" style="679" customWidth="1"/>
    <col min="11269" max="11269" width="9.44140625" style="679" customWidth="1"/>
    <col min="11270" max="11514" width="11" style="679"/>
    <col min="11515" max="11515" width="46.6640625" style="679" bestFit="1" customWidth="1"/>
    <col min="11516" max="11516" width="11.88671875" style="679" customWidth="1"/>
    <col min="11517" max="11517" width="12.44140625" style="679" customWidth="1"/>
    <col min="11518" max="11518" width="12.5546875" style="679" customWidth="1"/>
    <col min="11519" max="11519" width="11.6640625" style="679" customWidth="1"/>
    <col min="11520" max="11520" width="10.6640625" style="679" customWidth="1"/>
    <col min="11521" max="11521" width="2.44140625" style="679" bestFit="1" customWidth="1"/>
    <col min="11522" max="11522" width="8.5546875" style="679" customWidth="1"/>
    <col min="11523" max="11523" width="12.44140625" style="679" customWidth="1"/>
    <col min="11524" max="11524" width="2.109375" style="679" customWidth="1"/>
    <col min="11525" max="11525" width="9.44140625" style="679" customWidth="1"/>
    <col min="11526" max="11770" width="11" style="679"/>
    <col min="11771" max="11771" width="46.6640625" style="679" bestFit="1" customWidth="1"/>
    <col min="11772" max="11772" width="11.88671875" style="679" customWidth="1"/>
    <col min="11773" max="11773" width="12.44140625" style="679" customWidth="1"/>
    <col min="11774" max="11774" width="12.5546875" style="679" customWidth="1"/>
    <col min="11775" max="11775" width="11.6640625" style="679" customWidth="1"/>
    <col min="11776" max="11776" width="10.6640625" style="679" customWidth="1"/>
    <col min="11777" max="11777" width="2.44140625" style="679" bestFit="1" customWidth="1"/>
    <col min="11778" max="11778" width="8.5546875" style="679" customWidth="1"/>
    <col min="11779" max="11779" width="12.44140625" style="679" customWidth="1"/>
    <col min="11780" max="11780" width="2.109375" style="679" customWidth="1"/>
    <col min="11781" max="11781" width="9.44140625" style="679" customWidth="1"/>
    <col min="11782" max="12026" width="11" style="679"/>
    <col min="12027" max="12027" width="46.6640625" style="679" bestFit="1" customWidth="1"/>
    <col min="12028" max="12028" width="11.88671875" style="679" customWidth="1"/>
    <col min="12029" max="12029" width="12.44140625" style="679" customWidth="1"/>
    <col min="12030" max="12030" width="12.5546875" style="679" customWidth="1"/>
    <col min="12031" max="12031" width="11.6640625" style="679" customWidth="1"/>
    <col min="12032" max="12032" width="10.6640625" style="679" customWidth="1"/>
    <col min="12033" max="12033" width="2.44140625" style="679" bestFit="1" customWidth="1"/>
    <col min="12034" max="12034" width="8.5546875" style="679" customWidth="1"/>
    <col min="12035" max="12035" width="12.44140625" style="679" customWidth="1"/>
    <col min="12036" max="12036" width="2.109375" style="679" customWidth="1"/>
    <col min="12037" max="12037" width="9.44140625" style="679" customWidth="1"/>
    <col min="12038" max="12282" width="11" style="679"/>
    <col min="12283" max="12283" width="46.6640625" style="679" bestFit="1" customWidth="1"/>
    <col min="12284" max="12284" width="11.88671875" style="679" customWidth="1"/>
    <col min="12285" max="12285" width="12.44140625" style="679" customWidth="1"/>
    <col min="12286" max="12286" width="12.5546875" style="679" customWidth="1"/>
    <col min="12287" max="12287" width="11.6640625" style="679" customWidth="1"/>
    <col min="12288" max="12288" width="10.6640625" style="679" customWidth="1"/>
    <col min="12289" max="12289" width="2.44140625" style="679" bestFit="1" customWidth="1"/>
    <col min="12290" max="12290" width="8.5546875" style="679" customWidth="1"/>
    <col min="12291" max="12291" width="12.44140625" style="679" customWidth="1"/>
    <col min="12292" max="12292" width="2.109375" style="679" customWidth="1"/>
    <col min="12293" max="12293" width="9.44140625" style="679" customWidth="1"/>
    <col min="12294" max="12538" width="11" style="679"/>
    <col min="12539" max="12539" width="46.6640625" style="679" bestFit="1" customWidth="1"/>
    <col min="12540" max="12540" width="11.88671875" style="679" customWidth="1"/>
    <col min="12541" max="12541" width="12.44140625" style="679" customWidth="1"/>
    <col min="12542" max="12542" width="12.5546875" style="679" customWidth="1"/>
    <col min="12543" max="12543" width="11.6640625" style="679" customWidth="1"/>
    <col min="12544" max="12544" width="10.6640625" style="679" customWidth="1"/>
    <col min="12545" max="12545" width="2.44140625" style="679" bestFit="1" customWidth="1"/>
    <col min="12546" max="12546" width="8.5546875" style="679" customWidth="1"/>
    <col min="12547" max="12547" width="12.44140625" style="679" customWidth="1"/>
    <col min="12548" max="12548" width="2.109375" style="679" customWidth="1"/>
    <col min="12549" max="12549" width="9.44140625" style="679" customWidth="1"/>
    <col min="12550" max="12794" width="11" style="679"/>
    <col min="12795" max="12795" width="46.6640625" style="679" bestFit="1" customWidth="1"/>
    <col min="12796" max="12796" width="11.88671875" style="679" customWidth="1"/>
    <col min="12797" max="12797" width="12.44140625" style="679" customWidth="1"/>
    <col min="12798" max="12798" width="12.5546875" style="679" customWidth="1"/>
    <col min="12799" max="12799" width="11.6640625" style="679" customWidth="1"/>
    <col min="12800" max="12800" width="10.6640625" style="679" customWidth="1"/>
    <col min="12801" max="12801" width="2.44140625" style="679" bestFit="1" customWidth="1"/>
    <col min="12802" max="12802" width="8.5546875" style="679" customWidth="1"/>
    <col min="12803" max="12803" width="12.44140625" style="679" customWidth="1"/>
    <col min="12804" max="12804" width="2.109375" style="679" customWidth="1"/>
    <col min="12805" max="12805" width="9.44140625" style="679" customWidth="1"/>
    <col min="12806" max="13050" width="11" style="679"/>
    <col min="13051" max="13051" width="46.6640625" style="679" bestFit="1" customWidth="1"/>
    <col min="13052" max="13052" width="11.88671875" style="679" customWidth="1"/>
    <col min="13053" max="13053" width="12.44140625" style="679" customWidth="1"/>
    <col min="13054" max="13054" width="12.5546875" style="679" customWidth="1"/>
    <col min="13055" max="13055" width="11.6640625" style="679" customWidth="1"/>
    <col min="13056" max="13056" width="10.6640625" style="679" customWidth="1"/>
    <col min="13057" max="13057" width="2.44140625" style="679" bestFit="1" customWidth="1"/>
    <col min="13058" max="13058" width="8.5546875" style="679" customWidth="1"/>
    <col min="13059" max="13059" width="12.44140625" style="679" customWidth="1"/>
    <col min="13060" max="13060" width="2.109375" style="679" customWidth="1"/>
    <col min="13061" max="13061" width="9.44140625" style="679" customWidth="1"/>
    <col min="13062" max="13306" width="11" style="679"/>
    <col min="13307" max="13307" width="46.6640625" style="679" bestFit="1" customWidth="1"/>
    <col min="13308" max="13308" width="11.88671875" style="679" customWidth="1"/>
    <col min="13309" max="13309" width="12.44140625" style="679" customWidth="1"/>
    <col min="13310" max="13310" width="12.5546875" style="679" customWidth="1"/>
    <col min="13311" max="13311" width="11.6640625" style="679" customWidth="1"/>
    <col min="13312" max="13312" width="10.6640625" style="679" customWidth="1"/>
    <col min="13313" max="13313" width="2.44140625" style="679" bestFit="1" customWidth="1"/>
    <col min="13314" max="13314" width="8.5546875" style="679" customWidth="1"/>
    <col min="13315" max="13315" width="12.44140625" style="679" customWidth="1"/>
    <col min="13316" max="13316" width="2.109375" style="679" customWidth="1"/>
    <col min="13317" max="13317" width="9.44140625" style="679" customWidth="1"/>
    <col min="13318" max="13562" width="11" style="679"/>
    <col min="13563" max="13563" width="46.6640625" style="679" bestFit="1" customWidth="1"/>
    <col min="13564" max="13564" width="11.88671875" style="679" customWidth="1"/>
    <col min="13565" max="13565" width="12.44140625" style="679" customWidth="1"/>
    <col min="13566" max="13566" width="12.5546875" style="679" customWidth="1"/>
    <col min="13567" max="13567" width="11.6640625" style="679" customWidth="1"/>
    <col min="13568" max="13568" width="10.6640625" style="679" customWidth="1"/>
    <col min="13569" max="13569" width="2.44140625" style="679" bestFit="1" customWidth="1"/>
    <col min="13570" max="13570" width="8.5546875" style="679" customWidth="1"/>
    <col min="13571" max="13571" width="12.44140625" style="679" customWidth="1"/>
    <col min="13572" max="13572" width="2.109375" style="679" customWidth="1"/>
    <col min="13573" max="13573" width="9.44140625" style="679" customWidth="1"/>
    <col min="13574" max="13818" width="11" style="679"/>
    <col min="13819" max="13819" width="46.6640625" style="679" bestFit="1" customWidth="1"/>
    <col min="13820" max="13820" width="11.88671875" style="679" customWidth="1"/>
    <col min="13821" max="13821" width="12.44140625" style="679" customWidth="1"/>
    <col min="13822" max="13822" width="12.5546875" style="679" customWidth="1"/>
    <col min="13823" max="13823" width="11.6640625" style="679" customWidth="1"/>
    <col min="13824" max="13824" width="10.6640625" style="679" customWidth="1"/>
    <col min="13825" max="13825" width="2.44140625" style="679" bestFit="1" customWidth="1"/>
    <col min="13826" max="13826" width="8.5546875" style="679" customWidth="1"/>
    <col min="13827" max="13827" width="12.44140625" style="679" customWidth="1"/>
    <col min="13828" max="13828" width="2.109375" style="679" customWidth="1"/>
    <col min="13829" max="13829" width="9.44140625" style="679" customWidth="1"/>
    <col min="13830" max="14074" width="11" style="679"/>
    <col min="14075" max="14075" width="46.6640625" style="679" bestFit="1" customWidth="1"/>
    <col min="14076" max="14076" width="11.88671875" style="679" customWidth="1"/>
    <col min="14077" max="14077" width="12.44140625" style="679" customWidth="1"/>
    <col min="14078" max="14078" width="12.5546875" style="679" customWidth="1"/>
    <col min="14079" max="14079" width="11.6640625" style="679" customWidth="1"/>
    <col min="14080" max="14080" width="10.6640625" style="679" customWidth="1"/>
    <col min="14081" max="14081" width="2.44140625" style="679" bestFit="1" customWidth="1"/>
    <col min="14082" max="14082" width="8.5546875" style="679" customWidth="1"/>
    <col min="14083" max="14083" width="12.44140625" style="679" customWidth="1"/>
    <col min="14084" max="14084" width="2.109375" style="679" customWidth="1"/>
    <col min="14085" max="14085" width="9.44140625" style="679" customWidth="1"/>
    <col min="14086" max="14330" width="11" style="679"/>
    <col min="14331" max="14331" width="46.6640625" style="679" bestFit="1" customWidth="1"/>
    <col min="14332" max="14332" width="11.88671875" style="679" customWidth="1"/>
    <col min="14333" max="14333" width="12.44140625" style="679" customWidth="1"/>
    <col min="14334" max="14334" width="12.5546875" style="679" customWidth="1"/>
    <col min="14335" max="14335" width="11.6640625" style="679" customWidth="1"/>
    <col min="14336" max="14336" width="10.6640625" style="679" customWidth="1"/>
    <col min="14337" max="14337" width="2.44140625" style="679" bestFit="1" customWidth="1"/>
    <col min="14338" max="14338" width="8.5546875" style="679" customWidth="1"/>
    <col min="14339" max="14339" width="12.44140625" style="679" customWidth="1"/>
    <col min="14340" max="14340" width="2.109375" style="679" customWidth="1"/>
    <col min="14341" max="14341" width="9.44140625" style="679" customWidth="1"/>
    <col min="14342" max="14586" width="11" style="679"/>
    <col min="14587" max="14587" width="46.6640625" style="679" bestFit="1" customWidth="1"/>
    <col min="14588" max="14588" width="11.88671875" style="679" customWidth="1"/>
    <col min="14589" max="14589" width="12.44140625" style="679" customWidth="1"/>
    <col min="14590" max="14590" width="12.5546875" style="679" customWidth="1"/>
    <col min="14591" max="14591" width="11.6640625" style="679" customWidth="1"/>
    <col min="14592" max="14592" width="10.6640625" style="679" customWidth="1"/>
    <col min="14593" max="14593" width="2.44140625" style="679" bestFit="1" customWidth="1"/>
    <col min="14594" max="14594" width="8.5546875" style="679" customWidth="1"/>
    <col min="14595" max="14595" width="12.44140625" style="679" customWidth="1"/>
    <col min="14596" max="14596" width="2.109375" style="679" customWidth="1"/>
    <col min="14597" max="14597" width="9.44140625" style="679" customWidth="1"/>
    <col min="14598" max="14842" width="11" style="679"/>
    <col min="14843" max="14843" width="46.6640625" style="679" bestFit="1" customWidth="1"/>
    <col min="14844" max="14844" width="11.88671875" style="679" customWidth="1"/>
    <col min="14845" max="14845" width="12.44140625" style="679" customWidth="1"/>
    <col min="14846" max="14846" width="12.5546875" style="679" customWidth="1"/>
    <col min="14847" max="14847" width="11.6640625" style="679" customWidth="1"/>
    <col min="14848" max="14848" width="10.6640625" style="679" customWidth="1"/>
    <col min="14849" max="14849" width="2.44140625" style="679" bestFit="1" customWidth="1"/>
    <col min="14850" max="14850" width="8.5546875" style="679" customWidth="1"/>
    <col min="14851" max="14851" width="12.44140625" style="679" customWidth="1"/>
    <col min="14852" max="14852" width="2.109375" style="679" customWidth="1"/>
    <col min="14853" max="14853" width="9.44140625" style="679" customWidth="1"/>
    <col min="14854" max="15098" width="11" style="679"/>
    <col min="15099" max="15099" width="46.6640625" style="679" bestFit="1" customWidth="1"/>
    <col min="15100" max="15100" width="11.88671875" style="679" customWidth="1"/>
    <col min="15101" max="15101" width="12.44140625" style="679" customWidth="1"/>
    <col min="15102" max="15102" width="12.5546875" style="679" customWidth="1"/>
    <col min="15103" max="15103" width="11.6640625" style="679" customWidth="1"/>
    <col min="15104" max="15104" width="10.6640625" style="679" customWidth="1"/>
    <col min="15105" max="15105" width="2.44140625" style="679" bestFit="1" customWidth="1"/>
    <col min="15106" max="15106" width="8.5546875" style="679" customWidth="1"/>
    <col min="15107" max="15107" width="12.44140625" style="679" customWidth="1"/>
    <col min="15108" max="15108" width="2.109375" style="679" customWidth="1"/>
    <col min="15109" max="15109" width="9.44140625" style="679" customWidth="1"/>
    <col min="15110" max="15354" width="11" style="679"/>
    <col min="15355" max="15355" width="46.6640625" style="679" bestFit="1" customWidth="1"/>
    <col min="15356" max="15356" width="11.88671875" style="679" customWidth="1"/>
    <col min="15357" max="15357" width="12.44140625" style="679" customWidth="1"/>
    <col min="15358" max="15358" width="12.5546875" style="679" customWidth="1"/>
    <col min="15359" max="15359" width="11.6640625" style="679" customWidth="1"/>
    <col min="15360" max="15360" width="10.6640625" style="679" customWidth="1"/>
    <col min="15361" max="15361" width="2.44140625" style="679" bestFit="1" customWidth="1"/>
    <col min="15362" max="15362" width="8.5546875" style="679" customWidth="1"/>
    <col min="15363" max="15363" width="12.44140625" style="679" customWidth="1"/>
    <col min="15364" max="15364" width="2.109375" style="679" customWidth="1"/>
    <col min="15365" max="15365" width="9.44140625" style="679" customWidth="1"/>
    <col min="15366" max="15610" width="11" style="679"/>
    <col min="15611" max="15611" width="46.6640625" style="679" bestFit="1" customWidth="1"/>
    <col min="15612" max="15612" width="11.88671875" style="679" customWidth="1"/>
    <col min="15613" max="15613" width="12.44140625" style="679" customWidth="1"/>
    <col min="15614" max="15614" width="12.5546875" style="679" customWidth="1"/>
    <col min="15615" max="15615" width="11.6640625" style="679" customWidth="1"/>
    <col min="15616" max="15616" width="10.6640625" style="679" customWidth="1"/>
    <col min="15617" max="15617" width="2.44140625" style="679" bestFit="1" customWidth="1"/>
    <col min="15618" max="15618" width="8.5546875" style="679" customWidth="1"/>
    <col min="15619" max="15619" width="12.44140625" style="679" customWidth="1"/>
    <col min="15620" max="15620" width="2.109375" style="679" customWidth="1"/>
    <col min="15621" max="15621" width="9.44140625" style="679" customWidth="1"/>
    <col min="15622" max="15866" width="11" style="679"/>
    <col min="15867" max="15867" width="46.6640625" style="679" bestFit="1" customWidth="1"/>
    <col min="15868" max="15868" width="11.88671875" style="679" customWidth="1"/>
    <col min="15869" max="15869" width="12.44140625" style="679" customWidth="1"/>
    <col min="15870" max="15870" width="12.5546875" style="679" customWidth="1"/>
    <col min="15871" max="15871" width="11.6640625" style="679" customWidth="1"/>
    <col min="15872" max="15872" width="10.6640625" style="679" customWidth="1"/>
    <col min="15873" max="15873" width="2.44140625" style="679" bestFit="1" customWidth="1"/>
    <col min="15874" max="15874" width="8.5546875" style="679" customWidth="1"/>
    <col min="15875" max="15875" width="12.44140625" style="679" customWidth="1"/>
    <col min="15876" max="15876" width="2.109375" style="679" customWidth="1"/>
    <col min="15877" max="15877" width="9.44140625" style="679" customWidth="1"/>
    <col min="15878" max="16122" width="11" style="679"/>
    <col min="16123" max="16123" width="46.6640625" style="679" bestFit="1" customWidth="1"/>
    <col min="16124" max="16124" width="11.88671875" style="679" customWidth="1"/>
    <col min="16125" max="16125" width="12.44140625" style="679" customWidth="1"/>
    <col min="16126" max="16126" width="12.5546875" style="679" customWidth="1"/>
    <col min="16127" max="16127" width="11.6640625" style="679" customWidth="1"/>
    <col min="16128" max="16128" width="10.6640625" style="679" customWidth="1"/>
    <col min="16129" max="16129" width="2.44140625" style="679" bestFit="1" customWidth="1"/>
    <col min="16130" max="16130" width="8.5546875" style="679" customWidth="1"/>
    <col min="16131" max="16131" width="12.44140625" style="679" customWidth="1"/>
    <col min="16132" max="16132" width="2.109375" style="679" customWidth="1"/>
    <col min="16133" max="16133" width="9.44140625" style="679" customWidth="1"/>
    <col min="16134" max="16384" width="11" style="679"/>
  </cols>
  <sheetData>
    <row r="1" spans="1:25" s="680" customFormat="1" ht="17.100000000000001" customHeight="1">
      <c r="A1" s="3366" t="s">
        <v>775</v>
      </c>
      <c r="B1" s="3366"/>
      <c r="C1" s="3366"/>
      <c r="D1" s="3366"/>
      <c r="E1" s="3366"/>
      <c r="F1" s="3366"/>
      <c r="G1" s="3366"/>
      <c r="H1" s="3366"/>
      <c r="I1" s="3366"/>
    </row>
    <row r="2" spans="1:25" s="680" customFormat="1" ht="17.100000000000001" customHeight="1">
      <c r="A2" s="3387" t="s">
        <v>42</v>
      </c>
      <c r="B2" s="3387"/>
      <c r="C2" s="3387"/>
      <c r="D2" s="3387"/>
      <c r="E2" s="3387"/>
      <c r="F2" s="3387"/>
      <c r="G2" s="3387"/>
      <c r="H2" s="3387"/>
      <c r="I2" s="3387"/>
    </row>
    <row r="3" spans="1:25" s="680" customFormat="1" ht="17.100000000000001" customHeight="1">
      <c r="A3" s="3387" t="s">
        <v>673</v>
      </c>
      <c r="B3" s="3387"/>
      <c r="C3" s="3387"/>
      <c r="D3" s="3387"/>
      <c r="E3" s="3387"/>
      <c r="F3" s="3387"/>
      <c r="G3" s="3387"/>
      <c r="H3" s="3387"/>
      <c r="I3" s="3387"/>
    </row>
    <row r="4" spans="1:25" s="680" customFormat="1" ht="17.100000000000001" customHeight="1" thickBot="1">
      <c r="B4" s="682"/>
      <c r="C4" s="682"/>
      <c r="D4" s="682"/>
      <c r="E4" s="682"/>
      <c r="H4" s="3368" t="s">
        <v>672</v>
      </c>
      <c r="I4" s="3368"/>
    </row>
    <row r="5" spans="1:25" s="680" customFormat="1" ht="20.25" customHeight="1" thickTop="1">
      <c r="A5" s="3397" t="s">
        <v>65</v>
      </c>
      <c r="B5" s="803">
        <f>'36.ODCS'!B5</f>
        <v>2022</v>
      </c>
      <c r="C5" s="803">
        <f>'36.ODCS'!C5</f>
        <v>2022</v>
      </c>
      <c r="D5" s="803">
        <f>'36.ODCS'!D5</f>
        <v>2023</v>
      </c>
      <c r="E5" s="803">
        <f>'36.ODCS'!E5</f>
        <v>2023</v>
      </c>
      <c r="F5" s="3400" t="str">
        <f>'36.ODCS'!F5</f>
        <v>Changes during two month</v>
      </c>
      <c r="G5" s="3400"/>
      <c r="H5" s="3400"/>
      <c r="I5" s="3401"/>
    </row>
    <row r="6" spans="1:25" s="680" customFormat="1" ht="15.6">
      <c r="A6" s="3398"/>
      <c r="B6" s="3364" t="str">
        <f>'36.ODCS'!B6</f>
        <v>Jul</v>
      </c>
      <c r="C6" s="3364" t="str">
        <f>'36.ODCS'!C6</f>
        <v xml:space="preserve">Sep (R) </v>
      </c>
      <c r="D6" s="3364" t="str">
        <f>'36.ODCS'!D6</f>
        <v xml:space="preserve">Jul (R) </v>
      </c>
      <c r="E6" s="3364" t="str">
        <f>'36.ODCS'!E6</f>
        <v>Sep (P)</v>
      </c>
      <c r="F6" s="3402" t="str">
        <f>'36.ODCS'!F6</f>
        <v>2022/23</v>
      </c>
      <c r="G6" s="3402"/>
      <c r="H6" s="3402" t="str">
        <f>'36.ODCS'!H6</f>
        <v>2023/24</v>
      </c>
      <c r="I6" s="3374"/>
      <c r="J6" s="863"/>
    </row>
    <row r="7" spans="1:25" s="680" customFormat="1" ht="15.6">
      <c r="A7" s="3399"/>
      <c r="B7" s="3396"/>
      <c r="C7" s="3396"/>
      <c r="D7" s="3396"/>
      <c r="E7" s="3396"/>
      <c r="F7" s="823" t="str">
        <f>'36.ODCS'!F7</f>
        <v>Amount</v>
      </c>
      <c r="G7" s="823" t="str">
        <f>'36.ODCS'!G7</f>
        <v>Percent</v>
      </c>
      <c r="H7" s="823" t="str">
        <f>'36.ODCS'!H7</f>
        <v>Amount</v>
      </c>
      <c r="I7" s="822" t="str">
        <f>'36.ODCS'!I7</f>
        <v>Percent</v>
      </c>
      <c r="J7" s="863"/>
    </row>
    <row r="8" spans="1:25" s="680" customFormat="1" ht="24.75" customHeight="1">
      <c r="A8" s="763" t="s">
        <v>772</v>
      </c>
      <c r="B8" s="724">
        <v>4525619.5850835824</v>
      </c>
      <c r="C8" s="724">
        <v>4467598.9309619954</v>
      </c>
      <c r="D8" s="724">
        <v>5072233.7996323435</v>
      </c>
      <c r="E8" s="724">
        <v>5050582.8855495797</v>
      </c>
      <c r="F8" s="724">
        <v>-58020.654121587053</v>
      </c>
      <c r="G8" s="839">
        <v>-1.2820488560908392</v>
      </c>
      <c r="H8" s="724">
        <v>-21650.914082763717</v>
      </c>
      <c r="I8" s="718">
        <v>-0.42685165822468724</v>
      </c>
      <c r="K8" s="774"/>
      <c r="N8" s="774"/>
      <c r="O8" s="774"/>
      <c r="P8" s="774"/>
      <c r="Q8" s="774"/>
      <c r="R8" s="775"/>
      <c r="S8" s="775"/>
      <c r="T8" s="775"/>
      <c r="U8" s="775"/>
      <c r="V8" s="775"/>
      <c r="W8" s="775"/>
      <c r="X8" s="775"/>
      <c r="Y8" s="775"/>
    </row>
    <row r="9" spans="1:25" s="680" customFormat="1" ht="24.75" customHeight="1">
      <c r="A9" s="757" t="s">
        <v>771</v>
      </c>
      <c r="B9" s="712">
        <v>442501.54692363826</v>
      </c>
      <c r="C9" s="712">
        <v>380136.62834199797</v>
      </c>
      <c r="D9" s="712">
        <v>431059.75230831385</v>
      </c>
      <c r="E9" s="712">
        <v>348076.17970252514</v>
      </c>
      <c r="F9" s="712">
        <v>-62364.91858164029</v>
      </c>
      <c r="G9" s="834">
        <v>-14.093717641263408</v>
      </c>
      <c r="H9" s="712">
        <v>-82983.572605788708</v>
      </c>
      <c r="I9" s="833">
        <v>-19.251060244296486</v>
      </c>
      <c r="K9" s="774"/>
      <c r="N9" s="774"/>
      <c r="O9" s="774"/>
      <c r="P9" s="774"/>
      <c r="Q9" s="774"/>
      <c r="R9" s="775"/>
      <c r="S9" s="775"/>
      <c r="T9" s="775"/>
      <c r="U9" s="775"/>
      <c r="V9" s="775"/>
      <c r="W9" s="775"/>
      <c r="X9" s="775"/>
      <c r="Y9" s="775"/>
    </row>
    <row r="10" spans="1:25" s="680" customFormat="1" ht="24.75" customHeight="1">
      <c r="A10" s="757" t="s">
        <v>767</v>
      </c>
      <c r="B10" s="712">
        <v>419717.42744747963</v>
      </c>
      <c r="C10" s="712">
        <v>358847.01617586764</v>
      </c>
      <c r="D10" s="712">
        <v>408611.0958790193</v>
      </c>
      <c r="E10" s="712">
        <v>322749.52564838593</v>
      </c>
      <c r="F10" s="712">
        <v>-60870.411271611985</v>
      </c>
      <c r="G10" s="834">
        <v>-14.502712370510007</v>
      </c>
      <c r="H10" s="712">
        <v>-85861.57023063337</v>
      </c>
      <c r="I10" s="833">
        <v>-21.013029527728509</v>
      </c>
      <c r="K10" s="774"/>
      <c r="N10" s="774"/>
      <c r="O10" s="774"/>
      <c r="P10" s="774"/>
      <c r="Q10" s="774"/>
      <c r="R10" s="775"/>
      <c r="S10" s="775"/>
      <c r="T10" s="775"/>
      <c r="U10" s="775"/>
      <c r="V10" s="775"/>
      <c r="W10" s="775"/>
      <c r="X10" s="775"/>
      <c r="Y10" s="775"/>
    </row>
    <row r="11" spans="1:25" s="680" customFormat="1" ht="24.75" customHeight="1">
      <c r="A11" s="757" t="s">
        <v>766</v>
      </c>
      <c r="B11" s="712">
        <v>22784.119476158641</v>
      </c>
      <c r="C11" s="712">
        <v>21289.61216613033</v>
      </c>
      <c r="D11" s="712">
        <v>22448.65642929457</v>
      </c>
      <c r="E11" s="712">
        <v>25326.654054139239</v>
      </c>
      <c r="F11" s="712">
        <v>-1494.5073100283116</v>
      </c>
      <c r="G11" s="834">
        <v>-6.5594253558587932</v>
      </c>
      <c r="H11" s="712">
        <v>2877.9976248446692</v>
      </c>
      <c r="I11" s="833">
        <v>12.820355792380525</v>
      </c>
      <c r="K11" s="774"/>
      <c r="N11" s="774"/>
      <c r="O11" s="774"/>
      <c r="P11" s="774"/>
      <c r="Q11" s="774"/>
      <c r="R11" s="775"/>
      <c r="S11" s="775"/>
      <c r="T11" s="775"/>
      <c r="U11" s="775"/>
      <c r="V11" s="775"/>
      <c r="W11" s="775"/>
      <c r="X11" s="775"/>
      <c r="Y11" s="775"/>
    </row>
    <row r="12" spans="1:25" s="680" customFormat="1" ht="24.75" customHeight="1">
      <c r="A12" s="757" t="s">
        <v>770</v>
      </c>
      <c r="B12" s="712">
        <v>1261714.2341400851</v>
      </c>
      <c r="C12" s="712">
        <v>1199340.2793459957</v>
      </c>
      <c r="D12" s="712">
        <v>1366476.178687514</v>
      </c>
      <c r="E12" s="712">
        <v>1326666.8149667762</v>
      </c>
      <c r="F12" s="712">
        <v>-62373.95479408931</v>
      </c>
      <c r="G12" s="834">
        <v>-4.9435881046867927</v>
      </c>
      <c r="H12" s="712">
        <v>-39809.363720737863</v>
      </c>
      <c r="I12" s="833">
        <v>-2.9132863303167373</v>
      </c>
      <c r="K12" s="774"/>
      <c r="N12" s="774"/>
      <c r="O12" s="774"/>
      <c r="P12" s="774"/>
      <c r="Q12" s="774"/>
      <c r="R12" s="775"/>
      <c r="S12" s="775"/>
      <c r="T12" s="775"/>
      <c r="U12" s="775"/>
      <c r="V12" s="775"/>
      <c r="W12" s="775"/>
      <c r="X12" s="775"/>
      <c r="Y12" s="775"/>
    </row>
    <row r="13" spans="1:25" s="680" customFormat="1" ht="24.75" customHeight="1">
      <c r="A13" s="757" t="s">
        <v>767</v>
      </c>
      <c r="B13" s="712">
        <v>1248958.655105158</v>
      </c>
      <c r="C13" s="712">
        <v>1186607.4580259151</v>
      </c>
      <c r="D13" s="712">
        <v>1353693.9470053269</v>
      </c>
      <c r="E13" s="712">
        <v>1314154.5800419557</v>
      </c>
      <c r="F13" s="712">
        <v>-62351.197079242906</v>
      </c>
      <c r="G13" s="834">
        <v>-4.9922546934904863</v>
      </c>
      <c r="H13" s="712">
        <v>-39539.366963371169</v>
      </c>
      <c r="I13" s="833">
        <v>-2.9208498014518769</v>
      </c>
      <c r="K13" s="774"/>
      <c r="N13" s="774"/>
      <c r="O13" s="774"/>
      <c r="P13" s="774"/>
      <c r="Q13" s="774"/>
      <c r="R13" s="775"/>
      <c r="S13" s="775"/>
      <c r="T13" s="775"/>
      <c r="U13" s="775"/>
      <c r="V13" s="775"/>
      <c r="W13" s="775"/>
      <c r="X13" s="775"/>
      <c r="Y13" s="775"/>
    </row>
    <row r="14" spans="1:25" s="680" customFormat="1" ht="24.75" customHeight="1">
      <c r="A14" s="757" t="s">
        <v>766</v>
      </c>
      <c r="B14" s="712">
        <v>12755.579034927008</v>
      </c>
      <c r="C14" s="712">
        <v>12732.821320080619</v>
      </c>
      <c r="D14" s="712">
        <v>12782.231682187237</v>
      </c>
      <c r="E14" s="712">
        <v>12512.234924820372</v>
      </c>
      <c r="F14" s="712">
        <v>-22.757714846389717</v>
      </c>
      <c r="G14" s="834">
        <v>-0.17841381237241452</v>
      </c>
      <c r="H14" s="712">
        <v>-269.99675736686549</v>
      </c>
      <c r="I14" s="833">
        <v>-2.1122818305908289</v>
      </c>
      <c r="K14" s="774"/>
      <c r="N14" s="774"/>
      <c r="O14" s="774"/>
      <c r="P14" s="774"/>
      <c r="Q14" s="774"/>
      <c r="R14" s="775"/>
      <c r="S14" s="775"/>
      <c r="T14" s="775"/>
      <c r="U14" s="775"/>
      <c r="V14" s="775"/>
      <c r="W14" s="775"/>
      <c r="X14" s="775"/>
      <c r="Y14" s="775"/>
    </row>
    <row r="15" spans="1:25" s="680" customFormat="1" ht="24.75" customHeight="1">
      <c r="A15" s="757" t="s">
        <v>769</v>
      </c>
      <c r="B15" s="712">
        <v>2439039.7308560954</v>
      </c>
      <c r="C15" s="712">
        <v>2553151.28786179</v>
      </c>
      <c r="D15" s="712">
        <v>2901727.8158682585</v>
      </c>
      <c r="E15" s="712">
        <v>3014619.567002371</v>
      </c>
      <c r="F15" s="712">
        <v>114111.5570056946</v>
      </c>
      <c r="G15" s="834">
        <v>4.6785444108219503</v>
      </c>
      <c r="H15" s="712">
        <v>112891.75113411248</v>
      </c>
      <c r="I15" s="833">
        <v>3.8905010496421379</v>
      </c>
      <c r="K15" s="774"/>
      <c r="N15" s="774"/>
      <c r="O15" s="774"/>
      <c r="P15" s="774"/>
      <c r="Q15" s="774"/>
      <c r="R15" s="775"/>
      <c r="S15" s="775"/>
      <c r="T15" s="775"/>
      <c r="U15" s="775"/>
      <c r="V15" s="775"/>
      <c r="W15" s="775"/>
      <c r="X15" s="775"/>
      <c r="Y15" s="775"/>
    </row>
    <row r="16" spans="1:25" s="680" customFormat="1" ht="24.75" customHeight="1">
      <c r="A16" s="757" t="s">
        <v>767</v>
      </c>
      <c r="B16" s="712">
        <v>2401881.2032765974</v>
      </c>
      <c r="C16" s="712">
        <v>2511963.5419548196</v>
      </c>
      <c r="D16" s="712">
        <v>2857446.8553172196</v>
      </c>
      <c r="E16" s="712">
        <v>2968761.0562315225</v>
      </c>
      <c r="F16" s="712">
        <v>110082.33867822215</v>
      </c>
      <c r="G16" s="834">
        <v>4.5831716626138741</v>
      </c>
      <c r="H16" s="712">
        <v>111314.20091430284</v>
      </c>
      <c r="I16" s="833">
        <v>3.895582544507036</v>
      </c>
      <c r="K16" s="774"/>
      <c r="N16" s="774"/>
      <c r="O16" s="774"/>
      <c r="P16" s="774"/>
      <c r="Q16" s="774"/>
      <c r="R16" s="775"/>
      <c r="S16" s="775"/>
      <c r="T16" s="775"/>
      <c r="U16" s="775"/>
      <c r="V16" s="775"/>
      <c r="W16" s="775"/>
      <c r="X16" s="775"/>
      <c r="Y16" s="775"/>
    </row>
    <row r="17" spans="1:25" s="680" customFormat="1" ht="24.75" customHeight="1">
      <c r="A17" s="757" t="s">
        <v>766</v>
      </c>
      <c r="B17" s="712">
        <v>37158.527579498215</v>
      </c>
      <c r="C17" s="712">
        <v>41187.745906970638</v>
      </c>
      <c r="D17" s="712">
        <v>44280.960551038916</v>
      </c>
      <c r="E17" s="712">
        <v>45858.510770848705</v>
      </c>
      <c r="F17" s="712">
        <v>4029.218327472423</v>
      </c>
      <c r="G17" s="834">
        <v>10.843320739370462</v>
      </c>
      <c r="H17" s="712">
        <v>1577.5502198097893</v>
      </c>
      <c r="I17" s="833">
        <v>3.5625925909883569</v>
      </c>
      <c r="K17" s="774"/>
      <c r="N17" s="774"/>
      <c r="O17" s="774"/>
      <c r="P17" s="774"/>
      <c r="Q17" s="774"/>
      <c r="R17" s="775"/>
      <c r="S17" s="775"/>
      <c r="T17" s="775"/>
      <c r="U17" s="775"/>
      <c r="V17" s="775"/>
      <c r="W17" s="775"/>
      <c r="X17" s="775"/>
      <c r="Y17" s="775"/>
    </row>
    <row r="18" spans="1:25" s="680" customFormat="1" ht="24.75" customHeight="1">
      <c r="A18" s="757" t="s">
        <v>768</v>
      </c>
      <c r="B18" s="712">
        <v>329727.89886709006</v>
      </c>
      <c r="C18" s="712">
        <v>280449.02349355596</v>
      </c>
      <c r="D18" s="712">
        <v>333615.9291277341</v>
      </c>
      <c r="E18" s="712">
        <v>321503.65424106095</v>
      </c>
      <c r="F18" s="712">
        <v>-49278.875373534102</v>
      </c>
      <c r="G18" s="834">
        <v>-14.945315680854144</v>
      </c>
      <c r="H18" s="712">
        <v>-12112.274886673142</v>
      </c>
      <c r="I18" s="833">
        <v>-3.6306044853258856</v>
      </c>
      <c r="K18" s="774"/>
      <c r="N18" s="774"/>
      <c r="O18" s="774"/>
      <c r="P18" s="774"/>
      <c r="Q18" s="774"/>
      <c r="R18" s="775"/>
      <c r="S18" s="775"/>
      <c r="T18" s="775"/>
      <c r="U18" s="775"/>
      <c r="V18" s="775"/>
      <c r="W18" s="775"/>
      <c r="X18" s="775"/>
      <c r="Y18" s="775"/>
    </row>
    <row r="19" spans="1:25" s="680" customFormat="1" ht="24.75" customHeight="1">
      <c r="A19" s="757" t="s">
        <v>767</v>
      </c>
      <c r="B19" s="712">
        <v>305315.3504221469</v>
      </c>
      <c r="C19" s="712">
        <v>255716.20488073636</v>
      </c>
      <c r="D19" s="712">
        <v>306153.74557963997</v>
      </c>
      <c r="E19" s="712">
        <v>294392.7501577299</v>
      </c>
      <c r="F19" s="712">
        <v>-49599.145541410544</v>
      </c>
      <c r="G19" s="834">
        <v>-16.245218418540652</v>
      </c>
      <c r="H19" s="712">
        <v>-11760.995421910076</v>
      </c>
      <c r="I19" s="833">
        <v>-3.8415324299374545</v>
      </c>
      <c r="K19" s="774"/>
      <c r="N19" s="774"/>
      <c r="O19" s="774"/>
      <c r="P19" s="774"/>
      <c r="Q19" s="774"/>
      <c r="R19" s="775"/>
      <c r="S19" s="775"/>
      <c r="T19" s="775"/>
      <c r="U19" s="775"/>
      <c r="V19" s="775"/>
      <c r="W19" s="775"/>
      <c r="X19" s="775"/>
      <c r="Y19" s="775"/>
    </row>
    <row r="20" spans="1:25" s="680" customFormat="1" ht="24.75" customHeight="1">
      <c r="A20" s="757" t="s">
        <v>766</v>
      </c>
      <c r="B20" s="712">
        <v>24412.548444943179</v>
      </c>
      <c r="C20" s="712">
        <v>24732.818612819581</v>
      </c>
      <c r="D20" s="712">
        <v>27462.183548094148</v>
      </c>
      <c r="E20" s="712">
        <v>27110.904083331043</v>
      </c>
      <c r="F20" s="712">
        <v>320.27016787640241</v>
      </c>
      <c r="G20" s="834">
        <v>1.3119079665062303</v>
      </c>
      <c r="H20" s="712">
        <v>-351.27946476310535</v>
      </c>
      <c r="I20" s="833">
        <v>-1.2791388716338394</v>
      </c>
      <c r="K20" s="774"/>
      <c r="N20" s="774"/>
      <c r="O20" s="774"/>
      <c r="P20" s="774"/>
      <c r="Q20" s="774"/>
      <c r="R20" s="775"/>
      <c r="S20" s="775"/>
      <c r="T20" s="775"/>
      <c r="U20" s="775"/>
      <c r="V20" s="775"/>
      <c r="W20" s="775"/>
      <c r="X20" s="775"/>
      <c r="Y20" s="775"/>
    </row>
    <row r="21" spans="1:25" s="680" customFormat="1" ht="24.75" customHeight="1">
      <c r="A21" s="757" t="s">
        <v>765</v>
      </c>
      <c r="B21" s="712">
        <v>52636.174296673627</v>
      </c>
      <c r="C21" s="712">
        <v>54521.711918655492</v>
      </c>
      <c r="D21" s="712">
        <v>39354.123640522899</v>
      </c>
      <c r="E21" s="712">
        <v>39716.669636846294</v>
      </c>
      <c r="F21" s="712">
        <v>1885.5376219818645</v>
      </c>
      <c r="G21" s="834">
        <v>3.5822087132594325</v>
      </c>
      <c r="H21" s="712">
        <v>362.54599632339523</v>
      </c>
      <c r="I21" s="833">
        <v>0.92124017202121611</v>
      </c>
      <c r="K21" s="774"/>
      <c r="N21" s="774"/>
      <c r="O21" s="774"/>
      <c r="P21" s="774"/>
      <c r="Q21" s="774"/>
      <c r="R21" s="775"/>
      <c r="S21" s="775"/>
      <c r="T21" s="775"/>
      <c r="U21" s="775"/>
      <c r="V21" s="775"/>
      <c r="W21" s="775"/>
      <c r="X21" s="775"/>
      <c r="Y21" s="775"/>
    </row>
    <row r="22" spans="1:25" s="680" customFormat="1" ht="24.75" customHeight="1">
      <c r="A22" s="763" t="s">
        <v>764</v>
      </c>
      <c r="B22" s="724">
        <v>240011.52393048999</v>
      </c>
      <c r="C22" s="724">
        <v>233328.92521361998</v>
      </c>
      <c r="D22" s="724">
        <v>1149.2829815999999</v>
      </c>
      <c r="E22" s="724">
        <v>846.947</v>
      </c>
      <c r="F22" s="724">
        <v>-6682.5987168700085</v>
      </c>
      <c r="G22" s="839">
        <v>-2.7842824408736986</v>
      </c>
      <c r="H22" s="724">
        <v>-302.33598159999985</v>
      </c>
      <c r="I22" s="718">
        <v>-26.306487300377153</v>
      </c>
      <c r="K22" s="774"/>
      <c r="N22" s="774"/>
      <c r="O22" s="774"/>
      <c r="P22" s="774"/>
      <c r="Q22" s="774"/>
      <c r="R22" s="775"/>
      <c r="S22" s="775"/>
      <c r="T22" s="775"/>
      <c r="U22" s="775"/>
      <c r="V22" s="775"/>
      <c r="W22" s="775"/>
      <c r="X22" s="775"/>
      <c r="Y22" s="775"/>
    </row>
    <row r="23" spans="1:25" s="680" customFormat="1" ht="24.75" customHeight="1">
      <c r="A23" s="763" t="s">
        <v>763</v>
      </c>
      <c r="B23" s="724">
        <v>57972.979999999996</v>
      </c>
      <c r="C23" s="724">
        <v>58783.92</v>
      </c>
      <c r="D23" s="724">
        <v>64406.5375382044</v>
      </c>
      <c r="E23" s="724">
        <v>62039.664395092397</v>
      </c>
      <c r="F23" s="724">
        <v>810.94000000000233</v>
      </c>
      <c r="G23" s="839">
        <v>1.3988240728698134</v>
      </c>
      <c r="H23" s="724">
        <v>-2366.8731431120032</v>
      </c>
      <c r="I23" s="718">
        <v>-3.6748958003029291</v>
      </c>
      <c r="K23" s="774"/>
      <c r="N23" s="774"/>
      <c r="O23" s="774"/>
      <c r="P23" s="774"/>
      <c r="Q23" s="774"/>
      <c r="R23" s="775"/>
      <c r="S23" s="775"/>
      <c r="T23" s="775"/>
      <c r="U23" s="775"/>
      <c r="V23" s="775"/>
      <c r="W23" s="775"/>
      <c r="X23" s="775"/>
      <c r="Y23" s="775"/>
    </row>
    <row r="24" spans="1:25" s="680" customFormat="1" ht="24.75" customHeight="1">
      <c r="A24" s="861" t="s">
        <v>762</v>
      </c>
      <c r="B24" s="724">
        <v>1132473.1945383321</v>
      </c>
      <c r="C24" s="724">
        <v>1169286.9114229009</v>
      </c>
      <c r="D24" s="724">
        <v>1265518.7052374126</v>
      </c>
      <c r="E24" s="724">
        <v>1340034.965059171</v>
      </c>
      <c r="F24" s="724">
        <v>36813.716884568799</v>
      </c>
      <c r="G24" s="839">
        <v>3.2507362701486637</v>
      </c>
      <c r="H24" s="724">
        <v>74516.259821758373</v>
      </c>
      <c r="I24" s="718">
        <v>5.8881990059387581</v>
      </c>
      <c r="K24" s="774"/>
      <c r="N24" s="774"/>
      <c r="O24" s="774"/>
      <c r="P24" s="774"/>
      <c r="Q24" s="774"/>
      <c r="R24" s="775"/>
      <c r="S24" s="775"/>
      <c r="T24" s="775"/>
      <c r="U24" s="775"/>
      <c r="V24" s="775"/>
      <c r="W24" s="775"/>
      <c r="X24" s="775"/>
      <c r="Y24" s="775"/>
    </row>
    <row r="25" spans="1:25" s="680" customFormat="1" ht="24.75" customHeight="1">
      <c r="A25" s="860" t="s">
        <v>761</v>
      </c>
      <c r="B25" s="712">
        <v>356095.44869552995</v>
      </c>
      <c r="C25" s="712">
        <v>356095.44869552995</v>
      </c>
      <c r="D25" s="712">
        <v>369857.33091767994</v>
      </c>
      <c r="E25" s="712">
        <v>369857.33386367996</v>
      </c>
      <c r="F25" s="712">
        <v>0</v>
      </c>
      <c r="G25" s="834">
        <v>0</v>
      </c>
      <c r="H25" s="712">
        <v>2.9460000223480165E-3</v>
      </c>
      <c r="I25" s="833">
        <v>7.9652335538097386E-7</v>
      </c>
      <c r="K25" s="774"/>
      <c r="N25" s="774"/>
      <c r="O25" s="774"/>
      <c r="P25" s="774"/>
      <c r="Q25" s="774"/>
      <c r="R25" s="775"/>
      <c r="S25" s="775"/>
      <c r="T25" s="775"/>
      <c r="U25" s="775"/>
      <c r="V25" s="775"/>
      <c r="W25" s="775"/>
      <c r="X25" s="775"/>
      <c r="Y25" s="775"/>
    </row>
    <row r="26" spans="1:25" s="680" customFormat="1" ht="24.75" customHeight="1">
      <c r="A26" s="860" t="s">
        <v>760</v>
      </c>
      <c r="B26" s="712">
        <v>287025.27952427714</v>
      </c>
      <c r="C26" s="712">
        <v>364336.19844751817</v>
      </c>
      <c r="D26" s="712">
        <v>370300.60179043922</v>
      </c>
      <c r="E26" s="712">
        <v>437176.92467890301</v>
      </c>
      <c r="F26" s="712">
        <v>77310.918923241028</v>
      </c>
      <c r="G26" s="834">
        <v>26.935229904271175</v>
      </c>
      <c r="H26" s="712">
        <v>66876.322888463794</v>
      </c>
      <c r="I26" s="833">
        <v>18.060009237119871</v>
      </c>
      <c r="K26" s="774"/>
      <c r="N26" s="774"/>
      <c r="O26" s="774"/>
      <c r="P26" s="774"/>
      <c r="Q26" s="774"/>
      <c r="R26" s="775"/>
      <c r="S26" s="775"/>
      <c r="T26" s="775"/>
      <c r="U26" s="775"/>
      <c r="V26" s="775"/>
      <c r="W26" s="775"/>
      <c r="X26" s="775"/>
      <c r="Y26" s="775"/>
    </row>
    <row r="27" spans="1:25" s="680" customFormat="1" ht="24.75" customHeight="1">
      <c r="A27" s="860" t="s">
        <v>759</v>
      </c>
      <c r="B27" s="712">
        <v>130392.21446815174</v>
      </c>
      <c r="C27" s="712">
        <v>138227.26499110149</v>
      </c>
      <c r="D27" s="712">
        <v>154981.76966478876</v>
      </c>
      <c r="E27" s="712">
        <v>156392.82980960587</v>
      </c>
      <c r="F27" s="712">
        <v>7835.0505229497503</v>
      </c>
      <c r="G27" s="834">
        <v>6.0088330847877884</v>
      </c>
      <c r="H27" s="712">
        <v>1411.0601448171074</v>
      </c>
      <c r="I27" s="833">
        <v>0.91046846856188313</v>
      </c>
      <c r="K27" s="774"/>
      <c r="N27" s="774"/>
      <c r="O27" s="774"/>
      <c r="P27" s="774"/>
      <c r="Q27" s="774"/>
      <c r="R27" s="775"/>
      <c r="S27" s="775"/>
      <c r="T27" s="775"/>
      <c r="U27" s="775"/>
      <c r="V27" s="775"/>
      <c r="W27" s="775"/>
      <c r="X27" s="775"/>
      <c r="Y27" s="775"/>
    </row>
    <row r="28" spans="1:25" s="680" customFormat="1" ht="24.75" customHeight="1">
      <c r="A28" s="860" t="s">
        <v>758</v>
      </c>
      <c r="B28" s="712">
        <v>358960.25185037311</v>
      </c>
      <c r="C28" s="712">
        <v>310627.99928875128</v>
      </c>
      <c r="D28" s="712">
        <v>370379.00286450464</v>
      </c>
      <c r="E28" s="712">
        <v>376607.87670698209</v>
      </c>
      <c r="F28" s="712">
        <v>-48332.252561621834</v>
      </c>
      <c r="G28" s="834">
        <v>-13.464513776240711</v>
      </c>
      <c r="H28" s="712">
        <v>6228.8738424774492</v>
      </c>
      <c r="I28" s="833">
        <v>1.6817567395299005</v>
      </c>
      <c r="K28" s="774"/>
      <c r="N28" s="774"/>
      <c r="O28" s="774"/>
      <c r="P28" s="774"/>
      <c r="Q28" s="774"/>
      <c r="R28" s="775"/>
      <c r="S28" s="775"/>
      <c r="T28" s="775"/>
      <c r="U28" s="775"/>
      <c r="V28" s="775"/>
      <c r="W28" s="775"/>
      <c r="X28" s="775"/>
      <c r="Y28" s="775"/>
    </row>
    <row r="29" spans="1:25" s="680" customFormat="1" ht="24.75" customHeight="1">
      <c r="A29" s="763" t="s">
        <v>757</v>
      </c>
      <c r="B29" s="724">
        <v>5956077.2835524045</v>
      </c>
      <c r="C29" s="724">
        <v>5928998.6875985162</v>
      </c>
      <c r="D29" s="724">
        <v>6403308.3253895603</v>
      </c>
      <c r="E29" s="724">
        <v>6453504.462003842</v>
      </c>
      <c r="F29" s="724">
        <v>-27078.59595388826</v>
      </c>
      <c r="G29" s="839">
        <v>-0.45463808921125481</v>
      </c>
      <c r="H29" s="724">
        <v>50196.136614281684</v>
      </c>
      <c r="I29" s="718">
        <v>0.78390941156543292</v>
      </c>
      <c r="K29" s="774"/>
      <c r="N29" s="774"/>
      <c r="O29" s="774"/>
      <c r="P29" s="774"/>
      <c r="Q29" s="774"/>
      <c r="R29" s="775"/>
      <c r="S29" s="775"/>
      <c r="T29" s="775"/>
      <c r="U29" s="775"/>
      <c r="V29" s="775"/>
      <c r="W29" s="775"/>
      <c r="X29" s="775"/>
      <c r="Y29" s="775"/>
    </row>
    <row r="30" spans="1:25" s="680" customFormat="1" ht="24.75" customHeight="1">
      <c r="A30" s="820" t="s">
        <v>756</v>
      </c>
      <c r="B30" s="724">
        <v>439269.47731861565</v>
      </c>
      <c r="C30" s="724">
        <v>413814.96479484835</v>
      </c>
      <c r="D30" s="724">
        <v>543278.36497123574</v>
      </c>
      <c r="E30" s="724">
        <v>489867.33433030063</v>
      </c>
      <c r="F30" s="724">
        <v>-25454.512523767306</v>
      </c>
      <c r="G30" s="839">
        <v>-5.7947373623923264</v>
      </c>
      <c r="H30" s="724">
        <v>-53411.030640935118</v>
      </c>
      <c r="I30" s="718">
        <v>-9.8312456531860981</v>
      </c>
      <c r="K30" s="774"/>
      <c r="N30" s="774"/>
      <c r="O30" s="774"/>
      <c r="P30" s="774"/>
      <c r="Q30" s="774"/>
      <c r="R30" s="775"/>
      <c r="S30" s="775"/>
      <c r="T30" s="775"/>
      <c r="U30" s="775"/>
      <c r="V30" s="775"/>
      <c r="W30" s="775"/>
      <c r="X30" s="775"/>
      <c r="Y30" s="775"/>
    </row>
    <row r="31" spans="1:25" s="680" customFormat="1" ht="24.75" customHeight="1">
      <c r="A31" s="757" t="s">
        <v>755</v>
      </c>
      <c r="B31" s="712">
        <v>99279.354120529504</v>
      </c>
      <c r="C31" s="712">
        <v>90980.838318457492</v>
      </c>
      <c r="D31" s="712">
        <v>90214.973918682517</v>
      </c>
      <c r="E31" s="712">
        <v>81321.16630569048</v>
      </c>
      <c r="F31" s="712">
        <v>-8298.5158020720119</v>
      </c>
      <c r="G31" s="834">
        <v>-8.3587528097707491</v>
      </c>
      <c r="H31" s="712">
        <v>-8893.8076129920373</v>
      </c>
      <c r="I31" s="833">
        <v>-9.8584605489202808</v>
      </c>
      <c r="K31" s="774"/>
      <c r="N31" s="774"/>
      <c r="O31" s="774"/>
      <c r="P31" s="774"/>
      <c r="Q31" s="774"/>
      <c r="R31" s="775"/>
      <c r="S31" s="775"/>
      <c r="T31" s="775"/>
      <c r="U31" s="775"/>
      <c r="V31" s="775"/>
      <c r="W31" s="775"/>
      <c r="X31" s="775"/>
      <c r="Y31" s="775"/>
    </row>
    <row r="32" spans="1:25" s="680" customFormat="1" ht="24.75" customHeight="1">
      <c r="A32" s="757" t="s">
        <v>754</v>
      </c>
      <c r="B32" s="712">
        <v>180720.73504288998</v>
      </c>
      <c r="C32" s="712">
        <v>185220.58657794</v>
      </c>
      <c r="D32" s="712">
        <v>259728.44498273998</v>
      </c>
      <c r="E32" s="712">
        <v>216264.84165716998</v>
      </c>
      <c r="F32" s="712">
        <v>4499.8515350500238</v>
      </c>
      <c r="G32" s="834">
        <v>2.4899475613476705</v>
      </c>
      <c r="H32" s="712">
        <v>-43463.603325570002</v>
      </c>
      <c r="I32" s="833">
        <v>-16.734248468032963</v>
      </c>
      <c r="K32" s="774"/>
      <c r="N32" s="774"/>
      <c r="O32" s="774"/>
      <c r="P32" s="774"/>
      <c r="Q32" s="774"/>
      <c r="R32" s="775"/>
      <c r="S32" s="775"/>
      <c r="T32" s="775"/>
      <c r="U32" s="775"/>
      <c r="V32" s="775"/>
      <c r="W32" s="775"/>
      <c r="X32" s="775"/>
      <c r="Y32" s="775"/>
    </row>
    <row r="33" spans="1:25" s="680" customFormat="1" ht="24.75" customHeight="1">
      <c r="A33" s="757" t="s">
        <v>753</v>
      </c>
      <c r="B33" s="712">
        <v>3267.1973076688705</v>
      </c>
      <c r="C33" s="712">
        <v>2628.8114735131826</v>
      </c>
      <c r="D33" s="712">
        <v>2638.4743492827229</v>
      </c>
      <c r="E33" s="712">
        <v>2966.3218985292274</v>
      </c>
      <c r="F33" s="712">
        <v>-638.38583415568792</v>
      </c>
      <c r="G33" s="834">
        <v>-19.539249516925352</v>
      </c>
      <c r="H33" s="712">
        <v>327.84754924650451</v>
      </c>
      <c r="I33" s="833">
        <v>12.425648531911285</v>
      </c>
      <c r="K33" s="774"/>
      <c r="N33" s="774"/>
      <c r="O33" s="774"/>
      <c r="P33" s="774"/>
      <c r="Q33" s="774"/>
      <c r="R33" s="775"/>
      <c r="S33" s="775"/>
      <c r="T33" s="775"/>
      <c r="U33" s="775"/>
      <c r="V33" s="775"/>
      <c r="W33" s="775"/>
      <c r="X33" s="775"/>
      <c r="Y33" s="775"/>
    </row>
    <row r="34" spans="1:25" s="680" customFormat="1" ht="24.75" customHeight="1">
      <c r="A34" s="757" t="s">
        <v>752</v>
      </c>
      <c r="B34" s="712">
        <v>155990.7608475273</v>
      </c>
      <c r="C34" s="712">
        <v>134804.73362493765</v>
      </c>
      <c r="D34" s="712">
        <v>190682.62305553036</v>
      </c>
      <c r="E34" s="712">
        <v>189123.18966891093</v>
      </c>
      <c r="F34" s="712">
        <v>-21186.027222589648</v>
      </c>
      <c r="G34" s="834">
        <v>-13.581591055445818</v>
      </c>
      <c r="H34" s="712">
        <v>-1559.4333866194356</v>
      </c>
      <c r="I34" s="833">
        <v>-0.81781620245768238</v>
      </c>
      <c r="K34" s="774"/>
      <c r="N34" s="774"/>
      <c r="O34" s="774"/>
      <c r="P34" s="774"/>
      <c r="Q34" s="774"/>
      <c r="R34" s="775"/>
      <c r="S34" s="775"/>
      <c r="T34" s="775"/>
      <c r="U34" s="775"/>
      <c r="V34" s="775"/>
      <c r="W34" s="775"/>
      <c r="X34" s="775"/>
      <c r="Y34" s="775"/>
    </row>
    <row r="35" spans="1:25" s="680" customFormat="1" ht="24.75" customHeight="1">
      <c r="A35" s="757" t="s">
        <v>751</v>
      </c>
      <c r="B35" s="712">
        <v>11.43</v>
      </c>
      <c r="C35" s="712">
        <v>179.9948</v>
      </c>
      <c r="D35" s="712">
        <v>13.848664999999999</v>
      </c>
      <c r="E35" s="712">
        <v>191.81479999999999</v>
      </c>
      <c r="F35" s="712">
        <v>168.56479999999999</v>
      </c>
      <c r="G35" s="834">
        <v>1474.7576552930884</v>
      </c>
      <c r="H35" s="712">
        <v>177.96613499999998</v>
      </c>
      <c r="I35" s="833">
        <v>1285.0779118420439</v>
      </c>
      <c r="K35" s="774"/>
      <c r="N35" s="774"/>
      <c r="O35" s="774"/>
      <c r="P35" s="774"/>
      <c r="Q35" s="774"/>
      <c r="R35" s="775"/>
      <c r="S35" s="775"/>
      <c r="T35" s="775"/>
      <c r="U35" s="775"/>
      <c r="V35" s="775"/>
      <c r="W35" s="775"/>
      <c r="X35" s="775"/>
      <c r="Y35" s="775"/>
    </row>
    <row r="36" spans="1:25" s="680" customFormat="1" ht="24.75" customHeight="1">
      <c r="A36" s="820" t="s">
        <v>750</v>
      </c>
      <c r="B36" s="724">
        <v>5191736.3904241864</v>
      </c>
      <c r="C36" s="724">
        <v>5202508.2025547866</v>
      </c>
      <c r="D36" s="724">
        <v>5451259.7793673091</v>
      </c>
      <c r="E36" s="724">
        <v>5549095.8092543418</v>
      </c>
      <c r="F36" s="724">
        <v>10771.812130600214</v>
      </c>
      <c r="G36" s="839">
        <v>0.20747995122533777</v>
      </c>
      <c r="H36" s="724">
        <v>97836.029887032695</v>
      </c>
      <c r="I36" s="718">
        <v>1.7947416532474967</v>
      </c>
      <c r="K36" s="774"/>
      <c r="N36" s="774"/>
      <c r="O36" s="774"/>
      <c r="P36" s="774"/>
      <c r="Q36" s="774"/>
      <c r="R36" s="775"/>
      <c r="S36" s="775"/>
      <c r="T36" s="775"/>
      <c r="U36" s="775"/>
      <c r="V36" s="775"/>
      <c r="W36" s="775"/>
      <c r="X36" s="775"/>
      <c r="Y36" s="775"/>
    </row>
    <row r="37" spans="1:25" s="680" customFormat="1" ht="24.75" customHeight="1">
      <c r="A37" s="757" t="s">
        <v>749</v>
      </c>
      <c r="B37" s="712">
        <v>828830.20000000019</v>
      </c>
      <c r="C37" s="712">
        <v>770136.70000000019</v>
      </c>
      <c r="D37" s="712">
        <v>891507.10000000009</v>
      </c>
      <c r="E37" s="712">
        <v>914651.15000000014</v>
      </c>
      <c r="F37" s="712">
        <v>-58693.5</v>
      </c>
      <c r="G37" s="834">
        <v>-7.0814866543231645</v>
      </c>
      <c r="H37" s="712">
        <v>23144.050000000047</v>
      </c>
      <c r="I37" s="833">
        <v>2.596058965767075</v>
      </c>
      <c r="K37" s="774"/>
      <c r="N37" s="774"/>
      <c r="O37" s="774"/>
      <c r="P37" s="774"/>
      <c r="Q37" s="774"/>
      <c r="R37" s="775"/>
      <c r="S37" s="775"/>
      <c r="T37" s="775"/>
      <c r="U37" s="775"/>
      <c r="V37" s="775"/>
      <c r="W37" s="775"/>
      <c r="X37" s="775"/>
      <c r="Y37" s="775"/>
    </row>
    <row r="38" spans="1:25" s="680" customFormat="1" ht="24.75" customHeight="1">
      <c r="A38" s="758" t="s">
        <v>748</v>
      </c>
      <c r="B38" s="712">
        <v>3636.5913686200001</v>
      </c>
      <c r="C38" s="712">
        <v>5963.4464952799999</v>
      </c>
      <c r="D38" s="712">
        <v>3519.1931640374996</v>
      </c>
      <c r="E38" s="712">
        <v>5722.7327500374995</v>
      </c>
      <c r="F38" s="712">
        <v>2326.8551266599998</v>
      </c>
      <c r="G38" s="834">
        <v>63.984508865591515</v>
      </c>
      <c r="H38" s="712">
        <v>2203.5395859999999</v>
      </c>
      <c r="I38" s="833">
        <v>62.614908681850338</v>
      </c>
      <c r="K38" s="774"/>
      <c r="N38" s="774"/>
      <c r="O38" s="774"/>
      <c r="P38" s="774"/>
      <c r="Q38" s="774"/>
      <c r="R38" s="775"/>
      <c r="S38" s="775"/>
      <c r="T38" s="775"/>
      <c r="U38" s="775"/>
      <c r="V38" s="775"/>
      <c r="W38" s="775"/>
      <c r="X38" s="775"/>
      <c r="Y38" s="775"/>
    </row>
    <row r="39" spans="1:25" s="680" customFormat="1" ht="24.75" customHeight="1">
      <c r="A39" s="838" t="s">
        <v>747</v>
      </c>
      <c r="B39" s="712">
        <v>204044.41309976063</v>
      </c>
      <c r="C39" s="712">
        <v>202396.33020309347</v>
      </c>
      <c r="D39" s="712">
        <v>223471.20403494471</v>
      </c>
      <c r="E39" s="712">
        <v>220924.91076050309</v>
      </c>
      <c r="F39" s="712">
        <v>-1648.0828966671543</v>
      </c>
      <c r="G39" s="834">
        <v>-0.80770792575505601</v>
      </c>
      <c r="H39" s="712">
        <v>-2546.2932744416175</v>
      </c>
      <c r="I39" s="833">
        <v>-1.1394279121722761</v>
      </c>
      <c r="K39" s="774"/>
      <c r="N39" s="774"/>
      <c r="O39" s="774"/>
      <c r="P39" s="774"/>
      <c r="Q39" s="774"/>
      <c r="R39" s="775"/>
      <c r="S39" s="775"/>
      <c r="T39" s="775"/>
      <c r="U39" s="775"/>
      <c r="V39" s="775"/>
      <c r="W39" s="775"/>
      <c r="X39" s="775"/>
      <c r="Y39" s="775"/>
    </row>
    <row r="40" spans="1:25" s="680" customFormat="1" ht="24.75" customHeight="1">
      <c r="A40" s="716" t="s">
        <v>746</v>
      </c>
      <c r="B40" s="712">
        <v>920.7823547700001</v>
      </c>
      <c r="C40" s="712">
        <v>916.58703632000004</v>
      </c>
      <c r="D40" s="712">
        <v>401.78959356999997</v>
      </c>
      <c r="E40" s="712">
        <v>401.78959356999997</v>
      </c>
      <c r="F40" s="712">
        <v>-4.1953184500000589</v>
      </c>
      <c r="G40" s="834">
        <v>-0.45562541769688847</v>
      </c>
      <c r="H40" s="712">
        <v>0</v>
      </c>
      <c r="I40" s="833">
        <v>0</v>
      </c>
      <c r="K40" s="774"/>
      <c r="N40" s="774"/>
      <c r="O40" s="774"/>
      <c r="P40" s="774"/>
      <c r="Q40" s="774"/>
      <c r="R40" s="775"/>
      <c r="S40" s="775"/>
      <c r="T40" s="775"/>
      <c r="U40" s="775"/>
      <c r="V40" s="775"/>
      <c r="W40" s="775"/>
      <c r="X40" s="775"/>
      <c r="Y40" s="775"/>
    </row>
    <row r="41" spans="1:25" s="680" customFormat="1" ht="24.75" customHeight="1">
      <c r="A41" s="836" t="s">
        <v>745</v>
      </c>
      <c r="B41" s="712">
        <v>203123.63074499063</v>
      </c>
      <c r="C41" s="712">
        <v>201479.74316677346</v>
      </c>
      <c r="D41" s="712">
        <v>223069.41444137471</v>
      </c>
      <c r="E41" s="712">
        <v>220523.1211669331</v>
      </c>
      <c r="F41" s="712">
        <v>-1643.8875782171672</v>
      </c>
      <c r="G41" s="834">
        <v>-0.80930395552104328</v>
      </c>
      <c r="H41" s="712">
        <v>-2546.2932744416175</v>
      </c>
      <c r="I41" s="833">
        <v>-1.1414802342213588</v>
      </c>
      <c r="K41" s="774"/>
      <c r="N41" s="774"/>
      <c r="O41" s="774"/>
      <c r="P41" s="774"/>
      <c r="Q41" s="774"/>
      <c r="R41" s="775"/>
      <c r="S41" s="775"/>
      <c r="T41" s="775"/>
      <c r="U41" s="775"/>
      <c r="V41" s="775"/>
      <c r="W41" s="775"/>
      <c r="X41" s="775"/>
      <c r="Y41" s="775"/>
    </row>
    <row r="42" spans="1:25" s="680" customFormat="1" ht="24.75" customHeight="1">
      <c r="A42" s="715" t="s">
        <v>744</v>
      </c>
      <c r="B42" s="712">
        <v>4155203.0500700953</v>
      </c>
      <c r="C42" s="712">
        <v>4223977.4314597528</v>
      </c>
      <c r="D42" s="712">
        <v>4332735.7943151565</v>
      </c>
      <c r="E42" s="712">
        <v>4407773.1744831018</v>
      </c>
      <c r="F42" s="712">
        <v>68774.381389657501</v>
      </c>
      <c r="G42" s="834">
        <v>1.6551388839709609</v>
      </c>
      <c r="H42" s="712">
        <v>75037.380167945288</v>
      </c>
      <c r="I42" s="833">
        <v>1.7318706639440011</v>
      </c>
      <c r="K42" s="774"/>
      <c r="N42" s="774"/>
      <c r="O42" s="774"/>
      <c r="P42" s="774"/>
      <c r="Q42" s="774"/>
      <c r="R42" s="775"/>
      <c r="S42" s="775"/>
      <c r="T42" s="775"/>
      <c r="U42" s="775"/>
      <c r="V42" s="775"/>
      <c r="W42" s="775"/>
      <c r="X42" s="775"/>
      <c r="Y42" s="775"/>
    </row>
    <row r="43" spans="1:25" s="680" customFormat="1" ht="24.75" customHeight="1">
      <c r="A43" s="716" t="s">
        <v>743</v>
      </c>
      <c r="B43" s="712">
        <v>4106414.4597245972</v>
      </c>
      <c r="C43" s="712">
        <v>4124304.6612314619</v>
      </c>
      <c r="D43" s="712">
        <v>4249211.2191379974</v>
      </c>
      <c r="E43" s="712">
        <v>4282286.0431069452</v>
      </c>
      <c r="F43" s="712">
        <v>17890.201506864745</v>
      </c>
      <c r="G43" s="834">
        <v>0.43566477963514139</v>
      </c>
      <c r="H43" s="712">
        <v>33074.823968947865</v>
      </c>
      <c r="I43" s="833">
        <v>0.77837561521965204</v>
      </c>
      <c r="K43" s="774"/>
      <c r="N43" s="774"/>
      <c r="O43" s="774"/>
      <c r="P43" s="774"/>
      <c r="Q43" s="774"/>
      <c r="R43" s="775"/>
      <c r="S43" s="775"/>
      <c r="T43" s="775"/>
      <c r="U43" s="775"/>
      <c r="V43" s="775"/>
      <c r="W43" s="775"/>
      <c r="X43" s="775"/>
      <c r="Y43" s="775"/>
    </row>
    <row r="44" spans="1:25" s="680" customFormat="1" ht="24.75" customHeight="1">
      <c r="A44" s="837" t="s">
        <v>742</v>
      </c>
      <c r="B44" s="712">
        <v>2784850.4387235134</v>
      </c>
      <c r="C44" s="712">
        <v>2818679.1286035865</v>
      </c>
      <c r="D44" s="712">
        <v>2827365.8284641262</v>
      </c>
      <c r="E44" s="712">
        <v>2862102.2490589628</v>
      </c>
      <c r="F44" s="712">
        <v>33828.689880073071</v>
      </c>
      <c r="G44" s="834">
        <v>1.2147399159999077</v>
      </c>
      <c r="H44" s="712">
        <v>34736.420594836585</v>
      </c>
      <c r="I44" s="833">
        <v>1.2285789212394211</v>
      </c>
      <c r="K44" s="774"/>
      <c r="N44" s="774"/>
      <c r="O44" s="774"/>
      <c r="P44" s="774"/>
      <c r="Q44" s="774"/>
      <c r="R44" s="775"/>
      <c r="S44" s="775"/>
      <c r="T44" s="775"/>
      <c r="U44" s="775"/>
      <c r="V44" s="775"/>
      <c r="W44" s="775"/>
      <c r="X44" s="775"/>
      <c r="Y44" s="775"/>
    </row>
    <row r="45" spans="1:25" s="680" customFormat="1" ht="24.75" customHeight="1">
      <c r="A45" s="837" t="s">
        <v>741</v>
      </c>
      <c r="B45" s="712">
        <v>1321564.0210010838</v>
      </c>
      <c r="C45" s="712">
        <v>1305625.5326278757</v>
      </c>
      <c r="D45" s="712">
        <v>1421845.3906738709</v>
      </c>
      <c r="E45" s="712">
        <v>1420183.7940479822</v>
      </c>
      <c r="F45" s="712">
        <v>-15938.488373208093</v>
      </c>
      <c r="G45" s="834">
        <v>-1.2060322557158223</v>
      </c>
      <c r="H45" s="712">
        <v>-1661.5966258887202</v>
      </c>
      <c r="I45" s="833">
        <v>-0.11686197646997479</v>
      </c>
      <c r="K45" s="774"/>
      <c r="N45" s="774"/>
      <c r="O45" s="774"/>
      <c r="P45" s="774"/>
      <c r="Q45" s="774"/>
      <c r="R45" s="775"/>
      <c r="S45" s="775"/>
      <c r="T45" s="775"/>
      <c r="U45" s="775"/>
      <c r="V45" s="775"/>
      <c r="W45" s="775"/>
      <c r="X45" s="775"/>
      <c r="Y45" s="775"/>
    </row>
    <row r="46" spans="1:25" s="680" customFormat="1" ht="24.75" customHeight="1">
      <c r="A46" s="836" t="s">
        <v>740</v>
      </c>
      <c r="B46" s="712">
        <v>48788.590345498174</v>
      </c>
      <c r="C46" s="712">
        <v>99672.770228290741</v>
      </c>
      <c r="D46" s="712">
        <v>83524.575177158986</v>
      </c>
      <c r="E46" s="712">
        <v>125487.13137615674</v>
      </c>
      <c r="F46" s="712">
        <v>50884.179882792567</v>
      </c>
      <c r="G46" s="834">
        <v>104.29524510229624</v>
      </c>
      <c r="H46" s="712">
        <v>41962.556198997758</v>
      </c>
      <c r="I46" s="833">
        <v>50.239772079047974</v>
      </c>
      <c r="K46" s="774"/>
      <c r="N46" s="774"/>
      <c r="O46" s="774"/>
      <c r="P46" s="774"/>
      <c r="Q46" s="774"/>
      <c r="R46" s="775"/>
      <c r="S46" s="775"/>
      <c r="T46" s="775"/>
      <c r="U46" s="775"/>
      <c r="V46" s="775"/>
      <c r="W46" s="775"/>
      <c r="X46" s="775"/>
      <c r="Y46" s="775"/>
    </row>
    <row r="47" spans="1:25" s="680" customFormat="1" ht="24.75" customHeight="1">
      <c r="A47" s="758" t="s">
        <v>739</v>
      </c>
      <c r="B47" s="712">
        <v>22.135885710000061</v>
      </c>
      <c r="C47" s="712">
        <v>34.294396659999997</v>
      </c>
      <c r="D47" s="712">
        <v>26.487853169999912</v>
      </c>
      <c r="E47" s="712">
        <v>23.841260699999996</v>
      </c>
      <c r="F47" s="712">
        <v>12.158510949999936</v>
      </c>
      <c r="G47" s="834">
        <v>54.926697351474097</v>
      </c>
      <c r="H47" s="712">
        <v>-2.6465924699999164</v>
      </c>
      <c r="I47" s="833">
        <v>-9.9917213109495844</v>
      </c>
      <c r="K47" s="774"/>
      <c r="N47" s="774"/>
      <c r="O47" s="774"/>
      <c r="P47" s="774"/>
      <c r="Q47" s="774"/>
      <c r="R47" s="775"/>
      <c r="S47" s="775"/>
      <c r="T47" s="775"/>
      <c r="U47" s="775"/>
      <c r="V47" s="775"/>
      <c r="W47" s="775"/>
      <c r="X47" s="775"/>
      <c r="Y47" s="775"/>
    </row>
    <row r="48" spans="1:25" s="680" customFormat="1" ht="24.75" customHeight="1">
      <c r="A48" s="851" t="s">
        <v>738</v>
      </c>
      <c r="B48" s="800">
        <v>0</v>
      </c>
      <c r="C48" s="800">
        <v>0</v>
      </c>
      <c r="D48" s="800">
        <v>0</v>
      </c>
      <c r="E48" s="800">
        <v>0</v>
      </c>
      <c r="F48" s="800">
        <v>0</v>
      </c>
      <c r="G48" s="831"/>
      <c r="H48" s="800">
        <v>0</v>
      </c>
      <c r="I48" s="830"/>
      <c r="K48" s="774"/>
      <c r="N48" s="774"/>
      <c r="O48" s="774"/>
      <c r="P48" s="774"/>
      <c r="Q48" s="774"/>
      <c r="R48" s="775"/>
      <c r="S48" s="775"/>
      <c r="T48" s="775"/>
      <c r="U48" s="775"/>
      <c r="V48" s="775"/>
      <c r="W48" s="775"/>
      <c r="X48" s="775"/>
      <c r="Y48" s="775"/>
    </row>
    <row r="49" spans="1:25" s="680" customFormat="1" ht="20.25" customHeight="1" thickBot="1">
      <c r="A49" s="847" t="s">
        <v>737</v>
      </c>
      <c r="B49" s="829">
        <v>325071.41573864844</v>
      </c>
      <c r="C49" s="828">
        <v>312675.51860960916</v>
      </c>
      <c r="D49" s="789">
        <v>408770.18090916617</v>
      </c>
      <c r="E49" s="789">
        <v>414541.31904780364</v>
      </c>
      <c r="F49" s="789">
        <v>-12395.89712903928</v>
      </c>
      <c r="G49" s="827">
        <v>-3.8132842596672227</v>
      </c>
      <c r="H49" s="789">
        <v>5771.1381386374705</v>
      </c>
      <c r="I49" s="826">
        <v>1.4118295336028657</v>
      </c>
      <c r="K49" s="774"/>
      <c r="N49" s="774"/>
      <c r="O49" s="774"/>
      <c r="P49" s="774"/>
      <c r="Q49" s="774"/>
      <c r="R49" s="775"/>
      <c r="S49" s="775"/>
      <c r="T49" s="775"/>
      <c r="U49" s="775"/>
      <c r="V49" s="775"/>
      <c r="W49" s="775"/>
      <c r="X49" s="775"/>
      <c r="Y49" s="775"/>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topLeftCell="A37" zoomScale="90" zoomScaleNormal="90" workbookViewId="0">
      <selection activeCell="H42" sqref="H42"/>
    </sheetView>
  </sheetViews>
  <sheetFormatPr defaultColWidth="11" defaultRowHeight="17.100000000000001" customHeight="1"/>
  <cols>
    <col min="1" max="1" width="53.5546875" style="680" bestFit="1" customWidth="1"/>
    <col min="2" max="5" width="12.6640625" style="680" customWidth="1"/>
    <col min="6" max="6" width="10" style="680" bestFit="1" customWidth="1"/>
    <col min="7" max="7" width="9.109375" style="680" bestFit="1" customWidth="1"/>
    <col min="8" max="8" width="10" style="680" bestFit="1" customWidth="1"/>
    <col min="9" max="9" width="9.44140625" style="680" customWidth="1"/>
    <col min="10" max="252" width="11" style="679"/>
    <col min="253" max="253" width="46.6640625" style="679" bestFit="1" customWidth="1"/>
    <col min="254" max="254" width="11.88671875" style="679" customWidth="1"/>
    <col min="255" max="255" width="12.44140625" style="679" customWidth="1"/>
    <col min="256" max="256" width="12.5546875" style="679" customWidth="1"/>
    <col min="257" max="257" width="11.6640625" style="679" customWidth="1"/>
    <col min="258" max="258" width="10.6640625" style="679" customWidth="1"/>
    <col min="259" max="259" width="2.44140625" style="679" bestFit="1" customWidth="1"/>
    <col min="260" max="260" width="8.5546875" style="679" customWidth="1"/>
    <col min="261" max="261" width="12.44140625" style="679" customWidth="1"/>
    <col min="262" max="262" width="2.109375" style="679" customWidth="1"/>
    <col min="263" max="263" width="9.44140625" style="679" customWidth="1"/>
    <col min="264" max="508" width="11" style="679"/>
    <col min="509" max="509" width="46.6640625" style="679" bestFit="1" customWidth="1"/>
    <col min="510" max="510" width="11.88671875" style="679" customWidth="1"/>
    <col min="511" max="511" width="12.44140625" style="679" customWidth="1"/>
    <col min="512" max="512" width="12.5546875" style="679" customWidth="1"/>
    <col min="513" max="513" width="11.6640625" style="679" customWidth="1"/>
    <col min="514" max="514" width="10.6640625" style="679" customWidth="1"/>
    <col min="515" max="515" width="2.44140625" style="679" bestFit="1" customWidth="1"/>
    <col min="516" max="516" width="8.5546875" style="679" customWidth="1"/>
    <col min="517" max="517" width="12.44140625" style="679" customWidth="1"/>
    <col min="518" max="518" width="2.109375" style="679" customWidth="1"/>
    <col min="519" max="519" width="9.44140625" style="679" customWidth="1"/>
    <col min="520" max="764" width="11" style="679"/>
    <col min="765" max="765" width="46.6640625" style="679" bestFit="1" customWidth="1"/>
    <col min="766" max="766" width="11.88671875" style="679" customWidth="1"/>
    <col min="767" max="767" width="12.44140625" style="679" customWidth="1"/>
    <col min="768" max="768" width="12.5546875" style="679" customWidth="1"/>
    <col min="769" max="769" width="11.6640625" style="679" customWidth="1"/>
    <col min="770" max="770" width="10.6640625" style="679" customWidth="1"/>
    <col min="771" max="771" width="2.44140625" style="679" bestFit="1" customWidth="1"/>
    <col min="772" max="772" width="8.5546875" style="679" customWidth="1"/>
    <col min="773" max="773" width="12.44140625" style="679" customWidth="1"/>
    <col min="774" max="774" width="2.109375" style="679" customWidth="1"/>
    <col min="775" max="775" width="9.44140625" style="679" customWidth="1"/>
    <col min="776" max="1020" width="11" style="679"/>
    <col min="1021" max="1021" width="46.6640625" style="679" bestFit="1" customWidth="1"/>
    <col min="1022" max="1022" width="11.88671875" style="679" customWidth="1"/>
    <col min="1023" max="1023" width="12.44140625" style="679" customWidth="1"/>
    <col min="1024" max="1024" width="12.5546875" style="679" customWidth="1"/>
    <col min="1025" max="1025" width="11.6640625" style="679" customWidth="1"/>
    <col min="1026" max="1026" width="10.6640625" style="679" customWidth="1"/>
    <col min="1027" max="1027" width="2.44140625" style="679" bestFit="1" customWidth="1"/>
    <col min="1028" max="1028" width="8.5546875" style="679" customWidth="1"/>
    <col min="1029" max="1029" width="12.44140625" style="679" customWidth="1"/>
    <col min="1030" max="1030" width="2.109375" style="679" customWidth="1"/>
    <col min="1031" max="1031" width="9.44140625" style="679" customWidth="1"/>
    <col min="1032" max="1276" width="11" style="679"/>
    <col min="1277" max="1277" width="46.6640625" style="679" bestFit="1" customWidth="1"/>
    <col min="1278" max="1278" width="11.88671875" style="679" customWidth="1"/>
    <col min="1279" max="1279" width="12.44140625" style="679" customWidth="1"/>
    <col min="1280" max="1280" width="12.5546875" style="679" customWidth="1"/>
    <col min="1281" max="1281" width="11.6640625" style="679" customWidth="1"/>
    <col min="1282" max="1282" width="10.6640625" style="679" customWidth="1"/>
    <col min="1283" max="1283" width="2.44140625" style="679" bestFit="1" customWidth="1"/>
    <col min="1284" max="1284" width="8.5546875" style="679" customWidth="1"/>
    <col min="1285" max="1285" width="12.44140625" style="679" customWidth="1"/>
    <col min="1286" max="1286" width="2.109375" style="679" customWidth="1"/>
    <col min="1287" max="1287" width="9.44140625" style="679" customWidth="1"/>
    <col min="1288" max="1532" width="11" style="679"/>
    <col min="1533" max="1533" width="46.6640625" style="679" bestFit="1" customWidth="1"/>
    <col min="1534" max="1534" width="11.88671875" style="679" customWidth="1"/>
    <col min="1535" max="1535" width="12.44140625" style="679" customWidth="1"/>
    <col min="1536" max="1536" width="12.5546875" style="679" customWidth="1"/>
    <col min="1537" max="1537" width="11.6640625" style="679" customWidth="1"/>
    <col min="1538" max="1538" width="10.6640625" style="679" customWidth="1"/>
    <col min="1539" max="1539" width="2.44140625" style="679" bestFit="1" customWidth="1"/>
    <col min="1540" max="1540" width="8.5546875" style="679" customWidth="1"/>
    <col min="1541" max="1541" width="12.44140625" style="679" customWidth="1"/>
    <col min="1542" max="1542" width="2.109375" style="679" customWidth="1"/>
    <col min="1543" max="1543" width="9.44140625" style="679" customWidth="1"/>
    <col min="1544" max="1788" width="11" style="679"/>
    <col min="1789" max="1789" width="46.6640625" style="679" bestFit="1" customWidth="1"/>
    <col min="1790" max="1790" width="11.88671875" style="679" customWidth="1"/>
    <col min="1791" max="1791" width="12.44140625" style="679" customWidth="1"/>
    <col min="1792" max="1792" width="12.5546875" style="679" customWidth="1"/>
    <col min="1793" max="1793" width="11.6640625" style="679" customWidth="1"/>
    <col min="1794" max="1794" width="10.6640625" style="679" customWidth="1"/>
    <col min="1795" max="1795" width="2.44140625" style="679" bestFit="1" customWidth="1"/>
    <col min="1796" max="1796" width="8.5546875" style="679" customWidth="1"/>
    <col min="1797" max="1797" width="12.44140625" style="679" customWidth="1"/>
    <col min="1798" max="1798" width="2.109375" style="679" customWidth="1"/>
    <col min="1799" max="1799" width="9.44140625" style="679" customWidth="1"/>
    <col min="1800" max="2044" width="11" style="679"/>
    <col min="2045" max="2045" width="46.6640625" style="679" bestFit="1" customWidth="1"/>
    <col min="2046" max="2046" width="11.88671875" style="679" customWidth="1"/>
    <col min="2047" max="2047" width="12.44140625" style="679" customWidth="1"/>
    <col min="2048" max="2048" width="12.5546875" style="679" customWidth="1"/>
    <col min="2049" max="2049" width="11.6640625" style="679" customWidth="1"/>
    <col min="2050" max="2050" width="10.6640625" style="679" customWidth="1"/>
    <col min="2051" max="2051" width="2.44140625" style="679" bestFit="1" customWidth="1"/>
    <col min="2052" max="2052" width="8.5546875" style="679" customWidth="1"/>
    <col min="2053" max="2053" width="12.44140625" style="679" customWidth="1"/>
    <col min="2054" max="2054" width="2.109375" style="679" customWidth="1"/>
    <col min="2055" max="2055" width="9.44140625" style="679" customWidth="1"/>
    <col min="2056" max="2300" width="11" style="679"/>
    <col min="2301" max="2301" width="46.6640625" style="679" bestFit="1" customWidth="1"/>
    <col min="2302" max="2302" width="11.88671875" style="679" customWidth="1"/>
    <col min="2303" max="2303" width="12.44140625" style="679" customWidth="1"/>
    <col min="2304" max="2304" width="12.5546875" style="679" customWidth="1"/>
    <col min="2305" max="2305" width="11.6640625" style="679" customWidth="1"/>
    <col min="2306" max="2306" width="10.6640625" style="679" customWidth="1"/>
    <col min="2307" max="2307" width="2.44140625" style="679" bestFit="1" customWidth="1"/>
    <col min="2308" max="2308" width="8.5546875" style="679" customWidth="1"/>
    <col min="2309" max="2309" width="12.44140625" style="679" customWidth="1"/>
    <col min="2310" max="2310" width="2.109375" style="679" customWidth="1"/>
    <col min="2311" max="2311" width="9.44140625" style="679" customWidth="1"/>
    <col min="2312" max="2556" width="11" style="679"/>
    <col min="2557" max="2557" width="46.6640625" style="679" bestFit="1" customWidth="1"/>
    <col min="2558" max="2558" width="11.88671875" style="679" customWidth="1"/>
    <col min="2559" max="2559" width="12.44140625" style="679" customWidth="1"/>
    <col min="2560" max="2560" width="12.5546875" style="679" customWidth="1"/>
    <col min="2561" max="2561" width="11.6640625" style="679" customWidth="1"/>
    <col min="2562" max="2562" width="10.6640625" style="679" customWidth="1"/>
    <col min="2563" max="2563" width="2.44140625" style="679" bestFit="1" customWidth="1"/>
    <col min="2564" max="2564" width="8.5546875" style="679" customWidth="1"/>
    <col min="2565" max="2565" width="12.44140625" style="679" customWidth="1"/>
    <col min="2566" max="2566" width="2.109375" style="679" customWidth="1"/>
    <col min="2567" max="2567" width="9.44140625" style="679" customWidth="1"/>
    <col min="2568" max="2812" width="11" style="679"/>
    <col min="2813" max="2813" width="46.6640625" style="679" bestFit="1" customWidth="1"/>
    <col min="2814" max="2814" width="11.88671875" style="679" customWidth="1"/>
    <col min="2815" max="2815" width="12.44140625" style="679" customWidth="1"/>
    <col min="2816" max="2816" width="12.5546875" style="679" customWidth="1"/>
    <col min="2817" max="2817" width="11.6640625" style="679" customWidth="1"/>
    <col min="2818" max="2818" width="10.6640625" style="679" customWidth="1"/>
    <col min="2819" max="2819" width="2.44140625" style="679" bestFit="1" customWidth="1"/>
    <col min="2820" max="2820" width="8.5546875" style="679" customWidth="1"/>
    <col min="2821" max="2821" width="12.44140625" style="679" customWidth="1"/>
    <col min="2822" max="2822" width="2.109375" style="679" customWidth="1"/>
    <col min="2823" max="2823" width="9.44140625" style="679" customWidth="1"/>
    <col min="2824" max="3068" width="11" style="679"/>
    <col min="3069" max="3069" width="46.6640625" style="679" bestFit="1" customWidth="1"/>
    <col min="3070" max="3070" width="11.88671875" style="679" customWidth="1"/>
    <col min="3071" max="3071" width="12.44140625" style="679" customWidth="1"/>
    <col min="3072" max="3072" width="12.5546875" style="679" customWidth="1"/>
    <col min="3073" max="3073" width="11.6640625" style="679" customWidth="1"/>
    <col min="3074" max="3074" width="10.6640625" style="679" customWidth="1"/>
    <col min="3075" max="3075" width="2.44140625" style="679" bestFit="1" customWidth="1"/>
    <col min="3076" max="3076" width="8.5546875" style="679" customWidth="1"/>
    <col min="3077" max="3077" width="12.44140625" style="679" customWidth="1"/>
    <col min="3078" max="3078" width="2.109375" style="679" customWidth="1"/>
    <col min="3079" max="3079" width="9.44140625" style="679" customWidth="1"/>
    <col min="3080" max="3324" width="11" style="679"/>
    <col min="3325" max="3325" width="46.6640625" style="679" bestFit="1" customWidth="1"/>
    <col min="3326" max="3326" width="11.88671875" style="679" customWidth="1"/>
    <col min="3327" max="3327" width="12.44140625" style="679" customWidth="1"/>
    <col min="3328" max="3328" width="12.5546875" style="679" customWidth="1"/>
    <col min="3329" max="3329" width="11.6640625" style="679" customWidth="1"/>
    <col min="3330" max="3330" width="10.6640625" style="679" customWidth="1"/>
    <col min="3331" max="3331" width="2.44140625" style="679" bestFit="1" customWidth="1"/>
    <col min="3332" max="3332" width="8.5546875" style="679" customWidth="1"/>
    <col min="3333" max="3333" width="12.44140625" style="679" customWidth="1"/>
    <col min="3334" max="3334" width="2.109375" style="679" customWidth="1"/>
    <col min="3335" max="3335" width="9.44140625" style="679" customWidth="1"/>
    <col min="3336" max="3580" width="11" style="679"/>
    <col min="3581" max="3581" width="46.6640625" style="679" bestFit="1" customWidth="1"/>
    <col min="3582" max="3582" width="11.88671875" style="679" customWidth="1"/>
    <col min="3583" max="3583" width="12.44140625" style="679" customWidth="1"/>
    <col min="3584" max="3584" width="12.5546875" style="679" customWidth="1"/>
    <col min="3585" max="3585" width="11.6640625" style="679" customWidth="1"/>
    <col min="3586" max="3586" width="10.6640625" style="679" customWidth="1"/>
    <col min="3587" max="3587" width="2.44140625" style="679" bestFit="1" customWidth="1"/>
    <col min="3588" max="3588" width="8.5546875" style="679" customWidth="1"/>
    <col min="3589" max="3589" width="12.44140625" style="679" customWidth="1"/>
    <col min="3590" max="3590" width="2.109375" style="679" customWidth="1"/>
    <col min="3591" max="3591" width="9.44140625" style="679" customWidth="1"/>
    <col min="3592" max="3836" width="11" style="679"/>
    <col min="3837" max="3837" width="46.6640625" style="679" bestFit="1" customWidth="1"/>
    <col min="3838" max="3838" width="11.88671875" style="679" customWidth="1"/>
    <col min="3839" max="3839" width="12.44140625" style="679" customWidth="1"/>
    <col min="3840" max="3840" width="12.5546875" style="679" customWidth="1"/>
    <col min="3841" max="3841" width="11.6640625" style="679" customWidth="1"/>
    <col min="3842" max="3842" width="10.6640625" style="679" customWidth="1"/>
    <col min="3843" max="3843" width="2.44140625" style="679" bestFit="1" customWidth="1"/>
    <col min="3844" max="3844" width="8.5546875" style="679" customWidth="1"/>
    <col min="3845" max="3845" width="12.44140625" style="679" customWidth="1"/>
    <col min="3846" max="3846" width="2.109375" style="679" customWidth="1"/>
    <col min="3847" max="3847" width="9.44140625" style="679" customWidth="1"/>
    <col min="3848" max="4092" width="11" style="679"/>
    <col min="4093" max="4093" width="46.6640625" style="679" bestFit="1" customWidth="1"/>
    <col min="4094" max="4094" width="11.88671875" style="679" customWidth="1"/>
    <col min="4095" max="4095" width="12.44140625" style="679" customWidth="1"/>
    <col min="4096" max="4096" width="12.5546875" style="679" customWidth="1"/>
    <col min="4097" max="4097" width="11.6640625" style="679" customWidth="1"/>
    <col min="4098" max="4098" width="10.6640625" style="679" customWidth="1"/>
    <col min="4099" max="4099" width="2.44140625" style="679" bestFit="1" customWidth="1"/>
    <col min="4100" max="4100" width="8.5546875" style="679" customWidth="1"/>
    <col min="4101" max="4101" width="12.44140625" style="679" customWidth="1"/>
    <col min="4102" max="4102" width="2.109375" style="679" customWidth="1"/>
    <col min="4103" max="4103" width="9.44140625" style="679" customWidth="1"/>
    <col min="4104" max="4348" width="11" style="679"/>
    <col min="4349" max="4349" width="46.6640625" style="679" bestFit="1" customWidth="1"/>
    <col min="4350" max="4350" width="11.88671875" style="679" customWidth="1"/>
    <col min="4351" max="4351" width="12.44140625" style="679" customWidth="1"/>
    <col min="4352" max="4352" width="12.5546875" style="679" customWidth="1"/>
    <col min="4353" max="4353" width="11.6640625" style="679" customWidth="1"/>
    <col min="4354" max="4354" width="10.6640625" style="679" customWidth="1"/>
    <col min="4355" max="4355" width="2.44140625" style="679" bestFit="1" customWidth="1"/>
    <col min="4356" max="4356" width="8.5546875" style="679" customWidth="1"/>
    <col min="4357" max="4357" width="12.44140625" style="679" customWidth="1"/>
    <col min="4358" max="4358" width="2.109375" style="679" customWidth="1"/>
    <col min="4359" max="4359" width="9.44140625" style="679" customWidth="1"/>
    <col min="4360" max="4604" width="11" style="679"/>
    <col min="4605" max="4605" width="46.6640625" style="679" bestFit="1" customWidth="1"/>
    <col min="4606" max="4606" width="11.88671875" style="679" customWidth="1"/>
    <col min="4607" max="4607" width="12.44140625" style="679" customWidth="1"/>
    <col min="4608" max="4608" width="12.5546875" style="679" customWidth="1"/>
    <col min="4609" max="4609" width="11.6640625" style="679" customWidth="1"/>
    <col min="4610" max="4610" width="10.6640625" style="679" customWidth="1"/>
    <col min="4611" max="4611" width="2.44140625" style="679" bestFit="1" customWidth="1"/>
    <col min="4612" max="4612" width="8.5546875" style="679" customWidth="1"/>
    <col min="4613" max="4613" width="12.44140625" style="679" customWidth="1"/>
    <col min="4614" max="4614" width="2.109375" style="679" customWidth="1"/>
    <col min="4615" max="4615" width="9.44140625" style="679" customWidth="1"/>
    <col min="4616" max="4860" width="11" style="679"/>
    <col min="4861" max="4861" width="46.6640625" style="679" bestFit="1" customWidth="1"/>
    <col min="4862" max="4862" width="11.88671875" style="679" customWidth="1"/>
    <col min="4863" max="4863" width="12.44140625" style="679" customWidth="1"/>
    <col min="4864" max="4864" width="12.5546875" style="679" customWidth="1"/>
    <col min="4865" max="4865" width="11.6640625" style="679" customWidth="1"/>
    <col min="4866" max="4866" width="10.6640625" style="679" customWidth="1"/>
    <col min="4867" max="4867" width="2.44140625" style="679" bestFit="1" customWidth="1"/>
    <col min="4868" max="4868" width="8.5546875" style="679" customWidth="1"/>
    <col min="4869" max="4869" width="12.44140625" style="679" customWidth="1"/>
    <col min="4870" max="4870" width="2.109375" style="679" customWidth="1"/>
    <col min="4871" max="4871" width="9.44140625" style="679" customWidth="1"/>
    <col min="4872" max="5116" width="11" style="679"/>
    <col min="5117" max="5117" width="46.6640625" style="679" bestFit="1" customWidth="1"/>
    <col min="5118" max="5118" width="11.88671875" style="679" customWidth="1"/>
    <col min="5119" max="5119" width="12.44140625" style="679" customWidth="1"/>
    <col min="5120" max="5120" width="12.5546875" style="679" customWidth="1"/>
    <col min="5121" max="5121" width="11.6640625" style="679" customWidth="1"/>
    <col min="5122" max="5122" width="10.6640625" style="679" customWidth="1"/>
    <col min="5123" max="5123" width="2.44140625" style="679" bestFit="1" customWidth="1"/>
    <col min="5124" max="5124" width="8.5546875" style="679" customWidth="1"/>
    <col min="5125" max="5125" width="12.44140625" style="679" customWidth="1"/>
    <col min="5126" max="5126" width="2.109375" style="679" customWidth="1"/>
    <col min="5127" max="5127" width="9.44140625" style="679" customWidth="1"/>
    <col min="5128" max="5372" width="11" style="679"/>
    <col min="5373" max="5373" width="46.6640625" style="679" bestFit="1" customWidth="1"/>
    <col min="5374" max="5374" width="11.88671875" style="679" customWidth="1"/>
    <col min="5375" max="5375" width="12.44140625" style="679" customWidth="1"/>
    <col min="5376" max="5376" width="12.5546875" style="679" customWidth="1"/>
    <col min="5377" max="5377" width="11.6640625" style="679" customWidth="1"/>
    <col min="5378" max="5378" width="10.6640625" style="679" customWidth="1"/>
    <col min="5379" max="5379" width="2.44140625" style="679" bestFit="1" customWidth="1"/>
    <col min="5380" max="5380" width="8.5546875" style="679" customWidth="1"/>
    <col min="5381" max="5381" width="12.44140625" style="679" customWidth="1"/>
    <col min="5382" max="5382" width="2.109375" style="679" customWidth="1"/>
    <col min="5383" max="5383" width="9.44140625" style="679" customWidth="1"/>
    <col min="5384" max="5628" width="11" style="679"/>
    <col min="5629" max="5629" width="46.6640625" style="679" bestFit="1" customWidth="1"/>
    <col min="5630" max="5630" width="11.88671875" style="679" customWidth="1"/>
    <col min="5631" max="5631" width="12.44140625" style="679" customWidth="1"/>
    <col min="5632" max="5632" width="12.5546875" style="679" customWidth="1"/>
    <col min="5633" max="5633" width="11.6640625" style="679" customWidth="1"/>
    <col min="5634" max="5634" width="10.6640625" style="679" customWidth="1"/>
    <col min="5635" max="5635" width="2.44140625" style="679" bestFit="1" customWidth="1"/>
    <col min="5636" max="5636" width="8.5546875" style="679" customWidth="1"/>
    <col min="5637" max="5637" width="12.44140625" style="679" customWidth="1"/>
    <col min="5638" max="5638" width="2.109375" style="679" customWidth="1"/>
    <col min="5639" max="5639" width="9.44140625" style="679" customWidth="1"/>
    <col min="5640" max="5884" width="11" style="679"/>
    <col min="5885" max="5885" width="46.6640625" style="679" bestFit="1" customWidth="1"/>
    <col min="5886" max="5886" width="11.88671875" style="679" customWidth="1"/>
    <col min="5887" max="5887" width="12.44140625" style="679" customWidth="1"/>
    <col min="5888" max="5888" width="12.5546875" style="679" customWidth="1"/>
    <col min="5889" max="5889" width="11.6640625" style="679" customWidth="1"/>
    <col min="5890" max="5890" width="10.6640625" style="679" customWidth="1"/>
    <col min="5891" max="5891" width="2.44140625" style="679" bestFit="1" customWidth="1"/>
    <col min="5892" max="5892" width="8.5546875" style="679" customWidth="1"/>
    <col min="5893" max="5893" width="12.44140625" style="679" customWidth="1"/>
    <col min="5894" max="5894" width="2.109375" style="679" customWidth="1"/>
    <col min="5895" max="5895" width="9.44140625" style="679" customWidth="1"/>
    <col min="5896" max="6140" width="11" style="679"/>
    <col min="6141" max="6141" width="46.6640625" style="679" bestFit="1" customWidth="1"/>
    <col min="6142" max="6142" width="11.88671875" style="679" customWidth="1"/>
    <col min="6143" max="6143" width="12.44140625" style="679" customWidth="1"/>
    <col min="6144" max="6144" width="12.5546875" style="679" customWidth="1"/>
    <col min="6145" max="6145" width="11.6640625" style="679" customWidth="1"/>
    <col min="6146" max="6146" width="10.6640625" style="679" customWidth="1"/>
    <col min="6147" max="6147" width="2.44140625" style="679" bestFit="1" customWidth="1"/>
    <col min="6148" max="6148" width="8.5546875" style="679" customWidth="1"/>
    <col min="6149" max="6149" width="12.44140625" style="679" customWidth="1"/>
    <col min="6150" max="6150" width="2.109375" style="679" customWidth="1"/>
    <col min="6151" max="6151" width="9.44140625" style="679" customWidth="1"/>
    <col min="6152" max="6396" width="11" style="679"/>
    <col min="6397" max="6397" width="46.6640625" style="679" bestFit="1" customWidth="1"/>
    <col min="6398" max="6398" width="11.88671875" style="679" customWidth="1"/>
    <col min="6399" max="6399" width="12.44140625" style="679" customWidth="1"/>
    <col min="6400" max="6400" width="12.5546875" style="679" customWidth="1"/>
    <col min="6401" max="6401" width="11.6640625" style="679" customWidth="1"/>
    <col min="6402" max="6402" width="10.6640625" style="679" customWidth="1"/>
    <col min="6403" max="6403" width="2.44140625" style="679" bestFit="1" customWidth="1"/>
    <col min="6404" max="6404" width="8.5546875" style="679" customWidth="1"/>
    <col min="6405" max="6405" width="12.44140625" style="679" customWidth="1"/>
    <col min="6406" max="6406" width="2.109375" style="679" customWidth="1"/>
    <col min="6407" max="6407" width="9.44140625" style="679" customWidth="1"/>
    <col min="6408" max="6652" width="11" style="679"/>
    <col min="6653" max="6653" width="46.6640625" style="679" bestFit="1" customWidth="1"/>
    <col min="6654" max="6654" width="11.88671875" style="679" customWidth="1"/>
    <col min="6655" max="6655" width="12.44140625" style="679" customWidth="1"/>
    <col min="6656" max="6656" width="12.5546875" style="679" customWidth="1"/>
    <col min="6657" max="6657" width="11.6640625" style="679" customWidth="1"/>
    <col min="6658" max="6658" width="10.6640625" style="679" customWidth="1"/>
    <col min="6659" max="6659" width="2.44140625" style="679" bestFit="1" customWidth="1"/>
    <col min="6660" max="6660" width="8.5546875" style="679" customWidth="1"/>
    <col min="6661" max="6661" width="12.44140625" style="679" customWidth="1"/>
    <col min="6662" max="6662" width="2.109375" style="679" customWidth="1"/>
    <col min="6663" max="6663" width="9.44140625" style="679" customWidth="1"/>
    <col min="6664" max="6908" width="11" style="679"/>
    <col min="6909" max="6909" width="46.6640625" style="679" bestFit="1" customWidth="1"/>
    <col min="6910" max="6910" width="11.88671875" style="679" customWidth="1"/>
    <col min="6911" max="6911" width="12.44140625" style="679" customWidth="1"/>
    <col min="6912" max="6912" width="12.5546875" style="679" customWidth="1"/>
    <col min="6913" max="6913" width="11.6640625" style="679" customWidth="1"/>
    <col min="6914" max="6914" width="10.6640625" style="679" customWidth="1"/>
    <col min="6915" max="6915" width="2.44140625" style="679" bestFit="1" customWidth="1"/>
    <col min="6916" max="6916" width="8.5546875" style="679" customWidth="1"/>
    <col min="6917" max="6917" width="12.44140625" style="679" customWidth="1"/>
    <col min="6918" max="6918" width="2.109375" style="679" customWidth="1"/>
    <col min="6919" max="6919" width="9.44140625" style="679" customWidth="1"/>
    <col min="6920" max="7164" width="11" style="679"/>
    <col min="7165" max="7165" width="46.6640625" style="679" bestFit="1" customWidth="1"/>
    <col min="7166" max="7166" width="11.88671875" style="679" customWidth="1"/>
    <col min="7167" max="7167" width="12.44140625" style="679" customWidth="1"/>
    <col min="7168" max="7168" width="12.5546875" style="679" customWidth="1"/>
    <col min="7169" max="7169" width="11.6640625" style="679" customWidth="1"/>
    <col min="7170" max="7170" width="10.6640625" style="679" customWidth="1"/>
    <col min="7171" max="7171" width="2.44140625" style="679" bestFit="1" customWidth="1"/>
    <col min="7172" max="7172" width="8.5546875" style="679" customWidth="1"/>
    <col min="7173" max="7173" width="12.44140625" style="679" customWidth="1"/>
    <col min="7174" max="7174" width="2.109375" style="679" customWidth="1"/>
    <col min="7175" max="7175" width="9.44140625" style="679" customWidth="1"/>
    <col min="7176" max="7420" width="11" style="679"/>
    <col min="7421" max="7421" width="46.6640625" style="679" bestFit="1" customWidth="1"/>
    <col min="7422" max="7422" width="11.88671875" style="679" customWidth="1"/>
    <col min="7423" max="7423" width="12.44140625" style="679" customWidth="1"/>
    <col min="7424" max="7424" width="12.5546875" style="679" customWidth="1"/>
    <col min="7425" max="7425" width="11.6640625" style="679" customWidth="1"/>
    <col min="7426" max="7426" width="10.6640625" style="679" customWidth="1"/>
    <col min="7427" max="7427" width="2.44140625" style="679" bestFit="1" customWidth="1"/>
    <col min="7428" max="7428" width="8.5546875" style="679" customWidth="1"/>
    <col min="7429" max="7429" width="12.44140625" style="679" customWidth="1"/>
    <col min="7430" max="7430" width="2.109375" style="679" customWidth="1"/>
    <col min="7431" max="7431" width="9.44140625" style="679" customWidth="1"/>
    <col min="7432" max="7676" width="11" style="679"/>
    <col min="7677" max="7677" width="46.6640625" style="679" bestFit="1" customWidth="1"/>
    <col min="7678" max="7678" width="11.88671875" style="679" customWidth="1"/>
    <col min="7679" max="7679" width="12.44140625" style="679" customWidth="1"/>
    <col min="7680" max="7680" width="12.5546875" style="679" customWidth="1"/>
    <col min="7681" max="7681" width="11.6640625" style="679" customWidth="1"/>
    <col min="7682" max="7682" width="10.6640625" style="679" customWidth="1"/>
    <col min="7683" max="7683" width="2.44140625" style="679" bestFit="1" customWidth="1"/>
    <col min="7684" max="7684" width="8.5546875" style="679" customWidth="1"/>
    <col min="7685" max="7685" width="12.44140625" style="679" customWidth="1"/>
    <col min="7686" max="7686" width="2.109375" style="679" customWidth="1"/>
    <col min="7687" max="7687" width="9.44140625" style="679" customWidth="1"/>
    <col min="7688" max="7932" width="11" style="679"/>
    <col min="7933" max="7933" width="46.6640625" style="679" bestFit="1" customWidth="1"/>
    <col min="7934" max="7934" width="11.88671875" style="679" customWidth="1"/>
    <col min="7935" max="7935" width="12.44140625" style="679" customWidth="1"/>
    <col min="7936" max="7936" width="12.5546875" style="679" customWidth="1"/>
    <col min="7937" max="7937" width="11.6640625" style="679" customWidth="1"/>
    <col min="7938" max="7938" width="10.6640625" style="679" customWidth="1"/>
    <col min="7939" max="7939" width="2.44140625" style="679" bestFit="1" customWidth="1"/>
    <col min="7940" max="7940" width="8.5546875" style="679" customWidth="1"/>
    <col min="7941" max="7941" width="12.44140625" style="679" customWidth="1"/>
    <col min="7942" max="7942" width="2.109375" style="679" customWidth="1"/>
    <col min="7943" max="7943" width="9.44140625" style="679" customWidth="1"/>
    <col min="7944" max="8188" width="11" style="679"/>
    <col min="8189" max="8189" width="46.6640625" style="679" bestFit="1" customWidth="1"/>
    <col min="8190" max="8190" width="11.88671875" style="679" customWidth="1"/>
    <col min="8191" max="8191" width="12.44140625" style="679" customWidth="1"/>
    <col min="8192" max="8192" width="12.5546875" style="679" customWidth="1"/>
    <col min="8193" max="8193" width="11.6640625" style="679" customWidth="1"/>
    <col min="8194" max="8194" width="10.6640625" style="679" customWidth="1"/>
    <col min="8195" max="8195" width="2.44140625" style="679" bestFit="1" customWidth="1"/>
    <col min="8196" max="8196" width="8.5546875" style="679" customWidth="1"/>
    <col min="8197" max="8197" width="12.44140625" style="679" customWidth="1"/>
    <col min="8198" max="8198" width="2.109375" style="679" customWidth="1"/>
    <col min="8199" max="8199" width="9.44140625" style="679" customWidth="1"/>
    <col min="8200" max="8444" width="11" style="679"/>
    <col min="8445" max="8445" width="46.6640625" style="679" bestFit="1" customWidth="1"/>
    <col min="8446" max="8446" width="11.88671875" style="679" customWidth="1"/>
    <col min="8447" max="8447" width="12.44140625" style="679" customWidth="1"/>
    <col min="8448" max="8448" width="12.5546875" style="679" customWidth="1"/>
    <col min="8449" max="8449" width="11.6640625" style="679" customWidth="1"/>
    <col min="8450" max="8450" width="10.6640625" style="679" customWidth="1"/>
    <col min="8451" max="8451" width="2.44140625" style="679" bestFit="1" customWidth="1"/>
    <col min="8452" max="8452" width="8.5546875" style="679" customWidth="1"/>
    <col min="8453" max="8453" width="12.44140625" style="679" customWidth="1"/>
    <col min="8454" max="8454" width="2.109375" style="679" customWidth="1"/>
    <col min="8455" max="8455" width="9.44140625" style="679" customWidth="1"/>
    <col min="8456" max="8700" width="11" style="679"/>
    <col min="8701" max="8701" width="46.6640625" style="679" bestFit="1" customWidth="1"/>
    <col min="8702" max="8702" width="11.88671875" style="679" customWidth="1"/>
    <col min="8703" max="8703" width="12.44140625" style="679" customWidth="1"/>
    <col min="8704" max="8704" width="12.5546875" style="679" customWidth="1"/>
    <col min="8705" max="8705" width="11.6640625" style="679" customWidth="1"/>
    <col min="8706" max="8706" width="10.6640625" style="679" customWidth="1"/>
    <col min="8707" max="8707" width="2.44140625" style="679" bestFit="1" customWidth="1"/>
    <col min="8708" max="8708" width="8.5546875" style="679" customWidth="1"/>
    <col min="8709" max="8709" width="12.44140625" style="679" customWidth="1"/>
    <col min="8710" max="8710" width="2.109375" style="679" customWidth="1"/>
    <col min="8711" max="8711" width="9.44140625" style="679" customWidth="1"/>
    <col min="8712" max="8956" width="11" style="679"/>
    <col min="8957" max="8957" width="46.6640625" style="679" bestFit="1" customWidth="1"/>
    <col min="8958" max="8958" width="11.88671875" style="679" customWidth="1"/>
    <col min="8959" max="8959" width="12.44140625" style="679" customWidth="1"/>
    <col min="8960" max="8960" width="12.5546875" style="679" customWidth="1"/>
    <col min="8961" max="8961" width="11.6640625" style="679" customWidth="1"/>
    <col min="8962" max="8962" width="10.6640625" style="679" customWidth="1"/>
    <col min="8963" max="8963" width="2.44140625" style="679" bestFit="1" customWidth="1"/>
    <col min="8964" max="8964" width="8.5546875" style="679" customWidth="1"/>
    <col min="8965" max="8965" width="12.44140625" style="679" customWidth="1"/>
    <col min="8966" max="8966" width="2.109375" style="679" customWidth="1"/>
    <col min="8967" max="8967" width="9.44140625" style="679" customWidth="1"/>
    <col min="8968" max="9212" width="11" style="679"/>
    <col min="9213" max="9213" width="46.6640625" style="679" bestFit="1" customWidth="1"/>
    <col min="9214" max="9214" width="11.88671875" style="679" customWidth="1"/>
    <col min="9215" max="9215" width="12.44140625" style="679" customWidth="1"/>
    <col min="9216" max="9216" width="12.5546875" style="679" customWidth="1"/>
    <col min="9217" max="9217" width="11.6640625" style="679" customWidth="1"/>
    <col min="9218" max="9218" width="10.6640625" style="679" customWidth="1"/>
    <col min="9219" max="9219" width="2.44140625" style="679" bestFit="1" customWidth="1"/>
    <col min="9220" max="9220" width="8.5546875" style="679" customWidth="1"/>
    <col min="9221" max="9221" width="12.44140625" style="679" customWidth="1"/>
    <col min="9222" max="9222" width="2.109375" style="679" customWidth="1"/>
    <col min="9223" max="9223" width="9.44140625" style="679" customWidth="1"/>
    <col min="9224" max="9468" width="11" style="679"/>
    <col min="9469" max="9469" width="46.6640625" style="679" bestFit="1" customWidth="1"/>
    <col min="9470" max="9470" width="11.88671875" style="679" customWidth="1"/>
    <col min="9471" max="9471" width="12.44140625" style="679" customWidth="1"/>
    <col min="9472" max="9472" width="12.5546875" style="679" customWidth="1"/>
    <col min="9473" max="9473" width="11.6640625" style="679" customWidth="1"/>
    <col min="9474" max="9474" width="10.6640625" style="679" customWidth="1"/>
    <col min="9475" max="9475" width="2.44140625" style="679" bestFit="1" customWidth="1"/>
    <col min="9476" max="9476" width="8.5546875" style="679" customWidth="1"/>
    <col min="9477" max="9477" width="12.44140625" style="679" customWidth="1"/>
    <col min="9478" max="9478" width="2.109375" style="679" customWidth="1"/>
    <col min="9479" max="9479" width="9.44140625" style="679" customWidth="1"/>
    <col min="9480" max="9724" width="11" style="679"/>
    <col min="9725" max="9725" width="46.6640625" style="679" bestFit="1" customWidth="1"/>
    <col min="9726" max="9726" width="11.88671875" style="679" customWidth="1"/>
    <col min="9727" max="9727" width="12.44140625" style="679" customWidth="1"/>
    <col min="9728" max="9728" width="12.5546875" style="679" customWidth="1"/>
    <col min="9729" max="9729" width="11.6640625" style="679" customWidth="1"/>
    <col min="9730" max="9730" width="10.6640625" style="679" customWidth="1"/>
    <col min="9731" max="9731" width="2.44140625" style="679" bestFit="1" customWidth="1"/>
    <col min="9732" max="9732" width="8.5546875" style="679" customWidth="1"/>
    <col min="9733" max="9733" width="12.44140625" style="679" customWidth="1"/>
    <col min="9734" max="9734" width="2.109375" style="679" customWidth="1"/>
    <col min="9735" max="9735" width="9.44140625" style="679" customWidth="1"/>
    <col min="9736" max="9980" width="11" style="679"/>
    <col min="9981" max="9981" width="46.6640625" style="679" bestFit="1" customWidth="1"/>
    <col min="9982" max="9982" width="11.88671875" style="679" customWidth="1"/>
    <col min="9983" max="9983" width="12.44140625" style="679" customWidth="1"/>
    <col min="9984" max="9984" width="12.5546875" style="679" customWidth="1"/>
    <col min="9985" max="9985" width="11.6640625" style="679" customWidth="1"/>
    <col min="9986" max="9986" width="10.6640625" style="679" customWidth="1"/>
    <col min="9987" max="9987" width="2.44140625" style="679" bestFit="1" customWidth="1"/>
    <col min="9988" max="9988" width="8.5546875" style="679" customWidth="1"/>
    <col min="9989" max="9989" width="12.44140625" style="679" customWidth="1"/>
    <col min="9990" max="9990" width="2.109375" style="679" customWidth="1"/>
    <col min="9991" max="9991" width="9.44140625" style="679" customWidth="1"/>
    <col min="9992" max="10236" width="11" style="679"/>
    <col min="10237" max="10237" width="46.6640625" style="679" bestFit="1" customWidth="1"/>
    <col min="10238" max="10238" width="11.88671875" style="679" customWidth="1"/>
    <col min="10239" max="10239" width="12.44140625" style="679" customWidth="1"/>
    <col min="10240" max="10240" width="12.5546875" style="679" customWidth="1"/>
    <col min="10241" max="10241" width="11.6640625" style="679" customWidth="1"/>
    <col min="10242" max="10242" width="10.6640625" style="679" customWidth="1"/>
    <col min="10243" max="10243" width="2.44140625" style="679" bestFit="1" customWidth="1"/>
    <col min="10244" max="10244" width="8.5546875" style="679" customWidth="1"/>
    <col min="10245" max="10245" width="12.44140625" style="679" customWidth="1"/>
    <col min="10246" max="10246" width="2.109375" style="679" customWidth="1"/>
    <col min="10247" max="10247" width="9.44140625" style="679" customWidth="1"/>
    <col min="10248" max="10492" width="11" style="679"/>
    <col min="10493" max="10493" width="46.6640625" style="679" bestFit="1" customWidth="1"/>
    <col min="10494" max="10494" width="11.88671875" style="679" customWidth="1"/>
    <col min="10495" max="10495" width="12.44140625" style="679" customWidth="1"/>
    <col min="10496" max="10496" width="12.5546875" style="679" customWidth="1"/>
    <col min="10497" max="10497" width="11.6640625" style="679" customWidth="1"/>
    <col min="10498" max="10498" width="10.6640625" style="679" customWidth="1"/>
    <col min="10499" max="10499" width="2.44140625" style="679" bestFit="1" customWidth="1"/>
    <col min="10500" max="10500" width="8.5546875" style="679" customWidth="1"/>
    <col min="10501" max="10501" width="12.44140625" style="679" customWidth="1"/>
    <col min="10502" max="10502" width="2.109375" style="679" customWidth="1"/>
    <col min="10503" max="10503" width="9.44140625" style="679" customWidth="1"/>
    <col min="10504" max="10748" width="11" style="679"/>
    <col min="10749" max="10749" width="46.6640625" style="679" bestFit="1" customWidth="1"/>
    <col min="10750" max="10750" width="11.88671875" style="679" customWidth="1"/>
    <col min="10751" max="10751" width="12.44140625" style="679" customWidth="1"/>
    <col min="10752" max="10752" width="12.5546875" style="679" customWidth="1"/>
    <col min="10753" max="10753" width="11.6640625" style="679" customWidth="1"/>
    <col min="10754" max="10754" width="10.6640625" style="679" customWidth="1"/>
    <col min="10755" max="10755" width="2.44140625" style="679" bestFit="1" customWidth="1"/>
    <col min="10756" max="10756" width="8.5546875" style="679" customWidth="1"/>
    <col min="10757" max="10757" width="12.44140625" style="679" customWidth="1"/>
    <col min="10758" max="10758" width="2.109375" style="679" customWidth="1"/>
    <col min="10759" max="10759" width="9.44140625" style="679" customWidth="1"/>
    <col min="10760" max="11004" width="11" style="679"/>
    <col min="11005" max="11005" width="46.6640625" style="679" bestFit="1" customWidth="1"/>
    <col min="11006" max="11006" width="11.88671875" style="679" customWidth="1"/>
    <col min="11007" max="11007" width="12.44140625" style="679" customWidth="1"/>
    <col min="11008" max="11008" width="12.5546875" style="679" customWidth="1"/>
    <col min="11009" max="11009" width="11.6640625" style="679" customWidth="1"/>
    <col min="11010" max="11010" width="10.6640625" style="679" customWidth="1"/>
    <col min="11011" max="11011" width="2.44140625" style="679" bestFit="1" customWidth="1"/>
    <col min="11012" max="11012" width="8.5546875" style="679" customWidth="1"/>
    <col min="11013" max="11013" width="12.44140625" style="679" customWidth="1"/>
    <col min="11014" max="11014" width="2.109375" style="679" customWidth="1"/>
    <col min="11015" max="11015" width="9.44140625" style="679" customWidth="1"/>
    <col min="11016" max="11260" width="11" style="679"/>
    <col min="11261" max="11261" width="46.6640625" style="679" bestFit="1" customWidth="1"/>
    <col min="11262" max="11262" width="11.88671875" style="679" customWidth="1"/>
    <col min="11263" max="11263" width="12.44140625" style="679" customWidth="1"/>
    <col min="11264" max="11264" width="12.5546875" style="679" customWidth="1"/>
    <col min="11265" max="11265" width="11.6640625" style="679" customWidth="1"/>
    <col min="11266" max="11266" width="10.6640625" style="679" customWidth="1"/>
    <col min="11267" max="11267" width="2.44140625" style="679" bestFit="1" customWidth="1"/>
    <col min="11268" max="11268" width="8.5546875" style="679" customWidth="1"/>
    <col min="11269" max="11269" width="12.44140625" style="679" customWidth="1"/>
    <col min="11270" max="11270" width="2.109375" style="679" customWidth="1"/>
    <col min="11271" max="11271" width="9.44140625" style="679" customWidth="1"/>
    <col min="11272" max="11516" width="11" style="679"/>
    <col min="11517" max="11517" width="46.6640625" style="679" bestFit="1" customWidth="1"/>
    <col min="11518" max="11518" width="11.88671875" style="679" customWidth="1"/>
    <col min="11519" max="11519" width="12.44140625" style="679" customWidth="1"/>
    <col min="11520" max="11520" width="12.5546875" style="679" customWidth="1"/>
    <col min="11521" max="11521" width="11.6640625" style="679" customWidth="1"/>
    <col min="11522" max="11522" width="10.6640625" style="679" customWidth="1"/>
    <col min="11523" max="11523" width="2.44140625" style="679" bestFit="1" customWidth="1"/>
    <col min="11524" max="11524" width="8.5546875" style="679" customWidth="1"/>
    <col min="11525" max="11525" width="12.44140625" style="679" customWidth="1"/>
    <col min="11526" max="11526" width="2.109375" style="679" customWidth="1"/>
    <col min="11527" max="11527" width="9.44140625" style="679" customWidth="1"/>
    <col min="11528" max="11772" width="11" style="679"/>
    <col min="11773" max="11773" width="46.6640625" style="679" bestFit="1" customWidth="1"/>
    <col min="11774" max="11774" width="11.88671875" style="679" customWidth="1"/>
    <col min="11775" max="11775" width="12.44140625" style="679" customWidth="1"/>
    <col min="11776" max="11776" width="12.5546875" style="679" customWidth="1"/>
    <col min="11777" max="11777" width="11.6640625" style="679" customWidth="1"/>
    <col min="11778" max="11778" width="10.6640625" style="679" customWidth="1"/>
    <col min="11779" max="11779" width="2.44140625" style="679" bestFit="1" customWidth="1"/>
    <col min="11780" max="11780" width="8.5546875" style="679" customWidth="1"/>
    <col min="11781" max="11781" width="12.44140625" style="679" customWidth="1"/>
    <col min="11782" max="11782" width="2.109375" style="679" customWidth="1"/>
    <col min="11783" max="11783" width="9.44140625" style="679" customWidth="1"/>
    <col min="11784" max="12028" width="11" style="679"/>
    <col min="12029" max="12029" width="46.6640625" style="679" bestFit="1" customWidth="1"/>
    <col min="12030" max="12030" width="11.88671875" style="679" customWidth="1"/>
    <col min="12031" max="12031" width="12.44140625" style="679" customWidth="1"/>
    <col min="12032" max="12032" width="12.5546875" style="679" customWidth="1"/>
    <col min="12033" max="12033" width="11.6640625" style="679" customWidth="1"/>
    <col min="12034" max="12034" width="10.6640625" style="679" customWidth="1"/>
    <col min="12035" max="12035" width="2.44140625" style="679" bestFit="1" customWidth="1"/>
    <col min="12036" max="12036" width="8.5546875" style="679" customWidth="1"/>
    <col min="12037" max="12037" width="12.44140625" style="679" customWidth="1"/>
    <col min="12038" max="12038" width="2.109375" style="679" customWidth="1"/>
    <col min="12039" max="12039" width="9.44140625" style="679" customWidth="1"/>
    <col min="12040" max="12284" width="11" style="679"/>
    <col min="12285" max="12285" width="46.6640625" style="679" bestFit="1" customWidth="1"/>
    <col min="12286" max="12286" width="11.88671875" style="679" customWidth="1"/>
    <col min="12287" max="12287" width="12.44140625" style="679" customWidth="1"/>
    <col min="12288" max="12288" width="12.5546875" style="679" customWidth="1"/>
    <col min="12289" max="12289" width="11.6640625" style="679" customWidth="1"/>
    <col min="12290" max="12290" width="10.6640625" style="679" customWidth="1"/>
    <col min="12291" max="12291" width="2.44140625" style="679" bestFit="1" customWidth="1"/>
    <col min="12292" max="12292" width="8.5546875" style="679" customWidth="1"/>
    <col min="12293" max="12293" width="12.44140625" style="679" customWidth="1"/>
    <col min="12294" max="12294" width="2.109375" style="679" customWidth="1"/>
    <col min="12295" max="12295" width="9.44140625" style="679" customWidth="1"/>
    <col min="12296" max="12540" width="11" style="679"/>
    <col min="12541" max="12541" width="46.6640625" style="679" bestFit="1" customWidth="1"/>
    <col min="12542" max="12542" width="11.88671875" style="679" customWidth="1"/>
    <col min="12543" max="12543" width="12.44140625" style="679" customWidth="1"/>
    <col min="12544" max="12544" width="12.5546875" style="679" customWidth="1"/>
    <col min="12545" max="12545" width="11.6640625" style="679" customWidth="1"/>
    <col min="12546" max="12546" width="10.6640625" style="679" customWidth="1"/>
    <col min="12547" max="12547" width="2.44140625" style="679" bestFit="1" customWidth="1"/>
    <col min="12548" max="12548" width="8.5546875" style="679" customWidth="1"/>
    <col min="12549" max="12549" width="12.44140625" style="679" customWidth="1"/>
    <col min="12550" max="12550" width="2.109375" style="679" customWidth="1"/>
    <col min="12551" max="12551" width="9.44140625" style="679" customWidth="1"/>
    <col min="12552" max="12796" width="11" style="679"/>
    <col min="12797" max="12797" width="46.6640625" style="679" bestFit="1" customWidth="1"/>
    <col min="12798" max="12798" width="11.88671875" style="679" customWidth="1"/>
    <col min="12799" max="12799" width="12.44140625" style="679" customWidth="1"/>
    <col min="12800" max="12800" width="12.5546875" style="679" customWidth="1"/>
    <col min="12801" max="12801" width="11.6640625" style="679" customWidth="1"/>
    <col min="12802" max="12802" width="10.6640625" style="679" customWidth="1"/>
    <col min="12803" max="12803" width="2.44140625" style="679" bestFit="1" customWidth="1"/>
    <col min="12804" max="12804" width="8.5546875" style="679" customWidth="1"/>
    <col min="12805" max="12805" width="12.44140625" style="679" customWidth="1"/>
    <col min="12806" max="12806" width="2.109375" style="679" customWidth="1"/>
    <col min="12807" max="12807" width="9.44140625" style="679" customWidth="1"/>
    <col min="12808" max="13052" width="11" style="679"/>
    <col min="13053" max="13053" width="46.6640625" style="679" bestFit="1" customWidth="1"/>
    <col min="13054" max="13054" width="11.88671875" style="679" customWidth="1"/>
    <col min="13055" max="13055" width="12.44140625" style="679" customWidth="1"/>
    <col min="13056" max="13056" width="12.5546875" style="679" customWidth="1"/>
    <col min="13057" max="13057" width="11.6640625" style="679" customWidth="1"/>
    <col min="13058" max="13058" width="10.6640625" style="679" customWidth="1"/>
    <col min="13059" max="13059" width="2.44140625" style="679" bestFit="1" customWidth="1"/>
    <col min="13060" max="13060" width="8.5546875" style="679" customWidth="1"/>
    <col min="13061" max="13061" width="12.44140625" style="679" customWidth="1"/>
    <col min="13062" max="13062" width="2.109375" style="679" customWidth="1"/>
    <col min="13063" max="13063" width="9.44140625" style="679" customWidth="1"/>
    <col min="13064" max="13308" width="11" style="679"/>
    <col min="13309" max="13309" width="46.6640625" style="679" bestFit="1" customWidth="1"/>
    <col min="13310" max="13310" width="11.88671875" style="679" customWidth="1"/>
    <col min="13311" max="13311" width="12.44140625" style="679" customWidth="1"/>
    <col min="13312" max="13312" width="12.5546875" style="679" customWidth="1"/>
    <col min="13313" max="13313" width="11.6640625" style="679" customWidth="1"/>
    <col min="13314" max="13314" width="10.6640625" style="679" customWidth="1"/>
    <col min="13315" max="13315" width="2.44140625" style="679" bestFit="1" customWidth="1"/>
    <col min="13316" max="13316" width="8.5546875" style="679" customWidth="1"/>
    <col min="13317" max="13317" width="12.44140625" style="679" customWidth="1"/>
    <col min="13318" max="13318" width="2.109375" style="679" customWidth="1"/>
    <col min="13319" max="13319" width="9.44140625" style="679" customWidth="1"/>
    <col min="13320" max="13564" width="11" style="679"/>
    <col min="13565" max="13565" width="46.6640625" style="679" bestFit="1" customWidth="1"/>
    <col min="13566" max="13566" width="11.88671875" style="679" customWidth="1"/>
    <col min="13567" max="13567" width="12.44140625" style="679" customWidth="1"/>
    <col min="13568" max="13568" width="12.5546875" style="679" customWidth="1"/>
    <col min="13569" max="13569" width="11.6640625" style="679" customWidth="1"/>
    <col min="13570" max="13570" width="10.6640625" style="679" customWidth="1"/>
    <col min="13571" max="13571" width="2.44140625" style="679" bestFit="1" customWidth="1"/>
    <col min="13572" max="13572" width="8.5546875" style="679" customWidth="1"/>
    <col min="13573" max="13573" width="12.44140625" style="679" customWidth="1"/>
    <col min="13574" max="13574" width="2.109375" style="679" customWidth="1"/>
    <col min="13575" max="13575" width="9.44140625" style="679" customWidth="1"/>
    <col min="13576" max="13820" width="11" style="679"/>
    <col min="13821" max="13821" width="46.6640625" style="679" bestFit="1" customWidth="1"/>
    <col min="13822" max="13822" width="11.88671875" style="679" customWidth="1"/>
    <col min="13823" max="13823" width="12.44140625" style="679" customWidth="1"/>
    <col min="13824" max="13824" width="12.5546875" style="679" customWidth="1"/>
    <col min="13825" max="13825" width="11.6640625" style="679" customWidth="1"/>
    <col min="13826" max="13826" width="10.6640625" style="679" customWidth="1"/>
    <col min="13827" max="13827" width="2.44140625" style="679" bestFit="1" customWidth="1"/>
    <col min="13828" max="13828" width="8.5546875" style="679" customWidth="1"/>
    <col min="13829" max="13829" width="12.44140625" style="679" customWidth="1"/>
    <col min="13830" max="13830" width="2.109375" style="679" customWidth="1"/>
    <col min="13831" max="13831" width="9.44140625" style="679" customWidth="1"/>
    <col min="13832" max="14076" width="11" style="679"/>
    <col min="14077" max="14077" width="46.6640625" style="679" bestFit="1" customWidth="1"/>
    <col min="14078" max="14078" width="11.88671875" style="679" customWidth="1"/>
    <col min="14079" max="14079" width="12.44140625" style="679" customWidth="1"/>
    <col min="14080" max="14080" width="12.5546875" style="679" customWidth="1"/>
    <col min="14081" max="14081" width="11.6640625" style="679" customWidth="1"/>
    <col min="14082" max="14082" width="10.6640625" style="679" customWidth="1"/>
    <col min="14083" max="14083" width="2.44140625" style="679" bestFit="1" customWidth="1"/>
    <col min="14084" max="14084" width="8.5546875" style="679" customWidth="1"/>
    <col min="14085" max="14085" width="12.44140625" style="679" customWidth="1"/>
    <col min="14086" max="14086" width="2.109375" style="679" customWidth="1"/>
    <col min="14087" max="14087" width="9.44140625" style="679" customWidth="1"/>
    <col min="14088" max="14332" width="11" style="679"/>
    <col min="14333" max="14333" width="46.6640625" style="679" bestFit="1" customWidth="1"/>
    <col min="14334" max="14334" width="11.88671875" style="679" customWidth="1"/>
    <col min="14335" max="14335" width="12.44140625" style="679" customWidth="1"/>
    <col min="14336" max="14336" width="12.5546875" style="679" customWidth="1"/>
    <col min="14337" max="14337" width="11.6640625" style="679" customWidth="1"/>
    <col min="14338" max="14338" width="10.6640625" style="679" customWidth="1"/>
    <col min="14339" max="14339" width="2.44140625" style="679" bestFit="1" customWidth="1"/>
    <col min="14340" max="14340" width="8.5546875" style="679" customWidth="1"/>
    <col min="14341" max="14341" width="12.44140625" style="679" customWidth="1"/>
    <col min="14342" max="14342" width="2.109375" style="679" customWidth="1"/>
    <col min="14343" max="14343" width="9.44140625" style="679" customWidth="1"/>
    <col min="14344" max="14588" width="11" style="679"/>
    <col min="14589" max="14589" width="46.6640625" style="679" bestFit="1" customWidth="1"/>
    <col min="14590" max="14590" width="11.88671875" style="679" customWidth="1"/>
    <col min="14591" max="14591" width="12.44140625" style="679" customWidth="1"/>
    <col min="14592" max="14592" width="12.5546875" style="679" customWidth="1"/>
    <col min="14593" max="14593" width="11.6640625" style="679" customWidth="1"/>
    <col min="14594" max="14594" width="10.6640625" style="679" customWidth="1"/>
    <col min="14595" max="14595" width="2.44140625" style="679" bestFit="1" customWidth="1"/>
    <col min="14596" max="14596" width="8.5546875" style="679" customWidth="1"/>
    <col min="14597" max="14597" width="12.44140625" style="679" customWidth="1"/>
    <col min="14598" max="14598" width="2.109375" style="679" customWidth="1"/>
    <col min="14599" max="14599" width="9.44140625" style="679" customWidth="1"/>
    <col min="14600" max="14844" width="11" style="679"/>
    <col min="14845" max="14845" width="46.6640625" style="679" bestFit="1" customWidth="1"/>
    <col min="14846" max="14846" width="11.88671875" style="679" customWidth="1"/>
    <col min="14847" max="14847" width="12.44140625" style="679" customWidth="1"/>
    <col min="14848" max="14848" width="12.5546875" style="679" customWidth="1"/>
    <col min="14849" max="14849" width="11.6640625" style="679" customWidth="1"/>
    <col min="14850" max="14850" width="10.6640625" style="679" customWidth="1"/>
    <col min="14851" max="14851" width="2.44140625" style="679" bestFit="1" customWidth="1"/>
    <col min="14852" max="14852" width="8.5546875" style="679" customWidth="1"/>
    <col min="14853" max="14853" width="12.44140625" style="679" customWidth="1"/>
    <col min="14854" max="14854" width="2.109375" style="679" customWidth="1"/>
    <col min="14855" max="14855" width="9.44140625" style="679" customWidth="1"/>
    <col min="14856" max="15100" width="11" style="679"/>
    <col min="15101" max="15101" width="46.6640625" style="679" bestFit="1" customWidth="1"/>
    <col min="15102" max="15102" width="11.88671875" style="679" customWidth="1"/>
    <col min="15103" max="15103" width="12.44140625" style="679" customWidth="1"/>
    <col min="15104" max="15104" width="12.5546875" style="679" customWidth="1"/>
    <col min="15105" max="15105" width="11.6640625" style="679" customWidth="1"/>
    <col min="15106" max="15106" width="10.6640625" style="679" customWidth="1"/>
    <col min="15107" max="15107" width="2.44140625" style="679" bestFit="1" customWidth="1"/>
    <col min="15108" max="15108" width="8.5546875" style="679" customWidth="1"/>
    <col min="15109" max="15109" width="12.44140625" style="679" customWidth="1"/>
    <col min="15110" max="15110" width="2.109375" style="679" customWidth="1"/>
    <col min="15111" max="15111" width="9.44140625" style="679" customWidth="1"/>
    <col min="15112" max="15356" width="11" style="679"/>
    <col min="15357" max="15357" width="46.6640625" style="679" bestFit="1" customWidth="1"/>
    <col min="15358" max="15358" width="11.88671875" style="679" customWidth="1"/>
    <col min="15359" max="15359" width="12.44140625" style="679" customWidth="1"/>
    <col min="15360" max="15360" width="12.5546875" style="679" customWidth="1"/>
    <col min="15361" max="15361" width="11.6640625" style="679" customWidth="1"/>
    <col min="15362" max="15362" width="10.6640625" style="679" customWidth="1"/>
    <col min="15363" max="15363" width="2.44140625" style="679" bestFit="1" customWidth="1"/>
    <col min="15364" max="15364" width="8.5546875" style="679" customWidth="1"/>
    <col min="15365" max="15365" width="12.44140625" style="679" customWidth="1"/>
    <col min="15366" max="15366" width="2.109375" style="679" customWidth="1"/>
    <col min="15367" max="15367" width="9.44140625" style="679" customWidth="1"/>
    <col min="15368" max="15612" width="11" style="679"/>
    <col min="15613" max="15613" width="46.6640625" style="679" bestFit="1" customWidth="1"/>
    <col min="15614" max="15614" width="11.88671875" style="679" customWidth="1"/>
    <col min="15615" max="15615" width="12.44140625" style="679" customWidth="1"/>
    <col min="15616" max="15616" width="12.5546875" style="679" customWidth="1"/>
    <col min="15617" max="15617" width="11.6640625" style="679" customWidth="1"/>
    <col min="15618" max="15618" width="10.6640625" style="679" customWidth="1"/>
    <col min="15619" max="15619" width="2.44140625" style="679" bestFit="1" customWidth="1"/>
    <col min="15620" max="15620" width="8.5546875" style="679" customWidth="1"/>
    <col min="15621" max="15621" width="12.44140625" style="679" customWidth="1"/>
    <col min="15622" max="15622" width="2.109375" style="679" customWidth="1"/>
    <col min="15623" max="15623" width="9.44140625" style="679" customWidth="1"/>
    <col min="15624" max="15868" width="11" style="679"/>
    <col min="15869" max="15869" width="46.6640625" style="679" bestFit="1" customWidth="1"/>
    <col min="15870" max="15870" width="11.88671875" style="679" customWidth="1"/>
    <col min="15871" max="15871" width="12.44140625" style="679" customWidth="1"/>
    <col min="15872" max="15872" width="12.5546875" style="679" customWidth="1"/>
    <col min="15873" max="15873" width="11.6640625" style="679" customWidth="1"/>
    <col min="15874" max="15874" width="10.6640625" style="679" customWidth="1"/>
    <col min="15875" max="15875" width="2.44140625" style="679" bestFit="1" customWidth="1"/>
    <col min="15876" max="15876" width="8.5546875" style="679" customWidth="1"/>
    <col min="15877" max="15877" width="12.44140625" style="679" customWidth="1"/>
    <col min="15878" max="15878" width="2.109375" style="679" customWidth="1"/>
    <col min="15879" max="15879" width="9.44140625" style="679" customWidth="1"/>
    <col min="15880" max="16124" width="11" style="679"/>
    <col min="16125" max="16125" width="46.6640625" style="679" bestFit="1" customWidth="1"/>
    <col min="16126" max="16126" width="11.88671875" style="679" customWidth="1"/>
    <col min="16127" max="16127" width="12.44140625" style="679" customWidth="1"/>
    <col min="16128" max="16128" width="12.5546875" style="679" customWidth="1"/>
    <col min="16129" max="16129" width="11.6640625" style="679" customWidth="1"/>
    <col min="16130" max="16130" width="10.6640625" style="679" customWidth="1"/>
    <col min="16131" max="16131" width="2.44140625" style="679" bestFit="1" customWidth="1"/>
    <col min="16132" max="16132" width="8.5546875" style="679" customWidth="1"/>
    <col min="16133" max="16133" width="12.44140625" style="679" customWidth="1"/>
    <col min="16134" max="16134" width="2.109375" style="679" customWidth="1"/>
    <col min="16135" max="16135" width="9.44140625" style="679" customWidth="1"/>
    <col min="16136" max="16384" width="11" style="679"/>
  </cols>
  <sheetData>
    <row r="1" spans="1:25" s="680" customFormat="1" ht="17.100000000000001" customHeight="1">
      <c r="A1" s="3366" t="s">
        <v>776</v>
      </c>
      <c r="B1" s="3366"/>
      <c r="C1" s="3366"/>
      <c r="D1" s="3366"/>
      <c r="E1" s="3366"/>
      <c r="F1" s="3366"/>
      <c r="G1" s="3366"/>
      <c r="H1" s="3366"/>
      <c r="I1" s="3366"/>
    </row>
    <row r="2" spans="1:25" s="680" customFormat="1" ht="17.100000000000001" customHeight="1">
      <c r="A2" s="3387" t="s">
        <v>43</v>
      </c>
      <c r="B2" s="3387"/>
      <c r="C2" s="3387"/>
      <c r="D2" s="3387"/>
      <c r="E2" s="3387"/>
      <c r="F2" s="3387"/>
      <c r="G2" s="3387"/>
      <c r="H2" s="3387"/>
      <c r="I2" s="3387"/>
    </row>
    <row r="3" spans="1:25" s="680" customFormat="1" ht="17.100000000000001" customHeight="1">
      <c r="A3" s="3387" t="s">
        <v>673</v>
      </c>
      <c r="B3" s="3387"/>
      <c r="C3" s="3387"/>
      <c r="D3" s="3387"/>
      <c r="E3" s="3387"/>
      <c r="F3" s="3387"/>
      <c r="G3" s="3387"/>
      <c r="H3" s="3387"/>
      <c r="I3" s="3387"/>
    </row>
    <row r="4" spans="1:25" s="680" customFormat="1" ht="17.100000000000001" customHeight="1" thickBot="1">
      <c r="A4" s="699"/>
      <c r="B4" s="868"/>
      <c r="C4" s="682"/>
      <c r="D4" s="682"/>
      <c r="E4" s="682"/>
      <c r="F4" s="682"/>
      <c r="G4" s="682"/>
      <c r="H4" s="3368" t="s">
        <v>672</v>
      </c>
      <c r="I4" s="3368"/>
    </row>
    <row r="5" spans="1:25" s="680" customFormat="1" ht="21.75" customHeight="1" thickTop="1">
      <c r="A5" s="3397" t="s">
        <v>65</v>
      </c>
      <c r="B5" s="803">
        <f>'38.CALCB'!B5</f>
        <v>2022</v>
      </c>
      <c r="C5" s="803">
        <f>'38.CALCB'!C5</f>
        <v>2022</v>
      </c>
      <c r="D5" s="803">
        <f>'38.CALCB'!D5</f>
        <v>2023</v>
      </c>
      <c r="E5" s="803">
        <f>'38.CALCB'!E5</f>
        <v>2023</v>
      </c>
      <c r="F5" s="3403" t="str">
        <f>'38.CALCB'!F5</f>
        <v>Changes during two month</v>
      </c>
      <c r="G5" s="3403"/>
      <c r="H5" s="3403"/>
      <c r="I5" s="3404"/>
    </row>
    <row r="6" spans="1:25" s="680" customFormat="1" ht="15.6">
      <c r="A6" s="3398"/>
      <c r="B6" s="3364" t="str">
        <f>'38.CALCB'!B6</f>
        <v>Jul</v>
      </c>
      <c r="C6" s="3364" t="str">
        <f>'38.CALCB'!C6</f>
        <v xml:space="preserve">Sep (R) </v>
      </c>
      <c r="D6" s="3364" t="str">
        <f>'38.CALCB'!D6</f>
        <v xml:space="preserve">Jul (R) </v>
      </c>
      <c r="E6" s="3364" t="str">
        <f>'38.CALCB'!E6</f>
        <v>Sep (P)</v>
      </c>
      <c r="F6" s="3402" t="str">
        <f>'38.CALCB'!F6</f>
        <v>2022/23</v>
      </c>
      <c r="G6" s="3402"/>
      <c r="H6" s="3402" t="str">
        <f>'38.CALCB'!H6</f>
        <v>2023/24</v>
      </c>
      <c r="I6" s="3374"/>
      <c r="J6" s="863"/>
    </row>
    <row r="7" spans="1:25" s="680" customFormat="1" ht="15.6">
      <c r="A7" s="3399"/>
      <c r="B7" s="3396"/>
      <c r="C7" s="3396"/>
      <c r="D7" s="3396"/>
      <c r="E7" s="3396"/>
      <c r="F7" s="823" t="str">
        <f>'38.CALCB'!F7</f>
        <v>Amount</v>
      </c>
      <c r="G7" s="823" t="str">
        <f>'38.CALCB'!G7</f>
        <v>Percent</v>
      </c>
      <c r="H7" s="823" t="str">
        <f>'38.CALCB'!H7</f>
        <v>Amount</v>
      </c>
      <c r="I7" s="842" t="str">
        <f>'38.CALCB'!I7</f>
        <v>Percent</v>
      </c>
    </row>
    <row r="8" spans="1:25" s="680" customFormat="1" ht="24.75" customHeight="1">
      <c r="A8" s="763" t="s">
        <v>772</v>
      </c>
      <c r="B8" s="862">
        <v>495972.95595618244</v>
      </c>
      <c r="C8" s="862">
        <v>492603.53259396763</v>
      </c>
      <c r="D8" s="862">
        <v>566171.02333828178</v>
      </c>
      <c r="E8" s="862">
        <v>565680.81231550954</v>
      </c>
      <c r="F8" s="862">
        <v>-3369.4233622148167</v>
      </c>
      <c r="G8" s="839">
        <v>-0.67935626766562929</v>
      </c>
      <c r="H8" s="862">
        <v>-490.21102277224418</v>
      </c>
      <c r="I8" s="718">
        <v>-8.6583559130568186E-2</v>
      </c>
      <c r="K8" s="775"/>
      <c r="N8" s="775"/>
      <c r="O8" s="775"/>
      <c r="P8" s="775"/>
      <c r="Q8" s="775"/>
      <c r="R8" s="775"/>
      <c r="S8" s="775"/>
      <c r="T8" s="775"/>
      <c r="U8" s="775"/>
      <c r="V8" s="775"/>
      <c r="W8" s="775"/>
      <c r="X8" s="775"/>
      <c r="Y8" s="775"/>
    </row>
    <row r="9" spans="1:25" s="680" customFormat="1" ht="24.75" customHeight="1">
      <c r="A9" s="757" t="s">
        <v>771</v>
      </c>
      <c r="B9" s="858">
        <v>9456.1357442629778</v>
      </c>
      <c r="C9" s="858">
        <v>6938.939578296211</v>
      </c>
      <c r="D9" s="858">
        <v>10610.992433398313</v>
      </c>
      <c r="E9" s="858">
        <v>7842.269342846047</v>
      </c>
      <c r="F9" s="858">
        <v>-2517.1961659667668</v>
      </c>
      <c r="G9" s="834">
        <v>-26.619712682254438</v>
      </c>
      <c r="H9" s="858">
        <v>-2768.7230905522656</v>
      </c>
      <c r="I9" s="833">
        <v>-26.092970171552039</v>
      </c>
      <c r="K9" s="775"/>
      <c r="N9" s="775"/>
      <c r="O9" s="775"/>
      <c r="P9" s="775"/>
      <c r="Q9" s="775"/>
      <c r="R9" s="775"/>
      <c r="S9" s="775"/>
      <c r="T9" s="775"/>
      <c r="U9" s="775"/>
      <c r="V9" s="775"/>
      <c r="W9" s="775"/>
      <c r="X9" s="775"/>
      <c r="Y9" s="775"/>
    </row>
    <row r="10" spans="1:25" s="680" customFormat="1" ht="24.75" customHeight="1">
      <c r="A10" s="757" t="s">
        <v>767</v>
      </c>
      <c r="B10" s="858">
        <v>9453.9623012432894</v>
      </c>
      <c r="C10" s="858">
        <v>6937.0839879262112</v>
      </c>
      <c r="D10" s="858">
        <v>10587.123625998312</v>
      </c>
      <c r="E10" s="858">
        <v>7840.2033026360468</v>
      </c>
      <c r="F10" s="858">
        <v>-2516.8783133170782</v>
      </c>
      <c r="G10" s="834">
        <v>-26.622470379283019</v>
      </c>
      <c r="H10" s="858">
        <v>-2746.9203233622657</v>
      </c>
      <c r="I10" s="833">
        <v>-25.945860465979443</v>
      </c>
      <c r="K10" s="775"/>
      <c r="N10" s="775"/>
      <c r="O10" s="775"/>
      <c r="P10" s="775"/>
      <c r="Q10" s="775"/>
      <c r="R10" s="775"/>
      <c r="S10" s="775"/>
      <c r="T10" s="775"/>
      <c r="U10" s="775"/>
      <c r="V10" s="775"/>
      <c r="W10" s="775"/>
      <c r="X10" s="775"/>
      <c r="Y10" s="775"/>
    </row>
    <row r="11" spans="1:25" s="680" customFormat="1" ht="24.75" customHeight="1">
      <c r="A11" s="757" t="s">
        <v>766</v>
      </c>
      <c r="B11" s="858">
        <v>2.1734430196892771</v>
      </c>
      <c r="C11" s="858">
        <v>1.8555903699999998</v>
      </c>
      <c r="D11" s="858">
        <v>23.868807399999998</v>
      </c>
      <c r="E11" s="858">
        <v>2.0660402100000002</v>
      </c>
      <c r="F11" s="858">
        <v>-0.31785264968927729</v>
      </c>
      <c r="G11" s="834">
        <v>-14.624383837526075</v>
      </c>
      <c r="H11" s="858">
        <v>-21.802767189999997</v>
      </c>
      <c r="I11" s="833">
        <v>-91.344183329410924</v>
      </c>
      <c r="K11" s="775"/>
      <c r="N11" s="775"/>
      <c r="O11" s="775"/>
      <c r="P11" s="775"/>
      <c r="Q11" s="775"/>
      <c r="R11" s="775"/>
      <c r="S11" s="775"/>
      <c r="T11" s="775"/>
      <c r="U11" s="775"/>
      <c r="V11" s="775"/>
      <c r="W11" s="775"/>
      <c r="X11" s="775"/>
      <c r="Y11" s="775"/>
    </row>
    <row r="12" spans="1:25" s="680" customFormat="1" ht="24.75" customHeight="1">
      <c r="A12" s="757" t="s">
        <v>770</v>
      </c>
      <c r="B12" s="858">
        <v>120608.48169491134</v>
      </c>
      <c r="C12" s="858">
        <v>115665.15533072315</v>
      </c>
      <c r="D12" s="858">
        <v>132842.93348533561</v>
      </c>
      <c r="E12" s="858">
        <v>128538.92475875559</v>
      </c>
      <c r="F12" s="858">
        <v>-4943.3263641881931</v>
      </c>
      <c r="G12" s="834">
        <v>-4.0986556622881025</v>
      </c>
      <c r="H12" s="858">
        <v>-4304.0087265800248</v>
      </c>
      <c r="I12" s="833">
        <v>-3.2399229779543672</v>
      </c>
      <c r="K12" s="775"/>
      <c r="N12" s="775"/>
      <c r="O12" s="775"/>
      <c r="P12" s="775"/>
      <c r="Q12" s="775"/>
      <c r="R12" s="775"/>
      <c r="S12" s="775"/>
      <c r="T12" s="775"/>
      <c r="U12" s="775"/>
      <c r="V12" s="775"/>
      <c r="W12" s="775"/>
      <c r="X12" s="775"/>
      <c r="Y12" s="775"/>
    </row>
    <row r="13" spans="1:25" s="680" customFormat="1" ht="24.75" customHeight="1">
      <c r="A13" s="757" t="s">
        <v>767</v>
      </c>
      <c r="B13" s="858">
        <v>120603.76077352103</v>
      </c>
      <c r="C13" s="858">
        <v>115660.28510338315</v>
      </c>
      <c r="D13" s="858">
        <v>132836.95942625561</v>
      </c>
      <c r="E13" s="858">
        <v>128532.71106010559</v>
      </c>
      <c r="F13" s="858">
        <v>-4943.4756701378792</v>
      </c>
      <c r="G13" s="834">
        <v>-4.0989398990808557</v>
      </c>
      <c r="H13" s="858">
        <v>-4304.2483661500155</v>
      </c>
      <c r="I13" s="833">
        <v>-3.2402490878598567</v>
      </c>
      <c r="K13" s="775"/>
      <c r="N13" s="775"/>
      <c r="O13" s="775"/>
      <c r="P13" s="775"/>
      <c r="Q13" s="775"/>
      <c r="R13" s="775"/>
      <c r="S13" s="775"/>
      <c r="T13" s="775"/>
      <c r="U13" s="775"/>
      <c r="V13" s="775"/>
      <c r="W13" s="775"/>
      <c r="X13" s="775"/>
      <c r="Y13" s="775"/>
    </row>
    <row r="14" spans="1:25" s="680" customFormat="1" ht="24.75" customHeight="1">
      <c r="A14" s="757" t="s">
        <v>766</v>
      </c>
      <c r="B14" s="858">
        <v>4.7209213903107221</v>
      </c>
      <c r="C14" s="858">
        <v>4.8702273399999996</v>
      </c>
      <c r="D14" s="858">
        <v>5.9740590799999991</v>
      </c>
      <c r="E14" s="858">
        <v>6.2136986499999995</v>
      </c>
      <c r="F14" s="858">
        <v>0.14930594968927746</v>
      </c>
      <c r="G14" s="834">
        <v>3.1626442667678147</v>
      </c>
      <c r="H14" s="858">
        <v>0.23963957000000047</v>
      </c>
      <c r="I14" s="833">
        <v>4.0113357901375242</v>
      </c>
      <c r="K14" s="775"/>
      <c r="N14" s="775"/>
      <c r="O14" s="775"/>
      <c r="P14" s="775"/>
      <c r="Q14" s="775"/>
      <c r="R14" s="775"/>
      <c r="S14" s="775"/>
      <c r="T14" s="775"/>
      <c r="U14" s="775"/>
      <c r="V14" s="775"/>
      <c r="W14" s="775"/>
      <c r="X14" s="775"/>
      <c r="Y14" s="775"/>
    </row>
    <row r="15" spans="1:25" s="680" customFormat="1" ht="24.75" customHeight="1">
      <c r="A15" s="757" t="s">
        <v>769</v>
      </c>
      <c r="B15" s="858">
        <v>327124.86154749012</v>
      </c>
      <c r="C15" s="858">
        <v>339593.61634982028</v>
      </c>
      <c r="D15" s="858">
        <v>380578.67405791994</v>
      </c>
      <c r="E15" s="858">
        <v>391495.99956360995</v>
      </c>
      <c r="F15" s="858">
        <v>12468.754802330164</v>
      </c>
      <c r="G15" s="834">
        <v>3.811619435877093</v>
      </c>
      <c r="H15" s="858">
        <v>10917.325505690009</v>
      </c>
      <c r="I15" s="833">
        <v>2.8686119979566986</v>
      </c>
      <c r="K15" s="775"/>
      <c r="N15" s="775"/>
      <c r="O15" s="775"/>
      <c r="P15" s="775"/>
      <c r="Q15" s="775"/>
      <c r="R15" s="775"/>
      <c r="S15" s="775"/>
      <c r="T15" s="775"/>
      <c r="U15" s="775"/>
      <c r="V15" s="775"/>
      <c r="W15" s="775"/>
      <c r="X15" s="775"/>
      <c r="Y15" s="775"/>
    </row>
    <row r="16" spans="1:25" s="680" customFormat="1" ht="24.75" customHeight="1">
      <c r="A16" s="757" t="s">
        <v>767</v>
      </c>
      <c r="B16" s="858">
        <v>327124.86154749012</v>
      </c>
      <c r="C16" s="858">
        <v>339580.85134982027</v>
      </c>
      <c r="D16" s="858">
        <v>380578.67405791994</v>
      </c>
      <c r="E16" s="858">
        <v>391469.34956360993</v>
      </c>
      <c r="F16" s="858">
        <v>12455.98980233015</v>
      </c>
      <c r="G16" s="834">
        <v>3.8077172561590404</v>
      </c>
      <c r="H16" s="858">
        <v>10890.675505689986</v>
      </c>
      <c r="I16" s="833">
        <v>2.8616095036456359</v>
      </c>
      <c r="K16" s="775"/>
      <c r="N16" s="775"/>
      <c r="O16" s="775"/>
      <c r="P16" s="775"/>
      <c r="Q16" s="775"/>
      <c r="R16" s="775"/>
      <c r="S16" s="775"/>
      <c r="T16" s="775"/>
      <c r="U16" s="775"/>
      <c r="V16" s="775"/>
      <c r="W16" s="775"/>
      <c r="X16" s="775"/>
      <c r="Y16" s="775"/>
    </row>
    <row r="17" spans="1:25" s="680" customFormat="1" ht="24.75" customHeight="1">
      <c r="A17" s="757" t="s">
        <v>766</v>
      </c>
      <c r="B17" s="858">
        <v>0</v>
      </c>
      <c r="C17" s="858">
        <v>12.765000000000001</v>
      </c>
      <c r="D17" s="858">
        <v>0</v>
      </c>
      <c r="E17" s="858">
        <v>26.65</v>
      </c>
      <c r="F17" s="858">
        <v>12.765000000000001</v>
      </c>
      <c r="G17" s="834"/>
      <c r="H17" s="858">
        <v>26.65</v>
      </c>
      <c r="I17" s="833"/>
      <c r="K17" s="775"/>
      <c r="N17" s="775"/>
      <c r="O17" s="775"/>
      <c r="P17" s="775"/>
      <c r="Q17" s="775"/>
      <c r="R17" s="775"/>
      <c r="S17" s="775"/>
      <c r="T17" s="775"/>
      <c r="U17" s="775"/>
      <c r="V17" s="775"/>
      <c r="W17" s="775"/>
      <c r="X17" s="775"/>
      <c r="Y17" s="775"/>
    </row>
    <row r="18" spans="1:25" s="680" customFormat="1" ht="24.75" customHeight="1">
      <c r="A18" s="757" t="s">
        <v>768</v>
      </c>
      <c r="B18" s="858">
        <v>38577.178799087997</v>
      </c>
      <c r="C18" s="858">
        <v>30202.964998517993</v>
      </c>
      <c r="D18" s="858">
        <v>41886.142110267996</v>
      </c>
      <c r="E18" s="858">
        <v>37549.950226358007</v>
      </c>
      <c r="F18" s="858">
        <v>-8374.2138005700035</v>
      </c>
      <c r="G18" s="834">
        <v>-21.70768848645816</v>
      </c>
      <c r="H18" s="858">
        <v>-4336.191883909989</v>
      </c>
      <c r="I18" s="833">
        <v>-10.352330545254517</v>
      </c>
      <c r="K18" s="775"/>
      <c r="N18" s="775"/>
      <c r="O18" s="775"/>
      <c r="P18" s="775"/>
      <c r="Q18" s="775"/>
      <c r="R18" s="775"/>
      <c r="S18" s="775"/>
      <c r="T18" s="775"/>
      <c r="U18" s="775"/>
      <c r="V18" s="775"/>
      <c r="W18" s="775"/>
      <c r="X18" s="775"/>
      <c r="Y18" s="775"/>
    </row>
    <row r="19" spans="1:25" s="680" customFormat="1" ht="24.75" customHeight="1">
      <c r="A19" s="757" t="s">
        <v>767</v>
      </c>
      <c r="B19" s="858">
        <v>38577.178799087997</v>
      </c>
      <c r="C19" s="858">
        <v>30202.964998517993</v>
      </c>
      <c r="D19" s="858">
        <v>41886.142110267996</v>
      </c>
      <c r="E19" s="858">
        <v>37549.950226358007</v>
      </c>
      <c r="F19" s="858">
        <v>-8374.2138005700035</v>
      </c>
      <c r="G19" s="834">
        <v>-21.70768848645816</v>
      </c>
      <c r="H19" s="858">
        <v>-4336.191883909989</v>
      </c>
      <c r="I19" s="833">
        <v>-10.352330545254517</v>
      </c>
      <c r="K19" s="775"/>
      <c r="N19" s="775"/>
      <c r="O19" s="775"/>
      <c r="P19" s="775"/>
      <c r="Q19" s="775"/>
      <c r="R19" s="775"/>
      <c r="S19" s="775"/>
      <c r="T19" s="775"/>
      <c r="U19" s="775"/>
      <c r="V19" s="775"/>
      <c r="W19" s="775"/>
      <c r="X19" s="775"/>
      <c r="Y19" s="775"/>
    </row>
    <row r="20" spans="1:25" s="680" customFormat="1" ht="24.75" customHeight="1">
      <c r="A20" s="757" t="s">
        <v>766</v>
      </c>
      <c r="B20" s="858">
        <v>0</v>
      </c>
      <c r="C20" s="858">
        <v>0</v>
      </c>
      <c r="D20" s="858">
        <v>0</v>
      </c>
      <c r="E20" s="858">
        <v>0</v>
      </c>
      <c r="F20" s="858">
        <v>0</v>
      </c>
      <c r="G20" s="834"/>
      <c r="H20" s="858">
        <v>0</v>
      </c>
      <c r="I20" s="833"/>
      <c r="K20" s="775"/>
      <c r="N20" s="775"/>
      <c r="O20" s="775"/>
      <c r="P20" s="775"/>
      <c r="Q20" s="775"/>
      <c r="R20" s="775"/>
      <c r="S20" s="775"/>
      <c r="T20" s="775"/>
      <c r="U20" s="775"/>
      <c r="V20" s="775"/>
      <c r="W20" s="775"/>
      <c r="X20" s="775"/>
      <c r="Y20" s="775"/>
    </row>
    <row r="21" spans="1:25" s="680" customFormat="1" ht="24.75" customHeight="1">
      <c r="A21" s="757" t="s">
        <v>765</v>
      </c>
      <c r="B21" s="858">
        <v>206.29817043</v>
      </c>
      <c r="C21" s="858">
        <v>202.85633661</v>
      </c>
      <c r="D21" s="858">
        <v>252.28125135999997</v>
      </c>
      <c r="E21" s="858">
        <v>253.66842393999997</v>
      </c>
      <c r="F21" s="858">
        <v>-3.4418338199999994</v>
      </c>
      <c r="G21" s="834">
        <v>-1.6683782569791934</v>
      </c>
      <c r="H21" s="858">
        <v>1.3871725799999979</v>
      </c>
      <c r="I21" s="833">
        <v>0.54985163285896821</v>
      </c>
      <c r="K21" s="775"/>
      <c r="N21" s="775"/>
      <c r="O21" s="775"/>
      <c r="P21" s="775"/>
      <c r="Q21" s="775"/>
      <c r="R21" s="775"/>
      <c r="S21" s="775"/>
      <c r="T21" s="775"/>
      <c r="U21" s="775"/>
      <c r="V21" s="775"/>
      <c r="W21" s="775"/>
      <c r="X21" s="775"/>
      <c r="Y21" s="775"/>
    </row>
    <row r="22" spans="1:25" s="680" customFormat="1" ht="24.75" customHeight="1">
      <c r="A22" s="763" t="s">
        <v>764</v>
      </c>
      <c r="B22" s="862">
        <v>20091.140577809998</v>
      </c>
      <c r="C22" s="862">
        <v>20143.920846809997</v>
      </c>
      <c r="D22" s="862">
        <v>300</v>
      </c>
      <c r="E22" s="862">
        <v>300</v>
      </c>
      <c r="F22" s="862">
        <v>52.780268999998952</v>
      </c>
      <c r="G22" s="839">
        <v>0.26270419439647452</v>
      </c>
      <c r="H22" s="862">
        <v>0</v>
      </c>
      <c r="I22" s="718">
        <v>0</v>
      </c>
      <c r="K22" s="775"/>
      <c r="N22" s="775"/>
      <c r="O22" s="775"/>
      <c r="P22" s="775"/>
      <c r="Q22" s="775"/>
      <c r="R22" s="775"/>
      <c r="S22" s="775"/>
      <c r="T22" s="775"/>
      <c r="U22" s="775"/>
      <c r="V22" s="775"/>
      <c r="W22" s="775"/>
      <c r="X22" s="775"/>
      <c r="Y22" s="775"/>
    </row>
    <row r="23" spans="1:25" s="680" customFormat="1" ht="24.75" customHeight="1">
      <c r="A23" s="763" t="s">
        <v>763</v>
      </c>
      <c r="B23" s="862">
        <v>0</v>
      </c>
      <c r="C23" s="862">
        <v>0</v>
      </c>
      <c r="D23" s="862">
        <v>0</v>
      </c>
      <c r="E23" s="862">
        <v>0</v>
      </c>
      <c r="F23" s="862">
        <v>0</v>
      </c>
      <c r="G23" s="839"/>
      <c r="H23" s="862">
        <v>0</v>
      </c>
      <c r="I23" s="718"/>
      <c r="K23" s="775"/>
      <c r="N23" s="775"/>
      <c r="O23" s="775"/>
      <c r="P23" s="775"/>
      <c r="Q23" s="775"/>
      <c r="R23" s="775"/>
      <c r="S23" s="775"/>
      <c r="T23" s="775"/>
      <c r="U23" s="775"/>
      <c r="V23" s="775"/>
      <c r="W23" s="775"/>
      <c r="X23" s="775"/>
      <c r="Y23" s="775"/>
    </row>
    <row r="24" spans="1:25" s="680" customFormat="1" ht="24.75" customHeight="1">
      <c r="A24" s="861" t="s">
        <v>762</v>
      </c>
      <c r="B24" s="862">
        <v>83459.093377493933</v>
      </c>
      <c r="C24" s="862">
        <v>90637.742494980543</v>
      </c>
      <c r="D24" s="862">
        <v>98538.888513972663</v>
      </c>
      <c r="E24" s="862">
        <v>104553.8985647696</v>
      </c>
      <c r="F24" s="862">
        <v>7178.6491174866096</v>
      </c>
      <c r="G24" s="839">
        <v>8.6013983940813397</v>
      </c>
      <c r="H24" s="862">
        <v>6015.0100507969328</v>
      </c>
      <c r="I24" s="718">
        <v>6.1041992065335844</v>
      </c>
      <c r="K24" s="775"/>
      <c r="N24" s="775"/>
      <c r="O24" s="775"/>
      <c r="P24" s="775"/>
      <c r="Q24" s="775"/>
      <c r="R24" s="775"/>
      <c r="S24" s="775"/>
      <c r="T24" s="775"/>
      <c r="U24" s="775"/>
      <c r="V24" s="775"/>
      <c r="W24" s="775"/>
      <c r="X24" s="775"/>
      <c r="Y24" s="775"/>
    </row>
    <row r="25" spans="1:25" s="680" customFormat="1" ht="24.75" customHeight="1">
      <c r="A25" s="860" t="s">
        <v>761</v>
      </c>
      <c r="B25" s="858">
        <v>36993.570732710003</v>
      </c>
      <c r="C25" s="858">
        <v>37091.473064530008</v>
      </c>
      <c r="D25" s="858">
        <v>40206.941107110004</v>
      </c>
      <c r="E25" s="858">
        <v>40206.941107110004</v>
      </c>
      <c r="F25" s="858">
        <v>97.902331820005202</v>
      </c>
      <c r="G25" s="834">
        <v>0.2646468829067079</v>
      </c>
      <c r="H25" s="858">
        <v>0</v>
      </c>
      <c r="I25" s="833">
        <v>0</v>
      </c>
      <c r="K25" s="775"/>
      <c r="N25" s="775"/>
      <c r="O25" s="775"/>
      <c r="P25" s="775"/>
      <c r="Q25" s="775"/>
      <c r="R25" s="775"/>
      <c r="S25" s="775"/>
      <c r="T25" s="775"/>
      <c r="U25" s="775"/>
      <c r="V25" s="775"/>
      <c r="W25" s="775"/>
      <c r="X25" s="775"/>
      <c r="Y25" s="775"/>
    </row>
    <row r="26" spans="1:25" s="680" customFormat="1" ht="24.75" customHeight="1">
      <c r="A26" s="860" t="s">
        <v>760</v>
      </c>
      <c r="B26" s="858">
        <v>19794.257923479981</v>
      </c>
      <c r="C26" s="858">
        <v>27962.785558778192</v>
      </c>
      <c r="D26" s="858">
        <v>26826.026021666927</v>
      </c>
      <c r="E26" s="858">
        <v>32548.928137740535</v>
      </c>
      <c r="F26" s="858">
        <v>8168.527635298211</v>
      </c>
      <c r="G26" s="834">
        <v>41.267157712483325</v>
      </c>
      <c r="H26" s="858">
        <v>5722.9021160736083</v>
      </c>
      <c r="I26" s="833">
        <v>21.333395082265696</v>
      </c>
      <c r="K26" s="775"/>
      <c r="N26" s="775"/>
      <c r="O26" s="775"/>
      <c r="P26" s="775"/>
      <c r="Q26" s="775"/>
      <c r="R26" s="775"/>
      <c r="S26" s="775"/>
      <c r="T26" s="775"/>
      <c r="U26" s="775"/>
      <c r="V26" s="775"/>
      <c r="W26" s="775"/>
      <c r="X26" s="775"/>
      <c r="Y26" s="775"/>
    </row>
    <row r="27" spans="1:25" s="680" customFormat="1" ht="24.75" customHeight="1">
      <c r="A27" s="860" t="s">
        <v>759</v>
      </c>
      <c r="B27" s="858">
        <v>5500</v>
      </c>
      <c r="C27" s="858">
        <v>5500</v>
      </c>
      <c r="D27" s="858">
        <v>7490.7066649799999</v>
      </c>
      <c r="E27" s="858">
        <v>7491.7276104798584</v>
      </c>
      <c r="F27" s="858">
        <v>0</v>
      </c>
      <c r="G27" s="834">
        <v>0</v>
      </c>
      <c r="H27" s="858">
        <v>1.0209454998584988</v>
      </c>
      <c r="I27" s="833">
        <v>1.3629495126695429E-2</v>
      </c>
      <c r="K27" s="775"/>
      <c r="N27" s="775"/>
      <c r="O27" s="775"/>
      <c r="P27" s="775"/>
      <c r="Q27" s="775"/>
      <c r="R27" s="775"/>
      <c r="S27" s="775"/>
      <c r="T27" s="775"/>
      <c r="U27" s="775"/>
      <c r="V27" s="775"/>
      <c r="W27" s="775"/>
      <c r="X27" s="775"/>
      <c r="Y27" s="775"/>
    </row>
    <row r="28" spans="1:25" s="680" customFormat="1" ht="24.75" customHeight="1">
      <c r="A28" s="860" t="s">
        <v>758</v>
      </c>
      <c r="B28" s="858">
        <v>21171.264721303953</v>
      </c>
      <c r="C28" s="858">
        <v>20083.483871672346</v>
      </c>
      <c r="D28" s="858">
        <v>24015.214720215743</v>
      </c>
      <c r="E28" s="858">
        <v>24306.301709439205</v>
      </c>
      <c r="F28" s="858">
        <v>-1087.7808496316065</v>
      </c>
      <c r="G28" s="834">
        <v>-5.1380059904357447</v>
      </c>
      <c r="H28" s="858">
        <v>291.0869892234623</v>
      </c>
      <c r="I28" s="833">
        <v>1.2120940521028465</v>
      </c>
      <c r="K28" s="775"/>
      <c r="N28" s="775"/>
      <c r="O28" s="775"/>
      <c r="P28" s="775"/>
      <c r="Q28" s="775"/>
      <c r="R28" s="775"/>
      <c r="S28" s="775"/>
      <c r="T28" s="775"/>
      <c r="U28" s="775"/>
      <c r="V28" s="775"/>
      <c r="W28" s="775"/>
      <c r="X28" s="775"/>
      <c r="Y28" s="775"/>
    </row>
    <row r="29" spans="1:25" s="680" customFormat="1" ht="24.75" customHeight="1">
      <c r="A29" s="763" t="s">
        <v>757</v>
      </c>
      <c r="B29" s="862">
        <v>599523.18991148635</v>
      </c>
      <c r="C29" s="862">
        <v>603385.19593575818</v>
      </c>
      <c r="D29" s="862">
        <v>665009.91185225442</v>
      </c>
      <c r="E29" s="862">
        <v>670534.71088027908</v>
      </c>
      <c r="F29" s="862">
        <v>3862.0060242718318</v>
      </c>
      <c r="G29" s="839">
        <v>0.64417958959052424</v>
      </c>
      <c r="H29" s="862">
        <v>5524.7990280246595</v>
      </c>
      <c r="I29" s="718">
        <v>0.83078446344302115</v>
      </c>
      <c r="K29" s="775"/>
      <c r="N29" s="775"/>
      <c r="O29" s="775"/>
      <c r="P29" s="775"/>
      <c r="Q29" s="775"/>
      <c r="R29" s="775"/>
      <c r="S29" s="775"/>
      <c r="T29" s="775"/>
      <c r="U29" s="775"/>
      <c r="V29" s="775"/>
      <c r="W29" s="775"/>
      <c r="X29" s="775"/>
      <c r="Y29" s="775"/>
    </row>
    <row r="30" spans="1:25" s="680" customFormat="1" ht="24.75" customHeight="1">
      <c r="A30" s="820" t="s">
        <v>756</v>
      </c>
      <c r="B30" s="862">
        <v>21074.865775489998</v>
      </c>
      <c r="C30" s="862">
        <v>29369.736572709997</v>
      </c>
      <c r="D30" s="862">
        <v>27600.032645759999</v>
      </c>
      <c r="E30" s="862">
        <v>29682.08766877</v>
      </c>
      <c r="F30" s="862">
        <v>8294.8707972199991</v>
      </c>
      <c r="G30" s="839">
        <v>39.35906821701758</v>
      </c>
      <c r="H30" s="862">
        <v>2082.0550230100016</v>
      </c>
      <c r="I30" s="718">
        <v>7.5436686968189264</v>
      </c>
      <c r="K30" s="775"/>
      <c r="N30" s="775"/>
      <c r="O30" s="775"/>
      <c r="P30" s="775"/>
      <c r="Q30" s="775"/>
      <c r="R30" s="775"/>
      <c r="S30" s="775"/>
      <c r="T30" s="775"/>
      <c r="U30" s="775"/>
      <c r="V30" s="775"/>
      <c r="W30" s="775"/>
      <c r="X30" s="775"/>
      <c r="Y30" s="775"/>
    </row>
    <row r="31" spans="1:25" s="680" customFormat="1" ht="24.75" customHeight="1">
      <c r="A31" s="757" t="s">
        <v>755</v>
      </c>
      <c r="B31" s="858">
        <v>7382.5224337100008</v>
      </c>
      <c r="C31" s="858">
        <v>7921.2554499599992</v>
      </c>
      <c r="D31" s="858">
        <v>7340.3467280399982</v>
      </c>
      <c r="E31" s="858">
        <v>6669.4863246399991</v>
      </c>
      <c r="F31" s="858">
        <v>538.7330162499984</v>
      </c>
      <c r="G31" s="834">
        <v>7.2974111638325816</v>
      </c>
      <c r="H31" s="858">
        <v>-670.86040339999909</v>
      </c>
      <c r="I31" s="833">
        <v>-9.1393557859783918</v>
      </c>
      <c r="K31" s="775"/>
      <c r="N31" s="775"/>
      <c r="O31" s="775"/>
      <c r="P31" s="775"/>
      <c r="Q31" s="775"/>
      <c r="R31" s="775"/>
      <c r="S31" s="775"/>
      <c r="T31" s="775"/>
      <c r="U31" s="775"/>
      <c r="V31" s="775"/>
      <c r="W31" s="775"/>
      <c r="X31" s="775"/>
      <c r="Y31" s="775"/>
    </row>
    <row r="32" spans="1:25" s="680" customFormat="1" ht="24.75" customHeight="1">
      <c r="A32" s="757" t="s">
        <v>754</v>
      </c>
      <c r="B32" s="858">
        <v>13564.945786639999</v>
      </c>
      <c r="C32" s="858">
        <v>21288.47498589</v>
      </c>
      <c r="D32" s="858">
        <v>20021.389479560003</v>
      </c>
      <c r="E32" s="858">
        <v>22748.968944050001</v>
      </c>
      <c r="F32" s="858">
        <v>7723.5291992500006</v>
      </c>
      <c r="G32" s="834">
        <v>56.937412951969478</v>
      </c>
      <c r="H32" s="858">
        <v>2727.5794644899979</v>
      </c>
      <c r="I32" s="833">
        <v>13.623327528164845</v>
      </c>
      <c r="K32" s="775"/>
      <c r="N32" s="775"/>
      <c r="O32" s="775"/>
      <c r="P32" s="775"/>
      <c r="Q32" s="775"/>
      <c r="R32" s="775"/>
      <c r="S32" s="775"/>
      <c r="T32" s="775"/>
      <c r="U32" s="775"/>
      <c r="V32" s="775"/>
      <c r="W32" s="775"/>
      <c r="X32" s="775"/>
      <c r="Y32" s="775"/>
    </row>
    <row r="33" spans="1:25" s="680" customFormat="1" ht="24.75" customHeight="1">
      <c r="A33" s="757" t="s">
        <v>753</v>
      </c>
      <c r="B33" s="858">
        <v>122.90500824000002</v>
      </c>
      <c r="C33" s="858">
        <v>155.51358995999999</v>
      </c>
      <c r="D33" s="858">
        <v>233.80389125999997</v>
      </c>
      <c r="E33" s="858">
        <v>259.13985317999999</v>
      </c>
      <c r="F33" s="858">
        <v>32.608581719999975</v>
      </c>
      <c r="G33" s="834">
        <v>26.531532105123247</v>
      </c>
      <c r="H33" s="858">
        <v>25.335961920000017</v>
      </c>
      <c r="I33" s="833">
        <v>10.836415845545247</v>
      </c>
      <c r="K33" s="775"/>
      <c r="N33" s="775"/>
      <c r="O33" s="775"/>
      <c r="P33" s="775"/>
      <c r="Q33" s="775"/>
      <c r="R33" s="775"/>
      <c r="S33" s="775"/>
      <c r="T33" s="775"/>
      <c r="U33" s="775"/>
      <c r="V33" s="775"/>
      <c r="W33" s="775"/>
      <c r="X33" s="775"/>
      <c r="Y33" s="775"/>
    </row>
    <row r="34" spans="1:25" s="680" customFormat="1" ht="24.75" customHeight="1">
      <c r="A34" s="757" t="s">
        <v>752</v>
      </c>
      <c r="B34" s="858">
        <v>4.4573304</v>
      </c>
      <c r="C34" s="858">
        <v>4.4573304</v>
      </c>
      <c r="D34" s="858">
        <v>4.4573304</v>
      </c>
      <c r="E34" s="858">
        <v>4.4573304</v>
      </c>
      <c r="F34" s="858">
        <v>0</v>
      </c>
      <c r="G34" s="834">
        <v>0</v>
      </c>
      <c r="H34" s="858">
        <v>0</v>
      </c>
      <c r="I34" s="833">
        <v>0</v>
      </c>
      <c r="K34" s="775"/>
      <c r="N34" s="775"/>
      <c r="O34" s="775"/>
      <c r="P34" s="775"/>
      <c r="Q34" s="775"/>
      <c r="R34" s="775"/>
      <c r="S34" s="775"/>
      <c r="T34" s="775"/>
      <c r="U34" s="775"/>
      <c r="V34" s="775"/>
      <c r="W34" s="775"/>
      <c r="X34" s="775"/>
      <c r="Y34" s="775"/>
    </row>
    <row r="35" spans="1:25" s="680" customFormat="1" ht="24.75" customHeight="1">
      <c r="A35" s="757" t="s">
        <v>751</v>
      </c>
      <c r="B35" s="858">
        <v>3.5216500000000005E-2</v>
      </c>
      <c r="C35" s="858">
        <v>3.5216500000000005E-2</v>
      </c>
      <c r="D35" s="858">
        <v>3.5216500000000005E-2</v>
      </c>
      <c r="E35" s="858">
        <v>3.5216500000000005E-2</v>
      </c>
      <c r="F35" s="858">
        <v>0</v>
      </c>
      <c r="G35" s="834">
        <v>0</v>
      </c>
      <c r="H35" s="858">
        <v>0</v>
      </c>
      <c r="I35" s="833">
        <v>0</v>
      </c>
      <c r="K35" s="775"/>
      <c r="N35" s="775"/>
      <c r="O35" s="775"/>
      <c r="P35" s="775"/>
      <c r="Q35" s="775"/>
      <c r="R35" s="775"/>
      <c r="S35" s="775"/>
      <c r="T35" s="775"/>
      <c r="U35" s="775"/>
      <c r="V35" s="775"/>
      <c r="W35" s="775"/>
      <c r="X35" s="775"/>
      <c r="Y35" s="775"/>
    </row>
    <row r="36" spans="1:25" s="680" customFormat="1" ht="24.75" customHeight="1">
      <c r="A36" s="820" t="s">
        <v>750</v>
      </c>
      <c r="B36" s="862">
        <v>561699.92555647506</v>
      </c>
      <c r="C36" s="862">
        <v>554317.10428264795</v>
      </c>
      <c r="D36" s="862">
        <v>614521.36489094514</v>
      </c>
      <c r="E36" s="862">
        <v>614776.12568498473</v>
      </c>
      <c r="F36" s="862">
        <v>-7382.8212738271104</v>
      </c>
      <c r="G36" s="839">
        <v>-1.3143710614725403</v>
      </c>
      <c r="H36" s="862">
        <v>254.76079403958283</v>
      </c>
      <c r="I36" s="718">
        <v>4.1456783863778844E-2</v>
      </c>
      <c r="K36" s="775"/>
      <c r="N36" s="775"/>
      <c r="O36" s="775"/>
      <c r="P36" s="775"/>
      <c r="Q36" s="775"/>
      <c r="R36" s="775"/>
      <c r="S36" s="775"/>
      <c r="T36" s="775"/>
      <c r="U36" s="775"/>
      <c r="V36" s="775"/>
      <c r="W36" s="775"/>
      <c r="X36" s="775"/>
      <c r="Y36" s="775"/>
    </row>
    <row r="37" spans="1:25" s="680" customFormat="1" ht="24.75" customHeight="1">
      <c r="A37" s="757" t="s">
        <v>749</v>
      </c>
      <c r="B37" s="858">
        <v>68985.424999999988</v>
      </c>
      <c r="C37" s="858">
        <v>69635.424999999988</v>
      </c>
      <c r="D37" s="858">
        <v>91547.55</v>
      </c>
      <c r="E37" s="858">
        <v>102473.5</v>
      </c>
      <c r="F37" s="858">
        <v>650</v>
      </c>
      <c r="G37" s="834">
        <v>0.94222801410587831</v>
      </c>
      <c r="H37" s="858">
        <v>10925.949999999997</v>
      </c>
      <c r="I37" s="833">
        <v>11.934726816829064</v>
      </c>
      <c r="K37" s="775"/>
      <c r="N37" s="775"/>
      <c r="O37" s="775"/>
      <c r="P37" s="775"/>
      <c r="Q37" s="775"/>
      <c r="R37" s="775"/>
      <c r="S37" s="775"/>
      <c r="T37" s="775"/>
      <c r="U37" s="775"/>
      <c r="V37" s="775"/>
      <c r="W37" s="775"/>
      <c r="X37" s="775"/>
      <c r="Y37" s="775"/>
    </row>
    <row r="38" spans="1:25" s="680" customFormat="1" ht="24.75" customHeight="1">
      <c r="A38" s="758" t="s">
        <v>748</v>
      </c>
      <c r="B38" s="858">
        <v>0.64448608000000007</v>
      </c>
      <c r="C38" s="858">
        <v>0.61870000000000003</v>
      </c>
      <c r="D38" s="858">
        <v>0.64878376000000004</v>
      </c>
      <c r="E38" s="858">
        <v>0.63886251999999999</v>
      </c>
      <c r="F38" s="858">
        <v>-2.5786080000000045E-2</v>
      </c>
      <c r="G38" s="834">
        <v>-4.0010297817448661</v>
      </c>
      <c r="H38" s="858">
        <v>-9.9212400000000533E-3</v>
      </c>
      <c r="I38" s="833">
        <v>-1.5292059714934993</v>
      </c>
      <c r="K38" s="775"/>
      <c r="N38" s="775"/>
      <c r="O38" s="775"/>
      <c r="P38" s="775"/>
      <c r="Q38" s="775"/>
      <c r="R38" s="775"/>
      <c r="S38" s="775"/>
      <c r="T38" s="775"/>
      <c r="U38" s="775"/>
      <c r="V38" s="775"/>
      <c r="W38" s="775"/>
      <c r="X38" s="775"/>
      <c r="Y38" s="775"/>
    </row>
    <row r="39" spans="1:25" s="680" customFormat="1" ht="24.75" customHeight="1">
      <c r="A39" s="838" t="s">
        <v>747</v>
      </c>
      <c r="B39" s="858">
        <v>63170.560083939679</v>
      </c>
      <c r="C39" s="858">
        <v>44253.759733232815</v>
      </c>
      <c r="D39" s="858">
        <v>58280.612730872919</v>
      </c>
      <c r="E39" s="858">
        <v>42720.725925892933</v>
      </c>
      <c r="F39" s="858">
        <v>-18916.800350706864</v>
      </c>
      <c r="G39" s="834">
        <v>-29.945595425417515</v>
      </c>
      <c r="H39" s="858">
        <v>-15559.886804979986</v>
      </c>
      <c r="I39" s="833">
        <v>-26.698221030777642</v>
      </c>
      <c r="K39" s="775"/>
      <c r="N39" s="775"/>
      <c r="O39" s="775"/>
      <c r="P39" s="775"/>
      <c r="Q39" s="775"/>
      <c r="R39" s="775"/>
      <c r="S39" s="775"/>
      <c r="T39" s="775"/>
      <c r="U39" s="775"/>
      <c r="V39" s="775"/>
      <c r="W39" s="775"/>
      <c r="X39" s="775"/>
      <c r="Y39" s="775"/>
    </row>
    <row r="40" spans="1:25" s="680" customFormat="1" ht="24.75" customHeight="1">
      <c r="A40" s="716" t="s">
        <v>746</v>
      </c>
      <c r="B40" s="858">
        <v>0</v>
      </c>
      <c r="C40" s="858">
        <v>0</v>
      </c>
      <c r="D40" s="858">
        <v>0</v>
      </c>
      <c r="E40" s="858">
        <v>0</v>
      </c>
      <c r="F40" s="858">
        <v>0</v>
      </c>
      <c r="G40" s="834"/>
      <c r="H40" s="858">
        <v>0</v>
      </c>
      <c r="I40" s="833"/>
      <c r="K40" s="775"/>
      <c r="N40" s="775"/>
      <c r="O40" s="775"/>
      <c r="P40" s="775"/>
      <c r="Q40" s="775"/>
      <c r="R40" s="775"/>
      <c r="S40" s="775"/>
      <c r="T40" s="775"/>
      <c r="U40" s="775"/>
      <c r="V40" s="775"/>
      <c r="W40" s="775"/>
      <c r="X40" s="775"/>
      <c r="Y40" s="775"/>
    </row>
    <row r="41" spans="1:25" s="680" customFormat="1" ht="24.75" customHeight="1">
      <c r="A41" s="836" t="s">
        <v>745</v>
      </c>
      <c r="B41" s="858">
        <v>63170.560083939679</v>
      </c>
      <c r="C41" s="858">
        <v>44253.759733232815</v>
      </c>
      <c r="D41" s="858">
        <v>58280.612730872919</v>
      </c>
      <c r="E41" s="858">
        <v>42720.725925892933</v>
      </c>
      <c r="F41" s="858">
        <v>-18916.800350706864</v>
      </c>
      <c r="G41" s="834">
        <v>-29.945595425417515</v>
      </c>
      <c r="H41" s="858">
        <v>-15559.886804979986</v>
      </c>
      <c r="I41" s="833">
        <v>-26.698221030777642</v>
      </c>
      <c r="K41" s="775"/>
      <c r="N41" s="775"/>
      <c r="O41" s="775"/>
      <c r="P41" s="775"/>
      <c r="Q41" s="775"/>
      <c r="R41" s="775"/>
      <c r="S41" s="775"/>
      <c r="T41" s="775"/>
      <c r="U41" s="775"/>
      <c r="V41" s="775"/>
      <c r="W41" s="775"/>
      <c r="X41" s="775"/>
      <c r="Y41" s="775"/>
    </row>
    <row r="42" spans="1:25" s="680" customFormat="1" ht="24.75" customHeight="1">
      <c r="A42" s="715" t="s">
        <v>744</v>
      </c>
      <c r="B42" s="858">
        <v>429543.29598645534</v>
      </c>
      <c r="C42" s="858">
        <v>440427.30084941513</v>
      </c>
      <c r="D42" s="858">
        <v>464692.55337631225</v>
      </c>
      <c r="E42" s="858">
        <v>469581.26089657185</v>
      </c>
      <c r="F42" s="858">
        <v>10884.004862959788</v>
      </c>
      <c r="G42" s="834">
        <v>2.5338551351300778</v>
      </c>
      <c r="H42" s="858">
        <v>4888.7075202596025</v>
      </c>
      <c r="I42" s="833">
        <v>1.0520305274400821</v>
      </c>
      <c r="K42" s="775"/>
      <c r="N42" s="775"/>
      <c r="O42" s="775"/>
      <c r="P42" s="775"/>
      <c r="Q42" s="775"/>
      <c r="R42" s="775"/>
      <c r="S42" s="775"/>
      <c r="T42" s="775"/>
      <c r="U42" s="775"/>
      <c r="V42" s="775"/>
      <c r="W42" s="775"/>
      <c r="X42" s="775"/>
      <c r="Y42" s="775"/>
    </row>
    <row r="43" spans="1:25" s="680" customFormat="1" ht="24.75" customHeight="1">
      <c r="A43" s="716" t="s">
        <v>743</v>
      </c>
      <c r="B43" s="858">
        <v>426074.84875521332</v>
      </c>
      <c r="C43" s="858">
        <v>432369.04258276668</v>
      </c>
      <c r="D43" s="858">
        <v>458659.16962843138</v>
      </c>
      <c r="E43" s="858">
        <v>458893.83953148086</v>
      </c>
      <c r="F43" s="858">
        <v>6294.1938275533612</v>
      </c>
      <c r="G43" s="834">
        <v>1.477250733278902</v>
      </c>
      <c r="H43" s="858">
        <v>234.66990304947831</v>
      </c>
      <c r="I43" s="833">
        <v>5.1164332600084926E-2</v>
      </c>
      <c r="K43" s="775"/>
      <c r="N43" s="775"/>
      <c r="O43" s="775"/>
      <c r="P43" s="775"/>
      <c r="Q43" s="775"/>
      <c r="R43" s="775"/>
      <c r="S43" s="775"/>
      <c r="T43" s="775"/>
      <c r="U43" s="775"/>
      <c r="V43" s="775"/>
      <c r="W43" s="775"/>
      <c r="X43" s="775"/>
      <c r="Y43" s="775"/>
    </row>
    <row r="44" spans="1:25" s="680" customFormat="1" ht="24.75" customHeight="1">
      <c r="A44" s="837" t="s">
        <v>742</v>
      </c>
      <c r="B44" s="858">
        <v>118683.74032664993</v>
      </c>
      <c r="C44" s="858">
        <v>121754.30840302854</v>
      </c>
      <c r="D44" s="858">
        <v>149009.70086062379</v>
      </c>
      <c r="E44" s="858">
        <v>149231.27607932335</v>
      </c>
      <c r="F44" s="858">
        <v>3070.5680763786077</v>
      </c>
      <c r="G44" s="834">
        <v>2.5871851257194702</v>
      </c>
      <c r="H44" s="858">
        <v>221.57521869955235</v>
      </c>
      <c r="I44" s="833">
        <v>0.14869851923721578</v>
      </c>
      <c r="K44" s="775"/>
      <c r="N44" s="775"/>
      <c r="O44" s="775"/>
      <c r="P44" s="775"/>
      <c r="Q44" s="775"/>
      <c r="R44" s="775"/>
      <c r="S44" s="775"/>
      <c r="T44" s="775"/>
      <c r="U44" s="775"/>
      <c r="V44" s="775"/>
      <c r="W44" s="775"/>
      <c r="X44" s="775"/>
      <c r="Y44" s="775"/>
    </row>
    <row r="45" spans="1:25" s="680" customFormat="1" ht="24.75" customHeight="1">
      <c r="A45" s="837" t="s">
        <v>741</v>
      </c>
      <c r="B45" s="858">
        <v>307391.1084285634</v>
      </c>
      <c r="C45" s="858">
        <v>310614.73417973815</v>
      </c>
      <c r="D45" s="858">
        <v>309649.46876780753</v>
      </c>
      <c r="E45" s="858">
        <v>309662.56345215742</v>
      </c>
      <c r="F45" s="858">
        <v>3223.6257511747535</v>
      </c>
      <c r="G45" s="834">
        <v>1.0487049438919971</v>
      </c>
      <c r="H45" s="858">
        <v>13.094684349896852</v>
      </c>
      <c r="I45" s="833">
        <v>4.2288735071966095E-3</v>
      </c>
      <c r="K45" s="775"/>
      <c r="N45" s="775"/>
      <c r="O45" s="775"/>
      <c r="P45" s="775"/>
      <c r="Q45" s="775"/>
      <c r="R45" s="775"/>
      <c r="S45" s="775"/>
      <c r="T45" s="775"/>
      <c r="U45" s="775"/>
      <c r="V45" s="775"/>
      <c r="W45" s="775"/>
      <c r="X45" s="775"/>
      <c r="Y45" s="775"/>
    </row>
    <row r="46" spans="1:25" s="680" customFormat="1" ht="24.75" customHeight="1">
      <c r="A46" s="836" t="s">
        <v>740</v>
      </c>
      <c r="B46" s="858">
        <v>3468.4472312419998</v>
      </c>
      <c r="C46" s="858">
        <v>8058.2582666484677</v>
      </c>
      <c r="D46" s="858">
        <v>6033.38374788089</v>
      </c>
      <c r="E46" s="858">
        <v>10687.421365090986</v>
      </c>
      <c r="F46" s="858">
        <v>4589.8110354064684</v>
      </c>
      <c r="G46" s="834">
        <v>132.33042711631293</v>
      </c>
      <c r="H46" s="858">
        <v>4654.037617210096</v>
      </c>
      <c r="I46" s="833">
        <v>77.138100470482044</v>
      </c>
      <c r="K46" s="775"/>
      <c r="N46" s="775"/>
      <c r="O46" s="775"/>
      <c r="P46" s="775"/>
      <c r="Q46" s="775"/>
      <c r="R46" s="775"/>
      <c r="S46" s="775"/>
      <c r="T46" s="775"/>
      <c r="U46" s="775"/>
      <c r="V46" s="775"/>
      <c r="W46" s="775"/>
      <c r="X46" s="775"/>
      <c r="Y46" s="775"/>
    </row>
    <row r="47" spans="1:25" s="680" customFormat="1" ht="24.75" customHeight="1">
      <c r="A47" s="758" t="s">
        <v>739</v>
      </c>
      <c r="B47" s="858">
        <v>0</v>
      </c>
      <c r="C47" s="858">
        <v>0</v>
      </c>
      <c r="D47" s="858">
        <v>0</v>
      </c>
      <c r="E47" s="858">
        <v>0</v>
      </c>
      <c r="F47" s="858">
        <v>0</v>
      </c>
      <c r="G47" s="834"/>
      <c r="H47" s="858">
        <v>0</v>
      </c>
      <c r="I47" s="833"/>
      <c r="K47" s="775"/>
      <c r="N47" s="775"/>
      <c r="O47" s="775"/>
      <c r="P47" s="775"/>
      <c r="Q47" s="775"/>
      <c r="R47" s="775"/>
      <c r="S47" s="775"/>
      <c r="T47" s="775"/>
      <c r="U47" s="775"/>
      <c r="V47" s="775"/>
      <c r="W47" s="775"/>
      <c r="X47" s="775"/>
      <c r="Y47" s="775"/>
    </row>
    <row r="48" spans="1:25" s="680" customFormat="1" ht="24.75" customHeight="1">
      <c r="A48" s="851" t="s">
        <v>738</v>
      </c>
      <c r="B48" s="867">
        <v>0</v>
      </c>
      <c r="C48" s="867">
        <v>0</v>
      </c>
      <c r="D48" s="867">
        <v>0</v>
      </c>
      <c r="E48" s="867">
        <v>0</v>
      </c>
      <c r="F48" s="867">
        <v>0</v>
      </c>
      <c r="G48" s="831"/>
      <c r="H48" s="867">
        <v>0</v>
      </c>
      <c r="I48" s="830"/>
      <c r="K48" s="775"/>
      <c r="N48" s="775"/>
      <c r="O48" s="775"/>
      <c r="P48" s="775"/>
      <c r="Q48" s="775"/>
      <c r="R48" s="775"/>
      <c r="S48" s="775"/>
      <c r="T48" s="775"/>
      <c r="U48" s="775"/>
      <c r="V48" s="775"/>
      <c r="W48" s="775"/>
      <c r="X48" s="775"/>
      <c r="Y48" s="775"/>
    </row>
    <row r="49" spans="1:25" s="680" customFormat="1" ht="21.75" customHeight="1" thickBot="1">
      <c r="A49" s="847" t="s">
        <v>737</v>
      </c>
      <c r="B49" s="866">
        <v>16748.398584111783</v>
      </c>
      <c r="C49" s="865">
        <v>19698.355089250024</v>
      </c>
      <c r="D49" s="864">
        <v>22888.514320842911</v>
      </c>
      <c r="E49" s="864">
        <v>26076.497537942312</v>
      </c>
      <c r="F49" s="864">
        <v>2949.9565051382415</v>
      </c>
      <c r="G49" s="827">
        <v>17.613364587207109</v>
      </c>
      <c r="H49" s="864">
        <v>3187.9832170994014</v>
      </c>
      <c r="I49" s="826">
        <v>13.928309948000148</v>
      </c>
      <c r="K49" s="775"/>
      <c r="R49" s="775"/>
      <c r="S49" s="775"/>
      <c r="T49" s="775"/>
      <c r="U49" s="775"/>
      <c r="V49" s="775"/>
      <c r="W49" s="775"/>
      <c r="X49" s="775"/>
      <c r="Y49" s="775"/>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topLeftCell="A20" zoomScale="91" zoomScaleNormal="91" workbookViewId="0">
      <selection activeCell="O37" sqref="O37"/>
    </sheetView>
  </sheetViews>
  <sheetFormatPr defaultColWidth="11" defaultRowHeight="17.100000000000001" customHeight="1"/>
  <cols>
    <col min="1" max="1" width="54.5546875" style="680" bestFit="1" customWidth="1"/>
    <col min="2" max="2" width="11.88671875" style="680" customWidth="1"/>
    <col min="3" max="3" width="12.44140625" style="680" customWidth="1"/>
    <col min="4" max="4" width="12.5546875" style="680" customWidth="1"/>
    <col min="5" max="5" width="11.6640625" style="680" customWidth="1"/>
    <col min="6" max="6" width="10.6640625" style="680" customWidth="1"/>
    <col min="7" max="7" width="9.33203125" style="680" bestFit="1" customWidth="1"/>
    <col min="8" max="8" width="12.44140625" style="680" customWidth="1"/>
    <col min="9" max="9" width="9.44140625" style="680" customWidth="1"/>
    <col min="10" max="252" width="11" style="679"/>
    <col min="253" max="253" width="46.6640625" style="679" bestFit="1" customWidth="1"/>
    <col min="254" max="254" width="11.88671875" style="679" customWidth="1"/>
    <col min="255" max="255" width="12.44140625" style="679" customWidth="1"/>
    <col min="256" max="256" width="12.5546875" style="679" customWidth="1"/>
    <col min="257" max="257" width="11.6640625" style="679" customWidth="1"/>
    <col min="258" max="258" width="10.6640625" style="679" customWidth="1"/>
    <col min="259" max="259" width="2.44140625" style="679" bestFit="1" customWidth="1"/>
    <col min="260" max="260" width="8.5546875" style="679" customWidth="1"/>
    <col min="261" max="261" width="12.44140625" style="679" customWidth="1"/>
    <col min="262" max="262" width="2.109375" style="679" customWidth="1"/>
    <col min="263" max="263" width="9.44140625" style="679" customWidth="1"/>
    <col min="264" max="508" width="11" style="679"/>
    <col min="509" max="509" width="46.6640625" style="679" bestFit="1" customWidth="1"/>
    <col min="510" max="510" width="11.88671875" style="679" customWidth="1"/>
    <col min="511" max="511" width="12.44140625" style="679" customWidth="1"/>
    <col min="512" max="512" width="12.5546875" style="679" customWidth="1"/>
    <col min="513" max="513" width="11.6640625" style="679" customWidth="1"/>
    <col min="514" max="514" width="10.6640625" style="679" customWidth="1"/>
    <col min="515" max="515" width="2.44140625" style="679" bestFit="1" customWidth="1"/>
    <col min="516" max="516" width="8.5546875" style="679" customWidth="1"/>
    <col min="517" max="517" width="12.44140625" style="679" customWidth="1"/>
    <col min="518" max="518" width="2.109375" style="679" customWidth="1"/>
    <col min="519" max="519" width="9.44140625" style="679" customWidth="1"/>
    <col min="520" max="764" width="11" style="679"/>
    <col min="765" max="765" width="46.6640625" style="679" bestFit="1" customWidth="1"/>
    <col min="766" max="766" width="11.88671875" style="679" customWidth="1"/>
    <col min="767" max="767" width="12.44140625" style="679" customWidth="1"/>
    <col min="768" max="768" width="12.5546875" style="679" customWidth="1"/>
    <col min="769" max="769" width="11.6640625" style="679" customWidth="1"/>
    <col min="770" max="770" width="10.6640625" style="679" customWidth="1"/>
    <col min="771" max="771" width="2.44140625" style="679" bestFit="1" customWidth="1"/>
    <col min="772" max="772" width="8.5546875" style="679" customWidth="1"/>
    <col min="773" max="773" width="12.44140625" style="679" customWidth="1"/>
    <col min="774" max="774" width="2.109375" style="679" customWidth="1"/>
    <col min="775" max="775" width="9.44140625" style="679" customWidth="1"/>
    <col min="776" max="1020" width="11" style="679"/>
    <col min="1021" max="1021" width="46.6640625" style="679" bestFit="1" customWidth="1"/>
    <col min="1022" max="1022" width="11.88671875" style="679" customWidth="1"/>
    <col min="1023" max="1023" width="12.44140625" style="679" customWidth="1"/>
    <col min="1024" max="1024" width="12.5546875" style="679" customWidth="1"/>
    <col min="1025" max="1025" width="11.6640625" style="679" customWidth="1"/>
    <col min="1026" max="1026" width="10.6640625" style="679" customWidth="1"/>
    <col min="1027" max="1027" width="2.44140625" style="679" bestFit="1" customWidth="1"/>
    <col min="1028" max="1028" width="8.5546875" style="679" customWidth="1"/>
    <col min="1029" max="1029" width="12.44140625" style="679" customWidth="1"/>
    <col min="1030" max="1030" width="2.109375" style="679" customWidth="1"/>
    <col min="1031" max="1031" width="9.44140625" style="679" customWidth="1"/>
    <col min="1032" max="1276" width="11" style="679"/>
    <col min="1277" max="1277" width="46.6640625" style="679" bestFit="1" customWidth="1"/>
    <col min="1278" max="1278" width="11.88671875" style="679" customWidth="1"/>
    <col min="1279" max="1279" width="12.44140625" style="679" customWidth="1"/>
    <col min="1280" max="1280" width="12.5546875" style="679" customWidth="1"/>
    <col min="1281" max="1281" width="11.6640625" style="679" customWidth="1"/>
    <col min="1282" max="1282" width="10.6640625" style="679" customWidth="1"/>
    <col min="1283" max="1283" width="2.44140625" style="679" bestFit="1" customWidth="1"/>
    <col min="1284" max="1284" width="8.5546875" style="679" customWidth="1"/>
    <col min="1285" max="1285" width="12.44140625" style="679" customWidth="1"/>
    <col min="1286" max="1286" width="2.109375" style="679" customWidth="1"/>
    <col min="1287" max="1287" width="9.44140625" style="679" customWidth="1"/>
    <col min="1288" max="1532" width="11" style="679"/>
    <col min="1533" max="1533" width="46.6640625" style="679" bestFit="1" customWidth="1"/>
    <col min="1534" max="1534" width="11.88671875" style="679" customWidth="1"/>
    <col min="1535" max="1535" width="12.44140625" style="679" customWidth="1"/>
    <col min="1536" max="1536" width="12.5546875" style="679" customWidth="1"/>
    <col min="1537" max="1537" width="11.6640625" style="679" customWidth="1"/>
    <col min="1538" max="1538" width="10.6640625" style="679" customWidth="1"/>
    <col min="1539" max="1539" width="2.44140625" style="679" bestFit="1" customWidth="1"/>
    <col min="1540" max="1540" width="8.5546875" style="679" customWidth="1"/>
    <col min="1541" max="1541" width="12.44140625" style="679" customWidth="1"/>
    <col min="1542" max="1542" width="2.109375" style="679" customWidth="1"/>
    <col min="1543" max="1543" width="9.44140625" style="679" customWidth="1"/>
    <col min="1544" max="1788" width="11" style="679"/>
    <col min="1789" max="1789" width="46.6640625" style="679" bestFit="1" customWidth="1"/>
    <col min="1790" max="1790" width="11.88671875" style="679" customWidth="1"/>
    <col min="1791" max="1791" width="12.44140625" style="679" customWidth="1"/>
    <col min="1792" max="1792" width="12.5546875" style="679" customWidth="1"/>
    <col min="1793" max="1793" width="11.6640625" style="679" customWidth="1"/>
    <col min="1794" max="1794" width="10.6640625" style="679" customWidth="1"/>
    <col min="1795" max="1795" width="2.44140625" style="679" bestFit="1" customWidth="1"/>
    <col min="1796" max="1796" width="8.5546875" style="679" customWidth="1"/>
    <col min="1797" max="1797" width="12.44140625" style="679" customWidth="1"/>
    <col min="1798" max="1798" width="2.109375" style="679" customWidth="1"/>
    <col min="1799" max="1799" width="9.44140625" style="679" customWidth="1"/>
    <col min="1800" max="2044" width="11" style="679"/>
    <col min="2045" max="2045" width="46.6640625" style="679" bestFit="1" customWidth="1"/>
    <col min="2046" max="2046" width="11.88671875" style="679" customWidth="1"/>
    <col min="2047" max="2047" width="12.44140625" style="679" customWidth="1"/>
    <col min="2048" max="2048" width="12.5546875" style="679" customWidth="1"/>
    <col min="2049" max="2049" width="11.6640625" style="679" customWidth="1"/>
    <col min="2050" max="2050" width="10.6640625" style="679" customWidth="1"/>
    <col min="2051" max="2051" width="2.44140625" style="679" bestFit="1" customWidth="1"/>
    <col min="2052" max="2052" width="8.5546875" style="679" customWidth="1"/>
    <col min="2053" max="2053" width="12.44140625" style="679" customWidth="1"/>
    <col min="2054" max="2054" width="2.109375" style="679" customWidth="1"/>
    <col min="2055" max="2055" width="9.44140625" style="679" customWidth="1"/>
    <col min="2056" max="2300" width="11" style="679"/>
    <col min="2301" max="2301" width="46.6640625" style="679" bestFit="1" customWidth="1"/>
    <col min="2302" max="2302" width="11.88671875" style="679" customWidth="1"/>
    <col min="2303" max="2303" width="12.44140625" style="679" customWidth="1"/>
    <col min="2304" max="2304" width="12.5546875" style="679" customWidth="1"/>
    <col min="2305" max="2305" width="11.6640625" style="679" customWidth="1"/>
    <col min="2306" max="2306" width="10.6640625" style="679" customWidth="1"/>
    <col min="2307" max="2307" width="2.44140625" style="679" bestFit="1" customWidth="1"/>
    <col min="2308" max="2308" width="8.5546875" style="679" customWidth="1"/>
    <col min="2309" max="2309" width="12.44140625" style="679" customWidth="1"/>
    <col min="2310" max="2310" width="2.109375" style="679" customWidth="1"/>
    <col min="2311" max="2311" width="9.44140625" style="679" customWidth="1"/>
    <col min="2312" max="2556" width="11" style="679"/>
    <col min="2557" max="2557" width="46.6640625" style="679" bestFit="1" customWidth="1"/>
    <col min="2558" max="2558" width="11.88671875" style="679" customWidth="1"/>
    <col min="2559" max="2559" width="12.44140625" style="679" customWidth="1"/>
    <col min="2560" max="2560" width="12.5546875" style="679" customWidth="1"/>
    <col min="2561" max="2561" width="11.6640625" style="679" customWidth="1"/>
    <col min="2562" max="2562" width="10.6640625" style="679" customWidth="1"/>
    <col min="2563" max="2563" width="2.44140625" style="679" bestFit="1" customWidth="1"/>
    <col min="2564" max="2564" width="8.5546875" style="679" customWidth="1"/>
    <col min="2565" max="2565" width="12.44140625" style="679" customWidth="1"/>
    <col min="2566" max="2566" width="2.109375" style="679" customWidth="1"/>
    <col min="2567" max="2567" width="9.44140625" style="679" customWidth="1"/>
    <col min="2568" max="2812" width="11" style="679"/>
    <col min="2813" max="2813" width="46.6640625" style="679" bestFit="1" customWidth="1"/>
    <col min="2814" max="2814" width="11.88671875" style="679" customWidth="1"/>
    <col min="2815" max="2815" width="12.44140625" style="679" customWidth="1"/>
    <col min="2816" max="2816" width="12.5546875" style="679" customWidth="1"/>
    <col min="2817" max="2817" width="11.6640625" style="679" customWidth="1"/>
    <col min="2818" max="2818" width="10.6640625" style="679" customWidth="1"/>
    <col min="2819" max="2819" width="2.44140625" style="679" bestFit="1" customWidth="1"/>
    <col min="2820" max="2820" width="8.5546875" style="679" customWidth="1"/>
    <col min="2821" max="2821" width="12.44140625" style="679" customWidth="1"/>
    <col min="2822" max="2822" width="2.109375" style="679" customWidth="1"/>
    <col min="2823" max="2823" width="9.44140625" style="679" customWidth="1"/>
    <col min="2824" max="3068" width="11" style="679"/>
    <col min="3069" max="3069" width="46.6640625" style="679" bestFit="1" customWidth="1"/>
    <col min="3070" max="3070" width="11.88671875" style="679" customWidth="1"/>
    <col min="3071" max="3071" width="12.44140625" style="679" customWidth="1"/>
    <col min="3072" max="3072" width="12.5546875" style="679" customWidth="1"/>
    <col min="3073" max="3073" width="11.6640625" style="679" customWidth="1"/>
    <col min="3074" max="3074" width="10.6640625" style="679" customWidth="1"/>
    <col min="3075" max="3075" width="2.44140625" style="679" bestFit="1" customWidth="1"/>
    <col min="3076" max="3076" width="8.5546875" style="679" customWidth="1"/>
    <col min="3077" max="3077" width="12.44140625" style="679" customWidth="1"/>
    <col min="3078" max="3078" width="2.109375" style="679" customWidth="1"/>
    <col min="3079" max="3079" width="9.44140625" style="679" customWidth="1"/>
    <col min="3080" max="3324" width="11" style="679"/>
    <col min="3325" max="3325" width="46.6640625" style="679" bestFit="1" customWidth="1"/>
    <col min="3326" max="3326" width="11.88671875" style="679" customWidth="1"/>
    <col min="3327" max="3327" width="12.44140625" style="679" customWidth="1"/>
    <col min="3328" max="3328" width="12.5546875" style="679" customWidth="1"/>
    <col min="3329" max="3329" width="11.6640625" style="679" customWidth="1"/>
    <col min="3330" max="3330" width="10.6640625" style="679" customWidth="1"/>
    <col min="3331" max="3331" width="2.44140625" style="679" bestFit="1" customWidth="1"/>
    <col min="3332" max="3332" width="8.5546875" style="679" customWidth="1"/>
    <col min="3333" max="3333" width="12.44140625" style="679" customWidth="1"/>
    <col min="3334" max="3334" width="2.109375" style="679" customWidth="1"/>
    <col min="3335" max="3335" width="9.44140625" style="679" customWidth="1"/>
    <col min="3336" max="3580" width="11" style="679"/>
    <col min="3581" max="3581" width="46.6640625" style="679" bestFit="1" customWidth="1"/>
    <col min="3582" max="3582" width="11.88671875" style="679" customWidth="1"/>
    <col min="3583" max="3583" width="12.44140625" style="679" customWidth="1"/>
    <col min="3584" max="3584" width="12.5546875" style="679" customWidth="1"/>
    <col min="3585" max="3585" width="11.6640625" style="679" customWidth="1"/>
    <col min="3586" max="3586" width="10.6640625" style="679" customWidth="1"/>
    <col min="3587" max="3587" width="2.44140625" style="679" bestFit="1" customWidth="1"/>
    <col min="3588" max="3588" width="8.5546875" style="679" customWidth="1"/>
    <col min="3589" max="3589" width="12.44140625" style="679" customWidth="1"/>
    <col min="3590" max="3590" width="2.109375" style="679" customWidth="1"/>
    <col min="3591" max="3591" width="9.44140625" style="679" customWidth="1"/>
    <col min="3592" max="3836" width="11" style="679"/>
    <col min="3837" max="3837" width="46.6640625" style="679" bestFit="1" customWidth="1"/>
    <col min="3838" max="3838" width="11.88671875" style="679" customWidth="1"/>
    <col min="3839" max="3839" width="12.44140625" style="679" customWidth="1"/>
    <col min="3840" max="3840" width="12.5546875" style="679" customWidth="1"/>
    <col min="3841" max="3841" width="11.6640625" style="679" customWidth="1"/>
    <col min="3842" max="3842" width="10.6640625" style="679" customWidth="1"/>
    <col min="3843" max="3843" width="2.44140625" style="679" bestFit="1" customWidth="1"/>
    <col min="3844" max="3844" width="8.5546875" style="679" customWidth="1"/>
    <col min="3845" max="3845" width="12.44140625" style="679" customWidth="1"/>
    <col min="3846" max="3846" width="2.109375" style="679" customWidth="1"/>
    <col min="3847" max="3847" width="9.44140625" style="679" customWidth="1"/>
    <col min="3848" max="4092" width="11" style="679"/>
    <col min="4093" max="4093" width="46.6640625" style="679" bestFit="1" customWidth="1"/>
    <col min="4094" max="4094" width="11.88671875" style="679" customWidth="1"/>
    <col min="4095" max="4095" width="12.44140625" style="679" customWidth="1"/>
    <col min="4096" max="4096" width="12.5546875" style="679" customWidth="1"/>
    <col min="4097" max="4097" width="11.6640625" style="679" customWidth="1"/>
    <col min="4098" max="4098" width="10.6640625" style="679" customWidth="1"/>
    <col min="4099" max="4099" width="2.44140625" style="679" bestFit="1" customWidth="1"/>
    <col min="4100" max="4100" width="8.5546875" style="679" customWidth="1"/>
    <col min="4101" max="4101" width="12.44140625" style="679" customWidth="1"/>
    <col min="4102" max="4102" width="2.109375" style="679" customWidth="1"/>
    <col min="4103" max="4103" width="9.44140625" style="679" customWidth="1"/>
    <col min="4104" max="4348" width="11" style="679"/>
    <col min="4349" max="4349" width="46.6640625" style="679" bestFit="1" customWidth="1"/>
    <col min="4350" max="4350" width="11.88671875" style="679" customWidth="1"/>
    <col min="4351" max="4351" width="12.44140625" style="679" customWidth="1"/>
    <col min="4352" max="4352" width="12.5546875" style="679" customWidth="1"/>
    <col min="4353" max="4353" width="11.6640625" style="679" customWidth="1"/>
    <col min="4354" max="4354" width="10.6640625" style="679" customWidth="1"/>
    <col min="4355" max="4355" width="2.44140625" style="679" bestFit="1" customWidth="1"/>
    <col min="4356" max="4356" width="8.5546875" style="679" customWidth="1"/>
    <col min="4357" max="4357" width="12.44140625" style="679" customWidth="1"/>
    <col min="4358" max="4358" width="2.109375" style="679" customWidth="1"/>
    <col min="4359" max="4359" width="9.44140625" style="679" customWidth="1"/>
    <col min="4360" max="4604" width="11" style="679"/>
    <col min="4605" max="4605" width="46.6640625" style="679" bestFit="1" customWidth="1"/>
    <col min="4606" max="4606" width="11.88671875" style="679" customWidth="1"/>
    <col min="4607" max="4607" width="12.44140625" style="679" customWidth="1"/>
    <col min="4608" max="4608" width="12.5546875" style="679" customWidth="1"/>
    <col min="4609" max="4609" width="11.6640625" style="679" customWidth="1"/>
    <col min="4610" max="4610" width="10.6640625" style="679" customWidth="1"/>
    <col min="4611" max="4611" width="2.44140625" style="679" bestFit="1" customWidth="1"/>
    <col min="4612" max="4612" width="8.5546875" style="679" customWidth="1"/>
    <col min="4613" max="4613" width="12.44140625" style="679" customWidth="1"/>
    <col min="4614" max="4614" width="2.109375" style="679" customWidth="1"/>
    <col min="4615" max="4615" width="9.44140625" style="679" customWidth="1"/>
    <col min="4616" max="4860" width="11" style="679"/>
    <col min="4861" max="4861" width="46.6640625" style="679" bestFit="1" customWidth="1"/>
    <col min="4862" max="4862" width="11.88671875" style="679" customWidth="1"/>
    <col min="4863" max="4863" width="12.44140625" style="679" customWidth="1"/>
    <col min="4864" max="4864" width="12.5546875" style="679" customWidth="1"/>
    <col min="4865" max="4865" width="11.6640625" style="679" customWidth="1"/>
    <col min="4866" max="4866" width="10.6640625" style="679" customWidth="1"/>
    <col min="4867" max="4867" width="2.44140625" style="679" bestFit="1" customWidth="1"/>
    <col min="4868" max="4868" width="8.5546875" style="679" customWidth="1"/>
    <col min="4869" max="4869" width="12.44140625" style="679" customWidth="1"/>
    <col min="4870" max="4870" width="2.109375" style="679" customWidth="1"/>
    <col min="4871" max="4871" width="9.44140625" style="679" customWidth="1"/>
    <col min="4872" max="5116" width="11" style="679"/>
    <col min="5117" max="5117" width="46.6640625" style="679" bestFit="1" customWidth="1"/>
    <col min="5118" max="5118" width="11.88671875" style="679" customWidth="1"/>
    <col min="5119" max="5119" width="12.44140625" style="679" customWidth="1"/>
    <col min="5120" max="5120" width="12.5546875" style="679" customWidth="1"/>
    <col min="5121" max="5121" width="11.6640625" style="679" customWidth="1"/>
    <col min="5122" max="5122" width="10.6640625" style="679" customWidth="1"/>
    <col min="5123" max="5123" width="2.44140625" style="679" bestFit="1" customWidth="1"/>
    <col min="5124" max="5124" width="8.5546875" style="679" customWidth="1"/>
    <col min="5125" max="5125" width="12.44140625" style="679" customWidth="1"/>
    <col min="5126" max="5126" width="2.109375" style="679" customWidth="1"/>
    <col min="5127" max="5127" width="9.44140625" style="679" customWidth="1"/>
    <col min="5128" max="5372" width="11" style="679"/>
    <col min="5373" max="5373" width="46.6640625" style="679" bestFit="1" customWidth="1"/>
    <col min="5374" max="5374" width="11.88671875" style="679" customWidth="1"/>
    <col min="5375" max="5375" width="12.44140625" style="679" customWidth="1"/>
    <col min="5376" max="5376" width="12.5546875" style="679" customWidth="1"/>
    <col min="5377" max="5377" width="11.6640625" style="679" customWidth="1"/>
    <col min="5378" max="5378" width="10.6640625" style="679" customWidth="1"/>
    <col min="5379" max="5379" width="2.44140625" style="679" bestFit="1" customWidth="1"/>
    <col min="5380" max="5380" width="8.5546875" style="679" customWidth="1"/>
    <col min="5381" max="5381" width="12.44140625" style="679" customWidth="1"/>
    <col min="5382" max="5382" width="2.109375" style="679" customWidth="1"/>
    <col min="5383" max="5383" width="9.44140625" style="679" customWidth="1"/>
    <col min="5384" max="5628" width="11" style="679"/>
    <col min="5629" max="5629" width="46.6640625" style="679" bestFit="1" customWidth="1"/>
    <col min="5630" max="5630" width="11.88671875" style="679" customWidth="1"/>
    <col min="5631" max="5631" width="12.44140625" style="679" customWidth="1"/>
    <col min="5632" max="5632" width="12.5546875" style="679" customWidth="1"/>
    <col min="5633" max="5633" width="11.6640625" style="679" customWidth="1"/>
    <col min="5634" max="5634" width="10.6640625" style="679" customWidth="1"/>
    <col min="5635" max="5635" width="2.44140625" style="679" bestFit="1" customWidth="1"/>
    <col min="5636" max="5636" width="8.5546875" style="679" customWidth="1"/>
    <col min="5637" max="5637" width="12.44140625" style="679" customWidth="1"/>
    <col min="5638" max="5638" width="2.109375" style="679" customWidth="1"/>
    <col min="5639" max="5639" width="9.44140625" style="679" customWidth="1"/>
    <col min="5640" max="5884" width="11" style="679"/>
    <col min="5885" max="5885" width="46.6640625" style="679" bestFit="1" customWidth="1"/>
    <col min="5886" max="5886" width="11.88671875" style="679" customWidth="1"/>
    <col min="5887" max="5887" width="12.44140625" style="679" customWidth="1"/>
    <col min="5888" max="5888" width="12.5546875" style="679" customWidth="1"/>
    <col min="5889" max="5889" width="11.6640625" style="679" customWidth="1"/>
    <col min="5890" max="5890" width="10.6640625" style="679" customWidth="1"/>
    <col min="5891" max="5891" width="2.44140625" style="679" bestFit="1" customWidth="1"/>
    <col min="5892" max="5892" width="8.5546875" style="679" customWidth="1"/>
    <col min="5893" max="5893" width="12.44140625" style="679" customWidth="1"/>
    <col min="5894" max="5894" width="2.109375" style="679" customWidth="1"/>
    <col min="5895" max="5895" width="9.44140625" style="679" customWidth="1"/>
    <col min="5896" max="6140" width="11" style="679"/>
    <col min="6141" max="6141" width="46.6640625" style="679" bestFit="1" customWidth="1"/>
    <col min="6142" max="6142" width="11.88671875" style="679" customWidth="1"/>
    <col min="6143" max="6143" width="12.44140625" style="679" customWidth="1"/>
    <col min="6144" max="6144" width="12.5546875" style="679" customWidth="1"/>
    <col min="6145" max="6145" width="11.6640625" style="679" customWidth="1"/>
    <col min="6146" max="6146" width="10.6640625" style="679" customWidth="1"/>
    <col min="6147" max="6147" width="2.44140625" style="679" bestFit="1" customWidth="1"/>
    <col min="6148" max="6148" width="8.5546875" style="679" customWidth="1"/>
    <col min="6149" max="6149" width="12.44140625" style="679" customWidth="1"/>
    <col min="6150" max="6150" width="2.109375" style="679" customWidth="1"/>
    <col min="6151" max="6151" width="9.44140625" style="679" customWidth="1"/>
    <col min="6152" max="6396" width="11" style="679"/>
    <col min="6397" max="6397" width="46.6640625" style="679" bestFit="1" customWidth="1"/>
    <col min="6398" max="6398" width="11.88671875" style="679" customWidth="1"/>
    <col min="6399" max="6399" width="12.44140625" style="679" customWidth="1"/>
    <col min="6400" max="6400" width="12.5546875" style="679" customWidth="1"/>
    <col min="6401" max="6401" width="11.6640625" style="679" customWidth="1"/>
    <col min="6402" max="6402" width="10.6640625" style="679" customWidth="1"/>
    <col min="6403" max="6403" width="2.44140625" style="679" bestFit="1" customWidth="1"/>
    <col min="6404" max="6404" width="8.5546875" style="679" customWidth="1"/>
    <col min="6405" max="6405" width="12.44140625" style="679" customWidth="1"/>
    <col min="6406" max="6406" width="2.109375" style="679" customWidth="1"/>
    <col min="6407" max="6407" width="9.44140625" style="679" customWidth="1"/>
    <col min="6408" max="6652" width="11" style="679"/>
    <col min="6653" max="6653" width="46.6640625" style="679" bestFit="1" customWidth="1"/>
    <col min="6654" max="6654" width="11.88671875" style="679" customWidth="1"/>
    <col min="6655" max="6655" width="12.44140625" style="679" customWidth="1"/>
    <col min="6656" max="6656" width="12.5546875" style="679" customWidth="1"/>
    <col min="6657" max="6657" width="11.6640625" style="679" customWidth="1"/>
    <col min="6658" max="6658" width="10.6640625" style="679" customWidth="1"/>
    <col min="6659" max="6659" width="2.44140625" style="679" bestFit="1" customWidth="1"/>
    <col min="6660" max="6660" width="8.5546875" style="679" customWidth="1"/>
    <col min="6661" max="6661" width="12.44140625" style="679" customWidth="1"/>
    <col min="6662" max="6662" width="2.109375" style="679" customWidth="1"/>
    <col min="6663" max="6663" width="9.44140625" style="679" customWidth="1"/>
    <col min="6664" max="6908" width="11" style="679"/>
    <col min="6909" max="6909" width="46.6640625" style="679" bestFit="1" customWidth="1"/>
    <col min="6910" max="6910" width="11.88671875" style="679" customWidth="1"/>
    <col min="6911" max="6911" width="12.44140625" style="679" customWidth="1"/>
    <col min="6912" max="6912" width="12.5546875" style="679" customWidth="1"/>
    <col min="6913" max="6913" width="11.6640625" style="679" customWidth="1"/>
    <col min="6914" max="6914" width="10.6640625" style="679" customWidth="1"/>
    <col min="6915" max="6915" width="2.44140625" style="679" bestFit="1" customWidth="1"/>
    <col min="6916" max="6916" width="8.5546875" style="679" customWidth="1"/>
    <col min="6917" max="6917" width="12.44140625" style="679" customWidth="1"/>
    <col min="6918" max="6918" width="2.109375" style="679" customWidth="1"/>
    <col min="6919" max="6919" width="9.44140625" style="679" customWidth="1"/>
    <col min="6920" max="7164" width="11" style="679"/>
    <col min="7165" max="7165" width="46.6640625" style="679" bestFit="1" customWidth="1"/>
    <col min="7166" max="7166" width="11.88671875" style="679" customWidth="1"/>
    <col min="7167" max="7167" width="12.44140625" style="679" customWidth="1"/>
    <col min="7168" max="7168" width="12.5546875" style="679" customWidth="1"/>
    <col min="7169" max="7169" width="11.6640625" style="679" customWidth="1"/>
    <col min="7170" max="7170" width="10.6640625" style="679" customWidth="1"/>
    <col min="7171" max="7171" width="2.44140625" style="679" bestFit="1" customWidth="1"/>
    <col min="7172" max="7172" width="8.5546875" style="679" customWidth="1"/>
    <col min="7173" max="7173" width="12.44140625" style="679" customWidth="1"/>
    <col min="7174" max="7174" width="2.109375" style="679" customWidth="1"/>
    <col min="7175" max="7175" width="9.44140625" style="679" customWidth="1"/>
    <col min="7176" max="7420" width="11" style="679"/>
    <col min="7421" max="7421" width="46.6640625" style="679" bestFit="1" customWidth="1"/>
    <col min="7422" max="7422" width="11.88671875" style="679" customWidth="1"/>
    <col min="7423" max="7423" width="12.44140625" style="679" customWidth="1"/>
    <col min="7424" max="7424" width="12.5546875" style="679" customWidth="1"/>
    <col min="7425" max="7425" width="11.6640625" style="679" customWidth="1"/>
    <col min="7426" max="7426" width="10.6640625" style="679" customWidth="1"/>
    <col min="7427" max="7427" width="2.44140625" style="679" bestFit="1" customWidth="1"/>
    <col min="7428" max="7428" width="8.5546875" style="679" customWidth="1"/>
    <col min="7429" max="7429" width="12.44140625" style="679" customWidth="1"/>
    <col min="7430" max="7430" width="2.109375" style="679" customWidth="1"/>
    <col min="7431" max="7431" width="9.44140625" style="679" customWidth="1"/>
    <col min="7432" max="7676" width="11" style="679"/>
    <col min="7677" max="7677" width="46.6640625" style="679" bestFit="1" customWidth="1"/>
    <col min="7678" max="7678" width="11.88671875" style="679" customWidth="1"/>
    <col min="7679" max="7679" width="12.44140625" style="679" customWidth="1"/>
    <col min="7680" max="7680" width="12.5546875" style="679" customWidth="1"/>
    <col min="7681" max="7681" width="11.6640625" style="679" customWidth="1"/>
    <col min="7682" max="7682" width="10.6640625" style="679" customWidth="1"/>
    <col min="7683" max="7683" width="2.44140625" style="679" bestFit="1" customWidth="1"/>
    <col min="7684" max="7684" width="8.5546875" style="679" customWidth="1"/>
    <col min="7685" max="7685" width="12.44140625" style="679" customWidth="1"/>
    <col min="7686" max="7686" width="2.109375" style="679" customWidth="1"/>
    <col min="7687" max="7687" width="9.44140625" style="679" customWidth="1"/>
    <col min="7688" max="7932" width="11" style="679"/>
    <col min="7933" max="7933" width="46.6640625" style="679" bestFit="1" customWidth="1"/>
    <col min="7934" max="7934" width="11.88671875" style="679" customWidth="1"/>
    <col min="7935" max="7935" width="12.44140625" style="679" customWidth="1"/>
    <col min="7936" max="7936" width="12.5546875" style="679" customWidth="1"/>
    <col min="7937" max="7937" width="11.6640625" style="679" customWidth="1"/>
    <col min="7938" max="7938" width="10.6640625" style="679" customWidth="1"/>
    <col min="7939" max="7939" width="2.44140625" style="679" bestFit="1" customWidth="1"/>
    <col min="7940" max="7940" width="8.5546875" style="679" customWidth="1"/>
    <col min="7941" max="7941" width="12.44140625" style="679" customWidth="1"/>
    <col min="7942" max="7942" width="2.109375" style="679" customWidth="1"/>
    <col min="7943" max="7943" width="9.44140625" style="679" customWidth="1"/>
    <col min="7944" max="8188" width="11" style="679"/>
    <col min="8189" max="8189" width="46.6640625" style="679" bestFit="1" customWidth="1"/>
    <col min="8190" max="8190" width="11.88671875" style="679" customWidth="1"/>
    <col min="8191" max="8191" width="12.44140625" style="679" customWidth="1"/>
    <col min="8192" max="8192" width="12.5546875" style="679" customWidth="1"/>
    <col min="8193" max="8193" width="11.6640625" style="679" customWidth="1"/>
    <col min="8194" max="8194" width="10.6640625" style="679" customWidth="1"/>
    <col min="8195" max="8195" width="2.44140625" style="679" bestFit="1" customWidth="1"/>
    <col min="8196" max="8196" width="8.5546875" style="679" customWidth="1"/>
    <col min="8197" max="8197" width="12.44140625" style="679" customWidth="1"/>
    <col min="8198" max="8198" width="2.109375" style="679" customWidth="1"/>
    <col min="8199" max="8199" width="9.44140625" style="679" customWidth="1"/>
    <col min="8200" max="8444" width="11" style="679"/>
    <col min="8445" max="8445" width="46.6640625" style="679" bestFit="1" customWidth="1"/>
    <col min="8446" max="8446" width="11.88671875" style="679" customWidth="1"/>
    <col min="8447" max="8447" width="12.44140625" style="679" customWidth="1"/>
    <col min="8448" max="8448" width="12.5546875" style="679" customWidth="1"/>
    <col min="8449" max="8449" width="11.6640625" style="679" customWidth="1"/>
    <col min="8450" max="8450" width="10.6640625" style="679" customWidth="1"/>
    <col min="8451" max="8451" width="2.44140625" style="679" bestFit="1" customWidth="1"/>
    <col min="8452" max="8452" width="8.5546875" style="679" customWidth="1"/>
    <col min="8453" max="8453" width="12.44140625" style="679" customWidth="1"/>
    <col min="8454" max="8454" width="2.109375" style="679" customWidth="1"/>
    <col min="8455" max="8455" width="9.44140625" style="679" customWidth="1"/>
    <col min="8456" max="8700" width="11" style="679"/>
    <col min="8701" max="8701" width="46.6640625" style="679" bestFit="1" customWidth="1"/>
    <col min="8702" max="8702" width="11.88671875" style="679" customWidth="1"/>
    <col min="8703" max="8703" width="12.44140625" style="679" customWidth="1"/>
    <col min="8704" max="8704" width="12.5546875" style="679" customWidth="1"/>
    <col min="8705" max="8705" width="11.6640625" style="679" customWidth="1"/>
    <col min="8706" max="8706" width="10.6640625" style="679" customWidth="1"/>
    <col min="8707" max="8707" width="2.44140625" style="679" bestFit="1" customWidth="1"/>
    <col min="8708" max="8708" width="8.5546875" style="679" customWidth="1"/>
    <col min="8709" max="8709" width="12.44140625" style="679" customWidth="1"/>
    <col min="8710" max="8710" width="2.109375" style="679" customWidth="1"/>
    <col min="8711" max="8711" width="9.44140625" style="679" customWidth="1"/>
    <col min="8712" max="8956" width="11" style="679"/>
    <col min="8957" max="8957" width="46.6640625" style="679" bestFit="1" customWidth="1"/>
    <col min="8958" max="8958" width="11.88671875" style="679" customWidth="1"/>
    <col min="8959" max="8959" width="12.44140625" style="679" customWidth="1"/>
    <col min="8960" max="8960" width="12.5546875" style="679" customWidth="1"/>
    <col min="8961" max="8961" width="11.6640625" style="679" customWidth="1"/>
    <col min="8962" max="8962" width="10.6640625" style="679" customWidth="1"/>
    <col min="8963" max="8963" width="2.44140625" style="679" bestFit="1" customWidth="1"/>
    <col min="8964" max="8964" width="8.5546875" style="679" customWidth="1"/>
    <col min="8965" max="8965" width="12.44140625" style="679" customWidth="1"/>
    <col min="8966" max="8966" width="2.109375" style="679" customWidth="1"/>
    <col min="8967" max="8967" width="9.44140625" style="679" customWidth="1"/>
    <col min="8968" max="9212" width="11" style="679"/>
    <col min="9213" max="9213" width="46.6640625" style="679" bestFit="1" customWidth="1"/>
    <col min="9214" max="9214" width="11.88671875" style="679" customWidth="1"/>
    <col min="9215" max="9215" width="12.44140625" style="679" customWidth="1"/>
    <col min="9216" max="9216" width="12.5546875" style="679" customWidth="1"/>
    <col min="9217" max="9217" width="11.6640625" style="679" customWidth="1"/>
    <col min="9218" max="9218" width="10.6640625" style="679" customWidth="1"/>
    <col min="9219" max="9219" width="2.44140625" style="679" bestFit="1" customWidth="1"/>
    <col min="9220" max="9220" width="8.5546875" style="679" customWidth="1"/>
    <col min="9221" max="9221" width="12.44140625" style="679" customWidth="1"/>
    <col min="9222" max="9222" width="2.109375" style="679" customWidth="1"/>
    <col min="9223" max="9223" width="9.44140625" style="679" customWidth="1"/>
    <col min="9224" max="9468" width="11" style="679"/>
    <col min="9469" max="9469" width="46.6640625" style="679" bestFit="1" customWidth="1"/>
    <col min="9470" max="9470" width="11.88671875" style="679" customWidth="1"/>
    <col min="9471" max="9471" width="12.44140625" style="679" customWidth="1"/>
    <col min="9472" max="9472" width="12.5546875" style="679" customWidth="1"/>
    <col min="9473" max="9473" width="11.6640625" style="679" customWidth="1"/>
    <col min="9474" max="9474" width="10.6640625" style="679" customWidth="1"/>
    <col min="9475" max="9475" width="2.44140625" style="679" bestFit="1" customWidth="1"/>
    <col min="9476" max="9476" width="8.5546875" style="679" customWidth="1"/>
    <col min="9477" max="9477" width="12.44140625" style="679" customWidth="1"/>
    <col min="9478" max="9478" width="2.109375" style="679" customWidth="1"/>
    <col min="9479" max="9479" width="9.44140625" style="679" customWidth="1"/>
    <col min="9480" max="9724" width="11" style="679"/>
    <col min="9725" max="9725" width="46.6640625" style="679" bestFit="1" customWidth="1"/>
    <col min="9726" max="9726" width="11.88671875" style="679" customWidth="1"/>
    <col min="9727" max="9727" width="12.44140625" style="679" customWidth="1"/>
    <col min="9728" max="9728" width="12.5546875" style="679" customWidth="1"/>
    <col min="9729" max="9729" width="11.6640625" style="679" customWidth="1"/>
    <col min="9730" max="9730" width="10.6640625" style="679" customWidth="1"/>
    <col min="9731" max="9731" width="2.44140625" style="679" bestFit="1" customWidth="1"/>
    <col min="9732" max="9732" width="8.5546875" style="679" customWidth="1"/>
    <col min="9733" max="9733" width="12.44140625" style="679" customWidth="1"/>
    <col min="9734" max="9734" width="2.109375" style="679" customWidth="1"/>
    <col min="9735" max="9735" width="9.44140625" style="679" customWidth="1"/>
    <col min="9736" max="9980" width="11" style="679"/>
    <col min="9981" max="9981" width="46.6640625" style="679" bestFit="1" customWidth="1"/>
    <col min="9982" max="9982" width="11.88671875" style="679" customWidth="1"/>
    <col min="9983" max="9983" width="12.44140625" style="679" customWidth="1"/>
    <col min="9984" max="9984" width="12.5546875" style="679" customWidth="1"/>
    <col min="9985" max="9985" width="11.6640625" style="679" customWidth="1"/>
    <col min="9986" max="9986" width="10.6640625" style="679" customWidth="1"/>
    <col min="9987" max="9987" width="2.44140625" style="679" bestFit="1" customWidth="1"/>
    <col min="9988" max="9988" width="8.5546875" style="679" customWidth="1"/>
    <col min="9989" max="9989" width="12.44140625" style="679" customWidth="1"/>
    <col min="9990" max="9990" width="2.109375" style="679" customWidth="1"/>
    <col min="9991" max="9991" width="9.44140625" style="679" customWidth="1"/>
    <col min="9992" max="10236" width="11" style="679"/>
    <col min="10237" max="10237" width="46.6640625" style="679" bestFit="1" customWidth="1"/>
    <col min="10238" max="10238" width="11.88671875" style="679" customWidth="1"/>
    <col min="10239" max="10239" width="12.44140625" style="679" customWidth="1"/>
    <col min="10240" max="10240" width="12.5546875" style="679" customWidth="1"/>
    <col min="10241" max="10241" width="11.6640625" style="679" customWidth="1"/>
    <col min="10242" max="10242" width="10.6640625" style="679" customWidth="1"/>
    <col min="10243" max="10243" width="2.44140625" style="679" bestFit="1" customWidth="1"/>
    <col min="10244" max="10244" width="8.5546875" style="679" customWidth="1"/>
    <col min="10245" max="10245" width="12.44140625" style="679" customWidth="1"/>
    <col min="10246" max="10246" width="2.109375" style="679" customWidth="1"/>
    <col min="10247" max="10247" width="9.44140625" style="679" customWidth="1"/>
    <col min="10248" max="10492" width="11" style="679"/>
    <col min="10493" max="10493" width="46.6640625" style="679" bestFit="1" customWidth="1"/>
    <col min="10494" max="10494" width="11.88671875" style="679" customWidth="1"/>
    <col min="10495" max="10495" width="12.44140625" style="679" customWidth="1"/>
    <col min="10496" max="10496" width="12.5546875" style="679" customWidth="1"/>
    <col min="10497" max="10497" width="11.6640625" style="679" customWidth="1"/>
    <col min="10498" max="10498" width="10.6640625" style="679" customWidth="1"/>
    <col min="10499" max="10499" width="2.44140625" style="679" bestFit="1" customWidth="1"/>
    <col min="10500" max="10500" width="8.5546875" style="679" customWidth="1"/>
    <col min="10501" max="10501" width="12.44140625" style="679" customWidth="1"/>
    <col min="10502" max="10502" width="2.109375" style="679" customWidth="1"/>
    <col min="10503" max="10503" width="9.44140625" style="679" customWidth="1"/>
    <col min="10504" max="10748" width="11" style="679"/>
    <col min="10749" max="10749" width="46.6640625" style="679" bestFit="1" customWidth="1"/>
    <col min="10750" max="10750" width="11.88671875" style="679" customWidth="1"/>
    <col min="10751" max="10751" width="12.44140625" style="679" customWidth="1"/>
    <col min="10752" max="10752" width="12.5546875" style="679" customWidth="1"/>
    <col min="10753" max="10753" width="11.6640625" style="679" customWidth="1"/>
    <col min="10754" max="10754" width="10.6640625" style="679" customWidth="1"/>
    <col min="10755" max="10755" width="2.44140625" style="679" bestFit="1" customWidth="1"/>
    <col min="10756" max="10756" width="8.5546875" style="679" customWidth="1"/>
    <col min="10757" max="10757" width="12.44140625" style="679" customWidth="1"/>
    <col min="10758" max="10758" width="2.109375" style="679" customWidth="1"/>
    <col min="10759" max="10759" width="9.44140625" style="679" customWidth="1"/>
    <col min="10760" max="11004" width="11" style="679"/>
    <col min="11005" max="11005" width="46.6640625" style="679" bestFit="1" customWidth="1"/>
    <col min="11006" max="11006" width="11.88671875" style="679" customWidth="1"/>
    <col min="11007" max="11007" width="12.44140625" style="679" customWidth="1"/>
    <col min="11008" max="11008" width="12.5546875" style="679" customWidth="1"/>
    <col min="11009" max="11009" width="11.6640625" style="679" customWidth="1"/>
    <col min="11010" max="11010" width="10.6640625" style="679" customWidth="1"/>
    <col min="11011" max="11011" width="2.44140625" style="679" bestFit="1" customWidth="1"/>
    <col min="11012" max="11012" width="8.5546875" style="679" customWidth="1"/>
    <col min="11013" max="11013" width="12.44140625" style="679" customWidth="1"/>
    <col min="11014" max="11014" width="2.109375" style="679" customWidth="1"/>
    <col min="11015" max="11015" width="9.44140625" style="679" customWidth="1"/>
    <col min="11016" max="11260" width="11" style="679"/>
    <col min="11261" max="11261" width="46.6640625" style="679" bestFit="1" customWidth="1"/>
    <col min="11262" max="11262" width="11.88671875" style="679" customWidth="1"/>
    <col min="11263" max="11263" width="12.44140625" style="679" customWidth="1"/>
    <col min="11264" max="11264" width="12.5546875" style="679" customWidth="1"/>
    <col min="11265" max="11265" width="11.6640625" style="679" customWidth="1"/>
    <col min="11266" max="11266" width="10.6640625" style="679" customWidth="1"/>
    <col min="11267" max="11267" width="2.44140625" style="679" bestFit="1" customWidth="1"/>
    <col min="11268" max="11268" width="8.5546875" style="679" customWidth="1"/>
    <col min="11269" max="11269" width="12.44140625" style="679" customWidth="1"/>
    <col min="11270" max="11270" width="2.109375" style="679" customWidth="1"/>
    <col min="11271" max="11271" width="9.44140625" style="679" customWidth="1"/>
    <col min="11272" max="11516" width="11" style="679"/>
    <col min="11517" max="11517" width="46.6640625" style="679" bestFit="1" customWidth="1"/>
    <col min="11518" max="11518" width="11.88671875" style="679" customWidth="1"/>
    <col min="11519" max="11519" width="12.44140625" style="679" customWidth="1"/>
    <col min="11520" max="11520" width="12.5546875" style="679" customWidth="1"/>
    <col min="11521" max="11521" width="11.6640625" style="679" customWidth="1"/>
    <col min="11522" max="11522" width="10.6640625" style="679" customWidth="1"/>
    <col min="11523" max="11523" width="2.44140625" style="679" bestFit="1" customWidth="1"/>
    <col min="11524" max="11524" width="8.5546875" style="679" customWidth="1"/>
    <col min="11525" max="11525" width="12.44140625" style="679" customWidth="1"/>
    <col min="11526" max="11526" width="2.109375" style="679" customWidth="1"/>
    <col min="11527" max="11527" width="9.44140625" style="679" customWidth="1"/>
    <col min="11528" max="11772" width="11" style="679"/>
    <col min="11773" max="11773" width="46.6640625" style="679" bestFit="1" customWidth="1"/>
    <col min="11774" max="11774" width="11.88671875" style="679" customWidth="1"/>
    <col min="11775" max="11775" width="12.44140625" style="679" customWidth="1"/>
    <col min="11776" max="11776" width="12.5546875" style="679" customWidth="1"/>
    <col min="11777" max="11777" width="11.6640625" style="679" customWidth="1"/>
    <col min="11778" max="11778" width="10.6640625" style="679" customWidth="1"/>
    <col min="11779" max="11779" width="2.44140625" style="679" bestFit="1" customWidth="1"/>
    <col min="11780" max="11780" width="8.5546875" style="679" customWidth="1"/>
    <col min="11781" max="11781" width="12.44140625" style="679" customWidth="1"/>
    <col min="11782" max="11782" width="2.109375" style="679" customWidth="1"/>
    <col min="11783" max="11783" width="9.44140625" style="679" customWidth="1"/>
    <col min="11784" max="12028" width="11" style="679"/>
    <col min="12029" max="12029" width="46.6640625" style="679" bestFit="1" customWidth="1"/>
    <col min="12030" max="12030" width="11.88671875" style="679" customWidth="1"/>
    <col min="12031" max="12031" width="12.44140625" style="679" customWidth="1"/>
    <col min="12032" max="12032" width="12.5546875" style="679" customWidth="1"/>
    <col min="12033" max="12033" width="11.6640625" style="679" customWidth="1"/>
    <col min="12034" max="12034" width="10.6640625" style="679" customWidth="1"/>
    <col min="12035" max="12035" width="2.44140625" style="679" bestFit="1" customWidth="1"/>
    <col min="12036" max="12036" width="8.5546875" style="679" customWidth="1"/>
    <col min="12037" max="12037" width="12.44140625" style="679" customWidth="1"/>
    <col min="12038" max="12038" width="2.109375" style="679" customWidth="1"/>
    <col min="12039" max="12039" width="9.44140625" style="679" customWidth="1"/>
    <col min="12040" max="12284" width="11" style="679"/>
    <col min="12285" max="12285" width="46.6640625" style="679" bestFit="1" customWidth="1"/>
    <col min="12286" max="12286" width="11.88671875" style="679" customWidth="1"/>
    <col min="12287" max="12287" width="12.44140625" style="679" customWidth="1"/>
    <col min="12288" max="12288" width="12.5546875" style="679" customWidth="1"/>
    <col min="12289" max="12289" width="11.6640625" style="679" customWidth="1"/>
    <col min="12290" max="12290" width="10.6640625" style="679" customWidth="1"/>
    <col min="12291" max="12291" width="2.44140625" style="679" bestFit="1" customWidth="1"/>
    <col min="12292" max="12292" width="8.5546875" style="679" customWidth="1"/>
    <col min="12293" max="12293" width="12.44140625" style="679" customWidth="1"/>
    <col min="12294" max="12294" width="2.109375" style="679" customWidth="1"/>
    <col min="12295" max="12295" width="9.44140625" style="679" customWidth="1"/>
    <col min="12296" max="12540" width="11" style="679"/>
    <col min="12541" max="12541" width="46.6640625" style="679" bestFit="1" customWidth="1"/>
    <col min="12542" max="12542" width="11.88671875" style="679" customWidth="1"/>
    <col min="12543" max="12543" width="12.44140625" style="679" customWidth="1"/>
    <col min="12544" max="12544" width="12.5546875" style="679" customWidth="1"/>
    <col min="12545" max="12545" width="11.6640625" style="679" customWidth="1"/>
    <col min="12546" max="12546" width="10.6640625" style="679" customWidth="1"/>
    <col min="12547" max="12547" width="2.44140625" style="679" bestFit="1" customWidth="1"/>
    <col min="12548" max="12548" width="8.5546875" style="679" customWidth="1"/>
    <col min="12549" max="12549" width="12.44140625" style="679" customWidth="1"/>
    <col min="12550" max="12550" width="2.109375" style="679" customWidth="1"/>
    <col min="12551" max="12551" width="9.44140625" style="679" customWidth="1"/>
    <col min="12552" max="12796" width="11" style="679"/>
    <col min="12797" max="12797" width="46.6640625" style="679" bestFit="1" customWidth="1"/>
    <col min="12798" max="12798" width="11.88671875" style="679" customWidth="1"/>
    <col min="12799" max="12799" width="12.44140625" style="679" customWidth="1"/>
    <col min="12800" max="12800" width="12.5546875" style="679" customWidth="1"/>
    <col min="12801" max="12801" width="11.6640625" style="679" customWidth="1"/>
    <col min="12802" max="12802" width="10.6640625" style="679" customWidth="1"/>
    <col min="12803" max="12803" width="2.44140625" style="679" bestFit="1" customWidth="1"/>
    <col min="12804" max="12804" width="8.5546875" style="679" customWidth="1"/>
    <col min="12805" max="12805" width="12.44140625" style="679" customWidth="1"/>
    <col min="12806" max="12806" width="2.109375" style="679" customWidth="1"/>
    <col min="12807" max="12807" width="9.44140625" style="679" customWidth="1"/>
    <col min="12808" max="13052" width="11" style="679"/>
    <col min="13053" max="13053" width="46.6640625" style="679" bestFit="1" customWidth="1"/>
    <col min="13054" max="13054" width="11.88671875" style="679" customWidth="1"/>
    <col min="13055" max="13055" width="12.44140625" style="679" customWidth="1"/>
    <col min="13056" max="13056" width="12.5546875" style="679" customWidth="1"/>
    <col min="13057" max="13057" width="11.6640625" style="679" customWidth="1"/>
    <col min="13058" max="13058" width="10.6640625" style="679" customWidth="1"/>
    <col min="13059" max="13059" width="2.44140625" style="679" bestFit="1" customWidth="1"/>
    <col min="13060" max="13060" width="8.5546875" style="679" customWidth="1"/>
    <col min="13061" max="13061" width="12.44140625" style="679" customWidth="1"/>
    <col min="13062" max="13062" width="2.109375" style="679" customWidth="1"/>
    <col min="13063" max="13063" width="9.44140625" style="679" customWidth="1"/>
    <col min="13064" max="13308" width="11" style="679"/>
    <col min="13309" max="13309" width="46.6640625" style="679" bestFit="1" customWidth="1"/>
    <col min="13310" max="13310" width="11.88671875" style="679" customWidth="1"/>
    <col min="13311" max="13311" width="12.44140625" style="679" customWidth="1"/>
    <col min="13312" max="13312" width="12.5546875" style="679" customWidth="1"/>
    <col min="13313" max="13313" width="11.6640625" style="679" customWidth="1"/>
    <col min="13314" max="13314" width="10.6640625" style="679" customWidth="1"/>
    <col min="13315" max="13315" width="2.44140625" style="679" bestFit="1" customWidth="1"/>
    <col min="13316" max="13316" width="8.5546875" style="679" customWidth="1"/>
    <col min="13317" max="13317" width="12.44140625" style="679" customWidth="1"/>
    <col min="13318" max="13318" width="2.109375" style="679" customWidth="1"/>
    <col min="13319" max="13319" width="9.44140625" style="679" customWidth="1"/>
    <col min="13320" max="13564" width="11" style="679"/>
    <col min="13565" max="13565" width="46.6640625" style="679" bestFit="1" customWidth="1"/>
    <col min="13566" max="13566" width="11.88671875" style="679" customWidth="1"/>
    <col min="13567" max="13567" width="12.44140625" style="679" customWidth="1"/>
    <col min="13568" max="13568" width="12.5546875" style="679" customWidth="1"/>
    <col min="13569" max="13569" width="11.6640625" style="679" customWidth="1"/>
    <col min="13570" max="13570" width="10.6640625" style="679" customWidth="1"/>
    <col min="13571" max="13571" width="2.44140625" style="679" bestFit="1" customWidth="1"/>
    <col min="13572" max="13572" width="8.5546875" style="679" customWidth="1"/>
    <col min="13573" max="13573" width="12.44140625" style="679" customWidth="1"/>
    <col min="13574" max="13574" width="2.109375" style="679" customWidth="1"/>
    <col min="13575" max="13575" width="9.44140625" style="679" customWidth="1"/>
    <col min="13576" max="13820" width="11" style="679"/>
    <col min="13821" max="13821" width="46.6640625" style="679" bestFit="1" customWidth="1"/>
    <col min="13822" max="13822" width="11.88671875" style="679" customWidth="1"/>
    <col min="13823" max="13823" width="12.44140625" style="679" customWidth="1"/>
    <col min="13824" max="13824" width="12.5546875" style="679" customWidth="1"/>
    <col min="13825" max="13825" width="11.6640625" style="679" customWidth="1"/>
    <col min="13826" max="13826" width="10.6640625" style="679" customWidth="1"/>
    <col min="13827" max="13827" width="2.44140625" style="679" bestFit="1" customWidth="1"/>
    <col min="13828" max="13828" width="8.5546875" style="679" customWidth="1"/>
    <col min="13829" max="13829" width="12.44140625" style="679" customWidth="1"/>
    <col min="13830" max="13830" width="2.109375" style="679" customWidth="1"/>
    <col min="13831" max="13831" width="9.44140625" style="679" customWidth="1"/>
    <col min="13832" max="14076" width="11" style="679"/>
    <col min="14077" max="14077" width="46.6640625" style="679" bestFit="1" customWidth="1"/>
    <col min="14078" max="14078" width="11.88671875" style="679" customWidth="1"/>
    <col min="14079" max="14079" width="12.44140625" style="679" customWidth="1"/>
    <col min="14080" max="14080" width="12.5546875" style="679" customWidth="1"/>
    <col min="14081" max="14081" width="11.6640625" style="679" customWidth="1"/>
    <col min="14082" max="14082" width="10.6640625" style="679" customWidth="1"/>
    <col min="14083" max="14083" width="2.44140625" style="679" bestFit="1" customWidth="1"/>
    <col min="14084" max="14084" width="8.5546875" style="679" customWidth="1"/>
    <col min="14085" max="14085" width="12.44140625" style="679" customWidth="1"/>
    <col min="14086" max="14086" width="2.109375" style="679" customWidth="1"/>
    <col min="14087" max="14087" width="9.44140625" style="679" customWidth="1"/>
    <col min="14088" max="14332" width="11" style="679"/>
    <col min="14333" max="14333" width="46.6640625" style="679" bestFit="1" customWidth="1"/>
    <col min="14334" max="14334" width="11.88671875" style="679" customWidth="1"/>
    <col min="14335" max="14335" width="12.44140625" style="679" customWidth="1"/>
    <col min="14336" max="14336" width="12.5546875" style="679" customWidth="1"/>
    <col min="14337" max="14337" width="11.6640625" style="679" customWidth="1"/>
    <col min="14338" max="14338" width="10.6640625" style="679" customWidth="1"/>
    <col min="14339" max="14339" width="2.44140625" style="679" bestFit="1" customWidth="1"/>
    <col min="14340" max="14340" width="8.5546875" style="679" customWidth="1"/>
    <col min="14341" max="14341" width="12.44140625" style="679" customWidth="1"/>
    <col min="14342" max="14342" width="2.109375" style="679" customWidth="1"/>
    <col min="14343" max="14343" width="9.44140625" style="679" customWidth="1"/>
    <col min="14344" max="14588" width="11" style="679"/>
    <col min="14589" max="14589" width="46.6640625" style="679" bestFit="1" customWidth="1"/>
    <col min="14590" max="14590" width="11.88671875" style="679" customWidth="1"/>
    <col min="14591" max="14591" width="12.44140625" style="679" customWidth="1"/>
    <col min="14592" max="14592" width="12.5546875" style="679" customWidth="1"/>
    <col min="14593" max="14593" width="11.6640625" style="679" customWidth="1"/>
    <col min="14594" max="14594" width="10.6640625" style="679" customWidth="1"/>
    <col min="14595" max="14595" width="2.44140625" style="679" bestFit="1" customWidth="1"/>
    <col min="14596" max="14596" width="8.5546875" style="679" customWidth="1"/>
    <col min="14597" max="14597" width="12.44140625" style="679" customWidth="1"/>
    <col min="14598" max="14598" width="2.109375" style="679" customWidth="1"/>
    <col min="14599" max="14599" width="9.44140625" style="679" customWidth="1"/>
    <col min="14600" max="14844" width="11" style="679"/>
    <col min="14845" max="14845" width="46.6640625" style="679" bestFit="1" customWidth="1"/>
    <col min="14846" max="14846" width="11.88671875" style="679" customWidth="1"/>
    <col min="14847" max="14847" width="12.44140625" style="679" customWidth="1"/>
    <col min="14848" max="14848" width="12.5546875" style="679" customWidth="1"/>
    <col min="14849" max="14849" width="11.6640625" style="679" customWidth="1"/>
    <col min="14850" max="14850" width="10.6640625" style="679" customWidth="1"/>
    <col min="14851" max="14851" width="2.44140625" style="679" bestFit="1" customWidth="1"/>
    <col min="14852" max="14852" width="8.5546875" style="679" customWidth="1"/>
    <col min="14853" max="14853" width="12.44140625" style="679" customWidth="1"/>
    <col min="14854" max="14854" width="2.109375" style="679" customWidth="1"/>
    <col min="14855" max="14855" width="9.44140625" style="679" customWidth="1"/>
    <col min="14856" max="15100" width="11" style="679"/>
    <col min="15101" max="15101" width="46.6640625" style="679" bestFit="1" customWidth="1"/>
    <col min="15102" max="15102" width="11.88671875" style="679" customWidth="1"/>
    <col min="15103" max="15103" width="12.44140625" style="679" customWidth="1"/>
    <col min="15104" max="15104" width="12.5546875" style="679" customWidth="1"/>
    <col min="15105" max="15105" width="11.6640625" style="679" customWidth="1"/>
    <col min="15106" max="15106" width="10.6640625" style="679" customWidth="1"/>
    <col min="15107" max="15107" width="2.44140625" style="679" bestFit="1" customWidth="1"/>
    <col min="15108" max="15108" width="8.5546875" style="679" customWidth="1"/>
    <col min="15109" max="15109" width="12.44140625" style="679" customWidth="1"/>
    <col min="15110" max="15110" width="2.109375" style="679" customWidth="1"/>
    <col min="15111" max="15111" width="9.44140625" style="679" customWidth="1"/>
    <col min="15112" max="15356" width="11" style="679"/>
    <col min="15357" max="15357" width="46.6640625" style="679" bestFit="1" customWidth="1"/>
    <col min="15358" max="15358" width="11.88671875" style="679" customWidth="1"/>
    <col min="15359" max="15359" width="12.44140625" style="679" customWidth="1"/>
    <col min="15360" max="15360" width="12.5546875" style="679" customWidth="1"/>
    <col min="15361" max="15361" width="11.6640625" style="679" customWidth="1"/>
    <col min="15362" max="15362" width="10.6640625" style="679" customWidth="1"/>
    <col min="15363" max="15363" width="2.44140625" style="679" bestFit="1" customWidth="1"/>
    <col min="15364" max="15364" width="8.5546875" style="679" customWidth="1"/>
    <col min="15365" max="15365" width="12.44140625" style="679" customWidth="1"/>
    <col min="15366" max="15366" width="2.109375" style="679" customWidth="1"/>
    <col min="15367" max="15367" width="9.44140625" style="679" customWidth="1"/>
    <col min="15368" max="15612" width="11" style="679"/>
    <col min="15613" max="15613" width="46.6640625" style="679" bestFit="1" customWidth="1"/>
    <col min="15614" max="15614" width="11.88671875" style="679" customWidth="1"/>
    <col min="15615" max="15615" width="12.44140625" style="679" customWidth="1"/>
    <col min="15616" max="15616" width="12.5546875" style="679" customWidth="1"/>
    <col min="15617" max="15617" width="11.6640625" style="679" customWidth="1"/>
    <col min="15618" max="15618" width="10.6640625" style="679" customWidth="1"/>
    <col min="15619" max="15619" width="2.44140625" style="679" bestFit="1" customWidth="1"/>
    <col min="15620" max="15620" width="8.5546875" style="679" customWidth="1"/>
    <col min="15621" max="15621" width="12.44140625" style="679" customWidth="1"/>
    <col min="15622" max="15622" width="2.109375" style="679" customWidth="1"/>
    <col min="15623" max="15623" width="9.44140625" style="679" customWidth="1"/>
    <col min="15624" max="15868" width="11" style="679"/>
    <col min="15869" max="15869" width="46.6640625" style="679" bestFit="1" customWidth="1"/>
    <col min="15870" max="15870" width="11.88671875" style="679" customWidth="1"/>
    <col min="15871" max="15871" width="12.44140625" style="679" customWidth="1"/>
    <col min="15872" max="15872" width="12.5546875" style="679" customWidth="1"/>
    <col min="15873" max="15873" width="11.6640625" style="679" customWidth="1"/>
    <col min="15874" max="15874" width="10.6640625" style="679" customWidth="1"/>
    <col min="15875" max="15875" width="2.44140625" style="679" bestFit="1" customWidth="1"/>
    <col min="15876" max="15876" width="8.5546875" style="679" customWidth="1"/>
    <col min="15877" max="15877" width="12.44140625" style="679" customWidth="1"/>
    <col min="15878" max="15878" width="2.109375" style="679" customWidth="1"/>
    <col min="15879" max="15879" width="9.44140625" style="679" customWidth="1"/>
    <col min="15880" max="16124" width="11" style="679"/>
    <col min="16125" max="16125" width="46.6640625" style="679" bestFit="1" customWidth="1"/>
    <col min="16126" max="16126" width="11.88671875" style="679" customWidth="1"/>
    <col min="16127" max="16127" width="12.44140625" style="679" customWidth="1"/>
    <col min="16128" max="16128" width="12.5546875" style="679" customWidth="1"/>
    <col min="16129" max="16129" width="11.6640625" style="679" customWidth="1"/>
    <col min="16130" max="16130" width="10.6640625" style="679" customWidth="1"/>
    <col min="16131" max="16131" width="2.44140625" style="679" bestFit="1" customWidth="1"/>
    <col min="16132" max="16132" width="8.5546875" style="679" customWidth="1"/>
    <col min="16133" max="16133" width="12.44140625" style="679" customWidth="1"/>
    <col min="16134" max="16134" width="2.109375" style="679" customWidth="1"/>
    <col min="16135" max="16135" width="9.44140625" style="679" customWidth="1"/>
    <col min="16136" max="16384" width="11" style="679"/>
  </cols>
  <sheetData>
    <row r="1" spans="1:24" s="680" customFormat="1" ht="17.100000000000001" customHeight="1">
      <c r="A1" s="3366" t="s">
        <v>777</v>
      </c>
      <c r="B1" s="3366"/>
      <c r="C1" s="3366"/>
      <c r="D1" s="3366"/>
      <c r="E1" s="3366"/>
      <c r="F1" s="3366"/>
      <c r="G1" s="3366"/>
      <c r="H1" s="3366"/>
      <c r="I1" s="3366"/>
    </row>
    <row r="2" spans="1:24" s="680" customFormat="1" ht="17.100000000000001" customHeight="1">
      <c r="A2" s="3387" t="s">
        <v>44</v>
      </c>
      <c r="B2" s="3387"/>
      <c r="C2" s="3387"/>
      <c r="D2" s="3387"/>
      <c r="E2" s="3387"/>
      <c r="F2" s="3387"/>
      <c r="G2" s="3387"/>
      <c r="H2" s="3387"/>
      <c r="I2" s="3387"/>
    </row>
    <row r="3" spans="1:24" s="680" customFormat="1" ht="17.100000000000001" customHeight="1">
      <c r="A3" s="3387" t="s">
        <v>673</v>
      </c>
      <c r="B3" s="3387"/>
      <c r="C3" s="3387"/>
      <c r="D3" s="3387"/>
      <c r="E3" s="3387"/>
      <c r="F3" s="3387"/>
      <c r="G3" s="3387"/>
      <c r="H3" s="3387"/>
      <c r="I3" s="3387"/>
    </row>
    <row r="4" spans="1:24" s="680" customFormat="1" ht="17.100000000000001" customHeight="1" thickBot="1">
      <c r="A4" s="699"/>
      <c r="B4" s="868"/>
      <c r="C4" s="682"/>
      <c r="D4" s="682"/>
      <c r="E4" s="682"/>
      <c r="F4" s="682"/>
      <c r="G4" s="682"/>
      <c r="H4" s="3368" t="s">
        <v>672</v>
      </c>
      <c r="I4" s="3368"/>
    </row>
    <row r="5" spans="1:24" s="680" customFormat="1" ht="21.75" customHeight="1" thickTop="1">
      <c r="A5" s="3397" t="s">
        <v>65</v>
      </c>
      <c r="B5" s="803">
        <f>'39.CALDB'!B5</f>
        <v>2022</v>
      </c>
      <c r="C5" s="803">
        <f>'39.CALDB'!C5</f>
        <v>2022</v>
      </c>
      <c r="D5" s="803">
        <f>'39.CALDB'!D5</f>
        <v>2023</v>
      </c>
      <c r="E5" s="803">
        <f>'39.CALDB'!E5</f>
        <v>2023</v>
      </c>
      <c r="F5" s="3403" t="str">
        <f>'39.CALDB'!F5</f>
        <v>Changes during two month</v>
      </c>
      <c r="G5" s="3403"/>
      <c r="H5" s="3403"/>
      <c r="I5" s="3404"/>
    </row>
    <row r="6" spans="1:24" s="680" customFormat="1" ht="15.6">
      <c r="A6" s="3398"/>
      <c r="B6" s="3364" t="str">
        <f>'39.CALDB'!B6</f>
        <v>Jul</v>
      </c>
      <c r="C6" s="3364" t="str">
        <f>'39.CALDB'!C6</f>
        <v xml:space="preserve">Sep (R) </v>
      </c>
      <c r="D6" s="3364" t="str">
        <f>'39.CALDB'!D6</f>
        <v xml:space="preserve">Jul (R) </v>
      </c>
      <c r="E6" s="3364" t="str">
        <f>'39.CALDB'!E6</f>
        <v>Sep (P)</v>
      </c>
      <c r="F6" s="3402" t="str">
        <f>'39.CALDB'!F6</f>
        <v>2022/23</v>
      </c>
      <c r="G6" s="3402"/>
      <c r="H6" s="3402" t="str">
        <f>'39.CALDB'!H6</f>
        <v>2023/24</v>
      </c>
      <c r="I6" s="3405"/>
    </row>
    <row r="7" spans="1:24" s="680" customFormat="1" ht="15.6">
      <c r="A7" s="3399"/>
      <c r="B7" s="3396"/>
      <c r="C7" s="3396"/>
      <c r="D7" s="3396"/>
      <c r="E7" s="3396"/>
      <c r="F7" s="823" t="str">
        <f>'39.CALDB'!F7</f>
        <v>Amount</v>
      </c>
      <c r="G7" s="823" t="str">
        <f>'39.CALDB'!G7</f>
        <v>Percent</v>
      </c>
      <c r="H7" s="823" t="str">
        <f>'39.CALDB'!H7</f>
        <v>Amount</v>
      </c>
      <c r="I7" s="842" t="str">
        <f>'39.CALDB'!I7</f>
        <v>Percent</v>
      </c>
    </row>
    <row r="8" spans="1:24" s="680" customFormat="1" ht="24.75" customHeight="1">
      <c r="A8" s="763" t="s">
        <v>772</v>
      </c>
      <c r="B8" s="881">
        <v>102837.40081041999</v>
      </c>
      <c r="C8" s="881">
        <v>100346.45294021</v>
      </c>
      <c r="D8" s="881">
        <v>111155.89809342005</v>
      </c>
      <c r="E8" s="881">
        <v>111153.66774409598</v>
      </c>
      <c r="F8" s="881">
        <v>-2490.9478702099877</v>
      </c>
      <c r="G8" s="882">
        <v>-2.4222197863616102</v>
      </c>
      <c r="H8" s="881">
        <v>-2.2303493240760872</v>
      </c>
      <c r="I8" s="880">
        <v>-2.0065056036897015E-3</v>
      </c>
      <c r="K8" s="775"/>
      <c r="N8" s="775"/>
      <c r="O8" s="775"/>
      <c r="P8" s="775"/>
      <c r="Q8" s="775"/>
      <c r="R8" s="775"/>
      <c r="S8" s="775"/>
      <c r="T8" s="775"/>
      <c r="U8" s="775"/>
      <c r="V8" s="775"/>
      <c r="W8" s="775"/>
      <c r="X8" s="775"/>
    </row>
    <row r="9" spans="1:24" s="680" customFormat="1" ht="24.75" customHeight="1">
      <c r="A9" s="757" t="s">
        <v>771</v>
      </c>
      <c r="B9" s="878">
        <v>3179.3581526199996</v>
      </c>
      <c r="C9" s="878">
        <v>2167.4427223900002</v>
      </c>
      <c r="D9" s="878">
        <v>2728.4822594200978</v>
      </c>
      <c r="E9" s="878">
        <v>1749.7128968000002</v>
      </c>
      <c r="F9" s="878">
        <v>-1011.9154302299994</v>
      </c>
      <c r="G9" s="879">
        <v>-31.827664001808504</v>
      </c>
      <c r="H9" s="878">
        <v>-978.76936262009758</v>
      </c>
      <c r="I9" s="877">
        <v>-35.872300772375993</v>
      </c>
      <c r="K9" s="775"/>
      <c r="N9" s="775"/>
      <c r="O9" s="775"/>
      <c r="P9" s="775"/>
      <c r="Q9" s="775"/>
      <c r="R9" s="775"/>
      <c r="S9" s="775"/>
      <c r="T9" s="775"/>
      <c r="U9" s="775"/>
      <c r="V9" s="775"/>
      <c r="W9" s="775"/>
      <c r="X9" s="775"/>
    </row>
    <row r="10" spans="1:24" s="680" customFormat="1" ht="24.75" customHeight="1">
      <c r="A10" s="757" t="s">
        <v>767</v>
      </c>
      <c r="B10" s="878">
        <v>3179.3581526199996</v>
      </c>
      <c r="C10" s="878">
        <v>2167.4427223900002</v>
      </c>
      <c r="D10" s="878">
        <v>2728.4822594200978</v>
      </c>
      <c r="E10" s="878">
        <v>1749.7128968000002</v>
      </c>
      <c r="F10" s="878">
        <v>-1011.9154302299994</v>
      </c>
      <c r="G10" s="879">
        <v>-31.827664001808504</v>
      </c>
      <c r="H10" s="878">
        <v>-978.76936262009758</v>
      </c>
      <c r="I10" s="877">
        <v>-35.872300772375993</v>
      </c>
      <c r="K10" s="775"/>
      <c r="N10" s="775"/>
      <c r="O10" s="775"/>
      <c r="P10" s="775"/>
      <c r="Q10" s="775"/>
      <c r="R10" s="775"/>
      <c r="S10" s="775"/>
      <c r="T10" s="775"/>
      <c r="U10" s="775"/>
      <c r="V10" s="775"/>
      <c r="W10" s="775"/>
      <c r="X10" s="775"/>
    </row>
    <row r="11" spans="1:24" s="680" customFormat="1" ht="24.75" customHeight="1">
      <c r="A11" s="757" t="s">
        <v>766</v>
      </c>
      <c r="B11" s="878">
        <v>0</v>
      </c>
      <c r="C11" s="878">
        <v>0</v>
      </c>
      <c r="D11" s="878">
        <v>0</v>
      </c>
      <c r="E11" s="878">
        <v>0</v>
      </c>
      <c r="F11" s="878">
        <v>0</v>
      </c>
      <c r="G11" s="879"/>
      <c r="H11" s="878">
        <v>0</v>
      </c>
      <c r="I11" s="877"/>
      <c r="K11" s="775"/>
      <c r="N11" s="775"/>
      <c r="O11" s="775"/>
      <c r="P11" s="775"/>
      <c r="Q11" s="775"/>
      <c r="R11" s="775"/>
      <c r="S11" s="775"/>
      <c r="T11" s="775"/>
      <c r="U11" s="775"/>
      <c r="V11" s="775"/>
      <c r="W11" s="775"/>
      <c r="X11" s="775"/>
    </row>
    <row r="12" spans="1:24" s="680" customFormat="1" ht="24.75" customHeight="1">
      <c r="A12" s="757" t="s">
        <v>770</v>
      </c>
      <c r="B12" s="878">
        <v>19853.252518670011</v>
      </c>
      <c r="C12" s="878">
        <v>18801.361736500014</v>
      </c>
      <c r="D12" s="878">
        <v>19538.140421449963</v>
      </c>
      <c r="E12" s="878">
        <v>19082.406971785957</v>
      </c>
      <c r="F12" s="878">
        <v>-1051.8907821699977</v>
      </c>
      <c r="G12" s="879">
        <v>-5.2983297380658358</v>
      </c>
      <c r="H12" s="878">
        <v>-455.73344966400691</v>
      </c>
      <c r="I12" s="877">
        <v>-2.3325323691689692</v>
      </c>
      <c r="K12" s="775"/>
      <c r="N12" s="775"/>
      <c r="O12" s="775"/>
      <c r="P12" s="775"/>
      <c r="Q12" s="775"/>
      <c r="R12" s="775"/>
      <c r="S12" s="775"/>
      <c r="T12" s="775"/>
      <c r="U12" s="775"/>
      <c r="V12" s="775"/>
      <c r="W12" s="775"/>
      <c r="X12" s="775"/>
    </row>
    <row r="13" spans="1:24" s="680" customFormat="1" ht="24.75" customHeight="1">
      <c r="A13" s="757" t="s">
        <v>767</v>
      </c>
      <c r="B13" s="878">
        <v>19853.252518670011</v>
      </c>
      <c r="C13" s="878">
        <v>18801.361736500014</v>
      </c>
      <c r="D13" s="878">
        <v>19538.140421449963</v>
      </c>
      <c r="E13" s="878">
        <v>19082.406971785957</v>
      </c>
      <c r="F13" s="878">
        <v>-1051.8907821699977</v>
      </c>
      <c r="G13" s="879">
        <v>-5.2983297380658358</v>
      </c>
      <c r="H13" s="878">
        <v>-455.73344966400691</v>
      </c>
      <c r="I13" s="877">
        <v>-2.3325323691689692</v>
      </c>
      <c r="K13" s="775"/>
      <c r="N13" s="775"/>
      <c r="O13" s="775"/>
      <c r="P13" s="775"/>
      <c r="Q13" s="775"/>
      <c r="R13" s="775"/>
      <c r="S13" s="775"/>
      <c r="T13" s="775"/>
      <c r="U13" s="775"/>
      <c r="V13" s="775"/>
      <c r="W13" s="775"/>
      <c r="X13" s="775"/>
    </row>
    <row r="14" spans="1:24" s="680" customFormat="1" ht="24.75" customHeight="1">
      <c r="A14" s="757" t="s">
        <v>766</v>
      </c>
      <c r="B14" s="878">
        <v>0</v>
      </c>
      <c r="C14" s="878">
        <v>0</v>
      </c>
      <c r="D14" s="878">
        <v>0</v>
      </c>
      <c r="E14" s="878">
        <v>0</v>
      </c>
      <c r="F14" s="878">
        <v>0</v>
      </c>
      <c r="G14" s="879"/>
      <c r="H14" s="878">
        <v>0</v>
      </c>
      <c r="I14" s="877"/>
      <c r="K14" s="775"/>
      <c r="N14" s="775"/>
      <c r="O14" s="775"/>
      <c r="P14" s="775"/>
      <c r="Q14" s="775"/>
      <c r="R14" s="775"/>
      <c r="S14" s="775"/>
      <c r="T14" s="775"/>
      <c r="U14" s="775"/>
      <c r="V14" s="775"/>
      <c r="W14" s="775"/>
      <c r="X14" s="775"/>
    </row>
    <row r="15" spans="1:24" s="680" customFormat="1" ht="24.75" customHeight="1">
      <c r="A15" s="757" t="s">
        <v>769</v>
      </c>
      <c r="B15" s="878">
        <v>71745.279939219981</v>
      </c>
      <c r="C15" s="878">
        <v>72403.127930539995</v>
      </c>
      <c r="D15" s="878">
        <v>80130.134876259996</v>
      </c>
      <c r="E15" s="878">
        <v>83364.619550170013</v>
      </c>
      <c r="F15" s="878">
        <v>657.84799132001353</v>
      </c>
      <c r="G15" s="879">
        <v>0.91692163146804739</v>
      </c>
      <c r="H15" s="878">
        <v>3234.4846739100176</v>
      </c>
      <c r="I15" s="877">
        <v>4.0365396600228269</v>
      </c>
      <c r="K15" s="775"/>
      <c r="N15" s="775"/>
      <c r="O15" s="775"/>
      <c r="P15" s="775"/>
      <c r="Q15" s="775"/>
      <c r="R15" s="775"/>
      <c r="S15" s="775"/>
      <c r="T15" s="775"/>
      <c r="U15" s="775"/>
      <c r="V15" s="775"/>
      <c r="W15" s="775"/>
      <c r="X15" s="775"/>
    </row>
    <row r="16" spans="1:24" s="680" customFormat="1" ht="24.75" customHeight="1">
      <c r="A16" s="757" t="s">
        <v>767</v>
      </c>
      <c r="B16" s="878">
        <v>71745.279939219981</v>
      </c>
      <c r="C16" s="878">
        <v>72403.127930539995</v>
      </c>
      <c r="D16" s="878">
        <v>80130.134876259996</v>
      </c>
      <c r="E16" s="878">
        <v>83364.619550170013</v>
      </c>
      <c r="F16" s="878">
        <v>657.84799132001353</v>
      </c>
      <c r="G16" s="879">
        <v>0.91692163146804739</v>
      </c>
      <c r="H16" s="878">
        <v>3234.4846739100176</v>
      </c>
      <c r="I16" s="877">
        <v>4.0365396600228269</v>
      </c>
      <c r="K16" s="775"/>
      <c r="N16" s="775"/>
      <c r="O16" s="775"/>
      <c r="P16" s="775"/>
      <c r="Q16" s="775"/>
      <c r="R16" s="775"/>
      <c r="S16" s="775"/>
      <c r="T16" s="775"/>
      <c r="U16" s="775"/>
      <c r="V16" s="775"/>
      <c r="W16" s="775"/>
      <c r="X16" s="775"/>
    </row>
    <row r="17" spans="1:24" s="680" customFormat="1" ht="24.75" customHeight="1">
      <c r="A17" s="757" t="s">
        <v>766</v>
      </c>
      <c r="B17" s="878">
        <v>0</v>
      </c>
      <c r="C17" s="878">
        <v>0</v>
      </c>
      <c r="D17" s="878">
        <v>0</v>
      </c>
      <c r="E17" s="878">
        <v>0</v>
      </c>
      <c r="F17" s="878">
        <v>0</v>
      </c>
      <c r="G17" s="879"/>
      <c r="H17" s="878">
        <v>0</v>
      </c>
      <c r="I17" s="877"/>
      <c r="K17" s="775"/>
      <c r="N17" s="775"/>
      <c r="O17" s="775"/>
      <c r="P17" s="775"/>
      <c r="Q17" s="775"/>
      <c r="R17" s="775"/>
      <c r="S17" s="775"/>
      <c r="T17" s="775"/>
      <c r="U17" s="775"/>
      <c r="V17" s="775"/>
      <c r="W17" s="775"/>
      <c r="X17" s="775"/>
    </row>
    <row r="18" spans="1:24" s="680" customFormat="1" ht="24.75" customHeight="1">
      <c r="A18" s="757" t="s">
        <v>768</v>
      </c>
      <c r="B18" s="878">
        <v>8038.63329806</v>
      </c>
      <c r="C18" s="878">
        <v>6956.974828559999</v>
      </c>
      <c r="D18" s="878">
        <v>8730.7910702899972</v>
      </c>
      <c r="E18" s="878">
        <v>6926.9532561299984</v>
      </c>
      <c r="F18" s="878">
        <v>-1081.658469500001</v>
      </c>
      <c r="G18" s="879">
        <v>-13.45575086452871</v>
      </c>
      <c r="H18" s="878">
        <v>-1803.8378141599987</v>
      </c>
      <c r="I18" s="877">
        <v>-20.660645749481706</v>
      </c>
      <c r="K18" s="775"/>
      <c r="N18" s="775"/>
      <c r="O18" s="775"/>
      <c r="P18" s="775"/>
      <c r="Q18" s="775"/>
      <c r="R18" s="775"/>
      <c r="S18" s="775"/>
      <c r="T18" s="775"/>
      <c r="U18" s="775"/>
      <c r="V18" s="775"/>
      <c r="W18" s="775"/>
      <c r="X18" s="775"/>
    </row>
    <row r="19" spans="1:24" s="680" customFormat="1" ht="24.75" customHeight="1">
      <c r="A19" s="757" t="s">
        <v>767</v>
      </c>
      <c r="B19" s="878">
        <v>8038.63329806</v>
      </c>
      <c r="C19" s="878">
        <v>6956.974828559999</v>
      </c>
      <c r="D19" s="878">
        <v>8730.7910702899972</v>
      </c>
      <c r="E19" s="878">
        <v>6926.9532561299984</v>
      </c>
      <c r="F19" s="878">
        <v>-1081.658469500001</v>
      </c>
      <c r="G19" s="879">
        <v>-13.45575086452871</v>
      </c>
      <c r="H19" s="878">
        <v>-1803.8378141599987</v>
      </c>
      <c r="I19" s="877">
        <v>-20.660645749481706</v>
      </c>
      <c r="K19" s="775"/>
      <c r="N19" s="775"/>
      <c r="O19" s="775"/>
      <c r="P19" s="775"/>
      <c r="Q19" s="775"/>
      <c r="R19" s="775"/>
      <c r="S19" s="775"/>
      <c r="T19" s="775"/>
      <c r="U19" s="775"/>
      <c r="V19" s="775"/>
      <c r="W19" s="775"/>
      <c r="X19" s="775"/>
    </row>
    <row r="20" spans="1:24" s="680" customFormat="1" ht="24.75" customHeight="1">
      <c r="A20" s="757" t="s">
        <v>766</v>
      </c>
      <c r="B20" s="878">
        <v>0</v>
      </c>
      <c r="C20" s="878">
        <v>0</v>
      </c>
      <c r="D20" s="878">
        <v>0</v>
      </c>
      <c r="E20" s="878">
        <v>0</v>
      </c>
      <c r="F20" s="878">
        <v>0</v>
      </c>
      <c r="G20" s="879"/>
      <c r="H20" s="878">
        <v>0</v>
      </c>
      <c r="I20" s="877"/>
      <c r="K20" s="775"/>
      <c r="N20" s="775"/>
      <c r="O20" s="775"/>
      <c r="P20" s="775"/>
      <c r="Q20" s="775"/>
      <c r="R20" s="775"/>
      <c r="S20" s="775"/>
      <c r="T20" s="775"/>
      <c r="U20" s="775"/>
      <c r="V20" s="775"/>
      <c r="W20" s="775"/>
      <c r="X20" s="775"/>
    </row>
    <row r="21" spans="1:24" s="680" customFormat="1" ht="24.75" customHeight="1">
      <c r="A21" s="757" t="s">
        <v>765</v>
      </c>
      <c r="B21" s="878">
        <v>20.876901849999999</v>
      </c>
      <c r="C21" s="878">
        <v>17.545722219999998</v>
      </c>
      <c r="D21" s="878">
        <v>28.349465999999996</v>
      </c>
      <c r="E21" s="878">
        <v>29.975069210000001</v>
      </c>
      <c r="F21" s="878">
        <v>-3.3311796300000012</v>
      </c>
      <c r="G21" s="879">
        <v>-15.956293007144644</v>
      </c>
      <c r="H21" s="878">
        <v>1.6256032100000049</v>
      </c>
      <c r="I21" s="877">
        <v>5.734158131938023</v>
      </c>
      <c r="K21" s="775"/>
      <c r="N21" s="775"/>
      <c r="O21" s="775"/>
      <c r="P21" s="775"/>
      <c r="Q21" s="775"/>
      <c r="R21" s="775"/>
      <c r="S21" s="775"/>
      <c r="T21" s="775"/>
      <c r="U21" s="775"/>
      <c r="V21" s="775"/>
      <c r="W21" s="775"/>
      <c r="X21" s="775"/>
    </row>
    <row r="22" spans="1:24" s="680" customFormat="1" ht="24.75" customHeight="1">
      <c r="A22" s="763" t="s">
        <v>764</v>
      </c>
      <c r="B22" s="881">
        <v>9961.074267</v>
      </c>
      <c r="C22" s="881">
        <v>8690.8015554199992</v>
      </c>
      <c r="D22" s="881">
        <v>48.526000000000003</v>
      </c>
      <c r="E22" s="881">
        <v>48.526000000000003</v>
      </c>
      <c r="F22" s="881">
        <v>-1270.2727115800008</v>
      </c>
      <c r="G22" s="882">
        <v>-12.752366637685675</v>
      </c>
      <c r="H22" s="881">
        <v>0</v>
      </c>
      <c r="I22" s="880">
        <v>0</v>
      </c>
      <c r="K22" s="775"/>
      <c r="N22" s="775"/>
      <c r="O22" s="775"/>
      <c r="P22" s="775"/>
      <c r="Q22" s="775"/>
      <c r="R22" s="775"/>
      <c r="S22" s="775"/>
      <c r="T22" s="775"/>
      <c r="U22" s="775"/>
      <c r="V22" s="775"/>
      <c r="W22" s="775"/>
      <c r="X22" s="775"/>
    </row>
    <row r="23" spans="1:24" s="680" customFormat="1" ht="24.75" customHeight="1">
      <c r="A23" s="763" t="s">
        <v>763</v>
      </c>
      <c r="B23" s="881">
        <v>0</v>
      </c>
      <c r="C23" s="881">
        <v>0</v>
      </c>
      <c r="D23" s="881">
        <v>0</v>
      </c>
      <c r="E23" s="881">
        <v>0</v>
      </c>
      <c r="F23" s="881">
        <v>0</v>
      </c>
      <c r="G23" s="882"/>
      <c r="H23" s="881">
        <v>0</v>
      </c>
      <c r="I23" s="880"/>
      <c r="K23" s="775"/>
      <c r="N23" s="775"/>
      <c r="O23" s="775"/>
      <c r="P23" s="775"/>
      <c r="Q23" s="775"/>
      <c r="R23" s="775"/>
      <c r="S23" s="775"/>
      <c r="T23" s="775"/>
      <c r="U23" s="775"/>
      <c r="V23" s="775"/>
      <c r="W23" s="775"/>
      <c r="X23" s="775"/>
    </row>
    <row r="24" spans="1:24" s="680" customFormat="1" ht="24.75" customHeight="1">
      <c r="A24" s="861" t="s">
        <v>762</v>
      </c>
      <c r="B24" s="881">
        <v>38991.220129294903</v>
      </c>
      <c r="C24" s="881">
        <v>39618.044831388237</v>
      </c>
      <c r="D24" s="881">
        <v>41394.945443028257</v>
      </c>
      <c r="E24" s="881">
        <v>42639.522487658622</v>
      </c>
      <c r="F24" s="881">
        <v>626.82470209333405</v>
      </c>
      <c r="G24" s="882">
        <v>1.6076047377198841</v>
      </c>
      <c r="H24" s="881">
        <v>1244.577044630365</v>
      </c>
      <c r="I24" s="880">
        <v>3.0065918225288466</v>
      </c>
      <c r="K24" s="775"/>
      <c r="N24" s="775"/>
      <c r="O24" s="775"/>
      <c r="P24" s="775"/>
      <c r="Q24" s="775"/>
      <c r="R24" s="775"/>
      <c r="S24" s="775"/>
      <c r="T24" s="775"/>
      <c r="U24" s="775"/>
      <c r="V24" s="775"/>
      <c r="W24" s="775"/>
      <c r="X24" s="775"/>
    </row>
    <row r="25" spans="1:24" s="680" customFormat="1" ht="24.75" customHeight="1">
      <c r="A25" s="860" t="s">
        <v>761</v>
      </c>
      <c r="B25" s="878">
        <v>14748.559461089999</v>
      </c>
      <c r="C25" s="878">
        <v>14748.559461089999</v>
      </c>
      <c r="D25" s="878">
        <v>14871.707598090001</v>
      </c>
      <c r="E25" s="878">
        <v>15104.496750090002</v>
      </c>
      <c r="F25" s="878">
        <v>0</v>
      </c>
      <c r="G25" s="879">
        <v>0</v>
      </c>
      <c r="H25" s="878">
        <v>232.7891520000012</v>
      </c>
      <c r="I25" s="877">
        <v>1.56531555280107</v>
      </c>
      <c r="K25" s="775"/>
      <c r="N25" s="775"/>
      <c r="O25" s="775"/>
      <c r="P25" s="775"/>
      <c r="Q25" s="775"/>
      <c r="R25" s="775"/>
      <c r="S25" s="775"/>
      <c r="T25" s="775"/>
      <c r="U25" s="775"/>
      <c r="V25" s="775"/>
      <c r="W25" s="775"/>
      <c r="X25" s="775"/>
    </row>
    <row r="26" spans="1:24" s="680" customFormat="1" ht="24.75" customHeight="1">
      <c r="A26" s="860" t="s">
        <v>760</v>
      </c>
      <c r="B26" s="878">
        <v>8721.3012833315879</v>
      </c>
      <c r="C26" s="878">
        <v>10403.328700039054</v>
      </c>
      <c r="D26" s="878">
        <v>10615.127415033196</v>
      </c>
      <c r="E26" s="878">
        <v>11218.637591748819</v>
      </c>
      <c r="F26" s="878">
        <v>1682.0274167074658</v>
      </c>
      <c r="G26" s="879">
        <v>19.286427128967635</v>
      </c>
      <c r="H26" s="878">
        <v>603.51017671562295</v>
      </c>
      <c r="I26" s="877">
        <v>5.6853785462897868</v>
      </c>
      <c r="K26" s="775"/>
      <c r="N26" s="775"/>
      <c r="O26" s="775"/>
      <c r="P26" s="775"/>
      <c r="Q26" s="775"/>
      <c r="R26" s="775"/>
      <c r="S26" s="775"/>
      <c r="T26" s="775"/>
      <c r="U26" s="775"/>
      <c r="V26" s="775"/>
      <c r="W26" s="775"/>
      <c r="X26" s="775"/>
    </row>
    <row r="27" spans="1:24" s="680" customFormat="1" ht="24.75" customHeight="1">
      <c r="A27" s="860" t="s">
        <v>759</v>
      </c>
      <c r="B27" s="878">
        <v>946.89933982999992</v>
      </c>
      <c r="C27" s="878">
        <v>946.89933982999992</v>
      </c>
      <c r="D27" s="878">
        <v>947.46444314999997</v>
      </c>
      <c r="E27" s="878">
        <v>947.46444314999997</v>
      </c>
      <c r="F27" s="878">
        <v>0</v>
      </c>
      <c r="G27" s="879">
        <v>0</v>
      </c>
      <c r="H27" s="878">
        <v>0</v>
      </c>
      <c r="I27" s="877">
        <v>0</v>
      </c>
      <c r="K27" s="775"/>
      <c r="N27" s="775"/>
      <c r="O27" s="775"/>
      <c r="P27" s="775"/>
      <c r="Q27" s="775"/>
      <c r="R27" s="775"/>
      <c r="S27" s="775"/>
      <c r="T27" s="775"/>
      <c r="U27" s="775"/>
      <c r="V27" s="775"/>
      <c r="W27" s="775"/>
      <c r="X27" s="775"/>
    </row>
    <row r="28" spans="1:24" s="680" customFormat="1" ht="24.75" customHeight="1">
      <c r="A28" s="860" t="s">
        <v>758</v>
      </c>
      <c r="B28" s="878">
        <v>14574.460045043315</v>
      </c>
      <c r="C28" s="878">
        <v>13519.25733042918</v>
      </c>
      <c r="D28" s="878">
        <v>14960.645986755064</v>
      </c>
      <c r="E28" s="878">
        <v>15368.923702669803</v>
      </c>
      <c r="F28" s="878">
        <v>-1055.2027146141354</v>
      </c>
      <c r="G28" s="879">
        <v>-7.2400810139995775</v>
      </c>
      <c r="H28" s="878">
        <v>408.27771591473902</v>
      </c>
      <c r="I28" s="877">
        <v>2.7290112758245519</v>
      </c>
      <c r="K28" s="775"/>
      <c r="N28" s="775"/>
      <c r="O28" s="775"/>
      <c r="P28" s="775"/>
      <c r="Q28" s="775"/>
      <c r="R28" s="775"/>
      <c r="S28" s="775"/>
      <c r="T28" s="775"/>
      <c r="U28" s="775"/>
      <c r="V28" s="775"/>
      <c r="W28" s="775"/>
      <c r="X28" s="775"/>
    </row>
    <row r="29" spans="1:24" s="680" customFormat="1" ht="24.75" customHeight="1">
      <c r="A29" s="763" t="s">
        <v>757</v>
      </c>
      <c r="B29" s="881">
        <v>151789.69520671491</v>
      </c>
      <c r="C29" s="881">
        <v>148655.29932701823</v>
      </c>
      <c r="D29" s="881">
        <v>152599.3695364483</v>
      </c>
      <c r="E29" s="881">
        <v>153841.7162317546</v>
      </c>
      <c r="F29" s="881">
        <v>-3134.3958796966763</v>
      </c>
      <c r="G29" s="882">
        <v>-2.0649595978357405</v>
      </c>
      <c r="H29" s="881">
        <v>1242.3466953063034</v>
      </c>
      <c r="I29" s="880">
        <v>0.81412308522648869</v>
      </c>
      <c r="K29" s="775"/>
      <c r="N29" s="775"/>
      <c r="O29" s="775"/>
      <c r="P29" s="775"/>
      <c r="Q29" s="775"/>
      <c r="R29" s="775"/>
      <c r="S29" s="775"/>
      <c r="T29" s="775"/>
      <c r="U29" s="775"/>
      <c r="V29" s="775"/>
      <c r="W29" s="775"/>
      <c r="X29" s="775"/>
    </row>
    <row r="30" spans="1:24" s="680" customFormat="1" ht="24.75" customHeight="1">
      <c r="A30" s="820" t="s">
        <v>756</v>
      </c>
      <c r="B30" s="881">
        <v>5016.7014880300012</v>
      </c>
      <c r="C30" s="881">
        <v>5862.8372868400011</v>
      </c>
      <c r="D30" s="881">
        <v>6852.6197351400006</v>
      </c>
      <c r="E30" s="881">
        <v>6182.8006383299999</v>
      </c>
      <c r="F30" s="881">
        <v>846.13579880999987</v>
      </c>
      <c r="G30" s="882">
        <v>16.866377256627789</v>
      </c>
      <c r="H30" s="881">
        <v>-669.8190968100007</v>
      </c>
      <c r="I30" s="880">
        <v>-9.7746427307966783</v>
      </c>
      <c r="K30" s="775"/>
      <c r="N30" s="775"/>
      <c r="O30" s="775"/>
      <c r="P30" s="775"/>
      <c r="Q30" s="775"/>
      <c r="R30" s="775"/>
      <c r="S30" s="775"/>
      <c r="T30" s="775"/>
      <c r="U30" s="775"/>
      <c r="V30" s="775"/>
      <c r="W30" s="775"/>
      <c r="X30" s="775"/>
    </row>
    <row r="31" spans="1:24" s="680" customFormat="1" ht="24.75" customHeight="1">
      <c r="A31" s="757" t="s">
        <v>755</v>
      </c>
      <c r="B31" s="878">
        <v>1588.31289591</v>
      </c>
      <c r="C31" s="878">
        <v>1648.3950022800004</v>
      </c>
      <c r="D31" s="878">
        <v>1724.7051717099998</v>
      </c>
      <c r="E31" s="878">
        <v>1408.0722801599998</v>
      </c>
      <c r="F31" s="878">
        <v>60.082106370000474</v>
      </c>
      <c r="G31" s="879">
        <v>3.7827626108631032</v>
      </c>
      <c r="H31" s="878">
        <v>-316.63289155000007</v>
      </c>
      <c r="I31" s="877">
        <v>-18.358667715715544</v>
      </c>
      <c r="K31" s="775"/>
      <c r="N31" s="775"/>
      <c r="O31" s="775"/>
      <c r="P31" s="775"/>
      <c r="Q31" s="775"/>
      <c r="R31" s="775"/>
      <c r="S31" s="775"/>
      <c r="T31" s="775"/>
      <c r="U31" s="775"/>
      <c r="V31" s="775"/>
      <c r="W31" s="775"/>
      <c r="X31" s="775"/>
    </row>
    <row r="32" spans="1:24" s="680" customFormat="1" ht="24.75" customHeight="1">
      <c r="A32" s="757" t="s">
        <v>754</v>
      </c>
      <c r="B32" s="878">
        <v>3427.8845721200005</v>
      </c>
      <c r="C32" s="878">
        <v>4213.9622645600002</v>
      </c>
      <c r="D32" s="878">
        <v>5127.3412954300002</v>
      </c>
      <c r="E32" s="878">
        <v>4774.12565017</v>
      </c>
      <c r="F32" s="878">
        <v>786.07769243999974</v>
      </c>
      <c r="G32" s="879">
        <v>22.931860040836913</v>
      </c>
      <c r="H32" s="878">
        <v>-353.2156452600002</v>
      </c>
      <c r="I32" s="877">
        <v>-6.8888654939904495</v>
      </c>
      <c r="K32" s="775"/>
      <c r="N32" s="775"/>
      <c r="O32" s="775"/>
      <c r="P32" s="775"/>
      <c r="Q32" s="775"/>
      <c r="R32" s="775"/>
      <c r="S32" s="775"/>
      <c r="T32" s="775"/>
      <c r="U32" s="775"/>
      <c r="V32" s="775"/>
      <c r="W32" s="775"/>
      <c r="X32" s="775"/>
    </row>
    <row r="33" spans="1:24" s="680" customFormat="1" ht="24.75" customHeight="1">
      <c r="A33" s="757" t="s">
        <v>753</v>
      </c>
      <c r="B33" s="878">
        <v>6.0019999999999997E-2</v>
      </c>
      <c r="C33" s="878">
        <v>3.6019999999999996E-2</v>
      </c>
      <c r="D33" s="878">
        <v>0.12926799999999999</v>
      </c>
      <c r="E33" s="878">
        <v>0.15870799999999999</v>
      </c>
      <c r="F33" s="878">
        <v>-2.4E-2</v>
      </c>
      <c r="G33" s="879">
        <v>-39.98667110963013</v>
      </c>
      <c r="H33" s="878">
        <v>2.9439999999999994E-2</v>
      </c>
      <c r="I33" s="877">
        <v>22.774391187300797</v>
      </c>
      <c r="K33" s="775"/>
      <c r="N33" s="775"/>
      <c r="O33" s="775"/>
      <c r="P33" s="775"/>
      <c r="Q33" s="775"/>
      <c r="R33" s="775"/>
      <c r="S33" s="775"/>
      <c r="T33" s="775"/>
      <c r="U33" s="775"/>
      <c r="V33" s="775"/>
      <c r="W33" s="775"/>
      <c r="X33" s="775"/>
    </row>
    <row r="34" spans="1:24" s="680" customFormat="1" ht="24.75" customHeight="1">
      <c r="A34" s="757" t="s">
        <v>752</v>
      </c>
      <c r="B34" s="878">
        <v>0</v>
      </c>
      <c r="C34" s="878">
        <v>0</v>
      </c>
      <c r="D34" s="878">
        <v>0</v>
      </c>
      <c r="E34" s="878">
        <v>0</v>
      </c>
      <c r="F34" s="878">
        <v>0</v>
      </c>
      <c r="G34" s="879"/>
      <c r="H34" s="878">
        <v>0</v>
      </c>
      <c r="I34" s="877"/>
      <c r="K34" s="775"/>
      <c r="N34" s="775"/>
      <c r="O34" s="775"/>
      <c r="P34" s="775"/>
      <c r="Q34" s="775"/>
      <c r="R34" s="775"/>
      <c r="S34" s="775"/>
      <c r="T34" s="775"/>
      <c r="U34" s="775"/>
      <c r="V34" s="775"/>
      <c r="W34" s="775"/>
      <c r="X34" s="775"/>
    </row>
    <row r="35" spans="1:24" s="680" customFormat="1" ht="24.75" customHeight="1">
      <c r="A35" s="757" t="s">
        <v>751</v>
      </c>
      <c r="B35" s="878">
        <v>0.44400000000000001</v>
      </c>
      <c r="C35" s="878">
        <v>0.44400000000000001</v>
      </c>
      <c r="D35" s="878">
        <v>0.44400000000000001</v>
      </c>
      <c r="E35" s="878">
        <v>0.44400000000000001</v>
      </c>
      <c r="F35" s="878">
        <v>0</v>
      </c>
      <c r="G35" s="879">
        <v>0</v>
      </c>
      <c r="H35" s="878">
        <v>0</v>
      </c>
      <c r="I35" s="877">
        <v>0</v>
      </c>
      <c r="K35" s="775"/>
      <c r="N35" s="775"/>
      <c r="O35" s="775"/>
      <c r="P35" s="775"/>
      <c r="Q35" s="775"/>
      <c r="R35" s="775"/>
      <c r="S35" s="775"/>
      <c r="T35" s="775"/>
      <c r="U35" s="775"/>
      <c r="V35" s="775"/>
      <c r="W35" s="775"/>
      <c r="X35" s="775"/>
    </row>
    <row r="36" spans="1:24" s="680" customFormat="1" ht="24.75" customHeight="1">
      <c r="A36" s="820" t="s">
        <v>750</v>
      </c>
      <c r="B36" s="881">
        <v>139546.21480625001</v>
      </c>
      <c r="C36" s="881">
        <v>134743.11022997001</v>
      </c>
      <c r="D36" s="881">
        <v>138187.48062834001</v>
      </c>
      <c r="E36" s="881">
        <v>137333.236956234</v>
      </c>
      <c r="F36" s="881">
        <v>-4803.1045762799913</v>
      </c>
      <c r="G36" s="882">
        <v>-3.4419454393290136</v>
      </c>
      <c r="H36" s="881">
        <v>-854.24367210600758</v>
      </c>
      <c r="I36" s="880">
        <v>-0.61817732563163619</v>
      </c>
      <c r="K36" s="775"/>
      <c r="N36" s="775"/>
      <c r="O36" s="775"/>
      <c r="P36" s="775"/>
      <c r="Q36" s="775"/>
      <c r="R36" s="775"/>
      <c r="S36" s="775"/>
      <c r="T36" s="775"/>
      <c r="U36" s="775"/>
      <c r="V36" s="775"/>
      <c r="W36" s="775"/>
      <c r="X36" s="775"/>
    </row>
    <row r="37" spans="1:24" s="680" customFormat="1" ht="24.75" customHeight="1">
      <c r="A37" s="757" t="s">
        <v>749</v>
      </c>
      <c r="B37" s="878">
        <v>22182.400000000001</v>
      </c>
      <c r="C37" s="878">
        <v>21525.925000000003</v>
      </c>
      <c r="D37" s="878">
        <v>20028.699999999997</v>
      </c>
      <c r="E37" s="878">
        <v>20458.699999999997</v>
      </c>
      <c r="F37" s="878">
        <v>-656.47499999999854</v>
      </c>
      <c r="G37" s="879">
        <v>-2.9594408179457519</v>
      </c>
      <c r="H37" s="878">
        <v>430</v>
      </c>
      <c r="I37" s="877">
        <v>2.1469191709896305</v>
      </c>
      <c r="K37" s="775"/>
      <c r="N37" s="775"/>
      <c r="O37" s="775"/>
      <c r="P37" s="775"/>
      <c r="Q37" s="775"/>
      <c r="R37" s="775"/>
      <c r="S37" s="775"/>
      <c r="T37" s="775"/>
      <c r="U37" s="775"/>
      <c r="V37" s="775"/>
      <c r="W37" s="775"/>
      <c r="X37" s="775"/>
    </row>
    <row r="38" spans="1:24" s="680" customFormat="1" ht="24.75" customHeight="1">
      <c r="A38" s="758" t="s">
        <v>748</v>
      </c>
      <c r="B38" s="878">
        <v>113.050685</v>
      </c>
      <c r="C38" s="878">
        <v>111.35905600000001</v>
      </c>
      <c r="D38" s="878">
        <v>94.441383670000008</v>
      </c>
      <c r="E38" s="878">
        <v>168.80038367</v>
      </c>
      <c r="F38" s="878">
        <v>-1.6916289999999918</v>
      </c>
      <c r="G38" s="879">
        <v>-1.4963456435491673</v>
      </c>
      <c r="H38" s="878">
        <v>74.358999999999995</v>
      </c>
      <c r="I38" s="877">
        <v>78.735610502941697</v>
      </c>
      <c r="K38" s="775"/>
      <c r="N38" s="775"/>
      <c r="O38" s="775"/>
      <c r="P38" s="775"/>
      <c r="Q38" s="775"/>
      <c r="R38" s="775"/>
      <c r="S38" s="775"/>
      <c r="T38" s="775"/>
      <c r="U38" s="775"/>
      <c r="V38" s="775"/>
      <c r="W38" s="775"/>
      <c r="X38" s="775"/>
    </row>
    <row r="39" spans="1:24" s="680" customFormat="1" ht="24.75" customHeight="1">
      <c r="A39" s="838" t="s">
        <v>747</v>
      </c>
      <c r="B39" s="878">
        <v>19556.295445695956</v>
      </c>
      <c r="C39" s="878">
        <v>14297.911339133887</v>
      </c>
      <c r="D39" s="878">
        <v>18676.803980982841</v>
      </c>
      <c r="E39" s="878">
        <v>15566.530463167324</v>
      </c>
      <c r="F39" s="878">
        <v>-5258.3841065620691</v>
      </c>
      <c r="G39" s="879">
        <v>-26.888446849064962</v>
      </c>
      <c r="H39" s="878">
        <v>-3110.2735178155162</v>
      </c>
      <c r="I39" s="877">
        <v>-16.653135734478283</v>
      </c>
      <c r="K39" s="775"/>
      <c r="N39" s="775"/>
      <c r="O39" s="775"/>
      <c r="P39" s="775"/>
      <c r="Q39" s="775"/>
      <c r="R39" s="775"/>
      <c r="S39" s="775"/>
      <c r="T39" s="775"/>
      <c r="U39" s="775"/>
      <c r="V39" s="775"/>
      <c r="W39" s="775"/>
      <c r="X39" s="775"/>
    </row>
    <row r="40" spans="1:24" s="680" customFormat="1" ht="24.75" customHeight="1">
      <c r="A40" s="716" t="s">
        <v>746</v>
      </c>
      <c r="B40" s="878">
        <v>0</v>
      </c>
      <c r="C40" s="878">
        <v>0</v>
      </c>
      <c r="D40" s="878">
        <v>0</v>
      </c>
      <c r="E40" s="878">
        <v>0</v>
      </c>
      <c r="F40" s="878">
        <v>0</v>
      </c>
      <c r="G40" s="879"/>
      <c r="H40" s="878">
        <v>0</v>
      </c>
      <c r="I40" s="877"/>
      <c r="K40" s="775"/>
      <c r="N40" s="775"/>
      <c r="O40" s="775"/>
      <c r="P40" s="775"/>
      <c r="Q40" s="775"/>
      <c r="R40" s="775"/>
      <c r="S40" s="775"/>
      <c r="T40" s="775"/>
      <c r="U40" s="775"/>
      <c r="V40" s="775"/>
      <c r="W40" s="775"/>
      <c r="X40" s="775"/>
    </row>
    <row r="41" spans="1:24" s="680" customFormat="1" ht="24.75" customHeight="1">
      <c r="A41" s="836" t="s">
        <v>745</v>
      </c>
      <c r="B41" s="878">
        <v>19556.295445695956</v>
      </c>
      <c r="C41" s="878">
        <v>14297.911339133887</v>
      </c>
      <c r="D41" s="878">
        <v>18676.803980982841</v>
      </c>
      <c r="E41" s="878">
        <v>15566.530463167324</v>
      </c>
      <c r="F41" s="878">
        <v>-5258.3841065620691</v>
      </c>
      <c r="G41" s="879">
        <v>-26.888446849064962</v>
      </c>
      <c r="H41" s="878">
        <v>-3110.2735178155162</v>
      </c>
      <c r="I41" s="877">
        <v>-16.653135734478283</v>
      </c>
      <c r="K41" s="775"/>
      <c r="N41" s="775"/>
      <c r="O41" s="775"/>
      <c r="P41" s="775"/>
      <c r="Q41" s="775"/>
      <c r="R41" s="775"/>
      <c r="S41" s="775"/>
      <c r="T41" s="775"/>
      <c r="U41" s="775"/>
      <c r="V41" s="775"/>
      <c r="W41" s="775"/>
      <c r="X41" s="775"/>
    </row>
    <row r="42" spans="1:24" s="680" customFormat="1" ht="24.75" customHeight="1">
      <c r="A42" s="715" t="s">
        <v>744</v>
      </c>
      <c r="B42" s="878">
        <v>97694.468675554046</v>
      </c>
      <c r="C42" s="878">
        <v>98807.914834836105</v>
      </c>
      <c r="D42" s="878">
        <v>99387.535263687168</v>
      </c>
      <c r="E42" s="878">
        <v>101139.20610939668</v>
      </c>
      <c r="F42" s="878">
        <v>1113.4461592820589</v>
      </c>
      <c r="G42" s="879">
        <v>1.1397228260484671</v>
      </c>
      <c r="H42" s="878">
        <v>1751.6708457095083</v>
      </c>
      <c r="I42" s="877">
        <v>1.7624653243106525</v>
      </c>
      <c r="K42" s="775"/>
      <c r="N42" s="775"/>
      <c r="O42" s="775"/>
      <c r="P42" s="775"/>
      <c r="Q42" s="775"/>
      <c r="R42" s="775"/>
      <c r="S42" s="775"/>
      <c r="T42" s="775"/>
      <c r="U42" s="775"/>
      <c r="V42" s="775"/>
      <c r="W42" s="775"/>
      <c r="X42" s="775"/>
    </row>
    <row r="43" spans="1:24" s="680" customFormat="1" ht="24.75" customHeight="1">
      <c r="A43" s="716" t="s">
        <v>743</v>
      </c>
      <c r="B43" s="878">
        <v>88606.387847933962</v>
      </c>
      <c r="C43" s="878">
        <v>88547.072784456657</v>
      </c>
      <c r="D43" s="878">
        <v>89160.358146735176</v>
      </c>
      <c r="E43" s="878">
        <v>89446.08093584716</v>
      </c>
      <c r="F43" s="878">
        <v>-59.315063477304648</v>
      </c>
      <c r="G43" s="879">
        <v>-6.6942197868511466E-2</v>
      </c>
      <c r="H43" s="878">
        <v>285.72278911198373</v>
      </c>
      <c r="I43" s="877">
        <v>0.32045944526350711</v>
      </c>
      <c r="K43" s="775"/>
      <c r="N43" s="775"/>
      <c r="O43" s="775"/>
      <c r="P43" s="775"/>
      <c r="Q43" s="775"/>
      <c r="R43" s="775"/>
      <c r="S43" s="775"/>
      <c r="T43" s="775"/>
      <c r="U43" s="775"/>
      <c r="V43" s="775"/>
      <c r="W43" s="775"/>
      <c r="X43" s="775"/>
    </row>
    <row r="44" spans="1:24" s="680" customFormat="1" ht="24.75" customHeight="1">
      <c r="A44" s="837" t="s">
        <v>742</v>
      </c>
      <c r="B44" s="878">
        <v>23267.990941223965</v>
      </c>
      <c r="C44" s="878">
        <v>24510.986398386682</v>
      </c>
      <c r="D44" s="878">
        <v>33204.110010645185</v>
      </c>
      <c r="E44" s="878">
        <v>32360.892251715166</v>
      </c>
      <c r="F44" s="878">
        <v>1242.9954571627168</v>
      </c>
      <c r="G44" s="879">
        <v>5.3420832950407346</v>
      </c>
      <c r="H44" s="878">
        <v>-843.21775893001904</v>
      </c>
      <c r="I44" s="877">
        <v>-2.539498148451155</v>
      </c>
      <c r="K44" s="775"/>
      <c r="N44" s="775"/>
      <c r="O44" s="775"/>
      <c r="P44" s="775"/>
      <c r="Q44" s="775"/>
      <c r="R44" s="775"/>
      <c r="S44" s="775"/>
      <c r="T44" s="775"/>
      <c r="U44" s="775"/>
      <c r="V44" s="775"/>
      <c r="W44" s="775"/>
      <c r="X44" s="775"/>
    </row>
    <row r="45" spans="1:24" s="680" customFormat="1" ht="24.75" customHeight="1">
      <c r="A45" s="837" t="s">
        <v>741</v>
      </c>
      <c r="B45" s="878">
        <v>65338.39690670999</v>
      </c>
      <c r="C45" s="878">
        <v>64036.086386069983</v>
      </c>
      <c r="D45" s="878">
        <v>55956.248136090006</v>
      </c>
      <c r="E45" s="878">
        <v>57085.188684131987</v>
      </c>
      <c r="F45" s="878">
        <v>-1302.3105206400069</v>
      </c>
      <c r="G45" s="879">
        <v>-1.9931779509366334</v>
      </c>
      <c r="H45" s="878">
        <v>1128.9405480419809</v>
      </c>
      <c r="I45" s="877">
        <v>2.0175415358376219</v>
      </c>
      <c r="K45" s="775"/>
      <c r="N45" s="775"/>
      <c r="O45" s="775"/>
      <c r="P45" s="775"/>
      <c r="Q45" s="775"/>
      <c r="R45" s="775"/>
      <c r="S45" s="775"/>
      <c r="T45" s="775"/>
      <c r="U45" s="775"/>
      <c r="V45" s="775"/>
      <c r="W45" s="775"/>
      <c r="X45" s="775"/>
    </row>
    <row r="46" spans="1:24" s="680" customFormat="1" ht="24.75" customHeight="1">
      <c r="A46" s="836" t="s">
        <v>740</v>
      </c>
      <c r="B46" s="878">
        <v>9088.080827620086</v>
      </c>
      <c r="C46" s="878">
        <v>10260.842050379442</v>
      </c>
      <c r="D46" s="878">
        <v>10227.177116951989</v>
      </c>
      <c r="E46" s="878">
        <v>11693.12517354951</v>
      </c>
      <c r="F46" s="878">
        <v>1172.7612227593563</v>
      </c>
      <c r="G46" s="879">
        <v>12.904388121143832</v>
      </c>
      <c r="H46" s="878">
        <v>1465.9480565975209</v>
      </c>
      <c r="I46" s="877">
        <v>14.333848332084212</v>
      </c>
      <c r="K46" s="775"/>
      <c r="N46" s="775"/>
      <c r="O46" s="775"/>
      <c r="P46" s="775"/>
      <c r="Q46" s="775"/>
      <c r="R46" s="775"/>
      <c r="S46" s="775"/>
      <c r="T46" s="775"/>
      <c r="U46" s="775"/>
      <c r="V46" s="775"/>
      <c r="W46" s="775"/>
      <c r="X46" s="775"/>
    </row>
    <row r="47" spans="1:24" s="680" customFormat="1" ht="24.75" customHeight="1">
      <c r="A47" s="758" t="s">
        <v>739</v>
      </c>
      <c r="B47" s="878">
        <v>0</v>
      </c>
      <c r="C47" s="878">
        <v>0</v>
      </c>
      <c r="D47" s="878">
        <v>0</v>
      </c>
      <c r="E47" s="878">
        <v>0</v>
      </c>
      <c r="F47" s="878">
        <v>0</v>
      </c>
      <c r="G47" s="879"/>
      <c r="H47" s="878">
        <v>0</v>
      </c>
      <c r="I47" s="877"/>
      <c r="K47" s="775"/>
      <c r="N47" s="775"/>
      <c r="O47" s="775"/>
      <c r="P47" s="775"/>
      <c r="Q47" s="775"/>
      <c r="R47" s="775"/>
      <c r="S47" s="775"/>
      <c r="T47" s="775"/>
      <c r="U47" s="775"/>
      <c r="V47" s="775"/>
      <c r="W47" s="775"/>
      <c r="X47" s="775"/>
    </row>
    <row r="48" spans="1:24" s="680" customFormat="1" ht="24.75" customHeight="1">
      <c r="A48" s="851" t="s">
        <v>738</v>
      </c>
      <c r="B48" s="875">
        <v>0</v>
      </c>
      <c r="C48" s="875">
        <v>0</v>
      </c>
      <c r="D48" s="875">
        <v>0</v>
      </c>
      <c r="E48" s="875">
        <v>0</v>
      </c>
      <c r="F48" s="875">
        <v>0</v>
      </c>
      <c r="G48" s="876"/>
      <c r="H48" s="875">
        <v>0</v>
      </c>
      <c r="I48" s="874"/>
      <c r="K48" s="775"/>
      <c r="N48" s="775"/>
      <c r="O48" s="775"/>
      <c r="P48" s="775"/>
      <c r="Q48" s="775"/>
      <c r="R48" s="775"/>
      <c r="S48" s="775"/>
      <c r="T48" s="775"/>
      <c r="U48" s="775"/>
      <c r="V48" s="775"/>
      <c r="W48" s="775"/>
      <c r="X48" s="775"/>
    </row>
    <row r="49" spans="1:24" s="680" customFormat="1" ht="21.75" customHeight="1" thickBot="1">
      <c r="A49" s="847" t="s">
        <v>737</v>
      </c>
      <c r="B49" s="873">
        <v>7226.7789028457182</v>
      </c>
      <c r="C49" s="872">
        <v>8049.351804947145</v>
      </c>
      <c r="D49" s="870">
        <v>7559.2691820046057</v>
      </c>
      <c r="E49" s="870">
        <v>10325.678649042296</v>
      </c>
      <c r="F49" s="870">
        <v>822.57290210142673</v>
      </c>
      <c r="G49" s="871">
        <v>11.382289581012625</v>
      </c>
      <c r="H49" s="870">
        <v>2766.4094670376908</v>
      </c>
      <c r="I49" s="869">
        <v>36.596255543106352</v>
      </c>
      <c r="K49" s="775"/>
      <c r="R49" s="775"/>
      <c r="S49" s="775"/>
      <c r="T49" s="775"/>
      <c r="U49" s="775"/>
      <c r="V49" s="775"/>
      <c r="W49" s="775"/>
      <c r="X49" s="775"/>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topLeftCell="A10" zoomScale="90" zoomScaleNormal="90" workbookViewId="0">
      <selection activeCell="N12" sqref="N12"/>
    </sheetView>
  </sheetViews>
  <sheetFormatPr defaultRowHeight="15.6"/>
  <cols>
    <col min="1" max="1" width="32.44140625" style="774" customWidth="1"/>
    <col min="2" max="6" width="12.6640625" style="774" customWidth="1"/>
    <col min="7" max="7" width="8.88671875" style="883" customWidth="1"/>
    <col min="8" max="8" width="12.33203125" style="774" customWidth="1"/>
    <col min="9" max="9" width="10.109375" style="883" customWidth="1"/>
    <col min="10" max="12" width="8.88671875" style="774"/>
    <col min="13" max="13" width="10.6640625" style="774" bestFit="1" customWidth="1"/>
    <col min="14" max="256" width="8.88671875" style="774"/>
    <col min="257" max="257" width="32.44140625" style="774" customWidth="1"/>
    <col min="258" max="261" width="9.44140625" style="774" bestFit="1" customWidth="1"/>
    <col min="262" max="262" width="8.44140625" style="774" bestFit="1" customWidth="1"/>
    <col min="263" max="263" width="7.109375" style="774" bestFit="1" customWidth="1"/>
    <col min="264" max="264" width="8.88671875" style="774" customWidth="1"/>
    <col min="265" max="265" width="7.109375" style="774" bestFit="1" customWidth="1"/>
    <col min="266" max="512" width="8.88671875" style="774"/>
    <col min="513" max="513" width="32.44140625" style="774" customWidth="1"/>
    <col min="514" max="517" width="9.44140625" style="774" bestFit="1" customWidth="1"/>
    <col min="518" max="518" width="8.44140625" style="774" bestFit="1" customWidth="1"/>
    <col min="519" max="519" width="7.109375" style="774" bestFit="1" customWidth="1"/>
    <col min="520" max="520" width="8.88671875" style="774" customWidth="1"/>
    <col min="521" max="521" width="7.109375" style="774" bestFit="1" customWidth="1"/>
    <col min="522" max="768" width="8.88671875" style="774"/>
    <col min="769" max="769" width="32.44140625" style="774" customWidth="1"/>
    <col min="770" max="773" width="9.44140625" style="774" bestFit="1" customWidth="1"/>
    <col min="774" max="774" width="8.44140625" style="774" bestFit="1" customWidth="1"/>
    <col min="775" max="775" width="7.109375" style="774" bestFit="1" customWidth="1"/>
    <col min="776" max="776" width="8.88671875" style="774" customWidth="1"/>
    <col min="777" max="777" width="7.109375" style="774" bestFit="1" customWidth="1"/>
    <col min="778" max="1024" width="8.88671875" style="774"/>
    <col min="1025" max="1025" width="32.44140625" style="774" customWidth="1"/>
    <col min="1026" max="1029" width="9.44140625" style="774" bestFit="1" customWidth="1"/>
    <col min="1030" max="1030" width="8.44140625" style="774" bestFit="1" customWidth="1"/>
    <col min="1031" max="1031" width="7.109375" style="774" bestFit="1" customWidth="1"/>
    <col min="1032" max="1032" width="8.88671875" style="774" customWidth="1"/>
    <col min="1033" max="1033" width="7.109375" style="774" bestFit="1" customWidth="1"/>
    <col min="1034" max="1280" width="8.88671875" style="774"/>
    <col min="1281" max="1281" width="32.44140625" style="774" customWidth="1"/>
    <col min="1282" max="1285" width="9.44140625" style="774" bestFit="1" customWidth="1"/>
    <col min="1286" max="1286" width="8.44140625" style="774" bestFit="1" customWidth="1"/>
    <col min="1287" max="1287" width="7.109375" style="774" bestFit="1" customWidth="1"/>
    <col min="1288" max="1288" width="8.88671875" style="774" customWidth="1"/>
    <col min="1289" max="1289" width="7.109375" style="774" bestFit="1" customWidth="1"/>
    <col min="1290" max="1536" width="8.88671875" style="774"/>
    <col min="1537" max="1537" width="32.44140625" style="774" customWidth="1"/>
    <col min="1538" max="1541" width="9.44140625" style="774" bestFit="1" customWidth="1"/>
    <col min="1542" max="1542" width="8.44140625" style="774" bestFit="1" customWidth="1"/>
    <col min="1543" max="1543" width="7.109375" style="774" bestFit="1" customWidth="1"/>
    <col min="1544" max="1544" width="8.88671875" style="774" customWidth="1"/>
    <col min="1545" max="1545" width="7.109375" style="774" bestFit="1" customWidth="1"/>
    <col min="1546" max="1792" width="8.88671875" style="774"/>
    <col min="1793" max="1793" width="32.44140625" style="774" customWidth="1"/>
    <col min="1794" max="1797" width="9.44140625" style="774" bestFit="1" customWidth="1"/>
    <col min="1798" max="1798" width="8.44140625" style="774" bestFit="1" customWidth="1"/>
    <col min="1799" max="1799" width="7.109375" style="774" bestFit="1" customWidth="1"/>
    <col min="1800" max="1800" width="8.88671875" style="774" customWidth="1"/>
    <col min="1801" max="1801" width="7.109375" style="774" bestFit="1" customWidth="1"/>
    <col min="1802" max="2048" width="8.88671875" style="774"/>
    <col min="2049" max="2049" width="32.44140625" style="774" customWidth="1"/>
    <col min="2050" max="2053" width="9.44140625" style="774" bestFit="1" customWidth="1"/>
    <col min="2054" max="2054" width="8.44140625" style="774" bestFit="1" customWidth="1"/>
    <col min="2055" max="2055" width="7.109375" style="774" bestFit="1" customWidth="1"/>
    <col min="2056" max="2056" width="8.88671875" style="774" customWidth="1"/>
    <col min="2057" max="2057" width="7.109375" style="774" bestFit="1" customWidth="1"/>
    <col min="2058" max="2304" width="8.88671875" style="774"/>
    <col min="2305" max="2305" width="32.44140625" style="774" customWidth="1"/>
    <col min="2306" max="2309" width="9.44140625" style="774" bestFit="1" customWidth="1"/>
    <col min="2310" max="2310" width="8.44140625" style="774" bestFit="1" customWidth="1"/>
    <col min="2311" max="2311" width="7.109375" style="774" bestFit="1" customWidth="1"/>
    <col min="2312" max="2312" width="8.88671875" style="774" customWidth="1"/>
    <col min="2313" max="2313" width="7.109375" style="774" bestFit="1" customWidth="1"/>
    <col min="2314" max="2560" width="8.88671875" style="774"/>
    <col min="2561" max="2561" width="32.44140625" style="774" customWidth="1"/>
    <col min="2562" max="2565" width="9.44140625" style="774" bestFit="1" customWidth="1"/>
    <col min="2566" max="2566" width="8.44140625" style="774" bestFit="1" customWidth="1"/>
    <col min="2567" max="2567" width="7.109375" style="774" bestFit="1" customWidth="1"/>
    <col min="2568" max="2568" width="8.88671875" style="774" customWidth="1"/>
    <col min="2569" max="2569" width="7.109375" style="774" bestFit="1" customWidth="1"/>
    <col min="2570" max="2816" width="8.88671875" style="774"/>
    <col min="2817" max="2817" width="32.44140625" style="774" customWidth="1"/>
    <col min="2818" max="2821" width="9.44140625" style="774" bestFit="1" customWidth="1"/>
    <col min="2822" max="2822" width="8.44140625" style="774" bestFit="1" customWidth="1"/>
    <col min="2823" max="2823" width="7.109375" style="774" bestFit="1" customWidth="1"/>
    <col min="2824" max="2824" width="8.88671875" style="774" customWidth="1"/>
    <col min="2825" max="2825" width="7.109375" style="774" bestFit="1" customWidth="1"/>
    <col min="2826" max="3072" width="8.88671875" style="774"/>
    <col min="3073" max="3073" width="32.44140625" style="774" customWidth="1"/>
    <col min="3074" max="3077" width="9.44140625" style="774" bestFit="1" customWidth="1"/>
    <col min="3078" max="3078" width="8.44140625" style="774" bestFit="1" customWidth="1"/>
    <col min="3079" max="3079" width="7.109375" style="774" bestFit="1" customWidth="1"/>
    <col min="3080" max="3080" width="8.88671875" style="774" customWidth="1"/>
    <col min="3081" max="3081" width="7.109375" style="774" bestFit="1" customWidth="1"/>
    <col min="3082" max="3328" width="8.88671875" style="774"/>
    <col min="3329" max="3329" width="32.44140625" style="774" customWidth="1"/>
    <col min="3330" max="3333" width="9.44140625" style="774" bestFit="1" customWidth="1"/>
    <col min="3334" max="3334" width="8.44140625" style="774" bestFit="1" customWidth="1"/>
    <col min="3335" max="3335" width="7.109375" style="774" bestFit="1" customWidth="1"/>
    <col min="3336" max="3336" width="8.88671875" style="774" customWidth="1"/>
    <col min="3337" max="3337" width="7.109375" style="774" bestFit="1" customWidth="1"/>
    <col min="3338" max="3584" width="8.88671875" style="774"/>
    <col min="3585" max="3585" width="32.44140625" style="774" customWidth="1"/>
    <col min="3586" max="3589" width="9.44140625" style="774" bestFit="1" customWidth="1"/>
    <col min="3590" max="3590" width="8.44140625" style="774" bestFit="1" customWidth="1"/>
    <col min="3591" max="3591" width="7.109375" style="774" bestFit="1" customWidth="1"/>
    <col min="3592" max="3592" width="8.88671875" style="774" customWidth="1"/>
    <col min="3593" max="3593" width="7.109375" style="774" bestFit="1" customWidth="1"/>
    <col min="3594" max="3840" width="8.88671875" style="774"/>
    <col min="3841" max="3841" width="32.44140625" style="774" customWidth="1"/>
    <col min="3842" max="3845" width="9.44140625" style="774" bestFit="1" customWidth="1"/>
    <col min="3846" max="3846" width="8.44140625" style="774" bestFit="1" customWidth="1"/>
    <col min="3847" max="3847" width="7.109375" style="774" bestFit="1" customWidth="1"/>
    <col min="3848" max="3848" width="8.88671875" style="774" customWidth="1"/>
    <col min="3849" max="3849" width="7.109375" style="774" bestFit="1" customWidth="1"/>
    <col min="3850" max="4096" width="8.88671875" style="774"/>
    <col min="4097" max="4097" width="32.44140625" style="774" customWidth="1"/>
    <col min="4098" max="4101" width="9.44140625" style="774" bestFit="1" customWidth="1"/>
    <col min="4102" max="4102" width="8.44140625" style="774" bestFit="1" customWidth="1"/>
    <col min="4103" max="4103" width="7.109375" style="774" bestFit="1" customWidth="1"/>
    <col min="4104" max="4104" width="8.88671875" style="774" customWidth="1"/>
    <col min="4105" max="4105" width="7.109375" style="774" bestFit="1" customWidth="1"/>
    <col min="4106" max="4352" width="8.88671875" style="774"/>
    <col min="4353" max="4353" width="32.44140625" style="774" customWidth="1"/>
    <col min="4354" max="4357" width="9.44140625" style="774" bestFit="1" customWidth="1"/>
    <col min="4358" max="4358" width="8.44140625" style="774" bestFit="1" customWidth="1"/>
    <col min="4359" max="4359" width="7.109375" style="774" bestFit="1" customWidth="1"/>
    <col min="4360" max="4360" width="8.88671875" style="774" customWidth="1"/>
    <col min="4361" max="4361" width="7.109375" style="774" bestFit="1" customWidth="1"/>
    <col min="4362" max="4608" width="8.88671875" style="774"/>
    <col min="4609" max="4609" width="32.44140625" style="774" customWidth="1"/>
    <col min="4610" max="4613" width="9.44140625" style="774" bestFit="1" customWidth="1"/>
    <col min="4614" max="4614" width="8.44140625" style="774" bestFit="1" customWidth="1"/>
    <col min="4615" max="4615" width="7.109375" style="774" bestFit="1" customWidth="1"/>
    <col min="4616" max="4616" width="8.88671875" style="774" customWidth="1"/>
    <col min="4617" max="4617" width="7.109375" style="774" bestFit="1" customWidth="1"/>
    <col min="4618" max="4864" width="8.88671875" style="774"/>
    <col min="4865" max="4865" width="32.44140625" style="774" customWidth="1"/>
    <col min="4866" max="4869" width="9.44140625" style="774" bestFit="1" customWidth="1"/>
    <col min="4870" max="4870" width="8.44140625" style="774" bestFit="1" customWidth="1"/>
    <col min="4871" max="4871" width="7.109375" style="774" bestFit="1" customWidth="1"/>
    <col min="4872" max="4872" width="8.88671875" style="774" customWidth="1"/>
    <col min="4873" max="4873" width="7.109375" style="774" bestFit="1" customWidth="1"/>
    <col min="4874" max="5120" width="8.88671875" style="774"/>
    <col min="5121" max="5121" width="32.44140625" style="774" customWidth="1"/>
    <col min="5122" max="5125" width="9.44140625" style="774" bestFit="1" customWidth="1"/>
    <col min="5126" max="5126" width="8.44140625" style="774" bestFit="1" customWidth="1"/>
    <col min="5127" max="5127" width="7.109375" style="774" bestFit="1" customWidth="1"/>
    <col min="5128" max="5128" width="8.88671875" style="774" customWidth="1"/>
    <col min="5129" max="5129" width="7.109375" style="774" bestFit="1" customWidth="1"/>
    <col min="5130" max="5376" width="8.88671875" style="774"/>
    <col min="5377" max="5377" width="32.44140625" style="774" customWidth="1"/>
    <col min="5378" max="5381" width="9.44140625" style="774" bestFit="1" customWidth="1"/>
    <col min="5382" max="5382" width="8.44140625" style="774" bestFit="1" customWidth="1"/>
    <col min="5383" max="5383" width="7.109375" style="774" bestFit="1" customWidth="1"/>
    <col min="5384" max="5384" width="8.88671875" style="774" customWidth="1"/>
    <col min="5385" max="5385" width="7.109375" style="774" bestFit="1" customWidth="1"/>
    <col min="5386" max="5632" width="8.88671875" style="774"/>
    <col min="5633" max="5633" width="32.44140625" style="774" customWidth="1"/>
    <col min="5634" max="5637" width="9.44140625" style="774" bestFit="1" customWidth="1"/>
    <col min="5638" max="5638" width="8.44140625" style="774" bestFit="1" customWidth="1"/>
    <col min="5639" max="5639" width="7.109375" style="774" bestFit="1" customWidth="1"/>
    <col min="5640" max="5640" width="8.88671875" style="774" customWidth="1"/>
    <col min="5641" max="5641" width="7.109375" style="774" bestFit="1" customWidth="1"/>
    <col min="5642" max="5888" width="8.88671875" style="774"/>
    <col min="5889" max="5889" width="32.44140625" style="774" customWidth="1"/>
    <col min="5890" max="5893" width="9.44140625" style="774" bestFit="1" customWidth="1"/>
    <col min="5894" max="5894" width="8.44140625" style="774" bestFit="1" customWidth="1"/>
    <col min="5895" max="5895" width="7.109375" style="774" bestFit="1" customWidth="1"/>
    <col min="5896" max="5896" width="8.88671875" style="774" customWidth="1"/>
    <col min="5897" max="5897" width="7.109375" style="774" bestFit="1" customWidth="1"/>
    <col min="5898" max="6144" width="8.88671875" style="774"/>
    <col min="6145" max="6145" width="32.44140625" style="774" customWidth="1"/>
    <col min="6146" max="6149" width="9.44140625" style="774" bestFit="1" customWidth="1"/>
    <col min="6150" max="6150" width="8.44140625" style="774" bestFit="1" customWidth="1"/>
    <col min="6151" max="6151" width="7.109375" style="774" bestFit="1" customWidth="1"/>
    <col min="6152" max="6152" width="8.88671875" style="774" customWidth="1"/>
    <col min="6153" max="6153" width="7.109375" style="774" bestFit="1" customWidth="1"/>
    <col min="6154" max="6400" width="8.88671875" style="774"/>
    <col min="6401" max="6401" width="32.44140625" style="774" customWidth="1"/>
    <col min="6402" max="6405" width="9.44140625" style="774" bestFit="1" customWidth="1"/>
    <col min="6406" max="6406" width="8.44140625" style="774" bestFit="1" customWidth="1"/>
    <col min="6407" max="6407" width="7.109375" style="774" bestFit="1" customWidth="1"/>
    <col min="6408" max="6408" width="8.88671875" style="774" customWidth="1"/>
    <col min="6409" max="6409" width="7.109375" style="774" bestFit="1" customWidth="1"/>
    <col min="6410" max="6656" width="8.88671875" style="774"/>
    <col min="6657" max="6657" width="32.44140625" style="774" customWidth="1"/>
    <col min="6658" max="6661" width="9.44140625" style="774" bestFit="1" customWidth="1"/>
    <col min="6662" max="6662" width="8.44140625" style="774" bestFit="1" customWidth="1"/>
    <col min="6663" max="6663" width="7.109375" style="774" bestFit="1" customWidth="1"/>
    <col min="6664" max="6664" width="8.88671875" style="774" customWidth="1"/>
    <col min="6665" max="6665" width="7.109375" style="774" bestFit="1" customWidth="1"/>
    <col min="6666" max="6912" width="8.88671875" style="774"/>
    <col min="6913" max="6913" width="32.44140625" style="774" customWidth="1"/>
    <col min="6914" max="6917" width="9.44140625" style="774" bestFit="1" customWidth="1"/>
    <col min="6918" max="6918" width="8.44140625" style="774" bestFit="1" customWidth="1"/>
    <col min="6919" max="6919" width="7.109375" style="774" bestFit="1" customWidth="1"/>
    <col min="6920" max="6920" width="8.88671875" style="774" customWidth="1"/>
    <col min="6921" max="6921" width="7.109375" style="774" bestFit="1" customWidth="1"/>
    <col min="6922" max="7168" width="8.88671875" style="774"/>
    <col min="7169" max="7169" width="32.44140625" style="774" customWidth="1"/>
    <col min="7170" max="7173" width="9.44140625" style="774" bestFit="1" customWidth="1"/>
    <col min="7174" max="7174" width="8.44140625" style="774" bestFit="1" customWidth="1"/>
    <col min="7175" max="7175" width="7.109375" style="774" bestFit="1" customWidth="1"/>
    <col min="7176" max="7176" width="8.88671875" style="774" customWidth="1"/>
    <col min="7177" max="7177" width="7.109375" style="774" bestFit="1" customWidth="1"/>
    <col min="7178" max="7424" width="8.88671875" style="774"/>
    <col min="7425" max="7425" width="32.44140625" style="774" customWidth="1"/>
    <col min="7426" max="7429" width="9.44140625" style="774" bestFit="1" customWidth="1"/>
    <col min="7430" max="7430" width="8.44140625" style="774" bestFit="1" customWidth="1"/>
    <col min="7431" max="7431" width="7.109375" style="774" bestFit="1" customWidth="1"/>
    <col min="7432" max="7432" width="8.88671875" style="774" customWidth="1"/>
    <col min="7433" max="7433" width="7.109375" style="774" bestFit="1" customWidth="1"/>
    <col min="7434" max="7680" width="8.88671875" style="774"/>
    <col min="7681" max="7681" width="32.44140625" style="774" customWidth="1"/>
    <col min="7682" max="7685" width="9.44140625" style="774" bestFit="1" customWidth="1"/>
    <col min="7686" max="7686" width="8.44140625" style="774" bestFit="1" customWidth="1"/>
    <col min="7687" max="7687" width="7.109375" style="774" bestFit="1" customWidth="1"/>
    <col min="7688" max="7688" width="8.88671875" style="774" customWidth="1"/>
    <col min="7689" max="7689" width="7.109375" style="774" bestFit="1" customWidth="1"/>
    <col min="7690" max="7936" width="8.88671875" style="774"/>
    <col min="7937" max="7937" width="32.44140625" style="774" customWidth="1"/>
    <col min="7938" max="7941" width="9.44140625" style="774" bestFit="1" customWidth="1"/>
    <col min="7942" max="7942" width="8.44140625" style="774" bestFit="1" customWidth="1"/>
    <col min="7943" max="7943" width="7.109375" style="774" bestFit="1" customWidth="1"/>
    <col min="7944" max="7944" width="8.88671875" style="774" customWidth="1"/>
    <col min="7945" max="7945" width="7.109375" style="774" bestFit="1" customWidth="1"/>
    <col min="7946" max="8192" width="8.88671875" style="774"/>
    <col min="8193" max="8193" width="32.44140625" style="774" customWidth="1"/>
    <col min="8194" max="8197" width="9.44140625" style="774" bestFit="1" customWidth="1"/>
    <col min="8198" max="8198" width="8.44140625" style="774" bestFit="1" customWidth="1"/>
    <col min="8199" max="8199" width="7.109375" style="774" bestFit="1" customWidth="1"/>
    <col min="8200" max="8200" width="8.88671875" style="774" customWidth="1"/>
    <col min="8201" max="8201" width="7.109375" style="774" bestFit="1" customWidth="1"/>
    <col min="8202" max="8448" width="8.88671875" style="774"/>
    <col min="8449" max="8449" width="32.44140625" style="774" customWidth="1"/>
    <col min="8450" max="8453" width="9.44140625" style="774" bestFit="1" customWidth="1"/>
    <col min="8454" max="8454" width="8.44140625" style="774" bestFit="1" customWidth="1"/>
    <col min="8455" max="8455" width="7.109375" style="774" bestFit="1" customWidth="1"/>
    <col min="8456" max="8456" width="8.88671875" style="774" customWidth="1"/>
    <col min="8457" max="8457" width="7.109375" style="774" bestFit="1" customWidth="1"/>
    <col min="8458" max="8704" width="8.88671875" style="774"/>
    <col min="8705" max="8705" width="32.44140625" style="774" customWidth="1"/>
    <col min="8706" max="8709" width="9.44140625" style="774" bestFit="1" customWidth="1"/>
    <col min="8710" max="8710" width="8.44140625" style="774" bestFit="1" customWidth="1"/>
    <col min="8711" max="8711" width="7.109375" style="774" bestFit="1" customWidth="1"/>
    <col min="8712" max="8712" width="8.88671875" style="774" customWidth="1"/>
    <col min="8713" max="8713" width="7.109375" style="774" bestFit="1" customWidth="1"/>
    <col min="8714" max="8960" width="8.88671875" style="774"/>
    <col min="8961" max="8961" width="32.44140625" style="774" customWidth="1"/>
    <col min="8962" max="8965" width="9.44140625" style="774" bestFit="1" customWidth="1"/>
    <col min="8966" max="8966" width="8.44140625" style="774" bestFit="1" customWidth="1"/>
    <col min="8967" max="8967" width="7.109375" style="774" bestFit="1" customWidth="1"/>
    <col min="8968" max="8968" width="8.88671875" style="774" customWidth="1"/>
    <col min="8969" max="8969" width="7.109375" style="774" bestFit="1" customWidth="1"/>
    <col min="8970" max="9216" width="8.88671875" style="774"/>
    <col min="9217" max="9217" width="32.44140625" style="774" customWidth="1"/>
    <col min="9218" max="9221" width="9.44140625" style="774" bestFit="1" customWidth="1"/>
    <col min="9222" max="9222" width="8.44140625" style="774" bestFit="1" customWidth="1"/>
    <col min="9223" max="9223" width="7.109375" style="774" bestFit="1" customWidth="1"/>
    <col min="9224" max="9224" width="8.88671875" style="774" customWidth="1"/>
    <col min="9225" max="9225" width="7.109375" style="774" bestFit="1" customWidth="1"/>
    <col min="9226" max="9472" width="8.88671875" style="774"/>
    <col min="9473" max="9473" width="32.44140625" style="774" customWidth="1"/>
    <col min="9474" max="9477" width="9.44140625" style="774" bestFit="1" customWidth="1"/>
    <col min="9478" max="9478" width="8.44140625" style="774" bestFit="1" customWidth="1"/>
    <col min="9479" max="9479" width="7.109375" style="774" bestFit="1" customWidth="1"/>
    <col min="9480" max="9480" width="8.88671875" style="774" customWidth="1"/>
    <col min="9481" max="9481" width="7.109375" style="774" bestFit="1" customWidth="1"/>
    <col min="9482" max="9728" width="8.88671875" style="774"/>
    <col min="9729" max="9729" width="32.44140625" style="774" customWidth="1"/>
    <col min="9730" max="9733" width="9.44140625" style="774" bestFit="1" customWidth="1"/>
    <col min="9734" max="9734" width="8.44140625" style="774" bestFit="1" customWidth="1"/>
    <col min="9735" max="9735" width="7.109375" style="774" bestFit="1" customWidth="1"/>
    <col min="9736" max="9736" width="8.88671875" style="774" customWidth="1"/>
    <col min="9737" max="9737" width="7.109375" style="774" bestFit="1" customWidth="1"/>
    <col min="9738" max="9984" width="8.88671875" style="774"/>
    <col min="9985" max="9985" width="32.44140625" style="774" customWidth="1"/>
    <col min="9986" max="9989" width="9.44140625" style="774" bestFit="1" customWidth="1"/>
    <col min="9990" max="9990" width="8.44140625" style="774" bestFit="1" customWidth="1"/>
    <col min="9991" max="9991" width="7.109375" style="774" bestFit="1" customWidth="1"/>
    <col min="9992" max="9992" width="8.88671875" style="774" customWidth="1"/>
    <col min="9993" max="9993" width="7.109375" style="774" bestFit="1" customWidth="1"/>
    <col min="9994" max="10240" width="8.88671875" style="774"/>
    <col min="10241" max="10241" width="32.44140625" style="774" customWidth="1"/>
    <col min="10242" max="10245" width="9.44140625" style="774" bestFit="1" customWidth="1"/>
    <col min="10246" max="10246" width="8.44140625" style="774" bestFit="1" customWidth="1"/>
    <col min="10247" max="10247" width="7.109375" style="774" bestFit="1" customWidth="1"/>
    <col min="10248" max="10248" width="8.88671875" style="774" customWidth="1"/>
    <col min="10249" max="10249" width="7.109375" style="774" bestFit="1" customWidth="1"/>
    <col min="10250" max="10496" width="8.88671875" style="774"/>
    <col min="10497" max="10497" width="32.44140625" style="774" customWidth="1"/>
    <col min="10498" max="10501" width="9.44140625" style="774" bestFit="1" customWidth="1"/>
    <col min="10502" max="10502" width="8.44140625" style="774" bestFit="1" customWidth="1"/>
    <col min="10503" max="10503" width="7.109375" style="774" bestFit="1" customWidth="1"/>
    <col min="10504" max="10504" width="8.88671875" style="774" customWidth="1"/>
    <col min="10505" max="10505" width="7.109375" style="774" bestFit="1" customWidth="1"/>
    <col min="10506" max="10752" width="8.88671875" style="774"/>
    <col min="10753" max="10753" width="32.44140625" style="774" customWidth="1"/>
    <col min="10754" max="10757" width="9.44140625" style="774" bestFit="1" customWidth="1"/>
    <col min="10758" max="10758" width="8.44140625" style="774" bestFit="1" customWidth="1"/>
    <col min="10759" max="10759" width="7.109375" style="774" bestFit="1" customWidth="1"/>
    <col min="10760" max="10760" width="8.88671875" style="774" customWidth="1"/>
    <col min="10761" max="10761" width="7.109375" style="774" bestFit="1" customWidth="1"/>
    <col min="10762" max="11008" width="8.88671875" style="774"/>
    <col min="11009" max="11009" width="32.44140625" style="774" customWidth="1"/>
    <col min="11010" max="11013" width="9.44140625" style="774" bestFit="1" customWidth="1"/>
    <col min="11014" max="11014" width="8.44140625" style="774" bestFit="1" customWidth="1"/>
    <col min="11015" max="11015" width="7.109375" style="774" bestFit="1" customWidth="1"/>
    <col min="11016" max="11016" width="8.88671875" style="774" customWidth="1"/>
    <col min="11017" max="11017" width="7.109375" style="774" bestFit="1" customWidth="1"/>
    <col min="11018" max="11264" width="8.88671875" style="774"/>
    <col min="11265" max="11265" width="32.44140625" style="774" customWidth="1"/>
    <col min="11266" max="11269" width="9.44140625" style="774" bestFit="1" customWidth="1"/>
    <col min="11270" max="11270" width="8.44140625" style="774" bestFit="1" customWidth="1"/>
    <col min="11271" max="11271" width="7.109375" style="774" bestFit="1" customWidth="1"/>
    <col min="11272" max="11272" width="8.88671875" style="774" customWidth="1"/>
    <col min="11273" max="11273" width="7.109375" style="774" bestFit="1" customWidth="1"/>
    <col min="11274" max="11520" width="8.88671875" style="774"/>
    <col min="11521" max="11521" width="32.44140625" style="774" customWidth="1"/>
    <col min="11522" max="11525" width="9.44140625" style="774" bestFit="1" customWidth="1"/>
    <col min="11526" max="11526" width="8.44140625" style="774" bestFit="1" customWidth="1"/>
    <col min="11527" max="11527" width="7.109375" style="774" bestFit="1" customWidth="1"/>
    <col min="11528" max="11528" width="8.88671875" style="774" customWidth="1"/>
    <col min="11529" max="11529" width="7.109375" style="774" bestFit="1" customWidth="1"/>
    <col min="11530" max="11776" width="8.88671875" style="774"/>
    <col min="11777" max="11777" width="32.44140625" style="774" customWidth="1"/>
    <col min="11778" max="11781" width="9.44140625" style="774" bestFit="1" customWidth="1"/>
    <col min="11782" max="11782" width="8.44140625" style="774" bestFit="1" customWidth="1"/>
    <col min="11783" max="11783" width="7.109375" style="774" bestFit="1" customWidth="1"/>
    <col min="11784" max="11784" width="8.88671875" style="774" customWidth="1"/>
    <col min="11785" max="11785" width="7.109375" style="774" bestFit="1" customWidth="1"/>
    <col min="11786" max="12032" width="8.88671875" style="774"/>
    <col min="12033" max="12033" width="32.44140625" style="774" customWidth="1"/>
    <col min="12034" max="12037" width="9.44140625" style="774" bestFit="1" customWidth="1"/>
    <col min="12038" max="12038" width="8.44140625" style="774" bestFit="1" customWidth="1"/>
    <col min="12039" max="12039" width="7.109375" style="774" bestFit="1" customWidth="1"/>
    <col min="12040" max="12040" width="8.88671875" style="774" customWidth="1"/>
    <col min="12041" max="12041" width="7.109375" style="774" bestFit="1" customWidth="1"/>
    <col min="12042" max="12288" width="8.88671875" style="774"/>
    <col min="12289" max="12289" width="32.44140625" style="774" customWidth="1"/>
    <col min="12290" max="12293" width="9.44140625" style="774" bestFit="1" customWidth="1"/>
    <col min="12294" max="12294" width="8.44140625" style="774" bestFit="1" customWidth="1"/>
    <col min="12295" max="12295" width="7.109375" style="774" bestFit="1" customWidth="1"/>
    <col min="12296" max="12296" width="8.88671875" style="774" customWidth="1"/>
    <col min="12297" max="12297" width="7.109375" style="774" bestFit="1" customWidth="1"/>
    <col min="12298" max="12544" width="8.88671875" style="774"/>
    <col min="12545" max="12545" width="32.44140625" style="774" customWidth="1"/>
    <col min="12546" max="12549" width="9.44140625" style="774" bestFit="1" customWidth="1"/>
    <col min="12550" max="12550" width="8.44140625" style="774" bestFit="1" customWidth="1"/>
    <col min="12551" max="12551" width="7.109375" style="774" bestFit="1" customWidth="1"/>
    <col min="12552" max="12552" width="8.88671875" style="774" customWidth="1"/>
    <col min="12553" max="12553" width="7.109375" style="774" bestFit="1" customWidth="1"/>
    <col min="12554" max="12800" width="8.88671875" style="774"/>
    <col min="12801" max="12801" width="32.44140625" style="774" customWidth="1"/>
    <col min="12802" max="12805" width="9.44140625" style="774" bestFit="1" customWidth="1"/>
    <col min="12806" max="12806" width="8.44140625" style="774" bestFit="1" customWidth="1"/>
    <col min="12807" max="12807" width="7.109375" style="774" bestFit="1" customWidth="1"/>
    <col min="12808" max="12808" width="8.88671875" style="774" customWidth="1"/>
    <col min="12809" max="12809" width="7.109375" style="774" bestFit="1" customWidth="1"/>
    <col min="12810" max="13056" width="8.88671875" style="774"/>
    <col min="13057" max="13057" width="32.44140625" style="774" customWidth="1"/>
    <col min="13058" max="13061" width="9.44140625" style="774" bestFit="1" customWidth="1"/>
    <col min="13062" max="13062" width="8.44140625" style="774" bestFit="1" customWidth="1"/>
    <col min="13063" max="13063" width="7.109375" style="774" bestFit="1" customWidth="1"/>
    <col min="13064" max="13064" width="8.88671875" style="774" customWidth="1"/>
    <col min="13065" max="13065" width="7.109375" style="774" bestFit="1" customWidth="1"/>
    <col min="13066" max="13312" width="8.88671875" style="774"/>
    <col min="13313" max="13313" width="32.44140625" style="774" customWidth="1"/>
    <col min="13314" max="13317" width="9.44140625" style="774" bestFit="1" customWidth="1"/>
    <col min="13318" max="13318" width="8.44140625" style="774" bestFit="1" customWidth="1"/>
    <col min="13319" max="13319" width="7.109375" style="774" bestFit="1" customWidth="1"/>
    <col min="13320" max="13320" width="8.88671875" style="774" customWidth="1"/>
    <col min="13321" max="13321" width="7.109375" style="774" bestFit="1" customWidth="1"/>
    <col min="13322" max="13568" width="8.88671875" style="774"/>
    <col min="13569" max="13569" width="32.44140625" style="774" customWidth="1"/>
    <col min="13570" max="13573" width="9.44140625" style="774" bestFit="1" customWidth="1"/>
    <col min="13574" max="13574" width="8.44140625" style="774" bestFit="1" customWidth="1"/>
    <col min="13575" max="13575" width="7.109375" style="774" bestFit="1" customWidth="1"/>
    <col min="13576" max="13576" width="8.88671875" style="774" customWidth="1"/>
    <col min="13577" max="13577" width="7.109375" style="774" bestFit="1" customWidth="1"/>
    <col min="13578" max="13824" width="8.88671875" style="774"/>
    <col min="13825" max="13825" width="32.44140625" style="774" customWidth="1"/>
    <col min="13826" max="13829" width="9.44140625" style="774" bestFit="1" customWidth="1"/>
    <col min="13830" max="13830" width="8.44140625" style="774" bestFit="1" customWidth="1"/>
    <col min="13831" max="13831" width="7.109375" style="774" bestFit="1" customWidth="1"/>
    <col min="13832" max="13832" width="8.88671875" style="774" customWidth="1"/>
    <col min="13833" max="13833" width="7.109375" style="774" bestFit="1" customWidth="1"/>
    <col min="13834" max="14080" width="8.88671875" style="774"/>
    <col min="14081" max="14081" width="32.44140625" style="774" customWidth="1"/>
    <col min="14082" max="14085" width="9.44140625" style="774" bestFit="1" customWidth="1"/>
    <col min="14086" max="14086" width="8.44140625" style="774" bestFit="1" customWidth="1"/>
    <col min="14087" max="14087" width="7.109375" style="774" bestFit="1" customWidth="1"/>
    <col min="14088" max="14088" width="8.88671875" style="774" customWidth="1"/>
    <col min="14089" max="14089" width="7.109375" style="774" bestFit="1" customWidth="1"/>
    <col min="14090" max="14336" width="8.88671875" style="774"/>
    <col min="14337" max="14337" width="32.44140625" style="774" customWidth="1"/>
    <col min="14338" max="14341" width="9.44140625" style="774" bestFit="1" customWidth="1"/>
    <col min="14342" max="14342" width="8.44140625" style="774" bestFit="1" customWidth="1"/>
    <col min="14343" max="14343" width="7.109375" style="774" bestFit="1" customWidth="1"/>
    <col min="14344" max="14344" width="8.88671875" style="774" customWidth="1"/>
    <col min="14345" max="14345" width="7.109375" style="774" bestFit="1" customWidth="1"/>
    <col min="14346" max="14592" width="8.88671875" style="774"/>
    <col min="14593" max="14593" width="32.44140625" style="774" customWidth="1"/>
    <col min="14594" max="14597" width="9.44140625" style="774" bestFit="1" customWidth="1"/>
    <col min="14598" max="14598" width="8.44140625" style="774" bestFit="1" customWidth="1"/>
    <col min="14599" max="14599" width="7.109375" style="774" bestFit="1" customWidth="1"/>
    <col min="14600" max="14600" width="8.88671875" style="774" customWidth="1"/>
    <col min="14601" max="14601" width="7.109375" style="774" bestFit="1" customWidth="1"/>
    <col min="14602" max="14848" width="8.88671875" style="774"/>
    <col min="14849" max="14849" width="32.44140625" style="774" customWidth="1"/>
    <col min="14850" max="14853" width="9.44140625" style="774" bestFit="1" customWidth="1"/>
    <col min="14854" max="14854" width="8.44140625" style="774" bestFit="1" customWidth="1"/>
    <col min="14855" max="14855" width="7.109375" style="774" bestFit="1" customWidth="1"/>
    <col min="14856" max="14856" width="8.88671875" style="774" customWidth="1"/>
    <col min="14857" max="14857" width="7.109375" style="774" bestFit="1" customWidth="1"/>
    <col min="14858" max="15104" width="8.88671875" style="774"/>
    <col min="15105" max="15105" width="32.44140625" style="774" customWidth="1"/>
    <col min="15106" max="15109" width="9.44140625" style="774" bestFit="1" customWidth="1"/>
    <col min="15110" max="15110" width="8.44140625" style="774" bestFit="1" customWidth="1"/>
    <col min="15111" max="15111" width="7.109375" style="774" bestFit="1" customWidth="1"/>
    <col min="15112" max="15112" width="8.88671875" style="774" customWidth="1"/>
    <col min="15113" max="15113" width="7.109375" style="774" bestFit="1" customWidth="1"/>
    <col min="15114" max="15360" width="8.88671875" style="774"/>
    <col min="15361" max="15361" width="32.44140625" style="774" customWidth="1"/>
    <col min="15362" max="15365" width="9.44140625" style="774" bestFit="1" customWidth="1"/>
    <col min="15366" max="15366" width="8.44140625" style="774" bestFit="1" customWidth="1"/>
    <col min="15367" max="15367" width="7.109375" style="774" bestFit="1" customWidth="1"/>
    <col min="15368" max="15368" width="8.88671875" style="774" customWidth="1"/>
    <col min="15369" max="15369" width="7.109375" style="774" bestFit="1" customWidth="1"/>
    <col min="15370" max="15616" width="8.88671875" style="774"/>
    <col min="15617" max="15617" width="32.44140625" style="774" customWidth="1"/>
    <col min="15618" max="15621" width="9.44140625" style="774" bestFit="1" customWidth="1"/>
    <col min="15622" max="15622" width="8.44140625" style="774" bestFit="1" customWidth="1"/>
    <col min="15623" max="15623" width="7.109375" style="774" bestFit="1" customWidth="1"/>
    <col min="15624" max="15624" width="8.88671875" style="774" customWidth="1"/>
    <col min="15625" max="15625" width="7.109375" style="774" bestFit="1" customWidth="1"/>
    <col min="15626" max="15872" width="8.88671875" style="774"/>
    <col min="15873" max="15873" width="32.44140625" style="774" customWidth="1"/>
    <col min="15874" max="15877" width="9.44140625" style="774" bestFit="1" customWidth="1"/>
    <col min="15878" max="15878" width="8.44140625" style="774" bestFit="1" customWidth="1"/>
    <col min="15879" max="15879" width="7.109375" style="774" bestFit="1" customWidth="1"/>
    <col min="15880" max="15880" width="8.88671875" style="774" customWidth="1"/>
    <col min="15881" max="15881" width="7.109375" style="774" bestFit="1" customWidth="1"/>
    <col min="15882" max="16128" width="8.88671875" style="774"/>
    <col min="16129" max="16129" width="32.44140625" style="774" customWidth="1"/>
    <col min="16130" max="16133" width="9.44140625" style="774" bestFit="1" customWidth="1"/>
    <col min="16134" max="16134" width="8.44140625" style="774" bestFit="1" customWidth="1"/>
    <col min="16135" max="16135" width="7.109375" style="774" bestFit="1" customWidth="1"/>
    <col min="16136" max="16136" width="8.88671875" style="774" customWidth="1"/>
    <col min="16137" max="16137" width="7.109375" style="774" bestFit="1" customWidth="1"/>
    <col min="16138" max="16384" width="8.88671875" style="774"/>
  </cols>
  <sheetData>
    <row r="1" spans="1:14" ht="22.5" customHeight="1">
      <c r="A1" s="3407" t="s">
        <v>798</v>
      </c>
      <c r="B1" s="3407"/>
      <c r="C1" s="3407"/>
      <c r="D1" s="3407"/>
      <c r="E1" s="3407"/>
      <c r="F1" s="3407"/>
      <c r="G1" s="3407"/>
      <c r="H1" s="3407"/>
      <c r="I1" s="3407"/>
    </row>
    <row r="2" spans="1:14" ht="22.5" customHeight="1">
      <c r="A2" s="3407" t="s">
        <v>46</v>
      </c>
      <c r="B2" s="3407"/>
      <c r="C2" s="3407"/>
      <c r="D2" s="3407"/>
      <c r="E2" s="3407"/>
      <c r="F2" s="3407"/>
      <c r="G2" s="3407"/>
      <c r="H2" s="3407"/>
      <c r="I2" s="3407"/>
    </row>
    <row r="3" spans="1:14" ht="16.5" customHeight="1">
      <c r="A3" s="3407" t="s">
        <v>673</v>
      </c>
      <c r="B3" s="3407"/>
      <c r="C3" s="3407"/>
      <c r="D3" s="3407"/>
      <c r="E3" s="3407"/>
      <c r="F3" s="3407"/>
      <c r="G3" s="3407"/>
      <c r="H3" s="3407"/>
      <c r="I3" s="3407"/>
    </row>
    <row r="4" spans="1:14" ht="16.2" thickBot="1">
      <c r="H4" s="3408" t="s">
        <v>123</v>
      </c>
      <c r="I4" s="3409"/>
    </row>
    <row r="5" spans="1:14" ht="27.75" customHeight="1" thickTop="1">
      <c r="A5" s="3410" t="s">
        <v>65</v>
      </c>
      <c r="B5" s="803">
        <f>'40.CALFC'!B5</f>
        <v>2022</v>
      </c>
      <c r="C5" s="803">
        <f>'40.CALFC'!C5</f>
        <v>2022</v>
      </c>
      <c r="D5" s="803">
        <f>'40.CALFC'!D5</f>
        <v>2023</v>
      </c>
      <c r="E5" s="803">
        <f>'40.CALFC'!E5</f>
        <v>2023</v>
      </c>
      <c r="F5" s="3412" t="str">
        <f>'40.CALFC'!F5</f>
        <v>Changes during two month</v>
      </c>
      <c r="G5" s="3413"/>
      <c r="H5" s="3413"/>
      <c r="I5" s="3414"/>
    </row>
    <row r="6" spans="1:14" ht="27.75" customHeight="1">
      <c r="A6" s="3411"/>
      <c r="B6" s="3364" t="str">
        <f>'40.CALFC'!B6</f>
        <v>Jul</v>
      </c>
      <c r="C6" s="3364" t="str">
        <f>'40.CALFC'!C6</f>
        <v xml:space="preserve">Sep (R) </v>
      </c>
      <c r="D6" s="3364" t="str">
        <f>'40.CALFC'!D6</f>
        <v xml:space="preserve">Jul (R) </v>
      </c>
      <c r="E6" s="3364" t="str">
        <f>'40.CALFC'!E6</f>
        <v>Sep (P)</v>
      </c>
      <c r="F6" s="3415" t="str">
        <f>'40.CALFC'!F6</f>
        <v>2022/23</v>
      </c>
      <c r="G6" s="3416"/>
      <c r="H6" s="3415" t="str">
        <f>'40.CALFC'!H6</f>
        <v>2023/24</v>
      </c>
      <c r="I6" s="3417"/>
      <c r="J6" s="912"/>
    </row>
    <row r="7" spans="1:14" s="908" customFormat="1" ht="27.75" customHeight="1">
      <c r="A7" s="3411"/>
      <c r="B7" s="3396"/>
      <c r="C7" s="3396"/>
      <c r="D7" s="3396"/>
      <c r="E7" s="3396"/>
      <c r="F7" s="911" t="str">
        <f>'40.CALFC'!F7</f>
        <v>Amount</v>
      </c>
      <c r="G7" s="911" t="str">
        <f>'40.CALFC'!G7</f>
        <v>Percent</v>
      </c>
      <c r="H7" s="911" t="str">
        <f>'40.CALFC'!H7</f>
        <v>Amount</v>
      </c>
      <c r="I7" s="910" t="str">
        <f>'40.CALFC'!I7</f>
        <v>Percent</v>
      </c>
      <c r="K7" s="909"/>
      <c r="L7" s="909"/>
      <c r="M7" s="909"/>
    </row>
    <row r="8" spans="1:14" ht="30.75" customHeight="1">
      <c r="A8" s="903" t="s">
        <v>797</v>
      </c>
      <c r="B8" s="901">
        <v>97100.664588061903</v>
      </c>
      <c r="C8" s="901">
        <v>99946.287955703301</v>
      </c>
      <c r="D8" s="901">
        <v>107003.88222602701</v>
      </c>
      <c r="E8" s="901">
        <v>110843.24920068201</v>
      </c>
      <c r="F8" s="901">
        <v>2845.6233676413976</v>
      </c>
      <c r="G8" s="902">
        <v>2.9305910311877046</v>
      </c>
      <c r="H8" s="901">
        <v>3839.3669746550004</v>
      </c>
      <c r="I8" s="900">
        <v>3.5880632504015213</v>
      </c>
      <c r="K8" s="895"/>
      <c r="L8" s="886"/>
      <c r="M8" s="886"/>
    </row>
    <row r="9" spans="1:14" ht="30.75" customHeight="1">
      <c r="A9" s="903" t="s">
        <v>796</v>
      </c>
      <c r="B9" s="901">
        <v>83169.462408661537</v>
      </c>
      <c r="C9" s="901">
        <v>89631.033586524005</v>
      </c>
      <c r="D9" s="901">
        <v>66135.984819519988</v>
      </c>
      <c r="E9" s="901">
        <v>49184.929337667985</v>
      </c>
      <c r="F9" s="901">
        <v>6461.5711778624682</v>
      </c>
      <c r="G9" s="902">
        <v>7.7691630927141109</v>
      </c>
      <c r="H9" s="901">
        <v>-16951.055481852003</v>
      </c>
      <c r="I9" s="900">
        <v>-25.630608704338687</v>
      </c>
      <c r="K9" s="895"/>
      <c r="L9" s="886"/>
      <c r="M9" s="886"/>
    </row>
    <row r="10" spans="1:14" ht="30.75" customHeight="1">
      <c r="A10" s="903" t="s">
        <v>795</v>
      </c>
      <c r="B10" s="901">
        <v>798134.35720670433</v>
      </c>
      <c r="C10" s="901">
        <v>811267.74147233018</v>
      </c>
      <c r="D10" s="901">
        <v>930133.04576351272</v>
      </c>
      <c r="E10" s="901">
        <v>979043.4946111032</v>
      </c>
      <c r="F10" s="901">
        <v>13133.384265625849</v>
      </c>
      <c r="G10" s="902">
        <v>1.6455104515973755</v>
      </c>
      <c r="H10" s="901">
        <v>48910.44884759048</v>
      </c>
      <c r="I10" s="900">
        <v>5.2584357765121288</v>
      </c>
      <c r="K10" s="895"/>
      <c r="L10" s="886"/>
      <c r="M10" s="886"/>
      <c r="N10" s="886"/>
    </row>
    <row r="11" spans="1:14" ht="30.75" customHeight="1">
      <c r="A11" s="907" t="s">
        <v>794</v>
      </c>
      <c r="B11" s="905">
        <v>402296.0519819762</v>
      </c>
      <c r="C11" s="905">
        <v>433501.04315591912</v>
      </c>
      <c r="D11" s="905">
        <v>500150.22755674837</v>
      </c>
      <c r="E11" s="905">
        <v>521229.54395429872</v>
      </c>
      <c r="F11" s="905">
        <v>31204.991173942923</v>
      </c>
      <c r="G11" s="906">
        <v>7.7567231943257999</v>
      </c>
      <c r="H11" s="905">
        <v>21079.316397550341</v>
      </c>
      <c r="I11" s="904">
        <v>4.2145969822954097</v>
      </c>
      <c r="K11" s="895"/>
      <c r="L11" s="886"/>
      <c r="M11" s="886"/>
    </row>
    <row r="12" spans="1:14" ht="30.75" customHeight="1">
      <c r="A12" s="907" t="s">
        <v>793</v>
      </c>
      <c r="B12" s="905">
        <v>109144.97129020201</v>
      </c>
      <c r="C12" s="905">
        <v>112725.42776237887</v>
      </c>
      <c r="D12" s="905">
        <v>133733.22406423988</v>
      </c>
      <c r="E12" s="905">
        <v>148598.56784541998</v>
      </c>
      <c r="F12" s="905">
        <v>3580.4564721768547</v>
      </c>
      <c r="G12" s="906">
        <v>3.2804594017042668</v>
      </c>
      <c r="H12" s="905">
        <v>14865.343781180098</v>
      </c>
      <c r="I12" s="904">
        <v>11.115669935572184</v>
      </c>
      <c r="K12" s="895"/>
      <c r="L12" s="886"/>
      <c r="M12" s="886"/>
    </row>
    <row r="13" spans="1:14" ht="30.75" customHeight="1">
      <c r="A13" s="907" t="s">
        <v>792</v>
      </c>
      <c r="B13" s="905">
        <v>94307.289909684099</v>
      </c>
      <c r="C13" s="905">
        <v>96664.754786018224</v>
      </c>
      <c r="D13" s="905">
        <v>99480.348138297239</v>
      </c>
      <c r="E13" s="905">
        <v>91152.200945549979</v>
      </c>
      <c r="F13" s="905">
        <v>2357.4648763341247</v>
      </c>
      <c r="G13" s="906">
        <v>2.4997695073114858</v>
      </c>
      <c r="H13" s="905">
        <v>-8328.1471927472594</v>
      </c>
      <c r="I13" s="904">
        <v>-8.3716506311070589</v>
      </c>
      <c r="K13" s="895"/>
      <c r="L13" s="886"/>
      <c r="M13" s="886"/>
    </row>
    <row r="14" spans="1:14" ht="30.75" customHeight="1">
      <c r="A14" s="907" t="s">
        <v>791</v>
      </c>
      <c r="B14" s="905">
        <v>192386.04402484209</v>
      </c>
      <c r="C14" s="905">
        <v>168376.51576801389</v>
      </c>
      <c r="D14" s="905">
        <v>196769.24600422723</v>
      </c>
      <c r="E14" s="905">
        <v>218063.18186583451</v>
      </c>
      <c r="F14" s="905">
        <v>-24009.528256828198</v>
      </c>
      <c r="G14" s="906">
        <v>-12.479870033466636</v>
      </c>
      <c r="H14" s="905">
        <v>21293.935861607286</v>
      </c>
      <c r="I14" s="904">
        <v>10.821780483495793</v>
      </c>
      <c r="K14" s="895"/>
      <c r="L14" s="886"/>
      <c r="M14" s="886"/>
    </row>
    <row r="15" spans="1:14" ht="30.75" customHeight="1">
      <c r="A15" s="903" t="s">
        <v>790</v>
      </c>
      <c r="B15" s="901">
        <v>325885.75341522461</v>
      </c>
      <c r="C15" s="901">
        <v>315041.88225892489</v>
      </c>
      <c r="D15" s="901">
        <v>337551.73624144396</v>
      </c>
      <c r="E15" s="901">
        <v>330319.30134803068</v>
      </c>
      <c r="F15" s="901">
        <v>-10843.87115629972</v>
      </c>
      <c r="G15" s="902">
        <v>-3.3275069691319374</v>
      </c>
      <c r="H15" s="901">
        <v>-7232.4348934132722</v>
      </c>
      <c r="I15" s="900">
        <v>-2.1426152251339801</v>
      </c>
      <c r="K15" s="895"/>
      <c r="L15" s="886"/>
      <c r="M15" s="886"/>
    </row>
    <row r="16" spans="1:14" ht="30.75" customHeight="1">
      <c r="A16" s="903" t="s">
        <v>789</v>
      </c>
      <c r="B16" s="901">
        <v>360226.37867521681</v>
      </c>
      <c r="C16" s="901">
        <v>344414.5897676266</v>
      </c>
      <c r="D16" s="901">
        <v>418531.68194720021</v>
      </c>
      <c r="E16" s="901">
        <v>380472.06275335792</v>
      </c>
      <c r="F16" s="901">
        <v>-15811.788907590206</v>
      </c>
      <c r="G16" s="902">
        <v>-4.3894033984241476</v>
      </c>
      <c r="H16" s="901">
        <v>-38059.619193842285</v>
      </c>
      <c r="I16" s="900">
        <v>-9.0936052957261406</v>
      </c>
      <c r="K16" s="895"/>
      <c r="L16" s="886"/>
      <c r="M16" s="886"/>
    </row>
    <row r="17" spans="1:13" ht="30.75" customHeight="1">
      <c r="A17" s="903" t="s">
        <v>788</v>
      </c>
      <c r="B17" s="901">
        <v>75355.788299821637</v>
      </c>
      <c r="C17" s="901">
        <v>51317.733477956819</v>
      </c>
      <c r="D17" s="901">
        <v>60042.681340237294</v>
      </c>
      <c r="E17" s="901">
        <v>41033.865994672698</v>
      </c>
      <c r="F17" s="901">
        <v>-24038.054821864818</v>
      </c>
      <c r="G17" s="902">
        <v>-31.899413919237997</v>
      </c>
      <c r="H17" s="901">
        <v>-19008.815345564595</v>
      </c>
      <c r="I17" s="900">
        <v>-31.658838215184666</v>
      </c>
      <c r="K17" s="895"/>
      <c r="L17" s="886"/>
      <c r="M17" s="886"/>
    </row>
    <row r="18" spans="1:13" ht="30.75" customHeight="1">
      <c r="A18" s="903" t="s">
        <v>787</v>
      </c>
      <c r="B18" s="901">
        <v>156229.36571148012</v>
      </c>
      <c r="C18" s="901">
        <v>161760.20850482269</v>
      </c>
      <c r="D18" s="901">
        <v>165376.96622887035</v>
      </c>
      <c r="E18" s="901">
        <v>159001.73476901799</v>
      </c>
      <c r="F18" s="901">
        <v>5530.8427933425701</v>
      </c>
      <c r="G18" s="902">
        <v>3.5402069055037773</v>
      </c>
      <c r="H18" s="901">
        <v>-6375.2314598523662</v>
      </c>
      <c r="I18" s="900">
        <v>-3.854969410328573</v>
      </c>
      <c r="K18" s="895"/>
      <c r="L18" s="886"/>
      <c r="M18" s="886"/>
    </row>
    <row r="19" spans="1:13" ht="30.75" customHeight="1">
      <c r="A19" s="903" t="s">
        <v>786</v>
      </c>
      <c r="B19" s="901">
        <v>3105580.6162425503</v>
      </c>
      <c r="C19" s="901">
        <v>3115621.4536870951</v>
      </c>
      <c r="D19" s="901">
        <v>3591591.5146153839</v>
      </c>
      <c r="E19" s="901">
        <v>3602098.3141946304</v>
      </c>
      <c r="F19" s="901">
        <v>10040.83744454477</v>
      </c>
      <c r="G19" s="902">
        <v>0.32331594910240014</v>
      </c>
      <c r="H19" s="901">
        <v>10506.799579246435</v>
      </c>
      <c r="I19" s="900">
        <v>0.29253882398626802</v>
      </c>
      <c r="K19" s="895"/>
      <c r="L19" s="886"/>
      <c r="M19" s="886"/>
    </row>
    <row r="20" spans="1:13" ht="30.75" customHeight="1">
      <c r="A20" s="903" t="s">
        <v>785</v>
      </c>
      <c r="B20" s="901">
        <v>156442.69057902001</v>
      </c>
      <c r="C20" s="901">
        <v>101426.18171698901</v>
      </c>
      <c r="D20" s="901">
        <v>93691.064311329712</v>
      </c>
      <c r="E20" s="901">
        <v>91493.265354077288</v>
      </c>
      <c r="F20" s="901">
        <v>-55016.508862030998</v>
      </c>
      <c r="G20" s="902">
        <v>-35.167196791621194</v>
      </c>
      <c r="H20" s="901">
        <v>-2197.7989572524239</v>
      </c>
      <c r="I20" s="900">
        <v>-2.3457935646341594</v>
      </c>
      <c r="K20" s="895"/>
      <c r="L20" s="886"/>
      <c r="M20" s="886"/>
    </row>
    <row r="21" spans="1:13" ht="30.75" customHeight="1" thickBot="1">
      <c r="A21" s="899" t="s">
        <v>308</v>
      </c>
      <c r="B21" s="897">
        <v>5158125.0771267414</v>
      </c>
      <c r="C21" s="897">
        <v>5090427.1124279723</v>
      </c>
      <c r="D21" s="897">
        <v>5770058.5574935246</v>
      </c>
      <c r="E21" s="897">
        <v>5743490.2175632408</v>
      </c>
      <c r="F21" s="897">
        <v>-67697.964698769152</v>
      </c>
      <c r="G21" s="898">
        <v>-1.3124529492115247</v>
      </c>
      <c r="H21" s="897">
        <v>-26568.339930283837</v>
      </c>
      <c r="I21" s="896">
        <v>-0.46045182497809772</v>
      </c>
      <c r="K21" s="895"/>
      <c r="L21" s="886"/>
      <c r="M21" s="886"/>
    </row>
    <row r="22" spans="1:13" ht="21" hidden="1" customHeight="1" thickTop="1">
      <c r="A22" s="894" t="s">
        <v>784</v>
      </c>
      <c r="B22" s="891">
        <v>2646646.6244019517</v>
      </c>
      <c r="C22" s="891">
        <v>2668642.4614328332</v>
      </c>
      <c r="D22" s="891">
        <v>3104280.6162425503</v>
      </c>
      <c r="E22" s="891">
        <v>3073773.1224082252</v>
      </c>
      <c r="F22" s="891">
        <v>21995.83703088155</v>
      </c>
      <c r="G22" s="892">
        <v>0.83108325940006544</v>
      </c>
      <c r="H22" s="891">
        <v>-30507.493834325112</v>
      </c>
      <c r="I22" s="885">
        <v>-0.98275567210968395</v>
      </c>
      <c r="K22" s="886"/>
      <c r="L22" s="886"/>
      <c r="M22" s="886"/>
    </row>
    <row r="23" spans="1:13" ht="21" hidden="1" customHeight="1">
      <c r="A23" s="893" t="s">
        <v>783</v>
      </c>
      <c r="B23" s="891">
        <v>105514.64321065811</v>
      </c>
      <c r="C23" s="891">
        <v>100256.15172624448</v>
      </c>
      <c r="D23" s="891">
        <v>157037.49057902</v>
      </c>
      <c r="E23" s="891">
        <v>143190.252312428</v>
      </c>
      <c r="F23" s="891">
        <v>-5258.4914844136219</v>
      </c>
      <c r="G23" s="892">
        <v>-4.9836603948090286</v>
      </c>
      <c r="H23" s="891">
        <v>-13847.238266592001</v>
      </c>
      <c r="I23" s="885">
        <v>-8.8177913538577481</v>
      </c>
      <c r="K23" s="886"/>
      <c r="L23" s="886"/>
      <c r="M23" s="886"/>
    </row>
    <row r="24" spans="1:13" ht="21" hidden="1" customHeight="1">
      <c r="A24" s="890" t="s">
        <v>782</v>
      </c>
      <c r="B24" s="774">
        <v>4738287.8074754952</v>
      </c>
      <c r="C24" s="774">
        <v>4663745.6553678028</v>
      </c>
      <c r="D24" s="774">
        <v>5158736.8771267422</v>
      </c>
      <c r="E24" s="774">
        <v>5035494.4472961565</v>
      </c>
      <c r="F24" s="774">
        <v>-74542.152107692324</v>
      </c>
      <c r="G24" s="889">
        <v>-1.5731875127992174</v>
      </c>
      <c r="H24" s="774">
        <v>-123242.42983058561</v>
      </c>
      <c r="I24" s="885">
        <v>-2.3890039900470335</v>
      </c>
      <c r="K24" s="886"/>
      <c r="L24" s="886"/>
      <c r="M24" s="886"/>
    </row>
    <row r="25" spans="1:13" ht="21" hidden="1" customHeight="1">
      <c r="A25" s="774" t="s">
        <v>781</v>
      </c>
      <c r="G25" s="889"/>
      <c r="I25" s="885"/>
      <c r="K25" s="886"/>
      <c r="L25" s="886"/>
      <c r="M25" s="886"/>
    </row>
    <row r="26" spans="1:13" ht="21" hidden="1" customHeight="1">
      <c r="A26" s="890" t="s">
        <v>780</v>
      </c>
      <c r="G26" s="889"/>
      <c r="I26" s="885"/>
      <c r="K26" s="886"/>
      <c r="L26" s="886"/>
      <c r="M26" s="886"/>
    </row>
    <row r="27" spans="1:13" ht="21" hidden="1" customHeight="1">
      <c r="A27" s="774" t="s">
        <v>779</v>
      </c>
      <c r="G27" s="889"/>
      <c r="I27" s="885"/>
      <c r="K27" s="886"/>
      <c r="L27" s="886"/>
      <c r="M27" s="886"/>
    </row>
    <row r="28" spans="1:13" ht="21" hidden="1" customHeight="1" thickTop="1">
      <c r="I28" s="885"/>
      <c r="K28" s="886"/>
      <c r="L28" s="886"/>
      <c r="M28" s="886"/>
    </row>
    <row r="29" spans="1:13" s="887" customFormat="1" ht="21" customHeight="1" thickTop="1">
      <c r="A29" s="3418" t="s">
        <v>687</v>
      </c>
      <c r="B29" s="3418"/>
      <c r="C29" s="3418"/>
      <c r="D29" s="3418"/>
      <c r="E29" s="3418"/>
      <c r="F29" s="3418"/>
      <c r="G29" s="3418"/>
      <c r="H29" s="3418"/>
      <c r="I29" s="3418"/>
      <c r="K29" s="888"/>
      <c r="L29" s="888"/>
      <c r="M29" s="888"/>
    </row>
    <row r="30" spans="1:13" ht="21" customHeight="1">
      <c r="A30" s="3406" t="s">
        <v>778</v>
      </c>
      <c r="B30" s="3406"/>
      <c r="C30" s="3406"/>
      <c r="D30" s="3406"/>
      <c r="E30" s="3406"/>
      <c r="F30" s="3406"/>
      <c r="G30" s="3406"/>
      <c r="H30" s="3406"/>
      <c r="I30" s="3406"/>
      <c r="K30" s="886"/>
      <c r="L30" s="886"/>
      <c r="M30" s="886"/>
    </row>
    <row r="31" spans="1:13">
      <c r="I31" s="885"/>
      <c r="K31" s="886"/>
      <c r="L31" s="886"/>
      <c r="M31" s="886"/>
    </row>
    <row r="32" spans="1:13">
      <c r="I32" s="885"/>
      <c r="K32" s="886"/>
      <c r="L32" s="886"/>
      <c r="M32" s="886"/>
    </row>
    <row r="33" spans="7:9">
      <c r="G33" s="774"/>
      <c r="I33" s="885"/>
    </row>
    <row r="34" spans="7:9">
      <c r="G34" s="774"/>
      <c r="I34" s="885"/>
    </row>
    <row r="35" spans="7:9">
      <c r="G35" s="774"/>
      <c r="I35" s="885"/>
    </row>
    <row r="36" spans="7:9">
      <c r="G36" s="774"/>
      <c r="I36" s="885"/>
    </row>
    <row r="37" spans="7:9">
      <c r="G37" s="774"/>
      <c r="I37" s="885"/>
    </row>
    <row r="38" spans="7:9">
      <c r="G38" s="774"/>
      <c r="I38" s="885"/>
    </row>
    <row r="39" spans="7:9">
      <c r="G39" s="774"/>
      <c r="I39" s="885"/>
    </row>
    <row r="40" spans="7:9">
      <c r="G40" s="774"/>
      <c r="I40" s="885"/>
    </row>
    <row r="41" spans="7:9">
      <c r="G41" s="774"/>
      <c r="I41" s="885"/>
    </row>
    <row r="42" spans="7:9">
      <c r="G42" s="774"/>
      <c r="I42" s="885"/>
    </row>
    <row r="43" spans="7:9">
      <c r="G43" s="774"/>
      <c r="I43" s="885"/>
    </row>
    <row r="44" spans="7:9">
      <c r="G44" s="774"/>
      <c r="I44" s="885"/>
    </row>
    <row r="45" spans="7:9">
      <c r="G45" s="774"/>
      <c r="I45" s="885"/>
    </row>
    <row r="46" spans="7:9">
      <c r="G46" s="774"/>
      <c r="I46" s="885"/>
    </row>
    <row r="47" spans="7:9">
      <c r="G47" s="774"/>
      <c r="I47" s="885"/>
    </row>
    <row r="48" spans="7:9">
      <c r="G48" s="774"/>
      <c r="I48" s="885"/>
    </row>
    <row r="49" spans="9:9" s="774" customFormat="1">
      <c r="I49" s="885"/>
    </row>
    <row r="50" spans="9:9" s="774" customFormat="1">
      <c r="I50" s="885"/>
    </row>
    <row r="51" spans="9:9" s="774" customFormat="1">
      <c r="I51" s="885"/>
    </row>
    <row r="52" spans="9:9" s="774" customFormat="1">
      <c r="I52" s="885"/>
    </row>
    <row r="53" spans="9:9" s="774" customFormat="1">
      <c r="I53" s="885"/>
    </row>
    <row r="54" spans="9:9" s="774" customFormat="1">
      <c r="I54" s="885"/>
    </row>
    <row r="55" spans="9:9" s="774" customFormat="1">
      <c r="I55" s="885"/>
    </row>
    <row r="56" spans="9:9" s="774" customFormat="1">
      <c r="I56" s="885"/>
    </row>
    <row r="57" spans="9:9" s="774" customFormat="1">
      <c r="I57" s="885"/>
    </row>
    <row r="58" spans="9:9" s="774" customFormat="1">
      <c r="I58" s="885"/>
    </row>
    <row r="59" spans="9:9" s="774" customFormat="1">
      <c r="I59" s="885"/>
    </row>
    <row r="60" spans="9:9" s="774" customFormat="1">
      <c r="I60" s="885"/>
    </row>
    <row r="61" spans="9:9" s="774" customFormat="1">
      <c r="I61" s="885"/>
    </row>
    <row r="62" spans="9:9" s="774" customFormat="1">
      <c r="I62" s="885"/>
    </row>
    <row r="63" spans="9:9" s="774" customFormat="1">
      <c r="I63" s="885"/>
    </row>
    <row r="64" spans="9:9" s="774" customFormat="1">
      <c r="I64" s="885"/>
    </row>
    <row r="65" spans="9:9" s="774" customFormat="1">
      <c r="I65" s="885"/>
    </row>
    <row r="66" spans="9:9" s="774" customFormat="1">
      <c r="I66" s="885"/>
    </row>
    <row r="67" spans="9:9" s="774" customFormat="1">
      <c r="I67" s="885"/>
    </row>
    <row r="68" spans="9:9" s="774" customFormat="1">
      <c r="I68" s="885"/>
    </row>
    <row r="69" spans="9:9" s="774" customFormat="1">
      <c r="I69" s="885"/>
    </row>
    <row r="70" spans="9:9" s="774" customFormat="1">
      <c r="I70" s="885"/>
    </row>
    <row r="71" spans="9:9" s="774" customFormat="1">
      <c r="I71" s="885"/>
    </row>
    <row r="72" spans="9:9" s="774" customFormat="1">
      <c r="I72" s="885"/>
    </row>
    <row r="73" spans="9:9" s="774" customFormat="1">
      <c r="I73" s="885"/>
    </row>
    <row r="74" spans="9:9" s="774" customFormat="1">
      <c r="I74" s="885"/>
    </row>
    <row r="75" spans="9:9" s="774" customFormat="1">
      <c r="I75" s="885"/>
    </row>
    <row r="76" spans="9:9" s="774" customFormat="1">
      <c r="I76" s="885"/>
    </row>
    <row r="77" spans="9:9" s="774" customFormat="1">
      <c r="I77" s="885"/>
    </row>
    <row r="78" spans="9:9" s="774" customFormat="1">
      <c r="I78" s="885"/>
    </row>
    <row r="79" spans="9:9" s="774" customFormat="1">
      <c r="I79" s="885"/>
    </row>
    <row r="80" spans="9:9" s="774" customFormat="1">
      <c r="I80" s="885"/>
    </row>
    <row r="81" spans="9:9" s="774" customFormat="1">
      <c r="I81" s="885"/>
    </row>
    <row r="82" spans="9:9" s="774" customFormat="1">
      <c r="I82" s="885"/>
    </row>
    <row r="83" spans="9:9" s="774" customFormat="1">
      <c r="I83" s="885"/>
    </row>
    <row r="84" spans="9:9" s="774" customFormat="1">
      <c r="I84" s="885"/>
    </row>
    <row r="85" spans="9:9" s="774" customFormat="1">
      <c r="I85" s="885"/>
    </row>
    <row r="86" spans="9:9" s="774" customFormat="1">
      <c r="I86" s="885"/>
    </row>
    <row r="87" spans="9:9" s="774" customFormat="1">
      <c r="I87" s="885"/>
    </row>
    <row r="88" spans="9:9" s="774" customFormat="1">
      <c r="I88" s="885"/>
    </row>
    <row r="89" spans="9:9" s="774" customFormat="1">
      <c r="I89" s="885"/>
    </row>
    <row r="90" spans="9:9" s="774" customFormat="1">
      <c r="I90" s="885"/>
    </row>
    <row r="91" spans="9:9" s="774" customFormat="1">
      <c r="I91" s="885"/>
    </row>
    <row r="92" spans="9:9" s="774" customFormat="1">
      <c r="I92" s="885"/>
    </row>
    <row r="93" spans="9:9" s="774" customFormat="1">
      <c r="I93" s="885"/>
    </row>
    <row r="94" spans="9:9" s="774" customFormat="1">
      <c r="I94" s="885"/>
    </row>
    <row r="95" spans="9:9" s="774" customFormat="1">
      <c r="I95" s="885"/>
    </row>
    <row r="96" spans="9:9" s="774" customFormat="1">
      <c r="I96" s="885"/>
    </row>
    <row r="97" spans="9:9" s="774" customFormat="1">
      <c r="I97" s="885"/>
    </row>
    <row r="98" spans="9:9" s="774" customFormat="1">
      <c r="I98" s="885"/>
    </row>
    <row r="99" spans="9:9" s="774" customFormat="1">
      <c r="I99" s="885"/>
    </row>
    <row r="100" spans="9:9" s="774" customFormat="1">
      <c r="I100" s="885"/>
    </row>
    <row r="101" spans="9:9" s="774" customFormat="1">
      <c r="I101" s="885"/>
    </row>
    <row r="102" spans="9:9" s="774" customFormat="1">
      <c r="I102" s="885"/>
    </row>
    <row r="103" spans="9:9" s="774" customFormat="1">
      <c r="I103" s="885"/>
    </row>
    <row r="104" spans="9:9" s="774" customFormat="1">
      <c r="I104" s="885"/>
    </row>
    <row r="105" spans="9:9" s="774" customFormat="1">
      <c r="I105" s="885"/>
    </row>
    <row r="106" spans="9:9" s="774" customFormat="1">
      <c r="I106" s="885"/>
    </row>
    <row r="107" spans="9:9" s="774" customFormat="1">
      <c r="I107" s="885"/>
    </row>
    <row r="108" spans="9:9" s="774" customFormat="1">
      <c r="I108" s="885"/>
    </row>
    <row r="109" spans="9:9" s="774" customFormat="1">
      <c r="I109" s="885"/>
    </row>
    <row r="110" spans="9:9" s="774" customFormat="1">
      <c r="I110" s="885"/>
    </row>
    <row r="111" spans="9:9" s="774" customFormat="1">
      <c r="I111" s="885"/>
    </row>
    <row r="112" spans="9:9" s="774" customFormat="1">
      <c r="I112" s="885"/>
    </row>
    <row r="113" spans="9:9" s="774" customFormat="1">
      <c r="I113" s="885"/>
    </row>
    <row r="114" spans="9:9" s="774" customFormat="1">
      <c r="I114" s="885"/>
    </row>
    <row r="115" spans="9:9" s="774" customFormat="1">
      <c r="I115" s="885"/>
    </row>
    <row r="116" spans="9:9" s="774" customFormat="1">
      <c r="I116" s="885"/>
    </row>
    <row r="117" spans="9:9" s="774" customFormat="1">
      <c r="I117" s="885"/>
    </row>
    <row r="118" spans="9:9" s="774" customFormat="1">
      <c r="I118" s="885"/>
    </row>
    <row r="119" spans="9:9" s="774" customFormat="1">
      <c r="I119" s="885"/>
    </row>
    <row r="120" spans="9:9" s="774" customFormat="1">
      <c r="I120" s="885"/>
    </row>
    <row r="121" spans="9:9" s="774" customFormat="1">
      <c r="I121" s="885"/>
    </row>
    <row r="122" spans="9:9" s="774" customFormat="1">
      <c r="I122" s="885"/>
    </row>
    <row r="123" spans="9:9" s="774" customFormat="1">
      <c r="I123" s="885"/>
    </row>
    <row r="124" spans="9:9" s="774" customFormat="1">
      <c r="I124" s="885"/>
    </row>
    <row r="125" spans="9:9" s="774" customFormat="1">
      <c r="I125" s="885"/>
    </row>
    <row r="126" spans="9:9" s="774" customFormat="1">
      <c r="I126" s="885"/>
    </row>
    <row r="127" spans="9:9" s="774" customFormat="1">
      <c r="I127" s="885"/>
    </row>
    <row r="128" spans="9:9" s="774" customFormat="1">
      <c r="I128" s="885"/>
    </row>
    <row r="129" spans="9:9" s="774" customFormat="1">
      <c r="I129" s="885"/>
    </row>
    <row r="130" spans="9:9" s="774" customFormat="1">
      <c r="I130" s="885"/>
    </row>
    <row r="131" spans="9:9" s="774" customFormat="1">
      <c r="I131" s="885"/>
    </row>
    <row r="132" spans="9:9" s="774" customFormat="1">
      <c r="I132" s="885"/>
    </row>
    <row r="133" spans="9:9" s="774" customFormat="1">
      <c r="I133" s="885"/>
    </row>
    <row r="134" spans="9:9" s="774" customFormat="1">
      <c r="I134" s="885"/>
    </row>
    <row r="135" spans="9:9" s="774" customFormat="1">
      <c r="I135" s="885"/>
    </row>
    <row r="136" spans="9:9" s="774" customFormat="1">
      <c r="I136" s="885"/>
    </row>
    <row r="137" spans="9:9" s="774" customFormat="1">
      <c r="I137" s="885"/>
    </row>
    <row r="138" spans="9:9" s="774" customFormat="1">
      <c r="I138" s="885"/>
    </row>
    <row r="139" spans="9:9" s="774" customFormat="1">
      <c r="I139" s="885"/>
    </row>
    <row r="140" spans="9:9" s="774" customFormat="1">
      <c r="I140" s="885"/>
    </row>
    <row r="141" spans="9:9" s="774" customFormat="1">
      <c r="I141" s="885"/>
    </row>
    <row r="142" spans="9:9" s="774" customFormat="1">
      <c r="I142" s="885"/>
    </row>
    <row r="143" spans="9:9" s="774" customFormat="1">
      <c r="I143" s="885"/>
    </row>
    <row r="144" spans="9:9" s="774" customFormat="1">
      <c r="I144" s="885"/>
    </row>
    <row r="145" spans="9:9" s="774" customFormat="1">
      <c r="I145" s="885"/>
    </row>
    <row r="146" spans="9:9" s="774" customFormat="1">
      <c r="I146" s="885"/>
    </row>
    <row r="147" spans="9:9" s="774" customFormat="1">
      <c r="I147" s="885"/>
    </row>
    <row r="148" spans="9:9" s="774" customFormat="1">
      <c r="I148" s="885"/>
    </row>
    <row r="149" spans="9:9" s="774" customFormat="1">
      <c r="I149" s="885"/>
    </row>
    <row r="150" spans="9:9" s="774" customFormat="1">
      <c r="I150" s="885"/>
    </row>
    <row r="151" spans="9:9" s="774" customFormat="1">
      <c r="I151" s="885"/>
    </row>
    <row r="152" spans="9:9" s="774" customFormat="1">
      <c r="I152" s="885"/>
    </row>
    <row r="153" spans="9:9" s="774" customFormat="1">
      <c r="I153" s="885"/>
    </row>
    <row r="154" spans="9:9" s="774" customFormat="1">
      <c r="I154" s="885"/>
    </row>
    <row r="155" spans="9:9" s="774" customFormat="1">
      <c r="I155" s="885"/>
    </row>
    <row r="156" spans="9:9" s="774" customFormat="1">
      <c r="I156" s="885"/>
    </row>
    <row r="157" spans="9:9" s="774" customFormat="1">
      <c r="I157" s="885"/>
    </row>
    <row r="158" spans="9:9" s="774" customFormat="1">
      <c r="I158" s="885"/>
    </row>
    <row r="159" spans="9:9" s="774" customFormat="1">
      <c r="I159" s="885"/>
    </row>
    <row r="160" spans="9:9" s="774" customFormat="1">
      <c r="I160" s="885"/>
    </row>
    <row r="161" spans="9:9" s="774" customFormat="1">
      <c r="I161" s="885"/>
    </row>
    <row r="162" spans="9:9" s="774" customFormat="1">
      <c r="I162" s="885"/>
    </row>
    <row r="163" spans="9:9" s="774" customFormat="1">
      <c r="I163" s="885"/>
    </row>
    <row r="164" spans="9:9" s="774" customFormat="1">
      <c r="I164" s="885"/>
    </row>
    <row r="165" spans="9:9" s="774" customFormat="1">
      <c r="I165" s="885"/>
    </row>
    <row r="166" spans="9:9" s="774" customFormat="1">
      <c r="I166" s="885"/>
    </row>
    <row r="167" spans="9:9" s="774" customFormat="1">
      <c r="I167" s="885"/>
    </row>
    <row r="168" spans="9:9" s="774" customFormat="1">
      <c r="I168" s="885"/>
    </row>
    <row r="169" spans="9:9" s="774" customFormat="1">
      <c r="I169" s="885"/>
    </row>
    <row r="170" spans="9:9" s="774" customFormat="1">
      <c r="I170" s="885"/>
    </row>
    <row r="171" spans="9:9" s="774" customFormat="1">
      <c r="I171" s="885"/>
    </row>
    <row r="172" spans="9:9" s="774" customFormat="1">
      <c r="I172" s="885"/>
    </row>
    <row r="173" spans="9:9" s="774" customFormat="1">
      <c r="I173" s="885"/>
    </row>
    <row r="174" spans="9:9" s="774" customFormat="1">
      <c r="I174" s="885"/>
    </row>
    <row r="175" spans="9:9" s="774" customFormat="1">
      <c r="I175" s="885"/>
    </row>
    <row r="176" spans="9:9" s="774" customFormat="1">
      <c r="I176" s="885"/>
    </row>
    <row r="177" spans="9:9" s="774" customFormat="1">
      <c r="I177" s="885"/>
    </row>
    <row r="178" spans="9:9" s="774" customFormat="1">
      <c r="I178" s="885"/>
    </row>
    <row r="179" spans="9:9" s="774" customFormat="1">
      <c r="I179" s="885"/>
    </row>
    <row r="180" spans="9:9" s="774" customFormat="1">
      <c r="I180" s="885"/>
    </row>
    <row r="181" spans="9:9" s="774" customFormat="1">
      <c r="I181" s="885"/>
    </row>
    <row r="182" spans="9:9" s="774" customFormat="1">
      <c r="I182" s="885"/>
    </row>
    <row r="183" spans="9:9" s="774" customFormat="1">
      <c r="I183" s="885"/>
    </row>
    <row r="184" spans="9:9" s="774" customFormat="1">
      <c r="I184" s="885"/>
    </row>
    <row r="185" spans="9:9" s="774" customFormat="1">
      <c r="I185" s="885"/>
    </row>
    <row r="186" spans="9:9" s="774" customFormat="1">
      <c r="I186" s="885"/>
    </row>
    <row r="187" spans="9:9" s="774" customFormat="1">
      <c r="I187" s="885"/>
    </row>
    <row r="188" spans="9:9" s="774" customFormat="1">
      <c r="I188" s="885"/>
    </row>
    <row r="189" spans="9:9" s="774" customFormat="1">
      <c r="I189" s="885"/>
    </row>
    <row r="190" spans="9:9" s="774" customFormat="1">
      <c r="I190" s="885"/>
    </row>
    <row r="191" spans="9:9" s="774" customFormat="1">
      <c r="I191" s="885"/>
    </row>
    <row r="192" spans="9:9" s="774" customFormat="1">
      <c r="I192" s="885"/>
    </row>
    <row r="193" spans="9:9" s="774" customFormat="1">
      <c r="I193" s="885"/>
    </row>
    <row r="194" spans="9:9" s="774" customFormat="1">
      <c r="I194" s="885"/>
    </row>
    <row r="195" spans="9:9" s="774" customFormat="1">
      <c r="I195" s="885"/>
    </row>
    <row r="196" spans="9:9" s="774" customFormat="1">
      <c r="I196" s="885"/>
    </row>
    <row r="197" spans="9:9" s="774" customFormat="1">
      <c r="I197" s="885"/>
    </row>
    <row r="198" spans="9:9" s="774" customFormat="1">
      <c r="I198" s="885"/>
    </row>
    <row r="199" spans="9:9" s="774" customFormat="1">
      <c r="I199" s="885"/>
    </row>
    <row r="200" spans="9:9" s="774" customFormat="1">
      <c r="I200" s="885"/>
    </row>
    <row r="201" spans="9:9" s="774" customFormat="1">
      <c r="I201" s="885"/>
    </row>
    <row r="202" spans="9:9" s="774" customFormat="1">
      <c r="I202" s="885"/>
    </row>
    <row r="203" spans="9:9" s="774" customFormat="1">
      <c r="I203" s="885"/>
    </row>
    <row r="204" spans="9:9" s="774" customFormat="1">
      <c r="I204" s="885"/>
    </row>
    <row r="205" spans="9:9" s="774" customFormat="1">
      <c r="I205" s="885"/>
    </row>
    <row r="206" spans="9:9" s="774" customFormat="1">
      <c r="I206" s="885"/>
    </row>
    <row r="207" spans="9:9" s="774" customFormat="1">
      <c r="I207" s="885"/>
    </row>
    <row r="208" spans="9:9" s="774" customFormat="1">
      <c r="I208" s="885"/>
    </row>
    <row r="209" spans="9:9" s="774" customFormat="1">
      <c r="I209" s="885"/>
    </row>
    <row r="210" spans="9:9" s="774" customFormat="1">
      <c r="I210" s="885"/>
    </row>
    <row r="211" spans="9:9" s="774" customFormat="1">
      <c r="I211" s="885"/>
    </row>
    <row r="212" spans="9:9" s="774" customFormat="1">
      <c r="I212" s="885"/>
    </row>
    <row r="213" spans="9:9" s="774" customFormat="1">
      <c r="I213" s="885"/>
    </row>
    <row r="214" spans="9:9" s="774" customFormat="1">
      <c r="I214" s="885"/>
    </row>
    <row r="215" spans="9:9" s="774" customFormat="1">
      <c r="I215" s="885"/>
    </row>
    <row r="216" spans="9:9" s="774" customFormat="1">
      <c r="I216" s="885"/>
    </row>
    <row r="217" spans="9:9" s="774" customFormat="1">
      <c r="I217" s="885"/>
    </row>
    <row r="218" spans="9:9" s="774" customFormat="1">
      <c r="I218" s="885"/>
    </row>
    <row r="219" spans="9:9" s="774" customFormat="1">
      <c r="I219" s="885"/>
    </row>
    <row r="220" spans="9:9" s="774" customFormat="1">
      <c r="I220" s="885"/>
    </row>
    <row r="221" spans="9:9" s="774" customFormat="1">
      <c r="I221" s="885"/>
    </row>
    <row r="222" spans="9:9" s="774" customFormat="1">
      <c r="I222" s="885"/>
    </row>
    <row r="223" spans="9:9" s="774" customFormat="1">
      <c r="I223" s="885"/>
    </row>
    <row r="224" spans="9:9" s="774" customFormat="1">
      <c r="I224" s="885"/>
    </row>
    <row r="225" spans="9:9" s="774" customFormat="1">
      <c r="I225" s="885"/>
    </row>
    <row r="226" spans="9:9" s="774" customFormat="1">
      <c r="I226" s="885"/>
    </row>
    <row r="227" spans="9:9" s="774" customFormat="1">
      <c r="I227" s="885"/>
    </row>
    <row r="228" spans="9:9" s="774" customFormat="1">
      <c r="I228" s="885"/>
    </row>
    <row r="229" spans="9:9" s="774" customFormat="1">
      <c r="I229" s="885"/>
    </row>
    <row r="230" spans="9:9" s="774" customFormat="1">
      <c r="I230" s="885"/>
    </row>
    <row r="231" spans="9:9" s="774" customFormat="1">
      <c r="I231" s="885"/>
    </row>
    <row r="232" spans="9:9" s="774" customFormat="1">
      <c r="I232" s="885"/>
    </row>
    <row r="233" spans="9:9" s="774" customFormat="1">
      <c r="I233" s="885"/>
    </row>
    <row r="234" spans="9:9" s="774" customFormat="1">
      <c r="I234" s="885"/>
    </row>
    <row r="235" spans="9:9" s="774" customFormat="1">
      <c r="I235" s="885"/>
    </row>
    <row r="236" spans="9:9" s="774" customFormat="1">
      <c r="I236" s="885"/>
    </row>
    <row r="237" spans="9:9" s="774" customFormat="1">
      <c r="I237" s="885"/>
    </row>
    <row r="238" spans="9:9" s="774" customFormat="1">
      <c r="I238" s="885"/>
    </row>
    <row r="239" spans="9:9" s="774" customFormat="1">
      <c r="I239" s="885"/>
    </row>
    <row r="240" spans="9:9" s="774" customFormat="1">
      <c r="I240" s="885"/>
    </row>
    <row r="241" spans="9:9" s="774" customFormat="1">
      <c r="I241" s="885"/>
    </row>
    <row r="242" spans="9:9" s="774" customFormat="1">
      <c r="I242" s="885"/>
    </row>
    <row r="243" spans="9:9" s="774" customFormat="1">
      <c r="I243" s="885"/>
    </row>
    <row r="244" spans="9:9" s="774" customFormat="1">
      <c r="I244" s="885"/>
    </row>
    <row r="245" spans="9:9" s="774" customFormat="1">
      <c r="I245" s="885"/>
    </row>
    <row r="246" spans="9:9" s="774" customFormat="1">
      <c r="I246" s="885"/>
    </row>
    <row r="247" spans="9:9" s="774" customFormat="1">
      <c r="I247" s="885"/>
    </row>
    <row r="248" spans="9:9" s="774" customFormat="1">
      <c r="I248" s="885"/>
    </row>
    <row r="249" spans="9:9" s="774" customFormat="1">
      <c r="I249" s="885"/>
    </row>
    <row r="250" spans="9:9" s="774" customFormat="1">
      <c r="I250" s="885"/>
    </row>
    <row r="251" spans="9:9" s="774" customFormat="1">
      <c r="I251" s="885"/>
    </row>
    <row r="252" spans="9:9" s="774" customFormat="1">
      <c r="I252" s="885"/>
    </row>
    <row r="253" spans="9:9" s="774" customFormat="1">
      <c r="I253" s="885"/>
    </row>
    <row r="254" spans="9:9" s="774" customFormat="1">
      <c r="I254" s="885"/>
    </row>
    <row r="255" spans="9:9" s="774" customFormat="1">
      <c r="I255" s="885"/>
    </row>
    <row r="256" spans="9:9" s="774" customFormat="1">
      <c r="I256" s="885"/>
    </row>
    <row r="257" spans="9:9" s="774" customFormat="1">
      <c r="I257" s="885"/>
    </row>
    <row r="258" spans="9:9" s="774" customFormat="1">
      <c r="I258" s="885"/>
    </row>
    <row r="259" spans="9:9" s="774" customFormat="1">
      <c r="I259" s="885"/>
    </row>
    <row r="260" spans="9:9" s="774" customFormat="1">
      <c r="I260" s="885"/>
    </row>
    <row r="261" spans="9:9" s="774" customFormat="1">
      <c r="I261" s="885"/>
    </row>
    <row r="262" spans="9:9" s="774" customFormat="1">
      <c r="I262" s="885"/>
    </row>
    <row r="263" spans="9:9" s="774" customFormat="1">
      <c r="I263" s="885"/>
    </row>
    <row r="264" spans="9:9" s="774" customFormat="1">
      <c r="I264" s="885"/>
    </row>
    <row r="265" spans="9:9" s="774" customFormat="1">
      <c r="I265" s="885"/>
    </row>
    <row r="266" spans="9:9" s="774" customFormat="1">
      <c r="I266" s="885"/>
    </row>
    <row r="267" spans="9:9" s="774" customFormat="1">
      <c r="I267" s="885"/>
    </row>
    <row r="268" spans="9:9" s="774" customFormat="1">
      <c r="I268" s="885"/>
    </row>
    <row r="269" spans="9:9" s="774" customFormat="1">
      <c r="I269" s="885"/>
    </row>
    <row r="270" spans="9:9" s="774" customFormat="1">
      <c r="I270" s="885"/>
    </row>
    <row r="271" spans="9:9" s="774" customFormat="1">
      <c r="I271" s="885"/>
    </row>
    <row r="272" spans="9:9" s="774" customFormat="1">
      <c r="I272" s="885"/>
    </row>
    <row r="273" spans="9:9" s="774" customFormat="1">
      <c r="I273" s="885"/>
    </row>
    <row r="274" spans="9:9" s="774" customFormat="1">
      <c r="I274" s="885"/>
    </row>
    <row r="275" spans="9:9" s="774" customFormat="1">
      <c r="I275" s="885"/>
    </row>
    <row r="276" spans="9:9" s="774" customFormat="1">
      <c r="I276" s="885"/>
    </row>
    <row r="277" spans="9:9" s="774" customFormat="1">
      <c r="I277" s="885"/>
    </row>
    <row r="278" spans="9:9" s="774" customFormat="1">
      <c r="I278" s="885"/>
    </row>
    <row r="279" spans="9:9" s="774" customFormat="1">
      <c r="I279" s="885"/>
    </row>
    <row r="280" spans="9:9" s="774" customFormat="1">
      <c r="I280" s="885"/>
    </row>
    <row r="281" spans="9:9" s="774" customFormat="1">
      <c r="I281" s="885"/>
    </row>
    <row r="282" spans="9:9" s="774" customFormat="1">
      <c r="I282" s="885"/>
    </row>
    <row r="283" spans="9:9" s="774" customFormat="1">
      <c r="I283" s="885"/>
    </row>
    <row r="284" spans="9:9" s="774" customFormat="1">
      <c r="I284" s="885"/>
    </row>
    <row r="285" spans="9:9" s="774" customFormat="1">
      <c r="I285" s="885"/>
    </row>
    <row r="286" spans="9:9" s="774" customFormat="1">
      <c r="I286" s="885"/>
    </row>
    <row r="287" spans="9:9" s="774" customFormat="1">
      <c r="I287" s="885"/>
    </row>
    <row r="288" spans="9:9" s="774" customFormat="1">
      <c r="I288" s="885"/>
    </row>
    <row r="289" spans="9:9" s="774" customFormat="1">
      <c r="I289" s="885"/>
    </row>
    <row r="290" spans="9:9" s="774" customFormat="1">
      <c r="I290" s="885"/>
    </row>
    <row r="291" spans="9:9" s="774" customFormat="1">
      <c r="I291" s="885"/>
    </row>
    <row r="292" spans="9:9" s="774" customFormat="1">
      <c r="I292" s="885"/>
    </row>
    <row r="293" spans="9:9" s="774" customFormat="1">
      <c r="I293" s="885"/>
    </row>
    <row r="294" spans="9:9" s="774" customFormat="1">
      <c r="I294" s="885"/>
    </row>
    <row r="295" spans="9:9" s="774" customFormat="1">
      <c r="I295" s="885"/>
    </row>
    <row r="296" spans="9:9" s="774" customFormat="1">
      <c r="I296" s="885"/>
    </row>
    <row r="297" spans="9:9" s="774" customFormat="1">
      <c r="I297" s="885"/>
    </row>
    <row r="298" spans="9:9" s="774" customFormat="1">
      <c r="I298" s="885"/>
    </row>
    <row r="299" spans="9:9" s="774" customFormat="1">
      <c r="I299" s="885"/>
    </row>
    <row r="300" spans="9:9" s="774" customFormat="1">
      <c r="I300" s="885"/>
    </row>
    <row r="301" spans="9:9" s="774" customFormat="1">
      <c r="I301" s="885"/>
    </row>
    <row r="302" spans="9:9" s="774" customFormat="1">
      <c r="I302" s="885"/>
    </row>
    <row r="303" spans="9:9" s="774" customFormat="1">
      <c r="I303" s="885"/>
    </row>
    <row r="304" spans="9:9" s="774" customFormat="1">
      <c r="I304" s="885"/>
    </row>
    <row r="305" spans="9:9" s="774" customFormat="1">
      <c r="I305" s="885"/>
    </row>
    <row r="306" spans="9:9" s="774" customFormat="1">
      <c r="I306" s="885"/>
    </row>
    <row r="307" spans="9:9" s="774" customFormat="1">
      <c r="I307" s="885"/>
    </row>
    <row r="308" spans="9:9" s="774" customFormat="1">
      <c r="I308" s="885"/>
    </row>
    <row r="309" spans="9:9" s="774" customFormat="1">
      <c r="I309" s="885"/>
    </row>
    <row r="310" spans="9:9" s="774" customFormat="1">
      <c r="I310" s="885"/>
    </row>
    <row r="311" spans="9:9" s="774" customFormat="1">
      <c r="I311" s="885"/>
    </row>
    <row r="312" spans="9:9" s="774" customFormat="1">
      <c r="I312" s="885"/>
    </row>
    <row r="313" spans="9:9" s="774" customFormat="1">
      <c r="I313" s="885"/>
    </row>
    <row r="314" spans="9:9" s="774" customFormat="1">
      <c r="I314" s="885"/>
    </row>
    <row r="315" spans="9:9" s="774" customFormat="1">
      <c r="I315" s="885"/>
    </row>
    <row r="316" spans="9:9" s="774" customFormat="1">
      <c r="I316" s="885"/>
    </row>
    <row r="317" spans="9:9" s="774" customFormat="1">
      <c r="I317" s="885"/>
    </row>
    <row r="318" spans="9:9" s="774" customFormat="1">
      <c r="I318" s="885"/>
    </row>
    <row r="319" spans="9:9" s="774" customFormat="1">
      <c r="I319" s="885"/>
    </row>
    <row r="320" spans="9:9" s="774" customFormat="1">
      <c r="I320" s="885"/>
    </row>
    <row r="321" spans="9:9" s="774" customFormat="1">
      <c r="I321" s="885"/>
    </row>
    <row r="322" spans="9:9" s="774" customFormat="1">
      <c r="I322" s="885"/>
    </row>
    <row r="323" spans="9:9" s="774" customFormat="1">
      <c r="I323" s="885"/>
    </row>
    <row r="324" spans="9:9" s="774" customFormat="1">
      <c r="I324" s="885"/>
    </row>
    <row r="325" spans="9:9" s="774" customFormat="1">
      <c r="I325" s="885"/>
    </row>
    <row r="326" spans="9:9" s="774" customFormat="1">
      <c r="I326" s="885"/>
    </row>
    <row r="327" spans="9:9" s="774" customFormat="1">
      <c r="I327" s="885"/>
    </row>
    <row r="328" spans="9:9" s="774" customFormat="1">
      <c r="I328" s="885"/>
    </row>
    <row r="329" spans="9:9" s="774" customFormat="1">
      <c r="I329" s="885"/>
    </row>
    <row r="330" spans="9:9" s="774" customFormat="1">
      <c r="I330" s="885"/>
    </row>
    <row r="331" spans="9:9" s="774" customFormat="1">
      <c r="I331" s="885"/>
    </row>
    <row r="332" spans="9:9" s="774" customFormat="1">
      <c r="I332" s="884"/>
    </row>
    <row r="333" spans="9:9" s="774" customFormat="1">
      <c r="I333" s="884"/>
    </row>
    <row r="334" spans="9:9" s="774" customFormat="1">
      <c r="I334" s="884"/>
    </row>
    <row r="335" spans="9:9" s="774" customFormat="1">
      <c r="I335" s="884"/>
    </row>
    <row r="336" spans="9:9" s="774" customFormat="1">
      <c r="I336" s="884"/>
    </row>
    <row r="337" spans="9:9" s="774" customFormat="1">
      <c r="I337" s="884"/>
    </row>
    <row r="338" spans="9:9" s="774" customFormat="1">
      <c r="I338" s="884"/>
    </row>
    <row r="339" spans="9:9" s="774" customFormat="1">
      <c r="I339" s="884"/>
    </row>
    <row r="340" spans="9:9" s="774" customFormat="1">
      <c r="I340" s="884"/>
    </row>
    <row r="341" spans="9:9" s="774" customFormat="1">
      <c r="I341" s="884"/>
    </row>
    <row r="342" spans="9:9" s="774" customFormat="1">
      <c r="I342" s="884"/>
    </row>
    <row r="343" spans="9:9" s="774" customFormat="1">
      <c r="I343" s="884"/>
    </row>
    <row r="344" spans="9:9" s="774" customFormat="1">
      <c r="I344" s="884"/>
    </row>
    <row r="345" spans="9:9" s="774" customFormat="1">
      <c r="I345" s="884"/>
    </row>
    <row r="346" spans="9:9" s="774" customFormat="1">
      <c r="I346" s="884"/>
    </row>
    <row r="347" spans="9:9" s="774" customFormat="1">
      <c r="I347" s="884"/>
    </row>
    <row r="348" spans="9:9" s="774" customFormat="1">
      <c r="I348" s="884"/>
    </row>
    <row r="349" spans="9:9" s="774" customFormat="1">
      <c r="I349" s="884"/>
    </row>
    <row r="350" spans="9:9" s="774" customFormat="1">
      <c r="I350" s="884"/>
    </row>
    <row r="351" spans="9:9" s="774" customFormat="1">
      <c r="I351" s="884"/>
    </row>
    <row r="352" spans="9:9" s="774" customFormat="1">
      <c r="I352" s="884"/>
    </row>
    <row r="353" spans="9:9" s="774" customFormat="1">
      <c r="I353" s="884"/>
    </row>
    <row r="354" spans="9:9" s="774" customFormat="1">
      <c r="I354" s="884"/>
    </row>
    <row r="355" spans="9:9" s="774" customFormat="1">
      <c r="I355" s="884"/>
    </row>
    <row r="356" spans="9:9" s="774" customFormat="1">
      <c r="I356" s="884"/>
    </row>
    <row r="357" spans="9:9" s="774" customFormat="1">
      <c r="I357" s="884"/>
    </row>
    <row r="358" spans="9:9" s="774" customFormat="1">
      <c r="I358" s="884"/>
    </row>
    <row r="359" spans="9:9" s="774" customFormat="1">
      <c r="I359" s="884"/>
    </row>
    <row r="360" spans="9:9" s="774" customFormat="1">
      <c r="I360" s="884"/>
    </row>
    <row r="361" spans="9:9" s="774" customFormat="1">
      <c r="I361" s="884"/>
    </row>
    <row r="362" spans="9:9" s="774" customFormat="1">
      <c r="I362" s="884"/>
    </row>
    <row r="363" spans="9:9" s="774" customFormat="1">
      <c r="I363" s="884"/>
    </row>
    <row r="364" spans="9:9" s="774" customFormat="1">
      <c r="I364" s="884"/>
    </row>
    <row r="365" spans="9:9" s="774" customFormat="1">
      <c r="I365" s="884"/>
    </row>
    <row r="366" spans="9:9" s="774" customFormat="1">
      <c r="I366" s="884"/>
    </row>
    <row r="367" spans="9:9" s="774" customFormat="1">
      <c r="I367" s="884"/>
    </row>
    <row r="368" spans="9:9" s="774" customFormat="1">
      <c r="I368" s="884"/>
    </row>
    <row r="369" spans="9:9" s="774" customFormat="1">
      <c r="I369" s="884"/>
    </row>
    <row r="370" spans="9:9" s="774" customFormat="1">
      <c r="I370" s="884"/>
    </row>
    <row r="371" spans="9:9" s="774" customFormat="1">
      <c r="I371" s="884"/>
    </row>
    <row r="372" spans="9:9" s="774" customFormat="1">
      <c r="I372" s="884"/>
    </row>
    <row r="373" spans="9:9" s="774" customFormat="1">
      <c r="I373" s="884"/>
    </row>
    <row r="374" spans="9:9" s="774" customFormat="1">
      <c r="I374" s="884"/>
    </row>
    <row r="375" spans="9:9" s="774" customFormat="1">
      <c r="I375" s="884"/>
    </row>
    <row r="376" spans="9:9" s="774" customFormat="1">
      <c r="I376" s="884"/>
    </row>
    <row r="377" spans="9:9" s="774" customFormat="1">
      <c r="I377" s="884"/>
    </row>
    <row r="378" spans="9:9" s="774" customFormat="1">
      <c r="I378" s="884"/>
    </row>
    <row r="379" spans="9:9" s="774" customFormat="1">
      <c r="I379" s="884"/>
    </row>
    <row r="380" spans="9:9" s="774" customFormat="1">
      <c r="I380" s="884"/>
    </row>
    <row r="381" spans="9:9" s="774" customFormat="1">
      <c r="I381" s="884"/>
    </row>
    <row r="382" spans="9:9" s="774" customFormat="1">
      <c r="I382" s="884"/>
    </row>
    <row r="383" spans="9:9" s="774" customFormat="1">
      <c r="I383" s="884"/>
    </row>
    <row r="384" spans="9:9" s="774" customFormat="1">
      <c r="I384" s="884"/>
    </row>
    <row r="385" spans="9:9" s="774" customFormat="1">
      <c r="I385" s="884"/>
    </row>
    <row r="386" spans="9:9" s="774" customFormat="1">
      <c r="I386" s="884"/>
    </row>
    <row r="387" spans="9:9" s="774" customFormat="1">
      <c r="I387" s="884"/>
    </row>
    <row r="388" spans="9:9" s="774" customFormat="1">
      <c r="I388" s="884"/>
    </row>
    <row r="389" spans="9:9" s="774" customFormat="1">
      <c r="I389" s="884"/>
    </row>
    <row r="390" spans="9:9" s="774" customFormat="1">
      <c r="I390" s="884"/>
    </row>
    <row r="391" spans="9:9" s="774" customFormat="1">
      <c r="I391" s="884"/>
    </row>
    <row r="392" spans="9:9" s="774" customFormat="1">
      <c r="I392" s="884"/>
    </row>
    <row r="393" spans="9:9" s="774" customFormat="1">
      <c r="I393" s="884"/>
    </row>
    <row r="394" spans="9:9" s="774" customFormat="1">
      <c r="I394" s="884"/>
    </row>
    <row r="395" spans="9:9" s="774" customFormat="1">
      <c r="I395" s="884"/>
    </row>
    <row r="396" spans="9:9" s="774" customFormat="1">
      <c r="I396" s="884"/>
    </row>
    <row r="397" spans="9:9" s="774" customFormat="1">
      <c r="I397" s="884"/>
    </row>
    <row r="398" spans="9:9" s="774" customFormat="1">
      <c r="I398" s="884"/>
    </row>
    <row r="399" spans="9:9" s="774" customFormat="1">
      <c r="I399" s="884"/>
    </row>
    <row r="400" spans="9:9" s="774" customFormat="1">
      <c r="I400" s="884"/>
    </row>
    <row r="401" spans="9:9" s="774" customFormat="1">
      <c r="I401" s="884"/>
    </row>
    <row r="402" spans="9:9" s="774" customFormat="1">
      <c r="I402" s="884"/>
    </row>
    <row r="403" spans="9:9" s="774" customFormat="1">
      <c r="I403" s="884"/>
    </row>
    <row r="404" spans="9:9" s="774" customFormat="1">
      <c r="I404" s="884"/>
    </row>
    <row r="405" spans="9:9" s="774" customFormat="1">
      <c r="I405" s="884"/>
    </row>
    <row r="406" spans="9:9" s="774" customFormat="1">
      <c r="I406" s="884"/>
    </row>
    <row r="407" spans="9:9" s="774" customFormat="1">
      <c r="I407" s="884"/>
    </row>
    <row r="408" spans="9:9" s="774" customFormat="1">
      <c r="I408" s="884"/>
    </row>
    <row r="409" spans="9:9" s="774" customFormat="1">
      <c r="I409" s="884"/>
    </row>
    <row r="410" spans="9:9" s="774" customFormat="1">
      <c r="I410" s="884"/>
    </row>
    <row r="411" spans="9:9" s="774" customFormat="1">
      <c r="I411" s="884"/>
    </row>
    <row r="412" spans="9:9" s="774" customFormat="1">
      <c r="I412" s="884"/>
    </row>
    <row r="413" spans="9:9" s="774" customFormat="1">
      <c r="I413" s="884"/>
    </row>
    <row r="414" spans="9:9" s="774" customFormat="1">
      <c r="I414" s="884"/>
    </row>
    <row r="415" spans="9:9" s="774" customFormat="1">
      <c r="I415" s="884"/>
    </row>
    <row r="416" spans="9:9" s="774" customFormat="1">
      <c r="I416" s="884"/>
    </row>
    <row r="417" spans="9:9" s="774" customFormat="1">
      <c r="I417" s="884"/>
    </row>
    <row r="418" spans="9:9" s="774" customFormat="1">
      <c r="I418" s="884"/>
    </row>
    <row r="419" spans="9:9" s="774" customFormat="1">
      <c r="I419" s="884"/>
    </row>
    <row r="420" spans="9:9" s="774" customFormat="1">
      <c r="I420" s="884"/>
    </row>
    <row r="421" spans="9:9" s="774" customFormat="1">
      <c r="I421" s="884"/>
    </row>
    <row r="422" spans="9:9" s="774" customFormat="1">
      <c r="I422" s="884"/>
    </row>
    <row r="423" spans="9:9" s="774" customFormat="1">
      <c r="I423" s="884"/>
    </row>
    <row r="424" spans="9:9" s="774" customFormat="1">
      <c r="I424" s="884"/>
    </row>
    <row r="425" spans="9:9" s="774" customFormat="1">
      <c r="I425" s="884"/>
    </row>
    <row r="426" spans="9:9" s="774" customFormat="1">
      <c r="I426" s="884"/>
    </row>
    <row r="427" spans="9:9" s="774" customFormat="1">
      <c r="I427" s="884"/>
    </row>
    <row r="428" spans="9:9" s="774" customFormat="1">
      <c r="I428" s="884"/>
    </row>
    <row r="429" spans="9:9" s="774" customFormat="1">
      <c r="I429" s="884"/>
    </row>
    <row r="430" spans="9:9" s="774" customFormat="1">
      <c r="I430" s="884"/>
    </row>
    <row r="431" spans="9:9" s="774" customFormat="1">
      <c r="I431" s="884"/>
    </row>
    <row r="432" spans="9:9" s="774" customFormat="1">
      <c r="I432" s="884"/>
    </row>
    <row r="433" spans="9:9" s="774" customFormat="1">
      <c r="I433" s="884"/>
    </row>
    <row r="434" spans="9:9" s="774" customFormat="1">
      <c r="I434" s="884"/>
    </row>
    <row r="435" spans="9:9" s="774" customFormat="1">
      <c r="I435" s="884"/>
    </row>
    <row r="436" spans="9:9" s="774" customFormat="1">
      <c r="I436" s="884"/>
    </row>
    <row r="437" spans="9:9" s="774" customFormat="1">
      <c r="I437" s="884"/>
    </row>
    <row r="438" spans="9:9" s="774" customFormat="1">
      <c r="I438" s="884"/>
    </row>
    <row r="439" spans="9:9" s="774" customFormat="1">
      <c r="I439" s="884"/>
    </row>
    <row r="440" spans="9:9" s="774" customFormat="1">
      <c r="I440" s="884"/>
    </row>
    <row r="441" spans="9:9" s="774" customFormat="1">
      <c r="I441" s="884"/>
    </row>
    <row r="442" spans="9:9" s="774" customFormat="1">
      <c r="I442" s="884"/>
    </row>
    <row r="443" spans="9:9" s="774" customFormat="1">
      <c r="I443" s="884"/>
    </row>
    <row r="444" spans="9:9" s="774" customFormat="1">
      <c r="I444" s="884"/>
    </row>
    <row r="445" spans="9:9" s="774" customFormat="1">
      <c r="I445" s="884"/>
    </row>
    <row r="446" spans="9:9" s="774" customFormat="1">
      <c r="I446" s="884"/>
    </row>
    <row r="447" spans="9:9" s="774" customFormat="1">
      <c r="I447" s="884"/>
    </row>
    <row r="448" spans="9:9" s="774" customFormat="1">
      <c r="I448" s="884"/>
    </row>
    <row r="449" spans="9:9" s="774" customFormat="1">
      <c r="I449" s="884"/>
    </row>
    <row r="450" spans="9:9" s="774" customFormat="1">
      <c r="I450" s="884"/>
    </row>
    <row r="451" spans="9:9" s="774" customFormat="1">
      <c r="I451" s="884"/>
    </row>
    <row r="452" spans="9:9" s="774" customFormat="1">
      <c r="I452" s="884"/>
    </row>
    <row r="453" spans="9:9" s="774" customFormat="1">
      <c r="I453" s="884"/>
    </row>
    <row r="454" spans="9:9" s="774" customFormat="1">
      <c r="I454" s="884"/>
    </row>
    <row r="455" spans="9:9" s="774" customFormat="1">
      <c r="I455" s="884"/>
    </row>
    <row r="456" spans="9:9" s="774" customFormat="1">
      <c r="I456" s="884"/>
    </row>
    <row r="457" spans="9:9" s="774" customFormat="1">
      <c r="I457" s="884"/>
    </row>
    <row r="458" spans="9:9" s="774" customFormat="1">
      <c r="I458" s="884"/>
    </row>
    <row r="459" spans="9:9" s="774" customFormat="1">
      <c r="I459" s="884"/>
    </row>
    <row r="460" spans="9:9" s="774" customFormat="1">
      <c r="I460" s="884"/>
    </row>
    <row r="461" spans="9:9" s="774" customFormat="1">
      <c r="I461" s="884"/>
    </row>
    <row r="462" spans="9:9" s="774" customFormat="1">
      <c r="I462" s="884"/>
    </row>
    <row r="463" spans="9:9" s="774" customFormat="1">
      <c r="I463" s="884"/>
    </row>
    <row r="464" spans="9:9" s="774" customFormat="1">
      <c r="I464" s="884"/>
    </row>
    <row r="465" spans="9:9" s="774" customFormat="1">
      <c r="I465" s="884"/>
    </row>
    <row r="466" spans="9:9" s="774" customFormat="1">
      <c r="I466" s="884"/>
    </row>
    <row r="467" spans="9:9" s="774" customFormat="1">
      <c r="I467" s="884"/>
    </row>
    <row r="468" spans="9:9" s="774" customFormat="1">
      <c r="I468" s="884"/>
    </row>
    <row r="469" spans="9:9" s="774" customFormat="1">
      <c r="I469" s="884"/>
    </row>
    <row r="470" spans="9:9" s="774" customFormat="1">
      <c r="I470" s="884"/>
    </row>
    <row r="471" spans="9:9" s="774" customFormat="1">
      <c r="I471" s="884"/>
    </row>
    <row r="472" spans="9:9" s="774" customFormat="1">
      <c r="I472" s="884"/>
    </row>
    <row r="473" spans="9:9" s="774" customFormat="1">
      <c r="I473" s="884"/>
    </row>
    <row r="474" spans="9:9" s="774" customFormat="1">
      <c r="I474" s="884"/>
    </row>
    <row r="475" spans="9:9" s="774" customFormat="1">
      <c r="I475" s="884"/>
    </row>
    <row r="476" spans="9:9" s="774" customFormat="1">
      <c r="I476" s="884"/>
    </row>
    <row r="477" spans="9:9" s="774" customFormat="1">
      <c r="I477" s="884"/>
    </row>
    <row r="478" spans="9:9" s="774" customFormat="1">
      <c r="I478" s="884"/>
    </row>
    <row r="479" spans="9:9" s="774" customFormat="1">
      <c r="I479" s="884"/>
    </row>
    <row r="480" spans="9:9" s="774" customFormat="1">
      <c r="I480" s="884"/>
    </row>
    <row r="481" spans="9:9" s="774" customFormat="1">
      <c r="I481" s="884"/>
    </row>
    <row r="482" spans="9:9" s="774" customFormat="1">
      <c r="I482" s="884"/>
    </row>
    <row r="483" spans="9:9" s="774" customFormat="1">
      <c r="I483" s="884"/>
    </row>
    <row r="484" spans="9:9" s="774" customFormat="1">
      <c r="I484" s="884"/>
    </row>
    <row r="485" spans="9:9" s="774" customFormat="1">
      <c r="I485" s="884"/>
    </row>
    <row r="486" spans="9:9" s="774" customFormat="1">
      <c r="I486" s="884"/>
    </row>
    <row r="487" spans="9:9" s="774" customFormat="1">
      <c r="I487" s="884"/>
    </row>
    <row r="488" spans="9:9" s="774" customFormat="1">
      <c r="I488" s="884"/>
    </row>
    <row r="489" spans="9:9" s="774" customFormat="1">
      <c r="I489" s="884"/>
    </row>
    <row r="490" spans="9:9" s="774" customFormat="1">
      <c r="I490" s="884"/>
    </row>
    <row r="491" spans="9:9" s="774" customFormat="1">
      <c r="I491" s="884"/>
    </row>
    <row r="492" spans="9:9" s="774" customFormat="1">
      <c r="I492" s="884"/>
    </row>
    <row r="493" spans="9:9" s="774" customFormat="1">
      <c r="I493" s="884"/>
    </row>
    <row r="494" spans="9:9" s="774" customFormat="1">
      <c r="I494" s="884"/>
    </row>
    <row r="495" spans="9:9" s="774" customFormat="1">
      <c r="I495" s="884"/>
    </row>
    <row r="496" spans="9:9" s="774" customFormat="1">
      <c r="I496" s="884"/>
    </row>
    <row r="497" spans="9:9" s="774" customFormat="1">
      <c r="I497" s="884"/>
    </row>
    <row r="498" spans="9:9" s="774" customFormat="1">
      <c r="I498" s="884"/>
    </row>
    <row r="499" spans="9:9" s="774" customFormat="1">
      <c r="I499" s="884"/>
    </row>
    <row r="500" spans="9:9" s="774" customFormat="1">
      <c r="I500" s="884"/>
    </row>
    <row r="501" spans="9:9" s="774" customFormat="1">
      <c r="I501" s="884"/>
    </row>
    <row r="502" spans="9:9" s="774" customFormat="1">
      <c r="I502" s="884"/>
    </row>
    <row r="503" spans="9:9" s="774" customFormat="1">
      <c r="I503" s="884"/>
    </row>
    <row r="504" spans="9:9" s="774" customFormat="1">
      <c r="I504" s="884"/>
    </row>
    <row r="505" spans="9:9" s="774" customFormat="1">
      <c r="I505" s="884"/>
    </row>
    <row r="506" spans="9:9" s="774" customFormat="1">
      <c r="I506" s="884"/>
    </row>
    <row r="507" spans="9:9" s="774" customFormat="1">
      <c r="I507" s="884"/>
    </row>
    <row r="508" spans="9:9" s="774" customFormat="1">
      <c r="I508" s="884"/>
    </row>
    <row r="509" spans="9:9" s="774" customFormat="1">
      <c r="I509" s="884"/>
    </row>
    <row r="510" spans="9:9" s="774" customFormat="1">
      <c r="I510" s="884"/>
    </row>
    <row r="511" spans="9:9" s="774" customFormat="1">
      <c r="I511" s="884"/>
    </row>
    <row r="512" spans="9:9" s="774" customFormat="1">
      <c r="I512" s="884"/>
    </row>
    <row r="513" spans="9:9" s="774" customFormat="1">
      <c r="I513" s="884"/>
    </row>
    <row r="514" spans="9:9" s="774" customFormat="1">
      <c r="I514" s="884"/>
    </row>
    <row r="515" spans="9:9" s="774" customFormat="1">
      <c r="I515" s="884"/>
    </row>
    <row r="516" spans="9:9" s="774" customFormat="1">
      <c r="I516" s="884"/>
    </row>
    <row r="517" spans="9:9" s="774" customFormat="1">
      <c r="I517" s="884"/>
    </row>
    <row r="518" spans="9:9" s="774" customFormat="1">
      <c r="I518" s="884"/>
    </row>
    <row r="519" spans="9:9" s="774" customFormat="1">
      <c r="I519" s="884"/>
    </row>
    <row r="520" spans="9:9" s="774" customFormat="1">
      <c r="I520" s="884"/>
    </row>
    <row r="521" spans="9:9" s="774" customFormat="1">
      <c r="I521" s="884"/>
    </row>
    <row r="522" spans="9:9" s="774" customFormat="1">
      <c r="I522" s="884"/>
    </row>
    <row r="523" spans="9:9" s="774" customFormat="1">
      <c r="I523" s="884"/>
    </row>
    <row r="524" spans="9:9" s="774" customFormat="1">
      <c r="I524" s="884"/>
    </row>
    <row r="525" spans="9:9" s="774" customFormat="1">
      <c r="I525" s="884"/>
    </row>
    <row r="526" spans="9:9" s="774" customFormat="1">
      <c r="I526" s="884"/>
    </row>
    <row r="527" spans="9:9" s="774" customFormat="1">
      <c r="I527" s="884"/>
    </row>
    <row r="528" spans="9:9" s="774" customFormat="1">
      <c r="I528" s="884"/>
    </row>
    <row r="529" spans="9:9" s="774" customFormat="1">
      <c r="I529" s="884"/>
    </row>
    <row r="530" spans="9:9" s="774" customFormat="1">
      <c r="I530" s="884"/>
    </row>
    <row r="531" spans="9:9" s="774" customFormat="1">
      <c r="I531" s="884"/>
    </row>
    <row r="532" spans="9:9" s="774" customFormat="1">
      <c r="I532" s="884"/>
    </row>
    <row r="533" spans="9:9" s="774" customFormat="1">
      <c r="I533" s="884"/>
    </row>
    <row r="534" spans="9:9" s="774" customFormat="1">
      <c r="I534" s="884"/>
    </row>
    <row r="535" spans="9:9" s="774" customFormat="1">
      <c r="I535" s="884"/>
    </row>
    <row r="536" spans="9:9" s="774" customFormat="1">
      <c r="I536" s="884"/>
    </row>
    <row r="537" spans="9:9" s="774" customFormat="1">
      <c r="I537" s="884"/>
    </row>
    <row r="538" spans="9:9" s="774" customFormat="1">
      <c r="I538" s="884"/>
    </row>
    <row r="539" spans="9:9" s="774" customFormat="1">
      <c r="I539" s="884"/>
    </row>
    <row r="540" spans="9:9" s="774" customFormat="1">
      <c r="I540" s="884"/>
    </row>
    <row r="541" spans="9:9" s="774" customFormat="1">
      <c r="I541" s="884"/>
    </row>
    <row r="542" spans="9:9" s="774" customFormat="1">
      <c r="I542" s="884"/>
    </row>
    <row r="543" spans="9:9" s="774" customFormat="1">
      <c r="I543" s="884"/>
    </row>
    <row r="544" spans="9:9" s="774" customFormat="1">
      <c r="I544" s="884"/>
    </row>
    <row r="545" spans="9:9" s="774" customFormat="1">
      <c r="I545" s="884"/>
    </row>
    <row r="546" spans="9:9" s="774" customFormat="1">
      <c r="I546" s="884"/>
    </row>
    <row r="547" spans="9:9" s="774" customFormat="1">
      <c r="I547" s="884"/>
    </row>
    <row r="548" spans="9:9" s="774" customFormat="1">
      <c r="I548" s="884"/>
    </row>
    <row r="549" spans="9:9" s="774" customFormat="1">
      <c r="I549" s="884"/>
    </row>
    <row r="550" spans="9:9" s="774" customFormat="1">
      <c r="I550" s="884"/>
    </row>
    <row r="551" spans="9:9" s="774" customFormat="1">
      <c r="I551" s="884"/>
    </row>
    <row r="552" spans="9:9" s="774" customFormat="1">
      <c r="I552" s="884"/>
    </row>
    <row r="553" spans="9:9" s="774" customFormat="1">
      <c r="I553" s="884"/>
    </row>
    <row r="554" spans="9:9" s="774" customFormat="1">
      <c r="I554" s="884"/>
    </row>
    <row r="555" spans="9:9" s="774" customFormat="1">
      <c r="I555" s="884"/>
    </row>
    <row r="556" spans="9:9" s="774" customFormat="1">
      <c r="I556" s="884"/>
    </row>
    <row r="557" spans="9:9" s="774" customFormat="1">
      <c r="I557" s="884"/>
    </row>
    <row r="558" spans="9:9" s="774" customFormat="1">
      <c r="I558" s="884"/>
    </row>
    <row r="559" spans="9:9" s="774" customFormat="1">
      <c r="I559" s="884"/>
    </row>
    <row r="560" spans="9:9" s="774" customFormat="1">
      <c r="I560" s="884"/>
    </row>
    <row r="561" spans="9:9" s="774" customFormat="1">
      <c r="I561" s="884"/>
    </row>
    <row r="562" spans="9:9" s="774" customFormat="1">
      <c r="I562" s="884"/>
    </row>
    <row r="563" spans="9:9" s="774" customFormat="1">
      <c r="I563" s="884"/>
    </row>
    <row r="564" spans="9:9" s="774" customFormat="1">
      <c r="I564" s="884"/>
    </row>
    <row r="565" spans="9:9" s="774" customFormat="1">
      <c r="I565" s="884"/>
    </row>
    <row r="566" spans="9:9" s="774" customFormat="1">
      <c r="I566" s="884"/>
    </row>
    <row r="567" spans="9:9" s="774" customFormat="1">
      <c r="I567" s="884"/>
    </row>
    <row r="568" spans="9:9" s="774" customFormat="1">
      <c r="I568" s="884"/>
    </row>
    <row r="569" spans="9:9" s="774" customFormat="1">
      <c r="I569" s="884"/>
    </row>
    <row r="570" spans="9:9" s="774" customFormat="1">
      <c r="I570" s="884"/>
    </row>
    <row r="571" spans="9:9" s="774" customFormat="1">
      <c r="I571" s="884"/>
    </row>
    <row r="572" spans="9:9" s="774" customFormat="1">
      <c r="I572" s="884"/>
    </row>
    <row r="573" spans="9:9" s="774" customFormat="1">
      <c r="I573" s="884"/>
    </row>
    <row r="574" spans="9:9" s="774" customFormat="1">
      <c r="I574" s="884"/>
    </row>
    <row r="575" spans="9:9" s="774" customFormat="1">
      <c r="I575" s="884"/>
    </row>
    <row r="576" spans="9:9" s="774" customFormat="1">
      <c r="I576" s="884"/>
    </row>
    <row r="577" spans="9:9" s="774" customFormat="1">
      <c r="I577" s="884"/>
    </row>
    <row r="578" spans="9:9" s="774" customFormat="1">
      <c r="I578" s="884"/>
    </row>
    <row r="579" spans="9:9" s="774" customFormat="1">
      <c r="I579" s="884"/>
    </row>
    <row r="580" spans="9:9" s="774" customFormat="1">
      <c r="I580" s="884"/>
    </row>
    <row r="581" spans="9:9" s="774" customFormat="1">
      <c r="I581" s="884"/>
    </row>
    <row r="582" spans="9:9" s="774" customFormat="1">
      <c r="I582" s="884"/>
    </row>
    <row r="583" spans="9:9" s="774" customFormat="1">
      <c r="I583" s="884"/>
    </row>
    <row r="584" spans="9:9" s="774" customFormat="1">
      <c r="I584" s="884"/>
    </row>
    <row r="585" spans="9:9" s="774" customFormat="1">
      <c r="I585" s="884"/>
    </row>
    <row r="586" spans="9:9" s="774" customFormat="1">
      <c r="I586" s="884"/>
    </row>
    <row r="587" spans="9:9" s="774" customFormat="1">
      <c r="I587" s="884"/>
    </row>
    <row r="588" spans="9:9" s="774" customFormat="1">
      <c r="I588" s="884"/>
    </row>
    <row r="589" spans="9:9" s="774" customFormat="1">
      <c r="I589" s="884"/>
    </row>
    <row r="590" spans="9:9" s="774" customFormat="1">
      <c r="I590" s="884"/>
    </row>
    <row r="591" spans="9:9" s="774" customFormat="1">
      <c r="I591" s="884"/>
    </row>
    <row r="592" spans="9:9" s="774" customFormat="1">
      <c r="I592" s="884"/>
    </row>
    <row r="593" spans="9:9" s="774" customFormat="1">
      <c r="I593" s="884"/>
    </row>
    <row r="594" spans="9:9" s="774" customFormat="1">
      <c r="I594" s="884"/>
    </row>
    <row r="595" spans="9:9" s="774" customFormat="1">
      <c r="I595" s="884"/>
    </row>
    <row r="596" spans="9:9" s="774" customFormat="1">
      <c r="I596" s="884"/>
    </row>
    <row r="597" spans="9:9" s="774" customFormat="1">
      <c r="I597" s="884"/>
    </row>
    <row r="598" spans="9:9" s="774" customFormat="1">
      <c r="I598" s="884"/>
    </row>
    <row r="599" spans="9:9" s="774" customFormat="1">
      <c r="I599" s="884"/>
    </row>
    <row r="600" spans="9:9" s="774" customFormat="1">
      <c r="I600" s="884"/>
    </row>
    <row r="601" spans="9:9" s="774" customFormat="1">
      <c r="I601" s="884"/>
    </row>
    <row r="602" spans="9:9" s="774" customFormat="1">
      <c r="I602" s="884"/>
    </row>
    <row r="603" spans="9:9" s="774" customFormat="1">
      <c r="I603" s="884"/>
    </row>
    <row r="604" spans="9:9" s="774" customFormat="1">
      <c r="I604" s="884"/>
    </row>
    <row r="605" spans="9:9" s="774" customFormat="1">
      <c r="I605" s="884"/>
    </row>
    <row r="606" spans="9:9" s="774" customFormat="1">
      <c r="I606" s="884"/>
    </row>
    <row r="607" spans="9:9" s="774" customFormat="1">
      <c r="I607" s="884"/>
    </row>
    <row r="608" spans="9:9" s="774" customFormat="1">
      <c r="I608" s="884"/>
    </row>
    <row r="609" spans="9:9" s="774" customFormat="1">
      <c r="I609" s="884"/>
    </row>
    <row r="610" spans="9:9" s="774" customFormat="1">
      <c r="I610" s="884"/>
    </row>
    <row r="611" spans="9:9" s="774" customFormat="1">
      <c r="I611" s="884"/>
    </row>
    <row r="612" spans="9:9" s="774" customFormat="1">
      <c r="I612" s="884"/>
    </row>
    <row r="613" spans="9:9" s="774" customFormat="1">
      <c r="I613" s="884"/>
    </row>
    <row r="614" spans="9:9" s="774" customFormat="1">
      <c r="I614" s="884"/>
    </row>
    <row r="615" spans="9:9" s="774" customFormat="1">
      <c r="I615" s="884"/>
    </row>
    <row r="616" spans="9:9" s="774" customFormat="1">
      <c r="I616" s="884"/>
    </row>
    <row r="617" spans="9:9" s="774" customFormat="1">
      <c r="I617" s="884"/>
    </row>
    <row r="618" spans="9:9" s="774" customFormat="1">
      <c r="I618" s="884"/>
    </row>
    <row r="619" spans="9:9" s="774" customFormat="1">
      <c r="I619" s="884"/>
    </row>
    <row r="620" spans="9:9" s="774" customFormat="1">
      <c r="I620" s="884"/>
    </row>
    <row r="621" spans="9:9" s="774" customFormat="1">
      <c r="I621" s="884"/>
    </row>
    <row r="622" spans="9:9" s="774" customFormat="1">
      <c r="I622" s="884"/>
    </row>
    <row r="623" spans="9:9" s="774" customFormat="1">
      <c r="I623" s="884"/>
    </row>
    <row r="624" spans="9:9" s="774" customFormat="1">
      <c r="I624" s="884"/>
    </row>
    <row r="625" spans="9:9" s="774" customFormat="1">
      <c r="I625" s="884"/>
    </row>
    <row r="626" spans="9:9" s="774" customFormat="1">
      <c r="I626" s="884"/>
    </row>
    <row r="627" spans="9:9" s="774" customFormat="1">
      <c r="I627" s="884"/>
    </row>
    <row r="628" spans="9:9" s="774" customFormat="1">
      <c r="I628" s="884"/>
    </row>
    <row r="629" spans="9:9" s="774" customFormat="1">
      <c r="I629" s="884"/>
    </row>
    <row r="630" spans="9:9" s="774" customFormat="1">
      <c r="I630" s="884"/>
    </row>
    <row r="631" spans="9:9" s="774" customFormat="1">
      <c r="I631" s="884"/>
    </row>
    <row r="632" spans="9:9" s="774" customFormat="1">
      <c r="I632" s="884"/>
    </row>
    <row r="633" spans="9:9" s="774" customFormat="1">
      <c r="I633" s="884"/>
    </row>
    <row r="634" spans="9:9" s="774" customFormat="1">
      <c r="I634" s="884"/>
    </row>
    <row r="635" spans="9:9" s="774" customFormat="1">
      <c r="I635" s="884"/>
    </row>
    <row r="636" spans="9:9" s="774" customFormat="1">
      <c r="I636" s="884"/>
    </row>
    <row r="637" spans="9:9" s="774" customFormat="1">
      <c r="I637" s="884"/>
    </row>
    <row r="638" spans="9:9" s="774" customFormat="1">
      <c r="I638" s="884"/>
    </row>
    <row r="639" spans="9:9" s="774" customFormat="1">
      <c r="I639" s="884"/>
    </row>
    <row r="640" spans="9:9" s="774" customFormat="1">
      <c r="I640" s="884"/>
    </row>
    <row r="641" spans="9:9" s="774" customFormat="1">
      <c r="I641" s="884"/>
    </row>
    <row r="642" spans="9:9" s="774" customFormat="1">
      <c r="I642" s="884"/>
    </row>
    <row r="643" spans="9:9" s="774" customFormat="1">
      <c r="I643" s="884"/>
    </row>
    <row r="644" spans="9:9" s="774" customFormat="1">
      <c r="I644" s="884"/>
    </row>
    <row r="645" spans="9:9" s="774" customFormat="1">
      <c r="I645" s="884"/>
    </row>
    <row r="646" spans="9:9" s="774" customFormat="1">
      <c r="I646" s="884"/>
    </row>
    <row r="647" spans="9:9" s="774" customFormat="1">
      <c r="I647" s="884"/>
    </row>
    <row r="648" spans="9:9" s="774" customFormat="1">
      <c r="I648" s="884"/>
    </row>
    <row r="649" spans="9:9" s="774" customFormat="1">
      <c r="I649" s="884"/>
    </row>
    <row r="650" spans="9:9" s="774" customFormat="1">
      <c r="I650" s="884"/>
    </row>
    <row r="651" spans="9:9" s="774" customFormat="1">
      <c r="I651" s="884"/>
    </row>
    <row r="652" spans="9:9" s="774" customFormat="1">
      <c r="I652" s="884"/>
    </row>
    <row r="653" spans="9:9" s="774" customFormat="1">
      <c r="I653" s="884"/>
    </row>
    <row r="654" spans="9:9" s="774" customFormat="1">
      <c r="I654" s="884"/>
    </row>
    <row r="655" spans="9:9" s="774" customFormat="1">
      <c r="I655" s="884"/>
    </row>
    <row r="656" spans="9:9" s="774" customFormat="1">
      <c r="I656" s="884"/>
    </row>
    <row r="657" spans="9:9" s="774" customFormat="1">
      <c r="I657" s="884"/>
    </row>
    <row r="658" spans="9:9" s="774" customFormat="1">
      <c r="I658" s="884"/>
    </row>
    <row r="659" spans="9:9" s="774" customFormat="1">
      <c r="I659" s="884"/>
    </row>
    <row r="660" spans="9:9" s="774" customFormat="1">
      <c r="I660" s="884"/>
    </row>
    <row r="661" spans="9:9" s="774" customFormat="1">
      <c r="I661" s="884"/>
    </row>
    <row r="662" spans="9:9" s="774" customFormat="1">
      <c r="I662" s="884"/>
    </row>
    <row r="663" spans="9:9" s="774" customFormat="1">
      <c r="I663" s="884"/>
    </row>
    <row r="664" spans="9:9" s="774" customFormat="1">
      <c r="I664" s="884"/>
    </row>
    <row r="665" spans="9:9" s="774" customFormat="1">
      <c r="I665" s="884"/>
    </row>
    <row r="666" spans="9:9" s="774" customFormat="1">
      <c r="I666" s="884"/>
    </row>
    <row r="667" spans="9:9" s="774" customFormat="1">
      <c r="I667" s="884"/>
    </row>
    <row r="668" spans="9:9" s="774" customFormat="1">
      <c r="I668" s="884"/>
    </row>
    <row r="669" spans="9:9" s="774" customFormat="1">
      <c r="I669" s="884"/>
    </row>
    <row r="670" spans="9:9" s="774" customFormat="1">
      <c r="I670" s="884"/>
    </row>
    <row r="671" spans="9:9" s="774" customFormat="1">
      <c r="I671" s="884"/>
    </row>
    <row r="672" spans="9:9" s="774" customFormat="1">
      <c r="I672" s="884"/>
    </row>
    <row r="673" spans="9:9" s="774" customFormat="1">
      <c r="I673" s="884"/>
    </row>
    <row r="674" spans="9:9" s="774" customFormat="1">
      <c r="I674" s="884"/>
    </row>
    <row r="675" spans="9:9" s="774" customFormat="1">
      <c r="I675" s="884"/>
    </row>
    <row r="676" spans="9:9" s="774" customFormat="1">
      <c r="I676" s="884"/>
    </row>
    <row r="677" spans="9:9" s="774" customFormat="1">
      <c r="I677" s="884"/>
    </row>
    <row r="678" spans="9:9" s="774" customFormat="1">
      <c r="I678" s="884"/>
    </row>
    <row r="679" spans="9:9" s="774" customFormat="1">
      <c r="I679" s="884"/>
    </row>
    <row r="680" spans="9:9" s="774" customFormat="1">
      <c r="I680" s="884"/>
    </row>
    <row r="681" spans="9:9" s="774" customFormat="1">
      <c r="I681" s="884"/>
    </row>
    <row r="682" spans="9:9" s="774" customFormat="1">
      <c r="I682" s="884"/>
    </row>
    <row r="683" spans="9:9" s="774" customFormat="1">
      <c r="I683" s="884"/>
    </row>
    <row r="684" spans="9:9" s="774" customFormat="1">
      <c r="I684" s="884"/>
    </row>
    <row r="685" spans="9:9" s="774" customFormat="1">
      <c r="I685" s="884"/>
    </row>
    <row r="686" spans="9:9" s="774" customFormat="1">
      <c r="I686" s="884"/>
    </row>
    <row r="687" spans="9:9" s="774" customFormat="1">
      <c r="I687" s="884"/>
    </row>
    <row r="688" spans="9:9" s="774" customFormat="1">
      <c r="I688" s="884"/>
    </row>
    <row r="689" spans="9:9" s="774" customFormat="1">
      <c r="I689" s="884"/>
    </row>
    <row r="690" spans="9:9" s="774" customFormat="1">
      <c r="I690" s="884"/>
    </row>
    <row r="691" spans="9:9" s="774" customFormat="1">
      <c r="I691" s="884"/>
    </row>
    <row r="692" spans="9:9" s="774" customFormat="1">
      <c r="I692" s="884"/>
    </row>
    <row r="693" spans="9:9" s="774" customFormat="1">
      <c r="I693" s="884"/>
    </row>
    <row r="694" spans="9:9" s="774" customFormat="1">
      <c r="I694" s="884"/>
    </row>
    <row r="695" spans="9:9" s="774" customFormat="1">
      <c r="I695" s="884"/>
    </row>
    <row r="696" spans="9:9" s="774" customFormat="1">
      <c r="I696" s="884"/>
    </row>
    <row r="697" spans="9:9" s="774" customFormat="1">
      <c r="I697" s="884"/>
    </row>
    <row r="698" spans="9:9" s="774" customFormat="1">
      <c r="I698" s="884"/>
    </row>
    <row r="699" spans="9:9" s="774" customFormat="1">
      <c r="I699" s="884"/>
    </row>
    <row r="700" spans="9:9" s="774" customFormat="1">
      <c r="I700" s="884"/>
    </row>
    <row r="701" spans="9:9" s="774" customFormat="1">
      <c r="I701" s="884"/>
    </row>
    <row r="702" spans="9:9" s="774" customFormat="1">
      <c r="I702" s="884"/>
    </row>
    <row r="703" spans="9:9" s="774" customFormat="1">
      <c r="I703" s="884"/>
    </row>
    <row r="704" spans="9:9" s="774" customFormat="1">
      <c r="I704" s="884"/>
    </row>
    <row r="705" spans="9:9" s="774" customFormat="1">
      <c r="I705" s="884"/>
    </row>
    <row r="706" spans="9:9" s="774" customFormat="1">
      <c r="I706" s="884"/>
    </row>
    <row r="707" spans="9:9" s="774" customFormat="1">
      <c r="I707" s="884"/>
    </row>
    <row r="708" spans="9:9" s="774" customFormat="1">
      <c r="I708" s="884"/>
    </row>
    <row r="709" spans="9:9" s="774" customFormat="1">
      <c r="I709" s="884"/>
    </row>
    <row r="710" spans="9:9" s="774" customFormat="1">
      <c r="I710" s="884"/>
    </row>
    <row r="711" spans="9:9" s="774" customFormat="1">
      <c r="I711" s="884"/>
    </row>
    <row r="712" spans="9:9" s="774" customFormat="1">
      <c r="I712" s="884"/>
    </row>
    <row r="713" spans="9:9" s="774" customFormat="1">
      <c r="I713" s="884"/>
    </row>
    <row r="714" spans="9:9" s="774" customFormat="1">
      <c r="I714" s="884"/>
    </row>
    <row r="715" spans="9:9" s="774" customFormat="1">
      <c r="I715" s="884"/>
    </row>
    <row r="716" spans="9:9" s="774" customFormat="1">
      <c r="I716" s="884"/>
    </row>
    <row r="717" spans="9:9" s="774" customFormat="1">
      <c r="I717" s="884"/>
    </row>
    <row r="718" spans="9:9" s="774" customFormat="1">
      <c r="I718" s="884"/>
    </row>
    <row r="719" spans="9:9" s="774" customFormat="1">
      <c r="I719" s="884"/>
    </row>
    <row r="720" spans="9:9" s="774" customFormat="1">
      <c r="I720" s="884"/>
    </row>
    <row r="721" spans="9:9" s="774" customFormat="1">
      <c r="I721" s="884"/>
    </row>
    <row r="722" spans="9:9" s="774" customFormat="1">
      <c r="I722" s="884"/>
    </row>
    <row r="723" spans="9:9" s="774" customFormat="1">
      <c r="I723" s="884"/>
    </row>
    <row r="724" spans="9:9" s="774" customFormat="1">
      <c r="I724" s="884"/>
    </row>
    <row r="725" spans="9:9" s="774" customFormat="1">
      <c r="I725" s="884"/>
    </row>
    <row r="726" spans="9:9" s="774" customFormat="1">
      <c r="I726" s="884"/>
    </row>
    <row r="727" spans="9:9" s="774" customFormat="1">
      <c r="I727" s="884"/>
    </row>
    <row r="728" spans="9:9" s="774" customFormat="1">
      <c r="I728" s="884"/>
    </row>
    <row r="729" spans="9:9" s="774" customFormat="1">
      <c r="I729" s="884"/>
    </row>
    <row r="730" spans="9:9" s="774" customFormat="1">
      <c r="I730" s="884"/>
    </row>
    <row r="731" spans="9:9" s="774" customFormat="1">
      <c r="I731" s="884"/>
    </row>
    <row r="732" spans="9:9" s="774" customFormat="1">
      <c r="I732" s="884"/>
    </row>
    <row r="733" spans="9:9" s="774" customFormat="1">
      <c r="I733" s="884"/>
    </row>
    <row r="734" spans="9:9" s="774" customFormat="1">
      <c r="I734" s="884"/>
    </row>
    <row r="735" spans="9:9" s="774" customFormat="1">
      <c r="I735" s="884"/>
    </row>
    <row r="736" spans="9:9" s="774" customFormat="1">
      <c r="I736" s="884"/>
    </row>
    <row r="737" spans="9:9" s="774" customFormat="1">
      <c r="I737" s="884"/>
    </row>
    <row r="738" spans="9:9" s="774" customFormat="1">
      <c r="I738" s="884"/>
    </row>
    <row r="739" spans="9:9" s="774" customFormat="1">
      <c r="I739" s="884"/>
    </row>
    <row r="740" spans="9:9" s="774" customFormat="1">
      <c r="I740" s="884"/>
    </row>
    <row r="741" spans="9:9" s="774" customFormat="1">
      <c r="I741" s="884"/>
    </row>
    <row r="742" spans="9:9" s="774" customFormat="1">
      <c r="I742" s="884"/>
    </row>
    <row r="743" spans="9:9" s="774" customFormat="1">
      <c r="I743" s="884"/>
    </row>
    <row r="744" spans="9:9" s="774" customFormat="1">
      <c r="I744" s="884"/>
    </row>
    <row r="745" spans="9:9" s="774" customFormat="1">
      <c r="I745" s="884"/>
    </row>
    <row r="746" spans="9:9" s="774" customFormat="1">
      <c r="I746" s="884"/>
    </row>
    <row r="747" spans="9:9" s="774" customFormat="1">
      <c r="I747" s="884"/>
    </row>
    <row r="748" spans="9:9" s="774" customFormat="1">
      <c r="I748" s="884"/>
    </row>
    <row r="749" spans="9:9" s="774" customFormat="1">
      <c r="I749" s="884"/>
    </row>
    <row r="750" spans="9:9" s="774" customFormat="1">
      <c r="I750" s="884"/>
    </row>
    <row r="751" spans="9:9" s="774" customFormat="1">
      <c r="I751" s="884"/>
    </row>
    <row r="752" spans="9:9" s="774" customFormat="1">
      <c r="I752" s="884"/>
    </row>
    <row r="753" spans="9:9" s="774" customFormat="1">
      <c r="I753" s="884"/>
    </row>
    <row r="754" spans="9:9" s="774" customFormat="1">
      <c r="I754" s="884"/>
    </row>
    <row r="755" spans="9:9" s="774" customFormat="1">
      <c r="I755" s="884"/>
    </row>
    <row r="756" spans="9:9" s="774" customFormat="1">
      <c r="I756" s="884"/>
    </row>
    <row r="757" spans="9:9" s="774" customFormat="1">
      <c r="I757" s="884"/>
    </row>
    <row r="758" spans="9:9" s="774" customFormat="1">
      <c r="I758" s="884"/>
    </row>
    <row r="759" spans="9:9" s="774" customFormat="1">
      <c r="I759" s="884"/>
    </row>
    <row r="760" spans="9:9" s="774" customFormat="1">
      <c r="I760" s="884"/>
    </row>
    <row r="761" spans="9:9" s="774" customFormat="1">
      <c r="I761" s="884"/>
    </row>
    <row r="762" spans="9:9" s="774" customFormat="1">
      <c r="I762" s="884"/>
    </row>
    <row r="763" spans="9:9" s="774" customFormat="1">
      <c r="I763" s="884"/>
    </row>
    <row r="764" spans="9:9" s="774" customFormat="1">
      <c r="I764" s="884"/>
    </row>
    <row r="765" spans="9:9" s="774" customFormat="1">
      <c r="I765" s="884"/>
    </row>
    <row r="766" spans="9:9" s="774" customFormat="1">
      <c r="I766" s="884"/>
    </row>
    <row r="767" spans="9:9" s="774" customFormat="1">
      <c r="I767" s="884"/>
    </row>
    <row r="768" spans="9:9" s="774" customFormat="1">
      <c r="I768" s="884"/>
    </row>
    <row r="769" spans="9:9" s="774" customFormat="1">
      <c r="I769" s="884"/>
    </row>
    <row r="770" spans="9:9" s="774" customFormat="1">
      <c r="I770" s="884"/>
    </row>
    <row r="771" spans="9:9" s="774" customFormat="1">
      <c r="I771" s="884"/>
    </row>
    <row r="772" spans="9:9" s="774" customFormat="1">
      <c r="I772" s="884"/>
    </row>
    <row r="773" spans="9:9" s="774" customFormat="1">
      <c r="I773" s="884"/>
    </row>
    <row r="774" spans="9:9" s="774" customFormat="1">
      <c r="I774" s="884"/>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1"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topLeftCell="A98" workbookViewId="0">
      <selection activeCell="I125" sqref="I125"/>
    </sheetView>
  </sheetViews>
  <sheetFormatPr defaultRowHeight="13.2"/>
  <cols>
    <col min="1" max="1" width="57" style="913" bestFit="1" customWidth="1"/>
    <col min="2" max="2" width="13.33203125" style="913" customWidth="1"/>
    <col min="3" max="3" width="12.6640625" style="913" customWidth="1"/>
    <col min="4" max="4" width="13" style="913" customWidth="1"/>
    <col min="5" max="5" width="13.5546875" style="913" customWidth="1"/>
    <col min="6" max="6" width="10.5546875" style="913" bestFit="1" customWidth="1"/>
    <col min="7" max="7" width="9.5546875" style="913" customWidth="1"/>
    <col min="8" max="8" width="8.6640625" style="913" customWidth="1"/>
    <col min="9" max="9" width="10.33203125" style="913" customWidth="1"/>
    <col min="10" max="10" width="12.109375" style="913" customWidth="1"/>
    <col min="11" max="13" width="9.44140625" style="913" bestFit="1" customWidth="1"/>
    <col min="14" max="14" width="10.33203125" style="913" customWidth="1"/>
    <col min="15" max="15" width="8.44140625" style="913" customWidth="1"/>
    <col min="16" max="16" width="6.88671875" style="913" customWidth="1"/>
    <col min="17" max="17" width="8.33203125" style="913" customWidth="1"/>
    <col min="18" max="18" width="6.88671875" style="913" bestFit="1" customWidth="1"/>
    <col min="19" max="255" width="8.88671875" style="913"/>
    <col min="256" max="256" width="56.44140625" style="913" bestFit="1" customWidth="1"/>
    <col min="257" max="260" width="8.44140625" style="913" bestFit="1" customWidth="1"/>
    <col min="261" max="261" width="7.109375" style="913" bestFit="1" customWidth="1"/>
    <col min="262" max="262" width="7" style="913" bestFit="1" customWidth="1"/>
    <col min="263" max="263" width="7.109375" style="913" bestFit="1" customWidth="1"/>
    <col min="264" max="264" width="6.88671875" style="913" bestFit="1" customWidth="1"/>
    <col min="265" max="265" width="10.44140625" style="913" bestFit="1" customWidth="1"/>
    <col min="266" max="266" width="54.88671875" style="913" customWidth="1"/>
    <col min="267" max="269" width="9.44140625" style="913" bestFit="1" customWidth="1"/>
    <col min="270" max="270" width="10.33203125" style="913" customWidth="1"/>
    <col min="271" max="271" width="8.44140625" style="913" customWidth="1"/>
    <col min="272" max="272" width="6.88671875" style="913" customWidth="1"/>
    <col min="273" max="273" width="8.33203125" style="913" customWidth="1"/>
    <col min="274" max="274" width="6.88671875" style="913" bestFit="1" customWidth="1"/>
    <col min="275" max="511" width="8.88671875" style="913"/>
    <col min="512" max="512" width="56.44140625" style="913" bestFit="1" customWidth="1"/>
    <col min="513" max="516" width="8.44140625" style="913" bestFit="1" customWidth="1"/>
    <col min="517" max="517" width="7.109375" style="913" bestFit="1" customWidth="1"/>
    <col min="518" max="518" width="7" style="913" bestFit="1" customWidth="1"/>
    <col min="519" max="519" width="7.109375" style="913" bestFit="1" customWidth="1"/>
    <col min="520" max="520" width="6.88671875" style="913" bestFit="1" customWidth="1"/>
    <col min="521" max="521" width="10.44140625" style="913" bestFit="1" customWidth="1"/>
    <col min="522" max="522" width="54.88671875" style="913" customWidth="1"/>
    <col min="523" max="525" width="9.44140625" style="913" bestFit="1" customWidth="1"/>
    <col min="526" max="526" width="10.33203125" style="913" customWidth="1"/>
    <col min="527" max="527" width="8.44140625" style="913" customWidth="1"/>
    <col min="528" max="528" width="6.88671875" style="913" customWidth="1"/>
    <col min="529" max="529" width="8.33203125" style="913" customWidth="1"/>
    <col min="530" max="530" width="6.88671875" style="913" bestFit="1" customWidth="1"/>
    <col min="531" max="767" width="8.88671875" style="913"/>
    <col min="768" max="768" width="56.44140625" style="913" bestFit="1" customWidth="1"/>
    <col min="769" max="772" width="8.44140625" style="913" bestFit="1" customWidth="1"/>
    <col min="773" max="773" width="7.109375" style="913" bestFit="1" customWidth="1"/>
    <col min="774" max="774" width="7" style="913" bestFit="1" customWidth="1"/>
    <col min="775" max="775" width="7.109375" style="913" bestFit="1" customWidth="1"/>
    <col min="776" max="776" width="6.88671875" style="913" bestFit="1" customWidth="1"/>
    <col min="777" max="777" width="10.44140625" style="913" bestFit="1" customWidth="1"/>
    <col min="778" max="778" width="54.88671875" style="913" customWidth="1"/>
    <col min="779" max="781" width="9.44140625" style="913" bestFit="1" customWidth="1"/>
    <col min="782" max="782" width="10.33203125" style="913" customWidth="1"/>
    <col min="783" max="783" width="8.44140625" style="913" customWidth="1"/>
    <col min="784" max="784" width="6.88671875" style="913" customWidth="1"/>
    <col min="785" max="785" width="8.33203125" style="913" customWidth="1"/>
    <col min="786" max="786" width="6.88671875" style="913" bestFit="1" customWidth="1"/>
    <col min="787" max="1023" width="8.88671875" style="913"/>
    <col min="1024" max="1024" width="56.44140625" style="913" bestFit="1" customWidth="1"/>
    <col min="1025" max="1028" width="8.44140625" style="913" bestFit="1" customWidth="1"/>
    <col min="1029" max="1029" width="7.109375" style="913" bestFit="1" customWidth="1"/>
    <col min="1030" max="1030" width="7" style="913" bestFit="1" customWidth="1"/>
    <col min="1031" max="1031" width="7.109375" style="913" bestFit="1" customWidth="1"/>
    <col min="1032" max="1032" width="6.88671875" style="913" bestFit="1" customWidth="1"/>
    <col min="1033" max="1033" width="10.44140625" style="913" bestFit="1" customWidth="1"/>
    <col min="1034" max="1034" width="54.88671875" style="913" customWidth="1"/>
    <col min="1035" max="1037" width="9.44140625" style="913" bestFit="1" customWidth="1"/>
    <col min="1038" max="1038" width="10.33203125" style="913" customWidth="1"/>
    <col min="1039" max="1039" width="8.44140625" style="913" customWidth="1"/>
    <col min="1040" max="1040" width="6.88671875" style="913" customWidth="1"/>
    <col min="1041" max="1041" width="8.33203125" style="913" customWidth="1"/>
    <col min="1042" max="1042" width="6.88671875" style="913" bestFit="1" customWidth="1"/>
    <col min="1043" max="1279" width="8.88671875" style="913"/>
    <col min="1280" max="1280" width="56.44140625" style="913" bestFit="1" customWidth="1"/>
    <col min="1281" max="1284" width="8.44140625" style="913" bestFit="1" customWidth="1"/>
    <col min="1285" max="1285" width="7.109375" style="913" bestFit="1" customWidth="1"/>
    <col min="1286" max="1286" width="7" style="913" bestFit="1" customWidth="1"/>
    <col min="1287" max="1287" width="7.109375" style="913" bestFit="1" customWidth="1"/>
    <col min="1288" max="1288" width="6.88671875" style="913" bestFit="1" customWidth="1"/>
    <col min="1289" max="1289" width="10.44140625" style="913" bestFit="1" customWidth="1"/>
    <col min="1290" max="1290" width="54.88671875" style="913" customWidth="1"/>
    <col min="1291" max="1293" width="9.44140625" style="913" bestFit="1" customWidth="1"/>
    <col min="1294" max="1294" width="10.33203125" style="913" customWidth="1"/>
    <col min="1295" max="1295" width="8.44140625" style="913" customWidth="1"/>
    <col min="1296" max="1296" width="6.88671875" style="913" customWidth="1"/>
    <col min="1297" max="1297" width="8.33203125" style="913" customWidth="1"/>
    <col min="1298" max="1298" width="6.88671875" style="913" bestFit="1" customWidth="1"/>
    <col min="1299" max="1535" width="8.88671875" style="913"/>
    <col min="1536" max="1536" width="56.44140625" style="913" bestFit="1" customWidth="1"/>
    <col min="1537" max="1540" width="8.44140625" style="913" bestFit="1" customWidth="1"/>
    <col min="1541" max="1541" width="7.109375" style="913" bestFit="1" customWidth="1"/>
    <col min="1542" max="1542" width="7" style="913" bestFit="1" customWidth="1"/>
    <col min="1543" max="1543" width="7.109375" style="913" bestFit="1" customWidth="1"/>
    <col min="1544" max="1544" width="6.88671875" style="913" bestFit="1" customWidth="1"/>
    <col min="1545" max="1545" width="10.44140625" style="913" bestFit="1" customWidth="1"/>
    <col min="1546" max="1546" width="54.88671875" style="913" customWidth="1"/>
    <col min="1547" max="1549" width="9.44140625" style="913" bestFit="1" customWidth="1"/>
    <col min="1550" max="1550" width="10.33203125" style="913" customWidth="1"/>
    <col min="1551" max="1551" width="8.44140625" style="913" customWidth="1"/>
    <col min="1552" max="1552" width="6.88671875" style="913" customWidth="1"/>
    <col min="1553" max="1553" width="8.33203125" style="913" customWidth="1"/>
    <col min="1554" max="1554" width="6.88671875" style="913" bestFit="1" customWidth="1"/>
    <col min="1555" max="1791" width="8.88671875" style="913"/>
    <col min="1792" max="1792" width="56.44140625" style="913" bestFit="1" customWidth="1"/>
    <col min="1793" max="1796" width="8.44140625" style="913" bestFit="1" customWidth="1"/>
    <col min="1797" max="1797" width="7.109375" style="913" bestFit="1" customWidth="1"/>
    <col min="1798" max="1798" width="7" style="913" bestFit="1" customWidth="1"/>
    <col min="1799" max="1799" width="7.109375" style="913" bestFit="1" customWidth="1"/>
    <col min="1800" max="1800" width="6.88671875" style="913" bestFit="1" customWidth="1"/>
    <col min="1801" max="1801" width="10.44140625" style="913" bestFit="1" customWidth="1"/>
    <col min="1802" max="1802" width="54.88671875" style="913" customWidth="1"/>
    <col min="1803" max="1805" width="9.44140625" style="913" bestFit="1" customWidth="1"/>
    <col min="1806" max="1806" width="10.33203125" style="913" customWidth="1"/>
    <col min="1807" max="1807" width="8.44140625" style="913" customWidth="1"/>
    <col min="1808" max="1808" width="6.88671875" style="913" customWidth="1"/>
    <col min="1809" max="1809" width="8.33203125" style="913" customWidth="1"/>
    <col min="1810" max="1810" width="6.88671875" style="913" bestFit="1" customWidth="1"/>
    <col min="1811" max="2047" width="8.88671875" style="913"/>
    <col min="2048" max="2048" width="56.44140625" style="913" bestFit="1" customWidth="1"/>
    <col min="2049" max="2052" width="8.44140625" style="913" bestFit="1" customWidth="1"/>
    <col min="2053" max="2053" width="7.109375" style="913" bestFit="1" customWidth="1"/>
    <col min="2054" max="2054" width="7" style="913" bestFit="1" customWidth="1"/>
    <col min="2055" max="2055" width="7.109375" style="913" bestFit="1" customWidth="1"/>
    <col min="2056" max="2056" width="6.88671875" style="913" bestFit="1" customWidth="1"/>
    <col min="2057" max="2057" width="10.44140625" style="913" bestFit="1" customWidth="1"/>
    <col min="2058" max="2058" width="54.88671875" style="913" customWidth="1"/>
    <col min="2059" max="2061" width="9.44140625" style="913" bestFit="1" customWidth="1"/>
    <col min="2062" max="2062" width="10.33203125" style="913" customWidth="1"/>
    <col min="2063" max="2063" width="8.44140625" style="913" customWidth="1"/>
    <col min="2064" max="2064" width="6.88671875" style="913" customWidth="1"/>
    <col min="2065" max="2065" width="8.33203125" style="913" customWidth="1"/>
    <col min="2066" max="2066" width="6.88671875" style="913" bestFit="1" customWidth="1"/>
    <col min="2067" max="2303" width="8.88671875" style="913"/>
    <col min="2304" max="2304" width="56.44140625" style="913" bestFit="1" customWidth="1"/>
    <col min="2305" max="2308" width="8.44140625" style="913" bestFit="1" customWidth="1"/>
    <col min="2309" max="2309" width="7.109375" style="913" bestFit="1" customWidth="1"/>
    <col min="2310" max="2310" width="7" style="913" bestFit="1" customWidth="1"/>
    <col min="2311" max="2311" width="7.109375" style="913" bestFit="1" customWidth="1"/>
    <col min="2312" max="2312" width="6.88671875" style="913" bestFit="1" customWidth="1"/>
    <col min="2313" max="2313" width="10.44140625" style="913" bestFit="1" customWidth="1"/>
    <col min="2314" max="2314" width="54.88671875" style="913" customWidth="1"/>
    <col min="2315" max="2317" width="9.44140625" style="913" bestFit="1" customWidth="1"/>
    <col min="2318" max="2318" width="10.33203125" style="913" customWidth="1"/>
    <col min="2319" max="2319" width="8.44140625" style="913" customWidth="1"/>
    <col min="2320" max="2320" width="6.88671875" style="913" customWidth="1"/>
    <col min="2321" max="2321" width="8.33203125" style="913" customWidth="1"/>
    <col min="2322" max="2322" width="6.88671875" style="913" bestFit="1" customWidth="1"/>
    <col min="2323" max="2559" width="8.88671875" style="913"/>
    <col min="2560" max="2560" width="56.44140625" style="913" bestFit="1" customWidth="1"/>
    <col min="2561" max="2564" width="8.44140625" style="913" bestFit="1" customWidth="1"/>
    <col min="2565" max="2565" width="7.109375" style="913" bestFit="1" customWidth="1"/>
    <col min="2566" max="2566" width="7" style="913" bestFit="1" customWidth="1"/>
    <col min="2567" max="2567" width="7.109375" style="913" bestFit="1" customWidth="1"/>
    <col min="2568" max="2568" width="6.88671875" style="913" bestFit="1" customWidth="1"/>
    <col min="2569" max="2569" width="10.44140625" style="913" bestFit="1" customWidth="1"/>
    <col min="2570" max="2570" width="54.88671875" style="913" customWidth="1"/>
    <col min="2571" max="2573" width="9.44140625" style="913" bestFit="1" customWidth="1"/>
    <col min="2574" max="2574" width="10.33203125" style="913" customWidth="1"/>
    <col min="2575" max="2575" width="8.44140625" style="913" customWidth="1"/>
    <col min="2576" max="2576" width="6.88671875" style="913" customWidth="1"/>
    <col min="2577" max="2577" width="8.33203125" style="913" customWidth="1"/>
    <col min="2578" max="2578" width="6.88671875" style="913" bestFit="1" customWidth="1"/>
    <col min="2579" max="2815" width="8.88671875" style="913"/>
    <col min="2816" max="2816" width="56.44140625" style="913" bestFit="1" customWidth="1"/>
    <col min="2817" max="2820" width="8.44140625" style="913" bestFit="1" customWidth="1"/>
    <col min="2821" max="2821" width="7.109375" style="913" bestFit="1" customWidth="1"/>
    <col min="2822" max="2822" width="7" style="913" bestFit="1" customWidth="1"/>
    <col min="2823" max="2823" width="7.109375" style="913" bestFit="1" customWidth="1"/>
    <col min="2824" max="2824" width="6.88671875" style="913" bestFit="1" customWidth="1"/>
    <col min="2825" max="2825" width="10.44140625" style="913" bestFit="1" customWidth="1"/>
    <col min="2826" max="2826" width="54.88671875" style="913" customWidth="1"/>
    <col min="2827" max="2829" width="9.44140625" style="913" bestFit="1" customWidth="1"/>
    <col min="2830" max="2830" width="10.33203125" style="913" customWidth="1"/>
    <col min="2831" max="2831" width="8.44140625" style="913" customWidth="1"/>
    <col min="2832" max="2832" width="6.88671875" style="913" customWidth="1"/>
    <col min="2833" max="2833" width="8.33203125" style="913" customWidth="1"/>
    <col min="2834" max="2834" width="6.88671875" style="913" bestFit="1" customWidth="1"/>
    <col min="2835" max="3071" width="8.88671875" style="913"/>
    <col min="3072" max="3072" width="56.44140625" style="913" bestFit="1" customWidth="1"/>
    <col min="3073" max="3076" width="8.44140625" style="913" bestFit="1" customWidth="1"/>
    <col min="3077" max="3077" width="7.109375" style="913" bestFit="1" customWidth="1"/>
    <col min="3078" max="3078" width="7" style="913" bestFit="1" customWidth="1"/>
    <col min="3079" max="3079" width="7.109375" style="913" bestFit="1" customWidth="1"/>
    <col min="3080" max="3080" width="6.88671875" style="913" bestFit="1" customWidth="1"/>
    <col min="3081" max="3081" width="10.44140625" style="913" bestFit="1" customWidth="1"/>
    <col min="3082" max="3082" width="54.88671875" style="913" customWidth="1"/>
    <col min="3083" max="3085" width="9.44140625" style="913" bestFit="1" customWidth="1"/>
    <col min="3086" max="3086" width="10.33203125" style="913" customWidth="1"/>
    <col min="3087" max="3087" width="8.44140625" style="913" customWidth="1"/>
    <col min="3088" max="3088" width="6.88671875" style="913" customWidth="1"/>
    <col min="3089" max="3089" width="8.33203125" style="913" customWidth="1"/>
    <col min="3090" max="3090" width="6.88671875" style="913" bestFit="1" customWidth="1"/>
    <col min="3091" max="3327" width="8.88671875" style="913"/>
    <col min="3328" max="3328" width="56.44140625" style="913" bestFit="1" customWidth="1"/>
    <col min="3329" max="3332" width="8.44140625" style="913" bestFit="1" customWidth="1"/>
    <col min="3333" max="3333" width="7.109375" style="913" bestFit="1" customWidth="1"/>
    <col min="3334" max="3334" width="7" style="913" bestFit="1" customWidth="1"/>
    <col min="3335" max="3335" width="7.109375" style="913" bestFit="1" customWidth="1"/>
    <col min="3336" max="3336" width="6.88671875" style="913" bestFit="1" customWidth="1"/>
    <col min="3337" max="3337" width="10.44140625" style="913" bestFit="1" customWidth="1"/>
    <col min="3338" max="3338" width="54.88671875" style="913" customWidth="1"/>
    <col min="3339" max="3341" width="9.44140625" style="913" bestFit="1" customWidth="1"/>
    <col min="3342" max="3342" width="10.33203125" style="913" customWidth="1"/>
    <col min="3343" max="3343" width="8.44140625" style="913" customWidth="1"/>
    <col min="3344" max="3344" width="6.88671875" style="913" customWidth="1"/>
    <col min="3345" max="3345" width="8.33203125" style="913" customWidth="1"/>
    <col min="3346" max="3346" width="6.88671875" style="913" bestFit="1" customWidth="1"/>
    <col min="3347" max="3583" width="8.88671875" style="913"/>
    <col min="3584" max="3584" width="56.44140625" style="913" bestFit="1" customWidth="1"/>
    <col min="3585" max="3588" width="8.44140625" style="913" bestFit="1" customWidth="1"/>
    <col min="3589" max="3589" width="7.109375" style="913" bestFit="1" customWidth="1"/>
    <col min="3590" max="3590" width="7" style="913" bestFit="1" customWidth="1"/>
    <col min="3591" max="3591" width="7.109375" style="913" bestFit="1" customWidth="1"/>
    <col min="3592" max="3592" width="6.88671875" style="913" bestFit="1" customWidth="1"/>
    <col min="3593" max="3593" width="10.44140625" style="913" bestFit="1" customWidth="1"/>
    <col min="3594" max="3594" width="54.88671875" style="913" customWidth="1"/>
    <col min="3595" max="3597" width="9.44140625" style="913" bestFit="1" customWidth="1"/>
    <col min="3598" max="3598" width="10.33203125" style="913" customWidth="1"/>
    <col min="3599" max="3599" width="8.44140625" style="913" customWidth="1"/>
    <col min="3600" max="3600" width="6.88671875" style="913" customWidth="1"/>
    <col min="3601" max="3601" width="8.33203125" style="913" customWidth="1"/>
    <col min="3602" max="3602" width="6.88671875" style="913" bestFit="1" customWidth="1"/>
    <col min="3603" max="3839" width="8.88671875" style="913"/>
    <col min="3840" max="3840" width="56.44140625" style="913" bestFit="1" customWidth="1"/>
    <col min="3841" max="3844" width="8.44140625" style="913" bestFit="1" customWidth="1"/>
    <col min="3845" max="3845" width="7.109375" style="913" bestFit="1" customWidth="1"/>
    <col min="3846" max="3846" width="7" style="913" bestFit="1" customWidth="1"/>
    <col min="3847" max="3847" width="7.109375" style="913" bestFit="1" customWidth="1"/>
    <col min="3848" max="3848" width="6.88671875" style="913" bestFit="1" customWidth="1"/>
    <col min="3849" max="3849" width="10.44140625" style="913" bestFit="1" customWidth="1"/>
    <col min="3850" max="3850" width="54.88671875" style="913" customWidth="1"/>
    <col min="3851" max="3853" width="9.44140625" style="913" bestFit="1" customWidth="1"/>
    <col min="3854" max="3854" width="10.33203125" style="913" customWidth="1"/>
    <col min="3855" max="3855" width="8.44140625" style="913" customWidth="1"/>
    <col min="3856" max="3856" width="6.88671875" style="913" customWidth="1"/>
    <col min="3857" max="3857" width="8.33203125" style="913" customWidth="1"/>
    <col min="3858" max="3858" width="6.88671875" style="913" bestFit="1" customWidth="1"/>
    <col min="3859" max="4095" width="8.88671875" style="913"/>
    <col min="4096" max="4096" width="56.44140625" style="913" bestFit="1" customWidth="1"/>
    <col min="4097" max="4100" width="8.44140625" style="913" bestFit="1" customWidth="1"/>
    <col min="4101" max="4101" width="7.109375" style="913" bestFit="1" customWidth="1"/>
    <col min="4102" max="4102" width="7" style="913" bestFit="1" customWidth="1"/>
    <col min="4103" max="4103" width="7.109375" style="913" bestFit="1" customWidth="1"/>
    <col min="4104" max="4104" width="6.88671875" style="913" bestFit="1" customWidth="1"/>
    <col min="4105" max="4105" width="10.44140625" style="913" bestFit="1" customWidth="1"/>
    <col min="4106" max="4106" width="54.88671875" style="913" customWidth="1"/>
    <col min="4107" max="4109" width="9.44140625" style="913" bestFit="1" customWidth="1"/>
    <col min="4110" max="4110" width="10.33203125" style="913" customWidth="1"/>
    <col min="4111" max="4111" width="8.44140625" style="913" customWidth="1"/>
    <col min="4112" max="4112" width="6.88671875" style="913" customWidth="1"/>
    <col min="4113" max="4113" width="8.33203125" style="913" customWidth="1"/>
    <col min="4114" max="4114" width="6.88671875" style="913" bestFit="1" customWidth="1"/>
    <col min="4115" max="4351" width="8.88671875" style="913"/>
    <col min="4352" max="4352" width="56.44140625" style="913" bestFit="1" customWidth="1"/>
    <col min="4353" max="4356" width="8.44140625" style="913" bestFit="1" customWidth="1"/>
    <col min="4357" max="4357" width="7.109375" style="913" bestFit="1" customWidth="1"/>
    <col min="4358" max="4358" width="7" style="913" bestFit="1" customWidth="1"/>
    <col min="4359" max="4359" width="7.109375" style="913" bestFit="1" customWidth="1"/>
    <col min="4360" max="4360" width="6.88671875" style="913" bestFit="1" customWidth="1"/>
    <col min="4361" max="4361" width="10.44140625" style="913" bestFit="1" customWidth="1"/>
    <col min="4362" max="4362" width="54.88671875" style="913" customWidth="1"/>
    <col min="4363" max="4365" width="9.44140625" style="913" bestFit="1" customWidth="1"/>
    <col min="4366" max="4366" width="10.33203125" style="913" customWidth="1"/>
    <col min="4367" max="4367" width="8.44140625" style="913" customWidth="1"/>
    <col min="4368" max="4368" width="6.88671875" style="913" customWidth="1"/>
    <col min="4369" max="4369" width="8.33203125" style="913" customWidth="1"/>
    <col min="4370" max="4370" width="6.88671875" style="913" bestFit="1" customWidth="1"/>
    <col min="4371" max="4607" width="8.88671875" style="913"/>
    <col min="4608" max="4608" width="56.44140625" style="913" bestFit="1" customWidth="1"/>
    <col min="4609" max="4612" width="8.44140625" style="913" bestFit="1" customWidth="1"/>
    <col min="4613" max="4613" width="7.109375" style="913" bestFit="1" customWidth="1"/>
    <col min="4614" max="4614" width="7" style="913" bestFit="1" customWidth="1"/>
    <col min="4615" max="4615" width="7.109375" style="913" bestFit="1" customWidth="1"/>
    <col min="4616" max="4616" width="6.88671875" style="913" bestFit="1" customWidth="1"/>
    <col min="4617" max="4617" width="10.44140625" style="913" bestFit="1" customWidth="1"/>
    <col min="4618" max="4618" width="54.88671875" style="913" customWidth="1"/>
    <col min="4619" max="4621" width="9.44140625" style="913" bestFit="1" customWidth="1"/>
    <col min="4622" max="4622" width="10.33203125" style="913" customWidth="1"/>
    <col min="4623" max="4623" width="8.44140625" style="913" customWidth="1"/>
    <col min="4624" max="4624" width="6.88671875" style="913" customWidth="1"/>
    <col min="4625" max="4625" width="8.33203125" style="913" customWidth="1"/>
    <col min="4626" max="4626" width="6.88671875" style="913" bestFit="1" customWidth="1"/>
    <col min="4627" max="4863" width="8.88671875" style="913"/>
    <col min="4864" max="4864" width="56.44140625" style="913" bestFit="1" customWidth="1"/>
    <col min="4865" max="4868" width="8.44140625" style="913" bestFit="1" customWidth="1"/>
    <col min="4869" max="4869" width="7.109375" style="913" bestFit="1" customWidth="1"/>
    <col min="4870" max="4870" width="7" style="913" bestFit="1" customWidth="1"/>
    <col min="4871" max="4871" width="7.109375" style="913" bestFit="1" customWidth="1"/>
    <col min="4872" max="4872" width="6.88671875" style="913" bestFit="1" customWidth="1"/>
    <col min="4873" max="4873" width="10.44140625" style="913" bestFit="1" customWidth="1"/>
    <col min="4874" max="4874" width="54.88671875" style="913" customWidth="1"/>
    <col min="4875" max="4877" width="9.44140625" style="913" bestFit="1" customWidth="1"/>
    <col min="4878" max="4878" width="10.33203125" style="913" customWidth="1"/>
    <col min="4879" max="4879" width="8.44140625" style="913" customWidth="1"/>
    <col min="4880" max="4880" width="6.88671875" style="913" customWidth="1"/>
    <col min="4881" max="4881" width="8.33203125" style="913" customWidth="1"/>
    <col min="4882" max="4882" width="6.88671875" style="913" bestFit="1" customWidth="1"/>
    <col min="4883" max="5119" width="8.88671875" style="913"/>
    <col min="5120" max="5120" width="56.44140625" style="913" bestFit="1" customWidth="1"/>
    <col min="5121" max="5124" width="8.44140625" style="913" bestFit="1" customWidth="1"/>
    <col min="5125" max="5125" width="7.109375" style="913" bestFit="1" customWidth="1"/>
    <col min="5126" max="5126" width="7" style="913" bestFit="1" customWidth="1"/>
    <col min="5127" max="5127" width="7.109375" style="913" bestFit="1" customWidth="1"/>
    <col min="5128" max="5128" width="6.88671875" style="913" bestFit="1" customWidth="1"/>
    <col min="5129" max="5129" width="10.44140625" style="913" bestFit="1" customWidth="1"/>
    <col min="5130" max="5130" width="54.88671875" style="913" customWidth="1"/>
    <col min="5131" max="5133" width="9.44140625" style="913" bestFit="1" customWidth="1"/>
    <col min="5134" max="5134" width="10.33203125" style="913" customWidth="1"/>
    <col min="5135" max="5135" width="8.44140625" style="913" customWidth="1"/>
    <col min="5136" max="5136" width="6.88671875" style="913" customWidth="1"/>
    <col min="5137" max="5137" width="8.33203125" style="913" customWidth="1"/>
    <col min="5138" max="5138" width="6.88671875" style="913" bestFit="1" customWidth="1"/>
    <col min="5139" max="5375" width="8.88671875" style="913"/>
    <col min="5376" max="5376" width="56.44140625" style="913" bestFit="1" customWidth="1"/>
    <col min="5377" max="5380" width="8.44140625" style="913" bestFit="1" customWidth="1"/>
    <col min="5381" max="5381" width="7.109375" style="913" bestFit="1" customWidth="1"/>
    <col min="5382" max="5382" width="7" style="913" bestFit="1" customWidth="1"/>
    <col min="5383" max="5383" width="7.109375" style="913" bestFit="1" customWidth="1"/>
    <col min="5384" max="5384" width="6.88671875" style="913" bestFit="1" customWidth="1"/>
    <col min="5385" max="5385" width="10.44140625" style="913" bestFit="1" customWidth="1"/>
    <col min="5386" max="5386" width="54.88671875" style="913" customWidth="1"/>
    <col min="5387" max="5389" width="9.44140625" style="913" bestFit="1" customWidth="1"/>
    <col min="5390" max="5390" width="10.33203125" style="913" customWidth="1"/>
    <col min="5391" max="5391" width="8.44140625" style="913" customWidth="1"/>
    <col min="5392" max="5392" width="6.88671875" style="913" customWidth="1"/>
    <col min="5393" max="5393" width="8.33203125" style="913" customWidth="1"/>
    <col min="5394" max="5394" width="6.88671875" style="913" bestFit="1" customWidth="1"/>
    <col min="5395" max="5631" width="8.88671875" style="913"/>
    <col min="5632" max="5632" width="56.44140625" style="913" bestFit="1" customWidth="1"/>
    <col min="5633" max="5636" width="8.44140625" style="913" bestFit="1" customWidth="1"/>
    <col min="5637" max="5637" width="7.109375" style="913" bestFit="1" customWidth="1"/>
    <col min="5638" max="5638" width="7" style="913" bestFit="1" customWidth="1"/>
    <col min="5639" max="5639" width="7.109375" style="913" bestFit="1" customWidth="1"/>
    <col min="5640" max="5640" width="6.88671875" style="913" bestFit="1" customWidth="1"/>
    <col min="5641" max="5641" width="10.44140625" style="913" bestFit="1" customWidth="1"/>
    <col min="5642" max="5642" width="54.88671875" style="913" customWidth="1"/>
    <col min="5643" max="5645" width="9.44140625" style="913" bestFit="1" customWidth="1"/>
    <col min="5646" max="5646" width="10.33203125" style="913" customWidth="1"/>
    <col min="5647" max="5647" width="8.44140625" style="913" customWidth="1"/>
    <col min="5648" max="5648" width="6.88671875" style="913" customWidth="1"/>
    <col min="5649" max="5649" width="8.33203125" style="913" customWidth="1"/>
    <col min="5650" max="5650" width="6.88671875" style="913" bestFit="1" customWidth="1"/>
    <col min="5651" max="5887" width="8.88671875" style="913"/>
    <col min="5888" max="5888" width="56.44140625" style="913" bestFit="1" customWidth="1"/>
    <col min="5889" max="5892" width="8.44140625" style="913" bestFit="1" customWidth="1"/>
    <col min="5893" max="5893" width="7.109375" style="913" bestFit="1" customWidth="1"/>
    <col min="5894" max="5894" width="7" style="913" bestFit="1" customWidth="1"/>
    <col min="5895" max="5895" width="7.109375" style="913" bestFit="1" customWidth="1"/>
    <col min="5896" max="5896" width="6.88671875" style="913" bestFit="1" customWidth="1"/>
    <col min="5897" max="5897" width="10.44140625" style="913" bestFit="1" customWidth="1"/>
    <col min="5898" max="5898" width="54.88671875" style="913" customWidth="1"/>
    <col min="5899" max="5901" width="9.44140625" style="913" bestFit="1" customWidth="1"/>
    <col min="5902" max="5902" width="10.33203125" style="913" customWidth="1"/>
    <col min="5903" max="5903" width="8.44140625" style="913" customWidth="1"/>
    <col min="5904" max="5904" width="6.88671875" style="913" customWidth="1"/>
    <col min="5905" max="5905" width="8.33203125" style="913" customWidth="1"/>
    <col min="5906" max="5906" width="6.88671875" style="913" bestFit="1" customWidth="1"/>
    <col min="5907" max="6143" width="8.88671875" style="913"/>
    <col min="6144" max="6144" width="56.44140625" style="913" bestFit="1" customWidth="1"/>
    <col min="6145" max="6148" width="8.44140625" style="913" bestFit="1" customWidth="1"/>
    <col min="6149" max="6149" width="7.109375" style="913" bestFit="1" customWidth="1"/>
    <col min="6150" max="6150" width="7" style="913" bestFit="1" customWidth="1"/>
    <col min="6151" max="6151" width="7.109375" style="913" bestFit="1" customWidth="1"/>
    <col min="6152" max="6152" width="6.88671875" style="913" bestFit="1" customWidth="1"/>
    <col min="6153" max="6153" width="10.44140625" style="913" bestFit="1" customWidth="1"/>
    <col min="6154" max="6154" width="54.88671875" style="913" customWidth="1"/>
    <col min="6155" max="6157" width="9.44140625" style="913" bestFit="1" customWidth="1"/>
    <col min="6158" max="6158" width="10.33203125" style="913" customWidth="1"/>
    <col min="6159" max="6159" width="8.44140625" style="913" customWidth="1"/>
    <col min="6160" max="6160" width="6.88671875" style="913" customWidth="1"/>
    <col min="6161" max="6161" width="8.33203125" style="913" customWidth="1"/>
    <col min="6162" max="6162" width="6.88671875" style="913" bestFit="1" customWidth="1"/>
    <col min="6163" max="6399" width="8.88671875" style="913"/>
    <col min="6400" max="6400" width="56.44140625" style="913" bestFit="1" customWidth="1"/>
    <col min="6401" max="6404" width="8.44140625" style="913" bestFit="1" customWidth="1"/>
    <col min="6405" max="6405" width="7.109375" style="913" bestFit="1" customWidth="1"/>
    <col min="6406" max="6406" width="7" style="913" bestFit="1" customWidth="1"/>
    <col min="6407" max="6407" width="7.109375" style="913" bestFit="1" customWidth="1"/>
    <col min="6408" max="6408" width="6.88671875" style="913" bestFit="1" customWidth="1"/>
    <col min="6409" max="6409" width="10.44140625" style="913" bestFit="1" customWidth="1"/>
    <col min="6410" max="6410" width="54.88671875" style="913" customWidth="1"/>
    <col min="6411" max="6413" width="9.44140625" style="913" bestFit="1" customWidth="1"/>
    <col min="6414" max="6414" width="10.33203125" style="913" customWidth="1"/>
    <col min="6415" max="6415" width="8.44140625" style="913" customWidth="1"/>
    <col min="6416" max="6416" width="6.88671875" style="913" customWidth="1"/>
    <col min="6417" max="6417" width="8.33203125" style="913" customWidth="1"/>
    <col min="6418" max="6418" width="6.88671875" style="913" bestFit="1" customWidth="1"/>
    <col min="6419" max="6655" width="8.88671875" style="913"/>
    <col min="6656" max="6656" width="56.44140625" style="913" bestFit="1" customWidth="1"/>
    <col min="6657" max="6660" width="8.44140625" style="913" bestFit="1" customWidth="1"/>
    <col min="6661" max="6661" width="7.109375" style="913" bestFit="1" customWidth="1"/>
    <col min="6662" max="6662" width="7" style="913" bestFit="1" customWidth="1"/>
    <col min="6663" max="6663" width="7.109375" style="913" bestFit="1" customWidth="1"/>
    <col min="6664" max="6664" width="6.88671875" style="913" bestFit="1" customWidth="1"/>
    <col min="6665" max="6665" width="10.44140625" style="913" bestFit="1" customWidth="1"/>
    <col min="6666" max="6666" width="54.88671875" style="913" customWidth="1"/>
    <col min="6667" max="6669" width="9.44140625" style="913" bestFit="1" customWidth="1"/>
    <col min="6670" max="6670" width="10.33203125" style="913" customWidth="1"/>
    <col min="6671" max="6671" width="8.44140625" style="913" customWidth="1"/>
    <col min="6672" max="6672" width="6.88671875" style="913" customWidth="1"/>
    <col min="6673" max="6673" width="8.33203125" style="913" customWidth="1"/>
    <col min="6674" max="6674" width="6.88671875" style="913" bestFit="1" customWidth="1"/>
    <col min="6675" max="6911" width="8.88671875" style="913"/>
    <col min="6912" max="6912" width="56.44140625" style="913" bestFit="1" customWidth="1"/>
    <col min="6913" max="6916" width="8.44140625" style="913" bestFit="1" customWidth="1"/>
    <col min="6917" max="6917" width="7.109375" style="913" bestFit="1" customWidth="1"/>
    <col min="6918" max="6918" width="7" style="913" bestFit="1" customWidth="1"/>
    <col min="6919" max="6919" width="7.109375" style="913" bestFit="1" customWidth="1"/>
    <col min="6920" max="6920" width="6.88671875" style="913" bestFit="1" customWidth="1"/>
    <col min="6921" max="6921" width="10.44140625" style="913" bestFit="1" customWidth="1"/>
    <col min="6922" max="6922" width="54.88671875" style="913" customWidth="1"/>
    <col min="6923" max="6925" width="9.44140625" style="913" bestFit="1" customWidth="1"/>
    <col min="6926" max="6926" width="10.33203125" style="913" customWidth="1"/>
    <col min="6927" max="6927" width="8.44140625" style="913" customWidth="1"/>
    <col min="6928" max="6928" width="6.88671875" style="913" customWidth="1"/>
    <col min="6929" max="6929" width="8.33203125" style="913" customWidth="1"/>
    <col min="6930" max="6930" width="6.88671875" style="913" bestFit="1" customWidth="1"/>
    <col min="6931" max="7167" width="8.88671875" style="913"/>
    <col min="7168" max="7168" width="56.44140625" style="913" bestFit="1" customWidth="1"/>
    <col min="7169" max="7172" width="8.44140625" style="913" bestFit="1" customWidth="1"/>
    <col min="7173" max="7173" width="7.109375" style="913" bestFit="1" customWidth="1"/>
    <col min="7174" max="7174" width="7" style="913" bestFit="1" customWidth="1"/>
    <col min="7175" max="7175" width="7.109375" style="913" bestFit="1" customWidth="1"/>
    <col min="7176" max="7176" width="6.88671875" style="913" bestFit="1" customWidth="1"/>
    <col min="7177" max="7177" width="10.44140625" style="913" bestFit="1" customWidth="1"/>
    <col min="7178" max="7178" width="54.88671875" style="913" customWidth="1"/>
    <col min="7179" max="7181" width="9.44140625" style="913" bestFit="1" customWidth="1"/>
    <col min="7182" max="7182" width="10.33203125" style="913" customWidth="1"/>
    <col min="7183" max="7183" width="8.44140625" style="913" customWidth="1"/>
    <col min="7184" max="7184" width="6.88671875" style="913" customWidth="1"/>
    <col min="7185" max="7185" width="8.33203125" style="913" customWidth="1"/>
    <col min="7186" max="7186" width="6.88671875" style="913" bestFit="1" customWidth="1"/>
    <col min="7187" max="7423" width="8.88671875" style="913"/>
    <col min="7424" max="7424" width="56.44140625" style="913" bestFit="1" customWidth="1"/>
    <col min="7425" max="7428" width="8.44140625" style="913" bestFit="1" customWidth="1"/>
    <col min="7429" max="7429" width="7.109375" style="913" bestFit="1" customWidth="1"/>
    <col min="7430" max="7430" width="7" style="913" bestFit="1" customWidth="1"/>
    <col min="7431" max="7431" width="7.109375" style="913" bestFit="1" customWidth="1"/>
    <col min="7432" max="7432" width="6.88671875" style="913" bestFit="1" customWidth="1"/>
    <col min="7433" max="7433" width="10.44140625" style="913" bestFit="1" customWidth="1"/>
    <col min="7434" max="7434" width="54.88671875" style="913" customWidth="1"/>
    <col min="7435" max="7437" width="9.44140625" style="913" bestFit="1" customWidth="1"/>
    <col min="7438" max="7438" width="10.33203125" style="913" customWidth="1"/>
    <col min="7439" max="7439" width="8.44140625" style="913" customWidth="1"/>
    <col min="7440" max="7440" width="6.88671875" style="913" customWidth="1"/>
    <col min="7441" max="7441" width="8.33203125" style="913" customWidth="1"/>
    <col min="7442" max="7442" width="6.88671875" style="913" bestFit="1" customWidth="1"/>
    <col min="7443" max="7679" width="8.88671875" style="913"/>
    <col min="7680" max="7680" width="56.44140625" style="913" bestFit="1" customWidth="1"/>
    <col min="7681" max="7684" width="8.44140625" style="913" bestFit="1" customWidth="1"/>
    <col min="7685" max="7685" width="7.109375" style="913" bestFit="1" customWidth="1"/>
    <col min="7686" max="7686" width="7" style="913" bestFit="1" customWidth="1"/>
    <col min="7687" max="7687" width="7.109375" style="913" bestFit="1" customWidth="1"/>
    <col min="7688" max="7688" width="6.88671875" style="913" bestFit="1" customWidth="1"/>
    <col min="7689" max="7689" width="10.44140625" style="913" bestFit="1" customWidth="1"/>
    <col min="7690" max="7690" width="54.88671875" style="913" customWidth="1"/>
    <col min="7691" max="7693" width="9.44140625" style="913" bestFit="1" customWidth="1"/>
    <col min="7694" max="7694" width="10.33203125" style="913" customWidth="1"/>
    <col min="7695" max="7695" width="8.44140625" style="913" customWidth="1"/>
    <col min="7696" max="7696" width="6.88671875" style="913" customWidth="1"/>
    <col min="7697" max="7697" width="8.33203125" style="913" customWidth="1"/>
    <col min="7698" max="7698" width="6.88671875" style="913" bestFit="1" customWidth="1"/>
    <col min="7699" max="7935" width="8.88671875" style="913"/>
    <col min="7936" max="7936" width="56.44140625" style="913" bestFit="1" customWidth="1"/>
    <col min="7937" max="7940" width="8.44140625" style="913" bestFit="1" customWidth="1"/>
    <col min="7941" max="7941" width="7.109375" style="913" bestFit="1" customWidth="1"/>
    <col min="7942" max="7942" width="7" style="913" bestFit="1" customWidth="1"/>
    <col min="7943" max="7943" width="7.109375" style="913" bestFit="1" customWidth="1"/>
    <col min="7944" max="7944" width="6.88671875" style="913" bestFit="1" customWidth="1"/>
    <col min="7945" max="7945" width="10.44140625" style="913" bestFit="1" customWidth="1"/>
    <col min="7946" max="7946" width="54.88671875" style="913" customWidth="1"/>
    <col min="7947" max="7949" width="9.44140625" style="913" bestFit="1" customWidth="1"/>
    <col min="7950" max="7950" width="10.33203125" style="913" customWidth="1"/>
    <col min="7951" max="7951" width="8.44140625" style="913" customWidth="1"/>
    <col min="7952" max="7952" width="6.88671875" style="913" customWidth="1"/>
    <col min="7953" max="7953" width="8.33203125" style="913" customWidth="1"/>
    <col min="7954" max="7954" width="6.88671875" style="913" bestFit="1" customWidth="1"/>
    <col min="7955" max="8191" width="8.88671875" style="913"/>
    <col min="8192" max="8192" width="56.44140625" style="913" bestFit="1" customWidth="1"/>
    <col min="8193" max="8196" width="8.44140625" style="913" bestFit="1" customWidth="1"/>
    <col min="8197" max="8197" width="7.109375" style="913" bestFit="1" customWidth="1"/>
    <col min="8198" max="8198" width="7" style="913" bestFit="1" customWidth="1"/>
    <col min="8199" max="8199" width="7.109375" style="913" bestFit="1" customWidth="1"/>
    <col min="8200" max="8200" width="6.88671875" style="913" bestFit="1" customWidth="1"/>
    <col min="8201" max="8201" width="10.44140625" style="913" bestFit="1" customWidth="1"/>
    <col min="8202" max="8202" width="54.88671875" style="913" customWidth="1"/>
    <col min="8203" max="8205" width="9.44140625" style="913" bestFit="1" customWidth="1"/>
    <col min="8206" max="8206" width="10.33203125" style="913" customWidth="1"/>
    <col min="8207" max="8207" width="8.44140625" style="913" customWidth="1"/>
    <col min="8208" max="8208" width="6.88671875" style="913" customWidth="1"/>
    <col min="8209" max="8209" width="8.33203125" style="913" customWidth="1"/>
    <col min="8210" max="8210" width="6.88671875" style="913" bestFit="1" customWidth="1"/>
    <col min="8211" max="8447" width="8.88671875" style="913"/>
    <col min="8448" max="8448" width="56.44140625" style="913" bestFit="1" customWidth="1"/>
    <col min="8449" max="8452" width="8.44140625" style="913" bestFit="1" customWidth="1"/>
    <col min="8453" max="8453" width="7.109375" style="913" bestFit="1" customWidth="1"/>
    <col min="8454" max="8454" width="7" style="913" bestFit="1" customWidth="1"/>
    <col min="8455" max="8455" width="7.109375" style="913" bestFit="1" customWidth="1"/>
    <col min="8456" max="8456" width="6.88671875" style="913" bestFit="1" customWidth="1"/>
    <col min="8457" max="8457" width="10.44140625" style="913" bestFit="1" customWidth="1"/>
    <col min="8458" max="8458" width="54.88671875" style="913" customWidth="1"/>
    <col min="8459" max="8461" width="9.44140625" style="913" bestFit="1" customWidth="1"/>
    <col min="8462" max="8462" width="10.33203125" style="913" customWidth="1"/>
    <col min="8463" max="8463" width="8.44140625" style="913" customWidth="1"/>
    <col min="8464" max="8464" width="6.88671875" style="913" customWidth="1"/>
    <col min="8465" max="8465" width="8.33203125" style="913" customWidth="1"/>
    <col min="8466" max="8466" width="6.88671875" style="913" bestFit="1" customWidth="1"/>
    <col min="8467" max="8703" width="8.88671875" style="913"/>
    <col min="8704" max="8704" width="56.44140625" style="913" bestFit="1" customWidth="1"/>
    <col min="8705" max="8708" width="8.44140625" style="913" bestFit="1" customWidth="1"/>
    <col min="8709" max="8709" width="7.109375" style="913" bestFit="1" customWidth="1"/>
    <col min="8710" max="8710" width="7" style="913" bestFit="1" customWidth="1"/>
    <col min="8711" max="8711" width="7.109375" style="913" bestFit="1" customWidth="1"/>
    <col min="8712" max="8712" width="6.88671875" style="913" bestFit="1" customWidth="1"/>
    <col min="8713" max="8713" width="10.44140625" style="913" bestFit="1" customWidth="1"/>
    <col min="8714" max="8714" width="54.88671875" style="913" customWidth="1"/>
    <col min="8715" max="8717" width="9.44140625" style="913" bestFit="1" customWidth="1"/>
    <col min="8718" max="8718" width="10.33203125" style="913" customWidth="1"/>
    <col min="8719" max="8719" width="8.44140625" style="913" customWidth="1"/>
    <col min="8720" max="8720" width="6.88671875" style="913" customWidth="1"/>
    <col min="8721" max="8721" width="8.33203125" style="913" customWidth="1"/>
    <col min="8722" max="8722" width="6.88671875" style="913" bestFit="1" customWidth="1"/>
    <col min="8723" max="8959" width="8.88671875" style="913"/>
    <col min="8960" max="8960" width="56.44140625" style="913" bestFit="1" customWidth="1"/>
    <col min="8961" max="8964" width="8.44140625" style="913" bestFit="1" customWidth="1"/>
    <col min="8965" max="8965" width="7.109375" style="913" bestFit="1" customWidth="1"/>
    <col min="8966" max="8966" width="7" style="913" bestFit="1" customWidth="1"/>
    <col min="8967" max="8967" width="7.109375" style="913" bestFit="1" customWidth="1"/>
    <col min="8968" max="8968" width="6.88671875" style="913" bestFit="1" customWidth="1"/>
    <col min="8969" max="8969" width="10.44140625" style="913" bestFit="1" customWidth="1"/>
    <col min="8970" max="8970" width="54.88671875" style="913" customWidth="1"/>
    <col min="8971" max="8973" width="9.44140625" style="913" bestFit="1" customWidth="1"/>
    <col min="8974" max="8974" width="10.33203125" style="913" customWidth="1"/>
    <col min="8975" max="8975" width="8.44140625" style="913" customWidth="1"/>
    <col min="8976" max="8976" width="6.88671875" style="913" customWidth="1"/>
    <col min="8977" max="8977" width="8.33203125" style="913" customWidth="1"/>
    <col min="8978" max="8978" width="6.88671875" style="913" bestFit="1" customWidth="1"/>
    <col min="8979" max="9215" width="8.88671875" style="913"/>
    <col min="9216" max="9216" width="56.44140625" style="913" bestFit="1" customWidth="1"/>
    <col min="9217" max="9220" width="8.44140625" style="913" bestFit="1" customWidth="1"/>
    <col min="9221" max="9221" width="7.109375" style="913" bestFit="1" customWidth="1"/>
    <col min="9222" max="9222" width="7" style="913" bestFit="1" customWidth="1"/>
    <col min="9223" max="9223" width="7.109375" style="913" bestFit="1" customWidth="1"/>
    <col min="9224" max="9224" width="6.88671875" style="913" bestFit="1" customWidth="1"/>
    <col min="9225" max="9225" width="10.44140625" style="913" bestFit="1" customWidth="1"/>
    <col min="9226" max="9226" width="54.88671875" style="913" customWidth="1"/>
    <col min="9227" max="9229" width="9.44140625" style="913" bestFit="1" customWidth="1"/>
    <col min="9230" max="9230" width="10.33203125" style="913" customWidth="1"/>
    <col min="9231" max="9231" width="8.44140625" style="913" customWidth="1"/>
    <col min="9232" max="9232" width="6.88671875" style="913" customWidth="1"/>
    <col min="9233" max="9233" width="8.33203125" style="913" customWidth="1"/>
    <col min="9234" max="9234" width="6.88671875" style="913" bestFit="1" customWidth="1"/>
    <col min="9235" max="9471" width="8.88671875" style="913"/>
    <col min="9472" max="9472" width="56.44140625" style="913" bestFit="1" customWidth="1"/>
    <col min="9473" max="9476" width="8.44140625" style="913" bestFit="1" customWidth="1"/>
    <col min="9477" max="9477" width="7.109375" style="913" bestFit="1" customWidth="1"/>
    <col min="9478" max="9478" width="7" style="913" bestFit="1" customWidth="1"/>
    <col min="9479" max="9479" width="7.109375" style="913" bestFit="1" customWidth="1"/>
    <col min="9480" max="9480" width="6.88671875" style="913" bestFit="1" customWidth="1"/>
    <col min="9481" max="9481" width="10.44140625" style="913" bestFit="1" customWidth="1"/>
    <col min="9482" max="9482" width="54.88671875" style="913" customWidth="1"/>
    <col min="9483" max="9485" width="9.44140625" style="913" bestFit="1" customWidth="1"/>
    <col min="9486" max="9486" width="10.33203125" style="913" customWidth="1"/>
    <col min="9487" max="9487" width="8.44140625" style="913" customWidth="1"/>
    <col min="9488" max="9488" width="6.88671875" style="913" customWidth="1"/>
    <col min="9489" max="9489" width="8.33203125" style="913" customWidth="1"/>
    <col min="9490" max="9490" width="6.88671875" style="913" bestFit="1" customWidth="1"/>
    <col min="9491" max="9727" width="8.88671875" style="913"/>
    <col min="9728" max="9728" width="56.44140625" style="913" bestFit="1" customWidth="1"/>
    <col min="9729" max="9732" width="8.44140625" style="913" bestFit="1" customWidth="1"/>
    <col min="9733" max="9733" width="7.109375" style="913" bestFit="1" customWidth="1"/>
    <col min="9734" max="9734" width="7" style="913" bestFit="1" customWidth="1"/>
    <col min="9735" max="9735" width="7.109375" style="913" bestFit="1" customWidth="1"/>
    <col min="9736" max="9736" width="6.88671875" style="913" bestFit="1" customWidth="1"/>
    <col min="9737" max="9737" width="10.44140625" style="913" bestFit="1" customWidth="1"/>
    <col min="9738" max="9738" width="54.88671875" style="913" customWidth="1"/>
    <col min="9739" max="9741" width="9.44140625" style="913" bestFit="1" customWidth="1"/>
    <col min="9742" max="9742" width="10.33203125" style="913" customWidth="1"/>
    <col min="9743" max="9743" width="8.44140625" style="913" customWidth="1"/>
    <col min="9744" max="9744" width="6.88671875" style="913" customWidth="1"/>
    <col min="9745" max="9745" width="8.33203125" style="913" customWidth="1"/>
    <col min="9746" max="9746" width="6.88671875" style="913" bestFit="1" customWidth="1"/>
    <col min="9747" max="9983" width="8.88671875" style="913"/>
    <col min="9984" max="9984" width="56.44140625" style="913" bestFit="1" customWidth="1"/>
    <col min="9985" max="9988" width="8.44140625" style="913" bestFit="1" customWidth="1"/>
    <col min="9989" max="9989" width="7.109375" style="913" bestFit="1" customWidth="1"/>
    <col min="9990" max="9990" width="7" style="913" bestFit="1" customWidth="1"/>
    <col min="9991" max="9991" width="7.109375" style="913" bestFit="1" customWidth="1"/>
    <col min="9992" max="9992" width="6.88671875" style="913" bestFit="1" customWidth="1"/>
    <col min="9993" max="9993" width="10.44140625" style="913" bestFit="1" customWidth="1"/>
    <col min="9994" max="9994" width="54.88671875" style="913" customWidth="1"/>
    <col min="9995" max="9997" width="9.44140625" style="913" bestFit="1" customWidth="1"/>
    <col min="9998" max="9998" width="10.33203125" style="913" customWidth="1"/>
    <col min="9999" max="9999" width="8.44140625" style="913" customWidth="1"/>
    <col min="10000" max="10000" width="6.88671875" style="913" customWidth="1"/>
    <col min="10001" max="10001" width="8.33203125" style="913" customWidth="1"/>
    <col min="10002" max="10002" width="6.88671875" style="913" bestFit="1" customWidth="1"/>
    <col min="10003" max="10239" width="8.88671875" style="913"/>
    <col min="10240" max="10240" width="56.44140625" style="913" bestFit="1" customWidth="1"/>
    <col min="10241" max="10244" width="8.44140625" style="913" bestFit="1" customWidth="1"/>
    <col min="10245" max="10245" width="7.109375" style="913" bestFit="1" customWidth="1"/>
    <col min="10246" max="10246" width="7" style="913" bestFit="1" customWidth="1"/>
    <col min="10247" max="10247" width="7.109375" style="913" bestFit="1" customWidth="1"/>
    <col min="10248" max="10248" width="6.88671875" style="913" bestFit="1" customWidth="1"/>
    <col min="10249" max="10249" width="10.44140625" style="913" bestFit="1" customWidth="1"/>
    <col min="10250" max="10250" width="54.88671875" style="913" customWidth="1"/>
    <col min="10251" max="10253" width="9.44140625" style="913" bestFit="1" customWidth="1"/>
    <col min="10254" max="10254" width="10.33203125" style="913" customWidth="1"/>
    <col min="10255" max="10255" width="8.44140625" style="913" customWidth="1"/>
    <col min="10256" max="10256" width="6.88671875" style="913" customWidth="1"/>
    <col min="10257" max="10257" width="8.33203125" style="913" customWidth="1"/>
    <col min="10258" max="10258" width="6.88671875" style="913" bestFit="1" customWidth="1"/>
    <col min="10259" max="10495" width="8.88671875" style="913"/>
    <col min="10496" max="10496" width="56.44140625" style="913" bestFit="1" customWidth="1"/>
    <col min="10497" max="10500" width="8.44140625" style="913" bestFit="1" customWidth="1"/>
    <col min="10501" max="10501" width="7.109375" style="913" bestFit="1" customWidth="1"/>
    <col min="10502" max="10502" width="7" style="913" bestFit="1" customWidth="1"/>
    <col min="10503" max="10503" width="7.109375" style="913" bestFit="1" customWidth="1"/>
    <col min="10504" max="10504" width="6.88671875" style="913" bestFit="1" customWidth="1"/>
    <col min="10505" max="10505" width="10.44140625" style="913" bestFit="1" customWidth="1"/>
    <col min="10506" max="10506" width="54.88671875" style="913" customWidth="1"/>
    <col min="10507" max="10509" width="9.44140625" style="913" bestFit="1" customWidth="1"/>
    <col min="10510" max="10510" width="10.33203125" style="913" customWidth="1"/>
    <col min="10511" max="10511" width="8.44140625" style="913" customWidth="1"/>
    <col min="10512" max="10512" width="6.88671875" style="913" customWidth="1"/>
    <col min="10513" max="10513" width="8.33203125" style="913" customWidth="1"/>
    <col min="10514" max="10514" width="6.88671875" style="913" bestFit="1" customWidth="1"/>
    <col min="10515" max="10751" width="8.88671875" style="913"/>
    <col min="10752" max="10752" width="56.44140625" style="913" bestFit="1" customWidth="1"/>
    <col min="10753" max="10756" width="8.44140625" style="913" bestFit="1" customWidth="1"/>
    <col min="10757" max="10757" width="7.109375" style="913" bestFit="1" customWidth="1"/>
    <col min="10758" max="10758" width="7" style="913" bestFit="1" customWidth="1"/>
    <col min="10759" max="10759" width="7.109375" style="913" bestFit="1" customWidth="1"/>
    <col min="10760" max="10760" width="6.88671875" style="913" bestFit="1" customWidth="1"/>
    <col min="10761" max="10761" width="10.44140625" style="913" bestFit="1" customWidth="1"/>
    <col min="10762" max="10762" width="54.88671875" style="913" customWidth="1"/>
    <col min="10763" max="10765" width="9.44140625" style="913" bestFit="1" customWidth="1"/>
    <col min="10766" max="10766" width="10.33203125" style="913" customWidth="1"/>
    <col min="10767" max="10767" width="8.44140625" style="913" customWidth="1"/>
    <col min="10768" max="10768" width="6.88671875" style="913" customWidth="1"/>
    <col min="10769" max="10769" width="8.33203125" style="913" customWidth="1"/>
    <col min="10770" max="10770" width="6.88671875" style="913" bestFit="1" customWidth="1"/>
    <col min="10771" max="11007" width="8.88671875" style="913"/>
    <col min="11008" max="11008" width="56.44140625" style="913" bestFit="1" customWidth="1"/>
    <col min="11009" max="11012" width="8.44140625" style="913" bestFit="1" customWidth="1"/>
    <col min="11013" max="11013" width="7.109375" style="913" bestFit="1" customWidth="1"/>
    <col min="11014" max="11014" width="7" style="913" bestFit="1" customWidth="1"/>
    <col min="11015" max="11015" width="7.109375" style="913" bestFit="1" customWidth="1"/>
    <col min="11016" max="11016" width="6.88671875" style="913" bestFit="1" customWidth="1"/>
    <col min="11017" max="11017" width="10.44140625" style="913" bestFit="1" customWidth="1"/>
    <col min="11018" max="11018" width="54.88671875" style="913" customWidth="1"/>
    <col min="11019" max="11021" width="9.44140625" style="913" bestFit="1" customWidth="1"/>
    <col min="11022" max="11022" width="10.33203125" style="913" customWidth="1"/>
    <col min="11023" max="11023" width="8.44140625" style="913" customWidth="1"/>
    <col min="11024" max="11024" width="6.88671875" style="913" customWidth="1"/>
    <col min="11025" max="11025" width="8.33203125" style="913" customWidth="1"/>
    <col min="11026" max="11026" width="6.88671875" style="913" bestFit="1" customWidth="1"/>
    <col min="11027" max="11263" width="8.88671875" style="913"/>
    <col min="11264" max="11264" width="56.44140625" style="913" bestFit="1" customWidth="1"/>
    <col min="11265" max="11268" width="8.44140625" style="913" bestFit="1" customWidth="1"/>
    <col min="11269" max="11269" width="7.109375" style="913" bestFit="1" customWidth="1"/>
    <col min="11270" max="11270" width="7" style="913" bestFit="1" customWidth="1"/>
    <col min="11271" max="11271" width="7.109375" style="913" bestFit="1" customWidth="1"/>
    <col min="11272" max="11272" width="6.88671875" style="913" bestFit="1" customWidth="1"/>
    <col min="11273" max="11273" width="10.44140625" style="913" bestFit="1" customWidth="1"/>
    <col min="11274" max="11274" width="54.88671875" style="913" customWidth="1"/>
    <col min="11275" max="11277" width="9.44140625" style="913" bestFit="1" customWidth="1"/>
    <col min="11278" max="11278" width="10.33203125" style="913" customWidth="1"/>
    <col min="11279" max="11279" width="8.44140625" style="913" customWidth="1"/>
    <col min="11280" max="11280" width="6.88671875" style="913" customWidth="1"/>
    <col min="11281" max="11281" width="8.33203125" style="913" customWidth="1"/>
    <col min="11282" max="11282" width="6.88671875" style="913" bestFit="1" customWidth="1"/>
    <col min="11283" max="11519" width="8.88671875" style="913"/>
    <col min="11520" max="11520" width="56.44140625" style="913" bestFit="1" customWidth="1"/>
    <col min="11521" max="11524" width="8.44140625" style="913" bestFit="1" customWidth="1"/>
    <col min="11525" max="11525" width="7.109375" style="913" bestFit="1" customWidth="1"/>
    <col min="11526" max="11526" width="7" style="913" bestFit="1" customWidth="1"/>
    <col min="11527" max="11527" width="7.109375" style="913" bestFit="1" customWidth="1"/>
    <col min="11528" max="11528" width="6.88671875" style="913" bestFit="1" customWidth="1"/>
    <col min="11529" max="11529" width="10.44140625" style="913" bestFit="1" customWidth="1"/>
    <col min="11530" max="11530" width="54.88671875" style="913" customWidth="1"/>
    <col min="11531" max="11533" width="9.44140625" style="913" bestFit="1" customWidth="1"/>
    <col min="11534" max="11534" width="10.33203125" style="913" customWidth="1"/>
    <col min="11535" max="11535" width="8.44140625" style="913" customWidth="1"/>
    <col min="11536" max="11536" width="6.88671875" style="913" customWidth="1"/>
    <col min="11537" max="11537" width="8.33203125" style="913" customWidth="1"/>
    <col min="11538" max="11538" width="6.88671875" style="913" bestFit="1" customWidth="1"/>
    <col min="11539" max="11775" width="8.88671875" style="913"/>
    <col min="11776" max="11776" width="56.44140625" style="913" bestFit="1" customWidth="1"/>
    <col min="11777" max="11780" width="8.44140625" style="913" bestFit="1" customWidth="1"/>
    <col min="11781" max="11781" width="7.109375" style="913" bestFit="1" customWidth="1"/>
    <col min="11782" max="11782" width="7" style="913" bestFit="1" customWidth="1"/>
    <col min="11783" max="11783" width="7.109375" style="913" bestFit="1" customWidth="1"/>
    <col min="11784" max="11784" width="6.88671875" style="913" bestFit="1" customWidth="1"/>
    <col min="11785" max="11785" width="10.44140625" style="913" bestFit="1" customWidth="1"/>
    <col min="11786" max="11786" width="54.88671875" style="913" customWidth="1"/>
    <col min="11787" max="11789" width="9.44140625" style="913" bestFit="1" customWidth="1"/>
    <col min="11790" max="11790" width="10.33203125" style="913" customWidth="1"/>
    <col min="11791" max="11791" width="8.44140625" style="913" customWidth="1"/>
    <col min="11792" max="11792" width="6.88671875" style="913" customWidth="1"/>
    <col min="11793" max="11793" width="8.33203125" style="913" customWidth="1"/>
    <col min="11794" max="11794" width="6.88671875" style="913" bestFit="1" customWidth="1"/>
    <col min="11795" max="12031" width="8.88671875" style="913"/>
    <col min="12032" max="12032" width="56.44140625" style="913" bestFit="1" customWidth="1"/>
    <col min="12033" max="12036" width="8.44140625" style="913" bestFit="1" customWidth="1"/>
    <col min="12037" max="12037" width="7.109375" style="913" bestFit="1" customWidth="1"/>
    <col min="12038" max="12038" width="7" style="913" bestFit="1" customWidth="1"/>
    <col min="12039" max="12039" width="7.109375" style="913" bestFit="1" customWidth="1"/>
    <col min="12040" max="12040" width="6.88671875" style="913" bestFit="1" customWidth="1"/>
    <col min="12041" max="12041" width="10.44140625" style="913" bestFit="1" customWidth="1"/>
    <col min="12042" max="12042" width="54.88671875" style="913" customWidth="1"/>
    <col min="12043" max="12045" width="9.44140625" style="913" bestFit="1" customWidth="1"/>
    <col min="12046" max="12046" width="10.33203125" style="913" customWidth="1"/>
    <col min="12047" max="12047" width="8.44140625" style="913" customWidth="1"/>
    <col min="12048" max="12048" width="6.88671875" style="913" customWidth="1"/>
    <col min="12049" max="12049" width="8.33203125" style="913" customWidth="1"/>
    <col min="12050" max="12050" width="6.88671875" style="913" bestFit="1" customWidth="1"/>
    <col min="12051" max="12287" width="8.88671875" style="913"/>
    <col min="12288" max="12288" width="56.44140625" style="913" bestFit="1" customWidth="1"/>
    <col min="12289" max="12292" width="8.44140625" style="913" bestFit="1" customWidth="1"/>
    <col min="12293" max="12293" width="7.109375" style="913" bestFit="1" customWidth="1"/>
    <col min="12294" max="12294" width="7" style="913" bestFit="1" customWidth="1"/>
    <col min="12295" max="12295" width="7.109375" style="913" bestFit="1" customWidth="1"/>
    <col min="12296" max="12296" width="6.88671875" style="913" bestFit="1" customWidth="1"/>
    <col min="12297" max="12297" width="10.44140625" style="913" bestFit="1" customWidth="1"/>
    <col min="12298" max="12298" width="54.88671875" style="913" customWidth="1"/>
    <col min="12299" max="12301" width="9.44140625" style="913" bestFit="1" customWidth="1"/>
    <col min="12302" max="12302" width="10.33203125" style="913" customWidth="1"/>
    <col min="12303" max="12303" width="8.44140625" style="913" customWidth="1"/>
    <col min="12304" max="12304" width="6.88671875" style="913" customWidth="1"/>
    <col min="12305" max="12305" width="8.33203125" style="913" customWidth="1"/>
    <col min="12306" max="12306" width="6.88671875" style="913" bestFit="1" customWidth="1"/>
    <col min="12307" max="12543" width="8.88671875" style="913"/>
    <col min="12544" max="12544" width="56.44140625" style="913" bestFit="1" customWidth="1"/>
    <col min="12545" max="12548" width="8.44140625" style="913" bestFit="1" customWidth="1"/>
    <col min="12549" max="12549" width="7.109375" style="913" bestFit="1" customWidth="1"/>
    <col min="12550" max="12550" width="7" style="913" bestFit="1" customWidth="1"/>
    <col min="12551" max="12551" width="7.109375" style="913" bestFit="1" customWidth="1"/>
    <col min="12552" max="12552" width="6.88671875" style="913" bestFit="1" customWidth="1"/>
    <col min="12553" max="12553" width="10.44140625" style="913" bestFit="1" customWidth="1"/>
    <col min="12554" max="12554" width="54.88671875" style="913" customWidth="1"/>
    <col min="12555" max="12557" width="9.44140625" style="913" bestFit="1" customWidth="1"/>
    <col min="12558" max="12558" width="10.33203125" style="913" customWidth="1"/>
    <col min="12559" max="12559" width="8.44140625" style="913" customWidth="1"/>
    <col min="12560" max="12560" width="6.88671875" style="913" customWidth="1"/>
    <col min="12561" max="12561" width="8.33203125" style="913" customWidth="1"/>
    <col min="12562" max="12562" width="6.88671875" style="913" bestFit="1" customWidth="1"/>
    <col min="12563" max="12799" width="8.88671875" style="913"/>
    <col min="12800" max="12800" width="56.44140625" style="913" bestFit="1" customWidth="1"/>
    <col min="12801" max="12804" width="8.44140625" style="913" bestFit="1" customWidth="1"/>
    <col min="12805" max="12805" width="7.109375" style="913" bestFit="1" customWidth="1"/>
    <col min="12806" max="12806" width="7" style="913" bestFit="1" customWidth="1"/>
    <col min="12807" max="12807" width="7.109375" style="913" bestFit="1" customWidth="1"/>
    <col min="12808" max="12808" width="6.88671875" style="913" bestFit="1" customWidth="1"/>
    <col min="12809" max="12809" width="10.44140625" style="913" bestFit="1" customWidth="1"/>
    <col min="12810" max="12810" width="54.88671875" style="913" customWidth="1"/>
    <col min="12811" max="12813" width="9.44140625" style="913" bestFit="1" customWidth="1"/>
    <col min="12814" max="12814" width="10.33203125" style="913" customWidth="1"/>
    <col min="12815" max="12815" width="8.44140625" style="913" customWidth="1"/>
    <col min="12816" max="12816" width="6.88671875" style="913" customWidth="1"/>
    <col min="12817" max="12817" width="8.33203125" style="913" customWidth="1"/>
    <col min="12818" max="12818" width="6.88671875" style="913" bestFit="1" customWidth="1"/>
    <col min="12819" max="13055" width="8.88671875" style="913"/>
    <col min="13056" max="13056" width="56.44140625" style="913" bestFit="1" customWidth="1"/>
    <col min="13057" max="13060" width="8.44140625" style="913" bestFit="1" customWidth="1"/>
    <col min="13061" max="13061" width="7.109375" style="913" bestFit="1" customWidth="1"/>
    <col min="13062" max="13062" width="7" style="913" bestFit="1" customWidth="1"/>
    <col min="13063" max="13063" width="7.109375" style="913" bestFit="1" customWidth="1"/>
    <col min="13064" max="13064" width="6.88671875" style="913" bestFit="1" customWidth="1"/>
    <col min="13065" max="13065" width="10.44140625" style="913" bestFit="1" customWidth="1"/>
    <col min="13066" max="13066" width="54.88671875" style="913" customWidth="1"/>
    <col min="13067" max="13069" width="9.44140625" style="913" bestFit="1" customWidth="1"/>
    <col min="13070" max="13070" width="10.33203125" style="913" customWidth="1"/>
    <col min="13071" max="13071" width="8.44140625" style="913" customWidth="1"/>
    <col min="13072" max="13072" width="6.88671875" style="913" customWidth="1"/>
    <col min="13073" max="13073" width="8.33203125" style="913" customWidth="1"/>
    <col min="13074" max="13074" width="6.88671875" style="913" bestFit="1" customWidth="1"/>
    <col min="13075" max="13311" width="8.88671875" style="913"/>
    <col min="13312" max="13312" width="56.44140625" style="913" bestFit="1" customWidth="1"/>
    <col min="13313" max="13316" width="8.44140625" style="913" bestFit="1" customWidth="1"/>
    <col min="13317" max="13317" width="7.109375" style="913" bestFit="1" customWidth="1"/>
    <col min="13318" max="13318" width="7" style="913" bestFit="1" customWidth="1"/>
    <col min="13319" max="13319" width="7.109375" style="913" bestFit="1" customWidth="1"/>
    <col min="13320" max="13320" width="6.88671875" style="913" bestFit="1" customWidth="1"/>
    <col min="13321" max="13321" width="10.44140625" style="913" bestFit="1" customWidth="1"/>
    <col min="13322" max="13322" width="54.88671875" style="913" customWidth="1"/>
    <col min="13323" max="13325" width="9.44140625" style="913" bestFit="1" customWidth="1"/>
    <col min="13326" max="13326" width="10.33203125" style="913" customWidth="1"/>
    <col min="13327" max="13327" width="8.44140625" style="913" customWidth="1"/>
    <col min="13328" max="13328" width="6.88671875" style="913" customWidth="1"/>
    <col min="13329" max="13329" width="8.33203125" style="913" customWidth="1"/>
    <col min="13330" max="13330" width="6.88671875" style="913" bestFit="1" customWidth="1"/>
    <col min="13331" max="13567" width="8.88671875" style="913"/>
    <col min="13568" max="13568" width="56.44140625" style="913" bestFit="1" customWidth="1"/>
    <col min="13569" max="13572" width="8.44140625" style="913" bestFit="1" customWidth="1"/>
    <col min="13573" max="13573" width="7.109375" style="913" bestFit="1" customWidth="1"/>
    <col min="13574" max="13574" width="7" style="913" bestFit="1" customWidth="1"/>
    <col min="13575" max="13575" width="7.109375" style="913" bestFit="1" customWidth="1"/>
    <col min="13576" max="13576" width="6.88671875" style="913" bestFit="1" customWidth="1"/>
    <col min="13577" max="13577" width="10.44140625" style="913" bestFit="1" customWidth="1"/>
    <col min="13578" max="13578" width="54.88671875" style="913" customWidth="1"/>
    <col min="13579" max="13581" width="9.44140625" style="913" bestFit="1" customWidth="1"/>
    <col min="13582" max="13582" width="10.33203125" style="913" customWidth="1"/>
    <col min="13583" max="13583" width="8.44140625" style="913" customWidth="1"/>
    <col min="13584" max="13584" width="6.88671875" style="913" customWidth="1"/>
    <col min="13585" max="13585" width="8.33203125" style="913" customWidth="1"/>
    <col min="13586" max="13586" width="6.88671875" style="913" bestFit="1" customWidth="1"/>
    <col min="13587" max="13823" width="8.88671875" style="913"/>
    <col min="13824" max="13824" width="56.44140625" style="913" bestFit="1" customWidth="1"/>
    <col min="13825" max="13828" width="8.44140625" style="913" bestFit="1" customWidth="1"/>
    <col min="13829" max="13829" width="7.109375" style="913" bestFit="1" customWidth="1"/>
    <col min="13830" max="13830" width="7" style="913" bestFit="1" customWidth="1"/>
    <col min="13831" max="13831" width="7.109375" style="913" bestFit="1" customWidth="1"/>
    <col min="13832" max="13832" width="6.88671875" style="913" bestFit="1" customWidth="1"/>
    <col min="13833" max="13833" width="10.44140625" style="913" bestFit="1" customWidth="1"/>
    <col min="13834" max="13834" width="54.88671875" style="913" customWidth="1"/>
    <col min="13835" max="13837" width="9.44140625" style="913" bestFit="1" customWidth="1"/>
    <col min="13838" max="13838" width="10.33203125" style="913" customWidth="1"/>
    <col min="13839" max="13839" width="8.44140625" style="913" customWidth="1"/>
    <col min="13840" max="13840" width="6.88671875" style="913" customWidth="1"/>
    <col min="13841" max="13841" width="8.33203125" style="913" customWidth="1"/>
    <col min="13842" max="13842" width="6.88671875" style="913" bestFit="1" customWidth="1"/>
    <col min="13843" max="14079" width="8.88671875" style="913"/>
    <col min="14080" max="14080" width="56.44140625" style="913" bestFit="1" customWidth="1"/>
    <col min="14081" max="14084" width="8.44140625" style="913" bestFit="1" customWidth="1"/>
    <col min="14085" max="14085" width="7.109375" style="913" bestFit="1" customWidth="1"/>
    <col min="14086" max="14086" width="7" style="913" bestFit="1" customWidth="1"/>
    <col min="14087" max="14087" width="7.109375" style="913" bestFit="1" customWidth="1"/>
    <col min="14088" max="14088" width="6.88671875" style="913" bestFit="1" customWidth="1"/>
    <col min="14089" max="14089" width="10.44140625" style="913" bestFit="1" customWidth="1"/>
    <col min="14090" max="14090" width="54.88671875" style="913" customWidth="1"/>
    <col min="14091" max="14093" width="9.44140625" style="913" bestFit="1" customWidth="1"/>
    <col min="14094" max="14094" width="10.33203125" style="913" customWidth="1"/>
    <col min="14095" max="14095" width="8.44140625" style="913" customWidth="1"/>
    <col min="14096" max="14096" width="6.88671875" style="913" customWidth="1"/>
    <col min="14097" max="14097" width="8.33203125" style="913" customWidth="1"/>
    <col min="14098" max="14098" width="6.88671875" style="913" bestFit="1" customWidth="1"/>
    <col min="14099" max="14335" width="8.88671875" style="913"/>
    <col min="14336" max="14336" width="56.44140625" style="913" bestFit="1" customWidth="1"/>
    <col min="14337" max="14340" width="8.44140625" style="913" bestFit="1" customWidth="1"/>
    <col min="14341" max="14341" width="7.109375" style="913" bestFit="1" customWidth="1"/>
    <col min="14342" max="14342" width="7" style="913" bestFit="1" customWidth="1"/>
    <col min="14343" max="14343" width="7.109375" style="913" bestFit="1" customWidth="1"/>
    <col min="14344" max="14344" width="6.88671875" style="913" bestFit="1" customWidth="1"/>
    <col min="14345" max="14345" width="10.44140625" style="913" bestFit="1" customWidth="1"/>
    <col min="14346" max="14346" width="54.88671875" style="913" customWidth="1"/>
    <col min="14347" max="14349" width="9.44140625" style="913" bestFit="1" customWidth="1"/>
    <col min="14350" max="14350" width="10.33203125" style="913" customWidth="1"/>
    <col min="14351" max="14351" width="8.44140625" style="913" customWidth="1"/>
    <col min="14352" max="14352" width="6.88671875" style="913" customWidth="1"/>
    <col min="14353" max="14353" width="8.33203125" style="913" customWidth="1"/>
    <col min="14354" max="14354" width="6.88671875" style="913" bestFit="1" customWidth="1"/>
    <col min="14355" max="14591" width="8.88671875" style="913"/>
    <col min="14592" max="14592" width="56.44140625" style="913" bestFit="1" customWidth="1"/>
    <col min="14593" max="14596" width="8.44140625" style="913" bestFit="1" customWidth="1"/>
    <col min="14597" max="14597" width="7.109375" style="913" bestFit="1" customWidth="1"/>
    <col min="14598" max="14598" width="7" style="913" bestFit="1" customWidth="1"/>
    <col min="14599" max="14599" width="7.109375" style="913" bestFit="1" customWidth="1"/>
    <col min="14600" max="14600" width="6.88671875" style="913" bestFit="1" customWidth="1"/>
    <col min="14601" max="14601" width="10.44140625" style="913" bestFit="1" customWidth="1"/>
    <col min="14602" max="14602" width="54.88671875" style="913" customWidth="1"/>
    <col min="14603" max="14605" width="9.44140625" style="913" bestFit="1" customWidth="1"/>
    <col min="14606" max="14606" width="10.33203125" style="913" customWidth="1"/>
    <col min="14607" max="14607" width="8.44140625" style="913" customWidth="1"/>
    <col min="14608" max="14608" width="6.88671875" style="913" customWidth="1"/>
    <col min="14609" max="14609" width="8.33203125" style="913" customWidth="1"/>
    <col min="14610" max="14610" width="6.88671875" style="913" bestFit="1" customWidth="1"/>
    <col min="14611" max="14847" width="8.88671875" style="913"/>
    <col min="14848" max="14848" width="56.44140625" style="913" bestFit="1" customWidth="1"/>
    <col min="14849" max="14852" width="8.44140625" style="913" bestFit="1" customWidth="1"/>
    <col min="14853" max="14853" width="7.109375" style="913" bestFit="1" customWidth="1"/>
    <col min="14854" max="14854" width="7" style="913" bestFit="1" customWidth="1"/>
    <col min="14855" max="14855" width="7.109375" style="913" bestFit="1" customWidth="1"/>
    <col min="14856" max="14856" width="6.88671875" style="913" bestFit="1" customWidth="1"/>
    <col min="14857" max="14857" width="10.44140625" style="913" bestFit="1" customWidth="1"/>
    <col min="14858" max="14858" width="54.88671875" style="913" customWidth="1"/>
    <col min="14859" max="14861" width="9.44140625" style="913" bestFit="1" customWidth="1"/>
    <col min="14862" max="14862" width="10.33203125" style="913" customWidth="1"/>
    <col min="14863" max="14863" width="8.44140625" style="913" customWidth="1"/>
    <col min="14864" max="14864" width="6.88671875" style="913" customWidth="1"/>
    <col min="14865" max="14865" width="8.33203125" style="913" customWidth="1"/>
    <col min="14866" max="14866" width="6.88671875" style="913" bestFit="1" customWidth="1"/>
    <col min="14867" max="15103" width="8.88671875" style="913"/>
    <col min="15104" max="15104" width="56.44140625" style="913" bestFit="1" customWidth="1"/>
    <col min="15105" max="15108" width="8.44140625" style="913" bestFit="1" customWidth="1"/>
    <col min="15109" max="15109" width="7.109375" style="913" bestFit="1" customWidth="1"/>
    <col min="15110" max="15110" width="7" style="913" bestFit="1" customWidth="1"/>
    <col min="15111" max="15111" width="7.109375" style="913" bestFit="1" customWidth="1"/>
    <col min="15112" max="15112" width="6.88671875" style="913" bestFit="1" customWidth="1"/>
    <col min="15113" max="15113" width="10.44140625" style="913" bestFit="1" customWidth="1"/>
    <col min="15114" max="15114" width="54.88671875" style="913" customWidth="1"/>
    <col min="15115" max="15117" width="9.44140625" style="913" bestFit="1" customWidth="1"/>
    <col min="15118" max="15118" width="10.33203125" style="913" customWidth="1"/>
    <col min="15119" max="15119" width="8.44140625" style="913" customWidth="1"/>
    <col min="15120" max="15120" width="6.88671875" style="913" customWidth="1"/>
    <col min="15121" max="15121" width="8.33203125" style="913" customWidth="1"/>
    <col min="15122" max="15122" width="6.88671875" style="913" bestFit="1" customWidth="1"/>
    <col min="15123" max="15359" width="8.88671875" style="913"/>
    <col min="15360" max="15360" width="56.44140625" style="913" bestFit="1" customWidth="1"/>
    <col min="15361" max="15364" width="8.44140625" style="913" bestFit="1" customWidth="1"/>
    <col min="15365" max="15365" width="7.109375" style="913" bestFit="1" customWidth="1"/>
    <col min="15366" max="15366" width="7" style="913" bestFit="1" customWidth="1"/>
    <col min="15367" max="15367" width="7.109375" style="913" bestFit="1" customWidth="1"/>
    <col min="15368" max="15368" width="6.88671875" style="913" bestFit="1" customWidth="1"/>
    <col min="15369" max="15369" width="10.44140625" style="913" bestFit="1" customWidth="1"/>
    <col min="15370" max="15370" width="54.88671875" style="913" customWidth="1"/>
    <col min="15371" max="15373" width="9.44140625" style="913" bestFit="1" customWidth="1"/>
    <col min="15374" max="15374" width="10.33203125" style="913" customWidth="1"/>
    <col min="15375" max="15375" width="8.44140625" style="913" customWidth="1"/>
    <col min="15376" max="15376" width="6.88671875" style="913" customWidth="1"/>
    <col min="15377" max="15377" width="8.33203125" style="913" customWidth="1"/>
    <col min="15378" max="15378" width="6.88671875" style="913" bestFit="1" customWidth="1"/>
    <col min="15379" max="15615" width="8.88671875" style="913"/>
    <col min="15616" max="15616" width="56.44140625" style="913" bestFit="1" customWidth="1"/>
    <col min="15617" max="15620" width="8.44140625" style="913" bestFit="1" customWidth="1"/>
    <col min="15621" max="15621" width="7.109375" style="913" bestFit="1" customWidth="1"/>
    <col min="15622" max="15622" width="7" style="913" bestFit="1" customWidth="1"/>
    <col min="15623" max="15623" width="7.109375" style="913" bestFit="1" customWidth="1"/>
    <col min="15624" max="15624" width="6.88671875" style="913" bestFit="1" customWidth="1"/>
    <col min="15625" max="15625" width="10.44140625" style="913" bestFit="1" customWidth="1"/>
    <col min="15626" max="15626" width="54.88671875" style="913" customWidth="1"/>
    <col min="15627" max="15629" width="9.44140625" style="913" bestFit="1" customWidth="1"/>
    <col min="15630" max="15630" width="10.33203125" style="913" customWidth="1"/>
    <col min="15631" max="15631" width="8.44140625" style="913" customWidth="1"/>
    <col min="15632" max="15632" width="6.88671875" style="913" customWidth="1"/>
    <col min="15633" max="15633" width="8.33203125" style="913" customWidth="1"/>
    <col min="15634" max="15634" width="6.88671875" style="913" bestFit="1" customWidth="1"/>
    <col min="15635" max="15871" width="8.88671875" style="913"/>
    <col min="15872" max="15872" width="56.44140625" style="913" bestFit="1" customWidth="1"/>
    <col min="15873" max="15876" width="8.44140625" style="913" bestFit="1" customWidth="1"/>
    <col min="15877" max="15877" width="7.109375" style="913" bestFit="1" customWidth="1"/>
    <col min="15878" max="15878" width="7" style="913" bestFit="1" customWidth="1"/>
    <col min="15879" max="15879" width="7.109375" style="913" bestFit="1" customWidth="1"/>
    <col min="15880" max="15880" width="6.88671875" style="913" bestFit="1" customWidth="1"/>
    <col min="15881" max="15881" width="10.44140625" style="913" bestFit="1" customWidth="1"/>
    <col min="15882" max="15882" width="54.88671875" style="913" customWidth="1"/>
    <col min="15883" max="15885" width="9.44140625" style="913" bestFit="1" customWidth="1"/>
    <col min="15886" max="15886" width="10.33203125" style="913" customWidth="1"/>
    <col min="15887" max="15887" width="8.44140625" style="913" customWidth="1"/>
    <col min="15888" max="15888" width="6.88671875" style="913" customWidth="1"/>
    <col min="15889" max="15889" width="8.33203125" style="913" customWidth="1"/>
    <col min="15890" max="15890" width="6.88671875" style="913" bestFit="1" customWidth="1"/>
    <col min="15891" max="16127" width="8.88671875" style="913"/>
    <col min="16128" max="16128" width="56.44140625" style="913" bestFit="1" customWidth="1"/>
    <col min="16129" max="16132" width="8.44140625" style="913" bestFit="1" customWidth="1"/>
    <col min="16133" max="16133" width="7.109375" style="913" bestFit="1" customWidth="1"/>
    <col min="16134" max="16134" width="7" style="913" bestFit="1" customWidth="1"/>
    <col min="16135" max="16135" width="7.109375" style="913" bestFit="1" customWidth="1"/>
    <col min="16136" max="16136" width="6.88671875" style="913" bestFit="1" customWidth="1"/>
    <col min="16137" max="16137" width="10.44140625" style="913" bestFit="1" customWidth="1"/>
    <col min="16138" max="16138" width="54.88671875" style="913" customWidth="1"/>
    <col min="16139" max="16141" width="9.44140625" style="913" bestFit="1" customWidth="1"/>
    <col min="16142" max="16142" width="10.33203125" style="913" customWidth="1"/>
    <col min="16143" max="16143" width="8.44140625" style="913" customWidth="1"/>
    <col min="16144" max="16144" width="6.88671875" style="913" customWidth="1"/>
    <col min="16145" max="16145" width="8.33203125" style="913" customWidth="1"/>
    <col min="16146" max="16146" width="6.88671875" style="913" bestFit="1" customWidth="1"/>
    <col min="16147" max="16383" width="8.88671875" style="913"/>
    <col min="16384" max="16384" width="10.33203125" style="913" customWidth="1"/>
  </cols>
  <sheetData>
    <row r="1" spans="1:22" ht="15.6">
      <c r="A1" s="3420" t="s">
        <v>909</v>
      </c>
      <c r="B1" s="3420"/>
      <c r="C1" s="3420"/>
      <c r="D1" s="3420"/>
      <c r="E1" s="3420"/>
      <c r="F1" s="3420"/>
      <c r="G1" s="3420"/>
      <c r="H1" s="3420"/>
      <c r="I1" s="3420"/>
      <c r="J1" s="967"/>
      <c r="K1" s="967"/>
      <c r="L1" s="967"/>
      <c r="M1" s="967"/>
      <c r="N1" s="967"/>
      <c r="O1" s="967"/>
      <c r="P1" s="967"/>
      <c r="Q1" s="967"/>
      <c r="R1" s="967"/>
    </row>
    <row r="2" spans="1:22" ht="15.6">
      <c r="A2" s="3420" t="s">
        <v>908</v>
      </c>
      <c r="B2" s="3420"/>
      <c r="C2" s="3420"/>
      <c r="D2" s="3420"/>
      <c r="E2" s="3420"/>
      <c r="F2" s="3420"/>
      <c r="G2" s="3420"/>
      <c r="H2" s="3420"/>
      <c r="I2" s="3420"/>
      <c r="J2" s="967"/>
      <c r="K2" s="967"/>
      <c r="L2" s="967"/>
      <c r="M2" s="967"/>
      <c r="N2" s="967"/>
      <c r="O2" s="967"/>
      <c r="P2" s="967"/>
      <c r="Q2" s="967"/>
      <c r="R2" s="967"/>
    </row>
    <row r="3" spans="1:22" ht="15.6">
      <c r="A3" s="3420" t="s">
        <v>673</v>
      </c>
      <c r="B3" s="3420"/>
      <c r="C3" s="3420"/>
      <c r="D3" s="3420"/>
      <c r="E3" s="3420"/>
      <c r="F3" s="3420"/>
      <c r="G3" s="3420"/>
      <c r="H3" s="3420"/>
      <c r="I3" s="3420"/>
      <c r="J3" s="967"/>
      <c r="K3" s="967"/>
      <c r="L3" s="967"/>
      <c r="M3" s="967"/>
      <c r="N3" s="967"/>
      <c r="O3" s="967"/>
      <c r="P3" s="967"/>
      <c r="Q3" s="966"/>
      <c r="R3" s="966"/>
      <c r="S3" s="942"/>
      <c r="T3" s="942"/>
    </row>
    <row r="4" spans="1:22" ht="13.8" thickBot="1">
      <c r="A4" s="952"/>
      <c r="B4" s="952"/>
      <c r="C4" s="952"/>
      <c r="D4" s="952"/>
      <c r="E4" s="952"/>
      <c r="F4" s="952"/>
      <c r="G4" s="952"/>
      <c r="H4" s="3419" t="s">
        <v>123</v>
      </c>
      <c r="I4" s="3419"/>
      <c r="K4" s="952"/>
      <c r="L4" s="952"/>
      <c r="M4" s="952"/>
      <c r="N4" s="952"/>
      <c r="O4" s="952"/>
      <c r="P4" s="952"/>
      <c r="Q4" s="3421"/>
      <c r="R4" s="3421"/>
      <c r="S4" s="942"/>
      <c r="T4" s="942"/>
    </row>
    <row r="5" spans="1:22" ht="13.5" customHeight="1" thickTop="1">
      <c r="A5" s="3425" t="s">
        <v>65</v>
      </c>
      <c r="B5" s="803">
        <f>'41.Deposits'!B5</f>
        <v>2022</v>
      </c>
      <c r="C5" s="803">
        <f>'41.Deposits'!C5</f>
        <v>2022</v>
      </c>
      <c r="D5" s="803">
        <f>'41.Deposits'!D5</f>
        <v>2023</v>
      </c>
      <c r="E5" s="803">
        <f>'41.Deposits'!E5</f>
        <v>2023</v>
      </c>
      <c r="F5" s="3427" t="str">
        <f>'41.Deposits'!F5</f>
        <v>Changes during two month</v>
      </c>
      <c r="G5" s="3428"/>
      <c r="H5" s="3428"/>
      <c r="I5" s="3429"/>
      <c r="Q5" s="942"/>
      <c r="R5" s="942"/>
      <c r="S5" s="942"/>
      <c r="T5" s="942"/>
    </row>
    <row r="6" spans="1:22" ht="12.75" customHeight="1">
      <c r="A6" s="3426"/>
      <c r="B6" s="3364" t="str">
        <f>'41.Deposits'!B6</f>
        <v>Jul</v>
      </c>
      <c r="C6" s="3364" t="str">
        <f>'41.Deposits'!C6</f>
        <v xml:space="preserve">Sep (R) </v>
      </c>
      <c r="D6" s="3364" t="str">
        <f>'41.Deposits'!D6</f>
        <v xml:space="preserve">Jul (R) </v>
      </c>
      <c r="E6" s="3364" t="str">
        <f>'41.Deposits'!E6</f>
        <v>Sep (P)</v>
      </c>
      <c r="F6" s="3422" t="str">
        <f>'41.Deposits'!F6</f>
        <v>2022/23</v>
      </c>
      <c r="G6" s="3430"/>
      <c r="H6" s="3422" t="str">
        <f>'41.Deposits'!H6</f>
        <v>2023/24</v>
      </c>
      <c r="I6" s="3423"/>
      <c r="Q6" s="942"/>
      <c r="R6" s="942"/>
      <c r="S6" s="942"/>
      <c r="T6" s="942"/>
    </row>
    <row r="7" spans="1:22" ht="15.75" customHeight="1" thickBot="1">
      <c r="A7" s="3426"/>
      <c r="B7" s="3396"/>
      <c r="C7" s="3396"/>
      <c r="D7" s="3396"/>
      <c r="E7" s="3396"/>
      <c r="F7" s="965" t="str">
        <f>'41.Deposits'!F7</f>
        <v>Amount</v>
      </c>
      <c r="G7" s="965" t="str">
        <f>'41.Deposits'!G7</f>
        <v>Percent</v>
      </c>
      <c r="H7" s="965" t="str">
        <f>'41.Deposits'!H7</f>
        <v>Amount</v>
      </c>
      <c r="I7" s="964" t="str">
        <f>'41.Deposits'!I7</f>
        <v>Percent</v>
      </c>
      <c r="Q7" s="942"/>
      <c r="R7" s="942"/>
      <c r="S7" s="942"/>
      <c r="T7" s="942"/>
    </row>
    <row r="8" spans="1:22" s="952" customFormat="1" ht="13.8" thickBot="1">
      <c r="A8" s="957" t="s">
        <v>907</v>
      </c>
      <c r="B8" s="956">
        <v>388227.30413145706</v>
      </c>
      <c r="C8" s="954">
        <v>385388.98734171205</v>
      </c>
      <c r="D8" s="954">
        <v>414661.31295143667</v>
      </c>
      <c r="E8" s="954">
        <v>409797.31710905611</v>
      </c>
      <c r="F8" s="954">
        <v>-2838.3167897450039</v>
      </c>
      <c r="G8" s="955">
        <v>-0.73109664352302373</v>
      </c>
      <c r="H8" s="954">
        <v>-4863.9958423805656</v>
      </c>
      <c r="I8" s="953">
        <v>-1.1730044955870325</v>
      </c>
      <c r="J8" s="917"/>
      <c r="Q8" s="917"/>
      <c r="R8" s="917"/>
      <c r="S8" s="917"/>
      <c r="T8" s="917"/>
      <c r="U8" s="917"/>
      <c r="V8" s="917"/>
    </row>
    <row r="9" spans="1:22" s="942" customFormat="1">
      <c r="A9" s="951" t="s">
        <v>906</v>
      </c>
      <c r="B9" s="950">
        <v>82943.851129936011</v>
      </c>
      <c r="C9" s="948">
        <v>82156.219273495983</v>
      </c>
      <c r="D9" s="948">
        <v>90937.353632848375</v>
      </c>
      <c r="E9" s="948">
        <v>91899.080480240911</v>
      </c>
      <c r="F9" s="948">
        <v>-787.63185644002806</v>
      </c>
      <c r="G9" s="949">
        <v>-0.94959643868737209</v>
      </c>
      <c r="H9" s="948">
        <v>961.726847392536</v>
      </c>
      <c r="I9" s="947">
        <v>1.0575707440040802</v>
      </c>
      <c r="J9" s="963"/>
      <c r="Q9" s="917"/>
      <c r="R9" s="917"/>
      <c r="S9" s="917"/>
      <c r="T9" s="917"/>
      <c r="U9" s="917"/>
      <c r="V9" s="917"/>
    </row>
    <row r="10" spans="1:22" s="942" customFormat="1">
      <c r="A10" s="951" t="s">
        <v>905</v>
      </c>
      <c r="B10" s="950">
        <v>5380.0978883280013</v>
      </c>
      <c r="C10" s="948">
        <v>5382.8760912099997</v>
      </c>
      <c r="D10" s="948">
        <v>5107.0591472800015</v>
      </c>
      <c r="E10" s="948">
        <v>5043.6427479500007</v>
      </c>
      <c r="F10" s="950">
        <v>2.778202881998368</v>
      </c>
      <c r="G10" s="949">
        <v>5.1638519217756529E-2</v>
      </c>
      <c r="H10" s="948">
        <v>-63.416399330000786</v>
      </c>
      <c r="I10" s="947">
        <v>-1.2417400602022808</v>
      </c>
      <c r="Q10" s="917"/>
      <c r="R10" s="917"/>
      <c r="S10" s="917"/>
      <c r="T10" s="917"/>
      <c r="U10" s="917"/>
      <c r="V10" s="917"/>
    </row>
    <row r="11" spans="1:22" s="942" customFormat="1">
      <c r="A11" s="951" t="s">
        <v>904</v>
      </c>
      <c r="B11" s="950">
        <v>143714.5666317</v>
      </c>
      <c r="C11" s="948">
        <v>145485.12349452302</v>
      </c>
      <c r="D11" s="948">
        <v>154594.11342750801</v>
      </c>
      <c r="E11" s="948">
        <v>155204.43724582589</v>
      </c>
      <c r="F11" s="950">
        <v>1770.5568628230249</v>
      </c>
      <c r="G11" s="949">
        <v>1.2319954088999649</v>
      </c>
      <c r="H11" s="948">
        <v>610.32381831787643</v>
      </c>
      <c r="I11" s="947">
        <v>0.39479111124374622</v>
      </c>
      <c r="Q11" s="917"/>
      <c r="R11" s="917"/>
      <c r="S11" s="917"/>
      <c r="T11" s="917"/>
      <c r="U11" s="917"/>
      <c r="V11" s="917"/>
    </row>
    <row r="12" spans="1:22" s="942" customFormat="1">
      <c r="A12" s="951" t="s">
        <v>903</v>
      </c>
      <c r="B12" s="950">
        <v>4042.5420319299997</v>
      </c>
      <c r="C12" s="948">
        <v>3841.8927292800004</v>
      </c>
      <c r="D12" s="948">
        <v>3156.0663678999999</v>
      </c>
      <c r="E12" s="948">
        <v>2859.6529627500004</v>
      </c>
      <c r="F12" s="950">
        <v>-200.6493026499993</v>
      </c>
      <c r="G12" s="949">
        <v>-4.9634438198829276</v>
      </c>
      <c r="H12" s="948">
        <v>-296.41340514999956</v>
      </c>
      <c r="I12" s="947">
        <v>-9.3918622296662502</v>
      </c>
      <c r="Q12" s="917"/>
      <c r="R12" s="917"/>
      <c r="S12" s="917"/>
      <c r="T12" s="917"/>
      <c r="U12" s="917"/>
      <c r="V12" s="917"/>
    </row>
    <row r="13" spans="1:22" s="942" customFormat="1" ht="13.8" thickBot="1">
      <c r="A13" s="951" t="s">
        <v>902</v>
      </c>
      <c r="B13" s="950">
        <v>152146.24644956304</v>
      </c>
      <c r="C13" s="948">
        <v>148522.87575320306</v>
      </c>
      <c r="D13" s="948">
        <v>160866.72037590027</v>
      </c>
      <c r="E13" s="948">
        <v>154790.50367228931</v>
      </c>
      <c r="F13" s="948">
        <v>-3623.3706963599834</v>
      </c>
      <c r="G13" s="949">
        <v>-2.3815051510726177</v>
      </c>
      <c r="H13" s="948">
        <v>-6076.2167036109604</v>
      </c>
      <c r="I13" s="947">
        <v>-3.7771744767423314</v>
      </c>
      <c r="Q13" s="917"/>
      <c r="R13" s="917"/>
      <c r="S13" s="917"/>
      <c r="T13" s="917"/>
      <c r="U13" s="917"/>
      <c r="V13" s="917"/>
    </row>
    <row r="14" spans="1:22" s="952" customFormat="1" ht="13.8" thickBot="1">
      <c r="A14" s="957" t="s">
        <v>901</v>
      </c>
      <c r="B14" s="956">
        <v>8789.4473612299989</v>
      </c>
      <c r="C14" s="954">
        <v>9277.4321282500005</v>
      </c>
      <c r="D14" s="954">
        <v>11776.171217340001</v>
      </c>
      <c r="E14" s="954">
        <v>10159.527218720001</v>
      </c>
      <c r="F14" s="954">
        <v>487.98476702000153</v>
      </c>
      <c r="G14" s="955">
        <v>5.5519391261444762</v>
      </c>
      <c r="H14" s="954">
        <v>-1616.6439986200003</v>
      </c>
      <c r="I14" s="953">
        <v>-13.728095225378079</v>
      </c>
      <c r="Q14" s="917"/>
      <c r="R14" s="917"/>
      <c r="S14" s="917"/>
      <c r="T14" s="917"/>
      <c r="U14" s="917"/>
      <c r="V14" s="917"/>
    </row>
    <row r="15" spans="1:22" s="942" customFormat="1">
      <c r="A15" s="951" t="s">
        <v>900</v>
      </c>
      <c r="B15" s="950">
        <v>3345.2781787599979</v>
      </c>
      <c r="C15" s="948">
        <v>3766.3905947999983</v>
      </c>
      <c r="D15" s="948">
        <v>5577.5120195500022</v>
      </c>
      <c r="E15" s="948">
        <v>4466.397764790001</v>
      </c>
      <c r="F15" s="948">
        <v>421.11241604000043</v>
      </c>
      <c r="G15" s="949">
        <v>12.588263024395033</v>
      </c>
      <c r="H15" s="948">
        <v>-1111.1142547600011</v>
      </c>
      <c r="I15" s="947">
        <v>-19.921324254710377</v>
      </c>
      <c r="Q15" s="917"/>
      <c r="R15" s="917"/>
      <c r="S15" s="917"/>
      <c r="T15" s="917"/>
      <c r="U15" s="917"/>
      <c r="V15" s="917"/>
    </row>
    <row r="16" spans="1:22" s="942" customFormat="1">
      <c r="A16" s="951" t="s">
        <v>899</v>
      </c>
      <c r="B16" s="950">
        <v>484.47427858000009</v>
      </c>
      <c r="C16" s="948">
        <v>515.91799305000006</v>
      </c>
      <c r="D16" s="948">
        <v>316.10606847999998</v>
      </c>
      <c r="E16" s="948">
        <v>323.55061754000002</v>
      </c>
      <c r="F16" s="950">
        <v>31.443714469999975</v>
      </c>
      <c r="G16" s="949">
        <v>6.4902753067019123</v>
      </c>
      <c r="H16" s="948">
        <v>7.4445490600000426</v>
      </c>
      <c r="I16" s="947">
        <v>2.3550794503241432</v>
      </c>
      <c r="Q16" s="917"/>
      <c r="R16" s="917"/>
      <c r="S16" s="917"/>
      <c r="T16" s="917"/>
      <c r="U16" s="917"/>
      <c r="V16" s="917"/>
    </row>
    <row r="17" spans="1:22" s="942" customFormat="1">
      <c r="A17" s="951" t="s">
        <v>898</v>
      </c>
      <c r="B17" s="950">
        <v>971.12503104999996</v>
      </c>
      <c r="C17" s="948">
        <v>993.89452737999989</v>
      </c>
      <c r="D17" s="948">
        <v>1924.4736137099992</v>
      </c>
      <c r="E17" s="948">
        <v>1960.2199153099996</v>
      </c>
      <c r="F17" s="950">
        <v>22.769496329999924</v>
      </c>
      <c r="G17" s="949">
        <v>2.3446513684629346</v>
      </c>
      <c r="H17" s="948">
        <v>35.746301600000379</v>
      </c>
      <c r="I17" s="947">
        <v>1.8574586497493555</v>
      </c>
      <c r="Q17" s="917"/>
      <c r="R17" s="917"/>
      <c r="S17" s="917"/>
      <c r="T17" s="917"/>
      <c r="U17" s="917"/>
      <c r="V17" s="917"/>
    </row>
    <row r="18" spans="1:22" s="942" customFormat="1">
      <c r="A18" s="951" t="s">
        <v>897</v>
      </c>
      <c r="B18" s="950">
        <v>23.185258909999998</v>
      </c>
      <c r="C18" s="948">
        <v>23.155789810000002</v>
      </c>
      <c r="D18" s="948">
        <v>13.829432839999999</v>
      </c>
      <c r="E18" s="948">
        <v>14.857255830000001</v>
      </c>
      <c r="F18" s="950">
        <v>-2.9469099999996473E-2</v>
      </c>
      <c r="G18" s="949">
        <v>-0.12710274280045328</v>
      </c>
      <c r="H18" s="948">
        <v>1.0278229900000024</v>
      </c>
      <c r="I18" s="947">
        <v>7.4321413024773211</v>
      </c>
      <c r="J18" s="963"/>
      <c r="Q18" s="917"/>
      <c r="R18" s="917"/>
      <c r="S18" s="917"/>
      <c r="T18" s="917"/>
      <c r="U18" s="917"/>
      <c r="V18" s="917"/>
    </row>
    <row r="19" spans="1:22" s="942" customFormat="1">
      <c r="A19" s="951" t="s">
        <v>896</v>
      </c>
      <c r="B19" s="950">
        <v>57.173267440000004</v>
      </c>
      <c r="C19" s="948">
        <v>55.284117579999993</v>
      </c>
      <c r="D19" s="948">
        <v>24.132463940000001</v>
      </c>
      <c r="E19" s="948">
        <v>23.324990890000002</v>
      </c>
      <c r="F19" s="950">
        <v>-1.8891498600000105</v>
      </c>
      <c r="G19" s="949">
        <v>-3.3042537965537173</v>
      </c>
      <c r="H19" s="948">
        <v>-0.80747304999999869</v>
      </c>
      <c r="I19" s="947">
        <v>-3.3460033422513371</v>
      </c>
      <c r="Q19" s="917"/>
      <c r="R19" s="917"/>
      <c r="S19" s="917"/>
      <c r="T19" s="917"/>
      <c r="U19" s="917"/>
      <c r="V19" s="917"/>
    </row>
    <row r="20" spans="1:22" s="942" customFormat="1">
      <c r="A20" s="951" t="s">
        <v>895</v>
      </c>
      <c r="B20" s="950">
        <v>746.12463272000173</v>
      </c>
      <c r="C20" s="948">
        <v>890.16204092000157</v>
      </c>
      <c r="D20" s="948">
        <v>1433.2053617900001</v>
      </c>
      <c r="E20" s="948">
        <v>848.23866724000015</v>
      </c>
      <c r="F20" s="950">
        <v>144.03740819999985</v>
      </c>
      <c r="G20" s="949">
        <v>19.304738361861961</v>
      </c>
      <c r="H20" s="948">
        <v>-584.96669454999994</v>
      </c>
      <c r="I20" s="947">
        <v>-40.815273940882172</v>
      </c>
      <c r="Q20" s="917"/>
      <c r="R20" s="917"/>
      <c r="S20" s="917"/>
      <c r="T20" s="917"/>
      <c r="U20" s="917"/>
      <c r="V20" s="917"/>
    </row>
    <row r="21" spans="1:22" s="942" customFormat="1" ht="13.8" thickBot="1">
      <c r="A21" s="951" t="s">
        <v>894</v>
      </c>
      <c r="B21" s="950">
        <v>3162.0867137699997</v>
      </c>
      <c r="C21" s="948">
        <v>3032.6270647099996</v>
      </c>
      <c r="D21" s="948">
        <v>2486.9122570300005</v>
      </c>
      <c r="E21" s="948">
        <v>2522.9380071199998</v>
      </c>
      <c r="F21" s="948">
        <v>-129.45964906000017</v>
      </c>
      <c r="G21" s="949">
        <v>-4.0941207746213841</v>
      </c>
      <c r="H21" s="948">
        <v>36.025750089999292</v>
      </c>
      <c r="I21" s="947">
        <v>1.4486136367763576</v>
      </c>
      <c r="J21" s="963"/>
      <c r="Q21" s="917"/>
      <c r="R21" s="917"/>
      <c r="S21" s="917"/>
      <c r="T21" s="917"/>
      <c r="U21" s="917"/>
      <c r="V21" s="917"/>
    </row>
    <row r="22" spans="1:22" s="952" customFormat="1" ht="13.8" thickBot="1">
      <c r="A22" s="957" t="s">
        <v>893</v>
      </c>
      <c r="B22" s="956">
        <v>695093.63467958907</v>
      </c>
      <c r="C22" s="954">
        <v>719768.86108793935</v>
      </c>
      <c r="D22" s="954">
        <v>752814.07268347428</v>
      </c>
      <c r="E22" s="954">
        <v>777033.88837138994</v>
      </c>
      <c r="F22" s="954">
        <v>24675.226408350281</v>
      </c>
      <c r="G22" s="955">
        <v>3.549914022694884</v>
      </c>
      <c r="H22" s="954">
        <v>24219.81568791566</v>
      </c>
      <c r="I22" s="953">
        <v>3.2172373719824234</v>
      </c>
      <c r="J22" s="917"/>
      <c r="Q22" s="917"/>
      <c r="R22" s="917"/>
      <c r="S22" s="917"/>
      <c r="T22" s="917"/>
      <c r="U22" s="917"/>
      <c r="V22" s="917"/>
    </row>
    <row r="23" spans="1:22" s="942" customFormat="1">
      <c r="A23" s="951" t="s">
        <v>892</v>
      </c>
      <c r="B23" s="950">
        <v>97160.975603501211</v>
      </c>
      <c r="C23" s="948">
        <v>98813.205682009502</v>
      </c>
      <c r="D23" s="948">
        <v>117506.93926503535</v>
      </c>
      <c r="E23" s="948">
        <v>122603.06980544153</v>
      </c>
      <c r="F23" s="948">
        <v>1652.2300785082916</v>
      </c>
      <c r="G23" s="949">
        <v>1.7005079130234186</v>
      </c>
      <c r="H23" s="948">
        <v>5096.1305404061713</v>
      </c>
      <c r="I23" s="947">
        <v>4.3368762494203992</v>
      </c>
      <c r="J23" s="963"/>
      <c r="Q23" s="917"/>
      <c r="R23" s="917"/>
      <c r="S23" s="917"/>
      <c r="T23" s="917"/>
      <c r="U23" s="917"/>
      <c r="V23" s="917"/>
    </row>
    <row r="24" spans="1:22" s="942" customFormat="1">
      <c r="A24" s="951" t="s">
        <v>891</v>
      </c>
      <c r="B24" s="950">
        <v>28194.396585615843</v>
      </c>
      <c r="C24" s="948">
        <v>28923.49209905</v>
      </c>
      <c r="D24" s="948">
        <v>30352.822221149992</v>
      </c>
      <c r="E24" s="948">
        <v>31110.779228879983</v>
      </c>
      <c r="F24" s="950">
        <v>729.0955134341566</v>
      </c>
      <c r="G24" s="949">
        <v>2.5859589199583191</v>
      </c>
      <c r="H24" s="948">
        <v>757.95700772999044</v>
      </c>
      <c r="I24" s="947">
        <v>2.4971549670324968</v>
      </c>
      <c r="Q24" s="917"/>
      <c r="R24" s="917"/>
      <c r="S24" s="917"/>
      <c r="T24" s="917"/>
      <c r="U24" s="917"/>
      <c r="V24" s="917"/>
    </row>
    <row r="25" spans="1:22" s="942" customFormat="1">
      <c r="A25" s="951" t="s">
        <v>890</v>
      </c>
      <c r="B25" s="950">
        <v>31741.740164900002</v>
      </c>
      <c r="C25" s="948">
        <v>32825.054448299998</v>
      </c>
      <c r="D25" s="948">
        <v>36810.707805549995</v>
      </c>
      <c r="E25" s="948">
        <v>37188.242841020001</v>
      </c>
      <c r="F25" s="950">
        <v>1083.3142833999955</v>
      </c>
      <c r="G25" s="949">
        <v>3.4129013651177313</v>
      </c>
      <c r="H25" s="948">
        <v>377.53503547000582</v>
      </c>
      <c r="I25" s="962">
        <v>1.0256119970969002</v>
      </c>
      <c r="Q25" s="917"/>
      <c r="R25" s="917"/>
      <c r="S25" s="917"/>
      <c r="T25" s="917"/>
      <c r="U25" s="917"/>
      <c r="V25" s="917"/>
    </row>
    <row r="26" spans="1:22" s="942" customFormat="1">
      <c r="A26" s="951" t="s">
        <v>889</v>
      </c>
      <c r="B26" s="950">
        <v>25100.562411710001</v>
      </c>
      <c r="C26" s="948">
        <v>25573.108505479999</v>
      </c>
      <c r="D26" s="948">
        <v>27183.188227189996</v>
      </c>
      <c r="E26" s="948">
        <v>25952.110734680002</v>
      </c>
      <c r="F26" s="950">
        <v>472.54609376999724</v>
      </c>
      <c r="G26" s="949">
        <v>1.882611576661499</v>
      </c>
      <c r="H26" s="948">
        <v>-1231.077492509994</v>
      </c>
      <c r="I26" s="947">
        <v>-4.5288193651935513</v>
      </c>
      <c r="Q26" s="917"/>
      <c r="R26" s="917"/>
      <c r="S26" s="917"/>
      <c r="T26" s="917"/>
      <c r="U26" s="917"/>
      <c r="V26" s="917"/>
    </row>
    <row r="27" spans="1:22" s="942" customFormat="1">
      <c r="A27" s="951" t="s">
        <v>888</v>
      </c>
      <c r="B27" s="950">
        <v>6641.1777531899988</v>
      </c>
      <c r="C27" s="948">
        <v>7251.9459428200007</v>
      </c>
      <c r="D27" s="948">
        <v>9627.5195783600011</v>
      </c>
      <c r="E27" s="948">
        <v>11236.132106339999</v>
      </c>
      <c r="F27" s="950">
        <v>610.76818963000187</v>
      </c>
      <c r="G27" s="949">
        <v>9.1966848701892943</v>
      </c>
      <c r="H27" s="948">
        <v>1608.612527979998</v>
      </c>
      <c r="I27" s="947">
        <v>16.708483580710794</v>
      </c>
      <c r="Q27" s="917"/>
      <c r="R27" s="917"/>
      <c r="S27" s="917"/>
      <c r="T27" s="917"/>
      <c r="U27" s="917"/>
      <c r="V27" s="917"/>
    </row>
    <row r="28" spans="1:22" s="942" customFormat="1">
      <c r="A28" s="951" t="s">
        <v>887</v>
      </c>
      <c r="B28" s="950">
        <v>1390.3585040200003</v>
      </c>
      <c r="C28" s="948">
        <v>1037.2073624600002</v>
      </c>
      <c r="D28" s="948">
        <v>1171.8136381300003</v>
      </c>
      <c r="E28" s="948">
        <v>1008.4903027099999</v>
      </c>
      <c r="F28" s="950">
        <v>-353.15114156000004</v>
      </c>
      <c r="G28" s="949">
        <v>-25.400005864596775</v>
      </c>
      <c r="H28" s="948">
        <v>-163.32333542000038</v>
      </c>
      <c r="I28" s="947">
        <v>-13.937654427766729</v>
      </c>
      <c r="Q28" s="917"/>
      <c r="R28" s="917"/>
      <c r="S28" s="917"/>
      <c r="T28" s="917"/>
      <c r="U28" s="917"/>
      <c r="V28" s="917"/>
    </row>
    <row r="29" spans="1:22" s="942" customFormat="1">
      <c r="A29" s="951" t="s">
        <v>886</v>
      </c>
      <c r="B29" s="950">
        <v>13606.639220438459</v>
      </c>
      <c r="C29" s="948">
        <v>13671.057198391458</v>
      </c>
      <c r="D29" s="948">
        <v>14428.071322502479</v>
      </c>
      <c r="E29" s="948">
        <v>14876.951128393384</v>
      </c>
      <c r="F29" s="950">
        <v>64.417977952998626</v>
      </c>
      <c r="G29" s="949">
        <v>0.47343048426121803</v>
      </c>
      <c r="H29" s="948">
        <v>448.87980589090512</v>
      </c>
      <c r="I29" s="947">
        <v>3.1111559948474738</v>
      </c>
      <c r="Q29" s="917"/>
      <c r="R29" s="917"/>
      <c r="S29" s="917"/>
      <c r="T29" s="917"/>
      <c r="U29" s="917"/>
      <c r="V29" s="917"/>
    </row>
    <row r="30" spans="1:22" s="942" customFormat="1">
      <c r="A30" s="951" t="s">
        <v>885</v>
      </c>
      <c r="B30" s="950">
        <v>0</v>
      </c>
      <c r="C30" s="948">
        <v>0</v>
      </c>
      <c r="D30" s="948">
        <v>0</v>
      </c>
      <c r="E30" s="948">
        <v>0</v>
      </c>
      <c r="F30" s="961">
        <v>0</v>
      </c>
      <c r="G30" s="960"/>
      <c r="H30" s="959">
        <v>0</v>
      </c>
      <c r="I30" s="958"/>
      <c r="J30" s="963"/>
      <c r="Q30" s="917"/>
      <c r="R30" s="917"/>
      <c r="S30" s="917"/>
      <c r="T30" s="917"/>
      <c r="U30" s="917"/>
      <c r="V30" s="917"/>
    </row>
    <row r="31" spans="1:22" s="942" customFormat="1">
      <c r="A31" s="951" t="s">
        <v>884</v>
      </c>
      <c r="B31" s="950">
        <v>27539.133104950022</v>
      </c>
      <c r="C31" s="948">
        <v>28180.69834086952</v>
      </c>
      <c r="D31" s="948">
        <v>30344.14332052723</v>
      </c>
      <c r="E31" s="948">
        <v>30727.062731777492</v>
      </c>
      <c r="F31" s="950">
        <v>641.56523591949735</v>
      </c>
      <c r="G31" s="949">
        <v>2.3296493519768027</v>
      </c>
      <c r="H31" s="948">
        <v>382.91941125026278</v>
      </c>
      <c r="I31" s="962">
        <v>1.2619219702644404</v>
      </c>
      <c r="Q31" s="917"/>
      <c r="R31" s="917"/>
      <c r="S31" s="917"/>
      <c r="T31" s="917"/>
      <c r="U31" s="917"/>
      <c r="V31" s="917"/>
    </row>
    <row r="32" spans="1:22" s="942" customFormat="1">
      <c r="A32" s="951" t="s">
        <v>883</v>
      </c>
      <c r="B32" s="950">
        <v>33075.266564760503</v>
      </c>
      <c r="C32" s="948">
        <v>33171.220802150499</v>
      </c>
      <c r="D32" s="948">
        <v>34257.884692380518</v>
      </c>
      <c r="E32" s="948">
        <v>35260.73025688051</v>
      </c>
      <c r="F32" s="950">
        <v>95.954237389996706</v>
      </c>
      <c r="G32" s="949">
        <v>0.29010873488236544</v>
      </c>
      <c r="H32" s="948">
        <v>1002.8455644999922</v>
      </c>
      <c r="I32" s="962">
        <v>2.9273423432446792</v>
      </c>
      <c r="Q32" s="917"/>
      <c r="R32" s="917"/>
      <c r="S32" s="917"/>
      <c r="T32" s="917"/>
      <c r="U32" s="917"/>
      <c r="V32" s="917"/>
    </row>
    <row r="33" spans="1:22" s="942" customFormat="1">
      <c r="A33" s="951" t="s">
        <v>882</v>
      </c>
      <c r="B33" s="950">
        <v>14198.268985686002</v>
      </c>
      <c r="C33" s="948">
        <v>14591.147342926002</v>
      </c>
      <c r="D33" s="948">
        <v>16417.272598516003</v>
      </c>
      <c r="E33" s="948">
        <v>16616.017266745999</v>
      </c>
      <c r="F33" s="950">
        <v>392.8783572400007</v>
      </c>
      <c r="G33" s="949">
        <v>2.7670863091555837</v>
      </c>
      <c r="H33" s="948">
        <v>198.74466822999602</v>
      </c>
      <c r="I33" s="962">
        <v>1.2105827386210364</v>
      </c>
      <c r="Q33" s="917"/>
      <c r="R33" s="917"/>
      <c r="S33" s="917"/>
      <c r="T33" s="917"/>
      <c r="U33" s="917"/>
      <c r="V33" s="917"/>
    </row>
    <row r="34" spans="1:22" s="942" customFormat="1">
      <c r="A34" s="951" t="s">
        <v>881</v>
      </c>
      <c r="B34" s="950">
        <v>12662.233438700003</v>
      </c>
      <c r="C34" s="948">
        <v>12910.48104997</v>
      </c>
      <c r="D34" s="948">
        <v>12714.027568979998</v>
      </c>
      <c r="E34" s="948">
        <v>12748.703119869999</v>
      </c>
      <c r="F34" s="950">
        <v>248.24761126999692</v>
      </c>
      <c r="G34" s="949">
        <v>1.9605357338561578</v>
      </c>
      <c r="H34" s="948">
        <v>34.675550890000522</v>
      </c>
      <c r="I34" s="962">
        <v>0.27273458942784423</v>
      </c>
      <c r="Q34" s="917"/>
      <c r="R34" s="917"/>
      <c r="S34" s="917"/>
      <c r="T34" s="917"/>
      <c r="U34" s="917"/>
      <c r="V34" s="917"/>
    </row>
    <row r="35" spans="1:22" s="942" customFormat="1">
      <c r="A35" s="951" t="s">
        <v>880</v>
      </c>
      <c r="B35" s="950">
        <v>0</v>
      </c>
      <c r="C35" s="948">
        <v>0</v>
      </c>
      <c r="D35" s="948">
        <v>0</v>
      </c>
      <c r="E35" s="948">
        <v>0</v>
      </c>
      <c r="F35" s="961">
        <v>0</v>
      </c>
      <c r="G35" s="960"/>
      <c r="H35" s="959">
        <v>0</v>
      </c>
      <c r="I35" s="958"/>
      <c r="Q35" s="917"/>
      <c r="R35" s="917"/>
      <c r="S35" s="917"/>
      <c r="T35" s="917"/>
      <c r="U35" s="917"/>
      <c r="V35" s="917"/>
    </row>
    <row r="36" spans="1:22" s="942" customFormat="1">
      <c r="A36" s="951" t="s">
        <v>879</v>
      </c>
      <c r="B36" s="950">
        <v>25810.062660349991</v>
      </c>
      <c r="C36" s="948">
        <v>26359.239854799991</v>
      </c>
      <c r="D36" s="948">
        <v>28993.234880929995</v>
      </c>
      <c r="E36" s="948">
        <v>29356.198047529997</v>
      </c>
      <c r="F36" s="950">
        <v>549.17719444999966</v>
      </c>
      <c r="G36" s="949">
        <v>2.1277638945590716</v>
      </c>
      <c r="H36" s="948">
        <v>362.9631666000023</v>
      </c>
      <c r="I36" s="947">
        <v>1.2518891668716057</v>
      </c>
      <c r="Q36" s="917"/>
      <c r="R36" s="917"/>
      <c r="S36" s="917"/>
      <c r="T36" s="917"/>
      <c r="U36" s="917"/>
      <c r="V36" s="917"/>
    </row>
    <row r="37" spans="1:22" s="942" customFormat="1">
      <c r="A37" s="951" t="s">
        <v>878</v>
      </c>
      <c r="B37" s="950">
        <v>4457.9263561199996</v>
      </c>
      <c r="C37" s="948">
        <v>5098.7174442200012</v>
      </c>
      <c r="D37" s="948">
        <v>5520.1572168499997</v>
      </c>
      <c r="E37" s="948">
        <v>5546.3105155999992</v>
      </c>
      <c r="F37" s="950">
        <v>640.79108810000162</v>
      </c>
      <c r="G37" s="949">
        <v>14.374196361954272</v>
      </c>
      <c r="H37" s="948">
        <v>26.153298749999522</v>
      </c>
      <c r="I37" s="947">
        <v>0.47377815019774988</v>
      </c>
      <c r="Q37" s="917"/>
      <c r="R37" s="917"/>
      <c r="S37" s="917"/>
      <c r="T37" s="917"/>
      <c r="U37" s="917"/>
      <c r="V37" s="917"/>
    </row>
    <row r="38" spans="1:22" s="942" customFormat="1">
      <c r="A38" s="951" t="s">
        <v>877</v>
      </c>
      <c r="B38" s="950">
        <v>990.41283592000013</v>
      </c>
      <c r="C38" s="948">
        <v>897.44934858000011</v>
      </c>
      <c r="D38" s="948">
        <v>955.38603097999999</v>
      </c>
      <c r="E38" s="948">
        <v>1055.9188098699999</v>
      </c>
      <c r="F38" s="950">
        <v>-92.963487340000029</v>
      </c>
      <c r="G38" s="949">
        <v>-9.3863370877706487</v>
      </c>
      <c r="H38" s="948">
        <v>100.53277888999992</v>
      </c>
      <c r="I38" s="947">
        <v>10.522739042654525</v>
      </c>
      <c r="Q38" s="917"/>
      <c r="R38" s="917"/>
      <c r="S38" s="917"/>
      <c r="T38" s="917"/>
      <c r="U38" s="917"/>
      <c r="V38" s="917"/>
    </row>
    <row r="39" spans="1:22" s="942" customFormat="1">
      <c r="A39" s="951" t="s">
        <v>876</v>
      </c>
      <c r="B39" s="950">
        <v>1733.8843453900004</v>
      </c>
      <c r="C39" s="948">
        <v>1779.0780639400002</v>
      </c>
      <c r="D39" s="948">
        <v>2197.6657015999999</v>
      </c>
      <c r="E39" s="948">
        <v>1858.8210170900002</v>
      </c>
      <c r="F39" s="950">
        <v>45.193718549999858</v>
      </c>
      <c r="G39" s="949">
        <v>2.6065013315426464</v>
      </c>
      <c r="H39" s="948">
        <v>-338.84468450999975</v>
      </c>
      <c r="I39" s="947">
        <v>-15.418390716263419</v>
      </c>
      <c r="Q39" s="917"/>
      <c r="R39" s="917"/>
      <c r="S39" s="917"/>
      <c r="T39" s="917"/>
      <c r="U39" s="917"/>
      <c r="V39" s="917"/>
    </row>
    <row r="40" spans="1:22" s="942" customFormat="1">
      <c r="A40" s="951" t="s">
        <v>875</v>
      </c>
      <c r="B40" s="950">
        <v>2680.5873137600001</v>
      </c>
      <c r="C40" s="948">
        <v>2741.0091436899997</v>
      </c>
      <c r="D40" s="948">
        <v>2696.0653430699995</v>
      </c>
      <c r="E40" s="948">
        <v>2688.9906177100002</v>
      </c>
      <c r="F40" s="950">
        <v>60.421829929999603</v>
      </c>
      <c r="G40" s="949">
        <v>2.2540519243615775</v>
      </c>
      <c r="H40" s="948">
        <v>-7.0747253599993201</v>
      </c>
      <c r="I40" s="947">
        <v>-0.26240926905515416</v>
      </c>
      <c r="Q40" s="917"/>
      <c r="R40" s="917"/>
      <c r="S40" s="917"/>
      <c r="T40" s="917"/>
      <c r="U40" s="917"/>
      <c r="V40" s="917"/>
    </row>
    <row r="41" spans="1:22" s="942" customFormat="1">
      <c r="A41" s="951" t="s">
        <v>874</v>
      </c>
      <c r="B41" s="950">
        <v>34147.147530963273</v>
      </c>
      <c r="C41" s="948">
        <v>35431.132985164506</v>
      </c>
      <c r="D41" s="948">
        <v>34328.9672302791</v>
      </c>
      <c r="E41" s="948">
        <v>35080.828109492999</v>
      </c>
      <c r="F41" s="950">
        <v>1283.9854542012326</v>
      </c>
      <c r="G41" s="949">
        <v>3.7601543526789927</v>
      </c>
      <c r="H41" s="948">
        <v>751.86087921389844</v>
      </c>
      <c r="I41" s="947">
        <v>2.190164574921253</v>
      </c>
      <c r="Q41" s="917"/>
      <c r="R41" s="917"/>
      <c r="S41" s="917"/>
      <c r="T41" s="917"/>
      <c r="U41" s="917"/>
      <c r="V41" s="917"/>
    </row>
    <row r="42" spans="1:22" s="942" customFormat="1">
      <c r="A42" s="951" t="s">
        <v>873</v>
      </c>
      <c r="B42" s="950">
        <v>125405.05145003001</v>
      </c>
      <c r="C42" s="948">
        <v>127811.75990399998</v>
      </c>
      <c r="D42" s="948">
        <v>130208.93100083002</v>
      </c>
      <c r="E42" s="948">
        <v>130481.24611901001</v>
      </c>
      <c r="F42" s="950">
        <v>2406.7084539699717</v>
      </c>
      <c r="G42" s="949">
        <v>1.9191479339482349</v>
      </c>
      <c r="H42" s="948">
        <v>272.31511817999126</v>
      </c>
      <c r="I42" s="947">
        <v>0.20913705080510595</v>
      </c>
      <c r="Q42" s="917"/>
      <c r="R42" s="917"/>
      <c r="S42" s="917"/>
      <c r="T42" s="917"/>
      <c r="U42" s="917"/>
      <c r="V42" s="917"/>
    </row>
    <row r="43" spans="1:22" s="942" customFormat="1">
      <c r="A43" s="951" t="s">
        <v>872</v>
      </c>
      <c r="B43" s="950">
        <v>22028.5189852</v>
      </c>
      <c r="C43" s="948">
        <v>22062.672579630002</v>
      </c>
      <c r="D43" s="948">
        <v>24066.974353808004</v>
      </c>
      <c r="E43" s="948">
        <v>25120.162378107998</v>
      </c>
      <c r="F43" s="950">
        <v>34.153594430001249</v>
      </c>
      <c r="G43" s="949">
        <v>0.15504262657397694</v>
      </c>
      <c r="H43" s="948">
        <v>1053.1880242999941</v>
      </c>
      <c r="I43" s="947">
        <v>4.3760715776611665</v>
      </c>
      <c r="Q43" s="917"/>
      <c r="R43" s="917"/>
      <c r="S43" s="917"/>
      <c r="T43" s="917"/>
      <c r="U43" s="917"/>
      <c r="V43" s="917"/>
    </row>
    <row r="44" spans="1:22" s="942" customFormat="1">
      <c r="A44" s="951" t="s">
        <v>871</v>
      </c>
      <c r="B44" s="950">
        <v>121882.97768896601</v>
      </c>
      <c r="C44" s="948">
        <v>130279.44846493252</v>
      </c>
      <c r="D44" s="948">
        <v>130424.86508953387</v>
      </c>
      <c r="E44" s="948">
        <v>140627.61228002753</v>
      </c>
      <c r="F44" s="950">
        <v>8396.4707759665034</v>
      </c>
      <c r="G44" s="949">
        <v>6.8889609814042396</v>
      </c>
      <c r="H44" s="948">
        <v>10202.747190493668</v>
      </c>
      <c r="I44" s="947">
        <v>7.8227009730772599</v>
      </c>
      <c r="Q44" s="917"/>
      <c r="R44" s="917"/>
      <c r="S44" s="917"/>
      <c r="T44" s="917"/>
      <c r="U44" s="917"/>
      <c r="V44" s="917"/>
    </row>
    <row r="45" spans="1:22" s="942" customFormat="1">
      <c r="A45" s="951" t="s">
        <v>870</v>
      </c>
      <c r="B45" s="950">
        <v>11450.852404449997</v>
      </c>
      <c r="C45" s="948">
        <v>11619.900274649999</v>
      </c>
      <c r="D45" s="948">
        <v>11299.351057650001</v>
      </c>
      <c r="E45" s="948">
        <v>11867.70320342</v>
      </c>
      <c r="F45" s="950">
        <v>169.04787020000185</v>
      </c>
      <c r="G45" s="949">
        <v>1.476290709452398</v>
      </c>
      <c r="H45" s="948">
        <v>568.35214576999897</v>
      </c>
      <c r="I45" s="947">
        <v>5.0299538696534913</v>
      </c>
      <c r="Q45" s="917"/>
      <c r="R45" s="917"/>
      <c r="S45" s="917"/>
      <c r="T45" s="917"/>
      <c r="U45" s="917"/>
      <c r="V45" s="917"/>
    </row>
    <row r="46" spans="1:22" s="942" customFormat="1" ht="13.8" thickBot="1">
      <c r="A46" s="951" t="s">
        <v>869</v>
      </c>
      <c r="B46" s="950">
        <v>84937.2009358676</v>
      </c>
      <c r="C46" s="948">
        <v>91564.888698205512</v>
      </c>
      <c r="D46" s="948">
        <v>88118.792345171634</v>
      </c>
      <c r="E46" s="948">
        <v>91210.050591812498</v>
      </c>
      <c r="F46" s="948">
        <v>6627.6877623379114</v>
      </c>
      <c r="G46" s="949">
        <v>7.8030447075153688</v>
      </c>
      <c r="H46" s="948">
        <v>3091.2582466408639</v>
      </c>
      <c r="I46" s="947">
        <v>3.5080578890959413</v>
      </c>
      <c r="Q46" s="917"/>
      <c r="R46" s="917"/>
      <c r="S46" s="917"/>
      <c r="T46" s="917"/>
      <c r="U46" s="917"/>
      <c r="V46" s="917"/>
    </row>
    <row r="47" spans="1:22" s="952" customFormat="1" ht="13.8" thickBot="1">
      <c r="A47" s="957" t="s">
        <v>868</v>
      </c>
      <c r="B47" s="956">
        <v>190195.9951734748</v>
      </c>
      <c r="C47" s="954">
        <v>191571.46811289518</v>
      </c>
      <c r="D47" s="954">
        <v>202963.10536659323</v>
      </c>
      <c r="E47" s="954">
        <v>206162.22989069522</v>
      </c>
      <c r="F47" s="954">
        <v>1375.472939420375</v>
      </c>
      <c r="G47" s="955">
        <v>0.72318711977390882</v>
      </c>
      <c r="H47" s="954">
        <v>3199.1245241019933</v>
      </c>
      <c r="I47" s="953">
        <v>1.5762098822461916</v>
      </c>
      <c r="Q47" s="917"/>
      <c r="R47" s="917"/>
      <c r="S47" s="917"/>
      <c r="T47" s="917"/>
      <c r="U47" s="917"/>
      <c r="V47" s="917"/>
    </row>
    <row r="48" spans="1:22" s="942" customFormat="1">
      <c r="A48" s="951" t="s">
        <v>867</v>
      </c>
      <c r="B48" s="950">
        <v>88649.249895027868</v>
      </c>
      <c r="C48" s="948">
        <v>88578.169157887169</v>
      </c>
      <c r="D48" s="948">
        <v>82930.950995930209</v>
      </c>
      <c r="E48" s="948">
        <v>81482.849966035283</v>
      </c>
      <c r="F48" s="948">
        <v>-71.080737140699057</v>
      </c>
      <c r="G48" s="949">
        <v>-8.0181995025189495E-2</v>
      </c>
      <c r="H48" s="948">
        <v>-1448.1010298949259</v>
      </c>
      <c r="I48" s="947">
        <v>-1.7461526878740252</v>
      </c>
      <c r="Q48" s="917"/>
      <c r="R48" s="917"/>
      <c r="S48" s="917"/>
      <c r="T48" s="917"/>
      <c r="U48" s="917"/>
      <c r="V48" s="917"/>
    </row>
    <row r="49" spans="1:22" s="942" customFormat="1">
      <c r="A49" s="951" t="s">
        <v>866</v>
      </c>
      <c r="B49" s="950">
        <v>25690.76251583999</v>
      </c>
      <c r="C49" s="948">
        <v>25459.607079009988</v>
      </c>
      <c r="D49" s="948">
        <v>27639.15661921</v>
      </c>
      <c r="E49" s="948">
        <v>28460.981062276984</v>
      </c>
      <c r="F49" s="950">
        <v>-231.15543683000215</v>
      </c>
      <c r="G49" s="949">
        <v>-0.89976090311636381</v>
      </c>
      <c r="H49" s="948">
        <v>821.8244430669838</v>
      </c>
      <c r="I49" s="947">
        <v>2.9734063683252638</v>
      </c>
      <c r="Q49" s="917"/>
      <c r="R49" s="917"/>
      <c r="S49" s="917"/>
      <c r="T49" s="917"/>
      <c r="U49" s="917"/>
      <c r="V49" s="917"/>
    </row>
    <row r="50" spans="1:22" s="942" customFormat="1" ht="13.8" thickBot="1">
      <c r="A50" s="951" t="s">
        <v>865</v>
      </c>
      <c r="B50" s="950">
        <v>75855.982762606975</v>
      </c>
      <c r="C50" s="948">
        <v>77533.691875998004</v>
      </c>
      <c r="D50" s="948">
        <v>92392.997751453033</v>
      </c>
      <c r="E50" s="948">
        <v>96218.398862382979</v>
      </c>
      <c r="F50" s="948">
        <v>1677.7091133910289</v>
      </c>
      <c r="G50" s="949">
        <v>2.2117030882606294</v>
      </c>
      <c r="H50" s="948">
        <v>3825.4011109299463</v>
      </c>
      <c r="I50" s="947">
        <v>4.1403582566080184</v>
      </c>
      <c r="Q50" s="917"/>
      <c r="R50" s="917"/>
      <c r="S50" s="917"/>
      <c r="T50" s="917"/>
      <c r="U50" s="917"/>
      <c r="V50" s="917"/>
    </row>
    <row r="51" spans="1:22" s="952" customFormat="1" ht="13.8" thickBot="1">
      <c r="A51" s="957" t="s">
        <v>864</v>
      </c>
      <c r="B51" s="956">
        <v>72472.000620565479</v>
      </c>
      <c r="C51" s="954">
        <v>73984.053899171529</v>
      </c>
      <c r="D51" s="954">
        <v>70274.644225001495</v>
      </c>
      <c r="E51" s="954">
        <v>71074.865198581509</v>
      </c>
      <c r="F51" s="954">
        <v>1512.0532786060503</v>
      </c>
      <c r="G51" s="955">
        <v>2.0863964919673723</v>
      </c>
      <c r="H51" s="954">
        <v>800.22097358001338</v>
      </c>
      <c r="I51" s="953">
        <v>1.1387051224591187</v>
      </c>
      <c r="Q51" s="917"/>
      <c r="R51" s="917"/>
      <c r="S51" s="917"/>
      <c r="T51" s="917"/>
      <c r="U51" s="917"/>
      <c r="V51" s="917"/>
    </row>
    <row r="52" spans="1:22" s="942" customFormat="1">
      <c r="A52" s="951" t="s">
        <v>863</v>
      </c>
      <c r="B52" s="950">
        <v>13907.629646009997</v>
      </c>
      <c r="C52" s="948">
        <v>14435.56501885</v>
      </c>
      <c r="D52" s="948">
        <v>15315.511448149999</v>
      </c>
      <c r="E52" s="948">
        <v>14492.267358739999</v>
      </c>
      <c r="F52" s="948">
        <v>527.93537284000377</v>
      </c>
      <c r="G52" s="949">
        <v>3.7960125936447033</v>
      </c>
      <c r="H52" s="948">
        <v>-823.24408941000002</v>
      </c>
      <c r="I52" s="947">
        <v>-5.3752308056904088</v>
      </c>
      <c r="Q52" s="917"/>
      <c r="R52" s="917"/>
      <c r="S52" s="917"/>
      <c r="T52" s="917"/>
      <c r="U52" s="917"/>
      <c r="V52" s="917"/>
    </row>
    <row r="53" spans="1:22" s="942" customFormat="1">
      <c r="A53" s="951" t="s">
        <v>862</v>
      </c>
      <c r="B53" s="950">
        <v>160.67000000000002</v>
      </c>
      <c r="C53" s="948">
        <v>178.32999999999998</v>
      </c>
      <c r="D53" s="948">
        <v>134.22</v>
      </c>
      <c r="E53" s="948">
        <v>130.91999999999999</v>
      </c>
      <c r="F53" s="950">
        <v>17.659999999999968</v>
      </c>
      <c r="G53" s="949">
        <v>10.991473205950063</v>
      </c>
      <c r="H53" s="948">
        <v>-3.3000000000000114</v>
      </c>
      <c r="I53" s="947">
        <v>-2.458649977648645</v>
      </c>
      <c r="Q53" s="917"/>
      <c r="R53" s="917"/>
      <c r="S53" s="917"/>
      <c r="T53" s="917"/>
      <c r="U53" s="917"/>
      <c r="V53" s="917"/>
    </row>
    <row r="54" spans="1:22" s="942" customFormat="1">
      <c r="A54" s="951" t="s">
        <v>861</v>
      </c>
      <c r="B54" s="950">
        <v>7016.3559461999985</v>
      </c>
      <c r="C54" s="948">
        <v>7041.2123330499999</v>
      </c>
      <c r="D54" s="948">
        <v>7655.8423627299999</v>
      </c>
      <c r="E54" s="948">
        <v>7399.3065691099982</v>
      </c>
      <c r="F54" s="950">
        <v>24.8563868500014</v>
      </c>
      <c r="G54" s="949">
        <v>0.35426348150799586</v>
      </c>
      <c r="H54" s="948">
        <v>-256.53579362000164</v>
      </c>
      <c r="I54" s="947">
        <v>-3.3508499974981647</v>
      </c>
      <c r="Q54" s="917"/>
      <c r="R54" s="917"/>
      <c r="S54" s="917"/>
      <c r="T54" s="917"/>
      <c r="U54" s="917"/>
      <c r="V54" s="917"/>
    </row>
    <row r="55" spans="1:22" s="942" customFormat="1">
      <c r="A55" s="951" t="s">
        <v>860</v>
      </c>
      <c r="B55" s="950">
        <v>2845.3733357599999</v>
      </c>
      <c r="C55" s="948">
        <v>2983.8000601899998</v>
      </c>
      <c r="D55" s="948">
        <v>1880.8581782200001</v>
      </c>
      <c r="E55" s="948">
        <v>1883.5303110200002</v>
      </c>
      <c r="F55" s="950">
        <v>138.42672442999992</v>
      </c>
      <c r="G55" s="949">
        <v>4.8649758079294756</v>
      </c>
      <c r="H55" s="948">
        <v>2.6721328000000995</v>
      </c>
      <c r="I55" s="947">
        <v>0.14206987166512167</v>
      </c>
      <c r="Q55" s="917"/>
      <c r="R55" s="917"/>
      <c r="S55" s="917"/>
      <c r="T55" s="917"/>
      <c r="U55" s="917"/>
      <c r="V55" s="917"/>
    </row>
    <row r="56" spans="1:22" s="942" customFormat="1">
      <c r="A56" s="951" t="s">
        <v>859</v>
      </c>
      <c r="B56" s="950">
        <v>1011.2909678899999</v>
      </c>
      <c r="C56" s="948">
        <v>1028.5114591900001</v>
      </c>
      <c r="D56" s="948">
        <v>1303.3955201099996</v>
      </c>
      <c r="E56" s="948">
        <v>1233.4604618100004</v>
      </c>
      <c r="F56" s="950">
        <v>17.220491300000162</v>
      </c>
      <c r="G56" s="949">
        <v>1.7028226145369141</v>
      </c>
      <c r="H56" s="948">
        <v>-69.935058299999127</v>
      </c>
      <c r="I56" s="947">
        <v>-5.3656052380859025</v>
      </c>
      <c r="Q56" s="917"/>
      <c r="R56" s="917"/>
      <c r="S56" s="917"/>
      <c r="T56" s="917"/>
      <c r="U56" s="917"/>
      <c r="V56" s="917"/>
    </row>
    <row r="57" spans="1:22" s="942" customFormat="1">
      <c r="A57" s="951" t="s">
        <v>858</v>
      </c>
      <c r="B57" s="950">
        <v>3065.6251316199946</v>
      </c>
      <c r="C57" s="948">
        <v>3084.5056919299946</v>
      </c>
      <c r="D57" s="948">
        <v>2761.9305748200004</v>
      </c>
      <c r="E57" s="948">
        <v>2795.3520859600017</v>
      </c>
      <c r="F57" s="950">
        <v>18.880560309999964</v>
      </c>
      <c r="G57" s="949">
        <v>0.61587961669738622</v>
      </c>
      <c r="H57" s="948">
        <v>33.421511140001257</v>
      </c>
      <c r="I57" s="947">
        <v>1.2100778869932092</v>
      </c>
      <c r="Q57" s="917"/>
      <c r="R57" s="917"/>
      <c r="S57" s="917"/>
      <c r="T57" s="917"/>
      <c r="U57" s="917"/>
      <c r="V57" s="917"/>
    </row>
    <row r="58" spans="1:22" s="942" customFormat="1">
      <c r="A58" s="951" t="s">
        <v>857</v>
      </c>
      <c r="B58" s="950">
        <v>11443.255798265503</v>
      </c>
      <c r="C58" s="948">
        <v>11744.735988131508</v>
      </c>
      <c r="D58" s="948">
        <v>12166.520671731505</v>
      </c>
      <c r="E58" s="948">
        <v>12409.443446231506</v>
      </c>
      <c r="F58" s="950">
        <v>301.48018986600437</v>
      </c>
      <c r="G58" s="949">
        <v>2.6345665532680029</v>
      </c>
      <c r="H58" s="948">
        <v>242.92277450000074</v>
      </c>
      <c r="I58" s="947">
        <v>1.9966495027984748</v>
      </c>
      <c r="Q58" s="917"/>
      <c r="R58" s="917"/>
      <c r="S58" s="917"/>
      <c r="T58" s="917"/>
      <c r="U58" s="917"/>
      <c r="V58" s="917"/>
    </row>
    <row r="59" spans="1:22" s="942" customFormat="1">
      <c r="A59" s="951" t="s">
        <v>856</v>
      </c>
      <c r="B59" s="950">
        <v>8004.5464746299986</v>
      </c>
      <c r="C59" s="948">
        <v>7886.1259207299991</v>
      </c>
      <c r="D59" s="948">
        <v>6464.6325446499995</v>
      </c>
      <c r="E59" s="948">
        <v>7346.7251249499977</v>
      </c>
      <c r="F59" s="950">
        <v>-118.4205538999995</v>
      </c>
      <c r="G59" s="949">
        <v>-1.4794161577464433</v>
      </c>
      <c r="H59" s="948">
        <v>882.09258029999819</v>
      </c>
      <c r="I59" s="947">
        <v>13.644898982386868</v>
      </c>
      <c r="Q59" s="917"/>
      <c r="R59" s="917"/>
      <c r="S59" s="917"/>
      <c r="T59" s="917"/>
      <c r="U59" s="917"/>
      <c r="V59" s="917"/>
    </row>
    <row r="60" spans="1:22" s="942" customFormat="1">
      <c r="A60" s="951" t="s">
        <v>855</v>
      </c>
      <c r="B60" s="950">
        <v>11470.412560110004</v>
      </c>
      <c r="C60" s="948">
        <v>11761.236960260005</v>
      </c>
      <c r="D60" s="948">
        <v>9714.5665084699813</v>
      </c>
      <c r="E60" s="948">
        <v>9659.0272458099844</v>
      </c>
      <c r="F60" s="950">
        <v>290.82440015000066</v>
      </c>
      <c r="G60" s="949">
        <v>2.5354310372530451</v>
      </c>
      <c r="H60" s="948">
        <v>-55.539262659996893</v>
      </c>
      <c r="I60" s="947">
        <v>-0.57171117837911822</v>
      </c>
      <c r="Q60" s="917"/>
      <c r="R60" s="917"/>
      <c r="S60" s="917"/>
      <c r="T60" s="917"/>
      <c r="U60" s="917"/>
      <c r="V60" s="917"/>
    </row>
    <row r="61" spans="1:22" s="942" customFormat="1">
      <c r="A61" s="951" t="s">
        <v>854</v>
      </c>
      <c r="B61" s="950">
        <v>8149.6069873300012</v>
      </c>
      <c r="C61" s="948">
        <v>8628.025619510001</v>
      </c>
      <c r="D61" s="948">
        <v>9014.8418898200052</v>
      </c>
      <c r="E61" s="948">
        <v>9329.7680201400017</v>
      </c>
      <c r="F61" s="950">
        <v>478.4186321799998</v>
      </c>
      <c r="G61" s="949">
        <v>5.8704503532966159</v>
      </c>
      <c r="H61" s="948">
        <v>314.92613031999645</v>
      </c>
      <c r="I61" s="947">
        <v>3.4934182337199529</v>
      </c>
      <c r="Q61" s="917"/>
      <c r="R61" s="917"/>
      <c r="S61" s="917"/>
      <c r="T61" s="917"/>
      <c r="U61" s="917"/>
      <c r="V61" s="917"/>
    </row>
    <row r="62" spans="1:22" s="942" customFormat="1">
      <c r="A62" s="951" t="s">
        <v>853</v>
      </c>
      <c r="B62" s="950">
        <v>5106.9585491300022</v>
      </c>
      <c r="C62" s="948">
        <v>4915.4369106900022</v>
      </c>
      <c r="D62" s="948">
        <v>3336.2038908800032</v>
      </c>
      <c r="E62" s="948">
        <v>3889.4082500900031</v>
      </c>
      <c r="F62" s="950">
        <v>-191.52163844000006</v>
      </c>
      <c r="G62" s="949">
        <v>-3.750209377999099</v>
      </c>
      <c r="H62" s="948">
        <v>553.20435920999989</v>
      </c>
      <c r="I62" s="947">
        <v>16.581851029017265</v>
      </c>
      <c r="Q62" s="917"/>
      <c r="R62" s="917"/>
      <c r="S62" s="917"/>
      <c r="T62" s="917"/>
      <c r="U62" s="917"/>
      <c r="V62" s="917"/>
    </row>
    <row r="63" spans="1:22" s="942" customFormat="1">
      <c r="A63" s="951" t="s">
        <v>852</v>
      </c>
      <c r="B63" s="950">
        <v>286.86944130000001</v>
      </c>
      <c r="C63" s="948">
        <v>293.15134940999997</v>
      </c>
      <c r="D63" s="948">
        <v>491.86566589</v>
      </c>
      <c r="E63" s="948">
        <v>480.13244154</v>
      </c>
      <c r="F63" s="950">
        <v>6.2819081099999607</v>
      </c>
      <c r="G63" s="949">
        <v>2.1898143216413621</v>
      </c>
      <c r="H63" s="948">
        <v>-11.73322435</v>
      </c>
      <c r="I63" s="947">
        <v>-2.3854530136331977</v>
      </c>
      <c r="Q63" s="917"/>
      <c r="R63" s="917"/>
      <c r="S63" s="917"/>
      <c r="T63" s="917"/>
      <c r="U63" s="917"/>
      <c r="V63" s="917"/>
    </row>
    <row r="64" spans="1:22" s="942" customFormat="1" ht="13.8" thickBot="1">
      <c r="A64" s="946" t="s">
        <v>851</v>
      </c>
      <c r="B64" s="944">
        <v>3.4109999999999947</v>
      </c>
      <c r="C64" s="944">
        <v>3.4109999999999947</v>
      </c>
      <c r="D64" s="944">
        <v>34.252634659999991</v>
      </c>
      <c r="E64" s="944">
        <v>25.521483689999997</v>
      </c>
      <c r="F64" s="944">
        <v>0</v>
      </c>
      <c r="G64" s="945">
        <v>0</v>
      </c>
      <c r="H64" s="944">
        <v>-8.7311509699999945</v>
      </c>
      <c r="I64" s="943">
        <v>-25.490450754131849</v>
      </c>
      <c r="Q64" s="917"/>
      <c r="R64" s="917"/>
      <c r="S64" s="917"/>
      <c r="T64" s="917"/>
      <c r="U64" s="917"/>
      <c r="V64" s="917"/>
    </row>
    <row r="65" spans="1:22" ht="14.4" thickTop="1" thickBot="1">
      <c r="A65" s="931" t="s">
        <v>850</v>
      </c>
      <c r="B65" s="930">
        <v>55598.499195327007</v>
      </c>
      <c r="C65" s="928">
        <v>56089.980530059001</v>
      </c>
      <c r="D65" s="928">
        <v>51901.208575176519</v>
      </c>
      <c r="E65" s="928">
        <v>50986.178716176022</v>
      </c>
      <c r="F65" s="928">
        <v>491.48133473199414</v>
      </c>
      <c r="G65" s="929">
        <v>0.8839830963877936</v>
      </c>
      <c r="H65" s="928">
        <v>-915.0298590004968</v>
      </c>
      <c r="I65" s="927">
        <v>-1.7630222573239658</v>
      </c>
      <c r="Q65" s="917"/>
      <c r="R65" s="917"/>
      <c r="S65" s="917"/>
      <c r="T65" s="917"/>
      <c r="U65" s="917"/>
      <c r="V65" s="917"/>
    </row>
    <row r="66" spans="1:22">
      <c r="A66" s="936" t="s">
        <v>849</v>
      </c>
      <c r="B66" s="935">
        <v>35965.313422251005</v>
      </c>
      <c r="C66" s="933">
        <v>36528.985747738006</v>
      </c>
      <c r="D66" s="933">
        <v>34337.88536754802</v>
      </c>
      <c r="E66" s="933">
        <v>32872.640158125017</v>
      </c>
      <c r="F66" s="933">
        <v>563.67232548700122</v>
      </c>
      <c r="G66" s="934">
        <v>1.5672665461557429</v>
      </c>
      <c r="H66" s="933">
        <v>-1465.245209423003</v>
      </c>
      <c r="I66" s="932">
        <v>-4.2671387411869395</v>
      </c>
      <c r="Q66" s="917"/>
      <c r="R66" s="917"/>
      <c r="S66" s="917"/>
      <c r="T66" s="917"/>
      <c r="U66" s="917"/>
      <c r="V66" s="917"/>
    </row>
    <row r="67" spans="1:22">
      <c r="A67" s="936" t="s">
        <v>848</v>
      </c>
      <c r="B67" s="935">
        <v>11.644068040000001</v>
      </c>
      <c r="C67" s="933">
        <v>11.303289879999999</v>
      </c>
      <c r="D67" s="933">
        <v>6.5963529599999999</v>
      </c>
      <c r="E67" s="933">
        <v>6.5793107699999993</v>
      </c>
      <c r="F67" s="935">
        <v>-0.34077816000000105</v>
      </c>
      <c r="G67" s="934">
        <v>-2.926624602581771</v>
      </c>
      <c r="H67" s="933">
        <v>-1.7042190000000623E-2</v>
      </c>
      <c r="I67" s="932">
        <v>-0.25835776380287301</v>
      </c>
      <c r="Q67" s="917"/>
      <c r="R67" s="917"/>
      <c r="S67" s="917"/>
      <c r="T67" s="917"/>
      <c r="U67" s="917"/>
      <c r="V67" s="917"/>
    </row>
    <row r="68" spans="1:22">
      <c r="A68" s="936" t="s">
        <v>847</v>
      </c>
      <c r="B68" s="935">
        <v>14178.358655255997</v>
      </c>
      <c r="C68" s="933">
        <v>14210.358757931001</v>
      </c>
      <c r="D68" s="933">
        <v>13316.143873818501</v>
      </c>
      <c r="E68" s="933">
        <v>13918.560273981002</v>
      </c>
      <c r="F68" s="935">
        <v>32.000102675003291</v>
      </c>
      <c r="G68" s="934">
        <v>0.2256968063305457</v>
      </c>
      <c r="H68" s="933">
        <v>602.4164001625013</v>
      </c>
      <c r="I68" s="932">
        <v>4.5239553272395971</v>
      </c>
      <c r="Q68" s="917"/>
      <c r="R68" s="917"/>
      <c r="S68" s="917"/>
      <c r="T68" s="917"/>
      <c r="U68" s="917"/>
      <c r="V68" s="917"/>
    </row>
    <row r="69" spans="1:22" ht="13.8" thickBot="1">
      <c r="A69" s="936" t="s">
        <v>846</v>
      </c>
      <c r="B69" s="935">
        <v>5443.1830497800001</v>
      </c>
      <c r="C69" s="933">
        <v>5339.3327345099997</v>
      </c>
      <c r="D69" s="933">
        <v>4240.5829808500002</v>
      </c>
      <c r="E69" s="933">
        <v>4188.3989733000008</v>
      </c>
      <c r="F69" s="933">
        <v>-103.85031527000046</v>
      </c>
      <c r="G69" s="934">
        <v>-1.9078968008286592</v>
      </c>
      <c r="H69" s="933">
        <v>-52.184007549999478</v>
      </c>
      <c r="I69" s="932">
        <v>-1.2305856950720369</v>
      </c>
      <c r="Q69" s="917"/>
      <c r="R69" s="917"/>
      <c r="S69" s="917"/>
      <c r="T69" s="917"/>
      <c r="U69" s="917"/>
      <c r="V69" s="917"/>
    </row>
    <row r="70" spans="1:22" ht="13.8" thickBot="1">
      <c r="A70" s="931" t="s">
        <v>845</v>
      </c>
      <c r="B70" s="930">
        <v>292149.19447480922</v>
      </c>
      <c r="C70" s="928">
        <v>295648.61684089195</v>
      </c>
      <c r="D70" s="928">
        <v>353559.55767209892</v>
      </c>
      <c r="E70" s="928">
        <v>360422.37282693258</v>
      </c>
      <c r="F70" s="928">
        <v>3499.4223660827265</v>
      </c>
      <c r="G70" s="929">
        <v>1.1978203028673649</v>
      </c>
      <c r="H70" s="928">
        <v>6862.8151548336609</v>
      </c>
      <c r="I70" s="927">
        <v>1.9410633953780509</v>
      </c>
      <c r="Q70" s="917"/>
      <c r="R70" s="917"/>
      <c r="S70" s="917"/>
      <c r="T70" s="917"/>
      <c r="U70" s="917"/>
      <c r="V70" s="917"/>
    </row>
    <row r="71" spans="1:22">
      <c r="A71" s="936" t="s">
        <v>844</v>
      </c>
      <c r="B71" s="935">
        <v>11654.841107058002</v>
      </c>
      <c r="C71" s="933">
        <v>11344.750998303001</v>
      </c>
      <c r="D71" s="933">
        <v>7418.8786707270001</v>
      </c>
      <c r="E71" s="933">
        <v>7044.705556027001</v>
      </c>
      <c r="F71" s="933">
        <v>-310.09010875500098</v>
      </c>
      <c r="G71" s="934">
        <v>-2.6606120658926438</v>
      </c>
      <c r="H71" s="933">
        <v>-374.17311469999913</v>
      </c>
      <c r="I71" s="932">
        <v>-5.043526539615625</v>
      </c>
      <c r="Q71" s="917"/>
      <c r="R71" s="917"/>
      <c r="S71" s="917"/>
      <c r="T71" s="917"/>
      <c r="U71" s="917"/>
      <c r="V71" s="917"/>
    </row>
    <row r="72" spans="1:22">
      <c r="A72" s="936" t="s">
        <v>843</v>
      </c>
      <c r="B72" s="935">
        <v>13214.30009828</v>
      </c>
      <c r="C72" s="933">
        <v>12856.60005684</v>
      </c>
      <c r="D72" s="933">
        <v>10147.578088174998</v>
      </c>
      <c r="E72" s="933">
        <v>13283.453294455003</v>
      </c>
      <c r="F72" s="935">
        <v>-357.70004144000086</v>
      </c>
      <c r="G72" s="934">
        <v>-2.7069162859905069</v>
      </c>
      <c r="H72" s="933">
        <v>3135.8752062800049</v>
      </c>
      <c r="I72" s="932">
        <v>30.902695983529799</v>
      </c>
      <c r="Q72" s="917"/>
      <c r="R72" s="917"/>
      <c r="S72" s="917"/>
      <c r="T72" s="917"/>
      <c r="U72" s="917"/>
      <c r="V72" s="917"/>
    </row>
    <row r="73" spans="1:22">
      <c r="A73" s="936" t="s">
        <v>842</v>
      </c>
      <c r="B73" s="935">
        <v>0</v>
      </c>
      <c r="C73" s="933">
        <v>0</v>
      </c>
      <c r="D73" s="933">
        <v>0</v>
      </c>
      <c r="E73" s="933">
        <v>0</v>
      </c>
      <c r="F73" s="940">
        <v>0</v>
      </c>
      <c r="G73" s="937"/>
      <c r="H73" s="939">
        <v>0</v>
      </c>
      <c r="I73" s="938"/>
      <c r="Q73" s="917"/>
      <c r="R73" s="917"/>
      <c r="S73" s="917"/>
      <c r="T73" s="917"/>
      <c r="U73" s="917"/>
      <c r="V73" s="917"/>
    </row>
    <row r="74" spans="1:22">
      <c r="A74" s="936" t="s">
        <v>841</v>
      </c>
      <c r="B74" s="935">
        <v>0</v>
      </c>
      <c r="C74" s="933">
        <v>0</v>
      </c>
      <c r="D74" s="933">
        <v>0</v>
      </c>
      <c r="E74" s="933">
        <v>0</v>
      </c>
      <c r="F74" s="940">
        <v>0</v>
      </c>
      <c r="G74" s="937"/>
      <c r="H74" s="939">
        <v>0</v>
      </c>
      <c r="I74" s="938"/>
      <c r="Q74" s="917"/>
      <c r="R74" s="917"/>
      <c r="S74" s="917"/>
      <c r="T74" s="917"/>
      <c r="U74" s="917"/>
      <c r="V74" s="917"/>
    </row>
    <row r="75" spans="1:22">
      <c r="A75" s="936" t="s">
        <v>840</v>
      </c>
      <c r="B75" s="935">
        <v>238754.794477769</v>
      </c>
      <c r="C75" s="933">
        <v>241502.18445154498</v>
      </c>
      <c r="D75" s="933">
        <v>299030.99685206596</v>
      </c>
      <c r="E75" s="933">
        <v>306956.26198710955</v>
      </c>
      <c r="F75" s="935">
        <v>2747.3899737759784</v>
      </c>
      <c r="G75" s="934">
        <v>1.1507161478308217</v>
      </c>
      <c r="H75" s="933">
        <v>7925.2651350435917</v>
      </c>
      <c r="I75" s="932">
        <v>2.6503155921873582</v>
      </c>
      <c r="Q75" s="917"/>
      <c r="R75" s="917"/>
      <c r="S75" s="917"/>
      <c r="T75" s="917"/>
      <c r="U75" s="917"/>
      <c r="V75" s="917"/>
    </row>
    <row r="76" spans="1:22">
      <c r="A76" s="936" t="s">
        <v>839</v>
      </c>
      <c r="B76" s="935">
        <v>8084.1514482630037</v>
      </c>
      <c r="C76" s="933">
        <v>8737.5534652630031</v>
      </c>
      <c r="D76" s="933">
        <v>8389.8809620500033</v>
      </c>
      <c r="E76" s="933">
        <v>7279.5267499700058</v>
      </c>
      <c r="F76" s="935">
        <v>653.40201699999943</v>
      </c>
      <c r="G76" s="934">
        <v>8.0825058904653773</v>
      </c>
      <c r="H76" s="933">
        <v>-1110.3542120799975</v>
      </c>
      <c r="I76" s="932">
        <v>-13.234445364629952</v>
      </c>
      <c r="Q76" s="917"/>
      <c r="R76" s="917"/>
      <c r="S76" s="917"/>
      <c r="T76" s="917"/>
      <c r="U76" s="917"/>
      <c r="V76" s="917"/>
    </row>
    <row r="77" spans="1:22" ht="13.8" thickBot="1">
      <c r="A77" s="936" t="s">
        <v>838</v>
      </c>
      <c r="B77" s="935">
        <v>20441.107343439187</v>
      </c>
      <c r="C77" s="933">
        <v>21207.52786894099</v>
      </c>
      <c r="D77" s="933">
        <v>28572.223099080999</v>
      </c>
      <c r="E77" s="933">
        <v>25858.42523937099</v>
      </c>
      <c r="F77" s="933">
        <v>766.42052550180233</v>
      </c>
      <c r="G77" s="934">
        <v>3.7494080561530536</v>
      </c>
      <c r="H77" s="933">
        <v>-2713.7978597100082</v>
      </c>
      <c r="I77" s="932">
        <v>-9.4980283833682346</v>
      </c>
      <c r="Q77" s="917"/>
      <c r="R77" s="917"/>
      <c r="S77" s="917"/>
      <c r="T77" s="917"/>
      <c r="U77" s="917"/>
      <c r="V77" s="917"/>
    </row>
    <row r="78" spans="1:22" ht="13.8" thickBot="1">
      <c r="A78" s="931" t="s">
        <v>837</v>
      </c>
      <c r="B78" s="930">
        <v>947637.54173230857</v>
      </c>
      <c r="C78" s="928">
        <v>961314.84080662008</v>
      </c>
      <c r="D78" s="928">
        <v>984427.80035349354</v>
      </c>
      <c r="E78" s="928">
        <v>988510.58199546731</v>
      </c>
      <c r="F78" s="928">
        <v>13677.299074311508</v>
      </c>
      <c r="G78" s="929">
        <v>1.4433049000263343</v>
      </c>
      <c r="H78" s="928">
        <v>4082.7816419737646</v>
      </c>
      <c r="I78" s="927">
        <v>0.41473652415217221</v>
      </c>
      <c r="Q78" s="917"/>
      <c r="R78" s="917"/>
      <c r="S78" s="917"/>
      <c r="T78" s="917"/>
      <c r="U78" s="917"/>
      <c r="V78" s="917"/>
    </row>
    <row r="79" spans="1:22">
      <c r="A79" s="936" t="s">
        <v>836</v>
      </c>
      <c r="B79" s="935">
        <v>170319.23120523663</v>
      </c>
      <c r="C79" s="933">
        <v>170965.45001814462</v>
      </c>
      <c r="D79" s="933">
        <v>181253.5800392369</v>
      </c>
      <c r="E79" s="933">
        <v>180154.15302328687</v>
      </c>
      <c r="F79" s="933">
        <v>646.21881290798774</v>
      </c>
      <c r="G79" s="934">
        <v>0.37941623405362052</v>
      </c>
      <c r="H79" s="933">
        <v>-1099.4270159500302</v>
      </c>
      <c r="I79" s="932">
        <v>-0.60656844168927948</v>
      </c>
      <c r="Q79" s="917"/>
      <c r="R79" s="917"/>
      <c r="S79" s="917"/>
      <c r="T79" s="917"/>
      <c r="U79" s="917"/>
      <c r="V79" s="917"/>
    </row>
    <row r="80" spans="1:22">
      <c r="A80" s="936" t="s">
        <v>835</v>
      </c>
      <c r="B80" s="935">
        <v>114655.15357468296</v>
      </c>
      <c r="C80" s="933">
        <v>117219.6983297</v>
      </c>
      <c r="D80" s="933">
        <v>119579.24867044999</v>
      </c>
      <c r="E80" s="933">
        <v>114990.62194753997</v>
      </c>
      <c r="F80" s="935">
        <v>2564.5447550170356</v>
      </c>
      <c r="G80" s="934">
        <v>2.2367461688903214</v>
      </c>
      <c r="H80" s="933">
        <v>-4588.6267229100195</v>
      </c>
      <c r="I80" s="932">
        <v>-3.8373102138782258</v>
      </c>
      <c r="Q80" s="917"/>
      <c r="R80" s="917"/>
      <c r="S80" s="917"/>
      <c r="T80" s="917"/>
      <c r="U80" s="917"/>
      <c r="V80" s="917"/>
    </row>
    <row r="81" spans="1:22">
      <c r="A81" s="936" t="s">
        <v>834</v>
      </c>
      <c r="B81" s="935">
        <v>95014.002889016992</v>
      </c>
      <c r="C81" s="933">
        <v>95989.510957586972</v>
      </c>
      <c r="D81" s="933">
        <v>86266.577835811986</v>
      </c>
      <c r="E81" s="933">
        <v>92183.248286604095</v>
      </c>
      <c r="F81" s="935">
        <v>975.50806856997951</v>
      </c>
      <c r="G81" s="934">
        <v>1.0266992642226023</v>
      </c>
      <c r="H81" s="933">
        <v>5916.6704507921095</v>
      </c>
      <c r="I81" s="932">
        <v>6.8585895015484342</v>
      </c>
      <c r="Q81" s="917"/>
      <c r="R81" s="917"/>
      <c r="S81" s="917"/>
      <c r="T81" s="917"/>
      <c r="U81" s="917"/>
      <c r="V81" s="917"/>
    </row>
    <row r="82" spans="1:22">
      <c r="A82" s="936" t="s">
        <v>833</v>
      </c>
      <c r="B82" s="935">
        <v>454583.32727050001</v>
      </c>
      <c r="C82" s="933">
        <v>460190.60809652647</v>
      </c>
      <c r="D82" s="933">
        <v>476734.23794446321</v>
      </c>
      <c r="E82" s="933">
        <v>475087.15213361802</v>
      </c>
      <c r="F82" s="935">
        <v>5607.2808260264574</v>
      </c>
      <c r="G82" s="934">
        <v>1.2334990065946354</v>
      </c>
      <c r="H82" s="933">
        <v>-1647.0858108451939</v>
      </c>
      <c r="I82" s="932">
        <v>-0.34549350135768303</v>
      </c>
      <c r="Q82" s="917"/>
      <c r="R82" s="917"/>
      <c r="S82" s="917"/>
      <c r="T82" s="917"/>
      <c r="U82" s="917"/>
      <c r="V82" s="917"/>
    </row>
    <row r="83" spans="1:22">
      <c r="A83" s="936" t="s">
        <v>832</v>
      </c>
      <c r="B83" s="935">
        <v>111005.24112423194</v>
      </c>
      <c r="C83" s="933">
        <v>114755.28306837199</v>
      </c>
      <c r="D83" s="933">
        <v>118516.77932577202</v>
      </c>
      <c r="E83" s="933">
        <v>124149.15428959204</v>
      </c>
      <c r="F83" s="935">
        <v>3750.0419441400591</v>
      </c>
      <c r="G83" s="934">
        <v>3.3782566536143874</v>
      </c>
      <c r="H83" s="933">
        <v>5632.3749638200243</v>
      </c>
      <c r="I83" s="932">
        <v>4.7523861143223272</v>
      </c>
      <c r="Q83" s="917"/>
      <c r="R83" s="917"/>
      <c r="S83" s="917"/>
      <c r="T83" s="917"/>
      <c r="U83" s="917"/>
      <c r="V83" s="917"/>
    </row>
    <row r="84" spans="1:22" ht="13.8" thickBot="1">
      <c r="A84" s="936" t="s">
        <v>831</v>
      </c>
      <c r="B84" s="935">
        <v>2060.5856686400002</v>
      </c>
      <c r="C84" s="933">
        <v>2194.2903362900001</v>
      </c>
      <c r="D84" s="933">
        <v>2077.3765377594</v>
      </c>
      <c r="E84" s="933">
        <v>1946.2523148263997</v>
      </c>
      <c r="F84" s="933">
        <v>133.70466764999992</v>
      </c>
      <c r="G84" s="934">
        <v>6.4886730838153346</v>
      </c>
      <c r="H84" s="933">
        <v>-131.12422293300028</v>
      </c>
      <c r="I84" s="932">
        <v>-6.3120103914539811</v>
      </c>
      <c r="Q84" s="917"/>
      <c r="R84" s="917"/>
      <c r="S84" s="917"/>
      <c r="T84" s="917"/>
      <c r="U84" s="917"/>
      <c r="V84" s="917"/>
    </row>
    <row r="85" spans="1:22" ht="13.8" thickBot="1">
      <c r="A85" s="931" t="s">
        <v>830</v>
      </c>
      <c r="B85" s="930">
        <v>375243.39854299999</v>
      </c>
      <c r="C85" s="928">
        <v>397298.38455564022</v>
      </c>
      <c r="D85" s="928">
        <v>365634.18291208002</v>
      </c>
      <c r="E85" s="928">
        <v>356446.88989142008</v>
      </c>
      <c r="F85" s="928">
        <v>22054.986012640235</v>
      </c>
      <c r="G85" s="929">
        <v>5.877514727314491</v>
      </c>
      <c r="H85" s="928">
        <v>-9187.2930206599412</v>
      </c>
      <c r="I85" s="927">
        <v>-2.5127007949552431</v>
      </c>
      <c r="Q85" s="917"/>
      <c r="R85" s="917"/>
      <c r="S85" s="917"/>
      <c r="T85" s="917"/>
      <c r="U85" s="917"/>
      <c r="V85" s="917"/>
    </row>
    <row r="86" spans="1:22">
      <c r="A86" s="936" t="s">
        <v>829</v>
      </c>
      <c r="B86" s="935">
        <v>849.76812573000007</v>
      </c>
      <c r="C86" s="933">
        <v>5.9303293899999998</v>
      </c>
      <c r="D86" s="933">
        <v>287.92</v>
      </c>
      <c r="E86" s="933">
        <v>287.92</v>
      </c>
      <c r="F86" s="933">
        <v>-843.83779634000007</v>
      </c>
      <c r="G86" s="934">
        <v>-99.302123813492599</v>
      </c>
      <c r="H86" s="933">
        <v>0</v>
      </c>
      <c r="I86" s="932">
        <v>0</v>
      </c>
      <c r="Q86" s="917"/>
      <c r="R86" s="917"/>
      <c r="S86" s="917"/>
      <c r="T86" s="917"/>
      <c r="U86" s="917"/>
      <c r="V86" s="917"/>
    </row>
    <row r="87" spans="1:22">
      <c r="A87" s="941" t="s">
        <v>828</v>
      </c>
      <c r="B87" s="935">
        <v>1076.6562065500002</v>
      </c>
      <c r="C87" s="933">
        <v>83.024086550000007</v>
      </c>
      <c r="D87" s="933">
        <v>0</v>
      </c>
      <c r="E87" s="933">
        <v>20</v>
      </c>
      <c r="F87" s="935">
        <v>-993.63212000000021</v>
      </c>
      <c r="G87" s="934">
        <v>-92.288709613625002</v>
      </c>
      <c r="H87" s="933">
        <v>20</v>
      </c>
      <c r="I87" s="932"/>
      <c r="Q87" s="917"/>
      <c r="R87" s="917"/>
      <c r="S87" s="917"/>
      <c r="T87" s="917"/>
      <c r="U87" s="917"/>
      <c r="V87" s="917"/>
    </row>
    <row r="88" spans="1:22">
      <c r="A88" s="936" t="s">
        <v>827</v>
      </c>
      <c r="B88" s="935">
        <v>90.093030000000027</v>
      </c>
      <c r="C88" s="933">
        <v>89.993030000000019</v>
      </c>
      <c r="D88" s="933">
        <v>0</v>
      </c>
      <c r="E88" s="933">
        <v>0</v>
      </c>
      <c r="F88" s="935">
        <v>-0.10000000000000853</v>
      </c>
      <c r="G88" s="934">
        <v>-0.1109963778552109</v>
      </c>
      <c r="H88" s="933">
        <v>0</v>
      </c>
      <c r="I88" s="932"/>
      <c r="Q88" s="917"/>
      <c r="R88" s="917"/>
      <c r="S88" s="917"/>
      <c r="T88" s="917"/>
      <c r="U88" s="917"/>
      <c r="V88" s="917"/>
    </row>
    <row r="89" spans="1:22">
      <c r="A89" s="936" t="s">
        <v>826</v>
      </c>
      <c r="B89" s="935">
        <v>188994.51188383004</v>
      </c>
      <c r="C89" s="933">
        <v>189068.69732067001</v>
      </c>
      <c r="D89" s="933">
        <v>178554.94883626001</v>
      </c>
      <c r="E89" s="933">
        <v>175262.85907835999</v>
      </c>
      <c r="F89" s="935">
        <v>74.185436839965405</v>
      </c>
      <c r="G89" s="934">
        <v>3.9252693689626944E-2</v>
      </c>
      <c r="H89" s="933">
        <v>-3292.0897579000157</v>
      </c>
      <c r="I89" s="932">
        <v>-1.8437404168052247</v>
      </c>
      <c r="Q89" s="917"/>
      <c r="R89" s="917"/>
      <c r="S89" s="917"/>
      <c r="T89" s="917"/>
      <c r="U89" s="917"/>
      <c r="V89" s="917"/>
    </row>
    <row r="90" spans="1:22">
      <c r="A90" s="936" t="s">
        <v>825</v>
      </c>
      <c r="B90" s="935">
        <v>4377.4402298300001</v>
      </c>
      <c r="C90" s="933">
        <v>2383.85560291</v>
      </c>
      <c r="D90" s="933">
        <v>1270.8970442000004</v>
      </c>
      <c r="E90" s="933">
        <v>1360.4813774500001</v>
      </c>
      <c r="F90" s="935">
        <v>-1993.5846269200001</v>
      </c>
      <c r="G90" s="934">
        <v>-45.542246661296431</v>
      </c>
      <c r="H90" s="933">
        <v>89.584333249999645</v>
      </c>
      <c r="I90" s="932">
        <v>7.0489056260565039</v>
      </c>
      <c r="Q90" s="917"/>
      <c r="R90" s="917"/>
      <c r="S90" s="917"/>
      <c r="T90" s="917"/>
      <c r="U90" s="917"/>
      <c r="V90" s="917"/>
    </row>
    <row r="91" spans="1:22">
      <c r="A91" s="936" t="s">
        <v>824</v>
      </c>
      <c r="B91" s="935">
        <v>182.08962943999998</v>
      </c>
      <c r="C91" s="933">
        <v>1094.4014956100002</v>
      </c>
      <c r="D91" s="933">
        <v>270.21068404999983</v>
      </c>
      <c r="E91" s="933">
        <v>227.27483353</v>
      </c>
      <c r="F91" s="935">
        <v>912.31186617000026</v>
      </c>
      <c r="G91" s="934">
        <v>501.02351736105567</v>
      </c>
      <c r="H91" s="933">
        <v>-42.935850519999832</v>
      </c>
      <c r="I91" s="932">
        <v>-15.889767893876089</v>
      </c>
      <c r="Q91" s="917"/>
      <c r="R91" s="917"/>
      <c r="S91" s="917"/>
      <c r="T91" s="917"/>
      <c r="U91" s="917"/>
      <c r="V91" s="917"/>
    </row>
    <row r="92" spans="1:22">
      <c r="A92" s="936" t="s">
        <v>823</v>
      </c>
      <c r="B92" s="935">
        <v>5734.2205009500003</v>
      </c>
      <c r="C92" s="933">
        <v>6462.6206302499995</v>
      </c>
      <c r="D92" s="933">
        <v>3884.2218122899999</v>
      </c>
      <c r="E92" s="933">
        <v>4161.1301374899986</v>
      </c>
      <c r="F92" s="935">
        <v>728.40012929999921</v>
      </c>
      <c r="G92" s="934">
        <v>12.702687822683547</v>
      </c>
      <c r="H92" s="933">
        <v>276.90832519999867</v>
      </c>
      <c r="I92" s="932">
        <v>7.1290554088295819</v>
      </c>
      <c r="Q92" s="917"/>
      <c r="R92" s="917"/>
      <c r="S92" s="917"/>
      <c r="T92" s="917"/>
      <c r="U92" s="917"/>
      <c r="V92" s="917"/>
    </row>
    <row r="93" spans="1:22">
      <c r="A93" s="936" t="s">
        <v>822</v>
      </c>
      <c r="B93" s="935">
        <v>0</v>
      </c>
      <c r="C93" s="933">
        <v>0</v>
      </c>
      <c r="D93" s="933">
        <v>0</v>
      </c>
      <c r="E93" s="933">
        <v>0</v>
      </c>
      <c r="F93" s="940">
        <v>0</v>
      </c>
      <c r="G93" s="937"/>
      <c r="H93" s="939">
        <v>0</v>
      </c>
      <c r="I93" s="938"/>
      <c r="Q93" s="917"/>
      <c r="R93" s="917"/>
      <c r="S93" s="917"/>
      <c r="T93" s="917"/>
      <c r="U93" s="917"/>
      <c r="V93" s="917"/>
    </row>
    <row r="94" spans="1:22">
      <c r="A94" s="936" t="s">
        <v>821</v>
      </c>
      <c r="B94" s="935">
        <v>1223.96839826</v>
      </c>
      <c r="C94" s="933">
        <v>3622.5178138400001</v>
      </c>
      <c r="D94" s="933">
        <v>1543.2857772299999</v>
      </c>
      <c r="E94" s="933">
        <v>1594.3580599499999</v>
      </c>
      <c r="F94" s="935">
        <v>2398.5494155800002</v>
      </c>
      <c r="G94" s="934">
        <v>195.96497907869116</v>
      </c>
      <c r="H94" s="933">
        <v>51.072282719999976</v>
      </c>
      <c r="I94" s="932">
        <v>3.3093211557789495</v>
      </c>
      <c r="Q94" s="917"/>
      <c r="R94" s="917"/>
      <c r="S94" s="917"/>
      <c r="T94" s="917"/>
      <c r="U94" s="917"/>
      <c r="V94" s="917"/>
    </row>
    <row r="95" spans="1:22">
      <c r="A95" s="936" t="s">
        <v>820</v>
      </c>
      <c r="B95" s="935">
        <v>2270.7880850399997</v>
      </c>
      <c r="C95" s="933">
        <v>3604.3457695800012</v>
      </c>
      <c r="D95" s="933">
        <v>2335.9443358400022</v>
      </c>
      <c r="E95" s="933">
        <v>2587.8525381600002</v>
      </c>
      <c r="F95" s="935">
        <v>1333.5576845400014</v>
      </c>
      <c r="G95" s="934">
        <v>58.726646195015199</v>
      </c>
      <c r="H95" s="933">
        <v>251.90820231999805</v>
      </c>
      <c r="I95" s="932">
        <v>10.78399850779887</v>
      </c>
      <c r="Q95" s="917"/>
      <c r="R95" s="917"/>
      <c r="S95" s="917"/>
      <c r="T95" s="917"/>
      <c r="U95" s="917"/>
      <c r="V95" s="917"/>
    </row>
    <row r="96" spans="1:22">
      <c r="A96" s="936" t="s">
        <v>819</v>
      </c>
      <c r="B96" s="935">
        <v>150557.13206439998</v>
      </c>
      <c r="C96" s="933">
        <v>172797.50379845014</v>
      </c>
      <c r="D96" s="933">
        <v>165531.74765874006</v>
      </c>
      <c r="E96" s="933">
        <v>158856.52363315003</v>
      </c>
      <c r="F96" s="935">
        <v>22240.371734050161</v>
      </c>
      <c r="G96" s="934">
        <v>14.772047945584513</v>
      </c>
      <c r="H96" s="933">
        <v>-6675.2240255900251</v>
      </c>
      <c r="I96" s="932">
        <v>-4.0325944237305187</v>
      </c>
      <c r="Q96" s="917"/>
      <c r="R96" s="917"/>
      <c r="S96" s="917"/>
      <c r="T96" s="917"/>
      <c r="U96" s="917"/>
      <c r="V96" s="917"/>
    </row>
    <row r="97" spans="1:22" ht="13.8" thickBot="1">
      <c r="A97" s="936" t="s">
        <v>818</v>
      </c>
      <c r="B97" s="935">
        <v>19886.730388970002</v>
      </c>
      <c r="C97" s="933">
        <v>18085.494678389998</v>
      </c>
      <c r="D97" s="933">
        <v>11955.006763469999</v>
      </c>
      <c r="E97" s="933">
        <v>12088.490233330003</v>
      </c>
      <c r="F97" s="933">
        <v>-1801.2357105800038</v>
      </c>
      <c r="G97" s="934">
        <v>-9.0574753886090953</v>
      </c>
      <c r="H97" s="933">
        <v>133.48346986000433</v>
      </c>
      <c r="I97" s="932">
        <v>1.1165486770603892</v>
      </c>
      <c r="Q97" s="917"/>
      <c r="R97" s="917"/>
      <c r="S97" s="917"/>
      <c r="T97" s="917"/>
      <c r="U97" s="917"/>
      <c r="V97" s="917"/>
    </row>
    <row r="98" spans="1:22" ht="13.8" thickBot="1">
      <c r="A98" s="931" t="s">
        <v>817</v>
      </c>
      <c r="B98" s="930">
        <v>393406.98357483803</v>
      </c>
      <c r="C98" s="928">
        <v>403512.323556919</v>
      </c>
      <c r="D98" s="928">
        <v>407959.7015725724</v>
      </c>
      <c r="E98" s="928">
        <v>413743.7909414522</v>
      </c>
      <c r="F98" s="928">
        <v>10105.339982080972</v>
      </c>
      <c r="G98" s="929">
        <v>2.5686732579719518</v>
      </c>
      <c r="H98" s="928">
        <v>5784.0893688797951</v>
      </c>
      <c r="I98" s="927">
        <v>1.4178090008850683</v>
      </c>
      <c r="Q98" s="917"/>
      <c r="R98" s="917"/>
      <c r="S98" s="917"/>
      <c r="T98" s="917"/>
      <c r="U98" s="917"/>
      <c r="V98" s="917"/>
    </row>
    <row r="99" spans="1:22">
      <c r="A99" s="936" t="s">
        <v>816</v>
      </c>
      <c r="B99" s="935">
        <v>24784.338928025005</v>
      </c>
      <c r="C99" s="933">
        <v>24534.645119640496</v>
      </c>
      <c r="D99" s="933">
        <v>24402.538744022997</v>
      </c>
      <c r="E99" s="933">
        <v>24819.374516382002</v>
      </c>
      <c r="F99" s="933">
        <v>-249.69380838450888</v>
      </c>
      <c r="G99" s="934">
        <v>-1.0074660821482169</v>
      </c>
      <c r="H99" s="933">
        <v>416.8357723590052</v>
      </c>
      <c r="I99" s="932">
        <v>1.7081656000284082</v>
      </c>
      <c r="Q99" s="917"/>
      <c r="R99" s="917"/>
      <c r="S99" s="917"/>
      <c r="T99" s="917"/>
      <c r="U99" s="917"/>
      <c r="V99" s="917"/>
    </row>
    <row r="100" spans="1:22">
      <c r="A100" s="936" t="s">
        <v>815</v>
      </c>
      <c r="B100" s="935">
        <v>160311.7921200275</v>
      </c>
      <c r="C100" s="933">
        <v>163451.68000203258</v>
      </c>
      <c r="D100" s="933">
        <v>174891.33328001449</v>
      </c>
      <c r="E100" s="933">
        <v>179220.34813860321</v>
      </c>
      <c r="F100" s="935">
        <v>3139.8878820050741</v>
      </c>
      <c r="G100" s="934">
        <v>1.9586131752891887</v>
      </c>
      <c r="H100" s="933">
        <v>4329.0148585887218</v>
      </c>
      <c r="I100" s="932">
        <v>2.4752597955540976</v>
      </c>
      <c r="Q100" s="917"/>
      <c r="R100" s="917"/>
      <c r="S100" s="917"/>
      <c r="T100" s="917"/>
      <c r="U100" s="917"/>
      <c r="V100" s="917"/>
    </row>
    <row r="101" spans="1:22">
      <c r="A101" s="936" t="s">
        <v>814</v>
      </c>
      <c r="B101" s="935">
        <v>3299.4700516499997</v>
      </c>
      <c r="C101" s="933">
        <v>3379.5604315100004</v>
      </c>
      <c r="D101" s="933">
        <v>2658.2121369199999</v>
      </c>
      <c r="E101" s="933">
        <v>2994.9702272499999</v>
      </c>
      <c r="F101" s="935">
        <v>80.090379860000667</v>
      </c>
      <c r="G101" s="934">
        <v>2.4273710203839873</v>
      </c>
      <c r="H101" s="933">
        <v>336.75809032999996</v>
      </c>
      <c r="I101" s="932">
        <v>12.668593512637882</v>
      </c>
      <c r="Q101" s="917"/>
      <c r="R101" s="917"/>
      <c r="S101" s="917"/>
      <c r="T101" s="917"/>
      <c r="U101" s="917"/>
      <c r="V101" s="917"/>
    </row>
    <row r="102" spans="1:22">
      <c r="A102" s="936" t="s">
        <v>813</v>
      </c>
      <c r="B102" s="935">
        <v>5037.9285374300016</v>
      </c>
      <c r="C102" s="933">
        <v>4997.9627135399996</v>
      </c>
      <c r="D102" s="933">
        <v>7404.4717233299998</v>
      </c>
      <c r="E102" s="933">
        <v>7232.7531094299984</v>
      </c>
      <c r="F102" s="935">
        <v>-39.965823890001957</v>
      </c>
      <c r="G102" s="934">
        <v>-0.79329874556715563</v>
      </c>
      <c r="H102" s="933">
        <v>-171.7186139000014</v>
      </c>
      <c r="I102" s="932">
        <v>-2.3191203953004589</v>
      </c>
      <c r="Q102" s="917"/>
      <c r="R102" s="917"/>
      <c r="S102" s="917"/>
      <c r="T102" s="917"/>
      <c r="U102" s="917"/>
      <c r="V102" s="917"/>
    </row>
    <row r="103" spans="1:22">
      <c r="A103" s="936" t="s">
        <v>812</v>
      </c>
      <c r="B103" s="935">
        <v>56833.091212450003</v>
      </c>
      <c r="C103" s="933">
        <v>58838.343781569987</v>
      </c>
      <c r="D103" s="933">
        <v>64266.802731340016</v>
      </c>
      <c r="E103" s="933">
        <v>64974.330573139996</v>
      </c>
      <c r="F103" s="935">
        <v>2005.2525691199844</v>
      </c>
      <c r="G103" s="934">
        <v>3.5283186719935244</v>
      </c>
      <c r="H103" s="933">
        <v>707.5278417999798</v>
      </c>
      <c r="I103" s="932">
        <v>1.1009227341800689</v>
      </c>
      <c r="Q103" s="917"/>
      <c r="R103" s="917"/>
      <c r="S103" s="917"/>
      <c r="T103" s="917"/>
      <c r="U103" s="917"/>
      <c r="V103" s="917"/>
    </row>
    <row r="104" spans="1:22">
      <c r="A104" s="936" t="s">
        <v>811</v>
      </c>
      <c r="B104" s="935">
        <v>57081.57641139</v>
      </c>
      <c r="C104" s="933">
        <v>57140.629810920494</v>
      </c>
      <c r="D104" s="933">
        <v>58360.175798648488</v>
      </c>
      <c r="E104" s="933">
        <v>57978.5181847485</v>
      </c>
      <c r="F104" s="935">
        <v>59.053399530494062</v>
      </c>
      <c r="G104" s="934">
        <v>0.10345439499584425</v>
      </c>
      <c r="H104" s="933">
        <v>-381.65761389998806</v>
      </c>
      <c r="I104" s="932">
        <v>-0.65396926701654412</v>
      </c>
      <c r="Q104" s="917"/>
      <c r="R104" s="917"/>
      <c r="S104" s="917"/>
      <c r="T104" s="917"/>
      <c r="U104" s="917"/>
      <c r="V104" s="917"/>
    </row>
    <row r="105" spans="1:22">
      <c r="A105" s="936" t="s">
        <v>810</v>
      </c>
      <c r="B105" s="935">
        <v>15397.758587809998</v>
      </c>
      <c r="C105" s="933">
        <v>15640.798973249999</v>
      </c>
      <c r="D105" s="933">
        <v>11853.236898690002</v>
      </c>
      <c r="E105" s="933">
        <v>11485.810137049999</v>
      </c>
      <c r="F105" s="935">
        <v>243.04038544000105</v>
      </c>
      <c r="G105" s="934">
        <v>1.5784140532792206</v>
      </c>
      <c r="H105" s="933">
        <v>-367.42676164000295</v>
      </c>
      <c r="I105" s="932">
        <v>-3.0998010482740819</v>
      </c>
      <c r="Q105" s="917"/>
      <c r="R105" s="917"/>
      <c r="S105" s="917"/>
      <c r="T105" s="917"/>
      <c r="U105" s="917"/>
      <c r="V105" s="917"/>
    </row>
    <row r="106" spans="1:22" ht="13.8" thickBot="1">
      <c r="A106" s="936" t="s">
        <v>809</v>
      </c>
      <c r="B106" s="935">
        <v>70661.027726055501</v>
      </c>
      <c r="C106" s="933">
        <v>75528.702724455463</v>
      </c>
      <c r="D106" s="933">
        <v>64122.93025960635</v>
      </c>
      <c r="E106" s="933">
        <v>65037.686054848498</v>
      </c>
      <c r="F106" s="933">
        <v>4867.6749983999616</v>
      </c>
      <c r="G106" s="937">
        <v>6.8887690358416034</v>
      </c>
      <c r="H106" s="933">
        <v>914.75579524214845</v>
      </c>
      <c r="I106" s="932">
        <v>1.4265658034320843</v>
      </c>
      <c r="Q106" s="917"/>
      <c r="R106" s="917"/>
      <c r="S106" s="917"/>
      <c r="T106" s="917"/>
      <c r="U106" s="917"/>
      <c r="V106" s="917"/>
    </row>
    <row r="107" spans="1:22" ht="13.8" thickBot="1">
      <c r="A107" s="931" t="s">
        <v>808</v>
      </c>
      <c r="B107" s="930">
        <v>867484.72511350934</v>
      </c>
      <c r="C107" s="928">
        <v>888565.26137881144</v>
      </c>
      <c r="D107" s="928">
        <v>926396.32965993101</v>
      </c>
      <c r="E107" s="928">
        <v>940704.8753216858</v>
      </c>
      <c r="F107" s="928">
        <v>21080.5362653021</v>
      </c>
      <c r="G107" s="929">
        <v>2.4300757875066603</v>
      </c>
      <c r="H107" s="928">
        <v>14308.54566175479</v>
      </c>
      <c r="I107" s="927">
        <v>1.5445382503843994</v>
      </c>
      <c r="Q107" s="917"/>
      <c r="R107" s="917"/>
      <c r="S107" s="917"/>
      <c r="T107" s="917"/>
      <c r="U107" s="917"/>
      <c r="V107" s="917"/>
    </row>
    <row r="108" spans="1:22">
      <c r="A108" s="936" t="s">
        <v>807</v>
      </c>
      <c r="B108" s="935">
        <v>53272.402668740018</v>
      </c>
      <c r="C108" s="933">
        <v>52543.308332403001</v>
      </c>
      <c r="D108" s="933">
        <v>70761.049504129958</v>
      </c>
      <c r="E108" s="933">
        <v>54783.108524610027</v>
      </c>
      <c r="F108" s="933">
        <v>-729.09433633701701</v>
      </c>
      <c r="G108" s="934">
        <v>-1.3686154553056153</v>
      </c>
      <c r="H108" s="933">
        <v>-15977.940979519932</v>
      </c>
      <c r="I108" s="932">
        <v>-22.580135669959759</v>
      </c>
      <c r="Q108" s="917"/>
      <c r="R108" s="917"/>
      <c r="S108" s="917"/>
      <c r="T108" s="917"/>
      <c r="U108" s="917"/>
      <c r="V108" s="917"/>
    </row>
    <row r="109" spans="1:22">
      <c r="A109" s="936" t="s">
        <v>806</v>
      </c>
      <c r="B109" s="935">
        <v>48072.017453089997</v>
      </c>
      <c r="C109" s="933">
        <v>41341.093124880004</v>
      </c>
      <c r="D109" s="933">
        <v>41624.740397151007</v>
      </c>
      <c r="E109" s="933">
        <v>38101.602454711006</v>
      </c>
      <c r="F109" s="935">
        <v>-6730.9243282099924</v>
      </c>
      <c r="G109" s="934">
        <v>-14.001751299034234</v>
      </c>
      <c r="H109" s="933">
        <v>-3523.1379424400002</v>
      </c>
      <c r="I109" s="932">
        <v>-8.4640478446831118</v>
      </c>
      <c r="Q109" s="917"/>
      <c r="R109" s="917"/>
      <c r="S109" s="917"/>
      <c r="T109" s="917"/>
      <c r="U109" s="917"/>
      <c r="V109" s="917"/>
    </row>
    <row r="110" spans="1:22">
      <c r="A110" s="936" t="s">
        <v>805</v>
      </c>
      <c r="B110" s="935">
        <v>64046.621803752489</v>
      </c>
      <c r="C110" s="933">
        <v>63139.137894722517</v>
      </c>
      <c r="D110" s="933">
        <v>68280.895142202498</v>
      </c>
      <c r="E110" s="933">
        <v>68607.566210752499</v>
      </c>
      <c r="F110" s="935">
        <v>-907.48390902997198</v>
      </c>
      <c r="G110" s="934">
        <v>-1.4169114365010935</v>
      </c>
      <c r="H110" s="933">
        <v>326.6710685500002</v>
      </c>
      <c r="I110" s="932">
        <v>0.47842235792262483</v>
      </c>
      <c r="Q110" s="917"/>
      <c r="R110" s="917"/>
      <c r="S110" s="917"/>
      <c r="T110" s="917"/>
      <c r="U110" s="917"/>
      <c r="V110" s="917"/>
    </row>
    <row r="111" spans="1:22">
      <c r="A111" s="936" t="s">
        <v>804</v>
      </c>
      <c r="B111" s="935">
        <v>3437.0057838369949</v>
      </c>
      <c r="C111" s="933">
        <v>3553.6629989629987</v>
      </c>
      <c r="D111" s="933">
        <v>4631.4481023175013</v>
      </c>
      <c r="E111" s="933">
        <v>5093.3493550078019</v>
      </c>
      <c r="F111" s="933">
        <v>116.65721512600385</v>
      </c>
      <c r="G111" s="934">
        <v>3.394152424025612</v>
      </c>
      <c r="H111" s="933">
        <v>461.90125269030068</v>
      </c>
      <c r="I111" s="932">
        <v>9.9731497036353023</v>
      </c>
      <c r="Q111" s="917"/>
      <c r="R111" s="917"/>
      <c r="S111" s="917"/>
      <c r="T111" s="917"/>
      <c r="U111" s="917"/>
      <c r="V111" s="917"/>
    </row>
    <row r="112" spans="1:22" ht="16.2" thickBot="1">
      <c r="A112" s="936" t="s">
        <v>803</v>
      </c>
      <c r="B112" s="935">
        <v>698656.67740408995</v>
      </c>
      <c r="C112" s="933">
        <v>727988.05902784283</v>
      </c>
      <c r="D112" s="933">
        <v>741098.1965141301</v>
      </c>
      <c r="E112" s="933">
        <v>774119.24877660442</v>
      </c>
      <c r="F112" s="933">
        <v>29331.381623752881</v>
      </c>
      <c r="G112" s="934">
        <v>4.1982539596895831</v>
      </c>
      <c r="H112" s="933">
        <v>33021.052262474317</v>
      </c>
      <c r="I112" s="932">
        <v>4.4556918931652971</v>
      </c>
      <c r="Q112" s="917"/>
      <c r="R112" s="917"/>
      <c r="S112" s="917"/>
      <c r="T112" s="917"/>
      <c r="U112" s="917"/>
      <c r="V112" s="917"/>
    </row>
    <row r="113" spans="1:22" ht="13.8" thickBot="1">
      <c r="A113" s="931" t="s">
        <v>802</v>
      </c>
      <c r="B113" s="930">
        <v>1125.20287833</v>
      </c>
      <c r="C113" s="928">
        <v>1125.20287833</v>
      </c>
      <c r="D113" s="928">
        <v>1126.5479569000001</v>
      </c>
      <c r="E113" s="928">
        <v>1221.0680570700001</v>
      </c>
      <c r="F113" s="928">
        <v>0</v>
      </c>
      <c r="G113" s="929">
        <v>0</v>
      </c>
      <c r="H113" s="928">
        <v>94.520100169999978</v>
      </c>
      <c r="I113" s="927">
        <v>8.390242030183737</v>
      </c>
      <c r="Q113" s="917"/>
      <c r="R113" s="917"/>
      <c r="S113" s="917"/>
      <c r="T113" s="917"/>
      <c r="U113" s="917"/>
      <c r="V113" s="917"/>
    </row>
    <row r="114" spans="1:22" ht="13.8" thickBot="1">
      <c r="A114" s="926" t="s">
        <v>801</v>
      </c>
      <c r="B114" s="925">
        <v>421706.1227946892</v>
      </c>
      <c r="C114" s="925">
        <v>346700.11225683882</v>
      </c>
      <c r="D114" s="925">
        <v>335784.58901760267</v>
      </c>
      <c r="E114" s="925">
        <v>324198.95402008982</v>
      </c>
      <c r="F114" s="923">
        <v>-75006.010537850379</v>
      </c>
      <c r="G114" s="924">
        <v>-17.786322389814487</v>
      </c>
      <c r="H114" s="923">
        <v>-11585.634997512854</v>
      </c>
      <c r="I114" s="922">
        <v>-3.4503176668734805</v>
      </c>
      <c r="Q114" s="917"/>
      <c r="R114" s="917"/>
      <c r="S114" s="917"/>
      <c r="T114" s="917"/>
      <c r="U114" s="917"/>
      <c r="V114" s="917"/>
    </row>
    <row r="115" spans="1:22" ht="13.8" thickBot="1">
      <c r="A115" s="921" t="s">
        <v>800</v>
      </c>
      <c r="B115" s="919">
        <v>4709130.0502731279</v>
      </c>
      <c r="C115" s="919">
        <v>4730245.6253740797</v>
      </c>
      <c r="D115" s="919">
        <v>4879279.2241637018</v>
      </c>
      <c r="E115" s="919">
        <v>4910462.5395587385</v>
      </c>
      <c r="F115" s="919">
        <v>21115.475100950862</v>
      </c>
      <c r="G115" s="920">
        <v>0.44839439292457367</v>
      </c>
      <c r="H115" s="919">
        <v>31183.315395035817</v>
      </c>
      <c r="I115" s="918">
        <v>0.6390967592222716</v>
      </c>
      <c r="Q115" s="917"/>
      <c r="R115" s="917"/>
    </row>
    <row r="116" spans="1:22" ht="13.8" thickTop="1">
      <c r="A116" s="916" t="s">
        <v>687</v>
      </c>
      <c r="B116" s="915"/>
      <c r="C116" s="915"/>
      <c r="D116" s="915"/>
      <c r="E116" s="915"/>
    </row>
    <row r="117" spans="1:22">
      <c r="A117" s="3424" t="s">
        <v>799</v>
      </c>
      <c r="B117" s="3424"/>
      <c r="C117" s="3424"/>
      <c r="D117" s="3424"/>
      <c r="E117" s="3424"/>
      <c r="F117" s="3424"/>
      <c r="G117" s="3424"/>
      <c r="H117" s="3424"/>
      <c r="I117" s="3424"/>
    </row>
    <row r="118" spans="1:22">
      <c r="A118" s="914" t="s">
        <v>2032</v>
      </c>
    </row>
  </sheetData>
  <mergeCells count="14">
    <mergeCell ref="C6:C7"/>
    <mergeCell ref="D6:D7"/>
    <mergeCell ref="E6:E7"/>
    <mergeCell ref="H6:I6"/>
    <mergeCell ref="A117:I117"/>
    <mergeCell ref="A5:A7"/>
    <mergeCell ref="F5:I5"/>
    <mergeCell ref="F6:G6"/>
    <mergeCell ref="B6:B7"/>
    <mergeCell ref="H4:I4"/>
    <mergeCell ref="A1:I1"/>
    <mergeCell ref="A2:I2"/>
    <mergeCell ref="A3:I3"/>
    <mergeCell ref="Q4:R4"/>
  </mergeCells>
  <pageMargins left="0.7" right="0.43" top="0.39" bottom="0.45" header="0.3" footer="0.3"/>
  <pageSetup scale="5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topLeftCell="A33" zoomScale="86" zoomScaleNormal="86" workbookViewId="0">
      <selection activeCell="L15" sqref="L15"/>
    </sheetView>
  </sheetViews>
  <sheetFormatPr defaultRowHeight="15.6"/>
  <cols>
    <col min="1" max="1" width="44.5546875" style="680" customWidth="1"/>
    <col min="2" max="5" width="10.6640625" style="680" bestFit="1" customWidth="1"/>
    <col min="6" max="6" width="9.5546875" style="680" bestFit="1" customWidth="1"/>
    <col min="7" max="7" width="14.6640625" style="680" bestFit="1" customWidth="1"/>
    <col min="8" max="8" width="10" style="680" bestFit="1" customWidth="1"/>
    <col min="9" max="9" width="14.6640625" style="680" bestFit="1" customWidth="1"/>
    <col min="10" max="256" width="8.88671875" style="680"/>
    <col min="257" max="257" width="34.44140625" style="680" bestFit="1" customWidth="1"/>
    <col min="258" max="258" width="12.5546875" style="680" bestFit="1" customWidth="1"/>
    <col min="259" max="260" width="9.44140625" style="680" bestFit="1" customWidth="1"/>
    <col min="261" max="262" width="8.88671875" style="680"/>
    <col min="263" max="263" width="7.33203125" style="680" bestFit="1" customWidth="1"/>
    <col min="264" max="264" width="9.5546875" style="680" customWidth="1"/>
    <col min="265" max="265" width="7.33203125" style="680" bestFit="1" customWidth="1"/>
    <col min="266" max="512" width="8.88671875" style="680"/>
    <col min="513" max="513" width="34.44140625" style="680" bestFit="1" customWidth="1"/>
    <col min="514" max="514" width="12.5546875" style="680" bestFit="1" customWidth="1"/>
    <col min="515" max="516" width="9.44140625" style="680" bestFit="1" customWidth="1"/>
    <col min="517" max="518" width="8.88671875" style="680"/>
    <col min="519" max="519" width="7.33203125" style="680" bestFit="1" customWidth="1"/>
    <col min="520" max="520" width="9.5546875" style="680" customWidth="1"/>
    <col min="521" max="521" width="7.33203125" style="680" bestFit="1" customWidth="1"/>
    <col min="522" max="768" width="8.88671875" style="680"/>
    <col min="769" max="769" width="34.44140625" style="680" bestFit="1" customWidth="1"/>
    <col min="770" max="770" width="12.5546875" style="680" bestFit="1" customWidth="1"/>
    <col min="771" max="772" width="9.44140625" style="680" bestFit="1" customWidth="1"/>
    <col min="773" max="774" width="8.88671875" style="680"/>
    <col min="775" max="775" width="7.33203125" style="680" bestFit="1" customWidth="1"/>
    <col min="776" max="776" width="9.5546875" style="680" customWidth="1"/>
    <col min="777" max="777" width="7.33203125" style="680" bestFit="1" customWidth="1"/>
    <col min="778" max="1024" width="8.88671875" style="680"/>
    <col min="1025" max="1025" width="34.44140625" style="680" bestFit="1" customWidth="1"/>
    <col min="1026" max="1026" width="12.5546875" style="680" bestFit="1" customWidth="1"/>
    <col min="1027" max="1028" width="9.44140625" style="680" bestFit="1" customWidth="1"/>
    <col min="1029" max="1030" width="8.88671875" style="680"/>
    <col min="1031" max="1031" width="7.33203125" style="680" bestFit="1" customWidth="1"/>
    <col min="1032" max="1032" width="9.5546875" style="680" customWidth="1"/>
    <col min="1033" max="1033" width="7.33203125" style="680" bestFit="1" customWidth="1"/>
    <col min="1034" max="1280" width="8.88671875" style="680"/>
    <col min="1281" max="1281" width="34.44140625" style="680" bestFit="1" customWidth="1"/>
    <col min="1282" max="1282" width="12.5546875" style="680" bestFit="1" customWidth="1"/>
    <col min="1283" max="1284" width="9.44140625" style="680" bestFit="1" customWidth="1"/>
    <col min="1285" max="1286" width="8.88671875" style="680"/>
    <col min="1287" max="1287" width="7.33203125" style="680" bestFit="1" customWidth="1"/>
    <col min="1288" max="1288" width="9.5546875" style="680" customWidth="1"/>
    <col min="1289" max="1289" width="7.33203125" style="680" bestFit="1" customWidth="1"/>
    <col min="1290" max="1536" width="8.88671875" style="680"/>
    <col min="1537" max="1537" width="34.44140625" style="680" bestFit="1" customWidth="1"/>
    <col min="1538" max="1538" width="12.5546875" style="680" bestFit="1" customWidth="1"/>
    <col min="1539" max="1540" width="9.44140625" style="680" bestFit="1" customWidth="1"/>
    <col min="1541" max="1542" width="8.88671875" style="680"/>
    <col min="1543" max="1543" width="7.33203125" style="680" bestFit="1" customWidth="1"/>
    <col min="1544" max="1544" width="9.5546875" style="680" customWidth="1"/>
    <col min="1545" max="1545" width="7.33203125" style="680" bestFit="1" customWidth="1"/>
    <col min="1546" max="1792" width="8.88671875" style="680"/>
    <col min="1793" max="1793" width="34.44140625" style="680" bestFit="1" customWidth="1"/>
    <col min="1794" max="1794" width="12.5546875" style="680" bestFit="1" customWidth="1"/>
    <col min="1795" max="1796" width="9.44140625" style="680" bestFit="1" customWidth="1"/>
    <col min="1797" max="1798" width="8.88671875" style="680"/>
    <col min="1799" max="1799" width="7.33203125" style="680" bestFit="1" customWidth="1"/>
    <col min="1800" max="1800" width="9.5546875" style="680" customWidth="1"/>
    <col min="1801" max="1801" width="7.33203125" style="680" bestFit="1" customWidth="1"/>
    <col min="1802" max="2048" width="8.88671875" style="680"/>
    <col min="2049" max="2049" width="34.44140625" style="680" bestFit="1" customWidth="1"/>
    <col min="2050" max="2050" width="12.5546875" style="680" bestFit="1" customWidth="1"/>
    <col min="2051" max="2052" width="9.44140625" style="680" bestFit="1" customWidth="1"/>
    <col min="2053" max="2054" width="8.88671875" style="680"/>
    <col min="2055" max="2055" width="7.33203125" style="680" bestFit="1" customWidth="1"/>
    <col min="2056" max="2056" width="9.5546875" style="680" customWidth="1"/>
    <col min="2057" max="2057" width="7.33203125" style="680" bestFit="1" customWidth="1"/>
    <col min="2058" max="2304" width="8.88671875" style="680"/>
    <col min="2305" max="2305" width="34.44140625" style="680" bestFit="1" customWidth="1"/>
    <col min="2306" max="2306" width="12.5546875" style="680" bestFit="1" customWidth="1"/>
    <col min="2307" max="2308" width="9.44140625" style="680" bestFit="1" customWidth="1"/>
    <col min="2309" max="2310" width="8.88671875" style="680"/>
    <col min="2311" max="2311" width="7.33203125" style="680" bestFit="1" customWidth="1"/>
    <col min="2312" max="2312" width="9.5546875" style="680" customWidth="1"/>
    <col min="2313" max="2313" width="7.33203125" style="680" bestFit="1" customWidth="1"/>
    <col min="2314" max="2560" width="8.88671875" style="680"/>
    <col min="2561" max="2561" width="34.44140625" style="680" bestFit="1" customWidth="1"/>
    <col min="2562" max="2562" width="12.5546875" style="680" bestFit="1" customWidth="1"/>
    <col min="2563" max="2564" width="9.44140625" style="680" bestFit="1" customWidth="1"/>
    <col min="2565" max="2566" width="8.88671875" style="680"/>
    <col min="2567" max="2567" width="7.33203125" style="680" bestFit="1" customWidth="1"/>
    <col min="2568" max="2568" width="9.5546875" style="680" customWidth="1"/>
    <col min="2569" max="2569" width="7.33203125" style="680" bestFit="1" customWidth="1"/>
    <col min="2570" max="2816" width="8.88671875" style="680"/>
    <col min="2817" max="2817" width="34.44140625" style="680" bestFit="1" customWidth="1"/>
    <col min="2818" max="2818" width="12.5546875" style="680" bestFit="1" customWidth="1"/>
    <col min="2819" max="2820" width="9.44140625" style="680" bestFit="1" customWidth="1"/>
    <col min="2821" max="2822" width="8.88671875" style="680"/>
    <col min="2823" max="2823" width="7.33203125" style="680" bestFit="1" customWidth="1"/>
    <col min="2824" max="2824" width="9.5546875" style="680" customWidth="1"/>
    <col min="2825" max="2825" width="7.33203125" style="680" bestFit="1" customWidth="1"/>
    <col min="2826" max="3072" width="8.88671875" style="680"/>
    <col min="3073" max="3073" width="34.44140625" style="680" bestFit="1" customWidth="1"/>
    <col min="3074" max="3074" width="12.5546875" style="680" bestFit="1" customWidth="1"/>
    <col min="3075" max="3076" width="9.44140625" style="680" bestFit="1" customWidth="1"/>
    <col min="3077" max="3078" width="8.88671875" style="680"/>
    <col min="3079" max="3079" width="7.33203125" style="680" bestFit="1" customWidth="1"/>
    <col min="3080" max="3080" width="9.5546875" style="680" customWidth="1"/>
    <col min="3081" max="3081" width="7.33203125" style="680" bestFit="1" customWidth="1"/>
    <col min="3082" max="3328" width="8.88671875" style="680"/>
    <col min="3329" max="3329" width="34.44140625" style="680" bestFit="1" customWidth="1"/>
    <col min="3330" max="3330" width="12.5546875" style="680" bestFit="1" customWidth="1"/>
    <col min="3331" max="3332" width="9.44140625" style="680" bestFit="1" customWidth="1"/>
    <col min="3333" max="3334" width="8.88671875" style="680"/>
    <col min="3335" max="3335" width="7.33203125" style="680" bestFit="1" customWidth="1"/>
    <col min="3336" max="3336" width="9.5546875" style="680" customWidth="1"/>
    <col min="3337" max="3337" width="7.33203125" style="680" bestFit="1" customWidth="1"/>
    <col min="3338" max="3584" width="8.88671875" style="680"/>
    <col min="3585" max="3585" width="34.44140625" style="680" bestFit="1" customWidth="1"/>
    <col min="3586" max="3586" width="12.5546875" style="680" bestFit="1" customWidth="1"/>
    <col min="3587" max="3588" width="9.44140625" style="680" bestFit="1" customWidth="1"/>
    <col min="3589" max="3590" width="8.88671875" style="680"/>
    <col min="3591" max="3591" width="7.33203125" style="680" bestFit="1" customWidth="1"/>
    <col min="3592" max="3592" width="9.5546875" style="680" customWidth="1"/>
    <col min="3593" max="3593" width="7.33203125" style="680" bestFit="1" customWidth="1"/>
    <col min="3594" max="3840" width="8.88671875" style="680"/>
    <col min="3841" max="3841" width="34.44140625" style="680" bestFit="1" customWidth="1"/>
    <col min="3842" max="3842" width="12.5546875" style="680" bestFit="1" customWidth="1"/>
    <col min="3843" max="3844" width="9.44140625" style="680" bestFit="1" customWidth="1"/>
    <col min="3845" max="3846" width="8.88671875" style="680"/>
    <col min="3847" max="3847" width="7.33203125" style="680" bestFit="1" customWidth="1"/>
    <col min="3848" max="3848" width="9.5546875" style="680" customWidth="1"/>
    <col min="3849" max="3849" width="7.33203125" style="680" bestFit="1" customWidth="1"/>
    <col min="3850" max="4096" width="8.88671875" style="680"/>
    <col min="4097" max="4097" width="34.44140625" style="680" bestFit="1" customWidth="1"/>
    <col min="4098" max="4098" width="12.5546875" style="680" bestFit="1" customWidth="1"/>
    <col min="4099" max="4100" width="9.44140625" style="680" bestFit="1" customWidth="1"/>
    <col min="4101" max="4102" width="8.88671875" style="680"/>
    <col min="4103" max="4103" width="7.33203125" style="680" bestFit="1" customWidth="1"/>
    <col min="4104" max="4104" width="9.5546875" style="680" customWidth="1"/>
    <col min="4105" max="4105" width="7.33203125" style="680" bestFit="1" customWidth="1"/>
    <col min="4106" max="4352" width="8.88671875" style="680"/>
    <col min="4353" max="4353" width="34.44140625" style="680" bestFit="1" customWidth="1"/>
    <col min="4354" max="4354" width="12.5546875" style="680" bestFit="1" customWidth="1"/>
    <col min="4355" max="4356" width="9.44140625" style="680" bestFit="1" customWidth="1"/>
    <col min="4357" max="4358" width="8.88671875" style="680"/>
    <col min="4359" max="4359" width="7.33203125" style="680" bestFit="1" customWidth="1"/>
    <col min="4360" max="4360" width="9.5546875" style="680" customWidth="1"/>
    <col min="4361" max="4361" width="7.33203125" style="680" bestFit="1" customWidth="1"/>
    <col min="4362" max="4608" width="8.88671875" style="680"/>
    <col min="4609" max="4609" width="34.44140625" style="680" bestFit="1" customWidth="1"/>
    <col min="4610" max="4610" width="12.5546875" style="680" bestFit="1" customWidth="1"/>
    <col min="4611" max="4612" width="9.44140625" style="680" bestFit="1" customWidth="1"/>
    <col min="4613" max="4614" width="8.88671875" style="680"/>
    <col min="4615" max="4615" width="7.33203125" style="680" bestFit="1" customWidth="1"/>
    <col min="4616" max="4616" width="9.5546875" style="680" customWidth="1"/>
    <col min="4617" max="4617" width="7.33203125" style="680" bestFit="1" customWidth="1"/>
    <col min="4618" max="4864" width="8.88671875" style="680"/>
    <col min="4865" max="4865" width="34.44140625" style="680" bestFit="1" customWidth="1"/>
    <col min="4866" max="4866" width="12.5546875" style="680" bestFit="1" customWidth="1"/>
    <col min="4867" max="4868" width="9.44140625" style="680" bestFit="1" customWidth="1"/>
    <col min="4869" max="4870" width="8.88671875" style="680"/>
    <col min="4871" max="4871" width="7.33203125" style="680" bestFit="1" customWidth="1"/>
    <col min="4872" max="4872" width="9.5546875" style="680" customWidth="1"/>
    <col min="4873" max="4873" width="7.33203125" style="680" bestFit="1" customWidth="1"/>
    <col min="4874" max="5120" width="8.88671875" style="680"/>
    <col min="5121" max="5121" width="34.44140625" style="680" bestFit="1" customWidth="1"/>
    <col min="5122" max="5122" width="12.5546875" style="680" bestFit="1" customWidth="1"/>
    <col min="5123" max="5124" width="9.44140625" style="680" bestFit="1" customWidth="1"/>
    <col min="5125" max="5126" width="8.88671875" style="680"/>
    <col min="5127" max="5127" width="7.33203125" style="680" bestFit="1" customWidth="1"/>
    <col min="5128" max="5128" width="9.5546875" style="680" customWidth="1"/>
    <col min="5129" max="5129" width="7.33203125" style="680" bestFit="1" customWidth="1"/>
    <col min="5130" max="5376" width="8.88671875" style="680"/>
    <col min="5377" max="5377" width="34.44140625" style="680" bestFit="1" customWidth="1"/>
    <col min="5378" max="5378" width="12.5546875" style="680" bestFit="1" customWidth="1"/>
    <col min="5379" max="5380" width="9.44140625" style="680" bestFit="1" customWidth="1"/>
    <col min="5381" max="5382" width="8.88671875" style="680"/>
    <col min="5383" max="5383" width="7.33203125" style="680" bestFit="1" customWidth="1"/>
    <col min="5384" max="5384" width="9.5546875" style="680" customWidth="1"/>
    <col min="5385" max="5385" width="7.33203125" style="680" bestFit="1" customWidth="1"/>
    <col min="5386" max="5632" width="8.88671875" style="680"/>
    <col min="5633" max="5633" width="34.44140625" style="680" bestFit="1" customWidth="1"/>
    <col min="5634" max="5634" width="12.5546875" style="680" bestFit="1" customWidth="1"/>
    <col min="5635" max="5636" width="9.44140625" style="680" bestFit="1" customWidth="1"/>
    <col min="5637" max="5638" width="8.88671875" style="680"/>
    <col min="5639" max="5639" width="7.33203125" style="680" bestFit="1" customWidth="1"/>
    <col min="5640" max="5640" width="9.5546875" style="680" customWidth="1"/>
    <col min="5641" max="5641" width="7.33203125" style="680" bestFit="1" customWidth="1"/>
    <col min="5642" max="5888" width="8.88671875" style="680"/>
    <col min="5889" max="5889" width="34.44140625" style="680" bestFit="1" customWidth="1"/>
    <col min="5890" max="5890" width="12.5546875" style="680" bestFit="1" customWidth="1"/>
    <col min="5891" max="5892" width="9.44140625" style="680" bestFit="1" customWidth="1"/>
    <col min="5893" max="5894" width="8.88671875" style="680"/>
    <col min="5895" max="5895" width="7.33203125" style="680" bestFit="1" customWidth="1"/>
    <col min="5896" max="5896" width="9.5546875" style="680" customWidth="1"/>
    <col min="5897" max="5897" width="7.33203125" style="680" bestFit="1" customWidth="1"/>
    <col min="5898" max="6144" width="8.88671875" style="680"/>
    <col min="6145" max="6145" width="34.44140625" style="680" bestFit="1" customWidth="1"/>
    <col min="6146" max="6146" width="12.5546875" style="680" bestFit="1" customWidth="1"/>
    <col min="6147" max="6148" width="9.44140625" style="680" bestFit="1" customWidth="1"/>
    <col min="6149" max="6150" width="8.88671875" style="680"/>
    <col min="6151" max="6151" width="7.33203125" style="680" bestFit="1" customWidth="1"/>
    <col min="6152" max="6152" width="9.5546875" style="680" customWidth="1"/>
    <col min="6153" max="6153" width="7.33203125" style="680" bestFit="1" customWidth="1"/>
    <col min="6154" max="6400" width="8.88671875" style="680"/>
    <col min="6401" max="6401" width="34.44140625" style="680" bestFit="1" customWidth="1"/>
    <col min="6402" max="6402" width="12.5546875" style="680" bestFit="1" customWidth="1"/>
    <col min="6403" max="6404" width="9.44140625" style="680" bestFit="1" customWidth="1"/>
    <col min="6405" max="6406" width="8.88671875" style="680"/>
    <col min="6407" max="6407" width="7.33203125" style="680" bestFit="1" customWidth="1"/>
    <col min="6408" max="6408" width="9.5546875" style="680" customWidth="1"/>
    <col min="6409" max="6409" width="7.33203125" style="680" bestFit="1" customWidth="1"/>
    <col min="6410" max="6656" width="8.88671875" style="680"/>
    <col min="6657" max="6657" width="34.44140625" style="680" bestFit="1" customWidth="1"/>
    <col min="6658" max="6658" width="12.5546875" style="680" bestFit="1" customWidth="1"/>
    <col min="6659" max="6660" width="9.44140625" style="680" bestFit="1" customWidth="1"/>
    <col min="6661" max="6662" width="8.88671875" style="680"/>
    <col min="6663" max="6663" width="7.33203125" style="680" bestFit="1" customWidth="1"/>
    <col min="6664" max="6664" width="9.5546875" style="680" customWidth="1"/>
    <col min="6665" max="6665" width="7.33203125" style="680" bestFit="1" customWidth="1"/>
    <col min="6666" max="6912" width="8.88671875" style="680"/>
    <col min="6913" max="6913" width="34.44140625" style="680" bestFit="1" customWidth="1"/>
    <col min="6914" max="6914" width="12.5546875" style="680" bestFit="1" customWidth="1"/>
    <col min="6915" max="6916" width="9.44140625" style="680" bestFit="1" customWidth="1"/>
    <col min="6917" max="6918" width="8.88671875" style="680"/>
    <col min="6919" max="6919" width="7.33203125" style="680" bestFit="1" customWidth="1"/>
    <col min="6920" max="6920" width="9.5546875" style="680" customWidth="1"/>
    <col min="6921" max="6921" width="7.33203125" style="680" bestFit="1" customWidth="1"/>
    <col min="6922" max="7168" width="8.88671875" style="680"/>
    <col min="7169" max="7169" width="34.44140625" style="680" bestFit="1" customWidth="1"/>
    <col min="7170" max="7170" width="12.5546875" style="680" bestFit="1" customWidth="1"/>
    <col min="7171" max="7172" width="9.44140625" style="680" bestFit="1" customWidth="1"/>
    <col min="7173" max="7174" width="8.88671875" style="680"/>
    <col min="7175" max="7175" width="7.33203125" style="680" bestFit="1" customWidth="1"/>
    <col min="7176" max="7176" width="9.5546875" style="680" customWidth="1"/>
    <col min="7177" max="7177" width="7.33203125" style="680" bestFit="1" customWidth="1"/>
    <col min="7178" max="7424" width="8.88671875" style="680"/>
    <col min="7425" max="7425" width="34.44140625" style="680" bestFit="1" customWidth="1"/>
    <col min="7426" max="7426" width="12.5546875" style="680" bestFit="1" customWidth="1"/>
    <col min="7427" max="7428" width="9.44140625" style="680" bestFit="1" customWidth="1"/>
    <col min="7429" max="7430" width="8.88671875" style="680"/>
    <col min="7431" max="7431" width="7.33203125" style="680" bestFit="1" customWidth="1"/>
    <col min="7432" max="7432" width="9.5546875" style="680" customWidth="1"/>
    <col min="7433" max="7433" width="7.33203125" style="680" bestFit="1" customWidth="1"/>
    <col min="7434" max="7680" width="8.88671875" style="680"/>
    <col min="7681" max="7681" width="34.44140625" style="680" bestFit="1" customWidth="1"/>
    <col min="7682" max="7682" width="12.5546875" style="680" bestFit="1" customWidth="1"/>
    <col min="7683" max="7684" width="9.44140625" style="680" bestFit="1" customWidth="1"/>
    <col min="7685" max="7686" width="8.88671875" style="680"/>
    <col min="7687" max="7687" width="7.33203125" style="680" bestFit="1" customWidth="1"/>
    <col min="7688" max="7688" width="9.5546875" style="680" customWidth="1"/>
    <col min="7689" max="7689" width="7.33203125" style="680" bestFit="1" customWidth="1"/>
    <col min="7690" max="7936" width="8.88671875" style="680"/>
    <col min="7937" max="7937" width="34.44140625" style="680" bestFit="1" customWidth="1"/>
    <col min="7938" max="7938" width="12.5546875" style="680" bestFit="1" customWidth="1"/>
    <col min="7939" max="7940" width="9.44140625" style="680" bestFit="1" customWidth="1"/>
    <col min="7941" max="7942" width="8.88671875" style="680"/>
    <col min="7943" max="7943" width="7.33203125" style="680" bestFit="1" customWidth="1"/>
    <col min="7944" max="7944" width="9.5546875" style="680" customWidth="1"/>
    <col min="7945" max="7945" width="7.33203125" style="680" bestFit="1" customWidth="1"/>
    <col min="7946" max="8192" width="8.88671875" style="680"/>
    <col min="8193" max="8193" width="34.44140625" style="680" bestFit="1" customWidth="1"/>
    <col min="8194" max="8194" width="12.5546875" style="680" bestFit="1" customWidth="1"/>
    <col min="8195" max="8196" width="9.44140625" style="680" bestFit="1" customWidth="1"/>
    <col min="8197" max="8198" width="8.88671875" style="680"/>
    <col min="8199" max="8199" width="7.33203125" style="680" bestFit="1" customWidth="1"/>
    <col min="8200" max="8200" width="9.5546875" style="680" customWidth="1"/>
    <col min="8201" max="8201" width="7.33203125" style="680" bestFit="1" customWidth="1"/>
    <col min="8202" max="8448" width="8.88671875" style="680"/>
    <col min="8449" max="8449" width="34.44140625" style="680" bestFit="1" customWidth="1"/>
    <col min="8450" max="8450" width="12.5546875" style="680" bestFit="1" customWidth="1"/>
    <col min="8451" max="8452" width="9.44140625" style="680" bestFit="1" customWidth="1"/>
    <col min="8453" max="8454" width="8.88671875" style="680"/>
    <col min="8455" max="8455" width="7.33203125" style="680" bestFit="1" customWidth="1"/>
    <col min="8456" max="8456" width="9.5546875" style="680" customWidth="1"/>
    <col min="8457" max="8457" width="7.33203125" style="680" bestFit="1" customWidth="1"/>
    <col min="8458" max="8704" width="8.88671875" style="680"/>
    <col min="8705" max="8705" width="34.44140625" style="680" bestFit="1" customWidth="1"/>
    <col min="8706" max="8706" width="12.5546875" style="680" bestFit="1" customWidth="1"/>
    <col min="8707" max="8708" width="9.44140625" style="680" bestFit="1" customWidth="1"/>
    <col min="8709" max="8710" width="8.88671875" style="680"/>
    <col min="8711" max="8711" width="7.33203125" style="680" bestFit="1" customWidth="1"/>
    <col min="8712" max="8712" width="9.5546875" style="680" customWidth="1"/>
    <col min="8713" max="8713" width="7.33203125" style="680" bestFit="1" customWidth="1"/>
    <col min="8714" max="8960" width="8.88671875" style="680"/>
    <col min="8961" max="8961" width="34.44140625" style="680" bestFit="1" customWidth="1"/>
    <col min="8962" max="8962" width="12.5546875" style="680" bestFit="1" customWidth="1"/>
    <col min="8963" max="8964" width="9.44140625" style="680" bestFit="1" customWidth="1"/>
    <col min="8965" max="8966" width="8.88671875" style="680"/>
    <col min="8967" max="8967" width="7.33203125" style="680" bestFit="1" customWidth="1"/>
    <col min="8968" max="8968" width="9.5546875" style="680" customWidth="1"/>
    <col min="8969" max="8969" width="7.33203125" style="680" bestFit="1" customWidth="1"/>
    <col min="8970" max="9216" width="8.88671875" style="680"/>
    <col min="9217" max="9217" width="34.44140625" style="680" bestFit="1" customWidth="1"/>
    <col min="9218" max="9218" width="12.5546875" style="680" bestFit="1" customWidth="1"/>
    <col min="9219" max="9220" width="9.44140625" style="680" bestFit="1" customWidth="1"/>
    <col min="9221" max="9222" width="8.88671875" style="680"/>
    <col min="9223" max="9223" width="7.33203125" style="680" bestFit="1" customWidth="1"/>
    <col min="9224" max="9224" width="9.5546875" style="680" customWidth="1"/>
    <col min="9225" max="9225" width="7.33203125" style="680" bestFit="1" customWidth="1"/>
    <col min="9226" max="9472" width="8.88671875" style="680"/>
    <col min="9473" max="9473" width="34.44140625" style="680" bestFit="1" customWidth="1"/>
    <col min="9474" max="9474" width="12.5546875" style="680" bestFit="1" customWidth="1"/>
    <col min="9475" max="9476" width="9.44140625" style="680" bestFit="1" customWidth="1"/>
    <col min="9477" max="9478" width="8.88671875" style="680"/>
    <col min="9479" max="9479" width="7.33203125" style="680" bestFit="1" customWidth="1"/>
    <col min="9480" max="9480" width="9.5546875" style="680" customWidth="1"/>
    <col min="9481" max="9481" width="7.33203125" style="680" bestFit="1" customWidth="1"/>
    <col min="9482" max="9728" width="8.88671875" style="680"/>
    <col min="9729" max="9729" width="34.44140625" style="680" bestFit="1" customWidth="1"/>
    <col min="9730" max="9730" width="12.5546875" style="680" bestFit="1" customWidth="1"/>
    <col min="9731" max="9732" width="9.44140625" style="680" bestFit="1" customWidth="1"/>
    <col min="9733" max="9734" width="8.88671875" style="680"/>
    <col min="9735" max="9735" width="7.33203125" style="680" bestFit="1" customWidth="1"/>
    <col min="9736" max="9736" width="9.5546875" style="680" customWidth="1"/>
    <col min="9737" max="9737" width="7.33203125" style="680" bestFit="1" customWidth="1"/>
    <col min="9738" max="9984" width="8.88671875" style="680"/>
    <col min="9985" max="9985" width="34.44140625" style="680" bestFit="1" customWidth="1"/>
    <col min="9986" max="9986" width="12.5546875" style="680" bestFit="1" customWidth="1"/>
    <col min="9987" max="9988" width="9.44140625" style="680" bestFit="1" customWidth="1"/>
    <col min="9989" max="9990" width="8.88671875" style="680"/>
    <col min="9991" max="9991" width="7.33203125" style="680" bestFit="1" customWidth="1"/>
    <col min="9992" max="9992" width="9.5546875" style="680" customWidth="1"/>
    <col min="9993" max="9993" width="7.33203125" style="680" bestFit="1" customWidth="1"/>
    <col min="9994" max="10240" width="8.88671875" style="680"/>
    <col min="10241" max="10241" width="34.44140625" style="680" bestFit="1" customWidth="1"/>
    <col min="10242" max="10242" width="12.5546875" style="680" bestFit="1" customWidth="1"/>
    <col min="10243" max="10244" width="9.44140625" style="680" bestFit="1" customWidth="1"/>
    <col min="10245" max="10246" width="8.88671875" style="680"/>
    <col min="10247" max="10247" width="7.33203125" style="680" bestFit="1" customWidth="1"/>
    <col min="10248" max="10248" width="9.5546875" style="680" customWidth="1"/>
    <col min="10249" max="10249" width="7.33203125" style="680" bestFit="1" customWidth="1"/>
    <col min="10250" max="10496" width="8.88671875" style="680"/>
    <col min="10497" max="10497" width="34.44140625" style="680" bestFit="1" customWidth="1"/>
    <col min="10498" max="10498" width="12.5546875" style="680" bestFit="1" customWidth="1"/>
    <col min="10499" max="10500" width="9.44140625" style="680" bestFit="1" customWidth="1"/>
    <col min="10501" max="10502" width="8.88671875" style="680"/>
    <col min="10503" max="10503" width="7.33203125" style="680" bestFit="1" customWidth="1"/>
    <col min="10504" max="10504" width="9.5546875" style="680" customWidth="1"/>
    <col min="10505" max="10505" width="7.33203125" style="680" bestFit="1" customWidth="1"/>
    <col min="10506" max="10752" width="8.88671875" style="680"/>
    <col min="10753" max="10753" width="34.44140625" style="680" bestFit="1" customWidth="1"/>
    <col min="10754" max="10754" width="12.5546875" style="680" bestFit="1" customWidth="1"/>
    <col min="10755" max="10756" width="9.44140625" style="680" bestFit="1" customWidth="1"/>
    <col min="10757" max="10758" width="8.88671875" style="680"/>
    <col min="10759" max="10759" width="7.33203125" style="680" bestFit="1" customWidth="1"/>
    <col min="10760" max="10760" width="9.5546875" style="680" customWidth="1"/>
    <col min="10761" max="10761" width="7.33203125" style="680" bestFit="1" customWidth="1"/>
    <col min="10762" max="11008" width="8.88671875" style="680"/>
    <col min="11009" max="11009" width="34.44140625" style="680" bestFit="1" customWidth="1"/>
    <col min="11010" max="11010" width="12.5546875" style="680" bestFit="1" customWidth="1"/>
    <col min="11011" max="11012" width="9.44140625" style="680" bestFit="1" customWidth="1"/>
    <col min="11013" max="11014" width="8.88671875" style="680"/>
    <col min="11015" max="11015" width="7.33203125" style="680" bestFit="1" customWidth="1"/>
    <col min="11016" max="11016" width="9.5546875" style="680" customWidth="1"/>
    <col min="11017" max="11017" width="7.33203125" style="680" bestFit="1" customWidth="1"/>
    <col min="11018" max="11264" width="8.88671875" style="680"/>
    <col min="11265" max="11265" width="34.44140625" style="680" bestFit="1" customWidth="1"/>
    <col min="11266" max="11266" width="12.5546875" style="680" bestFit="1" customWidth="1"/>
    <col min="11267" max="11268" width="9.44140625" style="680" bestFit="1" customWidth="1"/>
    <col min="11269" max="11270" width="8.88671875" style="680"/>
    <col min="11271" max="11271" width="7.33203125" style="680" bestFit="1" customWidth="1"/>
    <col min="11272" max="11272" width="9.5546875" style="680" customWidth="1"/>
    <col min="11273" max="11273" width="7.33203125" style="680" bestFit="1" customWidth="1"/>
    <col min="11274" max="11520" width="8.88671875" style="680"/>
    <col min="11521" max="11521" width="34.44140625" style="680" bestFit="1" customWidth="1"/>
    <col min="11522" max="11522" width="12.5546875" style="680" bestFit="1" customWidth="1"/>
    <col min="11523" max="11524" width="9.44140625" style="680" bestFit="1" customWidth="1"/>
    <col min="11525" max="11526" width="8.88671875" style="680"/>
    <col min="11527" max="11527" width="7.33203125" style="680" bestFit="1" customWidth="1"/>
    <col min="11528" max="11528" width="9.5546875" style="680" customWidth="1"/>
    <col min="11529" max="11529" width="7.33203125" style="680" bestFit="1" customWidth="1"/>
    <col min="11530" max="11776" width="8.88671875" style="680"/>
    <col min="11777" max="11777" width="34.44140625" style="680" bestFit="1" customWidth="1"/>
    <col min="11778" max="11778" width="12.5546875" style="680" bestFit="1" customWidth="1"/>
    <col min="11779" max="11780" width="9.44140625" style="680" bestFit="1" customWidth="1"/>
    <col min="11781" max="11782" width="8.88671875" style="680"/>
    <col min="11783" max="11783" width="7.33203125" style="680" bestFit="1" customWidth="1"/>
    <col min="11784" max="11784" width="9.5546875" style="680" customWidth="1"/>
    <col min="11785" max="11785" width="7.33203125" style="680" bestFit="1" customWidth="1"/>
    <col min="11786" max="12032" width="8.88671875" style="680"/>
    <col min="12033" max="12033" width="34.44140625" style="680" bestFit="1" customWidth="1"/>
    <col min="12034" max="12034" width="12.5546875" style="680" bestFit="1" customWidth="1"/>
    <col min="12035" max="12036" width="9.44140625" style="680" bestFit="1" customWidth="1"/>
    <col min="12037" max="12038" width="8.88671875" style="680"/>
    <col min="12039" max="12039" width="7.33203125" style="680" bestFit="1" customWidth="1"/>
    <col min="12040" max="12040" width="9.5546875" style="680" customWidth="1"/>
    <col min="12041" max="12041" width="7.33203125" style="680" bestFit="1" customWidth="1"/>
    <col min="12042" max="12288" width="8.88671875" style="680"/>
    <col min="12289" max="12289" width="34.44140625" style="680" bestFit="1" customWidth="1"/>
    <col min="12290" max="12290" width="12.5546875" style="680" bestFit="1" customWidth="1"/>
    <col min="12291" max="12292" width="9.44140625" style="680" bestFit="1" customWidth="1"/>
    <col min="12293" max="12294" width="8.88671875" style="680"/>
    <col min="12295" max="12295" width="7.33203125" style="680" bestFit="1" customWidth="1"/>
    <col min="12296" max="12296" width="9.5546875" style="680" customWidth="1"/>
    <col min="12297" max="12297" width="7.33203125" style="680" bestFit="1" customWidth="1"/>
    <col min="12298" max="12544" width="8.88671875" style="680"/>
    <col min="12545" max="12545" width="34.44140625" style="680" bestFit="1" customWidth="1"/>
    <col min="12546" max="12546" width="12.5546875" style="680" bestFit="1" customWidth="1"/>
    <col min="12547" max="12548" width="9.44140625" style="680" bestFit="1" customWidth="1"/>
    <col min="12549" max="12550" width="8.88671875" style="680"/>
    <col min="12551" max="12551" width="7.33203125" style="680" bestFit="1" customWidth="1"/>
    <col min="12552" max="12552" width="9.5546875" style="680" customWidth="1"/>
    <col min="12553" max="12553" width="7.33203125" style="680" bestFit="1" customWidth="1"/>
    <col min="12554" max="12800" width="8.88671875" style="680"/>
    <col min="12801" max="12801" width="34.44140625" style="680" bestFit="1" customWidth="1"/>
    <col min="12802" max="12802" width="12.5546875" style="680" bestFit="1" customWidth="1"/>
    <col min="12803" max="12804" width="9.44140625" style="680" bestFit="1" customWidth="1"/>
    <col min="12805" max="12806" width="8.88671875" style="680"/>
    <col min="12807" max="12807" width="7.33203125" style="680" bestFit="1" customWidth="1"/>
    <col min="12808" max="12808" width="9.5546875" style="680" customWidth="1"/>
    <col min="12809" max="12809" width="7.33203125" style="680" bestFit="1" customWidth="1"/>
    <col min="12810" max="13056" width="8.88671875" style="680"/>
    <col min="13057" max="13057" width="34.44140625" style="680" bestFit="1" customWidth="1"/>
    <col min="13058" max="13058" width="12.5546875" style="680" bestFit="1" customWidth="1"/>
    <col min="13059" max="13060" width="9.44140625" style="680" bestFit="1" customWidth="1"/>
    <col min="13061" max="13062" width="8.88671875" style="680"/>
    <col min="13063" max="13063" width="7.33203125" style="680" bestFit="1" customWidth="1"/>
    <col min="13064" max="13064" width="9.5546875" style="680" customWidth="1"/>
    <col min="13065" max="13065" width="7.33203125" style="680" bestFit="1" customWidth="1"/>
    <col min="13066" max="13312" width="8.88671875" style="680"/>
    <col min="13313" max="13313" width="34.44140625" style="680" bestFit="1" customWidth="1"/>
    <col min="13314" max="13314" width="12.5546875" style="680" bestFit="1" customWidth="1"/>
    <col min="13315" max="13316" width="9.44140625" style="680" bestFit="1" customWidth="1"/>
    <col min="13317" max="13318" width="8.88671875" style="680"/>
    <col min="13319" max="13319" width="7.33203125" style="680" bestFit="1" customWidth="1"/>
    <col min="13320" max="13320" width="9.5546875" style="680" customWidth="1"/>
    <col min="13321" max="13321" width="7.33203125" style="680" bestFit="1" customWidth="1"/>
    <col min="13322" max="13568" width="8.88671875" style="680"/>
    <col min="13569" max="13569" width="34.44140625" style="680" bestFit="1" customWidth="1"/>
    <col min="13570" max="13570" width="12.5546875" style="680" bestFit="1" customWidth="1"/>
    <col min="13571" max="13572" width="9.44140625" style="680" bestFit="1" customWidth="1"/>
    <col min="13573" max="13574" width="8.88671875" style="680"/>
    <col min="13575" max="13575" width="7.33203125" style="680" bestFit="1" customWidth="1"/>
    <col min="13576" max="13576" width="9.5546875" style="680" customWidth="1"/>
    <col min="13577" max="13577" width="7.33203125" style="680" bestFit="1" customWidth="1"/>
    <col min="13578" max="13824" width="8.88671875" style="680"/>
    <col min="13825" max="13825" width="34.44140625" style="680" bestFit="1" customWidth="1"/>
    <col min="13826" max="13826" width="12.5546875" style="680" bestFit="1" customWidth="1"/>
    <col min="13827" max="13828" width="9.44140625" style="680" bestFit="1" customWidth="1"/>
    <col min="13829" max="13830" width="8.88671875" style="680"/>
    <col min="13831" max="13831" width="7.33203125" style="680" bestFit="1" customWidth="1"/>
    <col min="13832" max="13832" width="9.5546875" style="680" customWidth="1"/>
    <col min="13833" max="13833" width="7.33203125" style="680" bestFit="1" customWidth="1"/>
    <col min="13834" max="14080" width="8.88671875" style="680"/>
    <col min="14081" max="14081" width="34.44140625" style="680" bestFit="1" customWidth="1"/>
    <col min="14082" max="14082" width="12.5546875" style="680" bestFit="1" customWidth="1"/>
    <col min="14083" max="14084" width="9.44140625" style="680" bestFit="1" customWidth="1"/>
    <col min="14085" max="14086" width="8.88671875" style="680"/>
    <col min="14087" max="14087" width="7.33203125" style="680" bestFit="1" customWidth="1"/>
    <col min="14088" max="14088" width="9.5546875" style="680" customWidth="1"/>
    <col min="14089" max="14089" width="7.33203125" style="680" bestFit="1" customWidth="1"/>
    <col min="14090" max="14336" width="8.88671875" style="680"/>
    <col min="14337" max="14337" width="34.44140625" style="680" bestFit="1" customWidth="1"/>
    <col min="14338" max="14338" width="12.5546875" style="680" bestFit="1" customWidth="1"/>
    <col min="14339" max="14340" width="9.44140625" style="680" bestFit="1" customWidth="1"/>
    <col min="14341" max="14342" width="8.88671875" style="680"/>
    <col min="14343" max="14343" width="7.33203125" style="680" bestFit="1" customWidth="1"/>
    <col min="14344" max="14344" width="9.5546875" style="680" customWidth="1"/>
    <col min="14345" max="14345" width="7.33203125" style="680" bestFit="1" customWidth="1"/>
    <col min="14346" max="14592" width="8.88671875" style="680"/>
    <col min="14593" max="14593" width="34.44140625" style="680" bestFit="1" customWidth="1"/>
    <col min="14594" max="14594" width="12.5546875" style="680" bestFit="1" customWidth="1"/>
    <col min="14595" max="14596" width="9.44140625" style="680" bestFit="1" customWidth="1"/>
    <col min="14597" max="14598" width="8.88671875" style="680"/>
    <col min="14599" max="14599" width="7.33203125" style="680" bestFit="1" customWidth="1"/>
    <col min="14600" max="14600" width="9.5546875" style="680" customWidth="1"/>
    <col min="14601" max="14601" width="7.33203125" style="680" bestFit="1" customWidth="1"/>
    <col min="14602" max="14848" width="8.88671875" style="680"/>
    <col min="14849" max="14849" width="34.44140625" style="680" bestFit="1" customWidth="1"/>
    <col min="14850" max="14850" width="12.5546875" style="680" bestFit="1" customWidth="1"/>
    <col min="14851" max="14852" width="9.44140625" style="680" bestFit="1" customWidth="1"/>
    <col min="14853" max="14854" width="8.88671875" style="680"/>
    <col min="14855" max="14855" width="7.33203125" style="680" bestFit="1" customWidth="1"/>
    <col min="14856" max="14856" width="9.5546875" style="680" customWidth="1"/>
    <col min="14857" max="14857" width="7.33203125" style="680" bestFit="1" customWidth="1"/>
    <col min="14858" max="15104" width="8.88671875" style="680"/>
    <col min="15105" max="15105" width="34.44140625" style="680" bestFit="1" customWidth="1"/>
    <col min="15106" max="15106" width="12.5546875" style="680" bestFit="1" customWidth="1"/>
    <col min="15107" max="15108" width="9.44140625" style="680" bestFit="1" customWidth="1"/>
    <col min="15109" max="15110" width="8.88671875" style="680"/>
    <col min="15111" max="15111" width="7.33203125" style="680" bestFit="1" customWidth="1"/>
    <col min="15112" max="15112" width="9.5546875" style="680" customWidth="1"/>
    <col min="15113" max="15113" width="7.33203125" style="680" bestFit="1" customWidth="1"/>
    <col min="15114" max="15360" width="8.88671875" style="680"/>
    <col min="15361" max="15361" width="34.44140625" style="680" bestFit="1" customWidth="1"/>
    <col min="15362" max="15362" width="12.5546875" style="680" bestFit="1" customWidth="1"/>
    <col min="15363" max="15364" width="9.44140625" style="680" bestFit="1" customWidth="1"/>
    <col min="15365" max="15366" width="8.88671875" style="680"/>
    <col min="15367" max="15367" width="7.33203125" style="680" bestFit="1" customWidth="1"/>
    <col min="15368" max="15368" width="9.5546875" style="680" customWidth="1"/>
    <col min="15369" max="15369" width="7.33203125" style="680" bestFit="1" customWidth="1"/>
    <col min="15370" max="15616" width="8.88671875" style="680"/>
    <col min="15617" max="15617" width="34.44140625" style="680" bestFit="1" customWidth="1"/>
    <col min="15618" max="15618" width="12.5546875" style="680" bestFit="1" customWidth="1"/>
    <col min="15619" max="15620" width="9.44140625" style="680" bestFit="1" customWidth="1"/>
    <col min="15621" max="15622" width="8.88671875" style="680"/>
    <col min="15623" max="15623" width="7.33203125" style="680" bestFit="1" customWidth="1"/>
    <col min="15624" max="15624" width="9.5546875" style="680" customWidth="1"/>
    <col min="15625" max="15625" width="7.33203125" style="680" bestFit="1" customWidth="1"/>
    <col min="15626" max="15872" width="8.88671875" style="680"/>
    <col min="15873" max="15873" width="34.44140625" style="680" bestFit="1" customWidth="1"/>
    <col min="15874" max="15874" width="12.5546875" style="680" bestFit="1" customWidth="1"/>
    <col min="15875" max="15876" width="9.44140625" style="680" bestFit="1" customWidth="1"/>
    <col min="15877" max="15878" width="8.88671875" style="680"/>
    <col min="15879" max="15879" width="7.33203125" style="680" bestFit="1" customWidth="1"/>
    <col min="15880" max="15880" width="9.5546875" style="680" customWidth="1"/>
    <col min="15881" max="15881" width="7.33203125" style="680" bestFit="1" customWidth="1"/>
    <col min="15882" max="16128" width="8.88671875" style="680"/>
    <col min="16129" max="16129" width="34.44140625" style="680" bestFit="1" customWidth="1"/>
    <col min="16130" max="16130" width="12.5546875" style="680" bestFit="1" customWidth="1"/>
    <col min="16131" max="16132" width="9.44140625" style="680" bestFit="1" customWidth="1"/>
    <col min="16133" max="16134" width="8.88671875" style="680"/>
    <col min="16135" max="16135" width="7.33203125" style="680" bestFit="1" customWidth="1"/>
    <col min="16136" max="16136" width="9.5546875" style="680" customWidth="1"/>
    <col min="16137" max="16137" width="7.33203125" style="680" bestFit="1" customWidth="1"/>
    <col min="16138" max="16384" width="8.88671875" style="680"/>
  </cols>
  <sheetData>
    <row r="1" spans="1:25">
      <c r="A1" s="3420" t="s">
        <v>951</v>
      </c>
      <c r="B1" s="3420"/>
      <c r="C1" s="3420"/>
      <c r="D1" s="3420"/>
      <c r="E1" s="3420"/>
      <c r="F1" s="3420"/>
      <c r="G1" s="3420"/>
      <c r="H1" s="3420"/>
      <c r="I1" s="3420"/>
    </row>
    <row r="2" spans="1:25">
      <c r="A2" s="3420" t="s">
        <v>48</v>
      </c>
      <c r="B2" s="3420"/>
      <c r="C2" s="3420"/>
      <c r="D2" s="3420"/>
      <c r="E2" s="3420"/>
      <c r="F2" s="3420"/>
      <c r="G2" s="3420"/>
      <c r="H2" s="3420"/>
      <c r="I2" s="3420"/>
    </row>
    <row r="3" spans="1:25">
      <c r="A3" s="3420" t="s">
        <v>950</v>
      </c>
      <c r="B3" s="3420"/>
      <c r="C3" s="3420"/>
      <c r="D3" s="3420"/>
      <c r="E3" s="3420"/>
      <c r="F3" s="3420"/>
      <c r="G3" s="3420"/>
      <c r="H3" s="3420"/>
      <c r="I3" s="3420"/>
    </row>
    <row r="4" spans="1:25" ht="16.2" thickBot="1">
      <c r="A4" s="972"/>
      <c r="B4" s="972"/>
      <c r="C4" s="972"/>
      <c r="D4" s="972"/>
      <c r="E4" s="972"/>
      <c r="F4" s="972"/>
      <c r="G4" s="972"/>
      <c r="H4" s="3431" t="s">
        <v>123</v>
      </c>
      <c r="I4" s="3431"/>
    </row>
    <row r="5" spans="1:25" ht="21" customHeight="1" thickTop="1">
      <c r="A5" s="3388" t="s">
        <v>65</v>
      </c>
      <c r="B5" s="803">
        <f>'42.Sect credit'!B5</f>
        <v>2022</v>
      </c>
      <c r="C5" s="803">
        <f>'42.Sect credit'!C5</f>
        <v>2022</v>
      </c>
      <c r="D5" s="803">
        <f>'42.Sect credit'!D5</f>
        <v>2023</v>
      </c>
      <c r="E5" s="803">
        <f>'42.Sect credit'!E5</f>
        <v>2023</v>
      </c>
      <c r="F5" s="3412" t="str">
        <f>'42.Sect credit'!F5:I5</f>
        <v>Changes during two month</v>
      </c>
      <c r="G5" s="3413"/>
      <c r="H5" s="3413"/>
      <c r="I5" s="3414"/>
    </row>
    <row r="6" spans="1:25">
      <c r="A6" s="3389"/>
      <c r="B6" s="3364" t="str">
        <f>'42.Sect credit'!B6:B7</f>
        <v>Jul</v>
      </c>
      <c r="C6" s="3364" t="str">
        <f>'42.Sect credit'!C6:C7</f>
        <v xml:space="preserve">Sep (R) </v>
      </c>
      <c r="D6" s="3364" t="str">
        <f>'42.Sect credit'!D6:D7</f>
        <v xml:space="preserve">Jul (R) </v>
      </c>
      <c r="E6" s="3364" t="str">
        <f>'42.Sect credit'!E6:E7</f>
        <v>Sep (P)</v>
      </c>
      <c r="F6" s="3415" t="str">
        <f>'42.Sect credit'!F6:G6</f>
        <v>2022/23</v>
      </c>
      <c r="G6" s="3416"/>
      <c r="H6" s="3415" t="str">
        <f>'42.Sect credit'!H6:I6</f>
        <v>2023/24</v>
      </c>
      <c r="I6" s="3432"/>
    </row>
    <row r="7" spans="1:25">
      <c r="A7" s="3389"/>
      <c r="B7" s="3396"/>
      <c r="C7" s="3396"/>
      <c r="D7" s="3396"/>
      <c r="E7" s="3396"/>
      <c r="F7" s="982" t="str">
        <f>'42.Sect credit'!F7</f>
        <v>Amount</v>
      </c>
      <c r="G7" s="982" t="str">
        <f>'42.Sect credit'!G7</f>
        <v>Percent</v>
      </c>
      <c r="H7" s="982" t="str">
        <f>'42.Sect credit'!H7</f>
        <v>Amount</v>
      </c>
      <c r="I7" s="981" t="str">
        <f>'42.Sect credit'!I7</f>
        <v>Percent</v>
      </c>
    </row>
    <row r="8" spans="1:25" s="972" customFormat="1" ht="21" customHeight="1">
      <c r="A8" s="976" t="s">
        <v>949</v>
      </c>
      <c r="B8" s="974">
        <v>52781.583237370221</v>
      </c>
      <c r="C8" s="974">
        <v>51404.462197653251</v>
      </c>
      <c r="D8" s="974">
        <v>55612.293156009997</v>
      </c>
      <c r="E8" s="974">
        <v>52452.551719480027</v>
      </c>
      <c r="F8" s="974">
        <v>-1377.1210397169707</v>
      </c>
      <c r="G8" s="975">
        <v>-2.6090938453357091</v>
      </c>
      <c r="H8" s="974">
        <v>-3159.7414365299701</v>
      </c>
      <c r="I8" s="973">
        <v>-5.6817319646681357</v>
      </c>
      <c r="R8" s="890"/>
      <c r="S8" s="890"/>
      <c r="T8" s="890"/>
      <c r="U8" s="890"/>
      <c r="V8" s="890"/>
      <c r="W8" s="890"/>
      <c r="X8" s="890"/>
      <c r="Y8" s="890"/>
    </row>
    <row r="9" spans="1:25" s="972" customFormat="1" ht="21" customHeight="1">
      <c r="A9" s="976" t="s">
        <v>948</v>
      </c>
      <c r="B9" s="974">
        <v>782.8880877900001</v>
      </c>
      <c r="C9" s="974">
        <v>778.89337575000002</v>
      </c>
      <c r="D9" s="974">
        <v>3269.6872900499998</v>
      </c>
      <c r="E9" s="974">
        <v>3211.5251093400002</v>
      </c>
      <c r="F9" s="974">
        <v>-3.9947120400000813</v>
      </c>
      <c r="G9" s="975">
        <v>-0.51025326637382851</v>
      </c>
      <c r="H9" s="974">
        <v>-58.162180709999575</v>
      </c>
      <c r="I9" s="973">
        <v>-1.7788300699884412</v>
      </c>
      <c r="R9" s="890"/>
      <c r="S9" s="890"/>
      <c r="T9" s="890"/>
      <c r="U9" s="890"/>
      <c r="V9" s="890"/>
      <c r="W9" s="890"/>
      <c r="X9" s="890"/>
      <c r="Y9" s="890"/>
    </row>
    <row r="10" spans="1:25" s="972" customFormat="1" ht="21" customHeight="1">
      <c r="A10" s="976" t="s">
        <v>947</v>
      </c>
      <c r="B10" s="974">
        <v>61272.499408472722</v>
      </c>
      <c r="C10" s="974">
        <v>59614.701901912747</v>
      </c>
      <c r="D10" s="974">
        <v>58245.677345022494</v>
      </c>
      <c r="E10" s="974">
        <v>63115.504457222502</v>
      </c>
      <c r="F10" s="974">
        <v>-1657.7975065599749</v>
      </c>
      <c r="G10" s="975">
        <v>-2.7056143009742075</v>
      </c>
      <c r="H10" s="974">
        <v>4869.8271122000078</v>
      </c>
      <c r="I10" s="973">
        <v>8.3608386650793562</v>
      </c>
      <c r="R10" s="890"/>
      <c r="S10" s="890"/>
      <c r="T10" s="890"/>
      <c r="U10" s="890"/>
      <c r="V10" s="890"/>
      <c r="W10" s="890"/>
      <c r="X10" s="890"/>
      <c r="Y10" s="890"/>
    </row>
    <row r="11" spans="1:25" s="972" customFormat="1" ht="21" customHeight="1">
      <c r="A11" s="976" t="s">
        <v>946</v>
      </c>
      <c r="B11" s="974">
        <v>64220.989442060214</v>
      </c>
      <c r="C11" s="974">
        <v>55456.833643750222</v>
      </c>
      <c r="D11" s="974">
        <v>58049.067343950002</v>
      </c>
      <c r="E11" s="974">
        <v>51422.212516080006</v>
      </c>
      <c r="F11" s="974">
        <v>-8764.155798309992</v>
      </c>
      <c r="G11" s="975">
        <v>-13.64687133358006</v>
      </c>
      <c r="H11" s="974">
        <v>-6626.8548278699964</v>
      </c>
      <c r="I11" s="973">
        <v>-11.415954004230287</v>
      </c>
      <c r="R11" s="890"/>
      <c r="S11" s="890"/>
      <c r="T11" s="890"/>
      <c r="U11" s="890"/>
      <c r="V11" s="890"/>
      <c r="W11" s="890"/>
      <c r="X11" s="890"/>
      <c r="Y11" s="890"/>
    </row>
    <row r="12" spans="1:25" ht="21" customHeight="1">
      <c r="A12" s="980" t="s">
        <v>945</v>
      </c>
      <c r="B12" s="978">
        <v>64006.013048030225</v>
      </c>
      <c r="C12" s="978">
        <v>55313.649147730219</v>
      </c>
      <c r="D12" s="978">
        <v>57815.592186950009</v>
      </c>
      <c r="E12" s="978">
        <v>51186.52380598001</v>
      </c>
      <c r="F12" s="978">
        <v>-8692.3639003000062</v>
      </c>
      <c r="G12" s="979">
        <v>-13.580542649605812</v>
      </c>
      <c r="H12" s="978">
        <v>-6629.0683809699985</v>
      </c>
      <c r="I12" s="977">
        <v>-11.465883389267256</v>
      </c>
      <c r="J12" s="972"/>
      <c r="R12" s="890"/>
      <c r="S12" s="890"/>
      <c r="T12" s="890"/>
      <c r="U12" s="890"/>
      <c r="V12" s="890"/>
      <c r="W12" s="890"/>
      <c r="X12" s="890"/>
      <c r="Y12" s="890"/>
    </row>
    <row r="13" spans="1:25" ht="21" customHeight="1">
      <c r="A13" s="980" t="s">
        <v>944</v>
      </c>
      <c r="B13" s="978">
        <v>214.97639403000005</v>
      </c>
      <c r="C13" s="978">
        <v>143.18449602000007</v>
      </c>
      <c r="D13" s="978">
        <v>233.47515700000002</v>
      </c>
      <c r="E13" s="978">
        <v>235.68871009999998</v>
      </c>
      <c r="F13" s="978">
        <v>-71.791898009999983</v>
      </c>
      <c r="G13" s="979">
        <v>-33.395247107913342</v>
      </c>
      <c r="H13" s="978">
        <v>2.213553099999956</v>
      </c>
      <c r="I13" s="977">
        <v>0.94808935067980515</v>
      </c>
      <c r="J13" s="972"/>
      <c r="K13" s="972"/>
      <c r="R13" s="890"/>
      <c r="S13" s="890"/>
      <c r="T13" s="890"/>
      <c r="U13" s="890"/>
      <c r="V13" s="890"/>
      <c r="W13" s="890"/>
      <c r="X13" s="890"/>
      <c r="Y13" s="890"/>
    </row>
    <row r="14" spans="1:25" s="972" customFormat="1" ht="21" customHeight="1">
      <c r="A14" s="976" t="s">
        <v>943</v>
      </c>
      <c r="B14" s="974">
        <v>4116214.0179902394</v>
      </c>
      <c r="C14" s="974">
        <v>4151424.503733085</v>
      </c>
      <c r="D14" s="974">
        <v>4314671.5777286636</v>
      </c>
      <c r="E14" s="974">
        <v>4345457.5042970823</v>
      </c>
      <c r="F14" s="974">
        <v>35210.485742845573</v>
      </c>
      <c r="G14" s="975">
        <v>0.85540949982083914</v>
      </c>
      <c r="H14" s="974">
        <v>30785.926568418741</v>
      </c>
      <c r="I14" s="973">
        <v>0.7135172634535748</v>
      </c>
      <c r="K14" s="680"/>
      <c r="R14" s="890"/>
      <c r="S14" s="890"/>
      <c r="T14" s="890"/>
      <c r="U14" s="890"/>
      <c r="V14" s="890"/>
      <c r="W14" s="890"/>
      <c r="X14" s="890"/>
      <c r="Y14" s="890"/>
    </row>
    <row r="15" spans="1:25" ht="21" customHeight="1">
      <c r="A15" s="980" t="s">
        <v>942</v>
      </c>
      <c r="B15" s="978">
        <v>3538167.1413612431</v>
      </c>
      <c r="C15" s="978">
        <v>3561029.1596171646</v>
      </c>
      <c r="D15" s="978">
        <v>3749299.8103592037</v>
      </c>
      <c r="E15" s="978">
        <v>3752266.8488452723</v>
      </c>
      <c r="F15" s="978">
        <v>22862.018255921546</v>
      </c>
      <c r="G15" s="979">
        <v>0.64615427543442217</v>
      </c>
      <c r="H15" s="978">
        <v>2967.0384860686027</v>
      </c>
      <c r="I15" s="977">
        <v>7.9135802313561682E-2</v>
      </c>
      <c r="J15" s="972"/>
      <c r="R15" s="890"/>
      <c r="S15" s="890"/>
      <c r="T15" s="890"/>
      <c r="U15" s="890"/>
      <c r="V15" s="890"/>
      <c r="W15" s="890"/>
      <c r="X15" s="890"/>
      <c r="Y15" s="890"/>
    </row>
    <row r="16" spans="1:25" ht="21" customHeight="1">
      <c r="A16" s="980" t="s">
        <v>941</v>
      </c>
      <c r="B16" s="978">
        <v>3128472.8148022755</v>
      </c>
      <c r="C16" s="978">
        <v>3151681.4532812815</v>
      </c>
      <c r="D16" s="978">
        <v>3316300.4358454901</v>
      </c>
      <c r="E16" s="978">
        <v>3300379.9453214561</v>
      </c>
      <c r="F16" s="978">
        <v>23208.638479006011</v>
      </c>
      <c r="G16" s="979">
        <v>0.74185201064222239</v>
      </c>
      <c r="H16" s="978">
        <v>-15920.490524034016</v>
      </c>
      <c r="I16" s="977">
        <v>-0.48006779940536631</v>
      </c>
      <c r="J16" s="972"/>
      <c r="R16" s="890"/>
      <c r="S16" s="890"/>
      <c r="T16" s="890"/>
      <c r="U16" s="890"/>
      <c r="V16" s="890"/>
      <c r="W16" s="890"/>
      <c r="X16" s="890"/>
      <c r="Y16" s="890"/>
    </row>
    <row r="17" spans="1:25" ht="21" customHeight="1">
      <c r="A17" s="980" t="s">
        <v>940</v>
      </c>
      <c r="B17" s="978">
        <v>121833.97576577222</v>
      </c>
      <c r="C17" s="978">
        <v>121803.58839808422</v>
      </c>
      <c r="D17" s="978">
        <v>141718.16874470195</v>
      </c>
      <c r="E17" s="978">
        <v>142940.38583580131</v>
      </c>
      <c r="F17" s="978">
        <v>-30.387367688002996</v>
      </c>
      <c r="G17" s="979">
        <v>-2.4941620346054537E-2</v>
      </c>
      <c r="H17" s="978">
        <v>1222.2170910993591</v>
      </c>
      <c r="I17" s="977">
        <v>0.86242794549590951</v>
      </c>
      <c r="J17" s="972"/>
      <c r="R17" s="890"/>
      <c r="S17" s="890"/>
      <c r="T17" s="890"/>
      <c r="U17" s="890"/>
      <c r="V17" s="890"/>
      <c r="W17" s="890"/>
      <c r="X17" s="890"/>
      <c r="Y17" s="890"/>
    </row>
    <row r="18" spans="1:25" ht="21" customHeight="1">
      <c r="A18" s="980" t="s">
        <v>939</v>
      </c>
      <c r="B18" s="978">
        <v>1739.3457676999999</v>
      </c>
      <c r="C18" s="978">
        <v>1823.7556258802299</v>
      </c>
      <c r="D18" s="978">
        <v>2162.4807113799998</v>
      </c>
      <c r="E18" s="978">
        <v>2230.46744506</v>
      </c>
      <c r="F18" s="978">
        <v>84.409858180230003</v>
      </c>
      <c r="G18" s="979">
        <v>4.8529659684542326</v>
      </c>
      <c r="H18" s="978">
        <v>67.98673368000027</v>
      </c>
      <c r="I18" s="977">
        <v>3.1439232415910956</v>
      </c>
      <c r="J18" s="972"/>
      <c r="R18" s="890"/>
      <c r="S18" s="890"/>
      <c r="T18" s="890"/>
      <c r="U18" s="890"/>
      <c r="V18" s="890"/>
      <c r="W18" s="890"/>
      <c r="X18" s="890"/>
      <c r="Y18" s="890"/>
    </row>
    <row r="19" spans="1:25" ht="21" customHeight="1">
      <c r="A19" s="980" t="s">
        <v>938</v>
      </c>
      <c r="B19" s="978">
        <v>184423.60014292374</v>
      </c>
      <c r="C19" s="978">
        <v>182443.52060874322</v>
      </c>
      <c r="D19" s="978">
        <v>160523.75885620707</v>
      </c>
      <c r="E19" s="978">
        <v>157277.18897203071</v>
      </c>
      <c r="F19" s="978">
        <v>-1980.0795341805206</v>
      </c>
      <c r="G19" s="979">
        <v>-1.0736584323513951</v>
      </c>
      <c r="H19" s="978">
        <v>-3246.569884176366</v>
      </c>
      <c r="I19" s="977">
        <v>-2.022485585504235</v>
      </c>
      <c r="J19" s="972"/>
      <c r="R19" s="890"/>
      <c r="S19" s="890"/>
      <c r="T19" s="890"/>
      <c r="U19" s="890"/>
      <c r="V19" s="890"/>
      <c r="W19" s="890"/>
      <c r="X19" s="890"/>
      <c r="Y19" s="890"/>
    </row>
    <row r="20" spans="1:25" ht="21" customHeight="1">
      <c r="A20" s="980" t="s">
        <v>937</v>
      </c>
      <c r="B20" s="978">
        <v>101697.40488257191</v>
      </c>
      <c r="C20" s="978">
        <v>103276.84170317525</v>
      </c>
      <c r="D20" s="978">
        <v>128594.96620142444</v>
      </c>
      <c r="E20" s="978">
        <v>149438.86127092462</v>
      </c>
      <c r="F20" s="978">
        <v>1579.4368206033396</v>
      </c>
      <c r="G20" s="979">
        <v>1.5530748522315645</v>
      </c>
      <c r="H20" s="978">
        <v>20843.895069500184</v>
      </c>
      <c r="I20" s="977">
        <v>16.20895100734456</v>
      </c>
      <c r="J20" s="972"/>
      <c r="R20" s="890"/>
      <c r="S20" s="890"/>
      <c r="T20" s="890"/>
      <c r="U20" s="890"/>
      <c r="V20" s="890"/>
      <c r="W20" s="890"/>
      <c r="X20" s="890"/>
      <c r="Y20" s="890"/>
    </row>
    <row r="21" spans="1:25" ht="21" customHeight="1">
      <c r="A21" s="980" t="s">
        <v>936</v>
      </c>
      <c r="B21" s="978">
        <v>578046.87662899622</v>
      </c>
      <c r="C21" s="978">
        <v>590395.34411592083</v>
      </c>
      <c r="D21" s="978">
        <v>565371.76736945997</v>
      </c>
      <c r="E21" s="978">
        <v>593190.65545180964</v>
      </c>
      <c r="F21" s="978">
        <v>12348.467486924608</v>
      </c>
      <c r="G21" s="979">
        <v>2.1362398079092362</v>
      </c>
      <c r="H21" s="978">
        <v>27818.888082349673</v>
      </c>
      <c r="I21" s="977">
        <v>4.9204593663713219</v>
      </c>
      <c r="J21" s="972"/>
      <c r="R21" s="890"/>
      <c r="S21" s="890"/>
      <c r="T21" s="890"/>
      <c r="U21" s="890"/>
      <c r="V21" s="890"/>
      <c r="W21" s="890"/>
      <c r="X21" s="890"/>
      <c r="Y21" s="890"/>
    </row>
    <row r="22" spans="1:25" ht="21" customHeight="1">
      <c r="A22" s="980" t="s">
        <v>935</v>
      </c>
      <c r="B22" s="978">
        <v>48625.051347629022</v>
      </c>
      <c r="C22" s="978">
        <v>48504.001382151022</v>
      </c>
      <c r="D22" s="978">
        <v>56373.053045017012</v>
      </c>
      <c r="E22" s="978">
        <v>55315.945637802004</v>
      </c>
      <c r="F22" s="978">
        <v>-121.04996547799965</v>
      </c>
      <c r="G22" s="979">
        <v>-0.24894568154302235</v>
      </c>
      <c r="H22" s="978">
        <v>-1057.1074072150077</v>
      </c>
      <c r="I22" s="977">
        <v>-1.8751998519059252</v>
      </c>
      <c r="J22" s="972"/>
      <c r="R22" s="890"/>
      <c r="S22" s="890"/>
      <c r="T22" s="890"/>
      <c r="U22" s="890"/>
      <c r="V22" s="890"/>
      <c r="W22" s="890"/>
      <c r="X22" s="890"/>
      <c r="Y22" s="890"/>
    </row>
    <row r="23" spans="1:25" ht="21" customHeight="1">
      <c r="A23" s="980" t="s">
        <v>934</v>
      </c>
      <c r="B23" s="978">
        <v>11704.828798700002</v>
      </c>
      <c r="C23" s="978">
        <v>11015.668683760003</v>
      </c>
      <c r="D23" s="978">
        <v>12168.190045410005</v>
      </c>
      <c r="E23" s="978">
        <v>11778.05044225</v>
      </c>
      <c r="F23" s="978">
        <v>-689.1601149399994</v>
      </c>
      <c r="G23" s="979">
        <v>-5.8878273812645689</v>
      </c>
      <c r="H23" s="978">
        <v>-390.13960316000521</v>
      </c>
      <c r="I23" s="977">
        <v>-3.2062254263292909</v>
      </c>
      <c r="J23" s="972"/>
      <c r="R23" s="890"/>
      <c r="S23" s="890"/>
      <c r="T23" s="890"/>
      <c r="U23" s="890"/>
      <c r="V23" s="890"/>
      <c r="W23" s="890"/>
      <c r="X23" s="890"/>
      <c r="Y23" s="890"/>
    </row>
    <row r="24" spans="1:25" ht="21" customHeight="1">
      <c r="A24" s="980" t="s">
        <v>933</v>
      </c>
      <c r="B24" s="978">
        <v>527.1395623300001</v>
      </c>
      <c r="C24" s="978">
        <v>522.99191174999999</v>
      </c>
      <c r="D24" s="978">
        <v>487.26298406000018</v>
      </c>
      <c r="E24" s="978">
        <v>489.16080224000012</v>
      </c>
      <c r="F24" s="978">
        <v>-4.1476505800001178</v>
      </c>
      <c r="G24" s="979">
        <v>-0.78682210108973072</v>
      </c>
      <c r="H24" s="978">
        <v>1.8978181799999447</v>
      </c>
      <c r="I24" s="977">
        <v>0.38948539948321886</v>
      </c>
      <c r="J24" s="972"/>
      <c r="R24" s="890"/>
      <c r="S24" s="890"/>
      <c r="T24" s="890"/>
      <c r="U24" s="890"/>
      <c r="V24" s="890"/>
      <c r="W24" s="890"/>
      <c r="X24" s="890"/>
      <c r="Y24" s="890"/>
    </row>
    <row r="25" spans="1:25" ht="21" customHeight="1">
      <c r="A25" s="980" t="s">
        <v>932</v>
      </c>
      <c r="B25" s="978">
        <v>36393.082986599024</v>
      </c>
      <c r="C25" s="978">
        <v>36965.340786641027</v>
      </c>
      <c r="D25" s="978">
        <v>43717.600015547003</v>
      </c>
      <c r="E25" s="978">
        <v>43048.734393312006</v>
      </c>
      <c r="F25" s="978">
        <v>572.25780004200351</v>
      </c>
      <c r="G25" s="979">
        <v>1.572435619847665</v>
      </c>
      <c r="H25" s="978">
        <v>-668.86562223499641</v>
      </c>
      <c r="I25" s="977">
        <v>-1.5299687585712212</v>
      </c>
      <c r="J25" s="972"/>
      <c r="R25" s="890"/>
      <c r="S25" s="890"/>
      <c r="T25" s="890"/>
      <c r="U25" s="890"/>
      <c r="V25" s="890"/>
      <c r="W25" s="890"/>
      <c r="X25" s="890"/>
      <c r="Y25" s="890"/>
    </row>
    <row r="26" spans="1:25" ht="21" customHeight="1">
      <c r="A26" s="980" t="s">
        <v>931</v>
      </c>
      <c r="B26" s="978">
        <v>529421.82528136729</v>
      </c>
      <c r="C26" s="978">
        <v>541891.34273376979</v>
      </c>
      <c r="D26" s="978">
        <v>508998.71432444284</v>
      </c>
      <c r="E26" s="978">
        <v>537874.70981400763</v>
      </c>
      <c r="F26" s="978">
        <v>12469.517452402506</v>
      </c>
      <c r="G26" s="979">
        <v>2.3553085379083942</v>
      </c>
      <c r="H26" s="978">
        <v>28875.995489564782</v>
      </c>
      <c r="I26" s="977">
        <v>5.6730979228287053</v>
      </c>
      <c r="J26" s="972"/>
      <c r="R26" s="890"/>
      <c r="S26" s="890"/>
      <c r="T26" s="890"/>
      <c r="U26" s="890"/>
      <c r="V26" s="890"/>
      <c r="W26" s="890"/>
      <c r="X26" s="890"/>
      <c r="Y26" s="890"/>
    </row>
    <row r="27" spans="1:25" ht="21" customHeight="1">
      <c r="A27" s="980" t="s">
        <v>930</v>
      </c>
      <c r="B27" s="978">
        <v>30765.547448969999</v>
      </c>
      <c r="C27" s="978">
        <v>34938.204263095002</v>
      </c>
      <c r="D27" s="978">
        <v>27949.781774826999</v>
      </c>
      <c r="E27" s="978">
        <v>31269.167705654007</v>
      </c>
      <c r="F27" s="978">
        <v>4172.6568141250027</v>
      </c>
      <c r="G27" s="979">
        <v>13.562758215325369</v>
      </c>
      <c r="H27" s="978">
        <v>3319.3859308270075</v>
      </c>
      <c r="I27" s="977">
        <v>11.87624990266155</v>
      </c>
      <c r="J27" s="972"/>
      <c r="R27" s="890"/>
      <c r="S27" s="890"/>
      <c r="T27" s="890"/>
      <c r="U27" s="890"/>
      <c r="V27" s="890"/>
      <c r="W27" s="890"/>
      <c r="X27" s="890"/>
      <c r="Y27" s="890"/>
    </row>
    <row r="28" spans="1:25" ht="21" customHeight="1">
      <c r="A28" s="980" t="s">
        <v>929</v>
      </c>
      <c r="B28" s="978">
        <v>14574.521213809998</v>
      </c>
      <c r="C28" s="978">
        <v>18056.046696059999</v>
      </c>
      <c r="D28" s="978">
        <v>16081.423829525005</v>
      </c>
      <c r="E28" s="978">
        <v>16495.893109569995</v>
      </c>
      <c r="F28" s="978">
        <v>3481.525482250001</v>
      </c>
      <c r="G28" s="979">
        <v>23.887751996622043</v>
      </c>
      <c r="H28" s="978">
        <v>414.46928004499023</v>
      </c>
      <c r="I28" s="977">
        <v>2.5773170612171619</v>
      </c>
      <c r="J28" s="972"/>
      <c r="R28" s="890"/>
      <c r="S28" s="890"/>
      <c r="T28" s="890"/>
      <c r="U28" s="890"/>
      <c r="V28" s="890"/>
      <c r="W28" s="890"/>
      <c r="X28" s="890"/>
      <c r="Y28" s="890"/>
    </row>
    <row r="29" spans="1:25" ht="21" customHeight="1">
      <c r="A29" s="980" t="s">
        <v>928</v>
      </c>
      <c r="B29" s="978">
        <v>484081.75661858724</v>
      </c>
      <c r="C29" s="978">
        <v>488897.09177461482</v>
      </c>
      <c r="D29" s="978">
        <v>464967.50872009085</v>
      </c>
      <c r="E29" s="978">
        <v>490109.64899878367</v>
      </c>
      <c r="F29" s="978">
        <v>4815.3351560275769</v>
      </c>
      <c r="G29" s="979">
        <v>0.99473592842326974</v>
      </c>
      <c r="H29" s="978">
        <v>25142.140278692823</v>
      </c>
      <c r="I29" s="977">
        <v>5.4072897153397275</v>
      </c>
      <c r="R29" s="890"/>
      <c r="S29" s="890"/>
      <c r="T29" s="890"/>
      <c r="U29" s="890"/>
      <c r="V29" s="890"/>
      <c r="W29" s="890"/>
      <c r="X29" s="890"/>
      <c r="Y29" s="890"/>
    </row>
    <row r="30" spans="1:25" ht="21" customHeight="1">
      <c r="A30" s="980" t="s">
        <v>927</v>
      </c>
      <c r="B30" s="978">
        <v>8010.1852205788728</v>
      </c>
      <c r="C30" s="978">
        <v>7342.6908362388722</v>
      </c>
      <c r="D30" s="978">
        <v>8646.6400230699983</v>
      </c>
      <c r="E30" s="978">
        <v>8920.5585948599983</v>
      </c>
      <c r="F30" s="978">
        <v>-667.49438434000058</v>
      </c>
      <c r="G30" s="979">
        <v>-8.3330705340639142</v>
      </c>
      <c r="H30" s="978">
        <v>273.91857178999999</v>
      </c>
      <c r="I30" s="977">
        <v>3.1679192271120469</v>
      </c>
      <c r="R30" s="890"/>
      <c r="S30" s="890"/>
      <c r="T30" s="890"/>
      <c r="U30" s="890"/>
      <c r="V30" s="890"/>
      <c r="W30" s="890"/>
      <c r="X30" s="890"/>
      <c r="Y30" s="890"/>
    </row>
    <row r="31" spans="1:25" ht="21" customHeight="1">
      <c r="A31" s="980" t="s">
        <v>926</v>
      </c>
      <c r="B31" s="978">
        <v>9441.8614836699999</v>
      </c>
      <c r="C31" s="978">
        <v>9573.1772234299988</v>
      </c>
      <c r="D31" s="978">
        <v>12253.562269110045</v>
      </c>
      <c r="E31" s="978">
        <v>10014.844590440003</v>
      </c>
      <c r="F31" s="978">
        <v>131.31573975999891</v>
      </c>
      <c r="G31" s="979">
        <v>1.3907823154058514</v>
      </c>
      <c r="H31" s="978">
        <v>-2238.717678670042</v>
      </c>
      <c r="I31" s="977">
        <v>-18.269933505896617</v>
      </c>
      <c r="R31" s="890"/>
      <c r="S31" s="890"/>
      <c r="T31" s="890"/>
      <c r="U31" s="890"/>
      <c r="V31" s="890"/>
      <c r="W31" s="890"/>
      <c r="X31" s="890"/>
      <c r="Y31" s="890"/>
    </row>
    <row r="32" spans="1:25" ht="21" customHeight="1">
      <c r="A32" s="980" t="s">
        <v>925</v>
      </c>
      <c r="B32" s="978">
        <v>466629.70991433837</v>
      </c>
      <c r="C32" s="978">
        <v>471981.22371494595</v>
      </c>
      <c r="D32" s="978">
        <v>444067.30642791081</v>
      </c>
      <c r="E32" s="978">
        <v>471174.24581348366</v>
      </c>
      <c r="F32" s="978">
        <v>5351.5138006075867</v>
      </c>
      <c r="G32" s="979">
        <v>1.1468437793191506</v>
      </c>
      <c r="H32" s="978">
        <v>27106.939385572856</v>
      </c>
      <c r="I32" s="977">
        <v>6.1042411799287359</v>
      </c>
      <c r="R32" s="890"/>
      <c r="S32" s="890"/>
      <c r="T32" s="890"/>
      <c r="U32" s="890"/>
      <c r="V32" s="890"/>
      <c r="W32" s="890"/>
      <c r="X32" s="890"/>
      <c r="Y32" s="890"/>
    </row>
    <row r="33" spans="1:25" s="972" customFormat="1" ht="21" customHeight="1">
      <c r="A33" s="976" t="s">
        <v>924</v>
      </c>
      <c r="B33" s="974">
        <v>19623.087071013</v>
      </c>
      <c r="C33" s="974">
        <v>16782.020197432001</v>
      </c>
      <c r="D33" s="974">
        <v>37187.48928823899</v>
      </c>
      <c r="E33" s="974">
        <v>37221.105341069015</v>
      </c>
      <c r="F33" s="974">
        <v>-2841.0668735809995</v>
      </c>
      <c r="G33" s="975">
        <v>-14.478185126018172</v>
      </c>
      <c r="H33" s="974">
        <v>33.616052830024273</v>
      </c>
      <c r="I33" s="973">
        <v>9.0396134488852878E-2</v>
      </c>
      <c r="R33" s="890"/>
      <c r="S33" s="890"/>
      <c r="T33" s="890"/>
      <c r="U33" s="890"/>
      <c r="V33" s="890"/>
      <c r="W33" s="890"/>
      <c r="X33" s="890"/>
      <c r="Y33" s="890"/>
    </row>
    <row r="34" spans="1:25" ht="21" customHeight="1">
      <c r="A34" s="980" t="s">
        <v>923</v>
      </c>
      <c r="B34" s="978">
        <v>879.53103901999987</v>
      </c>
      <c r="C34" s="978">
        <v>711.6328643999999</v>
      </c>
      <c r="D34" s="978">
        <v>770.78117255000006</v>
      </c>
      <c r="E34" s="978">
        <v>591.92163168000002</v>
      </c>
      <c r="F34" s="978">
        <v>-167.89817461999996</v>
      </c>
      <c r="G34" s="979">
        <v>-19.089511020222456</v>
      </c>
      <c r="H34" s="978">
        <v>-178.85954087000005</v>
      </c>
      <c r="I34" s="977">
        <v>-23.204970131570974</v>
      </c>
      <c r="J34" s="972"/>
      <c r="R34" s="890"/>
      <c r="S34" s="890"/>
      <c r="T34" s="890"/>
      <c r="U34" s="890"/>
      <c r="V34" s="890"/>
      <c r="W34" s="890"/>
      <c r="X34" s="890"/>
      <c r="Y34" s="890"/>
    </row>
    <row r="35" spans="1:25" ht="21" customHeight="1">
      <c r="A35" s="980" t="s">
        <v>922</v>
      </c>
      <c r="B35" s="978">
        <v>18743.556031993001</v>
      </c>
      <c r="C35" s="978">
        <v>16070.387333032</v>
      </c>
      <c r="D35" s="978">
        <v>36416.708115688991</v>
      </c>
      <c r="E35" s="978">
        <v>36629.183709389014</v>
      </c>
      <c r="F35" s="978">
        <v>-2673.1686989610007</v>
      </c>
      <c r="G35" s="979">
        <v>-14.261801199293359</v>
      </c>
      <c r="H35" s="978">
        <v>212.47559370002273</v>
      </c>
      <c r="I35" s="977">
        <v>0.58345634378875755</v>
      </c>
      <c r="J35" s="972"/>
      <c r="R35" s="890"/>
      <c r="S35" s="890"/>
      <c r="T35" s="890"/>
      <c r="U35" s="890"/>
      <c r="V35" s="890"/>
      <c r="W35" s="890"/>
      <c r="X35" s="890"/>
      <c r="Y35" s="890"/>
    </row>
    <row r="36" spans="1:25" ht="21" customHeight="1">
      <c r="A36" s="980" t="s">
        <v>921</v>
      </c>
      <c r="B36" s="978">
        <v>18206.535248553002</v>
      </c>
      <c r="C36" s="978">
        <v>15748.369815641998</v>
      </c>
      <c r="D36" s="978">
        <v>35853.708603698993</v>
      </c>
      <c r="E36" s="978">
        <v>36154.654350079014</v>
      </c>
      <c r="F36" s="978">
        <v>-2458.1654329110042</v>
      </c>
      <c r="G36" s="979">
        <v>-13.501555344564373</v>
      </c>
      <c r="H36" s="978">
        <v>300.94574638002086</v>
      </c>
      <c r="I36" s="977">
        <v>0.83937131778042218</v>
      </c>
      <c r="J36" s="972"/>
      <c r="R36" s="890"/>
      <c r="S36" s="890"/>
      <c r="T36" s="890"/>
      <c r="U36" s="890"/>
      <c r="V36" s="890"/>
      <c r="W36" s="890"/>
      <c r="X36" s="890"/>
      <c r="Y36" s="890"/>
    </row>
    <row r="37" spans="1:25" ht="21" customHeight="1">
      <c r="A37" s="980" t="s">
        <v>920</v>
      </c>
      <c r="B37" s="978">
        <v>177.91240021999999</v>
      </c>
      <c r="C37" s="978">
        <v>132.87353953000002</v>
      </c>
      <c r="D37" s="978">
        <v>83.372674740000008</v>
      </c>
      <c r="E37" s="978">
        <v>73.078329300000007</v>
      </c>
      <c r="F37" s="978">
        <v>-45.038860689999979</v>
      </c>
      <c r="G37" s="979">
        <v>-25.315189179791048</v>
      </c>
      <c r="H37" s="978">
        <v>-10.294345440000001</v>
      </c>
      <c r="I37" s="977">
        <v>-12.347385365892604</v>
      </c>
      <c r="J37" s="972"/>
      <c r="R37" s="890"/>
      <c r="S37" s="890"/>
      <c r="T37" s="890"/>
      <c r="U37" s="890"/>
      <c r="V37" s="890"/>
      <c r="W37" s="890"/>
      <c r="X37" s="890"/>
      <c r="Y37" s="890"/>
    </row>
    <row r="38" spans="1:25" ht="21" customHeight="1">
      <c r="A38" s="980" t="s">
        <v>919</v>
      </c>
      <c r="B38" s="978">
        <v>182.23532821999999</v>
      </c>
      <c r="C38" s="978">
        <v>184.58726785999997</v>
      </c>
      <c r="D38" s="978">
        <v>358.63481245000003</v>
      </c>
      <c r="E38" s="978">
        <v>293.68820145000001</v>
      </c>
      <c r="F38" s="978">
        <v>2.3519396399999835</v>
      </c>
      <c r="G38" s="979">
        <v>1.2906057584842445</v>
      </c>
      <c r="H38" s="978">
        <v>-64.946611000000019</v>
      </c>
      <c r="I38" s="977">
        <v>-18.109399518780602</v>
      </c>
      <c r="J38" s="972"/>
      <c r="R38" s="890"/>
      <c r="S38" s="890"/>
      <c r="T38" s="890"/>
      <c r="U38" s="890"/>
      <c r="V38" s="890"/>
      <c r="W38" s="890"/>
      <c r="X38" s="890"/>
      <c r="Y38" s="890"/>
    </row>
    <row r="39" spans="1:25" ht="21" customHeight="1">
      <c r="A39" s="980" t="s">
        <v>918</v>
      </c>
      <c r="B39" s="978">
        <v>176.87305499999999</v>
      </c>
      <c r="C39" s="978">
        <v>4.5567099999999989</v>
      </c>
      <c r="D39" s="978">
        <v>120.99202479999997</v>
      </c>
      <c r="E39" s="978">
        <v>107.76282856000002</v>
      </c>
      <c r="F39" s="978">
        <v>-172.31634499999998</v>
      </c>
      <c r="G39" s="979">
        <v>-97.4237398681218</v>
      </c>
      <c r="H39" s="978">
        <v>-13.229196239999951</v>
      </c>
      <c r="I39" s="977">
        <v>-10.93394069722185</v>
      </c>
      <c r="J39" s="972"/>
      <c r="R39" s="890"/>
      <c r="S39" s="890"/>
      <c r="T39" s="890"/>
      <c r="U39" s="890"/>
      <c r="V39" s="890"/>
      <c r="W39" s="890"/>
      <c r="X39" s="890"/>
      <c r="Y39" s="890"/>
    </row>
    <row r="40" spans="1:25" s="972" customFormat="1" ht="21" customHeight="1">
      <c r="A40" s="976" t="s">
        <v>917</v>
      </c>
      <c r="B40" s="974">
        <v>195088.39877143537</v>
      </c>
      <c r="C40" s="974">
        <v>189603.02028424543</v>
      </c>
      <c r="D40" s="974">
        <v>194830.18295440733</v>
      </c>
      <c r="E40" s="974">
        <v>181845.41881704217</v>
      </c>
      <c r="F40" s="974">
        <v>-5485.3784871899406</v>
      </c>
      <c r="G40" s="975">
        <v>-2.811739971076693</v>
      </c>
      <c r="H40" s="974">
        <v>-12984.764137365157</v>
      </c>
      <c r="I40" s="973">
        <v>-6.6646573649236638</v>
      </c>
      <c r="R40" s="890"/>
      <c r="S40" s="890"/>
      <c r="T40" s="890"/>
      <c r="U40" s="890"/>
      <c r="V40" s="890"/>
      <c r="W40" s="890"/>
      <c r="X40" s="890"/>
      <c r="Y40" s="890"/>
    </row>
    <row r="41" spans="1:25" ht="21" customHeight="1">
      <c r="A41" s="980" t="s">
        <v>916</v>
      </c>
      <c r="B41" s="978">
        <v>2306.5288628599997</v>
      </c>
      <c r="C41" s="978">
        <v>2251.9445685799997</v>
      </c>
      <c r="D41" s="978">
        <v>3125.3459811000007</v>
      </c>
      <c r="E41" s="978">
        <v>3717.7420169300012</v>
      </c>
      <c r="F41" s="978">
        <v>-54.584294279999995</v>
      </c>
      <c r="G41" s="979">
        <v>-2.366512518396052</v>
      </c>
      <c r="H41" s="978">
        <v>592.39603583000053</v>
      </c>
      <c r="I41" s="977">
        <v>18.954574610696383</v>
      </c>
      <c r="J41" s="972"/>
      <c r="R41" s="890"/>
      <c r="S41" s="890"/>
      <c r="T41" s="890"/>
      <c r="U41" s="890"/>
      <c r="V41" s="890"/>
      <c r="W41" s="890"/>
      <c r="X41" s="890"/>
      <c r="Y41" s="890"/>
    </row>
    <row r="42" spans="1:25" ht="21" customHeight="1">
      <c r="A42" s="980" t="s">
        <v>915</v>
      </c>
      <c r="B42" s="978">
        <v>136840.50060087023</v>
      </c>
      <c r="C42" s="978">
        <v>134345.62283358022</v>
      </c>
      <c r="D42" s="978">
        <v>126991.83552000998</v>
      </c>
      <c r="E42" s="978">
        <v>120777.87676966999</v>
      </c>
      <c r="F42" s="978">
        <v>-2494.8777672900178</v>
      </c>
      <c r="G42" s="979">
        <v>-1.8232012864137035</v>
      </c>
      <c r="H42" s="978">
        <v>-6213.9587503399816</v>
      </c>
      <c r="I42" s="977">
        <v>-4.893195475831086</v>
      </c>
      <c r="J42" s="972"/>
      <c r="R42" s="890"/>
      <c r="S42" s="890"/>
      <c r="T42" s="890"/>
      <c r="U42" s="890"/>
      <c r="V42" s="890"/>
      <c r="W42" s="890"/>
      <c r="X42" s="890"/>
      <c r="Y42" s="890"/>
    </row>
    <row r="43" spans="1:25" ht="21" customHeight="1">
      <c r="A43" s="980" t="s">
        <v>914</v>
      </c>
      <c r="B43" s="978">
        <v>37037.201739675111</v>
      </c>
      <c r="C43" s="978">
        <v>35516.898448825144</v>
      </c>
      <c r="D43" s="978">
        <v>40951.865904877181</v>
      </c>
      <c r="E43" s="978">
        <v>36729.183621362186</v>
      </c>
      <c r="F43" s="978">
        <v>-1520.3032908499663</v>
      </c>
      <c r="G43" s="979">
        <v>-4.1048006313646042</v>
      </c>
      <c r="H43" s="978">
        <v>-4222.6822835149942</v>
      </c>
      <c r="I43" s="977">
        <v>-10.311330607800443</v>
      </c>
      <c r="J43" s="972"/>
      <c r="R43" s="890"/>
      <c r="S43" s="890"/>
      <c r="T43" s="890"/>
      <c r="U43" s="890"/>
      <c r="V43" s="890"/>
      <c r="W43" s="890"/>
      <c r="X43" s="890"/>
      <c r="Y43" s="890"/>
    </row>
    <row r="44" spans="1:25" ht="21" customHeight="1">
      <c r="A44" s="980" t="s">
        <v>913</v>
      </c>
      <c r="B44" s="978">
        <v>7417.7885523402174</v>
      </c>
      <c r="C44" s="978">
        <v>7139.651195910089</v>
      </c>
      <c r="D44" s="978">
        <v>7239.0522379701715</v>
      </c>
      <c r="E44" s="978">
        <v>7193.3363422699977</v>
      </c>
      <c r="F44" s="978">
        <v>-278.13735643012842</v>
      </c>
      <c r="G44" s="979">
        <v>-3.7495994185811572</v>
      </c>
      <c r="H44" s="978">
        <v>-45.71589570017386</v>
      </c>
      <c r="I44" s="977">
        <v>-0.63151769316410655</v>
      </c>
      <c r="J44" s="972"/>
      <c r="R44" s="890"/>
      <c r="S44" s="890"/>
      <c r="T44" s="890"/>
      <c r="U44" s="890"/>
      <c r="V44" s="890"/>
      <c r="W44" s="890"/>
      <c r="X44" s="890"/>
      <c r="Y44" s="890"/>
    </row>
    <row r="45" spans="1:25" ht="21" customHeight="1">
      <c r="A45" s="980" t="s">
        <v>912</v>
      </c>
      <c r="B45" s="978">
        <v>11486.379015689798</v>
      </c>
      <c r="C45" s="978">
        <v>10348.903237349999</v>
      </c>
      <c r="D45" s="978">
        <v>16522.083310450005</v>
      </c>
      <c r="E45" s="978">
        <v>13427.280066809997</v>
      </c>
      <c r="F45" s="978">
        <v>-1137.4757783397981</v>
      </c>
      <c r="G45" s="979">
        <v>-9.9028229591420001</v>
      </c>
      <c r="H45" s="978">
        <v>-3094.8032436400081</v>
      </c>
      <c r="I45" s="977">
        <v>-18.73131363332725</v>
      </c>
      <c r="J45" s="972"/>
      <c r="R45" s="890"/>
      <c r="S45" s="890"/>
      <c r="T45" s="890"/>
      <c r="U45" s="890"/>
      <c r="V45" s="890"/>
      <c r="W45" s="890"/>
      <c r="X45" s="890"/>
      <c r="Y45" s="890"/>
    </row>
    <row r="46" spans="1:25" s="972" customFormat="1" ht="21" customHeight="1">
      <c r="A46" s="976" t="s">
        <v>911</v>
      </c>
      <c r="B46" s="974">
        <v>3437.0057838369944</v>
      </c>
      <c r="C46" s="974">
        <v>3553.6629989630001</v>
      </c>
      <c r="D46" s="974">
        <v>4631.4481023174985</v>
      </c>
      <c r="E46" s="974">
        <v>5093.3493550077992</v>
      </c>
      <c r="F46" s="974">
        <v>116.65721512600567</v>
      </c>
      <c r="G46" s="975">
        <v>3.3941524240256657</v>
      </c>
      <c r="H46" s="974">
        <v>461.90125269030068</v>
      </c>
      <c r="I46" s="973">
        <v>9.9731497036353076</v>
      </c>
      <c r="R46" s="890"/>
      <c r="S46" s="890"/>
      <c r="T46" s="890"/>
      <c r="U46" s="890"/>
      <c r="V46" s="890"/>
      <c r="W46" s="890"/>
      <c r="X46" s="890"/>
      <c r="Y46" s="890"/>
    </row>
    <row r="47" spans="1:25" s="972" customFormat="1" ht="21" customHeight="1">
      <c r="A47" s="976" t="s">
        <v>910</v>
      </c>
      <c r="B47" s="974">
        <v>195709.58048260945</v>
      </c>
      <c r="C47" s="974">
        <v>201627.52704132794</v>
      </c>
      <c r="D47" s="974">
        <v>152781.80095192307</v>
      </c>
      <c r="E47" s="974">
        <v>170643.36794436924</v>
      </c>
      <c r="F47" s="974">
        <v>5917.9465587184823</v>
      </c>
      <c r="G47" s="975">
        <v>3.0238410118325021</v>
      </c>
      <c r="H47" s="974">
        <v>17861.566992446169</v>
      </c>
      <c r="I47" s="973">
        <v>11.69089962361865</v>
      </c>
      <c r="K47" s="680"/>
      <c r="L47" s="680"/>
      <c r="M47" s="680"/>
      <c r="N47" s="680"/>
      <c r="O47" s="680"/>
      <c r="P47" s="680"/>
      <c r="Q47" s="680"/>
      <c r="R47" s="890"/>
      <c r="S47" s="890"/>
      <c r="T47" s="890"/>
      <c r="U47" s="890"/>
      <c r="V47" s="890"/>
      <c r="W47" s="890"/>
      <c r="X47" s="890"/>
      <c r="Y47" s="890"/>
    </row>
    <row r="48" spans="1:25" ht="21" customHeight="1" thickBot="1">
      <c r="A48" s="971" t="s">
        <v>311</v>
      </c>
      <c r="B48" s="969">
        <v>4709130.0502748275</v>
      </c>
      <c r="C48" s="969">
        <v>4730245.6253741207</v>
      </c>
      <c r="D48" s="969">
        <v>4879279.2241605828</v>
      </c>
      <c r="E48" s="969">
        <v>4910462.5395566914</v>
      </c>
      <c r="F48" s="969">
        <v>21115.575099292182</v>
      </c>
      <c r="G48" s="970">
        <v>0.44839651642366229</v>
      </c>
      <c r="H48" s="969">
        <v>31183.31539611012</v>
      </c>
      <c r="I48" s="968">
        <v>0.63909675924469789</v>
      </c>
      <c r="R48" s="890"/>
      <c r="S48" s="890"/>
      <c r="T48" s="890"/>
      <c r="U48" s="890"/>
      <c r="V48" s="890"/>
      <c r="W48" s="890"/>
      <c r="X48" s="890"/>
      <c r="Y48" s="890"/>
    </row>
    <row r="49" spans="1:8" ht="21" customHeight="1" thickTop="1">
      <c r="A49" s="697" t="s">
        <v>687</v>
      </c>
      <c r="B49" s="774"/>
      <c r="C49" s="774"/>
      <c r="D49" s="774"/>
      <c r="E49" s="774"/>
      <c r="F49" s="774"/>
      <c r="H49" s="774"/>
    </row>
    <row r="51" spans="1:8">
      <c r="B51" s="774"/>
      <c r="C51" s="774"/>
      <c r="D51" s="774"/>
      <c r="E51" s="774"/>
    </row>
    <row r="52" spans="1:8">
      <c r="B52" s="774"/>
      <c r="C52" s="774"/>
      <c r="D52" s="774"/>
      <c r="E52" s="774"/>
    </row>
    <row r="54" spans="1:8">
      <c r="B54" s="774"/>
      <c r="C54" s="774"/>
      <c r="D54" s="774"/>
      <c r="E54" s="774"/>
    </row>
    <row r="55" spans="1:8">
      <c r="B55" s="774"/>
      <c r="C55" s="774"/>
      <c r="D55" s="774"/>
      <c r="E55" s="774"/>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activeCell="I60" sqref="I60"/>
    </sheetView>
  </sheetViews>
  <sheetFormatPr defaultRowHeight="15.6"/>
  <cols>
    <col min="1" max="1" width="60.88671875" style="680" customWidth="1"/>
    <col min="2" max="2" width="11.88671875" style="680" customWidth="1"/>
    <col min="3" max="4" width="12.44140625" style="680" customWidth="1"/>
    <col min="5" max="5" width="12.5546875" style="680" customWidth="1"/>
    <col min="6" max="6" width="10.6640625" style="680" customWidth="1"/>
    <col min="7" max="7" width="9.88671875" style="680" customWidth="1"/>
    <col min="8" max="8" width="10.6640625" style="680" customWidth="1"/>
    <col min="9" max="9" width="9.6640625" style="680" customWidth="1"/>
    <col min="10" max="256" width="8.88671875" style="680"/>
    <col min="257" max="257" width="55" style="680" customWidth="1"/>
    <col min="258" max="258" width="9.44140625" style="680" bestFit="1" customWidth="1"/>
    <col min="259" max="259" width="9.44140625" style="680" customWidth="1"/>
    <col min="260" max="260" width="9.44140625" style="680" bestFit="1" customWidth="1"/>
    <col min="261" max="261" width="9.44140625" style="680" customWidth="1"/>
    <col min="262" max="262" width="8.44140625" style="680" bestFit="1" customWidth="1"/>
    <col min="263" max="263" width="7.109375" style="680" bestFit="1" customWidth="1"/>
    <col min="264" max="264" width="8.44140625" style="680" bestFit="1" customWidth="1"/>
    <col min="265" max="265" width="6.88671875" style="680" customWidth="1"/>
    <col min="266" max="512" width="8.88671875" style="680"/>
    <col min="513" max="513" width="55" style="680" customWidth="1"/>
    <col min="514" max="514" width="9.44140625" style="680" bestFit="1" customWidth="1"/>
    <col min="515" max="515" width="9.44140625" style="680" customWidth="1"/>
    <col min="516" max="516" width="9.44140625" style="680" bestFit="1" customWidth="1"/>
    <col min="517" max="517" width="9.44140625" style="680" customWidth="1"/>
    <col min="518" max="518" width="8.44140625" style="680" bestFit="1" customWidth="1"/>
    <col min="519" max="519" width="7.109375" style="680" bestFit="1" customWidth="1"/>
    <col min="520" max="520" width="8.44140625" style="680" bestFit="1" customWidth="1"/>
    <col min="521" max="521" width="6.88671875" style="680" customWidth="1"/>
    <col min="522" max="768" width="8.88671875" style="680"/>
    <col min="769" max="769" width="55" style="680" customWidth="1"/>
    <col min="770" max="770" width="9.44140625" style="680" bestFit="1" customWidth="1"/>
    <col min="771" max="771" width="9.44140625" style="680" customWidth="1"/>
    <col min="772" max="772" width="9.44140625" style="680" bestFit="1" customWidth="1"/>
    <col min="773" max="773" width="9.44140625" style="680" customWidth="1"/>
    <col min="774" max="774" width="8.44140625" style="680" bestFit="1" customWidth="1"/>
    <col min="775" max="775" width="7.109375" style="680" bestFit="1" customWidth="1"/>
    <col min="776" max="776" width="8.44140625" style="680" bestFit="1" customWidth="1"/>
    <col min="777" max="777" width="6.88671875" style="680" customWidth="1"/>
    <col min="778" max="1024" width="8.88671875" style="680"/>
    <col min="1025" max="1025" width="55" style="680" customWidth="1"/>
    <col min="1026" max="1026" width="9.44140625" style="680" bestFit="1" customWidth="1"/>
    <col min="1027" max="1027" width="9.44140625" style="680" customWidth="1"/>
    <col min="1028" max="1028" width="9.44140625" style="680" bestFit="1" customWidth="1"/>
    <col min="1029" max="1029" width="9.44140625" style="680" customWidth="1"/>
    <col min="1030" max="1030" width="8.44140625" style="680" bestFit="1" customWidth="1"/>
    <col min="1031" max="1031" width="7.109375" style="680" bestFit="1" customWidth="1"/>
    <col min="1032" max="1032" width="8.44140625" style="680" bestFit="1" customWidth="1"/>
    <col min="1033" max="1033" width="6.88671875" style="680" customWidth="1"/>
    <col min="1034" max="1280" width="8.88671875" style="680"/>
    <col min="1281" max="1281" width="55" style="680" customWidth="1"/>
    <col min="1282" max="1282" width="9.44140625" style="680" bestFit="1" customWidth="1"/>
    <col min="1283" max="1283" width="9.44140625" style="680" customWidth="1"/>
    <col min="1284" max="1284" width="9.44140625" style="680" bestFit="1" customWidth="1"/>
    <col min="1285" max="1285" width="9.44140625" style="680" customWidth="1"/>
    <col min="1286" max="1286" width="8.44140625" style="680" bestFit="1" customWidth="1"/>
    <col min="1287" max="1287" width="7.109375" style="680" bestFit="1" customWidth="1"/>
    <col min="1288" max="1288" width="8.44140625" style="680" bestFit="1" customWidth="1"/>
    <col min="1289" max="1289" width="6.88671875" style="680" customWidth="1"/>
    <col min="1290" max="1536" width="8.88671875" style="680"/>
    <col min="1537" max="1537" width="55" style="680" customWidth="1"/>
    <col min="1538" max="1538" width="9.44140625" style="680" bestFit="1" customWidth="1"/>
    <col min="1539" max="1539" width="9.44140625" style="680" customWidth="1"/>
    <col min="1540" max="1540" width="9.44140625" style="680" bestFit="1" customWidth="1"/>
    <col min="1541" max="1541" width="9.44140625" style="680" customWidth="1"/>
    <col min="1542" max="1542" width="8.44140625" style="680" bestFit="1" customWidth="1"/>
    <col min="1543" max="1543" width="7.109375" style="680" bestFit="1" customWidth="1"/>
    <col min="1544" max="1544" width="8.44140625" style="680" bestFit="1" customWidth="1"/>
    <col min="1545" max="1545" width="6.88671875" style="680" customWidth="1"/>
    <col min="1546" max="1792" width="8.88671875" style="680"/>
    <col min="1793" max="1793" width="55" style="680" customWidth="1"/>
    <col min="1794" max="1794" width="9.44140625" style="680" bestFit="1" customWidth="1"/>
    <col min="1795" max="1795" width="9.44140625" style="680" customWidth="1"/>
    <col min="1796" max="1796" width="9.44140625" style="680" bestFit="1" customWidth="1"/>
    <col min="1797" max="1797" width="9.44140625" style="680" customWidth="1"/>
    <col min="1798" max="1798" width="8.44140625" style="680" bestFit="1" customWidth="1"/>
    <col min="1799" max="1799" width="7.109375" style="680" bestFit="1" customWidth="1"/>
    <col min="1800" max="1800" width="8.44140625" style="680" bestFit="1" customWidth="1"/>
    <col min="1801" max="1801" width="6.88671875" style="680" customWidth="1"/>
    <col min="1802" max="2048" width="8.88671875" style="680"/>
    <col min="2049" max="2049" width="55" style="680" customWidth="1"/>
    <col min="2050" max="2050" width="9.44140625" style="680" bestFit="1" customWidth="1"/>
    <col min="2051" max="2051" width="9.44140625" style="680" customWidth="1"/>
    <col min="2052" max="2052" width="9.44140625" style="680" bestFit="1" customWidth="1"/>
    <col min="2053" max="2053" width="9.44140625" style="680" customWidth="1"/>
    <col min="2054" max="2054" width="8.44140625" style="680" bestFit="1" customWidth="1"/>
    <col min="2055" max="2055" width="7.109375" style="680" bestFit="1" customWidth="1"/>
    <col min="2056" max="2056" width="8.44140625" style="680" bestFit="1" customWidth="1"/>
    <col min="2057" max="2057" width="6.88671875" style="680" customWidth="1"/>
    <col min="2058" max="2304" width="8.88671875" style="680"/>
    <col min="2305" max="2305" width="55" style="680" customWidth="1"/>
    <col min="2306" max="2306" width="9.44140625" style="680" bestFit="1" customWidth="1"/>
    <col min="2307" max="2307" width="9.44140625" style="680" customWidth="1"/>
    <col min="2308" max="2308" width="9.44140625" style="680" bestFit="1" customWidth="1"/>
    <col min="2309" max="2309" width="9.44140625" style="680" customWidth="1"/>
    <col min="2310" max="2310" width="8.44140625" style="680" bestFit="1" customWidth="1"/>
    <col min="2311" max="2311" width="7.109375" style="680" bestFit="1" customWidth="1"/>
    <col min="2312" max="2312" width="8.44140625" style="680" bestFit="1" customWidth="1"/>
    <col min="2313" max="2313" width="6.88671875" style="680" customWidth="1"/>
    <col min="2314" max="2560" width="8.88671875" style="680"/>
    <col min="2561" max="2561" width="55" style="680" customWidth="1"/>
    <col min="2562" max="2562" width="9.44140625" style="680" bestFit="1" customWidth="1"/>
    <col min="2563" max="2563" width="9.44140625" style="680" customWidth="1"/>
    <col min="2564" max="2564" width="9.44140625" style="680" bestFit="1" customWidth="1"/>
    <col min="2565" max="2565" width="9.44140625" style="680" customWidth="1"/>
    <col min="2566" max="2566" width="8.44140625" style="680" bestFit="1" customWidth="1"/>
    <col min="2567" max="2567" width="7.109375" style="680" bestFit="1" customWidth="1"/>
    <col min="2568" max="2568" width="8.44140625" style="680" bestFit="1" customWidth="1"/>
    <col min="2569" max="2569" width="6.88671875" style="680" customWidth="1"/>
    <col min="2570" max="2816" width="8.88671875" style="680"/>
    <col min="2817" max="2817" width="55" style="680" customWidth="1"/>
    <col min="2818" max="2818" width="9.44140625" style="680" bestFit="1" customWidth="1"/>
    <col min="2819" max="2819" width="9.44140625" style="680" customWidth="1"/>
    <col min="2820" max="2820" width="9.44140625" style="680" bestFit="1" customWidth="1"/>
    <col min="2821" max="2821" width="9.44140625" style="680" customWidth="1"/>
    <col min="2822" max="2822" width="8.44140625" style="680" bestFit="1" customWidth="1"/>
    <col min="2823" max="2823" width="7.109375" style="680" bestFit="1" customWidth="1"/>
    <col min="2824" max="2824" width="8.44140625" style="680" bestFit="1" customWidth="1"/>
    <col min="2825" max="2825" width="6.88671875" style="680" customWidth="1"/>
    <col min="2826" max="3072" width="8.88671875" style="680"/>
    <col min="3073" max="3073" width="55" style="680" customWidth="1"/>
    <col min="3074" max="3074" width="9.44140625" style="680" bestFit="1" customWidth="1"/>
    <col min="3075" max="3075" width="9.44140625" style="680" customWidth="1"/>
    <col min="3076" max="3076" width="9.44140625" style="680" bestFit="1" customWidth="1"/>
    <col min="3077" max="3077" width="9.44140625" style="680" customWidth="1"/>
    <col min="3078" max="3078" width="8.44140625" style="680" bestFit="1" customWidth="1"/>
    <col min="3079" max="3079" width="7.109375" style="680" bestFit="1" customWidth="1"/>
    <col min="3080" max="3080" width="8.44140625" style="680" bestFit="1" customWidth="1"/>
    <col min="3081" max="3081" width="6.88671875" style="680" customWidth="1"/>
    <col min="3082" max="3328" width="8.88671875" style="680"/>
    <col min="3329" max="3329" width="55" style="680" customWidth="1"/>
    <col min="3330" max="3330" width="9.44140625" style="680" bestFit="1" customWidth="1"/>
    <col min="3331" max="3331" width="9.44140625" style="680" customWidth="1"/>
    <col min="3332" max="3332" width="9.44140625" style="680" bestFit="1" customWidth="1"/>
    <col min="3333" max="3333" width="9.44140625" style="680" customWidth="1"/>
    <col min="3334" max="3334" width="8.44140625" style="680" bestFit="1" customWidth="1"/>
    <col min="3335" max="3335" width="7.109375" style="680" bestFit="1" customWidth="1"/>
    <col min="3336" max="3336" width="8.44140625" style="680" bestFit="1" customWidth="1"/>
    <col min="3337" max="3337" width="6.88671875" style="680" customWidth="1"/>
    <col min="3338" max="3584" width="8.88671875" style="680"/>
    <col min="3585" max="3585" width="55" style="680" customWidth="1"/>
    <col min="3586" max="3586" width="9.44140625" style="680" bestFit="1" customWidth="1"/>
    <col min="3587" max="3587" width="9.44140625" style="680" customWidth="1"/>
    <col min="3588" max="3588" width="9.44140625" style="680" bestFit="1" customWidth="1"/>
    <col min="3589" max="3589" width="9.44140625" style="680" customWidth="1"/>
    <col min="3590" max="3590" width="8.44140625" style="680" bestFit="1" customWidth="1"/>
    <col min="3591" max="3591" width="7.109375" style="680" bestFit="1" customWidth="1"/>
    <col min="3592" max="3592" width="8.44140625" style="680" bestFit="1" customWidth="1"/>
    <col min="3593" max="3593" width="6.88671875" style="680" customWidth="1"/>
    <col min="3594" max="3840" width="8.88671875" style="680"/>
    <col min="3841" max="3841" width="55" style="680" customWidth="1"/>
    <col min="3842" max="3842" width="9.44140625" style="680" bestFit="1" customWidth="1"/>
    <col min="3843" max="3843" width="9.44140625" style="680" customWidth="1"/>
    <col min="3844" max="3844" width="9.44140625" style="680" bestFit="1" customWidth="1"/>
    <col min="3845" max="3845" width="9.44140625" style="680" customWidth="1"/>
    <col min="3846" max="3846" width="8.44140625" style="680" bestFit="1" customWidth="1"/>
    <col min="3847" max="3847" width="7.109375" style="680" bestFit="1" customWidth="1"/>
    <col min="3848" max="3848" width="8.44140625" style="680" bestFit="1" customWidth="1"/>
    <col min="3849" max="3849" width="6.88671875" style="680" customWidth="1"/>
    <col min="3850" max="4096" width="8.88671875" style="680"/>
    <col min="4097" max="4097" width="55" style="680" customWidth="1"/>
    <col min="4098" max="4098" width="9.44140625" style="680" bestFit="1" customWidth="1"/>
    <col min="4099" max="4099" width="9.44140625" style="680" customWidth="1"/>
    <col min="4100" max="4100" width="9.44140625" style="680" bestFit="1" customWidth="1"/>
    <col min="4101" max="4101" width="9.44140625" style="680" customWidth="1"/>
    <col min="4102" max="4102" width="8.44140625" style="680" bestFit="1" customWidth="1"/>
    <col min="4103" max="4103" width="7.109375" style="680" bestFit="1" customWidth="1"/>
    <col min="4104" max="4104" width="8.44140625" style="680" bestFit="1" customWidth="1"/>
    <col min="4105" max="4105" width="6.88671875" style="680" customWidth="1"/>
    <col min="4106" max="4352" width="8.88671875" style="680"/>
    <col min="4353" max="4353" width="55" style="680" customWidth="1"/>
    <col min="4354" max="4354" width="9.44140625" style="680" bestFit="1" customWidth="1"/>
    <col min="4355" max="4355" width="9.44140625" style="680" customWidth="1"/>
    <col min="4356" max="4356" width="9.44140625" style="680" bestFit="1" customWidth="1"/>
    <col min="4357" max="4357" width="9.44140625" style="680" customWidth="1"/>
    <col min="4358" max="4358" width="8.44140625" style="680" bestFit="1" customWidth="1"/>
    <col min="4359" max="4359" width="7.109375" style="680" bestFit="1" customWidth="1"/>
    <col min="4360" max="4360" width="8.44140625" style="680" bestFit="1" customWidth="1"/>
    <col min="4361" max="4361" width="6.88671875" style="680" customWidth="1"/>
    <col min="4362" max="4608" width="8.88671875" style="680"/>
    <col min="4609" max="4609" width="55" style="680" customWidth="1"/>
    <col min="4610" max="4610" width="9.44140625" style="680" bestFit="1" customWidth="1"/>
    <col min="4611" max="4611" width="9.44140625" style="680" customWidth="1"/>
    <col min="4612" max="4612" width="9.44140625" style="680" bestFit="1" customWidth="1"/>
    <col min="4613" max="4613" width="9.44140625" style="680" customWidth="1"/>
    <col min="4614" max="4614" width="8.44140625" style="680" bestFit="1" customWidth="1"/>
    <col min="4615" max="4615" width="7.109375" style="680" bestFit="1" customWidth="1"/>
    <col min="4616" max="4616" width="8.44140625" style="680" bestFit="1" customWidth="1"/>
    <col min="4617" max="4617" width="6.88671875" style="680" customWidth="1"/>
    <col min="4618" max="4864" width="8.88671875" style="680"/>
    <col min="4865" max="4865" width="55" style="680" customWidth="1"/>
    <col min="4866" max="4866" width="9.44140625" style="680" bestFit="1" customWidth="1"/>
    <col min="4867" max="4867" width="9.44140625" style="680" customWidth="1"/>
    <col min="4868" max="4868" width="9.44140625" style="680" bestFit="1" customWidth="1"/>
    <col min="4869" max="4869" width="9.44140625" style="680" customWidth="1"/>
    <col min="4870" max="4870" width="8.44140625" style="680" bestFit="1" customWidth="1"/>
    <col min="4871" max="4871" width="7.109375" style="680" bestFit="1" customWidth="1"/>
    <col min="4872" max="4872" width="8.44140625" style="680" bestFit="1" customWidth="1"/>
    <col min="4873" max="4873" width="6.88671875" style="680" customWidth="1"/>
    <col min="4874" max="5120" width="8.88671875" style="680"/>
    <col min="5121" max="5121" width="55" style="680" customWidth="1"/>
    <col min="5122" max="5122" width="9.44140625" style="680" bestFit="1" customWidth="1"/>
    <col min="5123" max="5123" width="9.44140625" style="680" customWidth="1"/>
    <col min="5124" max="5124" width="9.44140625" style="680" bestFit="1" customWidth="1"/>
    <col min="5125" max="5125" width="9.44140625" style="680" customWidth="1"/>
    <col min="5126" max="5126" width="8.44140625" style="680" bestFit="1" customWidth="1"/>
    <col min="5127" max="5127" width="7.109375" style="680" bestFit="1" customWidth="1"/>
    <col min="5128" max="5128" width="8.44140625" style="680" bestFit="1" customWidth="1"/>
    <col min="5129" max="5129" width="6.88671875" style="680" customWidth="1"/>
    <col min="5130" max="5376" width="8.88671875" style="680"/>
    <col min="5377" max="5377" width="55" style="680" customWidth="1"/>
    <col min="5378" max="5378" width="9.44140625" style="680" bestFit="1" customWidth="1"/>
    <col min="5379" max="5379" width="9.44140625" style="680" customWidth="1"/>
    <col min="5380" max="5380" width="9.44140625" style="680" bestFit="1" customWidth="1"/>
    <col min="5381" max="5381" width="9.44140625" style="680" customWidth="1"/>
    <col min="5382" max="5382" width="8.44140625" style="680" bestFit="1" customWidth="1"/>
    <col min="5383" max="5383" width="7.109375" style="680" bestFit="1" customWidth="1"/>
    <col min="5384" max="5384" width="8.44140625" style="680" bestFit="1" customWidth="1"/>
    <col min="5385" max="5385" width="6.88671875" style="680" customWidth="1"/>
    <col min="5386" max="5632" width="8.88671875" style="680"/>
    <col min="5633" max="5633" width="55" style="680" customWidth="1"/>
    <col min="5634" max="5634" width="9.44140625" style="680" bestFit="1" customWidth="1"/>
    <col min="5635" max="5635" width="9.44140625" style="680" customWidth="1"/>
    <col min="5636" max="5636" width="9.44140625" style="680" bestFit="1" customWidth="1"/>
    <col min="5637" max="5637" width="9.44140625" style="680" customWidth="1"/>
    <col min="5638" max="5638" width="8.44140625" style="680" bestFit="1" customWidth="1"/>
    <col min="5639" max="5639" width="7.109375" style="680" bestFit="1" customWidth="1"/>
    <col min="5640" max="5640" width="8.44140625" style="680" bestFit="1" customWidth="1"/>
    <col min="5641" max="5641" width="6.88671875" style="680" customWidth="1"/>
    <col min="5642" max="5888" width="8.88671875" style="680"/>
    <col min="5889" max="5889" width="55" style="680" customWidth="1"/>
    <col min="5890" max="5890" width="9.44140625" style="680" bestFit="1" customWidth="1"/>
    <col min="5891" max="5891" width="9.44140625" style="680" customWidth="1"/>
    <col min="5892" max="5892" width="9.44140625" style="680" bestFit="1" customWidth="1"/>
    <col min="5893" max="5893" width="9.44140625" style="680" customWidth="1"/>
    <col min="5894" max="5894" width="8.44140625" style="680" bestFit="1" customWidth="1"/>
    <col min="5895" max="5895" width="7.109375" style="680" bestFit="1" customWidth="1"/>
    <col min="5896" max="5896" width="8.44140625" style="680" bestFit="1" customWidth="1"/>
    <col min="5897" max="5897" width="6.88671875" style="680" customWidth="1"/>
    <col min="5898" max="6144" width="8.88671875" style="680"/>
    <col min="6145" max="6145" width="55" style="680" customWidth="1"/>
    <col min="6146" max="6146" width="9.44140625" style="680" bestFit="1" customWidth="1"/>
    <col min="6147" max="6147" width="9.44140625" style="680" customWidth="1"/>
    <col min="6148" max="6148" width="9.44140625" style="680" bestFit="1" customWidth="1"/>
    <col min="6149" max="6149" width="9.44140625" style="680" customWidth="1"/>
    <col min="6150" max="6150" width="8.44140625" style="680" bestFit="1" customWidth="1"/>
    <col min="6151" max="6151" width="7.109375" style="680" bestFit="1" customWidth="1"/>
    <col min="6152" max="6152" width="8.44140625" style="680" bestFit="1" customWidth="1"/>
    <col min="6153" max="6153" width="6.88671875" style="680" customWidth="1"/>
    <col min="6154" max="6400" width="8.88671875" style="680"/>
    <col min="6401" max="6401" width="55" style="680" customWidth="1"/>
    <col min="6402" max="6402" width="9.44140625" style="680" bestFit="1" customWidth="1"/>
    <col min="6403" max="6403" width="9.44140625" style="680" customWidth="1"/>
    <col min="6404" max="6404" width="9.44140625" style="680" bestFit="1" customWidth="1"/>
    <col min="6405" max="6405" width="9.44140625" style="680" customWidth="1"/>
    <col min="6406" max="6406" width="8.44140625" style="680" bestFit="1" customWidth="1"/>
    <col min="6407" max="6407" width="7.109375" style="680" bestFit="1" customWidth="1"/>
    <col min="6408" max="6408" width="8.44140625" style="680" bestFit="1" customWidth="1"/>
    <col min="6409" max="6409" width="6.88671875" style="680" customWidth="1"/>
    <col min="6410" max="6656" width="8.88671875" style="680"/>
    <col min="6657" max="6657" width="55" style="680" customWidth="1"/>
    <col min="6658" max="6658" width="9.44140625" style="680" bestFit="1" customWidth="1"/>
    <col min="6659" max="6659" width="9.44140625" style="680" customWidth="1"/>
    <col min="6660" max="6660" width="9.44140625" style="680" bestFit="1" customWidth="1"/>
    <col min="6661" max="6661" width="9.44140625" style="680" customWidth="1"/>
    <col min="6662" max="6662" width="8.44140625" style="680" bestFit="1" customWidth="1"/>
    <col min="6663" max="6663" width="7.109375" style="680" bestFit="1" customWidth="1"/>
    <col min="6664" max="6664" width="8.44140625" style="680" bestFit="1" customWidth="1"/>
    <col min="6665" max="6665" width="6.88671875" style="680" customWidth="1"/>
    <col min="6666" max="6912" width="8.88671875" style="680"/>
    <col min="6913" max="6913" width="55" style="680" customWidth="1"/>
    <col min="6914" max="6914" width="9.44140625" style="680" bestFit="1" customWidth="1"/>
    <col min="6915" max="6915" width="9.44140625" style="680" customWidth="1"/>
    <col min="6916" max="6916" width="9.44140625" style="680" bestFit="1" customWidth="1"/>
    <col min="6917" max="6917" width="9.44140625" style="680" customWidth="1"/>
    <col min="6918" max="6918" width="8.44140625" style="680" bestFit="1" customWidth="1"/>
    <col min="6919" max="6919" width="7.109375" style="680" bestFit="1" customWidth="1"/>
    <col min="6920" max="6920" width="8.44140625" style="680" bestFit="1" customWidth="1"/>
    <col min="6921" max="6921" width="6.88671875" style="680" customWidth="1"/>
    <col min="6922" max="7168" width="8.88671875" style="680"/>
    <col min="7169" max="7169" width="55" style="680" customWidth="1"/>
    <col min="7170" max="7170" width="9.44140625" style="680" bestFit="1" customWidth="1"/>
    <col min="7171" max="7171" width="9.44140625" style="680" customWidth="1"/>
    <col min="7172" max="7172" width="9.44140625" style="680" bestFit="1" customWidth="1"/>
    <col min="7173" max="7173" width="9.44140625" style="680" customWidth="1"/>
    <col min="7174" max="7174" width="8.44140625" style="680" bestFit="1" customWidth="1"/>
    <col min="7175" max="7175" width="7.109375" style="680" bestFit="1" customWidth="1"/>
    <col min="7176" max="7176" width="8.44140625" style="680" bestFit="1" customWidth="1"/>
    <col min="7177" max="7177" width="6.88671875" style="680" customWidth="1"/>
    <col min="7178" max="7424" width="8.88671875" style="680"/>
    <col min="7425" max="7425" width="55" style="680" customWidth="1"/>
    <col min="7426" max="7426" width="9.44140625" style="680" bestFit="1" customWidth="1"/>
    <col min="7427" max="7427" width="9.44140625" style="680" customWidth="1"/>
    <col min="7428" max="7428" width="9.44140625" style="680" bestFit="1" customWidth="1"/>
    <col min="7429" max="7429" width="9.44140625" style="680" customWidth="1"/>
    <col min="7430" max="7430" width="8.44140625" style="680" bestFit="1" customWidth="1"/>
    <col min="7431" max="7431" width="7.109375" style="680" bestFit="1" customWidth="1"/>
    <col min="7432" max="7432" width="8.44140625" style="680" bestFit="1" customWidth="1"/>
    <col min="7433" max="7433" width="6.88671875" style="680" customWidth="1"/>
    <col min="7434" max="7680" width="8.88671875" style="680"/>
    <col min="7681" max="7681" width="55" style="680" customWidth="1"/>
    <col min="7682" max="7682" width="9.44140625" style="680" bestFit="1" customWidth="1"/>
    <col min="7683" max="7683" width="9.44140625" style="680" customWidth="1"/>
    <col min="7684" max="7684" width="9.44140625" style="680" bestFit="1" customWidth="1"/>
    <col min="7685" max="7685" width="9.44140625" style="680" customWidth="1"/>
    <col min="7686" max="7686" width="8.44140625" style="680" bestFit="1" customWidth="1"/>
    <col min="7687" max="7687" width="7.109375" style="680" bestFit="1" customWidth="1"/>
    <col min="7688" max="7688" width="8.44140625" style="680" bestFit="1" customWidth="1"/>
    <col min="7689" max="7689" width="6.88671875" style="680" customWidth="1"/>
    <col min="7690" max="7936" width="8.88671875" style="680"/>
    <col min="7937" max="7937" width="55" style="680" customWidth="1"/>
    <col min="7938" max="7938" width="9.44140625" style="680" bestFit="1" customWidth="1"/>
    <col min="7939" max="7939" width="9.44140625" style="680" customWidth="1"/>
    <col min="7940" max="7940" width="9.44140625" style="680" bestFit="1" customWidth="1"/>
    <col min="7941" max="7941" width="9.44140625" style="680" customWidth="1"/>
    <col min="7942" max="7942" width="8.44140625" style="680" bestFit="1" customWidth="1"/>
    <col min="7943" max="7943" width="7.109375" style="680" bestFit="1" customWidth="1"/>
    <col min="7944" max="7944" width="8.44140625" style="680" bestFit="1" customWidth="1"/>
    <col min="7945" max="7945" width="6.88671875" style="680" customWidth="1"/>
    <col min="7946" max="8192" width="8.88671875" style="680"/>
    <col min="8193" max="8193" width="55" style="680" customWidth="1"/>
    <col min="8194" max="8194" width="9.44140625" style="680" bestFit="1" customWidth="1"/>
    <col min="8195" max="8195" width="9.44140625" style="680" customWidth="1"/>
    <col min="8196" max="8196" width="9.44140625" style="680" bestFit="1" customWidth="1"/>
    <col min="8197" max="8197" width="9.44140625" style="680" customWidth="1"/>
    <col min="8198" max="8198" width="8.44140625" style="680" bestFit="1" customWidth="1"/>
    <col min="8199" max="8199" width="7.109375" style="680" bestFit="1" customWidth="1"/>
    <col min="8200" max="8200" width="8.44140625" style="680" bestFit="1" customWidth="1"/>
    <col min="8201" max="8201" width="6.88671875" style="680" customWidth="1"/>
    <col min="8202" max="8448" width="8.88671875" style="680"/>
    <col min="8449" max="8449" width="55" style="680" customWidth="1"/>
    <col min="8450" max="8450" width="9.44140625" style="680" bestFit="1" customWidth="1"/>
    <col min="8451" max="8451" width="9.44140625" style="680" customWidth="1"/>
    <col min="8452" max="8452" width="9.44140625" style="680" bestFit="1" customWidth="1"/>
    <col min="8453" max="8453" width="9.44140625" style="680" customWidth="1"/>
    <col min="8454" max="8454" width="8.44140625" style="680" bestFit="1" customWidth="1"/>
    <col min="8455" max="8455" width="7.109375" style="680" bestFit="1" customWidth="1"/>
    <col min="8456" max="8456" width="8.44140625" style="680" bestFit="1" customWidth="1"/>
    <col min="8457" max="8457" width="6.88671875" style="680" customWidth="1"/>
    <col min="8458" max="8704" width="8.88671875" style="680"/>
    <col min="8705" max="8705" width="55" style="680" customWidth="1"/>
    <col min="8706" max="8706" width="9.44140625" style="680" bestFit="1" customWidth="1"/>
    <col min="8707" max="8707" width="9.44140625" style="680" customWidth="1"/>
    <col min="8708" max="8708" width="9.44140625" style="680" bestFit="1" customWidth="1"/>
    <col min="8709" max="8709" width="9.44140625" style="680" customWidth="1"/>
    <col min="8710" max="8710" width="8.44140625" style="680" bestFit="1" customWidth="1"/>
    <col min="8711" max="8711" width="7.109375" style="680" bestFit="1" customWidth="1"/>
    <col min="8712" max="8712" width="8.44140625" style="680" bestFit="1" customWidth="1"/>
    <col min="8713" max="8713" width="6.88671875" style="680" customWidth="1"/>
    <col min="8714" max="8960" width="8.88671875" style="680"/>
    <col min="8961" max="8961" width="55" style="680" customWidth="1"/>
    <col min="8962" max="8962" width="9.44140625" style="680" bestFit="1" customWidth="1"/>
    <col min="8963" max="8963" width="9.44140625" style="680" customWidth="1"/>
    <col min="8964" max="8964" width="9.44140625" style="680" bestFit="1" customWidth="1"/>
    <col min="8965" max="8965" width="9.44140625" style="680" customWidth="1"/>
    <col min="8966" max="8966" width="8.44140625" style="680" bestFit="1" customWidth="1"/>
    <col min="8967" max="8967" width="7.109375" style="680" bestFit="1" customWidth="1"/>
    <col min="8968" max="8968" width="8.44140625" style="680" bestFit="1" customWidth="1"/>
    <col min="8969" max="8969" width="6.88671875" style="680" customWidth="1"/>
    <col min="8970" max="9216" width="8.88671875" style="680"/>
    <col min="9217" max="9217" width="55" style="680" customWidth="1"/>
    <col min="9218" max="9218" width="9.44140625" style="680" bestFit="1" customWidth="1"/>
    <col min="9219" max="9219" width="9.44140625" style="680" customWidth="1"/>
    <col min="9220" max="9220" width="9.44140625" style="680" bestFit="1" customWidth="1"/>
    <col min="9221" max="9221" width="9.44140625" style="680" customWidth="1"/>
    <col min="9222" max="9222" width="8.44140625" style="680" bestFit="1" customWidth="1"/>
    <col min="9223" max="9223" width="7.109375" style="680" bestFit="1" customWidth="1"/>
    <col min="9224" max="9224" width="8.44140625" style="680" bestFit="1" customWidth="1"/>
    <col min="9225" max="9225" width="6.88671875" style="680" customWidth="1"/>
    <col min="9226" max="9472" width="8.88671875" style="680"/>
    <col min="9473" max="9473" width="55" style="680" customWidth="1"/>
    <col min="9474" max="9474" width="9.44140625" style="680" bestFit="1" customWidth="1"/>
    <col min="9475" max="9475" width="9.44140625" style="680" customWidth="1"/>
    <col min="9476" max="9476" width="9.44140625" style="680" bestFit="1" customWidth="1"/>
    <col min="9477" max="9477" width="9.44140625" style="680" customWidth="1"/>
    <col min="9478" max="9478" width="8.44140625" style="680" bestFit="1" customWidth="1"/>
    <col min="9479" max="9479" width="7.109375" style="680" bestFit="1" customWidth="1"/>
    <col min="9480" max="9480" width="8.44140625" style="680" bestFit="1" customWidth="1"/>
    <col min="9481" max="9481" width="6.88671875" style="680" customWidth="1"/>
    <col min="9482" max="9728" width="8.88671875" style="680"/>
    <col min="9729" max="9729" width="55" style="680" customWidth="1"/>
    <col min="9730" max="9730" width="9.44140625" style="680" bestFit="1" customWidth="1"/>
    <col min="9731" max="9731" width="9.44140625" style="680" customWidth="1"/>
    <col min="9732" max="9732" width="9.44140625" style="680" bestFit="1" customWidth="1"/>
    <col min="9733" max="9733" width="9.44140625" style="680" customWidth="1"/>
    <col min="9734" max="9734" width="8.44140625" style="680" bestFit="1" customWidth="1"/>
    <col min="9735" max="9735" width="7.109375" style="680" bestFit="1" customWidth="1"/>
    <col min="9736" max="9736" width="8.44140625" style="680" bestFit="1" customWidth="1"/>
    <col min="9737" max="9737" width="6.88671875" style="680" customWidth="1"/>
    <col min="9738" max="9984" width="8.88671875" style="680"/>
    <col min="9985" max="9985" width="55" style="680" customWidth="1"/>
    <col min="9986" max="9986" width="9.44140625" style="680" bestFit="1" customWidth="1"/>
    <col min="9987" max="9987" width="9.44140625" style="680" customWidth="1"/>
    <col min="9988" max="9988" width="9.44140625" style="680" bestFit="1" customWidth="1"/>
    <col min="9989" max="9989" width="9.44140625" style="680" customWidth="1"/>
    <col min="9990" max="9990" width="8.44140625" style="680" bestFit="1" customWidth="1"/>
    <col min="9991" max="9991" width="7.109375" style="680" bestFit="1" customWidth="1"/>
    <col min="9992" max="9992" width="8.44140625" style="680" bestFit="1" customWidth="1"/>
    <col min="9993" max="9993" width="6.88671875" style="680" customWidth="1"/>
    <col min="9994" max="10240" width="8.88671875" style="680"/>
    <col min="10241" max="10241" width="55" style="680" customWidth="1"/>
    <col min="10242" max="10242" width="9.44140625" style="680" bestFit="1" customWidth="1"/>
    <col min="10243" max="10243" width="9.44140625" style="680" customWidth="1"/>
    <col min="10244" max="10244" width="9.44140625" style="680" bestFit="1" customWidth="1"/>
    <col min="10245" max="10245" width="9.44140625" style="680" customWidth="1"/>
    <col min="10246" max="10246" width="8.44140625" style="680" bestFit="1" customWidth="1"/>
    <col min="10247" max="10247" width="7.109375" style="680" bestFit="1" customWidth="1"/>
    <col min="10248" max="10248" width="8.44140625" style="680" bestFit="1" customWidth="1"/>
    <col min="10249" max="10249" width="6.88671875" style="680" customWidth="1"/>
    <col min="10250" max="10496" width="8.88671875" style="680"/>
    <col min="10497" max="10497" width="55" style="680" customWidth="1"/>
    <col min="10498" max="10498" width="9.44140625" style="680" bestFit="1" customWidth="1"/>
    <col min="10499" max="10499" width="9.44140625" style="680" customWidth="1"/>
    <col min="10500" max="10500" width="9.44140625" style="680" bestFit="1" customWidth="1"/>
    <col min="10501" max="10501" width="9.44140625" style="680" customWidth="1"/>
    <col min="10502" max="10502" width="8.44140625" style="680" bestFit="1" customWidth="1"/>
    <col min="10503" max="10503" width="7.109375" style="680" bestFit="1" customWidth="1"/>
    <col min="10504" max="10504" width="8.44140625" style="680" bestFit="1" customWidth="1"/>
    <col min="10505" max="10505" width="6.88671875" style="680" customWidth="1"/>
    <col min="10506" max="10752" width="8.88671875" style="680"/>
    <col min="10753" max="10753" width="55" style="680" customWidth="1"/>
    <col min="10754" max="10754" width="9.44140625" style="680" bestFit="1" customWidth="1"/>
    <col min="10755" max="10755" width="9.44140625" style="680" customWidth="1"/>
    <col min="10756" max="10756" width="9.44140625" style="680" bestFit="1" customWidth="1"/>
    <col min="10757" max="10757" width="9.44140625" style="680" customWidth="1"/>
    <col min="10758" max="10758" width="8.44140625" style="680" bestFit="1" customWidth="1"/>
    <col min="10759" max="10759" width="7.109375" style="680" bestFit="1" customWidth="1"/>
    <col min="10760" max="10760" width="8.44140625" style="680" bestFit="1" customWidth="1"/>
    <col min="10761" max="10761" width="6.88671875" style="680" customWidth="1"/>
    <col min="10762" max="11008" width="8.88671875" style="680"/>
    <col min="11009" max="11009" width="55" style="680" customWidth="1"/>
    <col min="11010" max="11010" width="9.44140625" style="680" bestFit="1" customWidth="1"/>
    <col min="11011" max="11011" width="9.44140625" style="680" customWidth="1"/>
    <col min="11012" max="11012" width="9.44140625" style="680" bestFit="1" customWidth="1"/>
    <col min="11013" max="11013" width="9.44140625" style="680" customWidth="1"/>
    <col min="11014" max="11014" width="8.44140625" style="680" bestFit="1" customWidth="1"/>
    <col min="11015" max="11015" width="7.109375" style="680" bestFit="1" customWidth="1"/>
    <col min="11016" max="11016" width="8.44140625" style="680" bestFit="1" customWidth="1"/>
    <col min="11017" max="11017" width="6.88671875" style="680" customWidth="1"/>
    <col min="11018" max="11264" width="8.88671875" style="680"/>
    <col min="11265" max="11265" width="55" style="680" customWidth="1"/>
    <col min="11266" max="11266" width="9.44140625" style="680" bestFit="1" customWidth="1"/>
    <col min="11267" max="11267" width="9.44140625" style="680" customWidth="1"/>
    <col min="11268" max="11268" width="9.44140625" style="680" bestFit="1" customWidth="1"/>
    <col min="11269" max="11269" width="9.44140625" style="680" customWidth="1"/>
    <col min="11270" max="11270" width="8.44140625" style="680" bestFit="1" customWidth="1"/>
    <col min="11271" max="11271" width="7.109375" style="680" bestFit="1" customWidth="1"/>
    <col min="11272" max="11272" width="8.44140625" style="680" bestFit="1" customWidth="1"/>
    <col min="11273" max="11273" width="6.88671875" style="680" customWidth="1"/>
    <col min="11274" max="11520" width="8.88671875" style="680"/>
    <col min="11521" max="11521" width="55" style="680" customWidth="1"/>
    <col min="11522" max="11522" width="9.44140625" style="680" bestFit="1" customWidth="1"/>
    <col min="11523" max="11523" width="9.44140625" style="680" customWidth="1"/>
    <col min="11524" max="11524" width="9.44140625" style="680" bestFit="1" customWidth="1"/>
    <col min="11525" max="11525" width="9.44140625" style="680" customWidth="1"/>
    <col min="11526" max="11526" width="8.44140625" style="680" bestFit="1" customWidth="1"/>
    <col min="11527" max="11527" width="7.109375" style="680" bestFit="1" customWidth="1"/>
    <col min="11528" max="11528" width="8.44140625" style="680" bestFit="1" customWidth="1"/>
    <col min="11529" max="11529" width="6.88671875" style="680" customWidth="1"/>
    <col min="11530" max="11776" width="8.88671875" style="680"/>
    <col min="11777" max="11777" width="55" style="680" customWidth="1"/>
    <col min="11778" max="11778" width="9.44140625" style="680" bestFit="1" customWidth="1"/>
    <col min="11779" max="11779" width="9.44140625" style="680" customWidth="1"/>
    <col min="11780" max="11780" width="9.44140625" style="680" bestFit="1" customWidth="1"/>
    <col min="11781" max="11781" width="9.44140625" style="680" customWidth="1"/>
    <col min="11782" max="11782" width="8.44140625" style="680" bestFit="1" customWidth="1"/>
    <col min="11783" max="11783" width="7.109375" style="680" bestFit="1" customWidth="1"/>
    <col min="11784" max="11784" width="8.44140625" style="680" bestFit="1" customWidth="1"/>
    <col min="11785" max="11785" width="6.88671875" style="680" customWidth="1"/>
    <col min="11786" max="12032" width="8.88671875" style="680"/>
    <col min="12033" max="12033" width="55" style="680" customWidth="1"/>
    <col min="12034" max="12034" width="9.44140625" style="680" bestFit="1" customWidth="1"/>
    <col min="12035" max="12035" width="9.44140625" style="680" customWidth="1"/>
    <col min="12036" max="12036" width="9.44140625" style="680" bestFit="1" customWidth="1"/>
    <col min="12037" max="12037" width="9.44140625" style="680" customWidth="1"/>
    <col min="12038" max="12038" width="8.44140625" style="680" bestFit="1" customWidth="1"/>
    <col min="12039" max="12039" width="7.109375" style="680" bestFit="1" customWidth="1"/>
    <col min="12040" max="12040" width="8.44140625" style="680" bestFit="1" customWidth="1"/>
    <col min="12041" max="12041" width="6.88671875" style="680" customWidth="1"/>
    <col min="12042" max="12288" width="8.88671875" style="680"/>
    <col min="12289" max="12289" width="55" style="680" customWidth="1"/>
    <col min="12290" max="12290" width="9.44140625" style="680" bestFit="1" customWidth="1"/>
    <col min="12291" max="12291" width="9.44140625" style="680" customWidth="1"/>
    <col min="12292" max="12292" width="9.44140625" style="680" bestFit="1" customWidth="1"/>
    <col min="12293" max="12293" width="9.44140625" style="680" customWidth="1"/>
    <col min="12294" max="12294" width="8.44140625" style="680" bestFit="1" customWidth="1"/>
    <col min="12295" max="12295" width="7.109375" style="680" bestFit="1" customWidth="1"/>
    <col min="12296" max="12296" width="8.44140625" style="680" bestFit="1" customWidth="1"/>
    <col min="12297" max="12297" width="6.88671875" style="680" customWidth="1"/>
    <col min="12298" max="12544" width="8.88671875" style="680"/>
    <col min="12545" max="12545" width="55" style="680" customWidth="1"/>
    <col min="12546" max="12546" width="9.44140625" style="680" bestFit="1" customWidth="1"/>
    <col min="12547" max="12547" width="9.44140625" style="680" customWidth="1"/>
    <col min="12548" max="12548" width="9.44140625" style="680" bestFit="1" customWidth="1"/>
    <col min="12549" max="12549" width="9.44140625" style="680" customWidth="1"/>
    <col min="12550" max="12550" width="8.44140625" style="680" bestFit="1" customWidth="1"/>
    <col min="12551" max="12551" width="7.109375" style="680" bestFit="1" customWidth="1"/>
    <col min="12552" max="12552" width="8.44140625" style="680" bestFit="1" customWidth="1"/>
    <col min="12553" max="12553" width="6.88671875" style="680" customWidth="1"/>
    <col min="12554" max="12800" width="8.88671875" style="680"/>
    <col min="12801" max="12801" width="55" style="680" customWidth="1"/>
    <col min="12802" max="12802" width="9.44140625" style="680" bestFit="1" customWidth="1"/>
    <col min="12803" max="12803" width="9.44140625" style="680" customWidth="1"/>
    <col min="12804" max="12804" width="9.44140625" style="680" bestFit="1" customWidth="1"/>
    <col min="12805" max="12805" width="9.44140625" style="680" customWidth="1"/>
    <col min="12806" max="12806" width="8.44140625" style="680" bestFit="1" customWidth="1"/>
    <col min="12807" max="12807" width="7.109375" style="680" bestFit="1" customWidth="1"/>
    <col min="12808" max="12808" width="8.44140625" style="680" bestFit="1" customWidth="1"/>
    <col min="12809" max="12809" width="6.88671875" style="680" customWidth="1"/>
    <col min="12810" max="13056" width="8.88671875" style="680"/>
    <col min="13057" max="13057" width="55" style="680" customWidth="1"/>
    <col min="13058" max="13058" width="9.44140625" style="680" bestFit="1" customWidth="1"/>
    <col min="13059" max="13059" width="9.44140625" style="680" customWidth="1"/>
    <col min="13060" max="13060" width="9.44140625" style="680" bestFit="1" customWidth="1"/>
    <col min="13061" max="13061" width="9.44140625" style="680" customWidth="1"/>
    <col min="13062" max="13062" width="8.44140625" style="680" bestFit="1" customWidth="1"/>
    <col min="13063" max="13063" width="7.109375" style="680" bestFit="1" customWidth="1"/>
    <col min="13064" max="13064" width="8.44140625" style="680" bestFit="1" customWidth="1"/>
    <col min="13065" max="13065" width="6.88671875" style="680" customWidth="1"/>
    <col min="13066" max="13312" width="8.88671875" style="680"/>
    <col min="13313" max="13313" width="55" style="680" customWidth="1"/>
    <col min="13314" max="13314" width="9.44140625" style="680" bestFit="1" customWidth="1"/>
    <col min="13315" max="13315" width="9.44140625" style="680" customWidth="1"/>
    <col min="13316" max="13316" width="9.44140625" style="680" bestFit="1" customWidth="1"/>
    <col min="13317" max="13317" width="9.44140625" style="680" customWidth="1"/>
    <col min="13318" max="13318" width="8.44140625" style="680" bestFit="1" customWidth="1"/>
    <col min="13319" max="13319" width="7.109375" style="680" bestFit="1" customWidth="1"/>
    <col min="13320" max="13320" width="8.44140625" style="680" bestFit="1" customWidth="1"/>
    <col min="13321" max="13321" width="6.88671875" style="680" customWidth="1"/>
    <col min="13322" max="13568" width="8.88671875" style="680"/>
    <col min="13569" max="13569" width="55" style="680" customWidth="1"/>
    <col min="13570" max="13570" width="9.44140625" style="680" bestFit="1" customWidth="1"/>
    <col min="13571" max="13571" width="9.44140625" style="680" customWidth="1"/>
    <col min="13572" max="13572" width="9.44140625" style="680" bestFit="1" customWidth="1"/>
    <col min="13573" max="13573" width="9.44140625" style="680" customWidth="1"/>
    <col min="13574" max="13574" width="8.44140625" style="680" bestFit="1" customWidth="1"/>
    <col min="13575" max="13575" width="7.109375" style="680" bestFit="1" customWidth="1"/>
    <col min="13576" max="13576" width="8.44140625" style="680" bestFit="1" customWidth="1"/>
    <col min="13577" max="13577" width="6.88671875" style="680" customWidth="1"/>
    <col min="13578" max="13824" width="8.88671875" style="680"/>
    <col min="13825" max="13825" width="55" style="680" customWidth="1"/>
    <col min="13826" max="13826" width="9.44140625" style="680" bestFit="1" customWidth="1"/>
    <col min="13827" max="13827" width="9.44140625" style="680" customWidth="1"/>
    <col min="13828" max="13828" width="9.44140625" style="680" bestFit="1" customWidth="1"/>
    <col min="13829" max="13829" width="9.44140625" style="680" customWidth="1"/>
    <col min="13830" max="13830" width="8.44140625" style="680" bestFit="1" customWidth="1"/>
    <col min="13831" max="13831" width="7.109375" style="680" bestFit="1" customWidth="1"/>
    <col min="13832" max="13832" width="8.44140625" style="680" bestFit="1" customWidth="1"/>
    <col min="13833" max="13833" width="6.88671875" style="680" customWidth="1"/>
    <col min="13834" max="14080" width="8.88671875" style="680"/>
    <col min="14081" max="14081" width="55" style="680" customWidth="1"/>
    <col min="14082" max="14082" width="9.44140625" style="680" bestFit="1" customWidth="1"/>
    <col min="14083" max="14083" width="9.44140625" style="680" customWidth="1"/>
    <col min="14084" max="14084" width="9.44140625" style="680" bestFit="1" customWidth="1"/>
    <col min="14085" max="14085" width="9.44140625" style="680" customWidth="1"/>
    <col min="14086" max="14086" width="8.44140625" style="680" bestFit="1" customWidth="1"/>
    <col min="14087" max="14087" width="7.109375" style="680" bestFit="1" customWidth="1"/>
    <col min="14088" max="14088" width="8.44140625" style="680" bestFit="1" customWidth="1"/>
    <col min="14089" max="14089" width="6.88671875" style="680" customWidth="1"/>
    <col min="14090" max="14336" width="8.88671875" style="680"/>
    <col min="14337" max="14337" width="55" style="680" customWidth="1"/>
    <col min="14338" max="14338" width="9.44140625" style="680" bestFit="1" customWidth="1"/>
    <col min="14339" max="14339" width="9.44140625" style="680" customWidth="1"/>
    <col min="14340" max="14340" width="9.44140625" style="680" bestFit="1" customWidth="1"/>
    <col min="14341" max="14341" width="9.44140625" style="680" customWidth="1"/>
    <col min="14342" max="14342" width="8.44140625" style="680" bestFit="1" customWidth="1"/>
    <col min="14343" max="14343" width="7.109375" style="680" bestFit="1" customWidth="1"/>
    <col min="14344" max="14344" width="8.44140625" style="680" bestFit="1" customWidth="1"/>
    <col min="14345" max="14345" width="6.88671875" style="680" customWidth="1"/>
    <col min="14346" max="14592" width="8.88671875" style="680"/>
    <col min="14593" max="14593" width="55" style="680" customWidth="1"/>
    <col min="14594" max="14594" width="9.44140625" style="680" bestFit="1" customWidth="1"/>
    <col min="14595" max="14595" width="9.44140625" style="680" customWidth="1"/>
    <col min="14596" max="14596" width="9.44140625" style="680" bestFit="1" customWidth="1"/>
    <col min="14597" max="14597" width="9.44140625" style="680" customWidth="1"/>
    <col min="14598" max="14598" width="8.44140625" style="680" bestFit="1" customWidth="1"/>
    <col min="14599" max="14599" width="7.109375" style="680" bestFit="1" customWidth="1"/>
    <col min="14600" max="14600" width="8.44140625" style="680" bestFit="1" customWidth="1"/>
    <col min="14601" max="14601" width="6.88671875" style="680" customWidth="1"/>
    <col min="14602" max="14848" width="8.88671875" style="680"/>
    <col min="14849" max="14849" width="55" style="680" customWidth="1"/>
    <col min="14850" max="14850" width="9.44140625" style="680" bestFit="1" customWidth="1"/>
    <col min="14851" max="14851" width="9.44140625" style="680" customWidth="1"/>
    <col min="14852" max="14852" width="9.44140625" style="680" bestFit="1" customWidth="1"/>
    <col min="14853" max="14853" width="9.44140625" style="680" customWidth="1"/>
    <col min="14854" max="14854" width="8.44140625" style="680" bestFit="1" customWidth="1"/>
    <col min="14855" max="14855" width="7.109375" style="680" bestFit="1" customWidth="1"/>
    <col min="14856" max="14856" width="8.44140625" style="680" bestFit="1" customWidth="1"/>
    <col min="14857" max="14857" width="6.88671875" style="680" customWidth="1"/>
    <col min="14858" max="15104" width="8.88671875" style="680"/>
    <col min="15105" max="15105" width="55" style="680" customWidth="1"/>
    <col min="15106" max="15106" width="9.44140625" style="680" bestFit="1" customWidth="1"/>
    <col min="15107" max="15107" width="9.44140625" style="680" customWidth="1"/>
    <col min="15108" max="15108" width="9.44140625" style="680" bestFit="1" customWidth="1"/>
    <col min="15109" max="15109" width="9.44140625" style="680" customWidth="1"/>
    <col min="15110" max="15110" width="8.44140625" style="680" bestFit="1" customWidth="1"/>
    <col min="15111" max="15111" width="7.109375" style="680" bestFit="1" customWidth="1"/>
    <col min="15112" max="15112" width="8.44140625" style="680" bestFit="1" customWidth="1"/>
    <col min="15113" max="15113" width="6.88671875" style="680" customWidth="1"/>
    <col min="15114" max="15360" width="8.88671875" style="680"/>
    <col min="15361" max="15361" width="55" style="680" customWidth="1"/>
    <col min="15362" max="15362" width="9.44140625" style="680" bestFit="1" customWidth="1"/>
    <col min="15363" max="15363" width="9.44140625" style="680" customWidth="1"/>
    <col min="15364" max="15364" width="9.44140625" style="680" bestFit="1" customWidth="1"/>
    <col min="15365" max="15365" width="9.44140625" style="680" customWidth="1"/>
    <col min="15366" max="15366" width="8.44140625" style="680" bestFit="1" customWidth="1"/>
    <col min="15367" max="15367" width="7.109375" style="680" bestFit="1" customWidth="1"/>
    <col min="15368" max="15368" width="8.44140625" style="680" bestFit="1" customWidth="1"/>
    <col min="15369" max="15369" width="6.88671875" style="680" customWidth="1"/>
    <col min="15370" max="15616" width="8.88671875" style="680"/>
    <col min="15617" max="15617" width="55" style="680" customWidth="1"/>
    <col min="15618" max="15618" width="9.44140625" style="680" bestFit="1" customWidth="1"/>
    <col min="15619" max="15619" width="9.44140625" style="680" customWidth="1"/>
    <col min="15620" max="15620" width="9.44140625" style="680" bestFit="1" customWidth="1"/>
    <col min="15621" max="15621" width="9.44140625" style="680" customWidth="1"/>
    <col min="15622" max="15622" width="8.44140625" style="680" bestFit="1" customWidth="1"/>
    <col min="15623" max="15623" width="7.109375" style="680" bestFit="1" customWidth="1"/>
    <col min="15624" max="15624" width="8.44140625" style="680" bestFit="1" customWidth="1"/>
    <col min="15625" max="15625" width="6.88671875" style="680" customWidth="1"/>
    <col min="15626" max="15872" width="8.88671875" style="680"/>
    <col min="15873" max="15873" width="55" style="680" customWidth="1"/>
    <col min="15874" max="15874" width="9.44140625" style="680" bestFit="1" customWidth="1"/>
    <col min="15875" max="15875" width="9.44140625" style="680" customWidth="1"/>
    <col min="15876" max="15876" width="9.44140625" style="680" bestFit="1" customWidth="1"/>
    <col min="15877" max="15877" width="9.44140625" style="680" customWidth="1"/>
    <col min="15878" max="15878" width="8.44140625" style="680" bestFit="1" customWidth="1"/>
    <col min="15879" max="15879" width="7.109375" style="680" bestFit="1" customWidth="1"/>
    <col min="15880" max="15880" width="8.44140625" style="680" bestFit="1" customWidth="1"/>
    <col min="15881" max="15881" width="6.88671875" style="680" customWidth="1"/>
    <col min="15882" max="16128" width="8.88671875" style="680"/>
    <col min="16129" max="16129" width="55" style="680" customWidth="1"/>
    <col min="16130" max="16130" width="9.44140625" style="680" bestFit="1" customWidth="1"/>
    <col min="16131" max="16131" width="9.44140625" style="680" customWidth="1"/>
    <col min="16132" max="16132" width="9.44140625" style="680" bestFit="1" customWidth="1"/>
    <col min="16133" max="16133" width="9.44140625" style="680" customWidth="1"/>
    <col min="16134" max="16134" width="8.44140625" style="680" bestFit="1" customWidth="1"/>
    <col min="16135" max="16135" width="7.109375" style="680" bestFit="1" customWidth="1"/>
    <col min="16136" max="16136" width="8.44140625" style="680" bestFit="1" customWidth="1"/>
    <col min="16137" max="16137" width="6.88671875" style="680" customWidth="1"/>
    <col min="16138" max="16384" width="8.88671875" style="680"/>
  </cols>
  <sheetData>
    <row r="1" spans="1:15">
      <c r="A1" s="3420" t="s">
        <v>988</v>
      </c>
      <c r="B1" s="3420"/>
      <c r="C1" s="3420"/>
      <c r="D1" s="3420"/>
      <c r="E1" s="3420"/>
      <c r="F1" s="3420"/>
      <c r="G1" s="3420"/>
      <c r="H1" s="3420"/>
      <c r="I1" s="3420"/>
    </row>
    <row r="2" spans="1:15">
      <c r="A2" s="3420" t="s">
        <v>49</v>
      </c>
      <c r="B2" s="3420"/>
      <c r="C2" s="3420"/>
      <c r="D2" s="3420"/>
      <c r="E2" s="3420"/>
      <c r="F2" s="3420"/>
      <c r="G2" s="3420"/>
      <c r="H2" s="3420"/>
      <c r="I2" s="3420"/>
      <c r="L2" s="679"/>
      <c r="M2" s="679"/>
      <c r="N2" s="679"/>
      <c r="O2" s="679"/>
    </row>
    <row r="3" spans="1:15">
      <c r="A3" s="3420" t="s">
        <v>673</v>
      </c>
      <c r="B3" s="3420"/>
      <c r="C3" s="3420"/>
      <c r="D3" s="3420"/>
      <c r="E3" s="3420"/>
      <c r="F3" s="3420"/>
      <c r="G3" s="3420"/>
      <c r="H3" s="3420"/>
      <c r="I3" s="3420"/>
      <c r="L3" s="679"/>
      <c r="M3" s="679"/>
      <c r="N3" s="679"/>
      <c r="O3" s="679"/>
    </row>
    <row r="4" spans="1:15" ht="16.2" thickBot="1">
      <c r="A4" s="972"/>
      <c r="B4" s="972"/>
      <c r="C4" s="972"/>
      <c r="D4" s="972"/>
      <c r="E4" s="972"/>
      <c r="F4" s="1012"/>
      <c r="G4" s="1012"/>
      <c r="I4" s="1011" t="s">
        <v>123</v>
      </c>
      <c r="J4" s="1010"/>
      <c r="L4" s="679"/>
      <c r="M4" s="679"/>
      <c r="N4" s="679"/>
      <c r="O4" s="679"/>
    </row>
    <row r="5" spans="1:15" ht="16.2" thickTop="1">
      <c r="A5" s="3388" t="s">
        <v>65</v>
      </c>
      <c r="B5" s="803">
        <f>'43.Secu Credit'!B5</f>
        <v>2022</v>
      </c>
      <c r="C5" s="803">
        <f>'43.Secu Credit'!C5</f>
        <v>2022</v>
      </c>
      <c r="D5" s="803">
        <f>'43.Secu Credit'!D5</f>
        <v>2023</v>
      </c>
      <c r="E5" s="803">
        <f>'43.Secu Credit'!E5</f>
        <v>2023</v>
      </c>
      <c r="F5" s="3435" t="str">
        <f>'43.Secu Credit'!F5:I5</f>
        <v>Changes during two month</v>
      </c>
      <c r="G5" s="3436"/>
      <c r="H5" s="3436"/>
      <c r="I5" s="3437"/>
      <c r="L5" s="679"/>
      <c r="M5" s="679"/>
      <c r="N5" s="679"/>
      <c r="O5" s="679"/>
    </row>
    <row r="6" spans="1:15">
      <c r="A6" s="3389"/>
      <c r="B6" s="3364" t="str">
        <f>'43.Secu Credit'!B6:B7</f>
        <v>Jul</v>
      </c>
      <c r="C6" s="3364" t="str">
        <f>'43.Secu Credit'!C6:C7</f>
        <v xml:space="preserve">Sep (R) </v>
      </c>
      <c r="D6" s="3364" t="str">
        <f>'43.Secu Credit'!D6:D7</f>
        <v xml:space="preserve">Jul (R) </v>
      </c>
      <c r="E6" s="3364" t="str">
        <f>'43.Secu Credit'!E6:E7</f>
        <v>Sep (P)</v>
      </c>
      <c r="F6" s="3438" t="str">
        <f>'43.Secu Credit'!F6:G6</f>
        <v>2022/23</v>
      </c>
      <c r="G6" s="3439"/>
      <c r="H6" s="3438" t="str">
        <f>'43.Secu Credit'!H6:I6</f>
        <v>2023/24</v>
      </c>
      <c r="I6" s="3440"/>
      <c r="L6" s="679"/>
      <c r="M6" s="679"/>
      <c r="N6" s="679"/>
      <c r="O6" s="679"/>
    </row>
    <row r="7" spans="1:15">
      <c r="A7" s="3389"/>
      <c r="B7" s="3396"/>
      <c r="C7" s="3396"/>
      <c r="D7" s="3396"/>
      <c r="E7" s="3396"/>
      <c r="F7" s="1009" t="str">
        <f>'43.Secu Credit'!F7</f>
        <v>Amount</v>
      </c>
      <c r="G7" s="1009" t="str">
        <f>'43.Secu Credit'!G7</f>
        <v>Percent</v>
      </c>
      <c r="H7" s="1009" t="str">
        <f>'43.Secu Credit'!H7</f>
        <v>Amount</v>
      </c>
      <c r="I7" s="981" t="str">
        <f>'43.Secu Credit'!I7</f>
        <v>Percent</v>
      </c>
      <c r="L7" s="679"/>
      <c r="M7" s="679"/>
      <c r="N7" s="679"/>
      <c r="O7" s="679"/>
    </row>
    <row r="8" spans="1:15" s="972" customFormat="1" ht="19.5" customHeight="1">
      <c r="A8" s="1000" t="s">
        <v>987</v>
      </c>
      <c r="B8" s="996">
        <v>1196911.8505871184</v>
      </c>
      <c r="C8" s="996">
        <v>1225367.2473936665</v>
      </c>
      <c r="D8" s="996">
        <v>1579796.0464798659</v>
      </c>
      <c r="E8" s="996">
        <v>1654806.8540135163</v>
      </c>
      <c r="F8" s="996">
        <v>28455.396806548117</v>
      </c>
      <c r="G8" s="997">
        <v>2.3774012090021461</v>
      </c>
      <c r="H8" s="996">
        <v>75010.807533650426</v>
      </c>
      <c r="I8" s="995">
        <v>4.748132374479038</v>
      </c>
      <c r="K8" s="890"/>
      <c r="L8" s="679"/>
      <c r="M8" s="679"/>
      <c r="N8" s="679"/>
      <c r="O8" s="679"/>
    </row>
    <row r="9" spans="1:15" s="682" customFormat="1" ht="19.5" customHeight="1">
      <c r="A9" s="993" t="s">
        <v>982</v>
      </c>
      <c r="B9" s="990">
        <v>403586.36953669763</v>
      </c>
      <c r="C9" s="990">
        <v>405253.00284493499</v>
      </c>
      <c r="D9" s="990">
        <v>514685.33732759894</v>
      </c>
      <c r="E9" s="990">
        <v>540088.42960273498</v>
      </c>
      <c r="F9" s="990">
        <v>1666.6333082373603</v>
      </c>
      <c r="G9" s="991">
        <v>0.41295579683491151</v>
      </c>
      <c r="H9" s="990">
        <v>25403.092275136034</v>
      </c>
      <c r="I9" s="989">
        <v>4.9356549395862972</v>
      </c>
      <c r="K9" s="890"/>
      <c r="L9" s="679"/>
      <c r="M9" s="679"/>
      <c r="N9" s="679"/>
      <c r="O9" s="679"/>
    </row>
    <row r="10" spans="1:15" s="682" customFormat="1" ht="19.5" customHeight="1">
      <c r="A10" s="993" t="s">
        <v>981</v>
      </c>
      <c r="B10" s="990">
        <v>207798.50650746067</v>
      </c>
      <c r="C10" s="990">
        <v>209928.0993946669</v>
      </c>
      <c r="D10" s="990">
        <v>360538.56872997922</v>
      </c>
      <c r="E10" s="990">
        <v>389934.18446844647</v>
      </c>
      <c r="F10" s="990">
        <v>2129.5928872062359</v>
      </c>
      <c r="G10" s="991">
        <v>1.0248355115727341</v>
      </c>
      <c r="H10" s="990">
        <v>29395.615738467255</v>
      </c>
      <c r="I10" s="989">
        <v>8.1532513544986998</v>
      </c>
      <c r="K10" s="890"/>
      <c r="L10" s="679"/>
      <c r="M10" s="679"/>
      <c r="N10" s="679"/>
      <c r="O10" s="679"/>
    </row>
    <row r="11" spans="1:15" s="682" customFormat="1" ht="19.5" customHeight="1">
      <c r="A11" s="993" t="s">
        <v>980</v>
      </c>
      <c r="B11" s="990">
        <v>251099.60910193512</v>
      </c>
      <c r="C11" s="990">
        <v>249664.03582198441</v>
      </c>
      <c r="D11" s="990">
        <v>265337.22419335699</v>
      </c>
      <c r="E11" s="990">
        <v>289920.45040008967</v>
      </c>
      <c r="F11" s="990">
        <v>-1435.5732799507095</v>
      </c>
      <c r="G11" s="991">
        <v>-0.57171466139874849</v>
      </c>
      <c r="H11" s="990">
        <v>24583.226206732681</v>
      </c>
      <c r="I11" s="989">
        <v>9.2648991416365885</v>
      </c>
      <c r="K11" s="890"/>
      <c r="L11" s="679"/>
      <c r="M11" s="679"/>
      <c r="N11" s="679"/>
      <c r="O11" s="679"/>
    </row>
    <row r="12" spans="1:15" s="682" customFormat="1" ht="19.5" customHeight="1">
      <c r="A12" s="993" t="s">
        <v>979</v>
      </c>
      <c r="B12" s="990">
        <v>334427.36544102483</v>
      </c>
      <c r="C12" s="990">
        <v>360522.10933208017</v>
      </c>
      <c r="D12" s="990">
        <v>439234.91622893064</v>
      </c>
      <c r="E12" s="990">
        <v>434863.78954224504</v>
      </c>
      <c r="F12" s="990">
        <v>26094.743891055346</v>
      </c>
      <c r="G12" s="991">
        <v>7.8028135815509607</v>
      </c>
      <c r="H12" s="990">
        <v>-4371.1266866856022</v>
      </c>
      <c r="I12" s="989">
        <v>-0.99516830861582894</v>
      </c>
      <c r="K12" s="890"/>
      <c r="L12" s="679"/>
      <c r="M12" s="679"/>
      <c r="N12" s="679"/>
      <c r="O12" s="679"/>
    </row>
    <row r="13" spans="1:15" s="1006" customFormat="1" ht="19.5" customHeight="1">
      <c r="A13" s="1000" t="s">
        <v>986</v>
      </c>
      <c r="B13" s="996">
        <v>718791.53277168085</v>
      </c>
      <c r="C13" s="996">
        <v>750406.2881737072</v>
      </c>
      <c r="D13" s="996">
        <v>231886.66225392013</v>
      </c>
      <c r="E13" s="996">
        <v>141234.37549682998</v>
      </c>
      <c r="F13" s="996">
        <v>31614.755402026349</v>
      </c>
      <c r="G13" s="997">
        <v>4.3983205088850923</v>
      </c>
      <c r="H13" s="996">
        <v>-90652.286757090158</v>
      </c>
      <c r="I13" s="995">
        <v>-39.093359607644985</v>
      </c>
      <c r="K13" s="890"/>
      <c r="L13" s="1007"/>
      <c r="M13" s="1007"/>
      <c r="N13" s="1007"/>
      <c r="O13" s="1007"/>
    </row>
    <row r="14" spans="1:15" s="1006" customFormat="1" ht="19.5" customHeight="1">
      <c r="A14" s="1000" t="s">
        <v>985</v>
      </c>
      <c r="B14" s="1008" t="s">
        <v>73</v>
      </c>
      <c r="C14" s="1008" t="s">
        <v>73</v>
      </c>
      <c r="D14" s="997">
        <v>516552.65482355515</v>
      </c>
      <c r="E14" s="996">
        <v>575291.94629559712</v>
      </c>
      <c r="F14" s="997" t="s">
        <v>73</v>
      </c>
      <c r="G14" s="1008" t="s">
        <v>73</v>
      </c>
      <c r="H14" s="996">
        <v>58739.291472041979</v>
      </c>
      <c r="I14" s="995">
        <v>11.371404429642558</v>
      </c>
      <c r="K14" s="890"/>
      <c r="L14" s="1007"/>
      <c r="M14" s="1007"/>
      <c r="N14" s="1007"/>
      <c r="O14" s="1007"/>
    </row>
    <row r="15" spans="1:15" s="972" customFormat="1" ht="19.5" customHeight="1">
      <c r="A15" s="993" t="s">
        <v>982</v>
      </c>
      <c r="B15" s="1005" t="s">
        <v>73</v>
      </c>
      <c r="C15" s="991" t="s">
        <v>73</v>
      </c>
      <c r="D15" s="991">
        <v>138949.36709606947</v>
      </c>
      <c r="E15" s="990">
        <v>133182.26291250353</v>
      </c>
      <c r="F15" s="991" t="s">
        <v>73</v>
      </c>
      <c r="G15" s="991" t="s">
        <v>73</v>
      </c>
      <c r="H15" s="990">
        <v>-5767.1041835659416</v>
      </c>
      <c r="I15" s="989">
        <v>-4.1505077022614802</v>
      </c>
      <c r="K15" s="890"/>
      <c r="L15" s="679"/>
      <c r="M15" s="679"/>
      <c r="N15" s="679"/>
      <c r="O15" s="679"/>
    </row>
    <row r="16" spans="1:15" s="682" customFormat="1" ht="19.5" customHeight="1">
      <c r="A16" s="993" t="s">
        <v>981</v>
      </c>
      <c r="B16" s="1005" t="s">
        <v>73</v>
      </c>
      <c r="C16" s="991" t="s">
        <v>73</v>
      </c>
      <c r="D16" s="991">
        <v>328562.40909255238</v>
      </c>
      <c r="E16" s="990">
        <v>379535.48360902752</v>
      </c>
      <c r="F16" s="991" t="s">
        <v>73</v>
      </c>
      <c r="G16" s="991" t="s">
        <v>73</v>
      </c>
      <c r="H16" s="990">
        <v>50973.074516475142</v>
      </c>
      <c r="I16" s="989">
        <v>15.51397028566241</v>
      </c>
      <c r="K16" s="890"/>
      <c r="L16" s="890"/>
    </row>
    <row r="17" spans="1:12" s="682" customFormat="1" ht="19.5" customHeight="1">
      <c r="A17" s="993" t="s">
        <v>980</v>
      </c>
      <c r="B17" s="991" t="s">
        <v>73</v>
      </c>
      <c r="C17" s="991" t="s">
        <v>73</v>
      </c>
      <c r="D17" s="991">
        <v>34036.976184863182</v>
      </c>
      <c r="E17" s="990">
        <v>30576.889411015989</v>
      </c>
      <c r="F17" s="991" t="s">
        <v>73</v>
      </c>
      <c r="G17" s="991" t="s">
        <v>73</v>
      </c>
      <c r="H17" s="990">
        <v>-3460.0867738471934</v>
      </c>
      <c r="I17" s="989">
        <v>-10.16567028473567</v>
      </c>
      <c r="K17" s="890"/>
      <c r="L17" s="890"/>
    </row>
    <row r="18" spans="1:12" s="682" customFormat="1" ht="19.5" customHeight="1">
      <c r="A18" s="993" t="s">
        <v>979</v>
      </c>
      <c r="B18" s="991" t="s">
        <v>73</v>
      </c>
      <c r="C18" s="991" t="s">
        <v>73</v>
      </c>
      <c r="D18" s="991">
        <v>15003.902450069998</v>
      </c>
      <c r="E18" s="990">
        <v>31997.310363049997</v>
      </c>
      <c r="F18" s="991" t="s">
        <v>73</v>
      </c>
      <c r="G18" s="991" t="s">
        <v>73</v>
      </c>
      <c r="H18" s="990">
        <v>16993.407912980001</v>
      </c>
      <c r="I18" s="989">
        <v>113.25992000768255</v>
      </c>
      <c r="K18" s="890"/>
      <c r="L18" s="890"/>
    </row>
    <row r="19" spans="1:12" s="682" customFormat="1" ht="19.5" customHeight="1">
      <c r="A19" s="1000" t="s">
        <v>984</v>
      </c>
      <c r="B19" s="996">
        <v>78431.601490940127</v>
      </c>
      <c r="C19" s="996">
        <v>80072.150584835996</v>
      </c>
      <c r="D19" s="996">
        <v>73577.735304346104</v>
      </c>
      <c r="E19" s="996">
        <v>82907.080236628928</v>
      </c>
      <c r="F19" s="996">
        <v>1640.5490938958683</v>
      </c>
      <c r="G19" s="997">
        <v>2.0916939890426351</v>
      </c>
      <c r="H19" s="996">
        <v>9329.3449322828237</v>
      </c>
      <c r="I19" s="995">
        <v>12.679576088735306</v>
      </c>
      <c r="K19" s="890"/>
      <c r="L19" s="890"/>
    </row>
    <row r="20" spans="1:12" s="682" customFormat="1" ht="19.5" customHeight="1">
      <c r="A20" s="993" t="s">
        <v>982</v>
      </c>
      <c r="B20" s="990">
        <v>43832.935266878019</v>
      </c>
      <c r="C20" s="990">
        <v>43714.329259644874</v>
      </c>
      <c r="D20" s="990">
        <v>36792.280366345745</v>
      </c>
      <c r="E20" s="990">
        <v>41488.490320939905</v>
      </c>
      <c r="F20" s="990">
        <v>-118.60600723314565</v>
      </c>
      <c r="G20" s="991">
        <v>-0.27058650421426206</v>
      </c>
      <c r="H20" s="990">
        <v>4696.2099545941601</v>
      </c>
      <c r="I20" s="989">
        <v>12.764117656838222</v>
      </c>
      <c r="K20" s="890"/>
      <c r="L20" s="890"/>
    </row>
    <row r="21" spans="1:12" s="682" customFormat="1" ht="19.5" customHeight="1">
      <c r="A21" s="993" t="s">
        <v>981</v>
      </c>
      <c r="B21" s="990">
        <v>31574.771201541094</v>
      </c>
      <c r="C21" s="990">
        <v>33159.65874743212</v>
      </c>
      <c r="D21" s="990">
        <v>33086.949717080359</v>
      </c>
      <c r="E21" s="990">
        <v>37574.362368239003</v>
      </c>
      <c r="F21" s="990">
        <v>1584.8875458910261</v>
      </c>
      <c r="G21" s="991">
        <v>5.0194743638036918</v>
      </c>
      <c r="H21" s="990">
        <v>4487.4126511586437</v>
      </c>
      <c r="I21" s="989">
        <v>13.562485177780298</v>
      </c>
      <c r="K21" s="890"/>
      <c r="L21" s="890"/>
    </row>
    <row r="22" spans="1:12" s="682" customFormat="1" ht="19.5" customHeight="1">
      <c r="A22" s="993" t="s">
        <v>980</v>
      </c>
      <c r="B22" s="990">
        <v>2580.5981316895004</v>
      </c>
      <c r="C22" s="990">
        <v>2309.9726049689998</v>
      </c>
      <c r="D22" s="990">
        <v>3448.0151086700012</v>
      </c>
      <c r="E22" s="990">
        <v>3641.5576373000004</v>
      </c>
      <c r="F22" s="990">
        <v>-270.6255267205006</v>
      </c>
      <c r="G22" s="991">
        <v>-10.486930273925443</v>
      </c>
      <c r="H22" s="990">
        <v>193.5425286299992</v>
      </c>
      <c r="I22" s="989">
        <v>5.6131577887619564</v>
      </c>
      <c r="K22" s="890"/>
      <c r="L22" s="890"/>
    </row>
    <row r="23" spans="1:12" s="972" customFormat="1" ht="19.5" customHeight="1">
      <c r="A23" s="993" t="s">
        <v>979</v>
      </c>
      <c r="B23" s="990">
        <v>443.29689083149998</v>
      </c>
      <c r="C23" s="990">
        <v>888.18997278999996</v>
      </c>
      <c r="D23" s="990">
        <v>250.49011225000001</v>
      </c>
      <c r="E23" s="990">
        <v>202.66991015000002</v>
      </c>
      <c r="F23" s="990">
        <v>444.89308195849998</v>
      </c>
      <c r="G23" s="991">
        <v>100.36007270973771</v>
      </c>
      <c r="H23" s="990">
        <v>-47.820202099999989</v>
      </c>
      <c r="I23" s="989">
        <v>-19.090654585308879</v>
      </c>
      <c r="K23" s="890"/>
      <c r="L23" s="890"/>
    </row>
    <row r="24" spans="1:12" s="682" customFormat="1" ht="19.5" customHeight="1">
      <c r="A24" s="999" t="s">
        <v>983</v>
      </c>
      <c r="B24" s="996">
        <v>1014047.534846422</v>
      </c>
      <c r="C24" s="996">
        <v>1026381.5598144945</v>
      </c>
      <c r="D24" s="996">
        <v>880118.548940668</v>
      </c>
      <c r="E24" s="996">
        <v>876204.9466411079</v>
      </c>
      <c r="F24" s="996">
        <v>12334.024968072423</v>
      </c>
      <c r="G24" s="997">
        <v>1.2163162518747621</v>
      </c>
      <c r="H24" s="996">
        <v>-3913.6022995600943</v>
      </c>
      <c r="I24" s="995">
        <v>-0.44466763077208188</v>
      </c>
      <c r="K24" s="890"/>
      <c r="L24" s="890"/>
    </row>
    <row r="25" spans="1:12" s="682" customFormat="1" ht="19.5" customHeight="1">
      <c r="A25" s="1004" t="s">
        <v>982</v>
      </c>
      <c r="B25" s="990">
        <v>278274.95333185716</v>
      </c>
      <c r="C25" s="990">
        <v>282210.49567554519</v>
      </c>
      <c r="D25" s="990">
        <v>257556.14598040853</v>
      </c>
      <c r="E25" s="990">
        <v>259427.06519499506</v>
      </c>
      <c r="F25" s="990">
        <v>3935.5423436880228</v>
      </c>
      <c r="G25" s="991">
        <v>1.4142639488630824</v>
      </c>
      <c r="H25" s="990">
        <v>1870.9192145865236</v>
      </c>
      <c r="I25" s="989">
        <v>0.72641217994030649</v>
      </c>
      <c r="K25" s="890"/>
      <c r="L25" s="890"/>
    </row>
    <row r="26" spans="1:12" s="682" customFormat="1" ht="19.5" customHeight="1">
      <c r="A26" s="1004" t="s">
        <v>981</v>
      </c>
      <c r="B26" s="990">
        <v>493644.98614271474</v>
      </c>
      <c r="C26" s="990">
        <v>498110.96433817764</v>
      </c>
      <c r="D26" s="990">
        <v>433522.4895782604</v>
      </c>
      <c r="E26" s="990">
        <v>429803.39095933893</v>
      </c>
      <c r="F26" s="990">
        <v>4465.9781954628997</v>
      </c>
      <c r="G26" s="991">
        <v>0.90469432908850977</v>
      </c>
      <c r="H26" s="990">
        <v>-3719.0986189214746</v>
      </c>
      <c r="I26" s="989">
        <v>-0.85787905087449801</v>
      </c>
      <c r="K26" s="890"/>
      <c r="L26" s="890"/>
    </row>
    <row r="27" spans="1:12" s="682" customFormat="1" ht="19.5" customHeight="1">
      <c r="A27" s="1004" t="s">
        <v>980</v>
      </c>
      <c r="B27" s="990">
        <v>141871.30547348538</v>
      </c>
      <c r="C27" s="990">
        <v>144735.38789780106</v>
      </c>
      <c r="D27" s="990">
        <v>125738.84205373692</v>
      </c>
      <c r="E27" s="990">
        <v>129068.97670533397</v>
      </c>
      <c r="F27" s="990">
        <v>2864.0824243156821</v>
      </c>
      <c r="G27" s="991">
        <v>2.0187890812430402</v>
      </c>
      <c r="H27" s="990">
        <v>3330.1346515970508</v>
      </c>
      <c r="I27" s="989">
        <v>2.648453411217079</v>
      </c>
      <c r="K27" s="890"/>
      <c r="L27" s="890"/>
    </row>
    <row r="28" spans="1:12" s="682" customFormat="1" ht="19.5" customHeight="1">
      <c r="A28" s="1004" t="s">
        <v>979</v>
      </c>
      <c r="B28" s="990">
        <v>100256.28989836476</v>
      </c>
      <c r="C28" s="990">
        <v>101324.71190297056</v>
      </c>
      <c r="D28" s="990">
        <v>63301.071328262253</v>
      </c>
      <c r="E28" s="990">
        <v>57905.513781440008</v>
      </c>
      <c r="F28" s="990">
        <v>1068.4220046058035</v>
      </c>
      <c r="G28" s="991">
        <v>1.065690746873758</v>
      </c>
      <c r="H28" s="990">
        <v>-5395.5575468222451</v>
      </c>
      <c r="I28" s="989">
        <v>-8.5236433343163203</v>
      </c>
      <c r="K28" s="890"/>
      <c r="L28" s="890"/>
    </row>
    <row r="29" spans="1:12" s="682" customFormat="1" ht="19.5" customHeight="1">
      <c r="A29" s="1000" t="s">
        <v>978</v>
      </c>
      <c r="B29" s="996">
        <v>337798.99820676382</v>
      </c>
      <c r="C29" s="996">
        <v>344948.28624407802</v>
      </c>
      <c r="D29" s="996">
        <v>348121.29751407023</v>
      </c>
      <c r="E29" s="996">
        <v>365200.6712641443</v>
      </c>
      <c r="F29" s="996">
        <v>7149.2880373141961</v>
      </c>
      <c r="G29" s="997">
        <v>2.1164325753678459</v>
      </c>
      <c r="H29" s="996">
        <v>17079.373750074068</v>
      </c>
      <c r="I29" s="995">
        <v>4.9061559496754894</v>
      </c>
      <c r="K29" s="890"/>
      <c r="L29" s="890"/>
    </row>
    <row r="30" spans="1:12" s="682" customFormat="1" ht="19.5" customHeight="1">
      <c r="A30" s="1000" t="s">
        <v>977</v>
      </c>
      <c r="B30" s="996">
        <v>228254.8075440001</v>
      </c>
      <c r="C30" s="996">
        <v>239870.05219600018</v>
      </c>
      <c r="D30" s="996">
        <v>249442.11577161003</v>
      </c>
      <c r="E30" s="996">
        <v>241056.17820498996</v>
      </c>
      <c r="F30" s="996">
        <v>11615.244652000081</v>
      </c>
      <c r="G30" s="997">
        <v>5.0887185146192548</v>
      </c>
      <c r="H30" s="996">
        <v>-8385.9375666200649</v>
      </c>
      <c r="I30" s="995">
        <v>-3.3618771796733213</v>
      </c>
      <c r="K30" s="890"/>
      <c r="L30" s="890"/>
    </row>
    <row r="31" spans="1:12" s="682" customFormat="1" ht="31.2">
      <c r="A31" s="1003" t="s">
        <v>976</v>
      </c>
      <c r="B31" s="990">
        <v>62044.001411320038</v>
      </c>
      <c r="C31" s="990">
        <v>64838.133291760023</v>
      </c>
      <c r="D31" s="990">
        <v>65514.724133200027</v>
      </c>
      <c r="E31" s="990">
        <v>60961.143306639948</v>
      </c>
      <c r="F31" s="990">
        <v>2794.1318804399853</v>
      </c>
      <c r="G31" s="991">
        <v>4.5034682110786477</v>
      </c>
      <c r="H31" s="990">
        <v>-4553.580826560079</v>
      </c>
      <c r="I31" s="989">
        <v>-6.9504693590742326</v>
      </c>
      <c r="J31" s="886"/>
      <c r="K31" s="890"/>
      <c r="L31" s="890"/>
    </row>
    <row r="32" spans="1:12" s="682" customFormat="1" ht="31.2">
      <c r="A32" s="1003" t="s">
        <v>975</v>
      </c>
      <c r="B32" s="990">
        <v>25262.462018539998</v>
      </c>
      <c r="C32" s="990">
        <v>24384.756872940005</v>
      </c>
      <c r="D32" s="990">
        <v>31028.94875372</v>
      </c>
      <c r="E32" s="990">
        <v>32742.195147869999</v>
      </c>
      <c r="F32" s="990">
        <v>-877.70514559999356</v>
      </c>
      <c r="G32" s="991">
        <v>-3.4743452358517155</v>
      </c>
      <c r="H32" s="990">
        <v>1713.2463941499991</v>
      </c>
      <c r="I32" s="989">
        <v>5.5214451760780365</v>
      </c>
      <c r="K32" s="890"/>
      <c r="L32" s="890"/>
    </row>
    <row r="33" spans="1:12" s="682" customFormat="1" ht="19.5" customHeight="1">
      <c r="A33" s="993" t="s">
        <v>974</v>
      </c>
      <c r="B33" s="990">
        <v>7533.3483315300018</v>
      </c>
      <c r="C33" s="990">
        <v>7690.1907532899995</v>
      </c>
      <c r="D33" s="990">
        <v>11577.53290063</v>
      </c>
      <c r="E33" s="990">
        <v>11566.811770029999</v>
      </c>
      <c r="F33" s="990">
        <v>156.84242175999771</v>
      </c>
      <c r="G33" s="991">
        <v>2.0819749048846048</v>
      </c>
      <c r="H33" s="990">
        <v>-10.721130600000834</v>
      </c>
      <c r="I33" s="989">
        <v>-9.2602894692853224E-2</v>
      </c>
      <c r="K33" s="890"/>
      <c r="L33" s="890"/>
    </row>
    <row r="34" spans="1:12" s="682" customFormat="1" ht="19.5" customHeight="1">
      <c r="A34" s="993" t="s">
        <v>973</v>
      </c>
      <c r="B34" s="990">
        <v>133414.99578261</v>
      </c>
      <c r="C34" s="990">
        <v>142956.97127801014</v>
      </c>
      <c r="D34" s="990">
        <v>141320.90998405998</v>
      </c>
      <c r="E34" s="990">
        <v>135786.02798045005</v>
      </c>
      <c r="F34" s="990">
        <v>9541.9754954001401</v>
      </c>
      <c r="G34" s="991">
        <v>7.1521011857978047</v>
      </c>
      <c r="H34" s="990">
        <v>-5534.8820036099351</v>
      </c>
      <c r="I34" s="989">
        <v>-3.9165343644010155</v>
      </c>
      <c r="K34" s="890"/>
      <c r="L34" s="890"/>
    </row>
    <row r="35" spans="1:12" s="682" customFormat="1" ht="19.5" customHeight="1">
      <c r="A35" s="1002" t="s">
        <v>972</v>
      </c>
      <c r="B35" s="990">
        <v>36217.090982259993</v>
      </c>
      <c r="C35" s="990">
        <v>36714.274284640131</v>
      </c>
      <c r="D35" s="990">
        <v>45338.695858420004</v>
      </c>
      <c r="E35" s="990">
        <v>46023.35600551001</v>
      </c>
      <c r="F35" s="990">
        <v>497.18330238013732</v>
      </c>
      <c r="G35" s="991">
        <v>1.3727864080073955</v>
      </c>
      <c r="H35" s="990">
        <v>684.66014709000592</v>
      </c>
      <c r="I35" s="989">
        <v>1.5101011048663751</v>
      </c>
      <c r="K35" s="890"/>
      <c r="L35" s="890"/>
    </row>
    <row r="36" spans="1:12" s="682" customFormat="1" ht="31.2">
      <c r="A36" s="1001" t="s">
        <v>971</v>
      </c>
      <c r="B36" s="990">
        <v>61611.899976110013</v>
      </c>
      <c r="C36" s="990">
        <v>58572.88632266999</v>
      </c>
      <c r="D36" s="990">
        <v>61138.129276389984</v>
      </c>
      <c r="E36" s="990">
        <v>61595.457705380002</v>
      </c>
      <c r="F36" s="990">
        <v>-3039.0136534400226</v>
      </c>
      <c r="G36" s="991">
        <v>-4.9325108536149651</v>
      </c>
      <c r="H36" s="990">
        <v>457.32842899001844</v>
      </c>
      <c r="I36" s="989">
        <v>0.74802489772389424</v>
      </c>
      <c r="K36" s="890"/>
      <c r="L36" s="890"/>
    </row>
    <row r="37" spans="1:12" s="682" customFormat="1" ht="19.5" customHeight="1">
      <c r="A37" s="1001" t="s">
        <v>970</v>
      </c>
      <c r="B37" s="990">
        <v>35586.004824239993</v>
      </c>
      <c r="C37" s="990">
        <v>47669.810670700026</v>
      </c>
      <c r="D37" s="990">
        <v>34844.084849249979</v>
      </c>
      <c r="E37" s="990">
        <v>28167.214269560001</v>
      </c>
      <c r="F37" s="990">
        <v>12083.805846460033</v>
      </c>
      <c r="G37" s="991">
        <v>33.956623976594727</v>
      </c>
      <c r="H37" s="990">
        <v>-6676.8705796899776</v>
      </c>
      <c r="I37" s="989">
        <v>-19.162135003909274</v>
      </c>
      <c r="K37" s="890"/>
      <c r="L37" s="890"/>
    </row>
    <row r="38" spans="1:12" s="682" customFormat="1" ht="19.5" customHeight="1">
      <c r="A38" s="1000" t="s">
        <v>969</v>
      </c>
      <c r="B38" s="996">
        <v>80507.785816752497</v>
      </c>
      <c r="C38" s="996">
        <v>75847.924081972495</v>
      </c>
      <c r="D38" s="996">
        <v>76308.336398492509</v>
      </c>
      <c r="E38" s="996">
        <v>77688.149231712523</v>
      </c>
      <c r="F38" s="996">
        <v>-4659.8617347800027</v>
      </c>
      <c r="G38" s="997">
        <v>-5.7880883041380988</v>
      </c>
      <c r="H38" s="996">
        <v>1379.812833220014</v>
      </c>
      <c r="I38" s="995">
        <v>1.8082072003436738</v>
      </c>
      <c r="K38" s="890"/>
      <c r="L38" s="890"/>
    </row>
    <row r="39" spans="1:12" s="682" customFormat="1" ht="19.5" customHeight="1">
      <c r="A39" s="993" t="s">
        <v>968</v>
      </c>
      <c r="B39" s="990">
        <v>46575.355412620011</v>
      </c>
      <c r="C39" s="990">
        <v>42923.45246885001</v>
      </c>
      <c r="D39" s="990">
        <v>44716.084753390009</v>
      </c>
      <c r="E39" s="990">
        <v>45295.648215829999</v>
      </c>
      <c r="F39" s="990">
        <v>-3651.902943770001</v>
      </c>
      <c r="G39" s="991">
        <v>-7.8408482585201806</v>
      </c>
      <c r="H39" s="990">
        <v>579.56346243998996</v>
      </c>
      <c r="I39" s="989">
        <v>1.2960961712911419</v>
      </c>
      <c r="K39" s="890"/>
      <c r="L39" s="890"/>
    </row>
    <row r="40" spans="1:12" s="682" customFormat="1" ht="19.5" customHeight="1">
      <c r="A40" s="993" t="s">
        <v>967</v>
      </c>
      <c r="B40" s="990">
        <v>10560.27871886</v>
      </c>
      <c r="C40" s="990">
        <v>10286.40024262</v>
      </c>
      <c r="D40" s="990">
        <v>11774.484989339999</v>
      </c>
      <c r="E40" s="990">
        <v>11352.122306860003</v>
      </c>
      <c r="F40" s="990">
        <v>-273.87847623999915</v>
      </c>
      <c r="G40" s="991">
        <v>-2.5934777247012359</v>
      </c>
      <c r="H40" s="990">
        <v>-422.36268247999578</v>
      </c>
      <c r="I40" s="989">
        <v>-3.5871011162049196</v>
      </c>
      <c r="K40" s="890"/>
      <c r="L40" s="890"/>
    </row>
    <row r="41" spans="1:12" s="682" customFormat="1" ht="19.5" customHeight="1">
      <c r="A41" s="993" t="s">
        <v>966</v>
      </c>
      <c r="B41" s="990">
        <v>15200.7993305</v>
      </c>
      <c r="C41" s="990">
        <v>14365.826544919997</v>
      </c>
      <c r="D41" s="990">
        <v>12781.87954057</v>
      </c>
      <c r="E41" s="990">
        <v>13885.099391050002</v>
      </c>
      <c r="F41" s="990">
        <v>-834.97278558000289</v>
      </c>
      <c r="G41" s="991">
        <v>-5.4929531495403152</v>
      </c>
      <c r="H41" s="990">
        <v>1103.2198504800017</v>
      </c>
      <c r="I41" s="989">
        <v>8.6311238263383316</v>
      </c>
      <c r="K41" s="890"/>
      <c r="L41" s="890"/>
    </row>
    <row r="42" spans="1:12" s="682" customFormat="1" ht="19.5" customHeight="1">
      <c r="A42" s="993" t="s">
        <v>965</v>
      </c>
      <c r="B42" s="990">
        <v>8171.3523547725008</v>
      </c>
      <c r="C42" s="990">
        <v>8272.2448255825002</v>
      </c>
      <c r="D42" s="990">
        <v>7035.8871151925005</v>
      </c>
      <c r="E42" s="990">
        <v>7155.2793179724986</v>
      </c>
      <c r="F42" s="990">
        <v>100.89247080999939</v>
      </c>
      <c r="G42" s="991">
        <v>1.2347095857526309</v>
      </c>
      <c r="H42" s="990">
        <v>119.39220277999812</v>
      </c>
      <c r="I42" s="989">
        <v>1.6969033303873802</v>
      </c>
      <c r="K42" s="890"/>
      <c r="L42" s="890"/>
    </row>
    <row r="43" spans="1:12" s="682" customFormat="1" ht="19.5" customHeight="1">
      <c r="A43" s="1000" t="s">
        <v>964</v>
      </c>
      <c r="B43" s="996">
        <v>157163.09503182716</v>
      </c>
      <c r="C43" s="996">
        <v>157410.47674103951</v>
      </c>
      <c r="D43" s="996">
        <v>159205.28788870532</v>
      </c>
      <c r="E43" s="996">
        <v>131632.95652197464</v>
      </c>
      <c r="F43" s="996">
        <v>247.38170921234996</v>
      </c>
      <c r="G43" s="997">
        <v>0.15740445246528936</v>
      </c>
      <c r="H43" s="996">
        <v>-27572.331366730679</v>
      </c>
      <c r="I43" s="995">
        <v>-17.31872837415143</v>
      </c>
      <c r="K43" s="890"/>
      <c r="L43" s="890"/>
    </row>
    <row r="44" spans="1:12" s="682" customFormat="1" ht="19.5" customHeight="1">
      <c r="A44" s="993" t="s">
        <v>963</v>
      </c>
      <c r="B44" s="990">
        <v>109268.84537177352</v>
      </c>
      <c r="C44" s="990">
        <v>110715.12579577294</v>
      </c>
      <c r="D44" s="990">
        <v>122488.34941940932</v>
      </c>
      <c r="E44" s="990">
        <v>95854.021970268615</v>
      </c>
      <c r="F44" s="990">
        <v>1446.2804239994148</v>
      </c>
      <c r="G44" s="991">
        <v>1.3235981574424323</v>
      </c>
      <c r="H44" s="990">
        <v>-26634.327449140706</v>
      </c>
      <c r="I44" s="989">
        <v>-21.74437615935436</v>
      </c>
      <c r="K44" s="890"/>
      <c r="L44" s="890"/>
    </row>
    <row r="45" spans="1:12" s="682" customFormat="1" ht="19.5" customHeight="1">
      <c r="A45" s="993" t="s">
        <v>962</v>
      </c>
      <c r="B45" s="990">
        <v>47894.249660053669</v>
      </c>
      <c r="C45" s="990">
        <v>46695.350945266633</v>
      </c>
      <c r="D45" s="990">
        <v>36716.938469296001</v>
      </c>
      <c r="E45" s="990">
        <v>35778.934551706014</v>
      </c>
      <c r="F45" s="990">
        <v>-1198.8987147870357</v>
      </c>
      <c r="G45" s="991">
        <v>-2.5032205813780197</v>
      </c>
      <c r="H45" s="990">
        <v>-938.0039175899874</v>
      </c>
      <c r="I45" s="989">
        <v>-2.5546898970740148</v>
      </c>
      <c r="K45" s="890"/>
      <c r="L45" s="890"/>
    </row>
    <row r="46" spans="1:12" s="682" customFormat="1" ht="19.5" customHeight="1">
      <c r="A46" s="998" t="s">
        <v>961</v>
      </c>
      <c r="B46" s="996">
        <v>335623.24934624386</v>
      </c>
      <c r="C46" s="996">
        <v>346026.86216093757</v>
      </c>
      <c r="D46" s="996">
        <v>307696.78196336504</v>
      </c>
      <c r="E46" s="996">
        <v>314828.23257995566</v>
      </c>
      <c r="F46" s="996">
        <v>10403.612814693712</v>
      </c>
      <c r="G46" s="997">
        <v>3.0997890744931329</v>
      </c>
      <c r="H46" s="996">
        <v>7131.4506165906205</v>
      </c>
      <c r="I46" s="995">
        <v>2.3176877480115161</v>
      </c>
      <c r="K46" s="890"/>
      <c r="L46" s="890"/>
    </row>
    <row r="47" spans="1:12" s="682" customFormat="1" ht="19.5" customHeight="1">
      <c r="A47" s="999" t="s">
        <v>960</v>
      </c>
      <c r="B47" s="996">
        <v>3129.7796000700032</v>
      </c>
      <c r="C47" s="996">
        <v>2395.3293820320005</v>
      </c>
      <c r="D47" s="996">
        <v>4270.8292317900004</v>
      </c>
      <c r="E47" s="996">
        <v>4043.9609449019999</v>
      </c>
      <c r="F47" s="996">
        <v>-734.45021803800273</v>
      </c>
      <c r="G47" s="997">
        <v>-23.466515598145488</v>
      </c>
      <c r="H47" s="996">
        <v>-226.86828688800051</v>
      </c>
      <c r="I47" s="995">
        <v>-5.3120430383706747</v>
      </c>
      <c r="K47" s="890"/>
      <c r="L47" s="890"/>
    </row>
    <row r="48" spans="1:12" s="972" customFormat="1" ht="19.5" customHeight="1">
      <c r="A48" s="998" t="s">
        <v>959</v>
      </c>
      <c r="B48" s="996">
        <v>558469.81504557014</v>
      </c>
      <c r="C48" s="996">
        <v>481519.41688551218</v>
      </c>
      <c r="D48" s="996">
        <v>452302.9276036924</v>
      </c>
      <c r="E48" s="996">
        <v>445567.18812514248</v>
      </c>
      <c r="F48" s="996">
        <v>-76950.398160057957</v>
      </c>
      <c r="G48" s="997">
        <v>-13.778792709464332</v>
      </c>
      <c r="H48" s="996">
        <v>-6735.73947854992</v>
      </c>
      <c r="I48" s="995">
        <v>-1.4892097900484453</v>
      </c>
      <c r="K48" s="890"/>
      <c r="L48" s="890"/>
    </row>
    <row r="49" spans="1:12" s="682" customFormat="1" ht="19.5" customHeight="1">
      <c r="A49" s="994" t="s">
        <v>958</v>
      </c>
      <c r="B49" s="990">
        <v>3437.0057838369949</v>
      </c>
      <c r="C49" s="990">
        <v>3553.6629989629996</v>
      </c>
      <c r="D49" s="990">
        <v>4631.4481023175031</v>
      </c>
      <c r="E49" s="990">
        <v>5093.3493550077974</v>
      </c>
      <c r="F49" s="990">
        <v>116.65721512600476</v>
      </c>
      <c r="G49" s="991">
        <v>3.3941524240256387</v>
      </c>
      <c r="H49" s="990">
        <v>461.90125269029431</v>
      </c>
      <c r="I49" s="989">
        <v>9.9731497036351602</v>
      </c>
      <c r="K49" s="890"/>
      <c r="L49" s="890"/>
    </row>
    <row r="50" spans="1:12" s="682" customFormat="1" ht="19.5" customHeight="1">
      <c r="A50" s="993" t="s">
        <v>957</v>
      </c>
      <c r="B50" s="990">
        <v>31414.72771246</v>
      </c>
      <c r="C50" s="990">
        <v>31500.976764320018</v>
      </c>
      <c r="D50" s="990">
        <v>55860.329965950026</v>
      </c>
      <c r="E50" s="990">
        <v>50777.924905959997</v>
      </c>
      <c r="F50" s="990">
        <v>86.249051860017062</v>
      </c>
      <c r="G50" s="991">
        <v>0.27454973555542922</v>
      </c>
      <c r="H50" s="990">
        <v>-5082.4050599900293</v>
      </c>
      <c r="I50" s="989">
        <v>-9.0984157506553167</v>
      </c>
      <c r="K50" s="890"/>
      <c r="L50" s="890"/>
    </row>
    <row r="51" spans="1:12" s="682" customFormat="1" ht="19.5" customHeight="1">
      <c r="A51" s="992" t="s">
        <v>956</v>
      </c>
      <c r="B51" s="990">
        <v>523618.08154927322</v>
      </c>
      <c r="C51" s="990">
        <v>446464.77712222922</v>
      </c>
      <c r="D51" s="990">
        <v>391811.14953542489</v>
      </c>
      <c r="E51" s="990">
        <v>389695.91386417474</v>
      </c>
      <c r="F51" s="990">
        <v>-77153.304427044</v>
      </c>
      <c r="G51" s="991">
        <v>-14.734652439572745</v>
      </c>
      <c r="H51" s="990">
        <v>-2115.2356712501496</v>
      </c>
      <c r="I51" s="989">
        <v>-0.53986102073874354</v>
      </c>
      <c r="K51" s="890"/>
      <c r="L51" s="890"/>
    </row>
    <row r="52" spans="1:12" ht="19.5" customHeight="1" thickBot="1">
      <c r="A52" s="988" t="s">
        <v>955</v>
      </c>
      <c r="B52" s="986">
        <v>4709130.0502873892</v>
      </c>
      <c r="C52" s="986">
        <v>4730245.5936582768</v>
      </c>
      <c r="D52" s="986">
        <v>4879279.2241740813</v>
      </c>
      <c r="E52" s="986">
        <v>4910462.5395565024</v>
      </c>
      <c r="F52" s="986">
        <v>21115.543370887637</v>
      </c>
      <c r="G52" s="987">
        <v>0.4483958426588579</v>
      </c>
      <c r="H52" s="986">
        <v>31183.315382421017</v>
      </c>
      <c r="I52" s="985">
        <v>0.63909675896237383</v>
      </c>
      <c r="K52" s="890"/>
      <c r="L52" s="890"/>
    </row>
    <row r="53" spans="1:12" ht="16.2" thickTop="1">
      <c r="A53" s="984" t="s">
        <v>954</v>
      </c>
      <c r="B53" s="774"/>
      <c r="C53" s="774"/>
      <c r="D53" s="774"/>
      <c r="E53" s="774"/>
    </row>
    <row r="54" spans="1:12">
      <c r="A54" s="3433" t="s">
        <v>953</v>
      </c>
      <c r="B54" s="3433"/>
      <c r="C54" s="3433"/>
      <c r="D54" s="3433"/>
      <c r="E54" s="3433"/>
      <c r="F54" s="3433"/>
      <c r="G54" s="3433"/>
      <c r="H54" s="3433"/>
      <c r="I54" s="3433"/>
    </row>
    <row r="55" spans="1:12" ht="15.75" customHeight="1">
      <c r="A55" s="3434" t="s">
        <v>952</v>
      </c>
      <c r="B55" s="3434"/>
      <c r="C55" s="3434"/>
      <c r="D55" s="3434"/>
      <c r="E55" s="3434"/>
      <c r="F55" s="3434"/>
      <c r="G55" s="3434"/>
      <c r="H55" s="3434"/>
      <c r="I55" s="3434"/>
    </row>
    <row r="56" spans="1:12">
      <c r="A56" s="3434"/>
      <c r="B56" s="3434"/>
      <c r="C56" s="3434"/>
      <c r="D56" s="3434"/>
      <c r="E56" s="3434"/>
      <c r="F56" s="3434"/>
      <c r="G56" s="3434"/>
      <c r="H56" s="3434"/>
      <c r="I56" s="3434"/>
    </row>
    <row r="57" spans="1:12" ht="16.2">
      <c r="A57" s="680" t="s">
        <v>2033</v>
      </c>
      <c r="B57" s="983"/>
      <c r="C57" s="983"/>
      <c r="D57" s="983"/>
      <c r="E57" s="983"/>
      <c r="F57" s="774"/>
      <c r="H57" s="679"/>
    </row>
    <row r="58" spans="1:12" ht="16.2">
      <c r="B58" s="983"/>
      <c r="C58" s="983"/>
      <c r="D58" s="983"/>
      <c r="E58" s="983"/>
    </row>
    <row r="59" spans="1:12" ht="16.2">
      <c r="B59" s="983"/>
      <c r="C59" s="983"/>
      <c r="D59" s="983"/>
      <c r="E59" s="983"/>
    </row>
    <row r="60" spans="1:12" ht="16.2">
      <c r="B60" s="983"/>
      <c r="C60" s="983"/>
      <c r="D60" s="983"/>
      <c r="E60" s="983"/>
    </row>
    <row r="61" spans="1:12" ht="16.2">
      <c r="B61" s="983"/>
      <c r="C61" s="983"/>
      <c r="D61" s="983"/>
      <c r="E61" s="983"/>
    </row>
    <row r="62" spans="1:12" ht="16.2">
      <c r="B62" s="983"/>
      <c r="C62" s="983"/>
      <c r="D62" s="983"/>
      <c r="E62" s="983"/>
    </row>
    <row r="63" spans="1:12" ht="16.2">
      <c r="B63" s="983"/>
      <c r="C63" s="983"/>
      <c r="D63" s="983"/>
      <c r="E63" s="983"/>
    </row>
    <row r="64" spans="1:12" ht="16.2">
      <c r="B64" s="983"/>
      <c r="C64" s="983"/>
      <c r="D64" s="983"/>
      <c r="E64" s="983"/>
    </row>
    <row r="65" spans="2:7" ht="16.2">
      <c r="B65" s="983"/>
      <c r="C65" s="983"/>
      <c r="D65" s="983"/>
      <c r="E65" s="983"/>
    </row>
    <row r="66" spans="2:7" ht="16.2">
      <c r="B66" s="983"/>
      <c r="C66" s="983"/>
      <c r="D66" s="983"/>
      <c r="E66" s="983"/>
    </row>
    <row r="67" spans="2:7" ht="16.2">
      <c r="B67" s="983"/>
      <c r="C67" s="983"/>
      <c r="D67" s="983"/>
      <c r="E67" s="983"/>
    </row>
    <row r="68" spans="2:7" ht="16.2">
      <c r="B68" s="983"/>
      <c r="C68" s="983"/>
      <c r="D68" s="983"/>
      <c r="E68" s="983"/>
    </row>
    <row r="71" spans="2:7">
      <c r="B71" s="774"/>
      <c r="C71" s="774"/>
      <c r="D71" s="774"/>
      <c r="E71" s="774"/>
      <c r="F71" s="774"/>
      <c r="G71" s="774"/>
    </row>
    <row r="72" spans="2:7">
      <c r="B72" s="774"/>
      <c r="C72" s="774"/>
      <c r="D72" s="774"/>
      <c r="E72" s="774"/>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O20" sqref="O20"/>
    </sheetView>
  </sheetViews>
  <sheetFormatPr defaultRowHeight="15.6"/>
  <cols>
    <col min="1" max="1" width="27.109375" style="886" bestFit="1" customWidth="1"/>
    <col min="2" max="2" width="10.88671875" style="886" customWidth="1"/>
    <col min="3" max="3" width="11" style="1013" customWidth="1"/>
    <col min="4" max="4" width="11" style="886" customWidth="1"/>
    <col min="5" max="5" width="10.6640625" style="886" customWidth="1"/>
    <col min="6" max="6" width="8.44140625" style="886" bestFit="1" customWidth="1"/>
    <col min="7" max="7" width="8.33203125" style="886" bestFit="1" customWidth="1"/>
    <col min="8" max="8" width="8.44140625" style="886" bestFit="1" customWidth="1"/>
    <col min="9" max="9" width="8.33203125" style="886" bestFit="1" customWidth="1"/>
    <col min="10" max="256" width="8.88671875" style="886"/>
    <col min="257" max="257" width="23.109375" style="886" bestFit="1" customWidth="1"/>
    <col min="258" max="261" width="7.44140625" style="886" bestFit="1" customWidth="1"/>
    <col min="262" max="265" width="7.109375" style="886" bestFit="1" customWidth="1"/>
    <col min="266" max="512" width="8.88671875" style="886"/>
    <col min="513" max="513" width="23.109375" style="886" bestFit="1" customWidth="1"/>
    <col min="514" max="517" width="7.44140625" style="886" bestFit="1" customWidth="1"/>
    <col min="518" max="521" width="7.109375" style="886" bestFit="1" customWidth="1"/>
    <col min="522" max="768" width="8.88671875" style="886"/>
    <col min="769" max="769" width="23.109375" style="886" bestFit="1" customWidth="1"/>
    <col min="770" max="773" width="7.44140625" style="886" bestFit="1" customWidth="1"/>
    <col min="774" max="777" width="7.109375" style="886" bestFit="1" customWidth="1"/>
    <col min="778" max="1024" width="8.88671875" style="886"/>
    <col min="1025" max="1025" width="23.109375" style="886" bestFit="1" customWidth="1"/>
    <col min="1026" max="1029" width="7.44140625" style="886" bestFit="1" customWidth="1"/>
    <col min="1030" max="1033" width="7.109375" style="886" bestFit="1" customWidth="1"/>
    <col min="1034" max="1280" width="8.88671875" style="886"/>
    <col min="1281" max="1281" width="23.109375" style="886" bestFit="1" customWidth="1"/>
    <col min="1282" max="1285" width="7.44140625" style="886" bestFit="1" customWidth="1"/>
    <col min="1286" max="1289" width="7.109375" style="886" bestFit="1" customWidth="1"/>
    <col min="1290" max="1536" width="8.88671875" style="886"/>
    <col min="1537" max="1537" width="23.109375" style="886" bestFit="1" customWidth="1"/>
    <col min="1538" max="1541" width="7.44140625" style="886" bestFit="1" customWidth="1"/>
    <col min="1542" max="1545" width="7.109375" style="886" bestFit="1" customWidth="1"/>
    <col min="1546" max="1792" width="8.88671875" style="886"/>
    <col min="1793" max="1793" width="23.109375" style="886" bestFit="1" customWidth="1"/>
    <col min="1794" max="1797" width="7.44140625" style="886" bestFit="1" customWidth="1"/>
    <col min="1798" max="1801" width="7.109375" style="886" bestFit="1" customWidth="1"/>
    <col min="1802" max="2048" width="8.88671875" style="886"/>
    <col min="2049" max="2049" width="23.109375" style="886" bestFit="1" customWidth="1"/>
    <col min="2050" max="2053" width="7.44140625" style="886" bestFit="1" customWidth="1"/>
    <col min="2054" max="2057" width="7.109375" style="886" bestFit="1" customWidth="1"/>
    <col min="2058" max="2304" width="8.88671875" style="886"/>
    <col min="2305" max="2305" width="23.109375" style="886" bestFit="1" customWidth="1"/>
    <col min="2306" max="2309" width="7.44140625" style="886" bestFit="1" customWidth="1"/>
    <col min="2310" max="2313" width="7.109375" style="886" bestFit="1" customWidth="1"/>
    <col min="2314" max="2560" width="8.88671875" style="886"/>
    <col min="2561" max="2561" width="23.109375" style="886" bestFit="1" customWidth="1"/>
    <col min="2562" max="2565" width="7.44140625" style="886" bestFit="1" customWidth="1"/>
    <col min="2566" max="2569" width="7.109375" style="886" bestFit="1" customWidth="1"/>
    <col min="2570" max="2816" width="8.88671875" style="886"/>
    <col min="2817" max="2817" width="23.109375" style="886" bestFit="1" customWidth="1"/>
    <col min="2818" max="2821" width="7.44140625" style="886" bestFit="1" customWidth="1"/>
    <col min="2822" max="2825" width="7.109375" style="886" bestFit="1" customWidth="1"/>
    <col min="2826" max="3072" width="8.88671875" style="886"/>
    <col min="3073" max="3073" width="23.109375" style="886" bestFit="1" customWidth="1"/>
    <col min="3074" max="3077" width="7.44140625" style="886" bestFit="1" customWidth="1"/>
    <col min="3078" max="3081" width="7.109375" style="886" bestFit="1" customWidth="1"/>
    <col min="3082" max="3328" width="8.88671875" style="886"/>
    <col min="3329" max="3329" width="23.109375" style="886" bestFit="1" customWidth="1"/>
    <col min="3330" max="3333" width="7.44140625" style="886" bestFit="1" customWidth="1"/>
    <col min="3334" max="3337" width="7.109375" style="886" bestFit="1" customWidth="1"/>
    <col min="3338" max="3584" width="8.88671875" style="886"/>
    <col min="3585" max="3585" width="23.109375" style="886" bestFit="1" customWidth="1"/>
    <col min="3586" max="3589" width="7.44140625" style="886" bestFit="1" customWidth="1"/>
    <col min="3590" max="3593" width="7.109375" style="886" bestFit="1" customWidth="1"/>
    <col min="3594" max="3840" width="8.88671875" style="886"/>
    <col min="3841" max="3841" width="23.109375" style="886" bestFit="1" customWidth="1"/>
    <col min="3842" max="3845" width="7.44140625" style="886" bestFit="1" customWidth="1"/>
    <col min="3846" max="3849" width="7.109375" style="886" bestFit="1" customWidth="1"/>
    <col min="3850" max="4096" width="8.88671875" style="886"/>
    <col min="4097" max="4097" width="23.109375" style="886" bestFit="1" customWidth="1"/>
    <col min="4098" max="4101" width="7.44140625" style="886" bestFit="1" customWidth="1"/>
    <col min="4102" max="4105" width="7.109375" style="886" bestFit="1" customWidth="1"/>
    <col min="4106" max="4352" width="8.88671875" style="886"/>
    <col min="4353" max="4353" width="23.109375" style="886" bestFit="1" customWidth="1"/>
    <col min="4354" max="4357" width="7.44140625" style="886" bestFit="1" customWidth="1"/>
    <col min="4358" max="4361" width="7.109375" style="886" bestFit="1" customWidth="1"/>
    <col min="4362" max="4608" width="8.88671875" style="886"/>
    <col min="4609" max="4609" width="23.109375" style="886" bestFit="1" customWidth="1"/>
    <col min="4610" max="4613" width="7.44140625" style="886" bestFit="1" customWidth="1"/>
    <col min="4614" max="4617" width="7.109375" style="886" bestFit="1" customWidth="1"/>
    <col min="4618" max="4864" width="8.88671875" style="886"/>
    <col min="4865" max="4865" width="23.109375" style="886" bestFit="1" customWidth="1"/>
    <col min="4866" max="4869" width="7.44140625" style="886" bestFit="1" customWidth="1"/>
    <col min="4870" max="4873" width="7.109375" style="886" bestFit="1" customWidth="1"/>
    <col min="4874" max="5120" width="8.88671875" style="886"/>
    <col min="5121" max="5121" width="23.109375" style="886" bestFit="1" customWidth="1"/>
    <col min="5122" max="5125" width="7.44140625" style="886" bestFit="1" customWidth="1"/>
    <col min="5126" max="5129" width="7.109375" style="886" bestFit="1" customWidth="1"/>
    <col min="5130" max="5376" width="8.88671875" style="886"/>
    <col min="5377" max="5377" width="23.109375" style="886" bestFit="1" customWidth="1"/>
    <col min="5378" max="5381" width="7.44140625" style="886" bestFit="1" customWidth="1"/>
    <col min="5382" max="5385" width="7.109375" style="886" bestFit="1" customWidth="1"/>
    <col min="5386" max="5632" width="8.88671875" style="886"/>
    <col min="5633" max="5633" width="23.109375" style="886" bestFit="1" customWidth="1"/>
    <col min="5634" max="5637" width="7.44140625" style="886" bestFit="1" customWidth="1"/>
    <col min="5638" max="5641" width="7.109375" style="886" bestFit="1" customWidth="1"/>
    <col min="5642" max="5888" width="8.88671875" style="886"/>
    <col min="5889" max="5889" width="23.109375" style="886" bestFit="1" customWidth="1"/>
    <col min="5890" max="5893" width="7.44140625" style="886" bestFit="1" customWidth="1"/>
    <col min="5894" max="5897" width="7.109375" style="886" bestFit="1" customWidth="1"/>
    <col min="5898" max="6144" width="8.88671875" style="886"/>
    <col min="6145" max="6145" width="23.109375" style="886" bestFit="1" customWidth="1"/>
    <col min="6146" max="6149" width="7.44140625" style="886" bestFit="1" customWidth="1"/>
    <col min="6150" max="6153" width="7.109375" style="886" bestFit="1" customWidth="1"/>
    <col min="6154" max="6400" width="8.88671875" style="886"/>
    <col min="6401" max="6401" width="23.109375" style="886" bestFit="1" customWidth="1"/>
    <col min="6402" max="6405" width="7.44140625" style="886" bestFit="1" customWidth="1"/>
    <col min="6406" max="6409" width="7.109375" style="886" bestFit="1" customWidth="1"/>
    <col min="6410" max="6656" width="8.88671875" style="886"/>
    <col min="6657" max="6657" width="23.109375" style="886" bestFit="1" customWidth="1"/>
    <col min="6658" max="6661" width="7.44140625" style="886" bestFit="1" customWidth="1"/>
    <col min="6662" max="6665" width="7.109375" style="886" bestFit="1" customWidth="1"/>
    <col min="6666" max="6912" width="8.88671875" style="886"/>
    <col min="6913" max="6913" width="23.109375" style="886" bestFit="1" customWidth="1"/>
    <col min="6914" max="6917" width="7.44140625" style="886" bestFit="1" customWidth="1"/>
    <col min="6918" max="6921" width="7.109375" style="886" bestFit="1" customWidth="1"/>
    <col min="6922" max="7168" width="8.88671875" style="886"/>
    <col min="7169" max="7169" width="23.109375" style="886" bestFit="1" customWidth="1"/>
    <col min="7170" max="7173" width="7.44140625" style="886" bestFit="1" customWidth="1"/>
    <col min="7174" max="7177" width="7.109375" style="886" bestFit="1" customWidth="1"/>
    <col min="7178" max="7424" width="8.88671875" style="886"/>
    <col min="7425" max="7425" width="23.109375" style="886" bestFit="1" customWidth="1"/>
    <col min="7426" max="7429" width="7.44140625" style="886" bestFit="1" customWidth="1"/>
    <col min="7430" max="7433" width="7.109375" style="886" bestFit="1" customWidth="1"/>
    <col min="7434" max="7680" width="8.88671875" style="886"/>
    <col min="7681" max="7681" width="23.109375" style="886" bestFit="1" customWidth="1"/>
    <col min="7682" max="7685" width="7.44140625" style="886" bestFit="1" customWidth="1"/>
    <col min="7686" max="7689" width="7.109375" style="886" bestFit="1" customWidth="1"/>
    <col min="7690" max="7936" width="8.88671875" style="886"/>
    <col min="7937" max="7937" width="23.109375" style="886" bestFit="1" customWidth="1"/>
    <col min="7938" max="7941" width="7.44140625" style="886" bestFit="1" customWidth="1"/>
    <col min="7942" max="7945" width="7.109375" style="886" bestFit="1" customWidth="1"/>
    <col min="7946" max="8192" width="8.88671875" style="886"/>
    <col min="8193" max="8193" width="23.109375" style="886" bestFit="1" customWidth="1"/>
    <col min="8194" max="8197" width="7.44140625" style="886" bestFit="1" customWidth="1"/>
    <col min="8198" max="8201" width="7.109375" style="886" bestFit="1" customWidth="1"/>
    <col min="8202" max="8448" width="8.88671875" style="886"/>
    <col min="8449" max="8449" width="23.109375" style="886" bestFit="1" customWidth="1"/>
    <col min="8450" max="8453" width="7.44140625" style="886" bestFit="1" customWidth="1"/>
    <col min="8454" max="8457" width="7.109375" style="886" bestFit="1" customWidth="1"/>
    <col min="8458" max="8704" width="8.88671875" style="886"/>
    <col min="8705" max="8705" width="23.109375" style="886" bestFit="1" customWidth="1"/>
    <col min="8706" max="8709" width="7.44140625" style="886" bestFit="1" customWidth="1"/>
    <col min="8710" max="8713" width="7.109375" style="886" bestFit="1" customWidth="1"/>
    <col min="8714" max="8960" width="8.88671875" style="886"/>
    <col min="8961" max="8961" width="23.109375" style="886" bestFit="1" customWidth="1"/>
    <col min="8962" max="8965" width="7.44140625" style="886" bestFit="1" customWidth="1"/>
    <col min="8966" max="8969" width="7.109375" style="886" bestFit="1" customWidth="1"/>
    <col min="8970" max="9216" width="8.88671875" style="886"/>
    <col min="9217" max="9217" width="23.109375" style="886" bestFit="1" customWidth="1"/>
    <col min="9218" max="9221" width="7.44140625" style="886" bestFit="1" customWidth="1"/>
    <col min="9222" max="9225" width="7.109375" style="886" bestFit="1" customWidth="1"/>
    <col min="9226" max="9472" width="8.88671875" style="886"/>
    <col min="9473" max="9473" width="23.109375" style="886" bestFit="1" customWidth="1"/>
    <col min="9474" max="9477" width="7.44140625" style="886" bestFit="1" customWidth="1"/>
    <col min="9478" max="9481" width="7.109375" style="886" bestFit="1" customWidth="1"/>
    <col min="9482" max="9728" width="8.88671875" style="886"/>
    <col min="9729" max="9729" width="23.109375" style="886" bestFit="1" customWidth="1"/>
    <col min="9730" max="9733" width="7.44140625" style="886" bestFit="1" customWidth="1"/>
    <col min="9734" max="9737" width="7.109375" style="886" bestFit="1" customWidth="1"/>
    <col min="9738" max="9984" width="8.88671875" style="886"/>
    <col min="9985" max="9985" width="23.109375" style="886" bestFit="1" customWidth="1"/>
    <col min="9986" max="9989" width="7.44140625" style="886" bestFit="1" customWidth="1"/>
    <col min="9990" max="9993" width="7.109375" style="886" bestFit="1" customWidth="1"/>
    <col min="9994" max="10240" width="8.88671875" style="886"/>
    <col min="10241" max="10241" width="23.109375" style="886" bestFit="1" customWidth="1"/>
    <col min="10242" max="10245" width="7.44140625" style="886" bestFit="1" customWidth="1"/>
    <col min="10246" max="10249" width="7.109375" style="886" bestFit="1" customWidth="1"/>
    <col min="10250" max="10496" width="8.88671875" style="886"/>
    <col min="10497" max="10497" width="23.109375" style="886" bestFit="1" customWidth="1"/>
    <col min="10498" max="10501" width="7.44140625" style="886" bestFit="1" customWidth="1"/>
    <col min="10502" max="10505" width="7.109375" style="886" bestFit="1" customWidth="1"/>
    <col min="10506" max="10752" width="8.88671875" style="886"/>
    <col min="10753" max="10753" width="23.109375" style="886" bestFit="1" customWidth="1"/>
    <col min="10754" max="10757" width="7.44140625" style="886" bestFit="1" customWidth="1"/>
    <col min="10758" max="10761" width="7.109375" style="886" bestFit="1" customWidth="1"/>
    <col min="10762" max="11008" width="8.88671875" style="886"/>
    <col min="11009" max="11009" width="23.109375" style="886" bestFit="1" customWidth="1"/>
    <col min="11010" max="11013" width="7.44140625" style="886" bestFit="1" customWidth="1"/>
    <col min="11014" max="11017" width="7.109375" style="886" bestFit="1" customWidth="1"/>
    <col min="11018" max="11264" width="8.88671875" style="886"/>
    <col min="11265" max="11265" width="23.109375" style="886" bestFit="1" customWidth="1"/>
    <col min="11266" max="11269" width="7.44140625" style="886" bestFit="1" customWidth="1"/>
    <col min="11270" max="11273" width="7.109375" style="886" bestFit="1" customWidth="1"/>
    <col min="11274" max="11520" width="8.88671875" style="886"/>
    <col min="11521" max="11521" width="23.109375" style="886" bestFit="1" customWidth="1"/>
    <col min="11522" max="11525" width="7.44140625" style="886" bestFit="1" customWidth="1"/>
    <col min="11526" max="11529" width="7.109375" style="886" bestFit="1" customWidth="1"/>
    <col min="11530" max="11776" width="8.88671875" style="886"/>
    <col min="11777" max="11777" width="23.109375" style="886" bestFit="1" customWidth="1"/>
    <col min="11778" max="11781" width="7.44140625" style="886" bestFit="1" customWidth="1"/>
    <col min="11782" max="11785" width="7.109375" style="886" bestFit="1" customWidth="1"/>
    <col min="11786" max="12032" width="8.88671875" style="886"/>
    <col min="12033" max="12033" width="23.109375" style="886" bestFit="1" customWidth="1"/>
    <col min="12034" max="12037" width="7.44140625" style="886" bestFit="1" customWidth="1"/>
    <col min="12038" max="12041" width="7.109375" style="886" bestFit="1" customWidth="1"/>
    <col min="12042" max="12288" width="8.88671875" style="886"/>
    <col min="12289" max="12289" width="23.109375" style="886" bestFit="1" customWidth="1"/>
    <col min="12290" max="12293" width="7.44140625" style="886" bestFit="1" customWidth="1"/>
    <col min="12294" max="12297" width="7.109375" style="886" bestFit="1" customWidth="1"/>
    <col min="12298" max="12544" width="8.88671875" style="886"/>
    <col min="12545" max="12545" width="23.109375" style="886" bestFit="1" customWidth="1"/>
    <col min="12546" max="12549" width="7.44140625" style="886" bestFit="1" customWidth="1"/>
    <col min="12550" max="12553" width="7.109375" style="886" bestFit="1" customWidth="1"/>
    <col min="12554" max="12800" width="8.88671875" style="886"/>
    <col min="12801" max="12801" width="23.109375" style="886" bestFit="1" customWidth="1"/>
    <col min="12802" max="12805" width="7.44140625" style="886" bestFit="1" customWidth="1"/>
    <col min="12806" max="12809" width="7.109375" style="886" bestFit="1" customWidth="1"/>
    <col min="12810" max="13056" width="8.88671875" style="886"/>
    <col min="13057" max="13057" width="23.109375" style="886" bestFit="1" customWidth="1"/>
    <col min="13058" max="13061" width="7.44140625" style="886" bestFit="1" customWidth="1"/>
    <col min="13062" max="13065" width="7.109375" style="886" bestFit="1" customWidth="1"/>
    <col min="13066" max="13312" width="8.88671875" style="886"/>
    <col min="13313" max="13313" width="23.109375" style="886" bestFit="1" customWidth="1"/>
    <col min="13314" max="13317" width="7.44140625" style="886" bestFit="1" customWidth="1"/>
    <col min="13318" max="13321" width="7.109375" style="886" bestFit="1" customWidth="1"/>
    <col min="13322" max="13568" width="8.88671875" style="886"/>
    <col min="13569" max="13569" width="23.109375" style="886" bestFit="1" customWidth="1"/>
    <col min="13570" max="13573" width="7.44140625" style="886" bestFit="1" customWidth="1"/>
    <col min="13574" max="13577" width="7.109375" style="886" bestFit="1" customWidth="1"/>
    <col min="13578" max="13824" width="8.88671875" style="886"/>
    <col min="13825" max="13825" width="23.109375" style="886" bestFit="1" customWidth="1"/>
    <col min="13826" max="13829" width="7.44140625" style="886" bestFit="1" customWidth="1"/>
    <col min="13830" max="13833" width="7.109375" style="886" bestFit="1" customWidth="1"/>
    <col min="13834" max="14080" width="8.88671875" style="886"/>
    <col min="14081" max="14081" width="23.109375" style="886" bestFit="1" customWidth="1"/>
    <col min="14082" max="14085" width="7.44140625" style="886" bestFit="1" customWidth="1"/>
    <col min="14086" max="14089" width="7.109375" style="886" bestFit="1" customWidth="1"/>
    <col min="14090" max="14336" width="8.88671875" style="886"/>
    <col min="14337" max="14337" width="23.109375" style="886" bestFit="1" customWidth="1"/>
    <col min="14338" max="14341" width="7.44140625" style="886" bestFit="1" customWidth="1"/>
    <col min="14342" max="14345" width="7.109375" style="886" bestFit="1" customWidth="1"/>
    <col min="14346" max="14592" width="8.88671875" style="886"/>
    <col min="14593" max="14593" width="23.109375" style="886" bestFit="1" customWidth="1"/>
    <col min="14594" max="14597" width="7.44140625" style="886" bestFit="1" customWidth="1"/>
    <col min="14598" max="14601" width="7.109375" style="886" bestFit="1" customWidth="1"/>
    <col min="14602" max="14848" width="8.88671875" style="886"/>
    <col min="14849" max="14849" width="23.109375" style="886" bestFit="1" customWidth="1"/>
    <col min="14850" max="14853" width="7.44140625" style="886" bestFit="1" customWidth="1"/>
    <col min="14854" max="14857" width="7.109375" style="886" bestFit="1" customWidth="1"/>
    <col min="14858" max="15104" width="8.88671875" style="886"/>
    <col min="15105" max="15105" width="23.109375" style="886" bestFit="1" customWidth="1"/>
    <col min="15106" max="15109" width="7.44140625" style="886" bestFit="1" customWidth="1"/>
    <col min="15110" max="15113" width="7.109375" style="886" bestFit="1" customWidth="1"/>
    <col min="15114" max="15360" width="8.88671875" style="886"/>
    <col min="15361" max="15361" width="23.109375" style="886" bestFit="1" customWidth="1"/>
    <col min="15362" max="15365" width="7.44140625" style="886" bestFit="1" customWidth="1"/>
    <col min="15366" max="15369" width="7.109375" style="886" bestFit="1" customWidth="1"/>
    <col min="15370" max="15616" width="8.88671875" style="886"/>
    <col min="15617" max="15617" width="23.109375" style="886" bestFit="1" customWidth="1"/>
    <col min="15618" max="15621" width="7.44140625" style="886" bestFit="1" customWidth="1"/>
    <col min="15622" max="15625" width="7.109375" style="886" bestFit="1" customWidth="1"/>
    <col min="15626" max="15872" width="8.88671875" style="886"/>
    <col min="15873" max="15873" width="23.109375" style="886" bestFit="1" customWidth="1"/>
    <col min="15874" max="15877" width="7.44140625" style="886" bestFit="1" customWidth="1"/>
    <col min="15878" max="15881" width="7.109375" style="886" bestFit="1" customWidth="1"/>
    <col min="15882" max="16128" width="8.88671875" style="886"/>
    <col min="16129" max="16129" width="23.109375" style="886" bestFit="1" customWidth="1"/>
    <col min="16130" max="16133" width="7.44140625" style="886" bestFit="1" customWidth="1"/>
    <col min="16134" max="16137" width="7.109375" style="886" bestFit="1" customWidth="1"/>
    <col min="16138" max="16384" width="8.88671875" style="886"/>
  </cols>
  <sheetData>
    <row r="1" spans="1:12">
      <c r="A1" s="3442" t="s">
        <v>1001</v>
      </c>
      <c r="B1" s="3442"/>
      <c r="C1" s="3442"/>
      <c r="D1" s="3442"/>
      <c r="E1" s="3442"/>
      <c r="F1" s="3442"/>
      <c r="G1" s="3442"/>
      <c r="H1" s="3442"/>
      <c r="I1" s="3442"/>
    </row>
    <row r="2" spans="1:12" ht="15.75" customHeight="1">
      <c r="A2" s="3443" t="s">
        <v>1000</v>
      </c>
      <c r="B2" s="3443"/>
      <c r="C2" s="3443"/>
      <c r="D2" s="3443"/>
      <c r="E2" s="3443"/>
      <c r="F2" s="3443"/>
      <c r="G2" s="3443"/>
      <c r="H2" s="3443"/>
      <c r="I2" s="3443"/>
      <c r="J2" s="893"/>
    </row>
    <row r="3" spans="1:12" ht="15.75" customHeight="1">
      <c r="A3" s="3443" t="s">
        <v>673</v>
      </c>
      <c r="B3" s="3443"/>
      <c r="C3" s="3443"/>
      <c r="D3" s="3443"/>
      <c r="E3" s="3443"/>
      <c r="F3" s="3443"/>
      <c r="G3" s="3443"/>
      <c r="H3" s="3443"/>
      <c r="I3" s="3443"/>
      <c r="J3" s="893"/>
    </row>
    <row r="4" spans="1:12" ht="16.2" thickBot="1">
      <c r="H4" s="3408" t="s">
        <v>123</v>
      </c>
      <c r="I4" s="3408"/>
    </row>
    <row r="5" spans="1:12" s="1014" customFormat="1" ht="21.75" customHeight="1" thickTop="1">
      <c r="A5" s="3444" t="s">
        <v>65</v>
      </c>
      <c r="B5" s="803">
        <f>'44.Product credit'!B5</f>
        <v>2022</v>
      </c>
      <c r="C5" s="803">
        <f>'44.Product credit'!C5</f>
        <v>2022</v>
      </c>
      <c r="D5" s="803">
        <f>'44.Product credit'!D5</f>
        <v>2023</v>
      </c>
      <c r="E5" s="803">
        <f>'44.Product credit'!E5</f>
        <v>2023</v>
      </c>
      <c r="F5" s="3412" t="str">
        <f>'44.Product credit'!F5:I5</f>
        <v>Changes during two month</v>
      </c>
      <c r="G5" s="3413"/>
      <c r="H5" s="3413"/>
      <c r="I5" s="3414"/>
    </row>
    <row r="6" spans="1:12" s="1014" customFormat="1">
      <c r="A6" s="3445"/>
      <c r="B6" s="3364" t="str">
        <f>'44.Product credit'!B6:B7</f>
        <v>Jul</v>
      </c>
      <c r="C6" s="3364" t="str">
        <f>'44.Product credit'!C6:C7</f>
        <v xml:space="preserve">Sep (R) </v>
      </c>
      <c r="D6" s="3364" t="str">
        <f>'44.Product credit'!D6:D7</f>
        <v xml:space="preserve">Jul (R) </v>
      </c>
      <c r="E6" s="3364" t="str">
        <f>'44.Product credit'!E6:E7</f>
        <v>Sep (P)</v>
      </c>
      <c r="F6" s="3415" t="str">
        <f>'44.Product credit'!F6:G6</f>
        <v>2022/23</v>
      </c>
      <c r="G6" s="3416"/>
      <c r="H6" s="3415" t="str">
        <f>'44.Product credit'!H6:I6</f>
        <v>2023/24</v>
      </c>
      <c r="I6" s="3432"/>
    </row>
    <row r="7" spans="1:12" s="1014" customFormat="1">
      <c r="A7" s="3445"/>
      <c r="B7" s="3396"/>
      <c r="C7" s="3396"/>
      <c r="D7" s="3396"/>
      <c r="E7" s="3396"/>
      <c r="F7" s="1028" t="str">
        <f>'44.Product credit'!F7</f>
        <v>Amount</v>
      </c>
      <c r="G7" s="1028" t="str">
        <f>'44.Product credit'!G7</f>
        <v>Percent</v>
      </c>
      <c r="H7" s="1028" t="str">
        <f>'44.Product credit'!H7</f>
        <v>Amount</v>
      </c>
      <c r="I7" s="1027" t="str">
        <f>'44.Product credit'!I7</f>
        <v>Percent</v>
      </c>
    </row>
    <row r="8" spans="1:12" s="1014" customFormat="1" ht="27" customHeight="1">
      <c r="A8" s="1026" t="s">
        <v>999</v>
      </c>
      <c r="B8" s="1024">
        <v>3645.219935661722</v>
      </c>
      <c r="C8" s="1024">
        <v>6038.2609961065682</v>
      </c>
      <c r="D8" s="1024">
        <v>3519.5959707674997</v>
      </c>
      <c r="E8" s="1024">
        <v>5745.6756877977714</v>
      </c>
      <c r="F8" s="1024">
        <v>2393.0410604448462</v>
      </c>
      <c r="G8" s="1025">
        <v>65.648742810642887</v>
      </c>
      <c r="H8" s="1024">
        <v>2226.0797170302717</v>
      </c>
      <c r="I8" s="1023">
        <v>63.248160741155814</v>
      </c>
    </row>
    <row r="9" spans="1:12" s="1014" customFormat="1" ht="27" customHeight="1">
      <c r="A9" s="1022" t="s">
        <v>990</v>
      </c>
      <c r="B9" s="1020">
        <v>3636.5913686200001</v>
      </c>
      <c r="C9" s="1020">
        <v>5963.446495279999</v>
      </c>
      <c r="D9" s="1020">
        <v>3519.1931640374996</v>
      </c>
      <c r="E9" s="1020">
        <v>5722.7327500374995</v>
      </c>
      <c r="F9" s="1020">
        <v>2326.8551266599989</v>
      </c>
      <c r="G9" s="1021">
        <v>63.984508865591494</v>
      </c>
      <c r="H9" s="1020">
        <v>2203.5395859999999</v>
      </c>
      <c r="I9" s="1019">
        <v>62.614908681850338</v>
      </c>
    </row>
    <row r="10" spans="1:12" ht="27" customHeight="1">
      <c r="A10" s="1022" t="s">
        <v>998</v>
      </c>
      <c r="B10" s="1020">
        <v>440.36944947000001</v>
      </c>
      <c r="C10" s="1020">
        <v>484.49701827000001</v>
      </c>
      <c r="D10" s="1020">
        <v>282.86484105</v>
      </c>
      <c r="E10" s="1020">
        <v>233.41360094999999</v>
      </c>
      <c r="F10" s="1020">
        <v>44.127568800000006</v>
      </c>
      <c r="G10" s="1021">
        <v>10.020579050864921</v>
      </c>
      <c r="H10" s="1020">
        <v>-49.451240100000007</v>
      </c>
      <c r="I10" s="1019">
        <v>-17.482285856536997</v>
      </c>
      <c r="K10" s="1014"/>
      <c r="L10" s="1014"/>
    </row>
    <row r="11" spans="1:12" ht="27" customHeight="1">
      <c r="A11" s="1022" t="s">
        <v>997</v>
      </c>
      <c r="B11" s="1020">
        <v>1604.94797279</v>
      </c>
      <c r="C11" s="1020">
        <v>3752.4955306499996</v>
      </c>
      <c r="D11" s="1020">
        <v>2073.9928389699999</v>
      </c>
      <c r="E11" s="1020">
        <v>4356.9966650699998</v>
      </c>
      <c r="F11" s="1020">
        <v>2147.5475578599999</v>
      </c>
      <c r="G11" s="1021">
        <v>133.80792363797056</v>
      </c>
      <c r="H11" s="1020">
        <v>2283.0038261</v>
      </c>
      <c r="I11" s="1019">
        <v>110.07771016383067</v>
      </c>
      <c r="K11" s="1014"/>
      <c r="L11" s="1014"/>
    </row>
    <row r="12" spans="1:12" ht="27" customHeight="1">
      <c r="A12" s="1022" t="s">
        <v>996</v>
      </c>
      <c r="B12" s="1020">
        <v>618.75850033999996</v>
      </c>
      <c r="C12" s="1020">
        <v>222.35850034000023</v>
      </c>
      <c r="D12" s="1020">
        <v>246.42032976749994</v>
      </c>
      <c r="E12" s="1020">
        <v>216.40732976749999</v>
      </c>
      <c r="F12" s="1020">
        <v>-396.39999999999975</v>
      </c>
      <c r="G12" s="1021">
        <v>-64.063766361542179</v>
      </c>
      <c r="H12" s="1020">
        <v>-30.012999999999948</v>
      </c>
      <c r="I12" s="1019">
        <v>-12.179595745333803</v>
      </c>
      <c r="K12" s="1014"/>
      <c r="L12" s="1014"/>
    </row>
    <row r="13" spans="1:12" ht="27" customHeight="1">
      <c r="A13" s="1022" t="s">
        <v>995</v>
      </c>
      <c r="B13" s="1020">
        <v>972.5154460199999</v>
      </c>
      <c r="C13" s="1020">
        <v>1504.0954460199996</v>
      </c>
      <c r="D13" s="1020">
        <v>915.91515424999989</v>
      </c>
      <c r="E13" s="1020">
        <v>915.91515424999989</v>
      </c>
      <c r="F13" s="1020">
        <v>531.5799999999997</v>
      </c>
      <c r="G13" s="1021">
        <v>54.660314360607877</v>
      </c>
      <c r="H13" s="1020">
        <v>0</v>
      </c>
      <c r="I13" s="1019">
        <v>0</v>
      </c>
      <c r="K13" s="1014"/>
      <c r="L13" s="1014"/>
    </row>
    <row r="14" spans="1:12" ht="27" customHeight="1">
      <c r="A14" s="1022" t="s">
        <v>994</v>
      </c>
      <c r="B14" s="1020">
        <v>51.900000000000006</v>
      </c>
      <c r="C14" s="1020">
        <v>588.98</v>
      </c>
      <c r="D14" s="1020">
        <v>0</v>
      </c>
      <c r="E14" s="1020">
        <v>0</v>
      </c>
      <c r="F14" s="1020">
        <v>537.08000000000004</v>
      </c>
      <c r="G14" s="1021">
        <v>1034.8362235067436</v>
      </c>
      <c r="H14" s="1020">
        <v>0</v>
      </c>
      <c r="I14" s="1019"/>
      <c r="K14" s="1014"/>
      <c r="L14" s="1014"/>
    </row>
    <row r="15" spans="1:12" ht="27" customHeight="1">
      <c r="A15" s="1022" t="s">
        <v>993</v>
      </c>
      <c r="B15" s="1020">
        <v>920.61544601999992</v>
      </c>
      <c r="C15" s="1020">
        <v>915.11544601999958</v>
      </c>
      <c r="D15" s="1020">
        <v>915.91515424999989</v>
      </c>
      <c r="E15" s="1020">
        <v>915.91515424999989</v>
      </c>
      <c r="F15" s="1020">
        <v>-5.5000000000003411</v>
      </c>
      <c r="G15" s="1021">
        <v>-0.59742643074020896</v>
      </c>
      <c r="H15" s="1020">
        <v>0</v>
      </c>
      <c r="I15" s="1019">
        <v>0</v>
      </c>
      <c r="K15" s="1014"/>
      <c r="L15" s="1014"/>
    </row>
    <row r="16" spans="1:12" s="1014" customFormat="1" ht="27" customHeight="1">
      <c r="A16" s="1022" t="s">
        <v>989</v>
      </c>
      <c r="B16" s="1020">
        <v>8.6285670417219986</v>
      </c>
      <c r="C16" s="1020">
        <v>74.814500826568988</v>
      </c>
      <c r="D16" s="1020">
        <v>0.40280673</v>
      </c>
      <c r="E16" s="1020">
        <v>22.942937760271999</v>
      </c>
      <c r="F16" s="1020">
        <v>66.185933784846995</v>
      </c>
      <c r="G16" s="1021">
        <v>767.05591397523995</v>
      </c>
      <c r="H16" s="1020">
        <v>22.540131030272001</v>
      </c>
      <c r="I16" s="1019">
        <v>5595.7682311494655</v>
      </c>
    </row>
    <row r="17" spans="1:12" ht="27" customHeight="1">
      <c r="A17" s="1026" t="s">
        <v>992</v>
      </c>
      <c r="B17" s="1024">
        <v>920.80682552000007</v>
      </c>
      <c r="C17" s="1024">
        <v>918.12869332000002</v>
      </c>
      <c r="D17" s="1024">
        <v>401.82069089999999</v>
      </c>
      <c r="E17" s="1024">
        <v>403.45691014999994</v>
      </c>
      <c r="F17" s="1024">
        <v>-2.67813220000005</v>
      </c>
      <c r="G17" s="1025">
        <v>-0.29084625849592821</v>
      </c>
      <c r="H17" s="1024">
        <v>1.6362192499999537</v>
      </c>
      <c r="I17" s="1023">
        <v>0.40720134305058847</v>
      </c>
      <c r="K17" s="1014"/>
      <c r="L17" s="1014"/>
    </row>
    <row r="18" spans="1:12" ht="27" customHeight="1">
      <c r="A18" s="1022" t="s">
        <v>990</v>
      </c>
      <c r="B18" s="1020">
        <v>920.7823547700001</v>
      </c>
      <c r="C18" s="1020">
        <v>916.58703632000004</v>
      </c>
      <c r="D18" s="1020">
        <v>401.78959356999997</v>
      </c>
      <c r="E18" s="1020">
        <v>401.78959356999997</v>
      </c>
      <c r="F18" s="1020">
        <v>-4.1953184500000589</v>
      </c>
      <c r="G18" s="1021">
        <v>-0.45562541769688847</v>
      </c>
      <c r="H18" s="1020">
        <v>0</v>
      </c>
      <c r="I18" s="1019">
        <v>0</v>
      </c>
      <c r="K18" s="1014"/>
      <c r="L18" s="1014"/>
    </row>
    <row r="19" spans="1:12" ht="27" customHeight="1">
      <c r="A19" s="1022" t="s">
        <v>989</v>
      </c>
      <c r="B19" s="1020">
        <v>2.4470749999999999E-2</v>
      </c>
      <c r="C19" s="1020">
        <v>1.5416570000000001</v>
      </c>
      <c r="D19" s="1020">
        <v>3.1097329999999999E-2</v>
      </c>
      <c r="E19" s="1020">
        <v>1.66731658</v>
      </c>
      <c r="F19" s="1020">
        <v>1.51718625</v>
      </c>
      <c r="G19" s="1021">
        <v>6199.9989783721385</v>
      </c>
      <c r="H19" s="1020">
        <v>1.6362192500000001</v>
      </c>
      <c r="I19" s="1019">
        <v>5261.6068646407912</v>
      </c>
      <c r="K19" s="1014"/>
      <c r="L19" s="1014"/>
    </row>
    <row r="20" spans="1:12" ht="27" customHeight="1">
      <c r="A20" s="1026" t="s">
        <v>991</v>
      </c>
      <c r="B20" s="1024">
        <v>4566.0267611817217</v>
      </c>
      <c r="C20" s="1024">
        <v>6956.3896894265681</v>
      </c>
      <c r="D20" s="1024">
        <v>3921.4166616674997</v>
      </c>
      <c r="E20" s="1024">
        <v>6149.1325979477715</v>
      </c>
      <c r="F20" s="1024">
        <v>2390.3629282448464</v>
      </c>
      <c r="G20" s="1025">
        <v>52.351049463104829</v>
      </c>
      <c r="H20" s="1024">
        <v>2227.7159362802718</v>
      </c>
      <c r="I20" s="1023">
        <v>56.808957794680822</v>
      </c>
      <c r="K20" s="1014"/>
      <c r="L20" s="1014"/>
    </row>
    <row r="21" spans="1:12" ht="27" customHeight="1">
      <c r="A21" s="1022" t="s">
        <v>990</v>
      </c>
      <c r="B21" s="1020">
        <v>4557.3737233900001</v>
      </c>
      <c r="C21" s="1020">
        <v>6880.0335315999992</v>
      </c>
      <c r="D21" s="1020">
        <v>3920.9827576074995</v>
      </c>
      <c r="E21" s="1020">
        <v>6124.5223436074994</v>
      </c>
      <c r="F21" s="1020">
        <v>2322.659808209999</v>
      </c>
      <c r="G21" s="1021">
        <v>50.964874710391094</v>
      </c>
      <c r="H21" s="1020">
        <v>2203.5395859999999</v>
      </c>
      <c r="I21" s="1019">
        <v>56.19865534283943</v>
      </c>
      <c r="K21" s="1014"/>
      <c r="L21" s="1014"/>
    </row>
    <row r="22" spans="1:12" s="1014" customFormat="1" ht="27" customHeight="1" thickBot="1">
      <c r="A22" s="1018" t="s">
        <v>989</v>
      </c>
      <c r="B22" s="1016">
        <v>8.6530377917219994</v>
      </c>
      <c r="C22" s="1016">
        <v>76.356157826568989</v>
      </c>
      <c r="D22" s="1016">
        <v>0.43390405999999998</v>
      </c>
      <c r="E22" s="1016">
        <v>24.610254340272</v>
      </c>
      <c r="F22" s="1016">
        <v>67.703120034846989</v>
      </c>
      <c r="G22" s="1017">
        <v>782.42025129736226</v>
      </c>
      <c r="H22" s="1016">
        <v>24.176350280272001</v>
      </c>
      <c r="I22" s="1015">
        <v>5571.8193280496162</v>
      </c>
      <c r="J22" s="886"/>
    </row>
    <row r="23" spans="1:12" ht="27" customHeight="1" thickTop="1">
      <c r="A23" s="3441" t="s">
        <v>687</v>
      </c>
      <c r="B23" s="3441"/>
      <c r="C23" s="3441"/>
      <c r="D23" s="3441"/>
      <c r="E23" s="3441"/>
      <c r="F23" s="3441"/>
      <c r="G23" s="3441"/>
      <c r="H23" s="3441"/>
      <c r="K23" s="1014"/>
    </row>
    <row r="24" spans="1:12">
      <c r="C24" s="886"/>
      <c r="D24" s="1013"/>
      <c r="E24" s="1013"/>
    </row>
    <row r="25" spans="1:12">
      <c r="C25" s="886"/>
    </row>
    <row r="26" spans="1:12">
      <c r="C26" s="886"/>
    </row>
    <row r="27" spans="1:12">
      <c r="C27" s="886"/>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P9" sqref="P9"/>
    </sheetView>
  </sheetViews>
  <sheetFormatPr defaultRowHeight="13.8"/>
  <cols>
    <col min="1" max="1" width="11.88671875" style="1644" bestFit="1" customWidth="1"/>
    <col min="2" max="3" width="5.6640625" style="1644" bestFit="1" customWidth="1"/>
    <col min="4" max="4" width="8.33203125" style="1644" bestFit="1" customWidth="1"/>
    <col min="5" max="6" width="5.6640625" style="1644" bestFit="1" customWidth="1"/>
    <col min="7" max="7" width="8.33203125" style="1644" bestFit="1" customWidth="1"/>
    <col min="8" max="9" width="5.6640625" style="1644" bestFit="1" customWidth="1"/>
    <col min="10" max="10" width="8.33203125" style="1644" bestFit="1" customWidth="1"/>
    <col min="11" max="12" width="5.6640625" style="1644" bestFit="1" customWidth="1"/>
    <col min="13" max="13" width="8.33203125" style="1644" bestFit="1" customWidth="1"/>
    <col min="14" max="239" width="8.88671875" style="1644"/>
    <col min="240" max="240" width="11.6640625" style="1644" bestFit="1" customWidth="1"/>
    <col min="241" max="243" width="0" style="1644" hidden="1" customWidth="1"/>
    <col min="244" max="246" width="9.109375" style="1644" customWidth="1"/>
    <col min="247" max="247" width="9.6640625" style="1644" customWidth="1"/>
    <col min="248" max="248" width="9.109375" style="1644" customWidth="1"/>
    <col min="249" max="250" width="9.33203125" style="1644" bestFit="1" customWidth="1"/>
    <col min="251" max="251" width="10.88671875" style="1644" bestFit="1" customWidth="1"/>
    <col min="252" max="252" width="9.33203125" style="1644" customWidth="1"/>
    <col min="253" max="495" width="8.88671875" style="1644"/>
    <col min="496" max="496" width="11.6640625" style="1644" bestFit="1" customWidth="1"/>
    <col min="497" max="499" width="0" style="1644" hidden="1" customWidth="1"/>
    <col min="500" max="502" width="9.109375" style="1644" customWidth="1"/>
    <col min="503" max="503" width="9.6640625" style="1644" customWidth="1"/>
    <col min="504" max="504" width="9.109375" style="1644" customWidth="1"/>
    <col min="505" max="506" width="9.33203125" style="1644" bestFit="1" customWidth="1"/>
    <col min="507" max="507" width="10.88671875" style="1644" bestFit="1" customWidth="1"/>
    <col min="508" max="508" width="9.33203125" style="1644" customWidth="1"/>
    <col min="509" max="751" width="8.88671875" style="1644"/>
    <col min="752" max="752" width="11.6640625" style="1644" bestFit="1" customWidth="1"/>
    <col min="753" max="755" width="0" style="1644" hidden="1" customWidth="1"/>
    <col min="756" max="758" width="9.109375" style="1644" customWidth="1"/>
    <col min="759" max="759" width="9.6640625" style="1644" customWidth="1"/>
    <col min="760" max="760" width="9.109375" style="1644" customWidth="1"/>
    <col min="761" max="762" width="9.33203125" style="1644" bestFit="1" customWidth="1"/>
    <col min="763" max="763" width="10.88671875" style="1644" bestFit="1" customWidth="1"/>
    <col min="764" max="764" width="9.33203125" style="1644" customWidth="1"/>
    <col min="765" max="1007" width="8.88671875" style="1644"/>
    <col min="1008" max="1008" width="11.6640625" style="1644" bestFit="1" customWidth="1"/>
    <col min="1009" max="1011" width="0" style="1644" hidden="1" customWidth="1"/>
    <col min="1012" max="1014" width="9.109375" style="1644" customWidth="1"/>
    <col min="1015" max="1015" width="9.6640625" style="1644" customWidth="1"/>
    <col min="1016" max="1016" width="9.109375" style="1644" customWidth="1"/>
    <col min="1017" max="1018" width="9.33203125" style="1644" bestFit="1" customWidth="1"/>
    <col min="1019" max="1019" width="10.88671875" style="1644" bestFit="1" customWidth="1"/>
    <col min="1020" max="1020" width="9.33203125" style="1644" customWidth="1"/>
    <col min="1021" max="1263" width="8.88671875" style="1644"/>
    <col min="1264" max="1264" width="11.6640625" style="1644" bestFit="1" customWidth="1"/>
    <col min="1265" max="1267" width="0" style="1644" hidden="1" customWidth="1"/>
    <col min="1268" max="1270" width="9.109375" style="1644" customWidth="1"/>
    <col min="1271" max="1271" width="9.6640625" style="1644" customWidth="1"/>
    <col min="1272" max="1272" width="9.109375" style="1644" customWidth="1"/>
    <col min="1273" max="1274" width="9.33203125" style="1644" bestFit="1" customWidth="1"/>
    <col min="1275" max="1275" width="10.88671875" style="1644" bestFit="1" customWidth="1"/>
    <col min="1276" max="1276" width="9.33203125" style="1644" customWidth="1"/>
    <col min="1277" max="1519" width="8.88671875" style="1644"/>
    <col min="1520" max="1520" width="11.6640625" style="1644" bestFit="1" customWidth="1"/>
    <col min="1521" max="1523" width="0" style="1644" hidden="1" customWidth="1"/>
    <col min="1524" max="1526" width="9.109375" style="1644" customWidth="1"/>
    <col min="1527" max="1527" width="9.6640625" style="1644" customWidth="1"/>
    <col min="1528" max="1528" width="9.109375" style="1644" customWidth="1"/>
    <col min="1529" max="1530" width="9.33203125" style="1644" bestFit="1" customWidth="1"/>
    <col min="1531" max="1531" width="10.88671875" style="1644" bestFit="1" customWidth="1"/>
    <col min="1532" max="1532" width="9.33203125" style="1644" customWidth="1"/>
    <col min="1533" max="1775" width="8.88671875" style="1644"/>
    <col min="1776" max="1776" width="11.6640625" style="1644" bestFit="1" customWidth="1"/>
    <col min="1777" max="1779" width="0" style="1644" hidden="1" customWidth="1"/>
    <col min="1780" max="1782" width="9.109375" style="1644" customWidth="1"/>
    <col min="1783" max="1783" width="9.6640625" style="1644" customWidth="1"/>
    <col min="1784" max="1784" width="9.109375" style="1644" customWidth="1"/>
    <col min="1785" max="1786" width="9.33203125" style="1644" bestFit="1" customWidth="1"/>
    <col min="1787" max="1787" width="10.88671875" style="1644" bestFit="1" customWidth="1"/>
    <col min="1788" max="1788" width="9.33203125" style="1644" customWidth="1"/>
    <col min="1789" max="2031" width="8.88671875" style="1644"/>
    <col min="2032" max="2032" width="11.6640625" style="1644" bestFit="1" customWidth="1"/>
    <col min="2033" max="2035" width="0" style="1644" hidden="1" customWidth="1"/>
    <col min="2036" max="2038" width="9.109375" style="1644" customWidth="1"/>
    <col min="2039" max="2039" width="9.6640625" style="1644" customWidth="1"/>
    <col min="2040" max="2040" width="9.109375" style="1644" customWidth="1"/>
    <col min="2041" max="2042" width="9.33203125" style="1644" bestFit="1" customWidth="1"/>
    <col min="2043" max="2043" width="10.88671875" style="1644" bestFit="1" customWidth="1"/>
    <col min="2044" max="2044" width="9.33203125" style="1644" customWidth="1"/>
    <col min="2045" max="2287" width="8.88671875" style="1644"/>
    <col min="2288" max="2288" width="11.6640625" style="1644" bestFit="1" customWidth="1"/>
    <col min="2289" max="2291" width="0" style="1644" hidden="1" customWidth="1"/>
    <col min="2292" max="2294" width="9.109375" style="1644" customWidth="1"/>
    <col min="2295" max="2295" width="9.6640625" style="1644" customWidth="1"/>
    <col min="2296" max="2296" width="9.109375" style="1644" customWidth="1"/>
    <col min="2297" max="2298" width="9.33203125" style="1644" bestFit="1" customWidth="1"/>
    <col min="2299" max="2299" width="10.88671875" style="1644" bestFit="1" customWidth="1"/>
    <col min="2300" max="2300" width="9.33203125" style="1644" customWidth="1"/>
    <col min="2301" max="2543" width="8.88671875" style="1644"/>
    <col min="2544" max="2544" width="11.6640625" style="1644" bestFit="1" customWidth="1"/>
    <col min="2545" max="2547" width="0" style="1644" hidden="1" customWidth="1"/>
    <col min="2548" max="2550" width="9.109375" style="1644" customWidth="1"/>
    <col min="2551" max="2551" width="9.6640625" style="1644" customWidth="1"/>
    <col min="2552" max="2552" width="9.109375" style="1644" customWidth="1"/>
    <col min="2553" max="2554" width="9.33203125" style="1644" bestFit="1" customWidth="1"/>
    <col min="2555" max="2555" width="10.88671875" style="1644" bestFit="1" customWidth="1"/>
    <col min="2556" max="2556" width="9.33203125" style="1644" customWidth="1"/>
    <col min="2557" max="2799" width="8.88671875" style="1644"/>
    <col min="2800" max="2800" width="11.6640625" style="1644" bestFit="1" customWidth="1"/>
    <col min="2801" max="2803" width="0" style="1644" hidden="1" customWidth="1"/>
    <col min="2804" max="2806" width="9.109375" style="1644" customWidth="1"/>
    <col min="2807" max="2807" width="9.6640625" style="1644" customWidth="1"/>
    <col min="2808" max="2808" width="9.109375" style="1644" customWidth="1"/>
    <col min="2809" max="2810" width="9.33203125" style="1644" bestFit="1" customWidth="1"/>
    <col min="2811" max="2811" width="10.88671875" style="1644" bestFit="1" customWidth="1"/>
    <col min="2812" max="2812" width="9.33203125" style="1644" customWidth="1"/>
    <col min="2813" max="3055" width="8.88671875" style="1644"/>
    <col min="3056" max="3056" width="11.6640625" style="1644" bestFit="1" customWidth="1"/>
    <col min="3057" max="3059" width="0" style="1644" hidden="1" customWidth="1"/>
    <col min="3060" max="3062" width="9.109375" style="1644" customWidth="1"/>
    <col min="3063" max="3063" width="9.6640625" style="1644" customWidth="1"/>
    <col min="3064" max="3064" width="9.109375" style="1644" customWidth="1"/>
    <col min="3065" max="3066" width="9.33203125" style="1644" bestFit="1" customWidth="1"/>
    <col min="3067" max="3067" width="10.88671875" style="1644" bestFit="1" customWidth="1"/>
    <col min="3068" max="3068" width="9.33203125" style="1644" customWidth="1"/>
    <col min="3069" max="3311" width="8.88671875" style="1644"/>
    <col min="3312" max="3312" width="11.6640625" style="1644" bestFit="1" customWidth="1"/>
    <col min="3313" max="3315" width="0" style="1644" hidden="1" customWidth="1"/>
    <col min="3316" max="3318" width="9.109375" style="1644" customWidth="1"/>
    <col min="3319" max="3319" width="9.6640625" style="1644" customWidth="1"/>
    <col min="3320" max="3320" width="9.109375" style="1644" customWidth="1"/>
    <col min="3321" max="3322" width="9.33203125" style="1644" bestFit="1" customWidth="1"/>
    <col min="3323" max="3323" width="10.88671875" style="1644" bestFit="1" customWidth="1"/>
    <col min="3324" max="3324" width="9.33203125" style="1644" customWidth="1"/>
    <col min="3325" max="3567" width="8.88671875" style="1644"/>
    <col min="3568" max="3568" width="11.6640625" style="1644" bestFit="1" customWidth="1"/>
    <col min="3569" max="3571" width="0" style="1644" hidden="1" customWidth="1"/>
    <col min="3572" max="3574" width="9.109375" style="1644" customWidth="1"/>
    <col min="3575" max="3575" width="9.6640625" style="1644" customWidth="1"/>
    <col min="3576" max="3576" width="9.109375" style="1644" customWidth="1"/>
    <col min="3577" max="3578" width="9.33203125" style="1644" bestFit="1" customWidth="1"/>
    <col min="3579" max="3579" width="10.88671875" style="1644" bestFit="1" customWidth="1"/>
    <col min="3580" max="3580" width="9.33203125" style="1644" customWidth="1"/>
    <col min="3581" max="3823" width="8.88671875" style="1644"/>
    <col min="3824" max="3824" width="11.6640625" style="1644" bestFit="1" customWidth="1"/>
    <col min="3825" max="3827" width="0" style="1644" hidden="1" customWidth="1"/>
    <col min="3828" max="3830" width="9.109375" style="1644" customWidth="1"/>
    <col min="3831" max="3831" width="9.6640625" style="1644" customWidth="1"/>
    <col min="3832" max="3832" width="9.109375" style="1644" customWidth="1"/>
    <col min="3833" max="3834" width="9.33203125" style="1644" bestFit="1" customWidth="1"/>
    <col min="3835" max="3835" width="10.88671875" style="1644" bestFit="1" customWidth="1"/>
    <col min="3836" max="3836" width="9.33203125" style="1644" customWidth="1"/>
    <col min="3837" max="4079" width="8.88671875" style="1644"/>
    <col min="4080" max="4080" width="11.6640625" style="1644" bestFit="1" customWidth="1"/>
    <col min="4081" max="4083" width="0" style="1644" hidden="1" customWidth="1"/>
    <col min="4084" max="4086" width="9.109375" style="1644" customWidth="1"/>
    <col min="4087" max="4087" width="9.6640625" style="1644" customWidth="1"/>
    <col min="4088" max="4088" width="9.109375" style="1644" customWidth="1"/>
    <col min="4089" max="4090" width="9.33203125" style="1644" bestFit="1" customWidth="1"/>
    <col min="4091" max="4091" width="10.88671875" style="1644" bestFit="1" customWidth="1"/>
    <col min="4092" max="4092" width="9.33203125" style="1644" customWidth="1"/>
    <col min="4093" max="4335" width="8.88671875" style="1644"/>
    <col min="4336" max="4336" width="11.6640625" style="1644" bestFit="1" customWidth="1"/>
    <col min="4337" max="4339" width="0" style="1644" hidden="1" customWidth="1"/>
    <col min="4340" max="4342" width="9.109375" style="1644" customWidth="1"/>
    <col min="4343" max="4343" width="9.6640625" style="1644" customWidth="1"/>
    <col min="4344" max="4344" width="9.109375" style="1644" customWidth="1"/>
    <col min="4345" max="4346" width="9.33203125" style="1644" bestFit="1" customWidth="1"/>
    <col min="4347" max="4347" width="10.88671875" style="1644" bestFit="1" customWidth="1"/>
    <col min="4348" max="4348" width="9.33203125" style="1644" customWidth="1"/>
    <col min="4349" max="4591" width="8.88671875" style="1644"/>
    <col min="4592" max="4592" width="11.6640625" style="1644" bestFit="1" customWidth="1"/>
    <col min="4593" max="4595" width="0" style="1644" hidden="1" customWidth="1"/>
    <col min="4596" max="4598" width="9.109375" style="1644" customWidth="1"/>
    <col min="4599" max="4599" width="9.6640625" style="1644" customWidth="1"/>
    <col min="4600" max="4600" width="9.109375" style="1644" customWidth="1"/>
    <col min="4601" max="4602" width="9.33203125" style="1644" bestFit="1" customWidth="1"/>
    <col min="4603" max="4603" width="10.88671875" style="1644" bestFit="1" customWidth="1"/>
    <col min="4604" max="4604" width="9.33203125" style="1644" customWidth="1"/>
    <col min="4605" max="4847" width="8.88671875" style="1644"/>
    <col min="4848" max="4848" width="11.6640625" style="1644" bestFit="1" customWidth="1"/>
    <col min="4849" max="4851" width="0" style="1644" hidden="1" customWidth="1"/>
    <col min="4852" max="4854" width="9.109375" style="1644" customWidth="1"/>
    <col min="4855" max="4855" width="9.6640625" style="1644" customWidth="1"/>
    <col min="4856" max="4856" width="9.109375" style="1644" customWidth="1"/>
    <col min="4857" max="4858" width="9.33203125" style="1644" bestFit="1" customWidth="1"/>
    <col min="4859" max="4859" width="10.88671875" style="1644" bestFit="1" customWidth="1"/>
    <col min="4860" max="4860" width="9.33203125" style="1644" customWidth="1"/>
    <col min="4861" max="5103" width="8.88671875" style="1644"/>
    <col min="5104" max="5104" width="11.6640625" style="1644" bestFit="1" customWidth="1"/>
    <col min="5105" max="5107" width="0" style="1644" hidden="1" customWidth="1"/>
    <col min="5108" max="5110" width="9.109375" style="1644" customWidth="1"/>
    <col min="5111" max="5111" width="9.6640625" style="1644" customWidth="1"/>
    <col min="5112" max="5112" width="9.109375" style="1644" customWidth="1"/>
    <col min="5113" max="5114" width="9.33203125" style="1644" bestFit="1" customWidth="1"/>
    <col min="5115" max="5115" width="10.88671875" style="1644" bestFit="1" customWidth="1"/>
    <col min="5116" max="5116" width="9.33203125" style="1644" customWidth="1"/>
    <col min="5117" max="5359" width="8.88671875" style="1644"/>
    <col min="5360" max="5360" width="11.6640625" style="1644" bestFit="1" customWidth="1"/>
    <col min="5361" max="5363" width="0" style="1644" hidden="1" customWidth="1"/>
    <col min="5364" max="5366" width="9.109375" style="1644" customWidth="1"/>
    <col min="5367" max="5367" width="9.6640625" style="1644" customWidth="1"/>
    <col min="5368" max="5368" width="9.109375" style="1644" customWidth="1"/>
    <col min="5369" max="5370" width="9.33203125" style="1644" bestFit="1" customWidth="1"/>
    <col min="5371" max="5371" width="10.88671875" style="1644" bestFit="1" customWidth="1"/>
    <col min="5372" max="5372" width="9.33203125" style="1644" customWidth="1"/>
    <col min="5373" max="5615" width="8.88671875" style="1644"/>
    <col min="5616" max="5616" width="11.6640625" style="1644" bestFit="1" customWidth="1"/>
    <col min="5617" max="5619" width="0" style="1644" hidden="1" customWidth="1"/>
    <col min="5620" max="5622" width="9.109375" style="1644" customWidth="1"/>
    <col min="5623" max="5623" width="9.6640625" style="1644" customWidth="1"/>
    <col min="5624" max="5624" width="9.109375" style="1644" customWidth="1"/>
    <col min="5625" max="5626" width="9.33203125" style="1644" bestFit="1" customWidth="1"/>
    <col min="5627" max="5627" width="10.88671875" style="1644" bestFit="1" customWidth="1"/>
    <col min="5628" max="5628" width="9.33203125" style="1644" customWidth="1"/>
    <col min="5629" max="5871" width="8.88671875" style="1644"/>
    <col min="5872" max="5872" width="11.6640625" style="1644" bestFit="1" customWidth="1"/>
    <col min="5873" max="5875" width="0" style="1644" hidden="1" customWidth="1"/>
    <col min="5876" max="5878" width="9.109375" style="1644" customWidth="1"/>
    <col min="5879" max="5879" width="9.6640625" style="1644" customWidth="1"/>
    <col min="5880" max="5880" width="9.109375" style="1644" customWidth="1"/>
    <col min="5881" max="5882" width="9.33203125" style="1644" bestFit="1" customWidth="1"/>
    <col min="5883" max="5883" width="10.88671875" style="1644" bestFit="1" customWidth="1"/>
    <col min="5884" max="5884" width="9.33203125" style="1644" customWidth="1"/>
    <col min="5885" max="6127" width="8.88671875" style="1644"/>
    <col min="6128" max="6128" width="11.6640625" style="1644" bestFit="1" customWidth="1"/>
    <col min="6129" max="6131" width="0" style="1644" hidden="1" customWidth="1"/>
    <col min="6132" max="6134" width="9.109375" style="1644" customWidth="1"/>
    <col min="6135" max="6135" width="9.6640625" style="1644" customWidth="1"/>
    <col min="6136" max="6136" width="9.109375" style="1644" customWidth="1"/>
    <col min="6137" max="6138" width="9.33203125" style="1644" bestFit="1" customWidth="1"/>
    <col min="6139" max="6139" width="10.88671875" style="1644" bestFit="1" customWidth="1"/>
    <col min="6140" max="6140" width="9.33203125" style="1644" customWidth="1"/>
    <col min="6141" max="6383" width="8.88671875" style="1644"/>
    <col min="6384" max="6384" width="11.6640625" style="1644" bestFit="1" customWidth="1"/>
    <col min="6385" max="6387" width="0" style="1644" hidden="1" customWidth="1"/>
    <col min="6388" max="6390" width="9.109375" style="1644" customWidth="1"/>
    <col min="6391" max="6391" width="9.6640625" style="1644" customWidth="1"/>
    <col min="6392" max="6392" width="9.109375" style="1644" customWidth="1"/>
    <col min="6393" max="6394" width="9.33203125" style="1644" bestFit="1" customWidth="1"/>
    <col min="6395" max="6395" width="10.88671875" style="1644" bestFit="1" customWidth="1"/>
    <col min="6396" max="6396" width="9.33203125" style="1644" customWidth="1"/>
    <col min="6397" max="6639" width="8.88671875" style="1644"/>
    <col min="6640" max="6640" width="11.6640625" style="1644" bestFit="1" customWidth="1"/>
    <col min="6641" max="6643" width="0" style="1644" hidden="1" customWidth="1"/>
    <col min="6644" max="6646" width="9.109375" style="1644" customWidth="1"/>
    <col min="6647" max="6647" width="9.6640625" style="1644" customWidth="1"/>
    <col min="6648" max="6648" width="9.109375" style="1644" customWidth="1"/>
    <col min="6649" max="6650" width="9.33203125" style="1644" bestFit="1" customWidth="1"/>
    <col min="6651" max="6651" width="10.88671875" style="1644" bestFit="1" customWidth="1"/>
    <col min="6652" max="6652" width="9.33203125" style="1644" customWidth="1"/>
    <col min="6653" max="6895" width="8.88671875" style="1644"/>
    <col min="6896" max="6896" width="11.6640625" style="1644" bestFit="1" customWidth="1"/>
    <col min="6897" max="6899" width="0" style="1644" hidden="1" customWidth="1"/>
    <col min="6900" max="6902" width="9.109375" style="1644" customWidth="1"/>
    <col min="6903" max="6903" width="9.6640625" style="1644" customWidth="1"/>
    <col min="6904" max="6904" width="9.109375" style="1644" customWidth="1"/>
    <col min="6905" max="6906" width="9.33203125" style="1644" bestFit="1" customWidth="1"/>
    <col min="6907" max="6907" width="10.88671875" style="1644" bestFit="1" customWidth="1"/>
    <col min="6908" max="6908" width="9.33203125" style="1644" customWidth="1"/>
    <col min="6909" max="7151" width="8.88671875" style="1644"/>
    <col min="7152" max="7152" width="11.6640625" style="1644" bestFit="1" customWidth="1"/>
    <col min="7153" max="7155" width="0" style="1644" hidden="1" customWidth="1"/>
    <col min="7156" max="7158" width="9.109375" style="1644" customWidth="1"/>
    <col min="7159" max="7159" width="9.6640625" style="1644" customWidth="1"/>
    <col min="7160" max="7160" width="9.109375" style="1644" customWidth="1"/>
    <col min="7161" max="7162" width="9.33203125" style="1644" bestFit="1" customWidth="1"/>
    <col min="7163" max="7163" width="10.88671875" style="1644" bestFit="1" customWidth="1"/>
    <col min="7164" max="7164" width="9.33203125" style="1644" customWidth="1"/>
    <col min="7165" max="7407" width="8.88671875" style="1644"/>
    <col min="7408" max="7408" width="11.6640625" style="1644" bestFit="1" customWidth="1"/>
    <col min="7409" max="7411" width="0" style="1644" hidden="1" customWidth="1"/>
    <col min="7412" max="7414" width="9.109375" style="1644" customWidth="1"/>
    <col min="7415" max="7415" width="9.6640625" style="1644" customWidth="1"/>
    <col min="7416" max="7416" width="9.109375" style="1644" customWidth="1"/>
    <col min="7417" max="7418" width="9.33203125" style="1644" bestFit="1" customWidth="1"/>
    <col min="7419" max="7419" width="10.88671875" style="1644" bestFit="1" customWidth="1"/>
    <col min="7420" max="7420" width="9.33203125" style="1644" customWidth="1"/>
    <col min="7421" max="7663" width="8.88671875" style="1644"/>
    <col min="7664" max="7664" width="11.6640625" style="1644" bestFit="1" customWidth="1"/>
    <col min="7665" max="7667" width="0" style="1644" hidden="1" customWidth="1"/>
    <col min="7668" max="7670" width="9.109375" style="1644" customWidth="1"/>
    <col min="7671" max="7671" width="9.6640625" style="1644" customWidth="1"/>
    <col min="7672" max="7672" width="9.109375" style="1644" customWidth="1"/>
    <col min="7673" max="7674" width="9.33203125" style="1644" bestFit="1" customWidth="1"/>
    <col min="7675" max="7675" width="10.88671875" style="1644" bestFit="1" customWidth="1"/>
    <col min="7676" max="7676" width="9.33203125" style="1644" customWidth="1"/>
    <col min="7677" max="7919" width="8.88671875" style="1644"/>
    <col min="7920" max="7920" width="11.6640625" style="1644" bestFit="1" customWidth="1"/>
    <col min="7921" max="7923" width="0" style="1644" hidden="1" customWidth="1"/>
    <col min="7924" max="7926" width="9.109375" style="1644" customWidth="1"/>
    <col min="7927" max="7927" width="9.6640625" style="1644" customWidth="1"/>
    <col min="7928" max="7928" width="9.109375" style="1644" customWidth="1"/>
    <col min="7929" max="7930" width="9.33203125" style="1644" bestFit="1" customWidth="1"/>
    <col min="7931" max="7931" width="10.88671875" style="1644" bestFit="1" customWidth="1"/>
    <col min="7932" max="7932" width="9.33203125" style="1644" customWidth="1"/>
    <col min="7933" max="8175" width="8.88671875" style="1644"/>
    <col min="8176" max="8176" width="11.6640625" style="1644" bestFit="1" customWidth="1"/>
    <col min="8177" max="8179" width="0" style="1644" hidden="1" customWidth="1"/>
    <col min="8180" max="8182" width="9.109375" style="1644" customWidth="1"/>
    <col min="8183" max="8183" width="9.6640625" style="1644" customWidth="1"/>
    <col min="8184" max="8184" width="9.109375" style="1644" customWidth="1"/>
    <col min="8185" max="8186" width="9.33203125" style="1644" bestFit="1" customWidth="1"/>
    <col min="8187" max="8187" width="10.88671875" style="1644" bestFit="1" customWidth="1"/>
    <col min="8188" max="8188" width="9.33203125" style="1644" customWidth="1"/>
    <col min="8189" max="8431" width="8.88671875" style="1644"/>
    <col min="8432" max="8432" width="11.6640625" style="1644" bestFit="1" customWidth="1"/>
    <col min="8433" max="8435" width="0" style="1644" hidden="1" customWidth="1"/>
    <col min="8436" max="8438" width="9.109375" style="1644" customWidth="1"/>
    <col min="8439" max="8439" width="9.6640625" style="1644" customWidth="1"/>
    <col min="8440" max="8440" width="9.109375" style="1644" customWidth="1"/>
    <col min="8441" max="8442" width="9.33203125" style="1644" bestFit="1" customWidth="1"/>
    <col min="8443" max="8443" width="10.88671875" style="1644" bestFit="1" customWidth="1"/>
    <col min="8444" max="8444" width="9.33203125" style="1644" customWidth="1"/>
    <col min="8445" max="8687" width="8.88671875" style="1644"/>
    <col min="8688" max="8688" width="11.6640625" style="1644" bestFit="1" customWidth="1"/>
    <col min="8689" max="8691" width="0" style="1644" hidden="1" customWidth="1"/>
    <col min="8692" max="8694" width="9.109375" style="1644" customWidth="1"/>
    <col min="8695" max="8695" width="9.6640625" style="1644" customWidth="1"/>
    <col min="8696" max="8696" width="9.109375" style="1644" customWidth="1"/>
    <col min="8697" max="8698" width="9.33203125" style="1644" bestFit="1" customWidth="1"/>
    <col min="8699" max="8699" width="10.88671875" style="1644" bestFit="1" customWidth="1"/>
    <col min="8700" max="8700" width="9.33203125" style="1644" customWidth="1"/>
    <col min="8701" max="8943" width="8.88671875" style="1644"/>
    <col min="8944" max="8944" width="11.6640625" style="1644" bestFit="1" customWidth="1"/>
    <col min="8945" max="8947" width="0" style="1644" hidden="1" customWidth="1"/>
    <col min="8948" max="8950" width="9.109375" style="1644" customWidth="1"/>
    <col min="8951" max="8951" width="9.6640625" style="1644" customWidth="1"/>
    <col min="8952" max="8952" width="9.109375" style="1644" customWidth="1"/>
    <col min="8953" max="8954" width="9.33203125" style="1644" bestFit="1" customWidth="1"/>
    <col min="8955" max="8955" width="10.88671875" style="1644" bestFit="1" customWidth="1"/>
    <col min="8956" max="8956" width="9.33203125" style="1644" customWidth="1"/>
    <col min="8957" max="9199" width="8.88671875" style="1644"/>
    <col min="9200" max="9200" width="11.6640625" style="1644" bestFit="1" customWidth="1"/>
    <col min="9201" max="9203" width="0" style="1644" hidden="1" customWidth="1"/>
    <col min="9204" max="9206" width="9.109375" style="1644" customWidth="1"/>
    <col min="9207" max="9207" width="9.6640625" style="1644" customWidth="1"/>
    <col min="9208" max="9208" width="9.109375" style="1644" customWidth="1"/>
    <col min="9209" max="9210" width="9.33203125" style="1644" bestFit="1" customWidth="1"/>
    <col min="9211" max="9211" width="10.88671875" style="1644" bestFit="1" customWidth="1"/>
    <col min="9212" max="9212" width="9.33203125" style="1644" customWidth="1"/>
    <col min="9213" max="9455" width="8.88671875" style="1644"/>
    <col min="9456" max="9456" width="11.6640625" style="1644" bestFit="1" customWidth="1"/>
    <col min="9457" max="9459" width="0" style="1644" hidden="1" customWidth="1"/>
    <col min="9460" max="9462" width="9.109375" style="1644" customWidth="1"/>
    <col min="9463" max="9463" width="9.6640625" style="1644" customWidth="1"/>
    <col min="9464" max="9464" width="9.109375" style="1644" customWidth="1"/>
    <col min="9465" max="9466" width="9.33203125" style="1644" bestFit="1" customWidth="1"/>
    <col min="9467" max="9467" width="10.88671875" style="1644" bestFit="1" customWidth="1"/>
    <col min="9468" max="9468" width="9.33203125" style="1644" customWidth="1"/>
    <col min="9469" max="9711" width="8.88671875" style="1644"/>
    <col min="9712" max="9712" width="11.6640625" style="1644" bestFit="1" customWidth="1"/>
    <col min="9713" max="9715" width="0" style="1644" hidden="1" customWidth="1"/>
    <col min="9716" max="9718" width="9.109375" style="1644" customWidth="1"/>
    <col min="9719" max="9719" width="9.6640625" style="1644" customWidth="1"/>
    <col min="9720" max="9720" width="9.109375" style="1644" customWidth="1"/>
    <col min="9721" max="9722" width="9.33203125" style="1644" bestFit="1" customWidth="1"/>
    <col min="9723" max="9723" width="10.88671875" style="1644" bestFit="1" customWidth="1"/>
    <col min="9724" max="9724" width="9.33203125" style="1644" customWidth="1"/>
    <col min="9725" max="9967" width="8.88671875" style="1644"/>
    <col min="9968" max="9968" width="11.6640625" style="1644" bestFit="1" customWidth="1"/>
    <col min="9969" max="9971" width="0" style="1644" hidden="1" customWidth="1"/>
    <col min="9972" max="9974" width="9.109375" style="1644" customWidth="1"/>
    <col min="9975" max="9975" width="9.6640625" style="1644" customWidth="1"/>
    <col min="9976" max="9976" width="9.109375" style="1644" customWidth="1"/>
    <col min="9977" max="9978" width="9.33203125" style="1644" bestFit="1" customWidth="1"/>
    <col min="9979" max="9979" width="10.88671875" style="1644" bestFit="1" customWidth="1"/>
    <col min="9980" max="9980" width="9.33203125" style="1644" customWidth="1"/>
    <col min="9981" max="10223" width="8.88671875" style="1644"/>
    <col min="10224" max="10224" width="11.6640625" style="1644" bestFit="1" customWidth="1"/>
    <col min="10225" max="10227" width="0" style="1644" hidden="1" customWidth="1"/>
    <col min="10228" max="10230" width="9.109375" style="1644" customWidth="1"/>
    <col min="10231" max="10231" width="9.6640625" style="1644" customWidth="1"/>
    <col min="10232" max="10232" width="9.109375" style="1644" customWidth="1"/>
    <col min="10233" max="10234" width="9.33203125" style="1644" bestFit="1" customWidth="1"/>
    <col min="10235" max="10235" width="10.88671875" style="1644" bestFit="1" customWidth="1"/>
    <col min="10236" max="10236" width="9.33203125" style="1644" customWidth="1"/>
    <col min="10237" max="10479" width="8.88671875" style="1644"/>
    <col min="10480" max="10480" width="11.6640625" style="1644" bestFit="1" customWidth="1"/>
    <col min="10481" max="10483" width="0" style="1644" hidden="1" customWidth="1"/>
    <col min="10484" max="10486" width="9.109375" style="1644" customWidth="1"/>
    <col min="10487" max="10487" width="9.6640625" style="1644" customWidth="1"/>
    <col min="10488" max="10488" width="9.109375" style="1644" customWidth="1"/>
    <col min="10489" max="10490" width="9.33203125" style="1644" bestFit="1" customWidth="1"/>
    <col min="10491" max="10491" width="10.88671875" style="1644" bestFit="1" customWidth="1"/>
    <col min="10492" max="10492" width="9.33203125" style="1644" customWidth="1"/>
    <col min="10493" max="10735" width="8.88671875" style="1644"/>
    <col min="10736" max="10736" width="11.6640625" style="1644" bestFit="1" customWidth="1"/>
    <col min="10737" max="10739" width="0" style="1644" hidden="1" customWidth="1"/>
    <col min="10740" max="10742" width="9.109375" style="1644" customWidth="1"/>
    <col min="10743" max="10743" width="9.6640625" style="1644" customWidth="1"/>
    <col min="10744" max="10744" width="9.109375" style="1644" customWidth="1"/>
    <col min="10745" max="10746" width="9.33203125" style="1644" bestFit="1" customWidth="1"/>
    <col min="10747" max="10747" width="10.88671875" style="1644" bestFit="1" customWidth="1"/>
    <col min="10748" max="10748" width="9.33203125" style="1644" customWidth="1"/>
    <col min="10749" max="10991" width="8.88671875" style="1644"/>
    <col min="10992" max="10992" width="11.6640625" style="1644" bestFit="1" customWidth="1"/>
    <col min="10993" max="10995" width="0" style="1644" hidden="1" customWidth="1"/>
    <col min="10996" max="10998" width="9.109375" style="1644" customWidth="1"/>
    <col min="10999" max="10999" width="9.6640625" style="1644" customWidth="1"/>
    <col min="11000" max="11000" width="9.109375" style="1644" customWidth="1"/>
    <col min="11001" max="11002" width="9.33203125" style="1644" bestFit="1" customWidth="1"/>
    <col min="11003" max="11003" width="10.88671875" style="1644" bestFit="1" customWidth="1"/>
    <col min="11004" max="11004" width="9.33203125" style="1644" customWidth="1"/>
    <col min="11005" max="11247" width="8.88671875" style="1644"/>
    <col min="11248" max="11248" width="11.6640625" style="1644" bestFit="1" customWidth="1"/>
    <col min="11249" max="11251" width="0" style="1644" hidden="1" customWidth="1"/>
    <col min="11252" max="11254" width="9.109375" style="1644" customWidth="1"/>
    <col min="11255" max="11255" width="9.6640625" style="1644" customWidth="1"/>
    <col min="11256" max="11256" width="9.109375" style="1644" customWidth="1"/>
    <col min="11257" max="11258" width="9.33203125" style="1644" bestFit="1" customWidth="1"/>
    <col min="11259" max="11259" width="10.88671875" style="1644" bestFit="1" customWidth="1"/>
    <col min="11260" max="11260" width="9.33203125" style="1644" customWidth="1"/>
    <col min="11261" max="11503" width="8.88671875" style="1644"/>
    <col min="11504" max="11504" width="11.6640625" style="1644" bestFit="1" customWidth="1"/>
    <col min="11505" max="11507" width="0" style="1644" hidden="1" customWidth="1"/>
    <col min="11508" max="11510" width="9.109375" style="1644" customWidth="1"/>
    <col min="11511" max="11511" width="9.6640625" style="1644" customWidth="1"/>
    <col min="11512" max="11512" width="9.109375" style="1644" customWidth="1"/>
    <col min="11513" max="11514" width="9.33203125" style="1644" bestFit="1" customWidth="1"/>
    <col min="11515" max="11515" width="10.88671875" style="1644" bestFit="1" customWidth="1"/>
    <col min="11516" max="11516" width="9.33203125" style="1644" customWidth="1"/>
    <col min="11517" max="11759" width="8.88671875" style="1644"/>
    <col min="11760" max="11760" width="11.6640625" style="1644" bestFit="1" customWidth="1"/>
    <col min="11761" max="11763" width="0" style="1644" hidden="1" customWidth="1"/>
    <col min="11764" max="11766" width="9.109375" style="1644" customWidth="1"/>
    <col min="11767" max="11767" width="9.6640625" style="1644" customWidth="1"/>
    <col min="11768" max="11768" width="9.109375" style="1644" customWidth="1"/>
    <col min="11769" max="11770" width="9.33203125" style="1644" bestFit="1" customWidth="1"/>
    <col min="11771" max="11771" width="10.88671875" style="1644" bestFit="1" customWidth="1"/>
    <col min="11772" max="11772" width="9.33203125" style="1644" customWidth="1"/>
    <col min="11773" max="12015" width="8.88671875" style="1644"/>
    <col min="12016" max="12016" width="11.6640625" style="1644" bestFit="1" customWidth="1"/>
    <col min="12017" max="12019" width="0" style="1644" hidden="1" customWidth="1"/>
    <col min="12020" max="12022" width="9.109375" style="1644" customWidth="1"/>
    <col min="12023" max="12023" width="9.6640625" style="1644" customWidth="1"/>
    <col min="12024" max="12024" width="9.109375" style="1644" customWidth="1"/>
    <col min="12025" max="12026" width="9.33203125" style="1644" bestFit="1" customWidth="1"/>
    <col min="12027" max="12027" width="10.88671875" style="1644" bestFit="1" customWidth="1"/>
    <col min="12028" max="12028" width="9.33203125" style="1644" customWidth="1"/>
    <col min="12029" max="12271" width="8.88671875" style="1644"/>
    <col min="12272" max="12272" width="11.6640625" style="1644" bestFit="1" customWidth="1"/>
    <col min="12273" max="12275" width="0" style="1644" hidden="1" customWidth="1"/>
    <col min="12276" max="12278" width="9.109375" style="1644" customWidth="1"/>
    <col min="12279" max="12279" width="9.6640625" style="1644" customWidth="1"/>
    <col min="12280" max="12280" width="9.109375" style="1644" customWidth="1"/>
    <col min="12281" max="12282" width="9.33203125" style="1644" bestFit="1" customWidth="1"/>
    <col min="12283" max="12283" width="10.88671875" style="1644" bestFit="1" customWidth="1"/>
    <col min="12284" max="12284" width="9.33203125" style="1644" customWidth="1"/>
    <col min="12285" max="12527" width="8.88671875" style="1644"/>
    <col min="12528" max="12528" width="11.6640625" style="1644" bestFit="1" customWidth="1"/>
    <col min="12529" max="12531" width="0" style="1644" hidden="1" customWidth="1"/>
    <col min="12532" max="12534" width="9.109375" style="1644" customWidth="1"/>
    <col min="12535" max="12535" width="9.6640625" style="1644" customWidth="1"/>
    <col min="12536" max="12536" width="9.109375" style="1644" customWidth="1"/>
    <col min="12537" max="12538" width="9.33203125" style="1644" bestFit="1" customWidth="1"/>
    <col min="12539" max="12539" width="10.88671875" style="1644" bestFit="1" customWidth="1"/>
    <col min="12540" max="12540" width="9.33203125" style="1644" customWidth="1"/>
    <col min="12541" max="12783" width="8.88671875" style="1644"/>
    <col min="12784" max="12784" width="11.6640625" style="1644" bestFit="1" customWidth="1"/>
    <col min="12785" max="12787" width="0" style="1644" hidden="1" customWidth="1"/>
    <col min="12788" max="12790" width="9.109375" style="1644" customWidth="1"/>
    <col min="12791" max="12791" width="9.6640625" style="1644" customWidth="1"/>
    <col min="12792" max="12792" width="9.109375" style="1644" customWidth="1"/>
    <col min="12793" max="12794" width="9.33203125" style="1644" bestFit="1" customWidth="1"/>
    <col min="12795" max="12795" width="10.88671875" style="1644" bestFit="1" customWidth="1"/>
    <col min="12796" max="12796" width="9.33203125" style="1644" customWidth="1"/>
    <col min="12797" max="13039" width="8.88671875" style="1644"/>
    <col min="13040" max="13040" width="11.6640625" style="1644" bestFit="1" customWidth="1"/>
    <col min="13041" max="13043" width="0" style="1644" hidden="1" customWidth="1"/>
    <col min="13044" max="13046" width="9.109375" style="1644" customWidth="1"/>
    <col min="13047" max="13047" width="9.6640625" style="1644" customWidth="1"/>
    <col min="13048" max="13048" width="9.109375" style="1644" customWidth="1"/>
    <col min="13049" max="13050" width="9.33203125" style="1644" bestFit="1" customWidth="1"/>
    <col min="13051" max="13051" width="10.88671875" style="1644" bestFit="1" customWidth="1"/>
    <col min="13052" max="13052" width="9.33203125" style="1644" customWidth="1"/>
    <col min="13053" max="13295" width="8.88671875" style="1644"/>
    <col min="13296" max="13296" width="11.6640625" style="1644" bestFit="1" customWidth="1"/>
    <col min="13297" max="13299" width="0" style="1644" hidden="1" customWidth="1"/>
    <col min="13300" max="13302" width="9.109375" style="1644" customWidth="1"/>
    <col min="13303" max="13303" width="9.6640625" style="1644" customWidth="1"/>
    <col min="13304" max="13304" width="9.109375" style="1644" customWidth="1"/>
    <col min="13305" max="13306" width="9.33203125" style="1644" bestFit="1" customWidth="1"/>
    <col min="13307" max="13307" width="10.88671875" style="1644" bestFit="1" customWidth="1"/>
    <col min="13308" max="13308" width="9.33203125" style="1644" customWidth="1"/>
    <col min="13309" max="13551" width="8.88671875" style="1644"/>
    <col min="13552" max="13552" width="11.6640625" style="1644" bestFit="1" customWidth="1"/>
    <col min="13553" max="13555" width="0" style="1644" hidden="1" customWidth="1"/>
    <col min="13556" max="13558" width="9.109375" style="1644" customWidth="1"/>
    <col min="13559" max="13559" width="9.6640625" style="1644" customWidth="1"/>
    <col min="13560" max="13560" width="9.109375" style="1644" customWidth="1"/>
    <col min="13561" max="13562" width="9.33203125" style="1644" bestFit="1" customWidth="1"/>
    <col min="13563" max="13563" width="10.88671875" style="1644" bestFit="1" customWidth="1"/>
    <col min="13564" max="13564" width="9.33203125" style="1644" customWidth="1"/>
    <col min="13565" max="13807" width="8.88671875" style="1644"/>
    <col min="13808" max="13808" width="11.6640625" style="1644" bestFit="1" customWidth="1"/>
    <col min="13809" max="13811" width="0" style="1644" hidden="1" customWidth="1"/>
    <col min="13812" max="13814" width="9.109375" style="1644" customWidth="1"/>
    <col min="13815" max="13815" width="9.6640625" style="1644" customWidth="1"/>
    <col min="13816" max="13816" width="9.109375" style="1644" customWidth="1"/>
    <col min="13817" max="13818" width="9.33203125" style="1644" bestFit="1" customWidth="1"/>
    <col min="13819" max="13819" width="10.88671875" style="1644" bestFit="1" customWidth="1"/>
    <col min="13820" max="13820" width="9.33203125" style="1644" customWidth="1"/>
    <col min="13821" max="14063" width="8.88671875" style="1644"/>
    <col min="14064" max="14064" width="11.6640625" style="1644" bestFit="1" customWidth="1"/>
    <col min="14065" max="14067" width="0" style="1644" hidden="1" customWidth="1"/>
    <col min="14068" max="14070" width="9.109375" style="1644" customWidth="1"/>
    <col min="14071" max="14071" width="9.6640625" style="1644" customWidth="1"/>
    <col min="14072" max="14072" width="9.109375" style="1644" customWidth="1"/>
    <col min="14073" max="14074" width="9.33203125" style="1644" bestFit="1" customWidth="1"/>
    <col min="14075" max="14075" width="10.88671875" style="1644" bestFit="1" customWidth="1"/>
    <col min="14076" max="14076" width="9.33203125" style="1644" customWidth="1"/>
    <col min="14077" max="14319" width="8.88671875" style="1644"/>
    <col min="14320" max="14320" width="11.6640625" style="1644" bestFit="1" customWidth="1"/>
    <col min="14321" max="14323" width="0" style="1644" hidden="1" customWidth="1"/>
    <col min="14324" max="14326" width="9.109375" style="1644" customWidth="1"/>
    <col min="14327" max="14327" width="9.6640625" style="1644" customWidth="1"/>
    <col min="14328" max="14328" width="9.109375" style="1644" customWidth="1"/>
    <col min="14329" max="14330" width="9.33203125" style="1644" bestFit="1" customWidth="1"/>
    <col min="14331" max="14331" width="10.88671875" style="1644" bestFit="1" customWidth="1"/>
    <col min="14332" max="14332" width="9.33203125" style="1644" customWidth="1"/>
    <col min="14333" max="14575" width="8.88671875" style="1644"/>
    <col min="14576" max="14576" width="11.6640625" style="1644" bestFit="1" customWidth="1"/>
    <col min="14577" max="14579" width="0" style="1644" hidden="1" customWidth="1"/>
    <col min="14580" max="14582" width="9.109375" style="1644" customWidth="1"/>
    <col min="14583" max="14583" width="9.6640625" style="1644" customWidth="1"/>
    <col min="14584" max="14584" width="9.109375" style="1644" customWidth="1"/>
    <col min="14585" max="14586" width="9.33203125" style="1644" bestFit="1" customWidth="1"/>
    <col min="14587" max="14587" width="10.88671875" style="1644" bestFit="1" customWidth="1"/>
    <col min="14588" max="14588" width="9.33203125" style="1644" customWidth="1"/>
    <col min="14589" max="14831" width="8.88671875" style="1644"/>
    <col min="14832" max="14832" width="11.6640625" style="1644" bestFit="1" customWidth="1"/>
    <col min="14833" max="14835" width="0" style="1644" hidden="1" customWidth="1"/>
    <col min="14836" max="14838" width="9.109375" style="1644" customWidth="1"/>
    <col min="14839" max="14839" width="9.6640625" style="1644" customWidth="1"/>
    <col min="14840" max="14840" width="9.109375" style="1644" customWidth="1"/>
    <col min="14841" max="14842" width="9.33203125" style="1644" bestFit="1" customWidth="1"/>
    <col min="14843" max="14843" width="10.88671875" style="1644" bestFit="1" customWidth="1"/>
    <col min="14844" max="14844" width="9.33203125" style="1644" customWidth="1"/>
    <col min="14845" max="15087" width="8.88671875" style="1644"/>
    <col min="15088" max="15088" width="11.6640625" style="1644" bestFit="1" customWidth="1"/>
    <col min="15089" max="15091" width="0" style="1644" hidden="1" customWidth="1"/>
    <col min="15092" max="15094" width="9.109375" style="1644" customWidth="1"/>
    <col min="15095" max="15095" width="9.6640625" style="1644" customWidth="1"/>
    <col min="15096" max="15096" width="9.109375" style="1644" customWidth="1"/>
    <col min="15097" max="15098" width="9.33203125" style="1644" bestFit="1" customWidth="1"/>
    <col min="15099" max="15099" width="10.88671875" style="1644" bestFit="1" customWidth="1"/>
    <col min="15100" max="15100" width="9.33203125" style="1644" customWidth="1"/>
    <col min="15101" max="15343" width="8.88671875" style="1644"/>
    <col min="15344" max="15344" width="11.6640625" style="1644" bestFit="1" customWidth="1"/>
    <col min="15345" max="15347" width="0" style="1644" hidden="1" customWidth="1"/>
    <col min="15348" max="15350" width="9.109375" style="1644" customWidth="1"/>
    <col min="15351" max="15351" width="9.6640625" style="1644" customWidth="1"/>
    <col min="15352" max="15352" width="9.109375" style="1644" customWidth="1"/>
    <col min="15353" max="15354" width="9.33203125" style="1644" bestFit="1" customWidth="1"/>
    <col min="15355" max="15355" width="10.88671875" style="1644" bestFit="1" customWidth="1"/>
    <col min="15356" max="15356" width="9.33203125" style="1644" customWidth="1"/>
    <col min="15357" max="15599" width="8.88671875" style="1644"/>
    <col min="15600" max="15600" width="11.6640625" style="1644" bestFit="1" customWidth="1"/>
    <col min="15601" max="15603" width="0" style="1644" hidden="1" customWidth="1"/>
    <col min="15604" max="15606" width="9.109375" style="1644" customWidth="1"/>
    <col min="15607" max="15607" width="9.6640625" style="1644" customWidth="1"/>
    <col min="15608" max="15608" width="9.109375" style="1644" customWidth="1"/>
    <col min="15609" max="15610" width="9.33203125" style="1644" bestFit="1" customWidth="1"/>
    <col min="15611" max="15611" width="10.88671875" style="1644" bestFit="1" customWidth="1"/>
    <col min="15612" max="15612" width="9.33203125" style="1644" customWidth="1"/>
    <col min="15613" max="15855" width="8.88671875" style="1644"/>
    <col min="15856" max="15856" width="11.6640625" style="1644" bestFit="1" customWidth="1"/>
    <col min="15857" max="15859" width="0" style="1644" hidden="1" customWidth="1"/>
    <col min="15860" max="15862" width="9.109375" style="1644" customWidth="1"/>
    <col min="15863" max="15863" width="9.6640625" style="1644" customWidth="1"/>
    <col min="15864" max="15864" width="9.109375" style="1644" customWidth="1"/>
    <col min="15865" max="15866" width="9.33203125" style="1644" bestFit="1" customWidth="1"/>
    <col min="15867" max="15867" width="10.88671875" style="1644" bestFit="1" customWidth="1"/>
    <col min="15868" max="15868" width="9.33203125" style="1644" customWidth="1"/>
    <col min="15869" max="16111" width="8.88671875" style="1644"/>
    <col min="16112" max="16112" width="11.6640625" style="1644" bestFit="1" customWidth="1"/>
    <col min="16113" max="16115" width="0" style="1644" hidden="1" customWidth="1"/>
    <col min="16116" max="16118" width="9.109375" style="1644" customWidth="1"/>
    <col min="16119" max="16119" width="9.6640625" style="1644" customWidth="1"/>
    <col min="16120" max="16120" width="9.109375" style="1644" customWidth="1"/>
    <col min="16121" max="16122" width="9.33203125" style="1644" bestFit="1" customWidth="1"/>
    <col min="16123" max="16123" width="10.88671875" style="1644" bestFit="1" customWidth="1"/>
    <col min="16124" max="16124" width="9.33203125" style="1644" customWidth="1"/>
    <col min="16125" max="16384" width="8.88671875" style="1644"/>
  </cols>
  <sheetData>
    <row r="1" spans="1:13">
      <c r="A1" s="3054" t="s">
        <v>1341</v>
      </c>
      <c r="B1" s="3054"/>
      <c r="C1" s="3054"/>
      <c r="D1" s="3054"/>
      <c r="E1" s="3054"/>
      <c r="F1" s="3054"/>
      <c r="G1" s="3054"/>
      <c r="H1" s="3054"/>
      <c r="I1" s="3054"/>
      <c r="J1" s="3054"/>
      <c r="K1" s="3054"/>
      <c r="L1" s="3054"/>
      <c r="M1" s="3054"/>
    </row>
    <row r="2" spans="1:13">
      <c r="A2" s="3055" t="s">
        <v>7</v>
      </c>
      <c r="B2" s="3055"/>
      <c r="C2" s="3055"/>
      <c r="D2" s="3055"/>
      <c r="E2" s="3055"/>
      <c r="F2" s="3055"/>
      <c r="G2" s="3055"/>
      <c r="H2" s="3055"/>
      <c r="I2" s="3055"/>
      <c r="J2" s="3055"/>
      <c r="K2" s="3055"/>
      <c r="L2" s="3055"/>
      <c r="M2" s="3055"/>
    </row>
    <row r="3" spans="1:13">
      <c r="A3" s="3056" t="s">
        <v>1332</v>
      </c>
      <c r="B3" s="3056"/>
      <c r="C3" s="3056"/>
      <c r="D3" s="3056"/>
      <c r="E3" s="3056"/>
      <c r="F3" s="3056"/>
      <c r="G3" s="3056"/>
      <c r="H3" s="3056"/>
      <c r="I3" s="3056"/>
      <c r="J3" s="3056"/>
      <c r="K3" s="3056"/>
      <c r="L3" s="3056"/>
      <c r="M3" s="3056"/>
    </row>
    <row r="4" spans="1:13" ht="14.4" thickBot="1">
      <c r="A4" s="3057"/>
      <c r="B4" s="3057"/>
      <c r="C4" s="3057"/>
      <c r="D4" s="3057"/>
      <c r="E4" s="3057"/>
      <c r="F4" s="3057"/>
      <c r="G4" s="3057"/>
      <c r="H4" s="3057"/>
      <c r="I4" s="3057"/>
      <c r="J4" s="3057"/>
      <c r="K4" s="3057"/>
      <c r="L4" s="3057"/>
      <c r="M4" s="3057"/>
    </row>
    <row r="5" spans="1:13" ht="17.399999999999999" thickTop="1">
      <c r="A5" s="3060" t="s">
        <v>140</v>
      </c>
      <c r="B5" s="3062" t="s">
        <v>72</v>
      </c>
      <c r="C5" s="3063"/>
      <c r="D5" s="3064"/>
      <c r="E5" s="3062" t="s">
        <v>216</v>
      </c>
      <c r="F5" s="3063"/>
      <c r="G5" s="3064"/>
      <c r="H5" s="3051" t="s">
        <v>418</v>
      </c>
      <c r="I5" s="3052"/>
      <c r="J5" s="3058"/>
      <c r="K5" s="3051" t="s">
        <v>1331</v>
      </c>
      <c r="L5" s="3052"/>
      <c r="M5" s="3053"/>
    </row>
    <row r="6" spans="1:13">
      <c r="A6" s="3061"/>
      <c r="B6" s="1674" t="s">
        <v>1340</v>
      </c>
      <c r="C6" s="1674" t="s">
        <v>1339</v>
      </c>
      <c r="D6" s="1674" t="s">
        <v>1338</v>
      </c>
      <c r="E6" s="1674" t="s">
        <v>1340</v>
      </c>
      <c r="F6" s="1674" t="s">
        <v>1339</v>
      </c>
      <c r="G6" s="1674" t="s">
        <v>1338</v>
      </c>
      <c r="H6" s="1674" t="s">
        <v>1340</v>
      </c>
      <c r="I6" s="1674" t="s">
        <v>1339</v>
      </c>
      <c r="J6" s="1675" t="s">
        <v>1338</v>
      </c>
      <c r="K6" s="1674" t="s">
        <v>1340</v>
      </c>
      <c r="L6" s="1674" t="s">
        <v>1339</v>
      </c>
      <c r="M6" s="1673" t="s">
        <v>1338</v>
      </c>
    </row>
    <row r="7" spans="1:13">
      <c r="A7" s="1672" t="s">
        <v>1044</v>
      </c>
      <c r="B7" s="1671">
        <v>3.49</v>
      </c>
      <c r="C7" s="1670">
        <v>6.69</v>
      </c>
      <c r="D7" s="1669">
        <v>-3.2</v>
      </c>
      <c r="E7" s="1671">
        <v>4.3499999999999996</v>
      </c>
      <c r="F7" s="1670">
        <v>5.3</v>
      </c>
      <c r="G7" s="1669">
        <v>-0.95000000000000018</v>
      </c>
      <c r="H7" s="1656">
        <v>8.26</v>
      </c>
      <c r="I7" s="1656">
        <v>7</v>
      </c>
      <c r="J7" s="1668">
        <v>1.2599999999999998</v>
      </c>
      <c r="K7" s="1656">
        <v>7.52</v>
      </c>
      <c r="L7" s="1656">
        <v>6.83</v>
      </c>
      <c r="M7" s="1667">
        <v>0.6899999999999995</v>
      </c>
    </row>
    <row r="8" spans="1:13">
      <c r="A8" s="1659" t="s">
        <v>1043</v>
      </c>
      <c r="B8" s="1656">
        <v>4.5199999999999996</v>
      </c>
      <c r="C8" s="1657">
        <v>7.34</v>
      </c>
      <c r="D8" s="1656">
        <v>-2.8200000000000003</v>
      </c>
      <c r="E8" s="1656">
        <v>3.49</v>
      </c>
      <c r="F8" s="1657">
        <v>4.3499999999999996</v>
      </c>
      <c r="G8" s="1656">
        <v>-0.85999999999999943</v>
      </c>
      <c r="H8" s="1656">
        <v>8.64</v>
      </c>
      <c r="I8" s="1656">
        <v>7.41</v>
      </c>
      <c r="J8" s="1666">
        <v>1.2300000000000004</v>
      </c>
      <c r="K8" s="1656">
        <v>8.19</v>
      </c>
      <c r="L8" s="1656">
        <v>5.0199999999999996</v>
      </c>
      <c r="M8" s="1665">
        <v>3.17</v>
      </c>
    </row>
    <row r="9" spans="1:13">
      <c r="A9" s="1659" t="s">
        <v>1042</v>
      </c>
      <c r="B9" s="1658">
        <v>3.79</v>
      </c>
      <c r="C9" s="1657">
        <v>7.61</v>
      </c>
      <c r="D9" s="1656">
        <v>-3.8200000000000003</v>
      </c>
      <c r="E9" s="1658">
        <v>4.24</v>
      </c>
      <c r="F9" s="1657">
        <v>4.4800000000000004</v>
      </c>
      <c r="G9" s="1656">
        <v>-0.24000000000000021</v>
      </c>
      <c r="H9" s="1656">
        <v>8.5</v>
      </c>
      <c r="I9" s="1656">
        <v>6.77</v>
      </c>
      <c r="J9" s="1666">
        <v>1.7300000000000004</v>
      </c>
      <c r="K9" s="1656"/>
      <c r="L9" s="1656"/>
      <c r="M9" s="1665"/>
    </row>
    <row r="10" spans="1:13">
      <c r="A10" s="1659" t="s">
        <v>1041</v>
      </c>
      <c r="B10" s="1658">
        <v>4.05</v>
      </c>
      <c r="C10" s="1657">
        <v>6.93</v>
      </c>
      <c r="D10" s="1656">
        <v>-2.88</v>
      </c>
      <c r="E10" s="1658">
        <v>6.04</v>
      </c>
      <c r="F10" s="1657">
        <v>4.91</v>
      </c>
      <c r="G10" s="1656">
        <v>1.1299999999999999</v>
      </c>
      <c r="H10" s="1656">
        <v>8.08</v>
      </c>
      <c r="I10" s="1656">
        <v>5.88</v>
      </c>
      <c r="J10" s="1666">
        <v>2.2000000000000002</v>
      </c>
      <c r="K10" s="1656"/>
      <c r="L10" s="1656"/>
      <c r="M10" s="1665"/>
    </row>
    <row r="11" spans="1:13">
      <c r="A11" s="1659" t="s">
        <v>1040</v>
      </c>
      <c r="B11" s="1658">
        <v>2.93</v>
      </c>
      <c r="C11" s="1657">
        <v>4.59</v>
      </c>
      <c r="D11" s="1656">
        <v>-1.6599999999999997</v>
      </c>
      <c r="E11" s="1658">
        <v>7.11</v>
      </c>
      <c r="F11" s="1657">
        <v>5.66</v>
      </c>
      <c r="G11" s="1656">
        <v>1.4500000000000002</v>
      </c>
      <c r="H11" s="1656">
        <v>7.38</v>
      </c>
      <c r="I11" s="1656">
        <v>5.72</v>
      </c>
      <c r="J11" s="1666">
        <v>1.6600000000000001</v>
      </c>
      <c r="K11" s="1656"/>
      <c r="L11" s="1656"/>
      <c r="M11" s="1665"/>
    </row>
    <row r="12" spans="1:13">
      <c r="A12" s="1659" t="s">
        <v>1039</v>
      </c>
      <c r="B12" s="1658">
        <v>3.56</v>
      </c>
      <c r="C12" s="1657">
        <v>4.0599999999999996</v>
      </c>
      <c r="D12" s="1656">
        <v>-0.49999999999999956</v>
      </c>
      <c r="E12" s="1658">
        <v>5.65</v>
      </c>
      <c r="F12" s="1657">
        <v>6.01</v>
      </c>
      <c r="G12" s="1656">
        <v>-0.35999999999999943</v>
      </c>
      <c r="H12" s="1656">
        <v>7.26</v>
      </c>
      <c r="I12" s="1656">
        <v>6.52</v>
      </c>
      <c r="J12" s="1666">
        <v>0.74000000000000021</v>
      </c>
      <c r="K12" s="1656"/>
      <c r="L12" s="1656"/>
      <c r="M12" s="1665"/>
    </row>
    <row r="13" spans="1:13">
      <c r="A13" s="1659" t="s">
        <v>1038</v>
      </c>
      <c r="B13" s="1658">
        <v>2.7</v>
      </c>
      <c r="C13" s="1657">
        <v>5.03</v>
      </c>
      <c r="D13" s="1656">
        <v>-2.33</v>
      </c>
      <c r="E13" s="1664">
        <v>6.24</v>
      </c>
      <c r="F13" s="1657">
        <v>6.07</v>
      </c>
      <c r="G13" s="1656">
        <v>0.16999999999999993</v>
      </c>
      <c r="H13" s="1656">
        <v>7.88</v>
      </c>
      <c r="I13" s="1656">
        <v>6.44</v>
      </c>
      <c r="J13" s="1666">
        <v>1.4399999999999995</v>
      </c>
      <c r="K13" s="1656"/>
      <c r="L13" s="1656"/>
      <c r="M13" s="1665"/>
    </row>
    <row r="14" spans="1:13">
      <c r="A14" s="1659" t="s">
        <v>1037</v>
      </c>
      <c r="B14" s="1658">
        <v>3.03</v>
      </c>
      <c r="C14" s="1657">
        <v>5.52</v>
      </c>
      <c r="D14" s="1656">
        <v>-2.4899999999999998</v>
      </c>
      <c r="E14" s="1664">
        <v>7.14</v>
      </c>
      <c r="F14" s="1657">
        <v>6.95</v>
      </c>
      <c r="G14" s="1656">
        <v>0.1899999999999995</v>
      </c>
      <c r="H14" s="1654">
        <v>7.44</v>
      </c>
      <c r="I14" s="1653">
        <v>5.66</v>
      </c>
      <c r="J14" s="1655">
        <v>1.7800000000000002</v>
      </c>
      <c r="K14" s="1654"/>
      <c r="L14" s="1653"/>
      <c r="M14" s="1652"/>
    </row>
    <row r="15" spans="1:13">
      <c r="A15" s="1659" t="s">
        <v>1036</v>
      </c>
      <c r="B15" s="1658">
        <v>3.1</v>
      </c>
      <c r="C15" s="1657">
        <v>4.29</v>
      </c>
      <c r="D15" s="1663">
        <v>-1.19</v>
      </c>
      <c r="E15" s="1658">
        <v>7.28</v>
      </c>
      <c r="F15" s="1657">
        <v>7.79</v>
      </c>
      <c r="G15" s="1656">
        <v>-0.50999999999999979</v>
      </c>
      <c r="H15" s="1654">
        <v>7.76</v>
      </c>
      <c r="I15" s="1661">
        <v>4.7</v>
      </c>
      <c r="J15" s="1662">
        <v>3.0599999999999996</v>
      </c>
      <c r="K15" s="1654"/>
      <c r="L15" s="1661"/>
      <c r="M15" s="1660"/>
    </row>
    <row r="16" spans="1:13">
      <c r="A16" s="1659" t="s">
        <v>1035</v>
      </c>
      <c r="B16" s="1658">
        <v>3.65</v>
      </c>
      <c r="C16" s="1657">
        <v>6.3</v>
      </c>
      <c r="D16" s="1656">
        <v>-2.65</v>
      </c>
      <c r="E16" s="1658">
        <v>7.87</v>
      </c>
      <c r="F16" s="1657">
        <v>7.04</v>
      </c>
      <c r="G16" s="1656">
        <v>0.83000000000000007</v>
      </c>
      <c r="H16" s="1654">
        <v>7.41</v>
      </c>
      <c r="I16" s="1661">
        <v>4.3099999999999996</v>
      </c>
      <c r="J16" s="1662">
        <v>3.1000000000000005</v>
      </c>
      <c r="K16" s="1654"/>
      <c r="L16" s="1661"/>
      <c r="M16" s="1660"/>
    </row>
    <row r="17" spans="1:13">
      <c r="A17" s="1659" t="s">
        <v>1034</v>
      </c>
      <c r="B17" s="1658">
        <v>4.1900000000000004</v>
      </c>
      <c r="C17" s="1657">
        <v>6.26</v>
      </c>
      <c r="D17" s="1656">
        <v>-2.0699999999999994</v>
      </c>
      <c r="E17" s="1658">
        <v>8.56</v>
      </c>
      <c r="F17" s="1657">
        <v>7.01</v>
      </c>
      <c r="G17" s="1656">
        <v>1.5500000000000007</v>
      </c>
      <c r="H17" s="1654">
        <v>6.83</v>
      </c>
      <c r="I17" s="1653">
        <v>4.87</v>
      </c>
      <c r="J17" s="1655">
        <v>1.96</v>
      </c>
      <c r="K17" s="1654"/>
      <c r="L17" s="1653"/>
      <c r="M17" s="1652"/>
    </row>
    <row r="18" spans="1:13">
      <c r="A18" s="1659" t="s">
        <v>1033</v>
      </c>
      <c r="B18" s="1658">
        <v>4.1900000000000004</v>
      </c>
      <c r="C18" s="1657">
        <v>5.59</v>
      </c>
      <c r="D18" s="1656">
        <v>-1.3999999999999995</v>
      </c>
      <c r="E18" s="1658">
        <v>8.08</v>
      </c>
      <c r="F18" s="1657">
        <v>6.71</v>
      </c>
      <c r="G18" s="1656">
        <v>1.37</v>
      </c>
      <c r="H18" s="1654">
        <v>7.44</v>
      </c>
      <c r="I18" s="1653">
        <v>7.44</v>
      </c>
      <c r="J18" s="1655">
        <v>0</v>
      </c>
      <c r="K18" s="1654"/>
      <c r="L18" s="1653"/>
      <c r="M18" s="1652"/>
    </row>
    <row r="19" spans="1:13" ht="14.4" thickBot="1">
      <c r="A19" s="1651" t="s">
        <v>1329</v>
      </c>
      <c r="B19" s="1649">
        <v>3.5999999999999996</v>
      </c>
      <c r="C19" s="1649">
        <v>5.85</v>
      </c>
      <c r="D19" s="1649">
        <v>-2.25</v>
      </c>
      <c r="E19" s="1649">
        <v>6.32</v>
      </c>
      <c r="F19" s="1649">
        <v>6.02</v>
      </c>
      <c r="G19" s="1649">
        <v>0.31</v>
      </c>
      <c r="H19" s="1649">
        <v>7.74</v>
      </c>
      <c r="I19" s="1649">
        <v>6.06</v>
      </c>
      <c r="J19" s="1650">
        <v>1.6800000000000004</v>
      </c>
      <c r="K19" s="1649">
        <f>AVERAGE(K7:K18)</f>
        <v>7.8549999999999995</v>
      </c>
      <c r="L19" s="1649">
        <f>AVERAGE(L7:L18)</f>
        <v>5.9249999999999998</v>
      </c>
      <c r="M19" s="1648">
        <f>AVERAGE(M7:M18)</f>
        <v>1.9299999999999997</v>
      </c>
    </row>
    <row r="20" spans="1:13" ht="14.4" thickTop="1">
      <c r="A20" s="1647" t="s">
        <v>1337</v>
      </c>
      <c r="B20" s="1646"/>
      <c r="C20" s="1646"/>
      <c r="D20" s="1646"/>
      <c r="E20" s="1646"/>
      <c r="F20" s="1646"/>
      <c r="G20" s="1646"/>
    </row>
    <row r="21" spans="1:13">
      <c r="A21" s="3059" t="s">
        <v>1336</v>
      </c>
      <c r="B21" s="3059"/>
      <c r="C21" s="3059"/>
      <c r="D21" s="3059"/>
      <c r="G21" s="1645"/>
      <c r="H21" s="1645"/>
      <c r="I21" s="1645"/>
      <c r="J21" s="1645"/>
    </row>
    <row r="22" spans="1:13">
      <c r="A22" s="3059" t="s">
        <v>1335</v>
      </c>
      <c r="B22" s="3059"/>
      <c r="C22" s="3059"/>
      <c r="D22" s="3059"/>
    </row>
  </sheetData>
  <mergeCells count="11">
    <mergeCell ref="A21:D21"/>
    <mergeCell ref="A22:D22"/>
    <mergeCell ref="A5:A6"/>
    <mergeCell ref="B5:D5"/>
    <mergeCell ref="E5:G5"/>
    <mergeCell ref="K5:M5"/>
    <mergeCell ref="A1:M1"/>
    <mergeCell ref="A2:M2"/>
    <mergeCell ref="A3:M3"/>
    <mergeCell ref="A4:M4"/>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workbookViewId="0">
      <selection activeCell="J13" sqref="J13"/>
    </sheetView>
  </sheetViews>
  <sheetFormatPr defaultColWidth="9.109375" defaultRowHeight="14.4"/>
  <cols>
    <col min="1" max="1" width="3.88671875" style="1029" customWidth="1"/>
    <col min="2" max="2" width="5.109375" style="1029" bestFit="1" customWidth="1"/>
    <col min="3" max="3" width="46.5546875" style="1029" bestFit="1" customWidth="1"/>
    <col min="4" max="5" width="13.6640625" style="1029" customWidth="1"/>
    <col min="6" max="6" width="13.6640625" style="1030" customWidth="1"/>
    <col min="7" max="7" width="13.6640625" style="1029" customWidth="1"/>
    <col min="8" max="8" width="12.88671875" style="1029" customWidth="1"/>
    <col min="9" max="9" width="13.6640625" style="1030" customWidth="1"/>
    <col min="10" max="10" width="17.5546875" style="1029" bestFit="1" customWidth="1"/>
    <col min="11" max="11" width="17.109375" style="1029" bestFit="1" customWidth="1"/>
    <col min="12" max="16384" width="9.109375" style="1029"/>
  </cols>
  <sheetData>
    <row r="2" spans="2:12" ht="15.6">
      <c r="B2" s="3450" t="s">
        <v>1284</v>
      </c>
      <c r="C2" s="3450"/>
      <c r="D2" s="3450"/>
      <c r="E2" s="3450"/>
      <c r="F2" s="3450"/>
      <c r="G2" s="3450"/>
      <c r="H2" s="3450"/>
      <c r="I2" s="3450"/>
    </row>
    <row r="3" spans="2:12" ht="15.6">
      <c r="B3" s="3451" t="s">
        <v>1015</v>
      </c>
      <c r="C3" s="3451"/>
      <c r="D3" s="3451"/>
      <c r="E3" s="3451"/>
      <c r="F3" s="3451"/>
      <c r="G3" s="3451"/>
      <c r="H3" s="3451"/>
      <c r="I3" s="3451"/>
    </row>
    <row r="4" spans="2:12" ht="15" thickBot="1">
      <c r="B4" s="3452" t="s">
        <v>123</v>
      </c>
      <c r="C4" s="3452"/>
      <c r="D4" s="3452"/>
      <c r="E4" s="3452"/>
      <c r="F4" s="3452"/>
      <c r="G4" s="3452"/>
      <c r="H4" s="3452"/>
      <c r="I4" s="3452"/>
    </row>
    <row r="5" spans="2:12" ht="16.2" thickTop="1">
      <c r="B5" s="3453" t="s">
        <v>124</v>
      </c>
      <c r="C5" s="3455" t="s">
        <v>1014</v>
      </c>
      <c r="D5" s="3457" t="s">
        <v>1013</v>
      </c>
      <c r="E5" s="3457"/>
      <c r="F5" s="3457"/>
      <c r="G5" s="3458" t="s">
        <v>1012</v>
      </c>
      <c r="H5" s="3459"/>
      <c r="I5" s="3460"/>
    </row>
    <row r="6" spans="2:12" ht="15.6">
      <c r="B6" s="3454"/>
      <c r="C6" s="3456"/>
      <c r="D6" s="1052">
        <v>2022</v>
      </c>
      <c r="E6" s="1055">
        <v>2023</v>
      </c>
      <c r="F6" s="1053">
        <v>2023</v>
      </c>
      <c r="G6" s="1052">
        <v>2022</v>
      </c>
      <c r="H6" s="1055">
        <v>2023</v>
      </c>
      <c r="I6" s="1051">
        <v>2023</v>
      </c>
    </row>
    <row r="7" spans="2:12" ht="15.6">
      <c r="B7" s="1054"/>
      <c r="C7" s="1052"/>
      <c r="D7" s="1052" t="s">
        <v>127</v>
      </c>
      <c r="E7" s="1052" t="s">
        <v>127</v>
      </c>
      <c r="F7" s="1053" t="s">
        <v>505</v>
      </c>
      <c r="G7" s="1052" t="s">
        <v>127</v>
      </c>
      <c r="H7" s="1052" t="s">
        <v>127</v>
      </c>
      <c r="I7" s="1051" t="s">
        <v>505</v>
      </c>
      <c r="K7"/>
      <c r="L7"/>
    </row>
    <row r="8" spans="2:12" ht="24.9" customHeight="1">
      <c r="B8" s="1050">
        <v>1</v>
      </c>
      <c r="C8" s="1049" t="s">
        <v>1011</v>
      </c>
      <c r="D8" s="1048">
        <v>60545</v>
      </c>
      <c r="E8" s="1048">
        <v>60350</v>
      </c>
      <c r="F8" s="1047">
        <v>59780</v>
      </c>
      <c r="G8" s="1046">
        <v>139234.08278391868</v>
      </c>
      <c r="H8" s="1046">
        <v>135763.4395643099</v>
      </c>
      <c r="I8" s="1045">
        <v>136029.26133312355</v>
      </c>
      <c r="J8" s="249"/>
      <c r="K8" s="1044"/>
      <c r="L8"/>
    </row>
    <row r="9" spans="2:12" ht="24.9" customHeight="1">
      <c r="B9" s="80">
        <v>2</v>
      </c>
      <c r="C9" s="1041" t="s">
        <v>1010</v>
      </c>
      <c r="D9" s="1040">
        <v>157</v>
      </c>
      <c r="E9" s="1040">
        <v>165</v>
      </c>
      <c r="F9" s="1039">
        <v>172</v>
      </c>
      <c r="G9" s="1038">
        <v>76.075964390000038</v>
      </c>
      <c r="H9" s="1038">
        <v>39.271998490000009</v>
      </c>
      <c r="I9" s="1037">
        <v>39.387274550000029</v>
      </c>
      <c r="J9" s="249"/>
      <c r="K9" s="1043"/>
      <c r="L9"/>
    </row>
    <row r="10" spans="2:12" ht="24.9" customHeight="1">
      <c r="B10" s="80">
        <v>3</v>
      </c>
      <c r="C10" s="1041" t="s">
        <v>1009</v>
      </c>
      <c r="D10" s="1040">
        <v>952</v>
      </c>
      <c r="E10" s="1040">
        <v>898</v>
      </c>
      <c r="F10" s="1039">
        <v>879</v>
      </c>
      <c r="G10" s="1038">
        <v>564.24469895000027</v>
      </c>
      <c r="H10" s="1038">
        <v>420.86105908000002</v>
      </c>
      <c r="I10" s="1037">
        <v>397.63467782000009</v>
      </c>
      <c r="J10" s="249"/>
      <c r="K10"/>
      <c r="L10"/>
    </row>
    <row r="11" spans="2:12" ht="24.9" customHeight="1">
      <c r="B11" s="80">
        <v>4</v>
      </c>
      <c r="C11" s="1041" t="s">
        <v>1008</v>
      </c>
      <c r="D11" s="1040">
        <v>84001</v>
      </c>
      <c r="E11" s="1040">
        <v>82718</v>
      </c>
      <c r="F11" s="1039">
        <v>82323</v>
      </c>
      <c r="G11" s="1038">
        <v>70996.06192296854</v>
      </c>
      <c r="H11" s="1038">
        <v>58382.912412647718</v>
      </c>
      <c r="I11" s="1037">
        <v>56578.518705610826</v>
      </c>
      <c r="J11" s="249"/>
      <c r="K11"/>
      <c r="L11"/>
    </row>
    <row r="12" spans="2:12" ht="24.9" customHeight="1">
      <c r="B12" s="80">
        <v>5</v>
      </c>
      <c r="C12" s="1041" t="s">
        <v>1007</v>
      </c>
      <c r="D12" s="1040">
        <v>1097</v>
      </c>
      <c r="E12" s="1040">
        <v>1015</v>
      </c>
      <c r="F12" s="1039">
        <v>998</v>
      </c>
      <c r="G12" s="1038">
        <v>582.34222627000054</v>
      </c>
      <c r="H12" s="1038">
        <v>431.44287356250032</v>
      </c>
      <c r="I12" s="1037">
        <v>414.08084222249914</v>
      </c>
      <c r="J12" s="249"/>
      <c r="K12"/>
      <c r="L12"/>
    </row>
    <row r="13" spans="2:12" ht="24.9" customHeight="1">
      <c r="B13" s="80">
        <v>6</v>
      </c>
      <c r="C13" s="1041" t="s">
        <v>1006</v>
      </c>
      <c r="D13" s="1040">
        <v>148</v>
      </c>
      <c r="E13" s="1040">
        <v>121</v>
      </c>
      <c r="F13" s="1039">
        <v>122</v>
      </c>
      <c r="G13" s="1038">
        <v>36.516808330000011</v>
      </c>
      <c r="H13" s="1038">
        <v>29.733334280000015</v>
      </c>
      <c r="I13" s="1037">
        <v>29.681290530000005</v>
      </c>
      <c r="J13" s="249"/>
      <c r="K13" s="1042"/>
      <c r="L13"/>
    </row>
    <row r="14" spans="2:12" ht="24.9" customHeight="1">
      <c r="B14" s="80">
        <v>7</v>
      </c>
      <c r="C14" s="1041" t="s">
        <v>1005</v>
      </c>
      <c r="D14" s="1040">
        <v>208</v>
      </c>
      <c r="E14" s="1040">
        <v>181</v>
      </c>
      <c r="F14" s="1039">
        <v>176</v>
      </c>
      <c r="G14" s="1038">
        <v>32.303511119999975</v>
      </c>
      <c r="H14" s="1038">
        <v>17.419013159999999</v>
      </c>
      <c r="I14" s="1037">
        <v>15.72099892</v>
      </c>
      <c r="J14" s="249"/>
      <c r="K14"/>
      <c r="L14"/>
    </row>
    <row r="15" spans="2:12" ht="24.9" customHeight="1">
      <c r="B15" s="80">
        <v>8</v>
      </c>
      <c r="C15" s="1041" t="s">
        <v>1004</v>
      </c>
      <c r="D15" s="1040">
        <v>255</v>
      </c>
      <c r="E15" s="1040">
        <v>280</v>
      </c>
      <c r="F15" s="1039">
        <v>253</v>
      </c>
      <c r="G15" s="1038">
        <v>2358.5119593799996</v>
      </c>
      <c r="H15" s="1038">
        <v>1965.1402219199997</v>
      </c>
      <c r="I15" s="1037">
        <v>2087.9415017200004</v>
      </c>
      <c r="J15" s="249"/>
      <c r="K15"/>
      <c r="L15"/>
    </row>
    <row r="16" spans="2:12" ht="24.9" customHeight="1">
      <c r="B16" s="80">
        <v>9</v>
      </c>
      <c r="C16" s="1041" t="s">
        <v>1003</v>
      </c>
      <c r="D16" s="1040">
        <v>2</v>
      </c>
      <c r="E16" s="1040">
        <v>2</v>
      </c>
      <c r="F16" s="1039">
        <v>2</v>
      </c>
      <c r="G16" s="1038">
        <v>0.26144642000000001</v>
      </c>
      <c r="H16" s="1038">
        <v>0.18315042000000001</v>
      </c>
      <c r="I16" s="1037">
        <v>0.17557165999999999</v>
      </c>
      <c r="J16" s="249"/>
      <c r="K16"/>
      <c r="L16"/>
    </row>
    <row r="17" spans="2:12" ht="24.9" customHeight="1">
      <c r="B17" s="80">
        <v>10</v>
      </c>
      <c r="C17" s="1041" t="s">
        <v>1002</v>
      </c>
      <c r="D17" s="1040">
        <v>28</v>
      </c>
      <c r="E17" s="1040">
        <v>48</v>
      </c>
      <c r="F17" s="1039">
        <v>53</v>
      </c>
      <c r="G17" s="1038">
        <v>8.8732060999999955</v>
      </c>
      <c r="H17" s="1038">
        <v>10.855559210000001</v>
      </c>
      <c r="I17" s="1037">
        <v>26.883803879999999</v>
      </c>
      <c r="J17" s="249"/>
      <c r="K17"/>
      <c r="L17"/>
    </row>
    <row r="18" spans="2:12" ht="24.9" customHeight="1" thickBot="1">
      <c r="B18" s="3446" t="s">
        <v>308</v>
      </c>
      <c r="C18" s="3447"/>
      <c r="D18" s="1036">
        <v>147393</v>
      </c>
      <c r="E18" s="1036">
        <v>145778</v>
      </c>
      <c r="F18" s="1035">
        <v>144758</v>
      </c>
      <c r="G18" s="1034">
        <v>213889.27452784724</v>
      </c>
      <c r="H18" s="1034">
        <v>197061.25918708011</v>
      </c>
      <c r="I18" s="1033">
        <v>195619.28600003687</v>
      </c>
      <c r="J18" s="249"/>
      <c r="K18" s="1032"/>
      <c r="L18"/>
    </row>
    <row r="19" spans="2:12" ht="23.25" customHeight="1" thickTop="1">
      <c r="B19" s="3448"/>
      <c r="C19" s="3448"/>
      <c r="D19" s="3448"/>
      <c r="E19" s="3448"/>
      <c r="F19" s="3448"/>
      <c r="G19" s="3448"/>
      <c r="H19" s="3448"/>
      <c r="I19" s="3448"/>
      <c r="J19" s="249"/>
      <c r="K19"/>
      <c r="L19"/>
    </row>
    <row r="20" spans="2:12" ht="15.6">
      <c r="B20" s="3449"/>
      <c r="C20" s="3449"/>
      <c r="D20" s="3449"/>
      <c r="E20" s="3449"/>
      <c r="F20" s="3449"/>
      <c r="G20" s="3449"/>
      <c r="H20" s="3449"/>
      <c r="I20" s="3449"/>
      <c r="J20" s="249"/>
    </row>
    <row r="21" spans="2:12">
      <c r="F21" s="1031"/>
      <c r="G21" s="1031"/>
      <c r="H21" s="1031"/>
      <c r="I21" s="1031"/>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3"/>
  <sheetViews>
    <sheetView view="pageBreakPreview" zoomScaleSheetLayoutView="100" workbookViewId="0">
      <selection activeCell="L21" sqref="L21"/>
    </sheetView>
  </sheetViews>
  <sheetFormatPr defaultColWidth="9.109375" defaultRowHeight="13.8"/>
  <cols>
    <col min="1" max="1" width="2.33203125" style="1056" customWidth="1"/>
    <col min="2" max="2" width="44.44140625" style="1056" customWidth="1"/>
    <col min="3" max="3" width="12.6640625" style="1056" bestFit="1" customWidth="1"/>
    <col min="4" max="7" width="14.5546875" style="1056" bestFit="1" customWidth="1"/>
    <col min="8" max="8" width="12.88671875" style="1056" bestFit="1" customWidth="1"/>
    <col min="9" max="9" width="9.109375" style="1056"/>
    <col min="10" max="10" width="12.88671875" style="1056" bestFit="1" customWidth="1"/>
    <col min="11" max="16384" width="9.109375" style="1056"/>
  </cols>
  <sheetData>
    <row r="1" spans="2:11" ht="15.6">
      <c r="B1" s="3324" t="s">
        <v>1031</v>
      </c>
      <c r="C1" s="3324"/>
      <c r="D1" s="3324"/>
      <c r="E1" s="3324"/>
      <c r="F1" s="3324"/>
      <c r="G1" s="3324"/>
    </row>
    <row r="2" spans="2:11" ht="15.6">
      <c r="B2" s="3462" t="s">
        <v>1030</v>
      </c>
      <c r="C2" s="3462"/>
      <c r="D2" s="3462"/>
      <c r="E2" s="3462"/>
      <c r="F2" s="3462"/>
      <c r="G2" s="3462"/>
    </row>
    <row r="3" spans="2:11" ht="14.4" thickBot="1">
      <c r="B3" s="3463" t="s">
        <v>368</v>
      </c>
      <c r="C3" s="3463"/>
      <c r="D3" s="3463"/>
      <c r="E3" s="3463"/>
      <c r="F3" s="3463"/>
      <c r="G3" s="3463"/>
    </row>
    <row r="4" spans="2:11" ht="16.2" thickTop="1">
      <c r="B4" s="3464" t="s">
        <v>1029</v>
      </c>
      <c r="C4" s="3466" t="s">
        <v>72</v>
      </c>
      <c r="D4" s="3466" t="s">
        <v>216</v>
      </c>
      <c r="E4" s="3466" t="s">
        <v>418</v>
      </c>
      <c r="F4" s="3468" t="s">
        <v>500</v>
      </c>
      <c r="G4" s="3469"/>
    </row>
    <row r="5" spans="2:11" ht="16.2" thickBot="1">
      <c r="B5" s="3465"/>
      <c r="C5" s="3467"/>
      <c r="D5" s="3467"/>
      <c r="E5" s="3467"/>
      <c r="F5" s="1074" t="s">
        <v>418</v>
      </c>
      <c r="G5" s="1074" t="s">
        <v>458</v>
      </c>
    </row>
    <row r="6" spans="2:11" ht="16.2" thickBot="1">
      <c r="B6" s="1061" t="s">
        <v>1028</v>
      </c>
      <c r="C6" s="1060">
        <v>438277.1</v>
      </c>
      <c r="D6" s="1060">
        <v>9702410</v>
      </c>
      <c r="E6" s="1060">
        <v>5518186.1999999993</v>
      </c>
      <c r="F6" s="1059">
        <f>SUM(F7:F11)</f>
        <v>1780024.5</v>
      </c>
      <c r="G6" s="1073">
        <f>SUM(G7:G11)</f>
        <v>238394.81453944999</v>
      </c>
      <c r="H6" s="1057"/>
    </row>
    <row r="7" spans="2:11" ht="15.6">
      <c r="B7" s="1064" t="s">
        <v>1027</v>
      </c>
      <c r="C7" s="1065">
        <v>50000</v>
      </c>
      <c r="D7" s="1065">
        <v>270000</v>
      </c>
      <c r="E7" s="1065">
        <v>316500</v>
      </c>
      <c r="F7" s="1062">
        <v>70000</v>
      </c>
      <c r="G7" s="1067">
        <v>0</v>
      </c>
      <c r="I7" s="210"/>
    </row>
    <row r="8" spans="2:11" ht="15.6">
      <c r="B8" s="1064" t="s">
        <v>1026</v>
      </c>
      <c r="C8" s="1063">
        <v>0</v>
      </c>
      <c r="D8" s="1063">
        <v>55915.899999999994</v>
      </c>
      <c r="E8" s="1063">
        <v>89700</v>
      </c>
      <c r="F8" s="1062">
        <v>14850</v>
      </c>
      <c r="G8" s="1062">
        <v>0</v>
      </c>
      <c r="J8" s="1057"/>
    </row>
    <row r="9" spans="2:11" ht="15.6">
      <c r="B9" s="1064" t="s">
        <v>1025</v>
      </c>
      <c r="C9" s="1065">
        <v>17937.099999999999</v>
      </c>
      <c r="D9" s="1065">
        <v>206388</v>
      </c>
      <c r="E9" s="1065">
        <v>97972.6</v>
      </c>
      <c r="F9" s="1062">
        <v>41570</v>
      </c>
      <c r="G9" s="1062">
        <v>0</v>
      </c>
    </row>
    <row r="10" spans="2:11" ht="15.6">
      <c r="B10" s="1064" t="s">
        <v>1024</v>
      </c>
      <c r="C10" s="1072">
        <v>370340</v>
      </c>
      <c r="D10" s="1065">
        <v>9170106.0999999996</v>
      </c>
      <c r="E10" s="1065">
        <v>2727112.3</v>
      </c>
      <c r="F10" s="1062">
        <v>1653604.5</v>
      </c>
      <c r="G10" s="1062">
        <v>1200</v>
      </c>
    </row>
    <row r="11" spans="2:11" ht="16.2" thickBot="1">
      <c r="B11" s="1064" t="s">
        <v>1023</v>
      </c>
      <c r="C11" s="1063">
        <v>0</v>
      </c>
      <c r="D11" s="1063">
        <v>0</v>
      </c>
      <c r="E11" s="1063">
        <v>2286901.2999999998</v>
      </c>
      <c r="F11" s="1071">
        <v>0</v>
      </c>
      <c r="G11" s="1070">
        <v>237194.81453944999</v>
      </c>
    </row>
    <row r="12" spans="2:11" ht="16.2" thickBot="1">
      <c r="B12" s="1061" t="s">
        <v>1022</v>
      </c>
      <c r="C12" s="1060">
        <v>303290</v>
      </c>
      <c r="D12" s="1060">
        <v>60000</v>
      </c>
      <c r="E12" s="1060">
        <v>108200</v>
      </c>
      <c r="F12" s="1069">
        <f>SUM(F13:F16)</f>
        <v>0</v>
      </c>
      <c r="G12" s="1068">
        <f>SUM(G13:G15)</f>
        <v>0</v>
      </c>
      <c r="K12" s="210"/>
    </row>
    <row r="13" spans="2:11" ht="15.6">
      <c r="B13" s="1064" t="s">
        <v>1021</v>
      </c>
      <c r="C13" s="1065">
        <v>109540</v>
      </c>
      <c r="D13" s="1065">
        <v>28350</v>
      </c>
      <c r="E13" s="1065">
        <v>88200</v>
      </c>
      <c r="F13" s="1062" t="s">
        <v>73</v>
      </c>
      <c r="G13" s="1067">
        <v>0</v>
      </c>
      <c r="I13" s="1066"/>
    </row>
    <row r="14" spans="2:11" ht="15.6">
      <c r="B14" s="1064" t="s">
        <v>1020</v>
      </c>
      <c r="C14" s="1063">
        <v>0</v>
      </c>
      <c r="D14" s="1063">
        <v>0</v>
      </c>
      <c r="E14" s="1063">
        <v>0</v>
      </c>
      <c r="F14" s="1062" t="s">
        <v>73</v>
      </c>
      <c r="G14" s="1062">
        <v>0</v>
      </c>
      <c r="I14" s="210"/>
      <c r="K14" s="210"/>
    </row>
    <row r="15" spans="2:11" ht="15.6">
      <c r="B15" s="1064" t="s">
        <v>1019</v>
      </c>
      <c r="C15" s="1065">
        <v>193750</v>
      </c>
      <c r="D15" s="1065">
        <v>31650</v>
      </c>
      <c r="E15" s="1065">
        <v>20000</v>
      </c>
      <c r="F15" s="1062" t="s">
        <v>73</v>
      </c>
      <c r="G15" s="1062">
        <v>0</v>
      </c>
      <c r="I15" s="210"/>
    </row>
    <row r="16" spans="2:11" ht="16.2" thickBot="1">
      <c r="B16" s="1064" t="s">
        <v>1018</v>
      </c>
      <c r="C16" s="1063">
        <v>0</v>
      </c>
      <c r="D16" s="1063">
        <v>0</v>
      </c>
      <c r="E16" s="1063">
        <v>0</v>
      </c>
      <c r="F16" s="1062" t="s">
        <v>73</v>
      </c>
      <c r="G16" s="1062">
        <v>0</v>
      </c>
    </row>
    <row r="17" spans="2:7" ht="16.2" thickBot="1">
      <c r="B17" s="1061" t="s">
        <v>1017</v>
      </c>
      <c r="C17" s="1060">
        <v>134987.09999999998</v>
      </c>
      <c r="D17" s="1060">
        <v>9642410</v>
      </c>
      <c r="E17" s="1060">
        <v>5409986.1999999993</v>
      </c>
      <c r="F17" s="1059">
        <f>F6-F12</f>
        <v>1780024.5</v>
      </c>
      <c r="G17" s="1058">
        <f>G6-G12</f>
        <v>238394.81453944999</v>
      </c>
    </row>
    <row r="18" spans="2:7">
      <c r="B18" s="3461" t="s">
        <v>1016</v>
      </c>
      <c r="C18" s="3461"/>
      <c r="D18" s="3461"/>
      <c r="E18" s="3461"/>
      <c r="F18" s="3461"/>
      <c r="G18" s="3461"/>
    </row>
    <row r="20" spans="2:7">
      <c r="C20" s="1057"/>
      <c r="D20" s="1057"/>
      <c r="E20" s="1057"/>
    </row>
    <row r="22" spans="2:7">
      <c r="E22" s="1057"/>
      <c r="F22" s="1057"/>
    </row>
    <row r="23" spans="2:7">
      <c r="F23" s="1057"/>
      <c r="G23" s="1057"/>
    </row>
  </sheetData>
  <mergeCells count="9">
    <mergeCell ref="B18:G18"/>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2"/>
  <sheetViews>
    <sheetView view="pageBreakPreview" zoomScaleSheetLayoutView="100" workbookViewId="0">
      <selection sqref="A1:I181"/>
    </sheetView>
  </sheetViews>
  <sheetFormatPr defaultRowHeight="15.6"/>
  <cols>
    <col min="1" max="1" width="11.5546875" style="1075" bestFit="1" customWidth="1"/>
    <col min="2" max="2" width="13.44140625" style="1075" bestFit="1" customWidth="1"/>
    <col min="3" max="3" width="15.109375" style="1075" bestFit="1" customWidth="1"/>
    <col min="4" max="4" width="16.88671875" style="1075" bestFit="1" customWidth="1"/>
    <col min="5" max="5" width="15.109375" style="1075" bestFit="1" customWidth="1"/>
    <col min="6" max="6" width="14.88671875" style="1075" bestFit="1" customWidth="1"/>
    <col min="7" max="7" width="15.109375" style="1075" bestFit="1" customWidth="1"/>
    <col min="8" max="8" width="17.5546875" style="1075" bestFit="1" customWidth="1"/>
    <col min="9" max="9" width="15.109375" style="1075" bestFit="1" customWidth="1"/>
    <col min="10" max="10" width="13.6640625" style="1075" bestFit="1" customWidth="1"/>
    <col min="11" max="11" width="11.88671875" style="1075" bestFit="1" customWidth="1"/>
    <col min="12" max="12" width="10.5546875" style="1075" bestFit="1" customWidth="1"/>
    <col min="13" max="13" width="12.6640625" style="1075" bestFit="1" customWidth="1"/>
    <col min="14" max="223" width="8.88671875" style="1075"/>
    <col min="224" max="224" width="18.6640625" style="1075" customWidth="1"/>
    <col min="225" max="225" width="18.44140625" style="1075" customWidth="1"/>
    <col min="226" max="226" width="19.5546875" style="1075" customWidth="1"/>
    <col min="227" max="227" width="11.6640625" style="1075" bestFit="1" customWidth="1"/>
    <col min="228" max="228" width="19.5546875" style="1075" bestFit="1" customWidth="1"/>
    <col min="229" max="229" width="13" style="1075" bestFit="1" customWidth="1"/>
    <col min="230" max="230" width="19.5546875" style="1075" bestFit="1" customWidth="1"/>
    <col min="231" max="231" width="11.88671875" style="1075" bestFit="1" customWidth="1"/>
    <col min="232" max="232" width="19.5546875" style="1075" bestFit="1" customWidth="1"/>
    <col min="233" max="233" width="14" style="1075" bestFit="1" customWidth="1"/>
    <col min="234" max="234" width="19.5546875" style="1075" bestFit="1" customWidth="1"/>
    <col min="235" max="236" width="14.44140625" style="1075" customWidth="1"/>
    <col min="237" max="237" width="11.5546875" style="1075" bestFit="1" customWidth="1"/>
    <col min="238" max="479" width="8.88671875" style="1075"/>
    <col min="480" max="480" width="18.6640625" style="1075" customWidth="1"/>
    <col min="481" max="481" width="18.44140625" style="1075" customWidth="1"/>
    <col min="482" max="482" width="19.5546875" style="1075" customWidth="1"/>
    <col min="483" max="483" width="11.6640625" style="1075" bestFit="1" customWidth="1"/>
    <col min="484" max="484" width="19.5546875" style="1075" bestFit="1" customWidth="1"/>
    <col min="485" max="485" width="13" style="1075" bestFit="1" customWidth="1"/>
    <col min="486" max="486" width="19.5546875" style="1075" bestFit="1" customWidth="1"/>
    <col min="487" max="487" width="11.88671875" style="1075" bestFit="1" customWidth="1"/>
    <col min="488" max="488" width="19.5546875" style="1075" bestFit="1" customWidth="1"/>
    <col min="489" max="489" width="14" style="1075" bestFit="1" customWidth="1"/>
    <col min="490" max="490" width="19.5546875" style="1075" bestFit="1" customWidth="1"/>
    <col min="491" max="492" width="14.44140625" style="1075" customWidth="1"/>
    <col min="493" max="493" width="11.5546875" style="1075" bestFit="1" customWidth="1"/>
    <col min="494" max="735" width="8.88671875" style="1075"/>
    <col min="736" max="736" width="18.6640625" style="1075" customWidth="1"/>
    <col min="737" max="737" width="18.44140625" style="1075" customWidth="1"/>
    <col min="738" max="738" width="19.5546875" style="1075" customWidth="1"/>
    <col min="739" max="739" width="11.6640625" style="1075" bestFit="1" customWidth="1"/>
    <col min="740" max="740" width="19.5546875" style="1075" bestFit="1" customWidth="1"/>
    <col min="741" max="741" width="13" style="1075" bestFit="1" customWidth="1"/>
    <col min="742" max="742" width="19.5546875" style="1075" bestFit="1" customWidth="1"/>
    <col min="743" max="743" width="11.88671875" style="1075" bestFit="1" customWidth="1"/>
    <col min="744" max="744" width="19.5546875" style="1075" bestFit="1" customWidth="1"/>
    <col min="745" max="745" width="14" style="1075" bestFit="1" customWidth="1"/>
    <col min="746" max="746" width="19.5546875" style="1075" bestFit="1" customWidth="1"/>
    <col min="747" max="748" width="14.44140625" style="1075" customWidth="1"/>
    <col min="749" max="749" width="11.5546875" style="1075" bestFit="1" customWidth="1"/>
    <col min="750" max="991" width="8.88671875" style="1075"/>
    <col min="992" max="992" width="18.6640625" style="1075" customWidth="1"/>
    <col min="993" max="993" width="18.44140625" style="1075" customWidth="1"/>
    <col min="994" max="994" width="19.5546875" style="1075" customWidth="1"/>
    <col min="995" max="995" width="11.6640625" style="1075" bestFit="1" customWidth="1"/>
    <col min="996" max="996" width="19.5546875" style="1075" bestFit="1" customWidth="1"/>
    <col min="997" max="997" width="13" style="1075" bestFit="1" customWidth="1"/>
    <col min="998" max="998" width="19.5546875" style="1075" bestFit="1" customWidth="1"/>
    <col min="999" max="999" width="11.88671875" style="1075" bestFit="1" customWidth="1"/>
    <col min="1000" max="1000" width="19.5546875" style="1075" bestFit="1" customWidth="1"/>
    <col min="1001" max="1001" width="14" style="1075" bestFit="1" customWidth="1"/>
    <col min="1002" max="1002" width="19.5546875" style="1075" bestFit="1" customWidth="1"/>
    <col min="1003" max="1004" width="14.44140625" style="1075" customWidth="1"/>
    <col min="1005" max="1005" width="11.5546875" style="1075" bestFit="1" customWidth="1"/>
    <col min="1006" max="1247" width="8.88671875" style="1075"/>
    <col min="1248" max="1248" width="18.6640625" style="1075" customWidth="1"/>
    <col min="1249" max="1249" width="18.44140625" style="1075" customWidth="1"/>
    <col min="1250" max="1250" width="19.5546875" style="1075" customWidth="1"/>
    <col min="1251" max="1251" width="11.6640625" style="1075" bestFit="1" customWidth="1"/>
    <col min="1252" max="1252" width="19.5546875" style="1075" bestFit="1" customWidth="1"/>
    <col min="1253" max="1253" width="13" style="1075" bestFit="1" customWidth="1"/>
    <col min="1254" max="1254" width="19.5546875" style="1075" bestFit="1" customWidth="1"/>
    <col min="1255" max="1255" width="11.88671875" style="1075" bestFit="1" customWidth="1"/>
    <col min="1256" max="1256" width="19.5546875" style="1075" bestFit="1" customWidth="1"/>
    <col min="1257" max="1257" width="14" style="1075" bestFit="1" customWidth="1"/>
    <col min="1258" max="1258" width="19.5546875" style="1075" bestFit="1" customWidth="1"/>
    <col min="1259" max="1260" width="14.44140625" style="1075" customWidth="1"/>
    <col min="1261" max="1261" width="11.5546875" style="1075" bestFit="1" customWidth="1"/>
    <col min="1262" max="1503" width="8.88671875" style="1075"/>
    <col min="1504" max="1504" width="18.6640625" style="1075" customWidth="1"/>
    <col min="1505" max="1505" width="18.44140625" style="1075" customWidth="1"/>
    <col min="1506" max="1506" width="19.5546875" style="1075" customWidth="1"/>
    <col min="1507" max="1507" width="11.6640625" style="1075" bestFit="1" customWidth="1"/>
    <col min="1508" max="1508" width="19.5546875" style="1075" bestFit="1" customWidth="1"/>
    <col min="1509" max="1509" width="13" style="1075" bestFit="1" customWidth="1"/>
    <col min="1510" max="1510" width="19.5546875" style="1075" bestFit="1" customWidth="1"/>
    <col min="1511" max="1511" width="11.88671875" style="1075" bestFit="1" customWidth="1"/>
    <col min="1512" max="1512" width="19.5546875" style="1075" bestFit="1" customWidth="1"/>
    <col min="1513" max="1513" width="14" style="1075" bestFit="1" customWidth="1"/>
    <col min="1514" max="1514" width="19.5546875" style="1075" bestFit="1" customWidth="1"/>
    <col min="1515" max="1516" width="14.44140625" style="1075" customWidth="1"/>
    <col min="1517" max="1517" width="11.5546875" style="1075" bestFit="1" customWidth="1"/>
    <col min="1518" max="1759" width="8.88671875" style="1075"/>
    <col min="1760" max="1760" width="18.6640625" style="1075" customWidth="1"/>
    <col min="1761" max="1761" width="18.44140625" style="1075" customWidth="1"/>
    <col min="1762" max="1762" width="19.5546875" style="1075" customWidth="1"/>
    <col min="1763" max="1763" width="11.6640625" style="1075" bestFit="1" customWidth="1"/>
    <col min="1764" max="1764" width="19.5546875" style="1075" bestFit="1" customWidth="1"/>
    <col min="1765" max="1765" width="13" style="1075" bestFit="1" customWidth="1"/>
    <col min="1766" max="1766" width="19.5546875" style="1075" bestFit="1" customWidth="1"/>
    <col min="1767" max="1767" width="11.88671875" style="1075" bestFit="1" customWidth="1"/>
    <col min="1768" max="1768" width="19.5546875" style="1075" bestFit="1" customWidth="1"/>
    <col min="1769" max="1769" width="14" style="1075" bestFit="1" customWidth="1"/>
    <col min="1770" max="1770" width="19.5546875" style="1075" bestFit="1" customWidth="1"/>
    <col min="1771" max="1772" width="14.44140625" style="1075" customWidth="1"/>
    <col min="1773" max="1773" width="11.5546875" style="1075" bestFit="1" customWidth="1"/>
    <col min="1774" max="2015" width="8.88671875" style="1075"/>
    <col min="2016" max="2016" width="18.6640625" style="1075" customWidth="1"/>
    <col min="2017" max="2017" width="18.44140625" style="1075" customWidth="1"/>
    <col min="2018" max="2018" width="19.5546875" style="1075" customWidth="1"/>
    <col min="2019" max="2019" width="11.6640625" style="1075" bestFit="1" customWidth="1"/>
    <col min="2020" max="2020" width="19.5546875" style="1075" bestFit="1" customWidth="1"/>
    <col min="2021" max="2021" width="13" style="1075" bestFit="1" customWidth="1"/>
    <col min="2022" max="2022" width="19.5546875" style="1075" bestFit="1" customWidth="1"/>
    <col min="2023" max="2023" width="11.88671875" style="1075" bestFit="1" customWidth="1"/>
    <col min="2024" max="2024" width="19.5546875" style="1075" bestFit="1" customWidth="1"/>
    <col min="2025" max="2025" width="14" style="1075" bestFit="1" customWidth="1"/>
    <col min="2026" max="2026" width="19.5546875" style="1075" bestFit="1" customWidth="1"/>
    <col min="2027" max="2028" width="14.44140625" style="1075" customWidth="1"/>
    <col min="2029" max="2029" width="11.5546875" style="1075" bestFit="1" customWidth="1"/>
    <col min="2030" max="2271" width="8.88671875" style="1075"/>
    <col min="2272" max="2272" width="18.6640625" style="1075" customWidth="1"/>
    <col min="2273" max="2273" width="18.44140625" style="1075" customWidth="1"/>
    <col min="2274" max="2274" width="19.5546875" style="1075" customWidth="1"/>
    <col min="2275" max="2275" width="11.6640625" style="1075" bestFit="1" customWidth="1"/>
    <col min="2276" max="2276" width="19.5546875" style="1075" bestFit="1" customWidth="1"/>
    <col min="2277" max="2277" width="13" style="1075" bestFit="1" customWidth="1"/>
    <col min="2278" max="2278" width="19.5546875" style="1075" bestFit="1" customWidth="1"/>
    <col min="2279" max="2279" width="11.88671875" style="1075" bestFit="1" customWidth="1"/>
    <col min="2280" max="2280" width="19.5546875" style="1075" bestFit="1" customWidth="1"/>
    <col min="2281" max="2281" width="14" style="1075" bestFit="1" customWidth="1"/>
    <col min="2282" max="2282" width="19.5546875" style="1075" bestFit="1" customWidth="1"/>
    <col min="2283" max="2284" width="14.44140625" style="1075" customWidth="1"/>
    <col min="2285" max="2285" width="11.5546875" style="1075" bestFit="1" customWidth="1"/>
    <col min="2286" max="2527" width="8.88671875" style="1075"/>
    <col min="2528" max="2528" width="18.6640625" style="1075" customWidth="1"/>
    <col min="2529" max="2529" width="18.44140625" style="1075" customWidth="1"/>
    <col min="2530" max="2530" width="19.5546875" style="1075" customWidth="1"/>
    <col min="2531" max="2531" width="11.6640625" style="1075" bestFit="1" customWidth="1"/>
    <col min="2532" max="2532" width="19.5546875" style="1075" bestFit="1" customWidth="1"/>
    <col min="2533" max="2533" width="13" style="1075" bestFit="1" customWidth="1"/>
    <col min="2534" max="2534" width="19.5546875" style="1075" bestFit="1" customWidth="1"/>
    <col min="2535" max="2535" width="11.88671875" style="1075" bestFit="1" customWidth="1"/>
    <col min="2536" max="2536" width="19.5546875" style="1075" bestFit="1" customWidth="1"/>
    <col min="2537" max="2537" width="14" style="1075" bestFit="1" customWidth="1"/>
    <col min="2538" max="2538" width="19.5546875" style="1075" bestFit="1" customWidth="1"/>
    <col min="2539" max="2540" width="14.44140625" style="1075" customWidth="1"/>
    <col min="2541" max="2541" width="11.5546875" style="1075" bestFit="1" customWidth="1"/>
    <col min="2542" max="2783" width="8.88671875" style="1075"/>
    <col min="2784" max="2784" width="18.6640625" style="1075" customWidth="1"/>
    <col min="2785" max="2785" width="18.44140625" style="1075" customWidth="1"/>
    <col min="2786" max="2786" width="19.5546875" style="1075" customWidth="1"/>
    <col min="2787" max="2787" width="11.6640625" style="1075" bestFit="1" customWidth="1"/>
    <col min="2788" max="2788" width="19.5546875" style="1075" bestFit="1" customWidth="1"/>
    <col min="2789" max="2789" width="13" style="1075" bestFit="1" customWidth="1"/>
    <col min="2790" max="2790" width="19.5546875" style="1075" bestFit="1" customWidth="1"/>
    <col min="2791" max="2791" width="11.88671875" style="1075" bestFit="1" customWidth="1"/>
    <col min="2792" max="2792" width="19.5546875" style="1075" bestFit="1" customWidth="1"/>
    <col min="2793" max="2793" width="14" style="1075" bestFit="1" customWidth="1"/>
    <col min="2794" max="2794" width="19.5546875" style="1075" bestFit="1" customWidth="1"/>
    <col min="2795" max="2796" width="14.44140625" style="1075" customWidth="1"/>
    <col min="2797" max="2797" width="11.5546875" style="1075" bestFit="1" customWidth="1"/>
    <col min="2798" max="3039" width="8.88671875" style="1075"/>
    <col min="3040" max="3040" width="18.6640625" style="1075" customWidth="1"/>
    <col min="3041" max="3041" width="18.44140625" style="1075" customWidth="1"/>
    <col min="3042" max="3042" width="19.5546875" style="1075" customWidth="1"/>
    <col min="3043" max="3043" width="11.6640625" style="1075" bestFit="1" customWidth="1"/>
    <col min="3044" max="3044" width="19.5546875" style="1075" bestFit="1" customWidth="1"/>
    <col min="3045" max="3045" width="13" style="1075" bestFit="1" customWidth="1"/>
    <col min="3046" max="3046" width="19.5546875" style="1075" bestFit="1" customWidth="1"/>
    <col min="3047" max="3047" width="11.88671875" style="1075" bestFit="1" customWidth="1"/>
    <col min="3048" max="3048" width="19.5546875" style="1075" bestFit="1" customWidth="1"/>
    <col min="3049" max="3049" width="14" style="1075" bestFit="1" customWidth="1"/>
    <col min="3050" max="3050" width="19.5546875" style="1075" bestFit="1" customWidth="1"/>
    <col min="3051" max="3052" width="14.44140625" style="1075" customWidth="1"/>
    <col min="3053" max="3053" width="11.5546875" style="1075" bestFit="1" customWidth="1"/>
    <col min="3054" max="3295" width="8.88671875" style="1075"/>
    <col min="3296" max="3296" width="18.6640625" style="1075" customWidth="1"/>
    <col min="3297" max="3297" width="18.44140625" style="1075" customWidth="1"/>
    <col min="3298" max="3298" width="19.5546875" style="1075" customWidth="1"/>
    <col min="3299" max="3299" width="11.6640625" style="1075" bestFit="1" customWidth="1"/>
    <col min="3300" max="3300" width="19.5546875" style="1075" bestFit="1" customWidth="1"/>
    <col min="3301" max="3301" width="13" style="1075" bestFit="1" customWidth="1"/>
    <col min="3302" max="3302" width="19.5546875" style="1075" bestFit="1" customWidth="1"/>
    <col min="3303" max="3303" width="11.88671875" style="1075" bestFit="1" customWidth="1"/>
    <col min="3304" max="3304" width="19.5546875" style="1075" bestFit="1" customWidth="1"/>
    <col min="3305" max="3305" width="14" style="1075" bestFit="1" customWidth="1"/>
    <col min="3306" max="3306" width="19.5546875" style="1075" bestFit="1" customWidth="1"/>
    <col min="3307" max="3308" width="14.44140625" style="1075" customWidth="1"/>
    <col min="3309" max="3309" width="11.5546875" style="1075" bestFit="1" customWidth="1"/>
    <col min="3310" max="3551" width="8.88671875" style="1075"/>
    <col min="3552" max="3552" width="18.6640625" style="1075" customWidth="1"/>
    <col min="3553" max="3553" width="18.44140625" style="1075" customWidth="1"/>
    <col min="3554" max="3554" width="19.5546875" style="1075" customWidth="1"/>
    <col min="3555" max="3555" width="11.6640625" style="1075" bestFit="1" customWidth="1"/>
    <col min="3556" max="3556" width="19.5546875" style="1075" bestFit="1" customWidth="1"/>
    <col min="3557" max="3557" width="13" style="1075" bestFit="1" customWidth="1"/>
    <col min="3558" max="3558" width="19.5546875" style="1075" bestFit="1" customWidth="1"/>
    <col min="3559" max="3559" width="11.88671875" style="1075" bestFit="1" customWidth="1"/>
    <col min="3560" max="3560" width="19.5546875" style="1075" bestFit="1" customWidth="1"/>
    <col min="3561" max="3561" width="14" style="1075" bestFit="1" customWidth="1"/>
    <col min="3562" max="3562" width="19.5546875" style="1075" bestFit="1" customWidth="1"/>
    <col min="3563" max="3564" width="14.44140625" style="1075" customWidth="1"/>
    <col min="3565" max="3565" width="11.5546875" style="1075" bestFit="1" customWidth="1"/>
    <col min="3566" max="3807" width="8.88671875" style="1075"/>
    <col min="3808" max="3808" width="18.6640625" style="1075" customWidth="1"/>
    <col min="3809" max="3809" width="18.44140625" style="1075" customWidth="1"/>
    <col min="3810" max="3810" width="19.5546875" style="1075" customWidth="1"/>
    <col min="3811" max="3811" width="11.6640625" style="1075" bestFit="1" customWidth="1"/>
    <col min="3812" max="3812" width="19.5546875" style="1075" bestFit="1" customWidth="1"/>
    <col min="3813" max="3813" width="13" style="1075" bestFit="1" customWidth="1"/>
    <col min="3814" max="3814" width="19.5546875" style="1075" bestFit="1" customWidth="1"/>
    <col min="3815" max="3815" width="11.88671875" style="1075" bestFit="1" customWidth="1"/>
    <col min="3816" max="3816" width="19.5546875" style="1075" bestFit="1" customWidth="1"/>
    <col min="3817" max="3817" width="14" style="1075" bestFit="1" customWidth="1"/>
    <col min="3818" max="3818" width="19.5546875" style="1075" bestFit="1" customWidth="1"/>
    <col min="3819" max="3820" width="14.44140625" style="1075" customWidth="1"/>
    <col min="3821" max="3821" width="11.5546875" style="1075" bestFit="1" customWidth="1"/>
    <col min="3822" max="4063" width="8.88671875" style="1075"/>
    <col min="4064" max="4064" width="18.6640625" style="1075" customWidth="1"/>
    <col min="4065" max="4065" width="18.44140625" style="1075" customWidth="1"/>
    <col min="4066" max="4066" width="19.5546875" style="1075" customWidth="1"/>
    <col min="4067" max="4067" width="11.6640625" style="1075" bestFit="1" customWidth="1"/>
    <col min="4068" max="4068" width="19.5546875" style="1075" bestFit="1" customWidth="1"/>
    <col min="4069" max="4069" width="13" style="1075" bestFit="1" customWidth="1"/>
    <col min="4070" max="4070" width="19.5546875" style="1075" bestFit="1" customWidth="1"/>
    <col min="4071" max="4071" width="11.88671875" style="1075" bestFit="1" customWidth="1"/>
    <col min="4072" max="4072" width="19.5546875" style="1075" bestFit="1" customWidth="1"/>
    <col min="4073" max="4073" width="14" style="1075" bestFit="1" customWidth="1"/>
    <col min="4074" max="4074" width="19.5546875" style="1075" bestFit="1" customWidth="1"/>
    <col min="4075" max="4076" width="14.44140625" style="1075" customWidth="1"/>
    <col min="4077" max="4077" width="11.5546875" style="1075" bestFit="1" customWidth="1"/>
    <col min="4078" max="4319" width="8.88671875" style="1075"/>
    <col min="4320" max="4320" width="18.6640625" style="1075" customWidth="1"/>
    <col min="4321" max="4321" width="18.44140625" style="1075" customWidth="1"/>
    <col min="4322" max="4322" width="19.5546875" style="1075" customWidth="1"/>
    <col min="4323" max="4323" width="11.6640625" style="1075" bestFit="1" customWidth="1"/>
    <col min="4324" max="4324" width="19.5546875" style="1075" bestFit="1" customWidth="1"/>
    <col min="4325" max="4325" width="13" style="1075" bestFit="1" customWidth="1"/>
    <col min="4326" max="4326" width="19.5546875" style="1075" bestFit="1" customWidth="1"/>
    <col min="4327" max="4327" width="11.88671875" style="1075" bestFit="1" customWidth="1"/>
    <col min="4328" max="4328" width="19.5546875" style="1075" bestFit="1" customWidth="1"/>
    <col min="4329" max="4329" width="14" style="1075" bestFit="1" customWidth="1"/>
    <col min="4330" max="4330" width="19.5546875" style="1075" bestFit="1" customWidth="1"/>
    <col min="4331" max="4332" width="14.44140625" style="1075" customWidth="1"/>
    <col min="4333" max="4333" width="11.5546875" style="1075" bestFit="1" customWidth="1"/>
    <col min="4334" max="4575" width="8.88671875" style="1075"/>
    <col min="4576" max="4576" width="18.6640625" style="1075" customWidth="1"/>
    <col min="4577" max="4577" width="18.44140625" style="1075" customWidth="1"/>
    <col min="4578" max="4578" width="19.5546875" style="1075" customWidth="1"/>
    <col min="4579" max="4579" width="11.6640625" style="1075" bestFit="1" customWidth="1"/>
    <col min="4580" max="4580" width="19.5546875" style="1075" bestFit="1" customWidth="1"/>
    <col min="4581" max="4581" width="13" style="1075" bestFit="1" customWidth="1"/>
    <col min="4582" max="4582" width="19.5546875" style="1075" bestFit="1" customWidth="1"/>
    <col min="4583" max="4583" width="11.88671875" style="1075" bestFit="1" customWidth="1"/>
    <col min="4584" max="4584" width="19.5546875" style="1075" bestFit="1" customWidth="1"/>
    <col min="4585" max="4585" width="14" style="1075" bestFit="1" customWidth="1"/>
    <col min="4586" max="4586" width="19.5546875" style="1075" bestFit="1" customWidth="1"/>
    <col min="4587" max="4588" width="14.44140625" style="1075" customWidth="1"/>
    <col min="4589" max="4589" width="11.5546875" style="1075" bestFit="1" customWidth="1"/>
    <col min="4590" max="4831" width="8.88671875" style="1075"/>
    <col min="4832" max="4832" width="18.6640625" style="1075" customWidth="1"/>
    <col min="4833" max="4833" width="18.44140625" style="1075" customWidth="1"/>
    <col min="4834" max="4834" width="19.5546875" style="1075" customWidth="1"/>
    <col min="4835" max="4835" width="11.6640625" style="1075" bestFit="1" customWidth="1"/>
    <col min="4836" max="4836" width="19.5546875" style="1075" bestFit="1" customWidth="1"/>
    <col min="4837" max="4837" width="13" style="1075" bestFit="1" customWidth="1"/>
    <col min="4838" max="4838" width="19.5546875" style="1075" bestFit="1" customWidth="1"/>
    <col min="4839" max="4839" width="11.88671875" style="1075" bestFit="1" customWidth="1"/>
    <col min="4840" max="4840" width="19.5546875" style="1075" bestFit="1" customWidth="1"/>
    <col min="4841" max="4841" width="14" style="1075" bestFit="1" customWidth="1"/>
    <col min="4842" max="4842" width="19.5546875" style="1075" bestFit="1" customWidth="1"/>
    <col min="4843" max="4844" width="14.44140625" style="1075" customWidth="1"/>
    <col min="4845" max="4845" width="11.5546875" style="1075" bestFit="1" customWidth="1"/>
    <col min="4846" max="5087" width="8.88671875" style="1075"/>
    <col min="5088" max="5088" width="18.6640625" style="1075" customWidth="1"/>
    <col min="5089" max="5089" width="18.44140625" style="1075" customWidth="1"/>
    <col min="5090" max="5090" width="19.5546875" style="1075" customWidth="1"/>
    <col min="5091" max="5091" width="11.6640625" style="1075" bestFit="1" customWidth="1"/>
    <col min="5092" max="5092" width="19.5546875" style="1075" bestFit="1" customWidth="1"/>
    <col min="5093" max="5093" width="13" style="1075" bestFit="1" customWidth="1"/>
    <col min="5094" max="5094" width="19.5546875" style="1075" bestFit="1" customWidth="1"/>
    <col min="5095" max="5095" width="11.88671875" style="1075" bestFit="1" customWidth="1"/>
    <col min="5096" max="5096" width="19.5546875" style="1075" bestFit="1" customWidth="1"/>
    <col min="5097" max="5097" width="14" style="1075" bestFit="1" customWidth="1"/>
    <col min="5098" max="5098" width="19.5546875" style="1075" bestFit="1" customWidth="1"/>
    <col min="5099" max="5100" width="14.44140625" style="1075" customWidth="1"/>
    <col min="5101" max="5101" width="11.5546875" style="1075" bestFit="1" customWidth="1"/>
    <col min="5102" max="5343" width="8.88671875" style="1075"/>
    <col min="5344" max="5344" width="18.6640625" style="1075" customWidth="1"/>
    <col min="5345" max="5345" width="18.44140625" style="1075" customWidth="1"/>
    <col min="5346" max="5346" width="19.5546875" style="1075" customWidth="1"/>
    <col min="5347" max="5347" width="11.6640625" style="1075" bestFit="1" customWidth="1"/>
    <col min="5348" max="5348" width="19.5546875" style="1075" bestFit="1" customWidth="1"/>
    <col min="5349" max="5349" width="13" style="1075" bestFit="1" customWidth="1"/>
    <col min="5350" max="5350" width="19.5546875" style="1075" bestFit="1" customWidth="1"/>
    <col min="5351" max="5351" width="11.88671875" style="1075" bestFit="1" customWidth="1"/>
    <col min="5352" max="5352" width="19.5546875" style="1075" bestFit="1" customWidth="1"/>
    <col min="5353" max="5353" width="14" style="1075" bestFit="1" customWidth="1"/>
    <col min="5354" max="5354" width="19.5546875" style="1075" bestFit="1" customWidth="1"/>
    <col min="5355" max="5356" width="14.44140625" style="1075" customWidth="1"/>
    <col min="5357" max="5357" width="11.5546875" style="1075" bestFit="1" customWidth="1"/>
    <col min="5358" max="5599" width="8.88671875" style="1075"/>
    <col min="5600" max="5600" width="18.6640625" style="1075" customWidth="1"/>
    <col min="5601" max="5601" width="18.44140625" style="1075" customWidth="1"/>
    <col min="5602" max="5602" width="19.5546875" style="1075" customWidth="1"/>
    <col min="5603" max="5603" width="11.6640625" style="1075" bestFit="1" customWidth="1"/>
    <col min="5604" max="5604" width="19.5546875" style="1075" bestFit="1" customWidth="1"/>
    <col min="5605" max="5605" width="13" style="1075" bestFit="1" customWidth="1"/>
    <col min="5606" max="5606" width="19.5546875" style="1075" bestFit="1" customWidth="1"/>
    <col min="5607" max="5607" width="11.88671875" style="1075" bestFit="1" customWidth="1"/>
    <col min="5608" max="5608" width="19.5546875" style="1075" bestFit="1" customWidth="1"/>
    <col min="5609" max="5609" width="14" style="1075" bestFit="1" customWidth="1"/>
    <col min="5610" max="5610" width="19.5546875" style="1075" bestFit="1" customWidth="1"/>
    <col min="5611" max="5612" width="14.44140625" style="1075" customWidth="1"/>
    <col min="5613" max="5613" width="11.5546875" style="1075" bestFit="1" customWidth="1"/>
    <col min="5614" max="5855" width="8.88671875" style="1075"/>
    <col min="5856" max="5856" width="18.6640625" style="1075" customWidth="1"/>
    <col min="5857" max="5857" width="18.44140625" style="1075" customWidth="1"/>
    <col min="5858" max="5858" width="19.5546875" style="1075" customWidth="1"/>
    <col min="5859" max="5859" width="11.6640625" style="1075" bestFit="1" customWidth="1"/>
    <col min="5860" max="5860" width="19.5546875" style="1075" bestFit="1" customWidth="1"/>
    <col min="5861" max="5861" width="13" style="1075" bestFit="1" customWidth="1"/>
    <col min="5862" max="5862" width="19.5546875" style="1075" bestFit="1" customWidth="1"/>
    <col min="5863" max="5863" width="11.88671875" style="1075" bestFit="1" customWidth="1"/>
    <col min="5864" max="5864" width="19.5546875" style="1075" bestFit="1" customWidth="1"/>
    <col min="5865" max="5865" width="14" style="1075" bestFit="1" customWidth="1"/>
    <col min="5866" max="5866" width="19.5546875" style="1075" bestFit="1" customWidth="1"/>
    <col min="5867" max="5868" width="14.44140625" style="1075" customWidth="1"/>
    <col min="5869" max="5869" width="11.5546875" style="1075" bestFit="1" customWidth="1"/>
    <col min="5870" max="6111" width="8.88671875" style="1075"/>
    <col min="6112" max="6112" width="18.6640625" style="1075" customWidth="1"/>
    <col min="6113" max="6113" width="18.44140625" style="1075" customWidth="1"/>
    <col min="6114" max="6114" width="19.5546875" style="1075" customWidth="1"/>
    <col min="6115" max="6115" width="11.6640625" style="1075" bestFit="1" customWidth="1"/>
    <col min="6116" max="6116" width="19.5546875" style="1075" bestFit="1" customWidth="1"/>
    <col min="6117" max="6117" width="13" style="1075" bestFit="1" customWidth="1"/>
    <col min="6118" max="6118" width="19.5546875" style="1075" bestFit="1" customWidth="1"/>
    <col min="6119" max="6119" width="11.88671875" style="1075" bestFit="1" customWidth="1"/>
    <col min="6120" max="6120" width="19.5546875" style="1075" bestFit="1" customWidth="1"/>
    <col min="6121" max="6121" width="14" style="1075" bestFit="1" customWidth="1"/>
    <col min="6122" max="6122" width="19.5546875" style="1075" bestFit="1" customWidth="1"/>
    <col min="6123" max="6124" width="14.44140625" style="1075" customWidth="1"/>
    <col min="6125" max="6125" width="11.5546875" style="1075" bestFit="1" customWidth="1"/>
    <col min="6126" max="6367" width="8.88671875" style="1075"/>
    <col min="6368" max="6368" width="18.6640625" style="1075" customWidth="1"/>
    <col min="6369" max="6369" width="18.44140625" style="1075" customWidth="1"/>
    <col min="6370" max="6370" width="19.5546875" style="1075" customWidth="1"/>
    <col min="6371" max="6371" width="11.6640625" style="1075" bestFit="1" customWidth="1"/>
    <col min="6372" max="6372" width="19.5546875" style="1075" bestFit="1" customWidth="1"/>
    <col min="6373" max="6373" width="13" style="1075" bestFit="1" customWidth="1"/>
    <col min="6374" max="6374" width="19.5546875" style="1075" bestFit="1" customWidth="1"/>
    <col min="6375" max="6375" width="11.88671875" style="1075" bestFit="1" customWidth="1"/>
    <col min="6376" max="6376" width="19.5546875" style="1075" bestFit="1" customWidth="1"/>
    <col min="6377" max="6377" width="14" style="1075" bestFit="1" customWidth="1"/>
    <col min="6378" max="6378" width="19.5546875" style="1075" bestFit="1" customWidth="1"/>
    <col min="6379" max="6380" width="14.44140625" style="1075" customWidth="1"/>
    <col min="6381" max="6381" width="11.5546875" style="1075" bestFit="1" customWidth="1"/>
    <col min="6382" max="6623" width="8.88671875" style="1075"/>
    <col min="6624" max="6624" width="18.6640625" style="1075" customWidth="1"/>
    <col min="6625" max="6625" width="18.44140625" style="1075" customWidth="1"/>
    <col min="6626" max="6626" width="19.5546875" style="1075" customWidth="1"/>
    <col min="6627" max="6627" width="11.6640625" style="1075" bestFit="1" customWidth="1"/>
    <col min="6628" max="6628" width="19.5546875" style="1075" bestFit="1" customWidth="1"/>
    <col min="6629" max="6629" width="13" style="1075" bestFit="1" customWidth="1"/>
    <col min="6630" max="6630" width="19.5546875" style="1075" bestFit="1" customWidth="1"/>
    <col min="6631" max="6631" width="11.88671875" style="1075" bestFit="1" customWidth="1"/>
    <col min="6632" max="6632" width="19.5546875" style="1075" bestFit="1" customWidth="1"/>
    <col min="6633" max="6633" width="14" style="1075" bestFit="1" customWidth="1"/>
    <col min="6634" max="6634" width="19.5546875" style="1075" bestFit="1" customWidth="1"/>
    <col min="6635" max="6636" width="14.44140625" style="1075" customWidth="1"/>
    <col min="6637" max="6637" width="11.5546875" style="1075" bestFit="1" customWidth="1"/>
    <col min="6638" max="6879" width="8.88671875" style="1075"/>
    <col min="6880" max="6880" width="18.6640625" style="1075" customWidth="1"/>
    <col min="6881" max="6881" width="18.44140625" style="1075" customWidth="1"/>
    <col min="6882" max="6882" width="19.5546875" style="1075" customWidth="1"/>
    <col min="6883" max="6883" width="11.6640625" style="1075" bestFit="1" customWidth="1"/>
    <col min="6884" max="6884" width="19.5546875" style="1075" bestFit="1" customWidth="1"/>
    <col min="6885" max="6885" width="13" style="1075" bestFit="1" customWidth="1"/>
    <col min="6886" max="6886" width="19.5546875" style="1075" bestFit="1" customWidth="1"/>
    <col min="6887" max="6887" width="11.88671875" style="1075" bestFit="1" customWidth="1"/>
    <col min="6888" max="6888" width="19.5546875" style="1075" bestFit="1" customWidth="1"/>
    <col min="6889" max="6889" width="14" style="1075" bestFit="1" customWidth="1"/>
    <col min="6890" max="6890" width="19.5546875" style="1075" bestFit="1" customWidth="1"/>
    <col min="6891" max="6892" width="14.44140625" style="1075" customWidth="1"/>
    <col min="6893" max="6893" width="11.5546875" style="1075" bestFit="1" customWidth="1"/>
    <col min="6894" max="7135" width="8.88671875" style="1075"/>
    <col min="7136" max="7136" width="18.6640625" style="1075" customWidth="1"/>
    <col min="7137" max="7137" width="18.44140625" style="1075" customWidth="1"/>
    <col min="7138" max="7138" width="19.5546875" style="1075" customWidth="1"/>
    <col min="7139" max="7139" width="11.6640625" style="1075" bestFit="1" customWidth="1"/>
    <col min="7140" max="7140" width="19.5546875" style="1075" bestFit="1" customWidth="1"/>
    <col min="7141" max="7141" width="13" style="1075" bestFit="1" customWidth="1"/>
    <col min="7142" max="7142" width="19.5546875" style="1075" bestFit="1" customWidth="1"/>
    <col min="7143" max="7143" width="11.88671875" style="1075" bestFit="1" customWidth="1"/>
    <col min="7144" max="7144" width="19.5546875" style="1075" bestFit="1" customWidth="1"/>
    <col min="7145" max="7145" width="14" style="1075" bestFit="1" customWidth="1"/>
    <col min="7146" max="7146" width="19.5546875" style="1075" bestFit="1" customWidth="1"/>
    <col min="7147" max="7148" width="14.44140625" style="1075" customWidth="1"/>
    <col min="7149" max="7149" width="11.5546875" style="1075" bestFit="1" customWidth="1"/>
    <col min="7150" max="7391" width="8.88671875" style="1075"/>
    <col min="7392" max="7392" width="18.6640625" style="1075" customWidth="1"/>
    <col min="7393" max="7393" width="18.44140625" style="1075" customWidth="1"/>
    <col min="7394" max="7394" width="19.5546875" style="1075" customWidth="1"/>
    <col min="7395" max="7395" width="11.6640625" style="1075" bestFit="1" customWidth="1"/>
    <col min="7396" max="7396" width="19.5546875" style="1075" bestFit="1" customWidth="1"/>
    <col min="7397" max="7397" width="13" style="1075" bestFit="1" customWidth="1"/>
    <col min="7398" max="7398" width="19.5546875" style="1075" bestFit="1" customWidth="1"/>
    <col min="7399" max="7399" width="11.88671875" style="1075" bestFit="1" customWidth="1"/>
    <col min="7400" max="7400" width="19.5546875" style="1075" bestFit="1" customWidth="1"/>
    <col min="7401" max="7401" width="14" style="1075" bestFit="1" customWidth="1"/>
    <col min="7402" max="7402" width="19.5546875" style="1075" bestFit="1" customWidth="1"/>
    <col min="7403" max="7404" width="14.44140625" style="1075" customWidth="1"/>
    <col min="7405" max="7405" width="11.5546875" style="1075" bestFit="1" customWidth="1"/>
    <col min="7406" max="7647" width="8.88671875" style="1075"/>
    <col min="7648" max="7648" width="18.6640625" style="1075" customWidth="1"/>
    <col min="7649" max="7649" width="18.44140625" style="1075" customWidth="1"/>
    <col min="7650" max="7650" width="19.5546875" style="1075" customWidth="1"/>
    <col min="7651" max="7651" width="11.6640625" style="1075" bestFit="1" customWidth="1"/>
    <col min="7652" max="7652" width="19.5546875" style="1075" bestFit="1" customWidth="1"/>
    <col min="7653" max="7653" width="13" style="1075" bestFit="1" customWidth="1"/>
    <col min="7654" max="7654" width="19.5546875" style="1075" bestFit="1" customWidth="1"/>
    <col min="7655" max="7655" width="11.88671875" style="1075" bestFit="1" customWidth="1"/>
    <col min="7656" max="7656" width="19.5546875" style="1075" bestFit="1" customWidth="1"/>
    <col min="7657" max="7657" width="14" style="1075" bestFit="1" customWidth="1"/>
    <col min="7658" max="7658" width="19.5546875" style="1075" bestFit="1" customWidth="1"/>
    <col min="7659" max="7660" width="14.44140625" style="1075" customWidth="1"/>
    <col min="7661" max="7661" width="11.5546875" style="1075" bestFit="1" customWidth="1"/>
    <col min="7662" max="7903" width="8.88671875" style="1075"/>
    <col min="7904" max="7904" width="18.6640625" style="1075" customWidth="1"/>
    <col min="7905" max="7905" width="18.44140625" style="1075" customWidth="1"/>
    <col min="7906" max="7906" width="19.5546875" style="1075" customWidth="1"/>
    <col min="7907" max="7907" width="11.6640625" style="1075" bestFit="1" customWidth="1"/>
    <col min="7908" max="7908" width="19.5546875" style="1075" bestFit="1" customWidth="1"/>
    <col min="7909" max="7909" width="13" style="1075" bestFit="1" customWidth="1"/>
    <col min="7910" max="7910" width="19.5546875" style="1075" bestFit="1" customWidth="1"/>
    <col min="7911" max="7911" width="11.88671875" style="1075" bestFit="1" customWidth="1"/>
    <col min="7912" max="7912" width="19.5546875" style="1075" bestFit="1" customWidth="1"/>
    <col min="7913" max="7913" width="14" style="1075" bestFit="1" customWidth="1"/>
    <col min="7914" max="7914" width="19.5546875" style="1075" bestFit="1" customWidth="1"/>
    <col min="7915" max="7916" width="14.44140625" style="1075" customWidth="1"/>
    <col min="7917" max="7917" width="11.5546875" style="1075" bestFit="1" customWidth="1"/>
    <col min="7918" max="8159" width="8.88671875" style="1075"/>
    <col min="8160" max="8160" width="18.6640625" style="1075" customWidth="1"/>
    <col min="8161" max="8161" width="18.44140625" style="1075" customWidth="1"/>
    <col min="8162" max="8162" width="19.5546875" style="1075" customWidth="1"/>
    <col min="8163" max="8163" width="11.6640625" style="1075" bestFit="1" customWidth="1"/>
    <col min="8164" max="8164" width="19.5546875" style="1075" bestFit="1" customWidth="1"/>
    <col min="8165" max="8165" width="13" style="1075" bestFit="1" customWidth="1"/>
    <col min="8166" max="8166" width="19.5546875" style="1075" bestFit="1" customWidth="1"/>
    <col min="8167" max="8167" width="11.88671875" style="1075" bestFit="1" customWidth="1"/>
    <col min="8168" max="8168" width="19.5546875" style="1075" bestFit="1" customWidth="1"/>
    <col min="8169" max="8169" width="14" style="1075" bestFit="1" customWidth="1"/>
    <col min="8170" max="8170" width="19.5546875" style="1075" bestFit="1" customWidth="1"/>
    <col min="8171" max="8172" width="14.44140625" style="1075" customWidth="1"/>
    <col min="8173" max="8173" width="11.5546875" style="1075" bestFit="1" customWidth="1"/>
    <col min="8174" max="8415" width="8.88671875" style="1075"/>
    <col min="8416" max="8416" width="18.6640625" style="1075" customWidth="1"/>
    <col min="8417" max="8417" width="18.44140625" style="1075" customWidth="1"/>
    <col min="8418" max="8418" width="19.5546875" style="1075" customWidth="1"/>
    <col min="8419" max="8419" width="11.6640625" style="1075" bestFit="1" customWidth="1"/>
    <col min="8420" max="8420" width="19.5546875" style="1075" bestFit="1" customWidth="1"/>
    <col min="8421" max="8421" width="13" style="1075" bestFit="1" customWidth="1"/>
    <col min="8422" max="8422" width="19.5546875" style="1075" bestFit="1" customWidth="1"/>
    <col min="8423" max="8423" width="11.88671875" style="1075" bestFit="1" customWidth="1"/>
    <col min="8424" max="8424" width="19.5546875" style="1075" bestFit="1" customWidth="1"/>
    <col min="8425" max="8425" width="14" style="1075" bestFit="1" customWidth="1"/>
    <col min="8426" max="8426" width="19.5546875" style="1075" bestFit="1" customWidth="1"/>
    <col min="8427" max="8428" width="14.44140625" style="1075" customWidth="1"/>
    <col min="8429" max="8429" width="11.5546875" style="1075" bestFit="1" customWidth="1"/>
    <col min="8430" max="8671" width="8.88671875" style="1075"/>
    <col min="8672" max="8672" width="18.6640625" style="1075" customWidth="1"/>
    <col min="8673" max="8673" width="18.44140625" style="1075" customWidth="1"/>
    <col min="8674" max="8674" width="19.5546875" style="1075" customWidth="1"/>
    <col min="8675" max="8675" width="11.6640625" style="1075" bestFit="1" customWidth="1"/>
    <col min="8676" max="8676" width="19.5546875" style="1075" bestFit="1" customWidth="1"/>
    <col min="8677" max="8677" width="13" style="1075" bestFit="1" customWidth="1"/>
    <col min="8678" max="8678" width="19.5546875" style="1075" bestFit="1" customWidth="1"/>
    <col min="8679" max="8679" width="11.88671875" style="1075" bestFit="1" customWidth="1"/>
    <col min="8680" max="8680" width="19.5546875" style="1075" bestFit="1" customWidth="1"/>
    <col min="8681" max="8681" width="14" style="1075" bestFit="1" customWidth="1"/>
    <col min="8682" max="8682" width="19.5546875" style="1075" bestFit="1" customWidth="1"/>
    <col min="8683" max="8684" width="14.44140625" style="1075" customWidth="1"/>
    <col min="8685" max="8685" width="11.5546875" style="1075" bestFit="1" customWidth="1"/>
    <col min="8686" max="8927" width="8.88671875" style="1075"/>
    <col min="8928" max="8928" width="18.6640625" style="1075" customWidth="1"/>
    <col min="8929" max="8929" width="18.44140625" style="1075" customWidth="1"/>
    <col min="8930" max="8930" width="19.5546875" style="1075" customWidth="1"/>
    <col min="8931" max="8931" width="11.6640625" style="1075" bestFit="1" customWidth="1"/>
    <col min="8932" max="8932" width="19.5546875" style="1075" bestFit="1" customWidth="1"/>
    <col min="8933" max="8933" width="13" style="1075" bestFit="1" customWidth="1"/>
    <col min="8934" max="8934" width="19.5546875" style="1075" bestFit="1" customWidth="1"/>
    <col min="8935" max="8935" width="11.88671875" style="1075" bestFit="1" customWidth="1"/>
    <col min="8936" max="8936" width="19.5546875" style="1075" bestFit="1" customWidth="1"/>
    <col min="8937" max="8937" width="14" style="1075" bestFit="1" customWidth="1"/>
    <col min="8938" max="8938" width="19.5546875" style="1075" bestFit="1" customWidth="1"/>
    <col min="8939" max="8940" width="14.44140625" style="1075" customWidth="1"/>
    <col min="8941" max="8941" width="11.5546875" style="1075" bestFit="1" customWidth="1"/>
    <col min="8942" max="9183" width="8.88671875" style="1075"/>
    <col min="9184" max="9184" width="18.6640625" style="1075" customWidth="1"/>
    <col min="9185" max="9185" width="18.44140625" style="1075" customWidth="1"/>
    <col min="9186" max="9186" width="19.5546875" style="1075" customWidth="1"/>
    <col min="9187" max="9187" width="11.6640625" style="1075" bestFit="1" customWidth="1"/>
    <col min="9188" max="9188" width="19.5546875" style="1075" bestFit="1" customWidth="1"/>
    <col min="9189" max="9189" width="13" style="1075" bestFit="1" customWidth="1"/>
    <col min="9190" max="9190" width="19.5546875" style="1075" bestFit="1" customWidth="1"/>
    <col min="9191" max="9191" width="11.88671875" style="1075" bestFit="1" customWidth="1"/>
    <col min="9192" max="9192" width="19.5546875" style="1075" bestFit="1" customWidth="1"/>
    <col min="9193" max="9193" width="14" style="1075" bestFit="1" customWidth="1"/>
    <col min="9194" max="9194" width="19.5546875" style="1075" bestFit="1" customWidth="1"/>
    <col min="9195" max="9196" width="14.44140625" style="1075" customWidth="1"/>
    <col min="9197" max="9197" width="11.5546875" style="1075" bestFit="1" customWidth="1"/>
    <col min="9198" max="9439" width="8.88671875" style="1075"/>
    <col min="9440" max="9440" width="18.6640625" style="1075" customWidth="1"/>
    <col min="9441" max="9441" width="18.44140625" style="1075" customWidth="1"/>
    <col min="9442" max="9442" width="19.5546875" style="1075" customWidth="1"/>
    <col min="9443" max="9443" width="11.6640625" style="1075" bestFit="1" customWidth="1"/>
    <col min="9444" max="9444" width="19.5546875" style="1075" bestFit="1" customWidth="1"/>
    <col min="9445" max="9445" width="13" style="1075" bestFit="1" customWidth="1"/>
    <col min="9446" max="9446" width="19.5546875" style="1075" bestFit="1" customWidth="1"/>
    <col min="9447" max="9447" width="11.88671875" style="1075" bestFit="1" customWidth="1"/>
    <col min="9448" max="9448" width="19.5546875" style="1075" bestFit="1" customWidth="1"/>
    <col min="9449" max="9449" width="14" style="1075" bestFit="1" customWidth="1"/>
    <col min="9450" max="9450" width="19.5546875" style="1075" bestFit="1" customWidth="1"/>
    <col min="9451" max="9452" width="14.44140625" style="1075" customWidth="1"/>
    <col min="9453" max="9453" width="11.5546875" style="1075" bestFit="1" customWidth="1"/>
    <col min="9454" max="9695" width="8.88671875" style="1075"/>
    <col min="9696" max="9696" width="18.6640625" style="1075" customWidth="1"/>
    <col min="9697" max="9697" width="18.44140625" style="1075" customWidth="1"/>
    <col min="9698" max="9698" width="19.5546875" style="1075" customWidth="1"/>
    <col min="9699" max="9699" width="11.6640625" style="1075" bestFit="1" customWidth="1"/>
    <col min="9700" max="9700" width="19.5546875" style="1075" bestFit="1" customWidth="1"/>
    <col min="9701" max="9701" width="13" style="1075" bestFit="1" customWidth="1"/>
    <col min="9702" max="9702" width="19.5546875" style="1075" bestFit="1" customWidth="1"/>
    <col min="9703" max="9703" width="11.88671875" style="1075" bestFit="1" customWidth="1"/>
    <col min="9704" max="9704" width="19.5546875" style="1075" bestFit="1" customWidth="1"/>
    <col min="9705" max="9705" width="14" style="1075" bestFit="1" customWidth="1"/>
    <col min="9706" max="9706" width="19.5546875" style="1075" bestFit="1" customWidth="1"/>
    <col min="9707" max="9708" width="14.44140625" style="1075" customWidth="1"/>
    <col min="9709" max="9709" width="11.5546875" style="1075" bestFit="1" customWidth="1"/>
    <col min="9710" max="9951" width="8.88671875" style="1075"/>
    <col min="9952" max="9952" width="18.6640625" style="1075" customWidth="1"/>
    <col min="9953" max="9953" width="18.44140625" style="1075" customWidth="1"/>
    <col min="9954" max="9954" width="19.5546875" style="1075" customWidth="1"/>
    <col min="9955" max="9955" width="11.6640625" style="1075" bestFit="1" customWidth="1"/>
    <col min="9956" max="9956" width="19.5546875" style="1075" bestFit="1" customWidth="1"/>
    <col min="9957" max="9957" width="13" style="1075" bestFit="1" customWidth="1"/>
    <col min="9958" max="9958" width="19.5546875" style="1075" bestFit="1" customWidth="1"/>
    <col min="9959" max="9959" width="11.88671875" style="1075" bestFit="1" customWidth="1"/>
    <col min="9960" max="9960" width="19.5546875" style="1075" bestFit="1" customWidth="1"/>
    <col min="9961" max="9961" width="14" style="1075" bestFit="1" customWidth="1"/>
    <col min="9962" max="9962" width="19.5546875" style="1075" bestFit="1" customWidth="1"/>
    <col min="9963" max="9964" width="14.44140625" style="1075" customWidth="1"/>
    <col min="9965" max="9965" width="11.5546875" style="1075" bestFit="1" customWidth="1"/>
    <col min="9966" max="10207" width="8.88671875" style="1075"/>
    <col min="10208" max="10208" width="18.6640625" style="1075" customWidth="1"/>
    <col min="10209" max="10209" width="18.44140625" style="1075" customWidth="1"/>
    <col min="10210" max="10210" width="19.5546875" style="1075" customWidth="1"/>
    <col min="10211" max="10211" width="11.6640625" style="1075" bestFit="1" customWidth="1"/>
    <col min="10212" max="10212" width="19.5546875" style="1075" bestFit="1" customWidth="1"/>
    <col min="10213" max="10213" width="13" style="1075" bestFit="1" customWidth="1"/>
    <col min="10214" max="10214" width="19.5546875" style="1075" bestFit="1" customWidth="1"/>
    <col min="10215" max="10215" width="11.88671875" style="1075" bestFit="1" customWidth="1"/>
    <col min="10216" max="10216" width="19.5546875" style="1075" bestFit="1" customWidth="1"/>
    <col min="10217" max="10217" width="14" style="1075" bestFit="1" customWidth="1"/>
    <col min="10218" max="10218" width="19.5546875" style="1075" bestFit="1" customWidth="1"/>
    <col min="10219" max="10220" width="14.44140625" style="1075" customWidth="1"/>
    <col min="10221" max="10221" width="11.5546875" style="1075" bestFit="1" customWidth="1"/>
    <col min="10222" max="10463" width="8.88671875" style="1075"/>
    <col min="10464" max="10464" width="18.6640625" style="1075" customWidth="1"/>
    <col min="10465" max="10465" width="18.44140625" style="1075" customWidth="1"/>
    <col min="10466" max="10466" width="19.5546875" style="1075" customWidth="1"/>
    <col min="10467" max="10467" width="11.6640625" style="1075" bestFit="1" customWidth="1"/>
    <col min="10468" max="10468" width="19.5546875" style="1075" bestFit="1" customWidth="1"/>
    <col min="10469" max="10469" width="13" style="1075" bestFit="1" customWidth="1"/>
    <col min="10470" max="10470" width="19.5546875" style="1075" bestFit="1" customWidth="1"/>
    <col min="10471" max="10471" width="11.88671875" style="1075" bestFit="1" customWidth="1"/>
    <col min="10472" max="10472" width="19.5546875" style="1075" bestFit="1" customWidth="1"/>
    <col min="10473" max="10473" width="14" style="1075" bestFit="1" customWidth="1"/>
    <col min="10474" max="10474" width="19.5546875" style="1075" bestFit="1" customWidth="1"/>
    <col min="10475" max="10476" width="14.44140625" style="1075" customWidth="1"/>
    <col min="10477" max="10477" width="11.5546875" style="1075" bestFit="1" customWidth="1"/>
    <col min="10478" max="10719" width="8.88671875" style="1075"/>
    <col min="10720" max="10720" width="18.6640625" style="1075" customWidth="1"/>
    <col min="10721" max="10721" width="18.44140625" style="1075" customWidth="1"/>
    <col min="10722" max="10722" width="19.5546875" style="1075" customWidth="1"/>
    <col min="10723" max="10723" width="11.6640625" style="1075" bestFit="1" customWidth="1"/>
    <col min="10724" max="10724" width="19.5546875" style="1075" bestFit="1" customWidth="1"/>
    <col min="10725" max="10725" width="13" style="1075" bestFit="1" customWidth="1"/>
    <col min="10726" max="10726" width="19.5546875" style="1075" bestFit="1" customWidth="1"/>
    <col min="10727" max="10727" width="11.88671875" style="1075" bestFit="1" customWidth="1"/>
    <col min="10728" max="10728" width="19.5546875" style="1075" bestFit="1" customWidth="1"/>
    <col min="10729" max="10729" width="14" style="1075" bestFit="1" customWidth="1"/>
    <col min="10730" max="10730" width="19.5546875" style="1075" bestFit="1" customWidth="1"/>
    <col min="10731" max="10732" width="14.44140625" style="1075" customWidth="1"/>
    <col min="10733" max="10733" width="11.5546875" style="1075" bestFit="1" customWidth="1"/>
    <col min="10734" max="10975" width="8.88671875" style="1075"/>
    <col min="10976" max="10976" width="18.6640625" style="1075" customWidth="1"/>
    <col min="10977" max="10977" width="18.44140625" style="1075" customWidth="1"/>
    <col min="10978" max="10978" width="19.5546875" style="1075" customWidth="1"/>
    <col min="10979" max="10979" width="11.6640625" style="1075" bestFit="1" customWidth="1"/>
    <col min="10980" max="10980" width="19.5546875" style="1075" bestFit="1" customWidth="1"/>
    <col min="10981" max="10981" width="13" style="1075" bestFit="1" customWidth="1"/>
    <col min="10982" max="10982" width="19.5546875" style="1075" bestFit="1" customWidth="1"/>
    <col min="10983" max="10983" width="11.88671875" style="1075" bestFit="1" customWidth="1"/>
    <col min="10984" max="10984" width="19.5546875" style="1075" bestFit="1" customWidth="1"/>
    <col min="10985" max="10985" width="14" style="1075" bestFit="1" customWidth="1"/>
    <col min="10986" max="10986" width="19.5546875" style="1075" bestFit="1" customWidth="1"/>
    <col min="10987" max="10988" width="14.44140625" style="1075" customWidth="1"/>
    <col min="10989" max="10989" width="11.5546875" style="1075" bestFit="1" customWidth="1"/>
    <col min="10990" max="11231" width="8.88671875" style="1075"/>
    <col min="11232" max="11232" width="18.6640625" style="1075" customWidth="1"/>
    <col min="11233" max="11233" width="18.44140625" style="1075" customWidth="1"/>
    <col min="11234" max="11234" width="19.5546875" style="1075" customWidth="1"/>
    <col min="11235" max="11235" width="11.6640625" style="1075" bestFit="1" customWidth="1"/>
    <col min="11236" max="11236" width="19.5546875" style="1075" bestFit="1" customWidth="1"/>
    <col min="11237" max="11237" width="13" style="1075" bestFit="1" customWidth="1"/>
    <col min="11238" max="11238" width="19.5546875" style="1075" bestFit="1" customWidth="1"/>
    <col min="11239" max="11239" width="11.88671875" style="1075" bestFit="1" customWidth="1"/>
    <col min="11240" max="11240" width="19.5546875" style="1075" bestFit="1" customWidth="1"/>
    <col min="11241" max="11241" width="14" style="1075" bestFit="1" customWidth="1"/>
    <col min="11242" max="11242" width="19.5546875" style="1075" bestFit="1" customWidth="1"/>
    <col min="11243" max="11244" width="14.44140625" style="1075" customWidth="1"/>
    <col min="11245" max="11245" width="11.5546875" style="1075" bestFit="1" customWidth="1"/>
    <col min="11246" max="11487" width="8.88671875" style="1075"/>
    <col min="11488" max="11488" width="18.6640625" style="1075" customWidth="1"/>
    <col min="11489" max="11489" width="18.44140625" style="1075" customWidth="1"/>
    <col min="11490" max="11490" width="19.5546875" style="1075" customWidth="1"/>
    <col min="11491" max="11491" width="11.6640625" style="1075" bestFit="1" customWidth="1"/>
    <col min="11492" max="11492" width="19.5546875" style="1075" bestFit="1" customWidth="1"/>
    <col min="11493" max="11493" width="13" style="1075" bestFit="1" customWidth="1"/>
    <col min="11494" max="11494" width="19.5546875" style="1075" bestFit="1" customWidth="1"/>
    <col min="11495" max="11495" width="11.88671875" style="1075" bestFit="1" customWidth="1"/>
    <col min="11496" max="11496" width="19.5546875" style="1075" bestFit="1" customWidth="1"/>
    <col min="11497" max="11497" width="14" style="1075" bestFit="1" customWidth="1"/>
    <col min="11498" max="11498" width="19.5546875" style="1075" bestFit="1" customWidth="1"/>
    <col min="11499" max="11500" width="14.44140625" style="1075" customWidth="1"/>
    <col min="11501" max="11501" width="11.5546875" style="1075" bestFit="1" customWidth="1"/>
    <col min="11502" max="11743" width="8.88671875" style="1075"/>
    <col min="11744" max="11744" width="18.6640625" style="1075" customWidth="1"/>
    <col min="11745" max="11745" width="18.44140625" style="1075" customWidth="1"/>
    <col min="11746" max="11746" width="19.5546875" style="1075" customWidth="1"/>
    <col min="11747" max="11747" width="11.6640625" style="1075" bestFit="1" customWidth="1"/>
    <col min="11748" max="11748" width="19.5546875" style="1075" bestFit="1" customWidth="1"/>
    <col min="11749" max="11749" width="13" style="1075" bestFit="1" customWidth="1"/>
    <col min="11750" max="11750" width="19.5546875" style="1075" bestFit="1" customWidth="1"/>
    <col min="11751" max="11751" width="11.88671875" style="1075" bestFit="1" customWidth="1"/>
    <col min="11752" max="11752" width="19.5546875" style="1075" bestFit="1" customWidth="1"/>
    <col min="11753" max="11753" width="14" style="1075" bestFit="1" customWidth="1"/>
    <col min="11754" max="11754" width="19.5546875" style="1075" bestFit="1" customWidth="1"/>
    <col min="11755" max="11756" width="14.44140625" style="1075" customWidth="1"/>
    <col min="11757" max="11757" width="11.5546875" style="1075" bestFit="1" customWidth="1"/>
    <col min="11758" max="11999" width="8.88671875" style="1075"/>
    <col min="12000" max="12000" width="18.6640625" style="1075" customWidth="1"/>
    <col min="12001" max="12001" width="18.44140625" style="1075" customWidth="1"/>
    <col min="12002" max="12002" width="19.5546875" style="1075" customWidth="1"/>
    <col min="12003" max="12003" width="11.6640625" style="1075" bestFit="1" customWidth="1"/>
    <col min="12004" max="12004" width="19.5546875" style="1075" bestFit="1" customWidth="1"/>
    <col min="12005" max="12005" width="13" style="1075" bestFit="1" customWidth="1"/>
    <col min="12006" max="12006" width="19.5546875" style="1075" bestFit="1" customWidth="1"/>
    <col min="12007" max="12007" width="11.88671875" style="1075" bestFit="1" customWidth="1"/>
    <col min="12008" max="12008" width="19.5546875" style="1075" bestFit="1" customWidth="1"/>
    <col min="12009" max="12009" width="14" style="1075" bestFit="1" customWidth="1"/>
    <col min="12010" max="12010" width="19.5546875" style="1075" bestFit="1" customWidth="1"/>
    <col min="12011" max="12012" width="14.44140625" style="1075" customWidth="1"/>
    <col min="12013" max="12013" width="11.5546875" style="1075" bestFit="1" customWidth="1"/>
    <col min="12014" max="12255" width="8.88671875" style="1075"/>
    <col min="12256" max="12256" width="18.6640625" style="1075" customWidth="1"/>
    <col min="12257" max="12257" width="18.44140625" style="1075" customWidth="1"/>
    <col min="12258" max="12258" width="19.5546875" style="1075" customWidth="1"/>
    <col min="12259" max="12259" width="11.6640625" style="1075" bestFit="1" customWidth="1"/>
    <col min="12260" max="12260" width="19.5546875" style="1075" bestFit="1" customWidth="1"/>
    <col min="12261" max="12261" width="13" style="1075" bestFit="1" customWidth="1"/>
    <col min="12262" max="12262" width="19.5546875" style="1075" bestFit="1" customWidth="1"/>
    <col min="12263" max="12263" width="11.88671875" style="1075" bestFit="1" customWidth="1"/>
    <col min="12264" max="12264" width="19.5546875" style="1075" bestFit="1" customWidth="1"/>
    <col min="12265" max="12265" width="14" style="1075" bestFit="1" customWidth="1"/>
    <col min="12266" max="12266" width="19.5546875" style="1075" bestFit="1" customWidth="1"/>
    <col min="12267" max="12268" width="14.44140625" style="1075" customWidth="1"/>
    <col min="12269" max="12269" width="11.5546875" style="1075" bestFit="1" customWidth="1"/>
    <col min="12270" max="12511" width="8.88671875" style="1075"/>
    <col min="12512" max="12512" width="18.6640625" style="1075" customWidth="1"/>
    <col min="12513" max="12513" width="18.44140625" style="1075" customWidth="1"/>
    <col min="12514" max="12514" width="19.5546875" style="1075" customWidth="1"/>
    <col min="12515" max="12515" width="11.6640625" style="1075" bestFit="1" customWidth="1"/>
    <col min="12516" max="12516" width="19.5546875" style="1075" bestFit="1" customWidth="1"/>
    <col min="12517" max="12517" width="13" style="1075" bestFit="1" customWidth="1"/>
    <col min="12518" max="12518" width="19.5546875" style="1075" bestFit="1" customWidth="1"/>
    <col min="12519" max="12519" width="11.88671875" style="1075" bestFit="1" customWidth="1"/>
    <col min="12520" max="12520" width="19.5546875" style="1075" bestFit="1" customWidth="1"/>
    <col min="12521" max="12521" width="14" style="1075" bestFit="1" customWidth="1"/>
    <col min="12522" max="12522" width="19.5546875" style="1075" bestFit="1" customWidth="1"/>
    <col min="12523" max="12524" width="14.44140625" style="1075" customWidth="1"/>
    <col min="12525" max="12525" width="11.5546875" style="1075" bestFit="1" customWidth="1"/>
    <col min="12526" max="12767" width="8.88671875" style="1075"/>
    <col min="12768" max="12768" width="18.6640625" style="1075" customWidth="1"/>
    <col min="12769" max="12769" width="18.44140625" style="1075" customWidth="1"/>
    <col min="12770" max="12770" width="19.5546875" style="1075" customWidth="1"/>
    <col min="12771" max="12771" width="11.6640625" style="1075" bestFit="1" customWidth="1"/>
    <col min="12772" max="12772" width="19.5546875" style="1075" bestFit="1" customWidth="1"/>
    <col min="12773" max="12773" width="13" style="1075" bestFit="1" customWidth="1"/>
    <col min="12774" max="12774" width="19.5546875" style="1075" bestFit="1" customWidth="1"/>
    <col min="12775" max="12775" width="11.88671875" style="1075" bestFit="1" customWidth="1"/>
    <col min="12776" max="12776" width="19.5546875" style="1075" bestFit="1" customWidth="1"/>
    <col min="12777" max="12777" width="14" style="1075" bestFit="1" customWidth="1"/>
    <col min="12778" max="12778" width="19.5546875" style="1075" bestFit="1" customWidth="1"/>
    <col min="12779" max="12780" width="14.44140625" style="1075" customWidth="1"/>
    <col min="12781" max="12781" width="11.5546875" style="1075" bestFit="1" customWidth="1"/>
    <col min="12782" max="13023" width="8.88671875" style="1075"/>
    <col min="13024" max="13024" width="18.6640625" style="1075" customWidth="1"/>
    <col min="13025" max="13025" width="18.44140625" style="1075" customWidth="1"/>
    <col min="13026" max="13026" width="19.5546875" style="1075" customWidth="1"/>
    <col min="13027" max="13027" width="11.6640625" style="1075" bestFit="1" customWidth="1"/>
    <col min="13028" max="13028" width="19.5546875" style="1075" bestFit="1" customWidth="1"/>
    <col min="13029" max="13029" width="13" style="1075" bestFit="1" customWidth="1"/>
    <col min="13030" max="13030" width="19.5546875" style="1075" bestFit="1" customWidth="1"/>
    <col min="13031" max="13031" width="11.88671875" style="1075" bestFit="1" customWidth="1"/>
    <col min="13032" max="13032" width="19.5546875" style="1075" bestFit="1" customWidth="1"/>
    <col min="13033" max="13033" width="14" style="1075" bestFit="1" customWidth="1"/>
    <col min="13034" max="13034" width="19.5546875" style="1075" bestFit="1" customWidth="1"/>
    <col min="13035" max="13036" width="14.44140625" style="1075" customWidth="1"/>
    <col min="13037" max="13037" width="11.5546875" style="1075" bestFit="1" customWidth="1"/>
    <col min="13038" max="13279" width="8.88671875" style="1075"/>
    <col min="13280" max="13280" width="18.6640625" style="1075" customWidth="1"/>
    <col min="13281" max="13281" width="18.44140625" style="1075" customWidth="1"/>
    <col min="13282" max="13282" width="19.5546875" style="1075" customWidth="1"/>
    <col min="13283" max="13283" width="11.6640625" style="1075" bestFit="1" customWidth="1"/>
    <col min="13284" max="13284" width="19.5546875" style="1075" bestFit="1" customWidth="1"/>
    <col min="13285" max="13285" width="13" style="1075" bestFit="1" customWidth="1"/>
    <col min="13286" max="13286" width="19.5546875" style="1075" bestFit="1" customWidth="1"/>
    <col min="13287" max="13287" width="11.88671875" style="1075" bestFit="1" customWidth="1"/>
    <col min="13288" max="13288" width="19.5546875" style="1075" bestFit="1" customWidth="1"/>
    <col min="13289" max="13289" width="14" style="1075" bestFit="1" customWidth="1"/>
    <col min="13290" max="13290" width="19.5546875" style="1075" bestFit="1" customWidth="1"/>
    <col min="13291" max="13292" width="14.44140625" style="1075" customWidth="1"/>
    <col min="13293" max="13293" width="11.5546875" style="1075" bestFit="1" customWidth="1"/>
    <col min="13294" max="13535" width="8.88671875" style="1075"/>
    <col min="13536" max="13536" width="18.6640625" style="1075" customWidth="1"/>
    <col min="13537" max="13537" width="18.44140625" style="1075" customWidth="1"/>
    <col min="13538" max="13538" width="19.5546875" style="1075" customWidth="1"/>
    <col min="13539" max="13539" width="11.6640625" style="1075" bestFit="1" customWidth="1"/>
    <col min="13540" max="13540" width="19.5546875" style="1075" bestFit="1" customWidth="1"/>
    <col min="13541" max="13541" width="13" style="1075" bestFit="1" customWidth="1"/>
    <col min="13542" max="13542" width="19.5546875" style="1075" bestFit="1" customWidth="1"/>
    <col min="13543" max="13543" width="11.88671875" style="1075" bestFit="1" customWidth="1"/>
    <col min="13544" max="13544" width="19.5546875" style="1075" bestFit="1" customWidth="1"/>
    <col min="13545" max="13545" width="14" style="1075" bestFit="1" customWidth="1"/>
    <col min="13546" max="13546" width="19.5546875" style="1075" bestFit="1" customWidth="1"/>
    <col min="13547" max="13548" width="14.44140625" style="1075" customWidth="1"/>
    <col min="13549" max="13549" width="11.5546875" style="1075" bestFit="1" customWidth="1"/>
    <col min="13550" max="13791" width="8.88671875" style="1075"/>
    <col min="13792" max="13792" width="18.6640625" style="1075" customWidth="1"/>
    <col min="13793" max="13793" width="18.44140625" style="1075" customWidth="1"/>
    <col min="13794" max="13794" width="19.5546875" style="1075" customWidth="1"/>
    <col min="13795" max="13795" width="11.6640625" style="1075" bestFit="1" customWidth="1"/>
    <col min="13796" max="13796" width="19.5546875" style="1075" bestFit="1" customWidth="1"/>
    <col min="13797" max="13797" width="13" style="1075" bestFit="1" customWidth="1"/>
    <col min="13798" max="13798" width="19.5546875" style="1075" bestFit="1" customWidth="1"/>
    <col min="13799" max="13799" width="11.88671875" style="1075" bestFit="1" customWidth="1"/>
    <col min="13800" max="13800" width="19.5546875" style="1075" bestFit="1" customWidth="1"/>
    <col min="13801" max="13801" width="14" style="1075" bestFit="1" customWidth="1"/>
    <col min="13802" max="13802" width="19.5546875" style="1075" bestFit="1" customWidth="1"/>
    <col min="13803" max="13804" width="14.44140625" style="1075" customWidth="1"/>
    <col min="13805" max="13805" width="11.5546875" style="1075" bestFit="1" customWidth="1"/>
    <col min="13806" max="14047" width="8.88671875" style="1075"/>
    <col min="14048" max="14048" width="18.6640625" style="1075" customWidth="1"/>
    <col min="14049" max="14049" width="18.44140625" style="1075" customWidth="1"/>
    <col min="14050" max="14050" width="19.5546875" style="1075" customWidth="1"/>
    <col min="14051" max="14051" width="11.6640625" style="1075" bestFit="1" customWidth="1"/>
    <col min="14052" max="14052" width="19.5546875" style="1075" bestFit="1" customWidth="1"/>
    <col min="14053" max="14053" width="13" style="1075" bestFit="1" customWidth="1"/>
    <col min="14054" max="14054" width="19.5546875" style="1075" bestFit="1" customWidth="1"/>
    <col min="14055" max="14055" width="11.88671875" style="1075" bestFit="1" customWidth="1"/>
    <col min="14056" max="14056" width="19.5546875" style="1075" bestFit="1" customWidth="1"/>
    <col min="14057" max="14057" width="14" style="1075" bestFit="1" customWidth="1"/>
    <col min="14058" max="14058" width="19.5546875" style="1075" bestFit="1" customWidth="1"/>
    <col min="14059" max="14060" width="14.44140625" style="1075" customWidth="1"/>
    <col min="14061" max="14061" width="11.5546875" style="1075" bestFit="1" customWidth="1"/>
    <col min="14062" max="14303" width="8.88671875" style="1075"/>
    <col min="14304" max="14304" width="18.6640625" style="1075" customWidth="1"/>
    <col min="14305" max="14305" width="18.44140625" style="1075" customWidth="1"/>
    <col min="14306" max="14306" width="19.5546875" style="1075" customWidth="1"/>
    <col min="14307" max="14307" width="11.6640625" style="1075" bestFit="1" customWidth="1"/>
    <col min="14308" max="14308" width="19.5546875" style="1075" bestFit="1" customWidth="1"/>
    <col min="14309" max="14309" width="13" style="1075" bestFit="1" customWidth="1"/>
    <col min="14310" max="14310" width="19.5546875" style="1075" bestFit="1" customWidth="1"/>
    <col min="14311" max="14311" width="11.88671875" style="1075" bestFit="1" customWidth="1"/>
    <col min="14312" max="14312" width="19.5546875" style="1075" bestFit="1" customWidth="1"/>
    <col min="14313" max="14313" width="14" style="1075" bestFit="1" customWidth="1"/>
    <col min="14314" max="14314" width="19.5546875" style="1075" bestFit="1" customWidth="1"/>
    <col min="14315" max="14316" width="14.44140625" style="1075" customWidth="1"/>
    <col min="14317" max="14317" width="11.5546875" style="1075" bestFit="1" customWidth="1"/>
    <col min="14318" max="14559" width="8.88671875" style="1075"/>
    <col min="14560" max="14560" width="18.6640625" style="1075" customWidth="1"/>
    <col min="14561" max="14561" width="18.44140625" style="1075" customWidth="1"/>
    <col min="14562" max="14562" width="19.5546875" style="1075" customWidth="1"/>
    <col min="14563" max="14563" width="11.6640625" style="1075" bestFit="1" customWidth="1"/>
    <col min="14564" max="14564" width="19.5546875" style="1075" bestFit="1" customWidth="1"/>
    <col min="14565" max="14565" width="13" style="1075" bestFit="1" customWidth="1"/>
    <col min="14566" max="14566" width="19.5546875" style="1075" bestFit="1" customWidth="1"/>
    <col min="14567" max="14567" width="11.88671875" style="1075" bestFit="1" customWidth="1"/>
    <col min="14568" max="14568" width="19.5546875" style="1075" bestFit="1" customWidth="1"/>
    <col min="14569" max="14569" width="14" style="1075" bestFit="1" customWidth="1"/>
    <col min="14570" max="14570" width="19.5546875" style="1075" bestFit="1" customWidth="1"/>
    <col min="14571" max="14572" width="14.44140625" style="1075" customWidth="1"/>
    <col min="14573" max="14573" width="11.5546875" style="1075" bestFit="1" customWidth="1"/>
    <col min="14574" max="14815" width="8.88671875" style="1075"/>
    <col min="14816" max="14816" width="18.6640625" style="1075" customWidth="1"/>
    <col min="14817" max="14817" width="18.44140625" style="1075" customWidth="1"/>
    <col min="14818" max="14818" width="19.5546875" style="1075" customWidth="1"/>
    <col min="14819" max="14819" width="11.6640625" style="1075" bestFit="1" customWidth="1"/>
    <col min="14820" max="14820" width="19.5546875" style="1075" bestFit="1" customWidth="1"/>
    <col min="14821" max="14821" width="13" style="1075" bestFit="1" customWidth="1"/>
    <col min="14822" max="14822" width="19.5546875" style="1075" bestFit="1" customWidth="1"/>
    <col min="14823" max="14823" width="11.88671875" style="1075" bestFit="1" customWidth="1"/>
    <col min="14824" max="14824" width="19.5546875" style="1075" bestFit="1" customWidth="1"/>
    <col min="14825" max="14825" width="14" style="1075" bestFit="1" customWidth="1"/>
    <col min="14826" max="14826" width="19.5546875" style="1075" bestFit="1" customWidth="1"/>
    <col min="14827" max="14828" width="14.44140625" style="1075" customWidth="1"/>
    <col min="14829" max="14829" width="11.5546875" style="1075" bestFit="1" customWidth="1"/>
    <col min="14830" max="15071" width="8.88671875" style="1075"/>
    <col min="15072" max="15072" width="18.6640625" style="1075" customWidth="1"/>
    <col min="15073" max="15073" width="18.44140625" style="1075" customWidth="1"/>
    <col min="15074" max="15074" width="19.5546875" style="1075" customWidth="1"/>
    <col min="15075" max="15075" width="11.6640625" style="1075" bestFit="1" customWidth="1"/>
    <col min="15076" max="15076" width="19.5546875" style="1075" bestFit="1" customWidth="1"/>
    <col min="15077" max="15077" width="13" style="1075" bestFit="1" customWidth="1"/>
    <col min="15078" max="15078" width="19.5546875" style="1075" bestFit="1" customWidth="1"/>
    <col min="15079" max="15079" width="11.88671875" style="1075" bestFit="1" customWidth="1"/>
    <col min="15080" max="15080" width="19.5546875" style="1075" bestFit="1" customWidth="1"/>
    <col min="15081" max="15081" width="14" style="1075" bestFit="1" customWidth="1"/>
    <col min="15082" max="15082" width="19.5546875" style="1075" bestFit="1" customWidth="1"/>
    <col min="15083" max="15084" width="14.44140625" style="1075" customWidth="1"/>
    <col min="15085" max="15085" width="11.5546875" style="1075" bestFit="1" customWidth="1"/>
    <col min="15086" max="15327" width="8.88671875" style="1075"/>
    <col min="15328" max="15328" width="18.6640625" style="1075" customWidth="1"/>
    <col min="15329" max="15329" width="18.44140625" style="1075" customWidth="1"/>
    <col min="15330" max="15330" width="19.5546875" style="1075" customWidth="1"/>
    <col min="15331" max="15331" width="11.6640625" style="1075" bestFit="1" customWidth="1"/>
    <col min="15332" max="15332" width="19.5546875" style="1075" bestFit="1" customWidth="1"/>
    <col min="15333" max="15333" width="13" style="1075" bestFit="1" customWidth="1"/>
    <col min="15334" max="15334" width="19.5546875" style="1075" bestFit="1" customWidth="1"/>
    <col min="15335" max="15335" width="11.88671875" style="1075" bestFit="1" customWidth="1"/>
    <col min="15336" max="15336" width="19.5546875" style="1075" bestFit="1" customWidth="1"/>
    <col min="15337" max="15337" width="14" style="1075" bestFit="1" customWidth="1"/>
    <col min="15338" max="15338" width="19.5546875" style="1075" bestFit="1" customWidth="1"/>
    <col min="15339" max="15340" width="14.44140625" style="1075" customWidth="1"/>
    <col min="15341" max="15341" width="11.5546875" style="1075" bestFit="1" customWidth="1"/>
    <col min="15342" max="15583" width="8.88671875" style="1075"/>
    <col min="15584" max="15584" width="18.6640625" style="1075" customWidth="1"/>
    <col min="15585" max="15585" width="18.44140625" style="1075" customWidth="1"/>
    <col min="15586" max="15586" width="19.5546875" style="1075" customWidth="1"/>
    <col min="15587" max="15587" width="11.6640625" style="1075" bestFit="1" customWidth="1"/>
    <col min="15588" max="15588" width="19.5546875" style="1075" bestFit="1" customWidth="1"/>
    <col min="15589" max="15589" width="13" style="1075" bestFit="1" customWidth="1"/>
    <col min="15590" max="15590" width="19.5546875" style="1075" bestFit="1" customWidth="1"/>
    <col min="15591" max="15591" width="11.88671875" style="1075" bestFit="1" customWidth="1"/>
    <col min="15592" max="15592" width="19.5546875" style="1075" bestFit="1" customWidth="1"/>
    <col min="15593" max="15593" width="14" style="1075" bestFit="1" customWidth="1"/>
    <col min="15594" max="15594" width="19.5546875" style="1075" bestFit="1" customWidth="1"/>
    <col min="15595" max="15596" width="14.44140625" style="1075" customWidth="1"/>
    <col min="15597" max="15597" width="11.5546875" style="1075" bestFit="1" customWidth="1"/>
    <col min="15598" max="15839" width="8.88671875" style="1075"/>
    <col min="15840" max="15840" width="18.6640625" style="1075" customWidth="1"/>
    <col min="15841" max="15841" width="18.44140625" style="1075" customWidth="1"/>
    <col min="15842" max="15842" width="19.5546875" style="1075" customWidth="1"/>
    <col min="15843" max="15843" width="11.6640625" style="1075" bestFit="1" customWidth="1"/>
    <col min="15844" max="15844" width="19.5546875" style="1075" bestFit="1" customWidth="1"/>
    <col min="15845" max="15845" width="13" style="1075" bestFit="1" customWidth="1"/>
    <col min="15846" max="15846" width="19.5546875" style="1075" bestFit="1" customWidth="1"/>
    <col min="15847" max="15847" width="11.88671875" style="1075" bestFit="1" customWidth="1"/>
    <col min="15848" max="15848" width="19.5546875" style="1075" bestFit="1" customWidth="1"/>
    <col min="15849" max="15849" width="14" style="1075" bestFit="1" customWidth="1"/>
    <col min="15850" max="15850" width="19.5546875" style="1075" bestFit="1" customWidth="1"/>
    <col min="15851" max="15852" width="14.44140625" style="1075" customWidth="1"/>
    <col min="15853" max="15853" width="11.5546875" style="1075" bestFit="1" customWidth="1"/>
    <col min="15854" max="16095" width="8.88671875" style="1075"/>
    <col min="16096" max="16096" width="18.6640625" style="1075" customWidth="1"/>
    <col min="16097" max="16097" width="18.44140625" style="1075" customWidth="1"/>
    <col min="16098" max="16098" width="19.5546875" style="1075" customWidth="1"/>
    <col min="16099" max="16099" width="11.6640625" style="1075" bestFit="1" customWidth="1"/>
    <col min="16100" max="16100" width="19.5546875" style="1075" bestFit="1" customWidth="1"/>
    <col min="16101" max="16101" width="13" style="1075" bestFit="1" customWidth="1"/>
    <col min="16102" max="16102" width="19.5546875" style="1075" bestFit="1" customWidth="1"/>
    <col min="16103" max="16103" width="11.88671875" style="1075" bestFit="1" customWidth="1"/>
    <col min="16104" max="16104" width="19.5546875" style="1075" bestFit="1" customWidth="1"/>
    <col min="16105" max="16105" width="14" style="1075" bestFit="1" customWidth="1"/>
    <col min="16106" max="16106" width="19.5546875" style="1075" bestFit="1" customWidth="1"/>
    <col min="16107" max="16108" width="14.44140625" style="1075" customWidth="1"/>
    <col min="16109" max="16109" width="11.5546875" style="1075" bestFit="1" customWidth="1"/>
    <col min="16110" max="16384" width="8.88671875" style="1075"/>
  </cols>
  <sheetData>
    <row r="1" spans="1:13">
      <c r="A1" s="3505" t="s">
        <v>1070</v>
      </c>
      <c r="B1" s="3505"/>
      <c r="C1" s="3505"/>
      <c r="D1" s="3505"/>
      <c r="E1" s="3505"/>
      <c r="F1" s="3505"/>
      <c r="G1" s="3505"/>
      <c r="H1" s="3505"/>
      <c r="I1" s="3505"/>
    </row>
    <row r="2" spans="1:13">
      <c r="A2" s="3506" t="s">
        <v>51</v>
      </c>
      <c r="B2" s="3506"/>
      <c r="C2" s="3506"/>
      <c r="D2" s="3506"/>
      <c r="E2" s="3506"/>
      <c r="F2" s="3506"/>
      <c r="G2" s="3506"/>
      <c r="H2" s="3506"/>
      <c r="I2" s="3506"/>
    </row>
    <row r="3" spans="1:13" ht="16.2" thickBot="1">
      <c r="A3" s="3507" t="s">
        <v>368</v>
      </c>
      <c r="B3" s="3507"/>
      <c r="C3" s="3507"/>
      <c r="D3" s="3507"/>
      <c r="E3" s="3507"/>
      <c r="F3" s="3507"/>
      <c r="G3" s="3507"/>
      <c r="H3" s="3507"/>
      <c r="I3" s="3507"/>
    </row>
    <row r="4" spans="1:13" ht="16.2" thickTop="1">
      <c r="A4" s="1242"/>
      <c r="B4" s="3508" t="s">
        <v>1069</v>
      </c>
      <c r="C4" s="3509"/>
      <c r="D4" s="3509"/>
      <c r="E4" s="3510"/>
      <c r="F4" s="3509" t="s">
        <v>1068</v>
      </c>
      <c r="G4" s="3509"/>
      <c r="H4" s="3509"/>
      <c r="I4" s="3511"/>
    </row>
    <row r="5" spans="1:13">
      <c r="A5" s="3494" t="s">
        <v>1050</v>
      </c>
      <c r="B5" s="3482" t="s">
        <v>418</v>
      </c>
      <c r="C5" s="3481"/>
      <c r="D5" s="3482" t="s">
        <v>458</v>
      </c>
      <c r="E5" s="3481"/>
      <c r="F5" s="3501" t="s">
        <v>418</v>
      </c>
      <c r="G5" s="3502"/>
      <c r="H5" s="3503" t="s">
        <v>458</v>
      </c>
      <c r="I5" s="3504"/>
    </row>
    <row r="6" spans="1:13" ht="31.2">
      <c r="A6" s="3495"/>
      <c r="B6" s="1241" t="s">
        <v>343</v>
      </c>
      <c r="C6" s="1241" t="s">
        <v>1051</v>
      </c>
      <c r="D6" s="1241" t="s">
        <v>343</v>
      </c>
      <c r="E6" s="1241" t="s">
        <v>1051</v>
      </c>
      <c r="F6" s="1240" t="s">
        <v>343</v>
      </c>
      <c r="G6" s="1178" t="s">
        <v>1051</v>
      </c>
      <c r="H6" s="1177" t="s">
        <v>343</v>
      </c>
      <c r="I6" s="1198" t="s">
        <v>1051</v>
      </c>
    </row>
    <row r="7" spans="1:13">
      <c r="A7" s="1094" t="s">
        <v>1044</v>
      </c>
      <c r="B7" s="1239">
        <v>0</v>
      </c>
      <c r="C7" s="1238">
        <v>0</v>
      </c>
      <c r="D7" s="1239">
        <v>0</v>
      </c>
      <c r="E7" s="1238">
        <v>0</v>
      </c>
      <c r="F7" s="1237">
        <v>0</v>
      </c>
      <c r="G7" s="1238">
        <v>0</v>
      </c>
      <c r="H7" s="1237">
        <v>0</v>
      </c>
      <c r="I7" s="1230">
        <v>0</v>
      </c>
    </row>
    <row r="8" spans="1:13">
      <c r="A8" s="1094" t="s">
        <v>1043</v>
      </c>
      <c r="B8" s="1233">
        <v>0</v>
      </c>
      <c r="C8" s="1227">
        <v>0</v>
      </c>
      <c r="D8" s="1233">
        <v>0</v>
      </c>
      <c r="E8" s="1227">
        <v>0</v>
      </c>
      <c r="F8" s="1233">
        <v>14850</v>
      </c>
      <c r="G8" s="1227">
        <v>8.8995999999999995</v>
      </c>
      <c r="H8" s="1233">
        <v>0</v>
      </c>
      <c r="I8" s="1226">
        <v>0</v>
      </c>
    </row>
    <row r="9" spans="1:13">
      <c r="A9" s="1094" t="s">
        <v>1042</v>
      </c>
      <c r="B9" s="1234">
        <v>0</v>
      </c>
      <c r="C9" s="1229">
        <v>0</v>
      </c>
      <c r="D9" s="1233"/>
      <c r="E9" s="1227"/>
      <c r="F9" s="1233">
        <v>28850</v>
      </c>
      <c r="G9" s="1227">
        <v>8.4710000000000001</v>
      </c>
      <c r="H9" s="1233"/>
      <c r="I9" s="1226"/>
      <c r="L9"/>
    </row>
    <row r="10" spans="1:13">
      <c r="A10" s="1094" t="s">
        <v>1041</v>
      </c>
      <c r="B10" s="1234">
        <v>0</v>
      </c>
      <c r="C10" s="1229">
        <v>0</v>
      </c>
      <c r="D10" s="1233"/>
      <c r="E10" s="1227"/>
      <c r="F10" s="1233">
        <v>28500</v>
      </c>
      <c r="G10" s="1227">
        <v>8.3718000000000004</v>
      </c>
      <c r="H10" s="1233"/>
      <c r="I10" s="1230"/>
    </row>
    <row r="11" spans="1:13">
      <c r="A11" s="1094" t="s">
        <v>1040</v>
      </c>
      <c r="B11" s="1234">
        <v>0</v>
      </c>
      <c r="C11" s="1229">
        <v>0</v>
      </c>
      <c r="D11" s="1233"/>
      <c r="E11" s="1227"/>
      <c r="F11" s="1197">
        <v>11650</v>
      </c>
      <c r="G11" s="1227">
        <v>7.5720999999999998</v>
      </c>
      <c r="H11" s="1197"/>
      <c r="I11" s="1230"/>
    </row>
    <row r="12" spans="1:13">
      <c r="A12" s="1094" t="s">
        <v>1039</v>
      </c>
      <c r="B12" s="1234">
        <v>0</v>
      </c>
      <c r="C12" s="1229">
        <v>0</v>
      </c>
      <c r="D12" s="1233"/>
      <c r="E12" s="1227"/>
      <c r="F12" s="1236" t="s">
        <v>73</v>
      </c>
      <c r="G12" s="1232" t="s">
        <v>73</v>
      </c>
      <c r="H12" s="1236"/>
      <c r="I12" s="1235"/>
    </row>
    <row r="13" spans="1:13">
      <c r="A13" s="1094" t="s">
        <v>1038</v>
      </c>
      <c r="B13" s="1234">
        <v>0</v>
      </c>
      <c r="C13" s="1229">
        <v>0</v>
      </c>
      <c r="D13" s="1233"/>
      <c r="E13" s="1227"/>
      <c r="F13" s="1236" t="s">
        <v>73</v>
      </c>
      <c r="G13" s="1232" t="s">
        <v>73</v>
      </c>
      <c r="H13" s="1236"/>
      <c r="I13" s="1235"/>
    </row>
    <row r="14" spans="1:13">
      <c r="A14" s="1094" t="s">
        <v>1037</v>
      </c>
      <c r="B14" s="1234">
        <v>0</v>
      </c>
      <c r="C14" s="1229">
        <v>0</v>
      </c>
      <c r="D14" s="1233"/>
      <c r="E14" s="1227"/>
      <c r="F14" s="1216" t="s">
        <v>73</v>
      </c>
      <c r="G14" s="1232" t="s">
        <v>73</v>
      </c>
      <c r="H14" s="1209"/>
      <c r="I14" s="1215"/>
    </row>
    <row r="15" spans="1:13">
      <c r="A15" s="1094" t="s">
        <v>1036</v>
      </c>
      <c r="B15" s="1229">
        <v>0</v>
      </c>
      <c r="C15" s="1228">
        <v>0</v>
      </c>
      <c r="D15" s="1229"/>
      <c r="E15" s="1228"/>
      <c r="F15" s="1231">
        <v>5850</v>
      </c>
      <c r="G15" s="1228">
        <v>7.8943000000000003</v>
      </c>
      <c r="H15" s="1231"/>
      <c r="I15" s="1230"/>
      <c r="M15" s="1109"/>
    </row>
    <row r="16" spans="1:13">
      <c r="A16" s="1094" t="s">
        <v>1035</v>
      </c>
      <c r="B16" s="1229">
        <v>0</v>
      </c>
      <c r="C16" s="1228">
        <v>0</v>
      </c>
      <c r="D16" s="1229"/>
      <c r="E16" s="1228"/>
      <c r="F16" s="1231">
        <v>0</v>
      </c>
      <c r="G16" s="1228">
        <v>0</v>
      </c>
      <c r="H16" s="1231"/>
      <c r="I16" s="1230"/>
    </row>
    <row r="17" spans="1:11">
      <c r="A17" s="1094" t="s">
        <v>1034</v>
      </c>
      <c r="B17" s="1229">
        <v>0</v>
      </c>
      <c r="C17" s="1228">
        <v>0</v>
      </c>
      <c r="D17" s="1229"/>
      <c r="E17" s="1228"/>
      <c r="F17" s="1227"/>
      <c r="G17" s="1228"/>
      <c r="H17" s="1227"/>
      <c r="I17" s="1226"/>
    </row>
    <row r="18" spans="1:11">
      <c r="A18" s="1132" t="s">
        <v>1033</v>
      </c>
      <c r="B18" s="1229">
        <v>0</v>
      </c>
      <c r="C18" s="1228">
        <v>0</v>
      </c>
      <c r="D18" s="1229"/>
      <c r="E18" s="1228"/>
      <c r="F18" s="1227">
        <v>0</v>
      </c>
      <c r="G18" s="1228">
        <v>0</v>
      </c>
      <c r="H18" s="1227"/>
      <c r="I18" s="1226"/>
      <c r="J18" s="1217"/>
    </row>
    <row r="19" spans="1:11" s="1221" customFormat="1">
      <c r="A19" s="1166" t="s">
        <v>308</v>
      </c>
      <c r="B19" s="1225">
        <f>SUM(B7:B18)</f>
        <v>0</v>
      </c>
      <c r="C19" s="1223">
        <v>0</v>
      </c>
      <c r="D19" s="1225">
        <f>SUM(D7:D18)</f>
        <v>0</v>
      </c>
      <c r="E19" s="1223">
        <v>0</v>
      </c>
      <c r="F19" s="1224">
        <f>SUM(F7:F18)</f>
        <v>89700</v>
      </c>
      <c r="G19" s="1223">
        <v>8.3560794871794872</v>
      </c>
      <c r="H19" s="1222">
        <f>SUM(H7:H18)</f>
        <v>0</v>
      </c>
      <c r="I19" s="1205">
        <v>0</v>
      </c>
    </row>
    <row r="20" spans="1:11">
      <c r="A20" s="1179"/>
      <c r="B20" s="3497" t="s">
        <v>1067</v>
      </c>
      <c r="C20" s="3498"/>
      <c r="D20" s="3498"/>
      <c r="E20" s="3499"/>
      <c r="F20" s="3493" t="s">
        <v>1066</v>
      </c>
      <c r="G20" s="3493"/>
      <c r="H20" s="3493"/>
      <c r="I20" s="3496"/>
    </row>
    <row r="21" spans="1:11">
      <c r="A21" s="3494" t="s">
        <v>1050</v>
      </c>
      <c r="B21" s="3480" t="s">
        <v>418</v>
      </c>
      <c r="C21" s="3481"/>
      <c r="D21" s="3480" t="s">
        <v>458</v>
      </c>
      <c r="E21" s="3481"/>
      <c r="F21" s="3480" t="s">
        <v>418</v>
      </c>
      <c r="G21" s="3481"/>
      <c r="H21" s="3480" t="s">
        <v>458</v>
      </c>
      <c r="I21" s="3500"/>
    </row>
    <row r="22" spans="1:11" ht="31.2">
      <c r="A22" s="3495"/>
      <c r="B22" s="1177" t="s">
        <v>343</v>
      </c>
      <c r="C22" s="1178" t="s">
        <v>1051</v>
      </c>
      <c r="D22" s="1177" t="s">
        <v>343</v>
      </c>
      <c r="E22" s="1178" t="s">
        <v>1051</v>
      </c>
      <c r="F22" s="1178" t="s">
        <v>343</v>
      </c>
      <c r="G22" s="1178" t="s">
        <v>1051</v>
      </c>
      <c r="H22" s="1177" t="s">
        <v>343</v>
      </c>
      <c r="I22" s="1176" t="s">
        <v>1051</v>
      </c>
      <c r="K22"/>
    </row>
    <row r="23" spans="1:11">
      <c r="A23" s="1094" t="s">
        <v>1044</v>
      </c>
      <c r="B23" s="1220">
        <v>0</v>
      </c>
      <c r="C23" s="1219">
        <v>0</v>
      </c>
      <c r="D23" s="1216">
        <v>0</v>
      </c>
      <c r="E23" s="1215">
        <v>0</v>
      </c>
      <c r="F23" s="1172">
        <v>0</v>
      </c>
      <c r="G23" s="1213">
        <v>0</v>
      </c>
      <c r="H23" s="1216">
        <v>0</v>
      </c>
      <c r="I23" s="1215">
        <v>0</v>
      </c>
    </row>
    <row r="24" spans="1:11">
      <c r="A24" s="1094" t="s">
        <v>1043</v>
      </c>
      <c r="B24" s="1169">
        <v>0</v>
      </c>
      <c r="C24" s="1116">
        <v>0</v>
      </c>
      <c r="D24" s="1216">
        <v>0</v>
      </c>
      <c r="E24" s="1215">
        <v>0</v>
      </c>
      <c r="F24" s="1172">
        <v>0</v>
      </c>
      <c r="G24" s="1119">
        <v>0</v>
      </c>
      <c r="H24" s="1216">
        <v>0</v>
      </c>
      <c r="I24" s="1215">
        <v>0</v>
      </c>
    </row>
    <row r="25" spans="1:11">
      <c r="A25" s="1094" t="s">
        <v>1042</v>
      </c>
      <c r="B25" s="1169">
        <v>0</v>
      </c>
      <c r="C25" s="1116">
        <v>0</v>
      </c>
      <c r="D25" s="1218"/>
      <c r="E25" s="1139"/>
      <c r="F25" s="1172">
        <v>0</v>
      </c>
      <c r="G25" s="1119">
        <v>0</v>
      </c>
      <c r="H25" s="1216"/>
      <c r="I25" s="1215"/>
    </row>
    <row r="26" spans="1:11">
      <c r="A26" s="1094" t="s">
        <v>1041</v>
      </c>
      <c r="B26" s="1169">
        <v>0</v>
      </c>
      <c r="C26" s="1116">
        <v>0</v>
      </c>
      <c r="D26" s="1218"/>
      <c r="E26" s="1139"/>
      <c r="F26" s="1172">
        <v>0</v>
      </c>
      <c r="G26" s="1119">
        <v>0</v>
      </c>
      <c r="H26" s="1218"/>
      <c r="I26" s="1139"/>
      <c r="K26" s="1217"/>
    </row>
    <row r="27" spans="1:11">
      <c r="A27" s="1094" t="s">
        <v>1040</v>
      </c>
      <c r="B27" s="1119">
        <v>0</v>
      </c>
      <c r="C27" s="1116">
        <v>0</v>
      </c>
      <c r="D27" s="1216"/>
      <c r="E27" s="1215"/>
      <c r="F27" s="1172">
        <v>0</v>
      </c>
      <c r="G27" s="1119">
        <v>0</v>
      </c>
      <c r="H27" s="1216"/>
      <c r="I27" s="1215"/>
    </row>
    <row r="28" spans="1:11">
      <c r="A28" s="1094" t="s">
        <v>1039</v>
      </c>
      <c r="B28" s="1169">
        <v>0</v>
      </c>
      <c r="C28" s="1116">
        <v>0</v>
      </c>
      <c r="D28" s="1216"/>
      <c r="E28" s="1215"/>
      <c r="F28" s="1197">
        <v>0</v>
      </c>
      <c r="G28" s="1119">
        <v>0</v>
      </c>
      <c r="H28" s="1216"/>
      <c r="I28" s="1215"/>
    </row>
    <row r="29" spans="1:11">
      <c r="A29" s="1094" t="s">
        <v>1038</v>
      </c>
      <c r="B29" s="1119">
        <v>0</v>
      </c>
      <c r="C29" s="1116">
        <v>0</v>
      </c>
      <c r="D29" s="1216"/>
      <c r="E29" s="1215"/>
      <c r="F29" s="1169">
        <v>0</v>
      </c>
      <c r="G29" s="1119">
        <v>0</v>
      </c>
      <c r="H29" s="1216"/>
      <c r="I29" s="1215"/>
    </row>
    <row r="30" spans="1:11">
      <c r="A30" s="1094" t="s">
        <v>1037</v>
      </c>
      <c r="B30" s="1119">
        <v>0</v>
      </c>
      <c r="C30" s="1116">
        <v>0</v>
      </c>
      <c r="D30" s="1216"/>
      <c r="E30" s="1215"/>
      <c r="F30" s="1169">
        <v>0</v>
      </c>
      <c r="G30" s="1119">
        <v>0</v>
      </c>
      <c r="H30" s="1216"/>
      <c r="I30" s="1215"/>
    </row>
    <row r="31" spans="1:11">
      <c r="A31" s="1094" t="s">
        <v>1036</v>
      </c>
      <c r="B31" s="1119">
        <v>0</v>
      </c>
      <c r="C31" s="1116">
        <v>0</v>
      </c>
      <c r="D31" s="1216"/>
      <c r="E31" s="1215"/>
      <c r="F31" s="1169">
        <v>0</v>
      </c>
      <c r="G31" s="1119">
        <v>0</v>
      </c>
      <c r="H31" s="1216"/>
      <c r="I31" s="1215"/>
    </row>
    <row r="32" spans="1:11">
      <c r="A32" s="1094" t="s">
        <v>1035</v>
      </c>
      <c r="B32" s="1119">
        <v>0</v>
      </c>
      <c r="C32" s="1116">
        <v>0</v>
      </c>
      <c r="D32" s="1216"/>
      <c r="E32" s="1215"/>
      <c r="F32" s="1169">
        <v>0</v>
      </c>
      <c r="G32" s="1119">
        <v>0</v>
      </c>
      <c r="H32" s="1216"/>
      <c r="I32" s="1215"/>
    </row>
    <row r="33" spans="1:9">
      <c r="A33" s="1094" t="s">
        <v>1034</v>
      </c>
      <c r="B33" s="1119">
        <v>0</v>
      </c>
      <c r="C33" s="1116">
        <v>0</v>
      </c>
      <c r="D33" s="1119"/>
      <c r="E33" s="1116"/>
      <c r="F33" s="1169">
        <v>0</v>
      </c>
      <c r="G33" s="1119">
        <v>0</v>
      </c>
      <c r="H33" s="1119"/>
      <c r="I33" s="1116"/>
    </row>
    <row r="34" spans="1:9">
      <c r="A34" s="1132" t="s">
        <v>1033</v>
      </c>
      <c r="B34" s="1119">
        <v>0</v>
      </c>
      <c r="C34" s="1116">
        <v>0</v>
      </c>
      <c r="D34" s="1119"/>
      <c r="E34" s="1116"/>
      <c r="F34" s="1169">
        <v>0</v>
      </c>
      <c r="G34" s="1119">
        <v>0</v>
      </c>
      <c r="H34" s="1119"/>
      <c r="I34" s="1116"/>
    </row>
    <row r="35" spans="1:9">
      <c r="A35" s="1166" t="s">
        <v>308</v>
      </c>
      <c r="B35" s="1129">
        <f>SUM(B23:B34)</f>
        <v>0</v>
      </c>
      <c r="C35" s="1129">
        <v>0</v>
      </c>
      <c r="D35" s="1129">
        <f>SUM(D23:D34)</f>
        <v>0</v>
      </c>
      <c r="E35" s="1129">
        <v>0</v>
      </c>
      <c r="F35" s="1207">
        <v>0</v>
      </c>
      <c r="G35" s="1128">
        <v>0</v>
      </c>
      <c r="H35" s="1129">
        <v>0</v>
      </c>
      <c r="I35" s="1205">
        <v>0</v>
      </c>
    </row>
    <row r="36" spans="1:9">
      <c r="A36" s="1179"/>
      <c r="B36" s="3497" t="s">
        <v>1065</v>
      </c>
      <c r="C36" s="3498"/>
      <c r="D36" s="3498"/>
      <c r="E36" s="3499"/>
      <c r="F36" s="3493" t="s">
        <v>1064</v>
      </c>
      <c r="G36" s="3493"/>
      <c r="H36" s="3493"/>
      <c r="I36" s="3496"/>
    </row>
    <row r="37" spans="1:9">
      <c r="A37" s="3494" t="s">
        <v>1050</v>
      </c>
      <c r="B37" s="3480" t="s">
        <v>418</v>
      </c>
      <c r="C37" s="3481"/>
      <c r="D37" s="3482" t="s">
        <v>458</v>
      </c>
      <c r="E37" s="3481"/>
      <c r="F37" s="3480" t="s">
        <v>418</v>
      </c>
      <c r="G37" s="3481"/>
      <c r="H37" s="3482" t="s">
        <v>458</v>
      </c>
      <c r="I37" s="3481"/>
    </row>
    <row r="38" spans="1:9" ht="31.2">
      <c r="A38" s="3495"/>
      <c r="B38" s="1177" t="s">
        <v>343</v>
      </c>
      <c r="C38" s="1177" t="s">
        <v>1051</v>
      </c>
      <c r="D38" s="1177" t="s">
        <v>343</v>
      </c>
      <c r="E38" s="1214" t="s">
        <v>1051</v>
      </c>
      <c r="F38" s="1178" t="s">
        <v>343</v>
      </c>
      <c r="G38" s="1177" t="s">
        <v>1051</v>
      </c>
      <c r="H38" s="1177" t="s">
        <v>343</v>
      </c>
      <c r="I38" s="1176" t="s">
        <v>1051</v>
      </c>
    </row>
    <row r="39" spans="1:9">
      <c r="A39" s="1094" t="s">
        <v>1044</v>
      </c>
      <c r="B39" s="1208" t="s">
        <v>73</v>
      </c>
      <c r="C39" s="1213" t="s">
        <v>73</v>
      </c>
      <c r="D39" s="1208">
        <v>0</v>
      </c>
      <c r="E39" s="1213">
        <v>0</v>
      </c>
      <c r="F39" s="1212">
        <v>0</v>
      </c>
      <c r="G39" s="1119">
        <v>0</v>
      </c>
      <c r="H39" s="1211">
        <v>0</v>
      </c>
      <c r="I39" s="1210">
        <v>0</v>
      </c>
    </row>
    <row r="40" spans="1:9">
      <c r="A40" s="1094" t="s">
        <v>1043</v>
      </c>
      <c r="B40" s="1208" t="s">
        <v>73</v>
      </c>
      <c r="C40" s="1119" t="s">
        <v>73</v>
      </c>
      <c r="D40" s="1208">
        <v>0</v>
      </c>
      <c r="E40" s="1119">
        <v>0</v>
      </c>
      <c r="F40" s="1209">
        <v>0</v>
      </c>
      <c r="G40" s="1140">
        <v>0</v>
      </c>
      <c r="H40" s="1209">
        <v>0</v>
      </c>
      <c r="I40" s="1140">
        <v>0</v>
      </c>
    </row>
    <row r="41" spans="1:9">
      <c r="A41" s="1094" t="s">
        <v>1042</v>
      </c>
      <c r="B41" s="1208" t="s">
        <v>73</v>
      </c>
      <c r="C41" s="1119" t="s">
        <v>73</v>
      </c>
      <c r="D41" s="1208"/>
      <c r="E41" s="1119"/>
      <c r="F41" s="1209">
        <v>0</v>
      </c>
      <c r="G41" s="1140">
        <v>0</v>
      </c>
      <c r="H41" s="1209"/>
      <c r="I41" s="1140"/>
    </row>
    <row r="42" spans="1:9">
      <c r="A42" s="1094" t="s">
        <v>1041</v>
      </c>
      <c r="B42" s="1208" t="s">
        <v>73</v>
      </c>
      <c r="C42" s="1119" t="s">
        <v>73</v>
      </c>
      <c r="D42" s="1208"/>
      <c r="E42" s="1119"/>
      <c r="F42" s="1209">
        <v>0</v>
      </c>
      <c r="G42" s="1140">
        <v>0</v>
      </c>
      <c r="H42" s="1209"/>
      <c r="I42" s="1140"/>
    </row>
    <row r="43" spans="1:9">
      <c r="A43" s="1094" t="s">
        <v>1040</v>
      </c>
      <c r="B43" s="1208" t="s">
        <v>73</v>
      </c>
      <c r="C43" s="1119" t="s">
        <v>73</v>
      </c>
      <c r="D43" s="1208"/>
      <c r="E43" s="1119"/>
      <c r="F43" s="1119">
        <v>0</v>
      </c>
      <c r="G43" s="1119">
        <v>0</v>
      </c>
      <c r="H43" s="1116"/>
      <c r="I43" s="1167"/>
    </row>
    <row r="44" spans="1:9">
      <c r="A44" s="1094" t="s">
        <v>1039</v>
      </c>
      <c r="B44" s="1208" t="s">
        <v>73</v>
      </c>
      <c r="C44" s="1119" t="s">
        <v>73</v>
      </c>
      <c r="D44" s="1208"/>
      <c r="E44" s="1119"/>
      <c r="F44" s="1169">
        <v>0</v>
      </c>
      <c r="G44" s="1119">
        <v>0</v>
      </c>
      <c r="H44" s="1168"/>
      <c r="I44" s="1167"/>
    </row>
    <row r="45" spans="1:9">
      <c r="A45" s="1094" t="s">
        <v>1038</v>
      </c>
      <c r="B45" s="1208" t="s">
        <v>73</v>
      </c>
      <c r="C45" s="1119" t="s">
        <v>73</v>
      </c>
      <c r="D45" s="1208"/>
      <c r="E45" s="1119"/>
      <c r="F45" s="1169">
        <v>5000</v>
      </c>
      <c r="G45" s="1119">
        <v>4.3289999999999997</v>
      </c>
      <c r="H45" s="1168"/>
      <c r="I45" s="1167"/>
    </row>
    <row r="46" spans="1:9">
      <c r="A46" s="1094" t="s">
        <v>1037</v>
      </c>
      <c r="B46" s="1208" t="s">
        <v>73</v>
      </c>
      <c r="C46" s="1119" t="s">
        <v>73</v>
      </c>
      <c r="D46" s="1208"/>
      <c r="E46" s="1119"/>
      <c r="F46" s="1208" t="s">
        <v>73</v>
      </c>
      <c r="G46" s="1119" t="s">
        <v>73</v>
      </c>
      <c r="H46" s="1208"/>
      <c r="I46" s="1119"/>
    </row>
    <row r="47" spans="1:9">
      <c r="A47" s="1094" t="s">
        <v>1036</v>
      </c>
      <c r="B47" s="1208" t="s">
        <v>73</v>
      </c>
      <c r="C47" s="1119" t="s">
        <v>73</v>
      </c>
      <c r="D47" s="1208"/>
      <c r="E47" s="1119"/>
      <c r="F47" s="1208" t="s">
        <v>73</v>
      </c>
      <c r="G47" s="1119" t="s">
        <v>73</v>
      </c>
      <c r="H47" s="1208"/>
      <c r="I47" s="1119"/>
    </row>
    <row r="48" spans="1:9">
      <c r="A48" s="1094" t="s">
        <v>1035</v>
      </c>
      <c r="B48" s="1208" t="s">
        <v>73</v>
      </c>
      <c r="C48" s="1119" t="s">
        <v>73</v>
      </c>
      <c r="D48" s="1208"/>
      <c r="E48" s="1119"/>
      <c r="F48" s="1208" t="s">
        <v>73</v>
      </c>
      <c r="G48" s="1119" t="s">
        <v>73</v>
      </c>
      <c r="H48" s="1208"/>
      <c r="I48" s="1119"/>
    </row>
    <row r="49" spans="1:9">
      <c r="A49" s="1094" t="s">
        <v>1034</v>
      </c>
      <c r="B49" s="1119">
        <v>0</v>
      </c>
      <c r="C49" s="1116">
        <v>0</v>
      </c>
      <c r="D49" s="1119"/>
      <c r="E49" s="1116"/>
      <c r="F49" s="1119">
        <v>0</v>
      </c>
      <c r="G49" s="1116">
        <v>0</v>
      </c>
      <c r="H49" s="1119"/>
      <c r="I49" s="1116"/>
    </row>
    <row r="50" spans="1:9">
      <c r="A50" s="1132" t="s">
        <v>1033</v>
      </c>
      <c r="B50" s="1119">
        <v>40000</v>
      </c>
      <c r="C50" s="1116">
        <v>2.4598</v>
      </c>
      <c r="D50" s="1119"/>
      <c r="E50" s="1116"/>
      <c r="F50" s="1119">
        <v>23200</v>
      </c>
      <c r="G50" s="1116">
        <v>3.7302999999999997</v>
      </c>
      <c r="H50" s="1119"/>
      <c r="I50" s="1116"/>
    </row>
    <row r="51" spans="1:9">
      <c r="A51" s="1166" t="s">
        <v>308</v>
      </c>
      <c r="B51" s="1129">
        <f>SUM(B39:B50)</f>
        <v>40000</v>
      </c>
      <c r="C51" s="1129">
        <v>2.46</v>
      </c>
      <c r="D51" s="1157">
        <f>SUM(D39:D50)</f>
        <v>0</v>
      </c>
      <c r="E51" s="1129"/>
      <c r="F51" s="1207">
        <f>SUM(F39:F50)</f>
        <v>28200</v>
      </c>
      <c r="G51" s="1206">
        <v>3.8364524822695034</v>
      </c>
      <c r="H51" s="1185">
        <f>SUM(H39:H50)</f>
        <v>0</v>
      </c>
      <c r="I51" s="1205">
        <v>0</v>
      </c>
    </row>
    <row r="52" spans="1:9">
      <c r="A52" s="1179"/>
      <c r="B52" s="3493" t="s">
        <v>1063</v>
      </c>
      <c r="C52" s="3493"/>
      <c r="D52" s="3493"/>
      <c r="E52" s="3493"/>
      <c r="F52" s="1204"/>
      <c r="G52" s="1203"/>
      <c r="H52" s="1202"/>
      <c r="I52" s="1201"/>
    </row>
    <row r="53" spans="1:9">
      <c r="A53" s="3494" t="s">
        <v>1050</v>
      </c>
      <c r="B53" s="3480" t="s">
        <v>418</v>
      </c>
      <c r="C53" s="3481"/>
      <c r="D53" s="3482" t="s">
        <v>458</v>
      </c>
      <c r="E53" s="3481"/>
      <c r="F53" s="1200"/>
      <c r="G53" s="1190"/>
      <c r="H53" s="1189"/>
      <c r="I53" s="1199"/>
    </row>
    <row r="54" spans="1:9" ht="31.2">
      <c r="A54" s="3495"/>
      <c r="B54" s="1178" t="s">
        <v>343</v>
      </c>
      <c r="C54" s="1178" t="s">
        <v>1051</v>
      </c>
      <c r="D54" s="1177" t="s">
        <v>343</v>
      </c>
      <c r="E54" s="1198" t="s">
        <v>1051</v>
      </c>
      <c r="F54" s="1189"/>
      <c r="G54" s="1190"/>
      <c r="H54" s="1189"/>
      <c r="I54" s="1188"/>
    </row>
    <row r="55" spans="1:9">
      <c r="A55" s="1094" t="s">
        <v>1044</v>
      </c>
      <c r="B55" s="1197">
        <v>0</v>
      </c>
      <c r="C55" s="1175">
        <v>0</v>
      </c>
      <c r="D55" s="1197">
        <v>0</v>
      </c>
      <c r="E55" s="1196">
        <v>0</v>
      </c>
      <c r="F55" s="1189"/>
      <c r="G55" s="1190"/>
      <c r="H55" s="1189"/>
      <c r="I55" s="1188"/>
    </row>
    <row r="56" spans="1:9">
      <c r="A56" s="1094" t="s">
        <v>1043</v>
      </c>
      <c r="B56" s="1168">
        <v>0</v>
      </c>
      <c r="C56" s="1169">
        <v>0</v>
      </c>
      <c r="D56" s="1168">
        <v>0</v>
      </c>
      <c r="E56" s="1194">
        <v>0</v>
      </c>
      <c r="F56" s="1189"/>
      <c r="G56" s="1190"/>
      <c r="H56" s="1189"/>
      <c r="I56" s="1188"/>
    </row>
    <row r="57" spans="1:9">
      <c r="A57" s="1094" t="s">
        <v>1042</v>
      </c>
      <c r="B57" s="1168">
        <v>0</v>
      </c>
      <c r="C57" s="1169">
        <v>0</v>
      </c>
      <c r="D57" s="1168"/>
      <c r="E57" s="1194"/>
      <c r="F57" s="1189"/>
      <c r="G57" s="1190"/>
      <c r="H57" s="1189"/>
      <c r="I57" s="1188"/>
    </row>
    <row r="58" spans="1:9">
      <c r="A58" s="1094" t="s">
        <v>1041</v>
      </c>
      <c r="B58" s="1168">
        <v>0</v>
      </c>
      <c r="C58" s="1169">
        <v>0</v>
      </c>
      <c r="D58" s="1168"/>
      <c r="E58" s="1194"/>
      <c r="F58" s="1189"/>
      <c r="G58" s="1190"/>
      <c r="H58" s="1189"/>
      <c r="I58" s="1188"/>
    </row>
    <row r="59" spans="1:9">
      <c r="A59" s="1094" t="s">
        <v>1040</v>
      </c>
      <c r="B59" s="1116">
        <v>0</v>
      </c>
      <c r="C59" s="1119">
        <v>0</v>
      </c>
      <c r="D59" s="1116"/>
      <c r="E59" s="1195"/>
      <c r="F59" s="1189"/>
      <c r="G59" s="1190"/>
      <c r="H59" s="1189"/>
      <c r="I59" s="1188"/>
    </row>
    <row r="60" spans="1:9">
      <c r="A60" s="1094" t="s">
        <v>1039</v>
      </c>
      <c r="B60" s="1168">
        <v>0</v>
      </c>
      <c r="C60" s="1169">
        <v>0</v>
      </c>
      <c r="D60" s="1168"/>
      <c r="E60" s="1194"/>
      <c r="F60" s="1189"/>
      <c r="G60" s="1190"/>
      <c r="H60" s="1189"/>
      <c r="I60" s="1188"/>
    </row>
    <row r="61" spans="1:9">
      <c r="A61" s="1094" t="s">
        <v>1038</v>
      </c>
      <c r="B61" s="1168">
        <v>0</v>
      </c>
      <c r="C61" s="1169">
        <v>0</v>
      </c>
      <c r="D61" s="1168"/>
      <c r="E61" s="1194"/>
      <c r="F61" s="1189"/>
      <c r="G61" s="1190"/>
      <c r="H61" s="1189"/>
      <c r="I61" s="1188"/>
    </row>
    <row r="62" spans="1:9">
      <c r="A62" s="1094" t="s">
        <v>1037</v>
      </c>
      <c r="B62" s="1168">
        <v>0</v>
      </c>
      <c r="C62" s="1169">
        <v>0</v>
      </c>
      <c r="D62" s="1168"/>
      <c r="E62" s="1194"/>
      <c r="F62" s="1189"/>
      <c r="G62" s="1190"/>
      <c r="H62" s="1189"/>
      <c r="I62" s="1188"/>
    </row>
    <row r="63" spans="1:9">
      <c r="A63" s="1094" t="s">
        <v>1036</v>
      </c>
      <c r="B63" s="1168">
        <v>0</v>
      </c>
      <c r="C63" s="1169">
        <v>0</v>
      </c>
      <c r="D63" s="1168"/>
      <c r="E63" s="1194"/>
      <c r="F63" s="1189"/>
      <c r="G63" s="1190"/>
      <c r="H63" s="1189"/>
      <c r="I63" s="1188"/>
    </row>
    <row r="64" spans="1:9">
      <c r="A64" s="1094" t="s">
        <v>1035</v>
      </c>
      <c r="B64" s="1168">
        <v>0</v>
      </c>
      <c r="C64" s="1169">
        <v>0</v>
      </c>
      <c r="D64" s="1168"/>
      <c r="E64" s="1194"/>
      <c r="F64" s="1189"/>
      <c r="G64" s="1190"/>
      <c r="H64" s="1189"/>
      <c r="I64" s="1188"/>
    </row>
    <row r="65" spans="1:12">
      <c r="A65" s="1094" t="s">
        <v>1034</v>
      </c>
      <c r="B65" s="1168">
        <v>0</v>
      </c>
      <c r="C65" s="1169">
        <v>0</v>
      </c>
      <c r="D65" s="1168"/>
      <c r="E65" s="1194"/>
      <c r="F65" s="1189"/>
      <c r="G65" s="1190"/>
      <c r="H65" s="1189"/>
      <c r="I65" s="1188"/>
    </row>
    <row r="66" spans="1:12">
      <c r="A66" s="1132" t="s">
        <v>1033</v>
      </c>
      <c r="B66" s="1192">
        <v>20000</v>
      </c>
      <c r="C66" s="1193">
        <v>5.0590999999999999</v>
      </c>
      <c r="D66" s="1192"/>
      <c r="E66" s="1191"/>
      <c r="F66" s="1189"/>
      <c r="G66" s="1190"/>
      <c r="H66" s="1189"/>
      <c r="I66" s="1188"/>
    </row>
    <row r="67" spans="1:12">
      <c r="A67" s="1187" t="s">
        <v>308</v>
      </c>
      <c r="B67" s="1186">
        <f>SUM(B55:B66)</f>
        <v>20000</v>
      </c>
      <c r="C67" s="1184">
        <v>5.0590999999999999</v>
      </c>
      <c r="D67" s="1185">
        <f>SUM(D55:D66)</f>
        <v>0</v>
      </c>
      <c r="E67" s="1184">
        <v>0</v>
      </c>
      <c r="F67" s="1183"/>
      <c r="G67" s="1182"/>
      <c r="H67" s="1181"/>
      <c r="I67" s="1180"/>
    </row>
    <row r="68" spans="1:12">
      <c r="A68" s="1179"/>
      <c r="B68" s="3476" t="s">
        <v>1062</v>
      </c>
      <c r="C68" s="3477"/>
      <c r="D68" s="3477"/>
      <c r="E68" s="3478"/>
      <c r="F68" s="3493" t="s">
        <v>1061</v>
      </c>
      <c r="G68" s="3493"/>
      <c r="H68" s="3493"/>
      <c r="I68" s="3496"/>
    </row>
    <row r="69" spans="1:12" customFormat="1">
      <c r="A69" s="3494" t="s">
        <v>1050</v>
      </c>
      <c r="B69" s="3480" t="s">
        <v>418</v>
      </c>
      <c r="C69" s="3481"/>
      <c r="D69" s="3482" t="s">
        <v>458</v>
      </c>
      <c r="E69" s="3481"/>
      <c r="F69" s="3480" t="s">
        <v>418</v>
      </c>
      <c r="G69" s="3481"/>
      <c r="H69" s="3482" t="s">
        <v>458</v>
      </c>
      <c r="I69" s="3481"/>
    </row>
    <row r="70" spans="1:12" customFormat="1" ht="31.2">
      <c r="A70" s="3495"/>
      <c r="B70" s="1105" t="s">
        <v>343</v>
      </c>
      <c r="C70" s="1108" t="s">
        <v>1051</v>
      </c>
      <c r="D70" s="1105" t="s">
        <v>343</v>
      </c>
      <c r="E70" s="1107" t="s">
        <v>1051</v>
      </c>
      <c r="F70" s="1178" t="s">
        <v>343</v>
      </c>
      <c r="G70" s="1178" t="s">
        <v>1051</v>
      </c>
      <c r="H70" s="1177" t="s">
        <v>343</v>
      </c>
      <c r="I70" s="1176" t="s">
        <v>1051</v>
      </c>
    </row>
    <row r="71" spans="1:12" customFormat="1">
      <c r="A71" s="1094" t="s">
        <v>1044</v>
      </c>
      <c r="B71" s="1101">
        <v>0</v>
      </c>
      <c r="C71" s="1101">
        <v>0</v>
      </c>
      <c r="D71" s="1101">
        <v>0</v>
      </c>
      <c r="E71" s="1101">
        <v>0</v>
      </c>
      <c r="F71" s="1070">
        <v>30000</v>
      </c>
      <c r="G71" s="1175">
        <v>8.3816000000000006</v>
      </c>
      <c r="H71" s="1070">
        <v>0</v>
      </c>
      <c r="I71" s="1173">
        <v>0</v>
      </c>
    </row>
    <row r="72" spans="1:12" customFormat="1">
      <c r="A72" s="1094" t="s">
        <v>1043</v>
      </c>
      <c r="B72" s="1070">
        <v>20000</v>
      </c>
      <c r="C72" s="1095">
        <v>8.4580000000000002</v>
      </c>
      <c r="D72" s="1070">
        <v>0</v>
      </c>
      <c r="E72" s="1095">
        <v>0</v>
      </c>
      <c r="F72" s="1070">
        <v>20000</v>
      </c>
      <c r="G72" s="1174">
        <v>8.4454999999999991</v>
      </c>
      <c r="H72" s="1070">
        <v>0</v>
      </c>
      <c r="I72" s="1173">
        <v>0</v>
      </c>
    </row>
    <row r="73" spans="1:12" customFormat="1">
      <c r="A73" s="1094" t="s">
        <v>1042</v>
      </c>
      <c r="B73" s="1070">
        <v>30000</v>
      </c>
      <c r="C73" s="1095">
        <v>8.5378000000000007</v>
      </c>
      <c r="D73" s="1070"/>
      <c r="E73" s="1095"/>
      <c r="F73" s="1070">
        <v>30000</v>
      </c>
      <c r="G73" s="1174">
        <v>8.4457000000000004</v>
      </c>
      <c r="H73" s="1070"/>
      <c r="I73" s="1173"/>
    </row>
    <row r="74" spans="1:12" customFormat="1">
      <c r="A74" s="1094" t="s">
        <v>1041</v>
      </c>
      <c r="B74" s="1171">
        <v>0</v>
      </c>
      <c r="C74" s="1171">
        <v>0</v>
      </c>
      <c r="D74" s="1171"/>
      <c r="E74" s="1171"/>
      <c r="F74" s="1171" t="s">
        <v>73</v>
      </c>
      <c r="G74" s="1172" t="s">
        <v>73</v>
      </c>
      <c r="H74" s="1171"/>
      <c r="I74" s="1170"/>
    </row>
    <row r="75" spans="1:12" customFormat="1">
      <c r="A75" s="1094" t="s">
        <v>1040</v>
      </c>
      <c r="B75" s="1070">
        <v>27700</v>
      </c>
      <c r="C75" s="1070">
        <v>8.4753328519855593</v>
      </c>
      <c r="D75" s="1070"/>
      <c r="E75" s="1070"/>
      <c r="F75" s="1171" t="s">
        <v>73</v>
      </c>
      <c r="G75" s="1172" t="s">
        <v>73</v>
      </c>
      <c r="H75" s="1171"/>
      <c r="I75" s="1170"/>
      <c r="K75" s="209"/>
    </row>
    <row r="76" spans="1:12" customFormat="1">
      <c r="A76" s="1094" t="s">
        <v>1039</v>
      </c>
      <c r="B76" s="1070">
        <v>20000</v>
      </c>
      <c r="C76" s="1070">
        <v>8.3390000000000004</v>
      </c>
      <c r="D76" s="1070"/>
      <c r="E76" s="1070"/>
      <c r="F76" s="1171" t="s">
        <v>73</v>
      </c>
      <c r="G76" s="1172" t="s">
        <v>73</v>
      </c>
      <c r="H76" s="1171"/>
      <c r="I76" s="1170"/>
    </row>
    <row r="77" spans="1:12" customFormat="1">
      <c r="A77" s="1094" t="s">
        <v>1038</v>
      </c>
      <c r="B77" s="1070">
        <v>3800</v>
      </c>
      <c r="C77" s="1070">
        <v>7.5868000000000002</v>
      </c>
      <c r="D77" s="1070"/>
      <c r="E77" s="1070"/>
      <c r="F77" s="1171" t="s">
        <v>73</v>
      </c>
      <c r="G77" s="1172" t="s">
        <v>73</v>
      </c>
      <c r="H77" s="1171"/>
      <c r="I77" s="1170"/>
    </row>
    <row r="78" spans="1:12" customFormat="1">
      <c r="A78" s="1094" t="s">
        <v>1037</v>
      </c>
      <c r="B78" s="1070">
        <v>50000</v>
      </c>
      <c r="C78" s="1070">
        <v>8.1932600000000004</v>
      </c>
      <c r="D78" s="1070"/>
      <c r="E78" s="1070"/>
      <c r="F78" s="1171" t="s">
        <v>73</v>
      </c>
      <c r="G78" s="1172" t="s">
        <v>73</v>
      </c>
      <c r="H78" s="1171"/>
      <c r="I78" s="1170"/>
    </row>
    <row r="79" spans="1:12" customFormat="1">
      <c r="A79" s="1094" t="s">
        <v>1036</v>
      </c>
      <c r="B79" s="1070">
        <v>35000</v>
      </c>
      <c r="C79" s="1070">
        <v>7.4564000000000004</v>
      </c>
      <c r="D79" s="1070"/>
      <c r="E79" s="1070"/>
      <c r="F79" s="1169">
        <v>0</v>
      </c>
      <c r="G79" s="1119">
        <v>0</v>
      </c>
      <c r="H79" s="1168"/>
      <c r="I79" s="1167"/>
      <c r="L79" s="209"/>
    </row>
    <row r="80" spans="1:12" customFormat="1">
      <c r="A80" s="1094" t="s">
        <v>1035</v>
      </c>
      <c r="B80" s="1070">
        <v>0</v>
      </c>
      <c r="C80" s="1070">
        <v>0</v>
      </c>
      <c r="D80" s="1070"/>
      <c r="E80" s="1070"/>
      <c r="F80" s="1169">
        <v>0</v>
      </c>
      <c r="G80" s="1119">
        <v>0</v>
      </c>
      <c r="H80" s="1168"/>
      <c r="I80" s="1167"/>
      <c r="J80" s="209"/>
      <c r="L80" s="1078"/>
    </row>
    <row r="81" spans="1:9" customFormat="1">
      <c r="A81" s="1094" t="s">
        <v>1034</v>
      </c>
      <c r="B81" s="1119">
        <v>0</v>
      </c>
      <c r="C81" s="1116">
        <v>0</v>
      </c>
      <c r="D81" s="1119"/>
      <c r="E81" s="1116"/>
      <c r="F81" s="1119">
        <v>0</v>
      </c>
      <c r="G81" s="1116">
        <v>0</v>
      </c>
      <c r="H81" s="1119"/>
      <c r="I81" s="1116"/>
    </row>
    <row r="82" spans="1:9" customFormat="1">
      <c r="A82" s="1132" t="s">
        <v>1033</v>
      </c>
      <c r="B82" s="1119">
        <v>0</v>
      </c>
      <c r="C82" s="1116">
        <v>0</v>
      </c>
      <c r="D82" s="1119"/>
      <c r="E82" s="1116"/>
      <c r="F82" s="1119">
        <v>0</v>
      </c>
      <c r="G82" s="1116">
        <v>0</v>
      </c>
      <c r="H82" s="1119"/>
      <c r="I82" s="1116"/>
    </row>
    <row r="83" spans="1:9" customFormat="1">
      <c r="A83" s="1166" t="s">
        <v>308</v>
      </c>
      <c r="B83" s="1113">
        <f>SUM(B71:B82)</f>
        <v>186500</v>
      </c>
      <c r="C83" s="1114">
        <v>8.183954745308311</v>
      </c>
      <c r="D83" s="1113">
        <f>SUM(D71:D82)</f>
        <v>0</v>
      </c>
      <c r="E83" s="1114">
        <v>0</v>
      </c>
      <c r="F83" s="1165">
        <f>SUM(F71:F82)</f>
        <v>80000</v>
      </c>
      <c r="G83" s="1157">
        <v>8.4216125000000002</v>
      </c>
      <c r="H83" s="1157">
        <f>SUM(H71:H82)</f>
        <v>0</v>
      </c>
      <c r="I83" s="1157"/>
    </row>
    <row r="84" spans="1:9" customFormat="1">
      <c r="A84" s="1164"/>
      <c r="B84" s="3476" t="s">
        <v>1060</v>
      </c>
      <c r="C84" s="3477"/>
      <c r="D84" s="3477"/>
      <c r="E84" s="3478"/>
      <c r="F84" s="3476" t="s">
        <v>1048</v>
      </c>
      <c r="G84" s="3477"/>
      <c r="H84" s="3477"/>
      <c r="I84" s="3478"/>
    </row>
    <row r="85" spans="1:9" customFormat="1">
      <c r="A85" s="3491" t="s">
        <v>1050</v>
      </c>
      <c r="B85" s="3480" t="s">
        <v>418</v>
      </c>
      <c r="C85" s="3481"/>
      <c r="D85" s="3482" t="s">
        <v>458</v>
      </c>
      <c r="E85" s="3481"/>
      <c r="F85" s="3480" t="s">
        <v>418</v>
      </c>
      <c r="G85" s="3481"/>
      <c r="H85" s="3482" t="s">
        <v>458</v>
      </c>
      <c r="I85" s="3481"/>
    </row>
    <row r="86" spans="1:9" customFormat="1" ht="31.2">
      <c r="A86" s="3492"/>
      <c r="B86" s="1105" t="s">
        <v>343</v>
      </c>
      <c r="C86" s="1108" t="s">
        <v>1051</v>
      </c>
      <c r="D86" s="1105" t="s">
        <v>343</v>
      </c>
      <c r="E86" s="1105" t="s">
        <v>1051</v>
      </c>
      <c r="F86" s="1105" t="s">
        <v>343</v>
      </c>
      <c r="G86" s="1108" t="s">
        <v>1046</v>
      </c>
      <c r="H86" s="1105" t="s">
        <v>343</v>
      </c>
      <c r="I86" s="1107" t="s">
        <v>1046</v>
      </c>
    </row>
    <row r="87" spans="1:9" customFormat="1">
      <c r="A87" s="1163" t="s">
        <v>1044</v>
      </c>
      <c r="B87" s="1152">
        <v>0</v>
      </c>
      <c r="C87" s="1096">
        <v>0</v>
      </c>
      <c r="D87" s="1152">
        <v>0</v>
      </c>
      <c r="E87" s="1096">
        <v>0</v>
      </c>
      <c r="F87" s="1096">
        <v>0</v>
      </c>
      <c r="G87" s="1095">
        <v>0</v>
      </c>
      <c r="H87" s="1152">
        <v>0</v>
      </c>
      <c r="I87" s="1151">
        <v>0</v>
      </c>
    </row>
    <row r="88" spans="1:9" customFormat="1">
      <c r="A88" s="1163" t="s">
        <v>1043</v>
      </c>
      <c r="B88" s="1095">
        <v>0</v>
      </c>
      <c r="C88" s="1095">
        <v>0</v>
      </c>
      <c r="D88" s="1095">
        <v>0</v>
      </c>
      <c r="E88" s="1095">
        <v>0</v>
      </c>
      <c r="F88" s="1095">
        <v>0</v>
      </c>
      <c r="G88" s="1095">
        <v>0</v>
      </c>
      <c r="H88" s="1095">
        <v>0</v>
      </c>
      <c r="I88" s="1095">
        <v>0</v>
      </c>
    </row>
    <row r="89" spans="1:9" customFormat="1">
      <c r="A89" s="1163" t="s">
        <v>1042</v>
      </c>
      <c r="B89" s="1095">
        <v>0</v>
      </c>
      <c r="C89" s="1096">
        <v>0</v>
      </c>
      <c r="D89" s="1095"/>
      <c r="E89" s="1096"/>
      <c r="F89" s="1096">
        <v>0</v>
      </c>
      <c r="G89" s="1096">
        <v>0</v>
      </c>
      <c r="H89" s="1095"/>
      <c r="I89" s="1095"/>
    </row>
    <row r="90" spans="1:9" customFormat="1">
      <c r="A90" s="1163" t="s">
        <v>1041</v>
      </c>
      <c r="B90" s="1095">
        <v>0</v>
      </c>
      <c r="C90" s="1093">
        <v>0</v>
      </c>
      <c r="D90" s="1095"/>
      <c r="E90" s="1093"/>
      <c r="F90" s="1093">
        <v>0</v>
      </c>
      <c r="G90" s="1093">
        <v>0</v>
      </c>
      <c r="H90" s="1095"/>
      <c r="I90" s="1095"/>
    </row>
    <row r="91" spans="1:9" customFormat="1">
      <c r="A91" s="1094" t="s">
        <v>1040</v>
      </c>
      <c r="B91" s="1070">
        <v>0</v>
      </c>
      <c r="C91" s="1093">
        <v>0</v>
      </c>
      <c r="D91" s="1070"/>
      <c r="E91" s="1093"/>
      <c r="F91" s="1093">
        <v>0</v>
      </c>
      <c r="G91" s="1093">
        <v>0</v>
      </c>
      <c r="H91" s="1070"/>
      <c r="I91" s="1150"/>
    </row>
    <row r="92" spans="1:9" customFormat="1">
      <c r="A92" s="1094" t="s">
        <v>1039</v>
      </c>
      <c r="B92" s="1070">
        <v>50000</v>
      </c>
      <c r="C92" s="1093">
        <v>8.0998000000000001</v>
      </c>
      <c r="D92" s="1070"/>
      <c r="E92" s="1093"/>
      <c r="F92" s="1093">
        <v>0</v>
      </c>
      <c r="G92" s="1093">
        <v>0</v>
      </c>
      <c r="H92" s="1070"/>
      <c r="I92" s="1150"/>
    </row>
    <row r="93" spans="1:9" customFormat="1">
      <c r="A93" s="1094" t="s">
        <v>1038</v>
      </c>
      <c r="B93" s="1070" t="s">
        <v>73</v>
      </c>
      <c r="C93" s="1096" t="s">
        <v>73</v>
      </c>
      <c r="D93" s="1070"/>
      <c r="E93" s="1096"/>
      <c r="F93" s="1096">
        <v>0</v>
      </c>
      <c r="G93" s="1096">
        <v>0</v>
      </c>
      <c r="H93" s="1070"/>
      <c r="I93" s="1150"/>
    </row>
    <row r="94" spans="1:9" customFormat="1">
      <c r="A94" s="1094" t="s">
        <v>1037</v>
      </c>
      <c r="B94" s="1070" t="s">
        <v>73</v>
      </c>
      <c r="C94" s="1096" t="s">
        <v>73</v>
      </c>
      <c r="D94" s="1070"/>
      <c r="E94" s="1096"/>
      <c r="F94" s="1093">
        <v>0</v>
      </c>
      <c r="G94" s="1093">
        <v>0</v>
      </c>
      <c r="H94" s="1070"/>
      <c r="I94" s="1150"/>
    </row>
    <row r="95" spans="1:9" customFormat="1">
      <c r="A95" s="1094" t="s">
        <v>1036</v>
      </c>
      <c r="B95" s="1070">
        <v>0</v>
      </c>
      <c r="C95" s="1095">
        <v>0</v>
      </c>
      <c r="D95" s="1070"/>
      <c r="E95" s="1095"/>
      <c r="F95" s="1095">
        <v>0</v>
      </c>
      <c r="G95" s="1095">
        <v>0</v>
      </c>
      <c r="H95" s="1070"/>
      <c r="I95" s="1150"/>
    </row>
    <row r="96" spans="1:9" customFormat="1">
      <c r="A96" s="1094" t="s">
        <v>1035</v>
      </c>
      <c r="B96" s="1070">
        <v>0</v>
      </c>
      <c r="C96" s="1095">
        <v>0</v>
      </c>
      <c r="D96" s="1070"/>
      <c r="E96" s="1095"/>
      <c r="F96" s="1095">
        <v>0</v>
      </c>
      <c r="G96" s="1095">
        <v>0</v>
      </c>
      <c r="H96" s="1070"/>
      <c r="I96" s="1150"/>
    </row>
    <row r="97" spans="1:9" customFormat="1">
      <c r="A97" s="1163" t="s">
        <v>1034</v>
      </c>
      <c r="B97" s="1119">
        <v>0</v>
      </c>
      <c r="C97" s="1095">
        <v>0</v>
      </c>
      <c r="D97" s="1119"/>
      <c r="E97" s="1095"/>
      <c r="F97" s="1095">
        <v>0</v>
      </c>
      <c r="G97" s="1095">
        <v>0</v>
      </c>
      <c r="H97" s="1119"/>
      <c r="I97" s="1116"/>
    </row>
    <row r="98" spans="1:9" customFormat="1">
      <c r="A98" s="1162" t="s">
        <v>1033</v>
      </c>
      <c r="B98" s="1119">
        <v>0</v>
      </c>
      <c r="C98" s="1131">
        <v>0</v>
      </c>
      <c r="D98" s="1119"/>
      <c r="E98" s="1131"/>
      <c r="F98" s="1131">
        <v>0</v>
      </c>
      <c r="G98" s="1091">
        <v>0</v>
      </c>
      <c r="H98" s="1119"/>
      <c r="I98" s="1116"/>
    </row>
    <row r="99" spans="1:9" customFormat="1">
      <c r="A99" s="1161" t="s">
        <v>308</v>
      </c>
      <c r="B99" s="1160">
        <f>SUM(B87:B98)</f>
        <v>50000</v>
      </c>
      <c r="C99" s="1135">
        <v>8.0998000000000001</v>
      </c>
      <c r="D99" s="1159">
        <f>SUM(D87:D98)</f>
        <v>0</v>
      </c>
      <c r="E99" s="1157">
        <v>0</v>
      </c>
      <c r="F99" s="1158">
        <v>0</v>
      </c>
      <c r="G99" s="1157">
        <v>0</v>
      </c>
      <c r="H99" s="1156">
        <f>SUM(H87:H98)</f>
        <v>0</v>
      </c>
      <c r="I99" s="1155">
        <v>0</v>
      </c>
    </row>
    <row r="100" spans="1:9">
      <c r="A100" s="3471" t="s">
        <v>1050</v>
      </c>
      <c r="B100" s="3489" t="s">
        <v>1059</v>
      </c>
      <c r="C100" s="3489"/>
      <c r="D100" s="3489"/>
      <c r="E100" s="3489"/>
      <c r="F100" s="3489" t="s">
        <v>1058</v>
      </c>
      <c r="G100" s="3489"/>
      <c r="H100" s="3489"/>
      <c r="I100" s="3490"/>
    </row>
    <row r="101" spans="1:9">
      <c r="A101" s="3484"/>
      <c r="B101" s="3480" t="s">
        <v>418</v>
      </c>
      <c r="C101" s="3481"/>
      <c r="D101" s="3482" t="s">
        <v>458</v>
      </c>
      <c r="E101" s="3481"/>
      <c r="F101" s="3480" t="s">
        <v>418</v>
      </c>
      <c r="G101" s="3481"/>
      <c r="H101" s="3482" t="s">
        <v>458</v>
      </c>
      <c r="I101" s="3481"/>
    </row>
    <row r="102" spans="1:9" ht="31.2">
      <c r="A102" s="3486"/>
      <c r="B102" s="1105" t="s">
        <v>343</v>
      </c>
      <c r="C102" s="1108" t="s">
        <v>1046</v>
      </c>
      <c r="D102" s="1105" t="s">
        <v>343</v>
      </c>
      <c r="E102" s="1108" t="s">
        <v>1046</v>
      </c>
      <c r="F102" s="1105" t="s">
        <v>343</v>
      </c>
      <c r="G102" s="1108" t="s">
        <v>1046</v>
      </c>
      <c r="H102" s="1105" t="s">
        <v>343</v>
      </c>
      <c r="I102" s="1103" t="s">
        <v>1046</v>
      </c>
    </row>
    <row r="103" spans="1:9">
      <c r="A103" s="1102" t="s">
        <v>1044</v>
      </c>
      <c r="B103" s="1096">
        <v>0</v>
      </c>
      <c r="C103" s="1154">
        <v>0</v>
      </c>
      <c r="D103" s="1153">
        <v>0</v>
      </c>
      <c r="E103" s="1070">
        <v>0</v>
      </c>
      <c r="F103" s="1096">
        <v>0</v>
      </c>
      <c r="G103" s="1095">
        <v>0</v>
      </c>
      <c r="H103" s="1152">
        <v>0</v>
      </c>
      <c r="I103" s="1151">
        <v>0</v>
      </c>
    </row>
    <row r="104" spans="1:9">
      <c r="A104" s="1094" t="s">
        <v>1043</v>
      </c>
      <c r="B104" s="1095">
        <v>0</v>
      </c>
      <c r="C104" s="1095">
        <v>0</v>
      </c>
      <c r="D104" s="1095">
        <v>0</v>
      </c>
      <c r="E104" s="1095">
        <v>0</v>
      </c>
      <c r="F104" s="1095">
        <v>0</v>
      </c>
      <c r="G104" s="1095">
        <v>0</v>
      </c>
      <c r="H104" s="1095">
        <v>0</v>
      </c>
      <c r="I104" s="1095">
        <v>0</v>
      </c>
    </row>
    <row r="105" spans="1:9">
      <c r="A105" s="1094" t="s">
        <v>1042</v>
      </c>
      <c r="B105" s="1096">
        <v>0</v>
      </c>
      <c r="C105" s="1096">
        <v>0</v>
      </c>
      <c r="D105" s="1095"/>
      <c r="E105" s="1095"/>
      <c r="F105" s="1096">
        <v>0</v>
      </c>
      <c r="G105" s="1096">
        <v>0</v>
      </c>
      <c r="H105" s="1095"/>
      <c r="I105" s="1095"/>
    </row>
    <row r="106" spans="1:9">
      <c r="A106" s="1094" t="s">
        <v>1041</v>
      </c>
      <c r="B106" s="1093">
        <v>0</v>
      </c>
      <c r="C106" s="1093">
        <v>0</v>
      </c>
      <c r="D106" s="1095"/>
      <c r="E106" s="1095"/>
      <c r="F106" s="1093">
        <v>0</v>
      </c>
      <c r="G106" s="1093">
        <v>0</v>
      </c>
      <c r="H106" s="1095"/>
      <c r="I106" s="1095"/>
    </row>
    <row r="107" spans="1:9">
      <c r="A107" s="1094" t="s">
        <v>1040</v>
      </c>
      <c r="B107" s="1093">
        <v>0</v>
      </c>
      <c r="C107" s="1093">
        <v>0</v>
      </c>
      <c r="D107" s="1070"/>
      <c r="E107" s="1070"/>
      <c r="F107" s="1093">
        <v>0</v>
      </c>
      <c r="G107" s="1093">
        <v>0</v>
      </c>
      <c r="H107" s="1070"/>
      <c r="I107" s="1150"/>
    </row>
    <row r="108" spans="1:9">
      <c r="A108" s="1094" t="s">
        <v>1039</v>
      </c>
      <c r="B108" s="1093">
        <v>0</v>
      </c>
      <c r="C108" s="1093">
        <v>0</v>
      </c>
      <c r="D108" s="1070"/>
      <c r="E108" s="1070"/>
      <c r="F108" s="1093">
        <v>0</v>
      </c>
      <c r="G108" s="1093">
        <v>0</v>
      </c>
      <c r="H108" s="1070"/>
      <c r="I108" s="1150"/>
    </row>
    <row r="109" spans="1:9">
      <c r="A109" s="1094" t="s">
        <v>1038</v>
      </c>
      <c r="B109" s="1096">
        <v>0</v>
      </c>
      <c r="C109" s="1096">
        <v>0</v>
      </c>
      <c r="D109" s="1070"/>
      <c r="E109" s="1070"/>
      <c r="F109" s="1096">
        <v>0</v>
      </c>
      <c r="G109" s="1096">
        <v>0</v>
      </c>
      <c r="H109" s="1070"/>
      <c r="I109" s="1150"/>
    </row>
    <row r="110" spans="1:9">
      <c r="A110" s="1094" t="s">
        <v>1037</v>
      </c>
      <c r="B110" s="1093">
        <v>0</v>
      </c>
      <c r="C110" s="1093">
        <v>0</v>
      </c>
      <c r="D110" s="1070"/>
      <c r="E110" s="1070"/>
      <c r="F110" s="1093">
        <v>0</v>
      </c>
      <c r="G110" s="1093">
        <v>0</v>
      </c>
      <c r="H110" s="1070"/>
      <c r="I110" s="1150"/>
    </row>
    <row r="111" spans="1:9">
      <c r="A111" s="1094" t="s">
        <v>1036</v>
      </c>
      <c r="B111" s="1095">
        <v>0</v>
      </c>
      <c r="C111" s="1095">
        <v>0</v>
      </c>
      <c r="D111" s="1070"/>
      <c r="E111" s="1070"/>
      <c r="F111" s="1095">
        <v>0</v>
      </c>
      <c r="G111" s="1095">
        <v>0</v>
      </c>
      <c r="H111" s="1070"/>
      <c r="I111" s="1150"/>
    </row>
    <row r="112" spans="1:9">
      <c r="A112" s="1094" t="s">
        <v>1035</v>
      </c>
      <c r="B112" s="1095">
        <v>0</v>
      </c>
      <c r="C112" s="1095">
        <v>0</v>
      </c>
      <c r="D112" s="1070"/>
      <c r="E112" s="1070"/>
      <c r="F112" s="1095">
        <v>0</v>
      </c>
      <c r="G112" s="1095">
        <v>0</v>
      </c>
      <c r="H112" s="1070"/>
      <c r="I112" s="1150"/>
    </row>
    <row r="113" spans="1:11">
      <c r="A113" s="1094" t="s">
        <v>1034</v>
      </c>
      <c r="B113" s="1095">
        <v>0</v>
      </c>
      <c r="C113" s="1095">
        <v>0</v>
      </c>
      <c r="D113" s="1119"/>
      <c r="E113" s="1116"/>
      <c r="F113" s="1095">
        <v>0</v>
      </c>
      <c r="G113" s="1095">
        <v>0</v>
      </c>
      <c r="H113" s="1119"/>
      <c r="I113" s="1116"/>
    </row>
    <row r="114" spans="1:11">
      <c r="A114" s="1132" t="s">
        <v>1033</v>
      </c>
      <c r="B114" s="1091">
        <v>0</v>
      </c>
      <c r="C114" s="1091">
        <v>0</v>
      </c>
      <c r="D114" s="1119"/>
      <c r="E114" s="1116"/>
      <c r="F114" s="1131">
        <v>0</v>
      </c>
      <c r="G114" s="1091">
        <v>0</v>
      </c>
      <c r="H114" s="1119"/>
      <c r="I114" s="1116"/>
    </row>
    <row r="115" spans="1:11">
      <c r="A115" s="1115" t="s">
        <v>308</v>
      </c>
      <c r="B115" s="1149">
        <f>SUM(B103:B114)</f>
        <v>0</v>
      </c>
      <c r="C115" s="1128">
        <v>0</v>
      </c>
      <c r="D115" s="1129">
        <f>SUM(D103:D114)</f>
        <v>0</v>
      </c>
      <c r="E115" s="1128">
        <v>0</v>
      </c>
      <c r="F115" s="1130">
        <f>SUM(F103:F114)</f>
        <v>0</v>
      </c>
      <c r="G115" s="1128">
        <v>0</v>
      </c>
      <c r="H115" s="1129">
        <f>SUM(H103:H114)</f>
        <v>0</v>
      </c>
      <c r="I115" s="1148">
        <v>0</v>
      </c>
    </row>
    <row r="116" spans="1:11">
      <c r="A116" s="3471" t="s">
        <v>1050</v>
      </c>
      <c r="B116" s="3487" t="s">
        <v>1057</v>
      </c>
      <c r="C116" s="3487"/>
      <c r="D116" s="3487"/>
      <c r="E116" s="3487"/>
      <c r="F116" s="3487" t="s">
        <v>1056</v>
      </c>
      <c r="G116" s="3487"/>
      <c r="H116" s="3487"/>
      <c r="I116" s="3488"/>
    </row>
    <row r="117" spans="1:11">
      <c r="A117" s="3484"/>
      <c r="B117" s="3480" t="s">
        <v>418</v>
      </c>
      <c r="C117" s="3481"/>
      <c r="D117" s="3482" t="s">
        <v>458</v>
      </c>
      <c r="E117" s="3481"/>
      <c r="F117" s="3480" t="s">
        <v>418</v>
      </c>
      <c r="G117" s="3481"/>
      <c r="H117" s="3482" t="s">
        <v>458</v>
      </c>
      <c r="I117" s="3481"/>
    </row>
    <row r="118" spans="1:11" ht="31.2">
      <c r="A118" s="3486"/>
      <c r="B118" s="1105" t="s">
        <v>343</v>
      </c>
      <c r="C118" s="1108" t="s">
        <v>1046</v>
      </c>
      <c r="D118" s="1105" t="s">
        <v>343</v>
      </c>
      <c r="E118" s="1108" t="s">
        <v>1046</v>
      </c>
      <c r="F118" s="1105" t="s">
        <v>343</v>
      </c>
      <c r="G118" s="1108" t="s">
        <v>1046</v>
      </c>
      <c r="H118" s="1105" t="s">
        <v>343</v>
      </c>
      <c r="I118" s="1103" t="s">
        <v>1046</v>
      </c>
    </row>
    <row r="119" spans="1:11">
      <c r="A119" s="1102" t="s">
        <v>1044</v>
      </c>
      <c r="B119" s="1145">
        <v>0</v>
      </c>
      <c r="C119" s="1142">
        <v>0</v>
      </c>
      <c r="D119" s="1145">
        <v>0</v>
      </c>
      <c r="E119" s="1143">
        <v>0</v>
      </c>
      <c r="F119" s="1096">
        <v>0</v>
      </c>
      <c r="G119" s="1147">
        <v>0</v>
      </c>
      <c r="H119" s="1099">
        <v>0</v>
      </c>
      <c r="I119" s="1126">
        <v>0</v>
      </c>
    </row>
    <row r="120" spans="1:11">
      <c r="A120" s="1094" t="s">
        <v>1043</v>
      </c>
      <c r="B120" s="1145">
        <v>0</v>
      </c>
      <c r="C120" s="1145">
        <v>0</v>
      </c>
      <c r="D120" s="1095">
        <v>0</v>
      </c>
      <c r="E120" s="1095">
        <v>0</v>
      </c>
      <c r="F120" s="1095">
        <v>0</v>
      </c>
      <c r="G120" s="1095">
        <v>0</v>
      </c>
      <c r="H120" s="1070">
        <v>0</v>
      </c>
      <c r="I120" s="1095">
        <v>0</v>
      </c>
    </row>
    <row r="121" spans="1:11">
      <c r="A121" s="1094" t="s">
        <v>1042</v>
      </c>
      <c r="B121" s="1145">
        <v>0</v>
      </c>
      <c r="C121" s="1145">
        <v>0</v>
      </c>
      <c r="D121" s="1095"/>
      <c r="E121" s="1095"/>
      <c r="F121" s="1095">
        <v>0</v>
      </c>
      <c r="G121" s="1095">
        <v>0</v>
      </c>
      <c r="H121" s="1070"/>
      <c r="I121" s="1095"/>
    </row>
    <row r="122" spans="1:11">
      <c r="A122" s="1094" t="s">
        <v>1041</v>
      </c>
      <c r="B122" s="1144">
        <v>0</v>
      </c>
      <c r="C122" s="1144">
        <v>0</v>
      </c>
      <c r="D122" s="1095"/>
      <c r="E122" s="1095"/>
      <c r="F122" s="1095">
        <v>0</v>
      </c>
      <c r="G122" s="1095">
        <v>0</v>
      </c>
      <c r="H122" s="1070"/>
      <c r="I122" s="1095"/>
    </row>
    <row r="123" spans="1:11">
      <c r="A123" s="1094" t="s">
        <v>1040</v>
      </c>
      <c r="B123" s="1144">
        <v>0</v>
      </c>
      <c r="C123" s="1144">
        <v>0</v>
      </c>
      <c r="D123" s="1143"/>
      <c r="E123" s="1143"/>
      <c r="F123" s="1099">
        <v>0</v>
      </c>
      <c r="G123" s="1123">
        <v>0</v>
      </c>
      <c r="H123" s="1099"/>
      <c r="I123" s="1122"/>
    </row>
    <row r="124" spans="1:11">
      <c r="A124" s="1094" t="s">
        <v>1039</v>
      </c>
      <c r="B124" s="1144">
        <v>0</v>
      </c>
      <c r="C124" s="1144">
        <v>0</v>
      </c>
      <c r="D124" s="1143"/>
      <c r="E124" s="1146"/>
      <c r="F124" s="1099">
        <v>0</v>
      </c>
      <c r="G124" s="1121">
        <v>0</v>
      </c>
      <c r="H124" s="1099"/>
      <c r="I124" s="1120"/>
      <c r="K124" s="1076"/>
    </row>
    <row r="125" spans="1:11">
      <c r="A125" s="1094" t="s">
        <v>1038</v>
      </c>
      <c r="B125" s="1145">
        <v>0</v>
      </c>
      <c r="C125" s="1145">
        <v>0</v>
      </c>
      <c r="D125" s="1143"/>
      <c r="E125" s="1143"/>
      <c r="F125" s="1099">
        <v>0</v>
      </c>
      <c r="G125" s="1123">
        <v>0</v>
      </c>
      <c r="H125" s="1099"/>
      <c r="I125" s="1122"/>
    </row>
    <row r="126" spans="1:11">
      <c r="A126" s="1094" t="s">
        <v>1037</v>
      </c>
      <c r="B126" s="1144">
        <v>0</v>
      </c>
      <c r="C126" s="1144">
        <v>0</v>
      </c>
      <c r="D126" s="1143"/>
      <c r="E126" s="1143"/>
      <c r="F126" s="1099">
        <v>0</v>
      </c>
      <c r="G126" s="1123">
        <v>0</v>
      </c>
      <c r="H126" s="1099"/>
      <c r="I126" s="1122"/>
    </row>
    <row r="127" spans="1:11">
      <c r="A127" s="1094" t="s">
        <v>1036</v>
      </c>
      <c r="B127" s="1142">
        <v>0</v>
      </c>
      <c r="C127" s="1142">
        <v>0</v>
      </c>
      <c r="D127" s="1143"/>
      <c r="E127" s="1143"/>
      <c r="F127" s="1143">
        <v>0</v>
      </c>
      <c r="G127" s="1142">
        <v>0</v>
      </c>
      <c r="H127" s="1143"/>
      <c r="I127" s="1143"/>
    </row>
    <row r="128" spans="1:11">
      <c r="A128" s="1094" t="s">
        <v>1035</v>
      </c>
      <c r="B128" s="1142">
        <v>0</v>
      </c>
      <c r="C128" s="1142">
        <v>0</v>
      </c>
      <c r="D128" s="1143"/>
      <c r="E128" s="1143"/>
      <c r="F128" s="1143">
        <v>0</v>
      </c>
      <c r="G128" s="1143">
        <v>0</v>
      </c>
      <c r="H128" s="1143"/>
      <c r="I128" s="1143"/>
    </row>
    <row r="129" spans="1:9">
      <c r="A129" s="1094" t="s">
        <v>1034</v>
      </c>
      <c r="B129" s="1142">
        <v>0</v>
      </c>
      <c r="C129" s="1142">
        <v>0</v>
      </c>
      <c r="D129" s="1140"/>
      <c r="E129" s="1139"/>
      <c r="F129" s="1119">
        <v>0</v>
      </c>
      <c r="G129" s="1116">
        <v>0</v>
      </c>
      <c r="H129" s="1119"/>
      <c r="I129" s="1116"/>
    </row>
    <row r="130" spans="1:9">
      <c r="A130" s="1132" t="s">
        <v>1033</v>
      </c>
      <c r="B130" s="1141">
        <v>0</v>
      </c>
      <c r="C130" s="1141">
        <v>0</v>
      </c>
      <c r="D130" s="1140"/>
      <c r="E130" s="1139"/>
      <c r="F130" s="1119">
        <v>20000</v>
      </c>
      <c r="G130" s="1116">
        <v>3.8325</v>
      </c>
      <c r="H130" s="1119"/>
      <c r="I130" s="1116"/>
    </row>
    <row r="131" spans="1:9">
      <c r="A131" s="1115" t="s">
        <v>308</v>
      </c>
      <c r="B131" s="1138">
        <f>SUM(B119:B130)</f>
        <v>0</v>
      </c>
      <c r="C131" s="1137">
        <v>0</v>
      </c>
      <c r="D131" s="1127">
        <f>SUM(D119:D130)</f>
        <v>0</v>
      </c>
      <c r="E131" s="1137">
        <v>0</v>
      </c>
      <c r="F131" s="1136">
        <f>SUM(F119:F130)</f>
        <v>20000</v>
      </c>
      <c r="G131" s="1135">
        <v>3.8325</v>
      </c>
      <c r="H131" s="1134">
        <f>SUM(H119:H130)</f>
        <v>0</v>
      </c>
      <c r="I131" s="1133"/>
    </row>
    <row r="132" spans="1:9">
      <c r="A132" s="3483" t="s">
        <v>1050</v>
      </c>
      <c r="B132" s="3473" t="s">
        <v>1055</v>
      </c>
      <c r="C132" s="3474"/>
      <c r="D132" s="3474"/>
      <c r="E132" s="3485"/>
      <c r="F132" s="3473" t="s">
        <v>1054</v>
      </c>
      <c r="G132" s="3474"/>
      <c r="H132" s="3474"/>
      <c r="I132" s="3475"/>
    </row>
    <row r="133" spans="1:9">
      <c r="A133" s="3471"/>
      <c r="B133" s="3480" t="s">
        <v>418</v>
      </c>
      <c r="C133" s="3481"/>
      <c r="D133" s="3482" t="s">
        <v>458</v>
      </c>
      <c r="E133" s="3481"/>
      <c r="F133" s="3480" t="s">
        <v>418</v>
      </c>
      <c r="G133" s="3481"/>
      <c r="H133" s="3482" t="s">
        <v>458</v>
      </c>
      <c r="I133" s="3481"/>
    </row>
    <row r="134" spans="1:9" ht="31.2">
      <c r="A134" s="3472"/>
      <c r="B134" s="1105" t="s">
        <v>343</v>
      </c>
      <c r="C134" s="1108" t="s">
        <v>1046</v>
      </c>
      <c r="D134" s="1105" t="s">
        <v>343</v>
      </c>
      <c r="E134" s="1108" t="s">
        <v>1046</v>
      </c>
      <c r="F134" s="1105" t="s">
        <v>343</v>
      </c>
      <c r="G134" s="1108" t="s">
        <v>1046</v>
      </c>
      <c r="H134" s="1105" t="s">
        <v>343</v>
      </c>
      <c r="I134" s="1103" t="s">
        <v>1046</v>
      </c>
    </row>
    <row r="135" spans="1:9">
      <c r="A135" s="1102" t="s">
        <v>1044</v>
      </c>
      <c r="B135" s="1096">
        <v>0</v>
      </c>
      <c r="C135" s="1095">
        <v>0</v>
      </c>
      <c r="D135" s="1096">
        <v>0</v>
      </c>
      <c r="E135" s="1070">
        <v>0</v>
      </c>
      <c r="F135" s="1095">
        <v>0</v>
      </c>
      <c r="G135" s="1123">
        <v>0</v>
      </c>
      <c r="H135" s="1093">
        <v>0</v>
      </c>
      <c r="I135" s="1124">
        <v>0</v>
      </c>
    </row>
    <row r="136" spans="1:9">
      <c r="A136" s="1094" t="s">
        <v>1043</v>
      </c>
      <c r="B136" s="1096">
        <v>0</v>
      </c>
      <c r="C136" s="1096">
        <v>0</v>
      </c>
      <c r="D136" s="1095">
        <v>0</v>
      </c>
      <c r="E136" s="1095">
        <v>0</v>
      </c>
      <c r="F136" s="1095">
        <v>0</v>
      </c>
      <c r="G136" s="1123">
        <v>0</v>
      </c>
      <c r="H136" s="1095">
        <v>0</v>
      </c>
      <c r="I136" s="1095">
        <v>0</v>
      </c>
    </row>
    <row r="137" spans="1:9">
      <c r="A137" s="1094" t="s">
        <v>1042</v>
      </c>
      <c r="B137" s="1096">
        <v>0</v>
      </c>
      <c r="C137" s="1096">
        <v>0</v>
      </c>
      <c r="D137" s="1095"/>
      <c r="E137" s="1095"/>
      <c r="F137" s="1095">
        <v>0</v>
      </c>
      <c r="G137" s="1123">
        <v>0</v>
      </c>
      <c r="H137" s="1095"/>
      <c r="I137" s="1095"/>
    </row>
    <row r="138" spans="1:9">
      <c r="A138" s="1094" t="s">
        <v>1041</v>
      </c>
      <c r="B138" s="1093">
        <v>0</v>
      </c>
      <c r="C138" s="1093">
        <v>0</v>
      </c>
      <c r="D138" s="1095"/>
      <c r="E138" s="1095"/>
      <c r="F138" s="1095">
        <v>0</v>
      </c>
      <c r="G138" s="1123">
        <v>0</v>
      </c>
      <c r="H138" s="1095"/>
      <c r="I138" s="1095"/>
    </row>
    <row r="139" spans="1:9">
      <c r="A139" s="1094" t="s">
        <v>1040</v>
      </c>
      <c r="B139" s="1093">
        <v>0</v>
      </c>
      <c r="C139" s="1093">
        <v>0</v>
      </c>
      <c r="D139" s="1070"/>
      <c r="E139" s="1070"/>
      <c r="F139" s="1095">
        <v>0</v>
      </c>
      <c r="G139" s="1123">
        <v>0</v>
      </c>
      <c r="H139" s="1099"/>
      <c r="I139" s="1122"/>
    </row>
    <row r="140" spans="1:9">
      <c r="A140" s="1094" t="s">
        <v>1039</v>
      </c>
      <c r="B140" s="1093">
        <v>0</v>
      </c>
      <c r="C140" s="1093">
        <v>0</v>
      </c>
      <c r="D140" s="1070"/>
      <c r="E140" s="1070"/>
      <c r="F140" s="1095">
        <v>0</v>
      </c>
      <c r="G140" s="1123">
        <v>0</v>
      </c>
      <c r="H140" s="1099"/>
      <c r="I140" s="1120"/>
    </row>
    <row r="141" spans="1:9">
      <c r="A141" s="1094" t="s">
        <v>1038</v>
      </c>
      <c r="B141" s="1096">
        <v>0</v>
      </c>
      <c r="C141" s="1096">
        <v>0</v>
      </c>
      <c r="D141" s="1070"/>
      <c r="E141" s="1070"/>
      <c r="F141" s="1095">
        <v>0</v>
      </c>
      <c r="G141" s="1123">
        <v>0</v>
      </c>
      <c r="H141" s="1099"/>
      <c r="I141" s="1120"/>
    </row>
    <row r="142" spans="1:9">
      <c r="A142" s="1094" t="s">
        <v>1037</v>
      </c>
      <c r="B142" s="1093">
        <v>0</v>
      </c>
      <c r="C142" s="1093">
        <v>0</v>
      </c>
      <c r="D142" s="1070"/>
      <c r="E142" s="1070"/>
      <c r="F142" s="1095">
        <v>0</v>
      </c>
      <c r="G142" s="1123">
        <v>0</v>
      </c>
      <c r="H142" s="1099"/>
      <c r="I142" s="1099"/>
    </row>
    <row r="143" spans="1:9">
      <c r="A143" s="1094" t="s">
        <v>1036</v>
      </c>
      <c r="B143" s="1095">
        <v>0</v>
      </c>
      <c r="C143" s="1095">
        <v>0</v>
      </c>
      <c r="D143" s="1070"/>
      <c r="E143" s="1070"/>
      <c r="F143" s="1095">
        <v>0</v>
      </c>
      <c r="G143" s="1123">
        <v>0</v>
      </c>
      <c r="H143" s="1099"/>
      <c r="I143" s="1099"/>
    </row>
    <row r="144" spans="1:9">
      <c r="A144" s="1094" t="s">
        <v>1035</v>
      </c>
      <c r="B144" s="1095">
        <v>0</v>
      </c>
      <c r="C144" s="1095">
        <v>0</v>
      </c>
      <c r="D144" s="1070"/>
      <c r="E144" s="1070"/>
      <c r="F144" s="1095">
        <v>0</v>
      </c>
      <c r="G144" s="1121">
        <v>0</v>
      </c>
      <c r="H144" s="1099"/>
      <c r="I144" s="1099"/>
    </row>
    <row r="145" spans="1:11">
      <c r="A145" s="1094" t="s">
        <v>1034</v>
      </c>
      <c r="B145" s="1095">
        <v>0</v>
      </c>
      <c r="C145" s="1095">
        <v>0</v>
      </c>
      <c r="D145" s="1070"/>
      <c r="E145" s="1070"/>
      <c r="F145" s="1095">
        <v>0</v>
      </c>
      <c r="G145" s="1123">
        <v>0</v>
      </c>
      <c r="H145" s="1099"/>
      <c r="I145" s="1099"/>
    </row>
    <row r="146" spans="1:11">
      <c r="A146" s="1132" t="s">
        <v>1033</v>
      </c>
      <c r="B146" s="1131">
        <v>0</v>
      </c>
      <c r="C146" s="1131">
        <v>0</v>
      </c>
      <c r="D146" s="1070"/>
      <c r="E146" s="1070"/>
      <c r="F146" s="1091">
        <v>0</v>
      </c>
      <c r="G146" s="1123">
        <v>0</v>
      </c>
      <c r="H146" s="1099"/>
      <c r="I146" s="1099"/>
    </row>
    <row r="147" spans="1:11">
      <c r="A147" s="1115" t="s">
        <v>308</v>
      </c>
      <c r="B147" s="1130">
        <f>SUM(B135:B146)</f>
        <v>0</v>
      </c>
      <c r="C147" s="1128">
        <v>0</v>
      </c>
      <c r="D147" s="1129"/>
      <c r="E147" s="1129"/>
      <c r="F147" s="1129">
        <f>SUM(F135:F146)</f>
        <v>0</v>
      </c>
      <c r="G147" s="1128">
        <v>0</v>
      </c>
      <c r="H147" s="1127">
        <f>SUM(H135:H146)</f>
        <v>0</v>
      </c>
      <c r="I147" s="1126">
        <v>0</v>
      </c>
    </row>
    <row r="148" spans="1:11">
      <c r="A148" s="3483" t="s">
        <v>1050</v>
      </c>
      <c r="B148" s="3476" t="s">
        <v>1053</v>
      </c>
      <c r="C148" s="3477"/>
      <c r="D148" s="3477"/>
      <c r="E148" s="3478"/>
      <c r="F148" s="3473" t="s">
        <v>1052</v>
      </c>
      <c r="G148" s="3474"/>
      <c r="H148" s="3474"/>
      <c r="I148" s="3475"/>
    </row>
    <row r="149" spans="1:11">
      <c r="A149" s="3484"/>
      <c r="B149" s="3480" t="s">
        <v>418</v>
      </c>
      <c r="C149" s="3481"/>
      <c r="D149" s="3482" t="s">
        <v>458</v>
      </c>
      <c r="E149" s="3481"/>
      <c r="F149" s="3480" t="s">
        <v>418</v>
      </c>
      <c r="G149" s="3481"/>
      <c r="H149" s="3482" t="s">
        <v>458</v>
      </c>
      <c r="I149" s="3481"/>
    </row>
    <row r="150" spans="1:11" ht="31.2">
      <c r="A150" s="3484"/>
      <c r="B150" s="1105" t="s">
        <v>343</v>
      </c>
      <c r="C150" s="1108" t="s">
        <v>1051</v>
      </c>
      <c r="D150" s="1105" t="s">
        <v>343</v>
      </c>
      <c r="E150" s="1105" t="s">
        <v>1051</v>
      </c>
      <c r="F150" s="1105" t="s">
        <v>343</v>
      </c>
      <c r="G150" s="1108" t="s">
        <v>1046</v>
      </c>
      <c r="H150" s="1105" t="s">
        <v>343</v>
      </c>
      <c r="I150" s="1103" t="s">
        <v>1046</v>
      </c>
    </row>
    <row r="151" spans="1:11">
      <c r="A151" s="1094" t="s">
        <v>1044</v>
      </c>
      <c r="B151" s="1093">
        <v>0</v>
      </c>
      <c r="C151" s="1093">
        <v>0</v>
      </c>
      <c r="D151" s="1093">
        <v>144695.63</v>
      </c>
      <c r="E151" s="1093">
        <v>6.5</v>
      </c>
      <c r="F151" s="1093">
        <v>814705.5</v>
      </c>
      <c r="G151" s="1125">
        <v>8.5</v>
      </c>
      <c r="H151" s="1117">
        <v>1200</v>
      </c>
      <c r="I151" s="1124">
        <v>7.5</v>
      </c>
    </row>
    <row r="152" spans="1:11">
      <c r="A152" s="1094" t="s">
        <v>1043</v>
      </c>
      <c r="B152" s="1095">
        <v>0</v>
      </c>
      <c r="C152" s="1095">
        <v>0</v>
      </c>
      <c r="D152" s="1095">
        <v>92499.184539449998</v>
      </c>
      <c r="E152" s="1093">
        <v>6.5</v>
      </c>
      <c r="F152" s="1093">
        <v>838899</v>
      </c>
      <c r="G152" s="1095">
        <v>8.5</v>
      </c>
      <c r="H152" s="1117">
        <v>0</v>
      </c>
      <c r="I152" s="1095">
        <v>0</v>
      </c>
    </row>
    <row r="153" spans="1:11">
      <c r="A153" s="1094" t="s">
        <v>1042</v>
      </c>
      <c r="B153" s="1095">
        <v>0</v>
      </c>
      <c r="C153" s="1095">
        <v>0</v>
      </c>
      <c r="D153" s="1095"/>
      <c r="E153" s="1095"/>
      <c r="F153" s="1093">
        <v>469124.30000000005</v>
      </c>
      <c r="G153" s="1095">
        <v>8.5</v>
      </c>
      <c r="H153" s="1117"/>
      <c r="I153" s="1095"/>
    </row>
    <row r="154" spans="1:11">
      <c r="A154" s="1094" t="s">
        <v>1041</v>
      </c>
      <c r="B154" s="1095">
        <v>0</v>
      </c>
      <c r="C154" s="1095">
        <v>0</v>
      </c>
      <c r="D154" s="1095"/>
      <c r="E154" s="1095"/>
      <c r="F154" s="1093">
        <v>434312.39999999997</v>
      </c>
      <c r="G154" s="1095">
        <v>8.5</v>
      </c>
      <c r="H154" s="1117"/>
      <c r="I154" s="1095"/>
      <c r="K154" s="1075" t="s">
        <v>45</v>
      </c>
    </row>
    <row r="155" spans="1:11">
      <c r="A155" s="1094" t="s">
        <v>1040</v>
      </c>
      <c r="B155" s="1099">
        <v>0</v>
      </c>
      <c r="C155" s="1099">
        <v>0</v>
      </c>
      <c r="D155" s="1099"/>
      <c r="E155" s="1099"/>
      <c r="F155" s="1093">
        <v>125660.1</v>
      </c>
      <c r="G155" s="1123">
        <v>8.5</v>
      </c>
      <c r="H155" s="1117"/>
      <c r="I155" s="1122"/>
    </row>
    <row r="156" spans="1:11">
      <c r="A156" s="1094" t="s">
        <v>1039</v>
      </c>
      <c r="B156" s="1099">
        <v>4693.3999999999996</v>
      </c>
      <c r="C156" s="1070">
        <v>8.5</v>
      </c>
      <c r="D156" s="1099"/>
      <c r="E156" s="1070"/>
      <c r="F156" s="1093">
        <v>10125</v>
      </c>
      <c r="G156" s="1121">
        <v>8.5</v>
      </c>
      <c r="H156" s="1117"/>
      <c r="I156" s="1120"/>
    </row>
    <row r="157" spans="1:11">
      <c r="A157" s="1094" t="s">
        <v>1038</v>
      </c>
      <c r="B157" s="1099">
        <v>29111.599999999999</v>
      </c>
      <c r="C157" s="1070">
        <v>8.5</v>
      </c>
      <c r="D157" s="1099"/>
      <c r="E157" s="1070"/>
      <c r="F157" s="1093">
        <v>14104</v>
      </c>
      <c r="G157" s="1121">
        <v>8.5</v>
      </c>
      <c r="H157" s="1117"/>
      <c r="I157" s="1120"/>
    </row>
    <row r="158" spans="1:11">
      <c r="A158" s="1094" t="s">
        <v>1037</v>
      </c>
      <c r="B158" s="1070">
        <v>481865.82</v>
      </c>
      <c r="C158" s="1070">
        <v>7</v>
      </c>
      <c r="D158" s="1070"/>
      <c r="E158" s="1070"/>
      <c r="F158" s="1093">
        <v>13558</v>
      </c>
      <c r="G158" s="1121">
        <v>8.5</v>
      </c>
      <c r="H158" s="1117"/>
      <c r="I158" s="1120"/>
    </row>
    <row r="159" spans="1:11">
      <c r="A159" s="1094" t="s">
        <v>1036</v>
      </c>
      <c r="B159" s="1070">
        <v>702957.37</v>
      </c>
      <c r="C159" s="1070">
        <v>7</v>
      </c>
      <c r="D159" s="1070"/>
      <c r="E159" s="1070"/>
      <c r="F159" s="1093">
        <v>6326</v>
      </c>
      <c r="G159" s="1121">
        <v>8.5</v>
      </c>
      <c r="H159" s="1117"/>
      <c r="I159" s="1120"/>
    </row>
    <row r="160" spans="1:11">
      <c r="A160" s="1094" t="s">
        <v>1035</v>
      </c>
      <c r="B160" s="1070">
        <v>499454.69</v>
      </c>
      <c r="C160" s="1070">
        <v>7</v>
      </c>
      <c r="D160" s="1070"/>
      <c r="E160" s="1070"/>
      <c r="F160" s="1093">
        <v>148</v>
      </c>
      <c r="G160" s="1121">
        <v>7.5</v>
      </c>
      <c r="H160" s="1117"/>
      <c r="I160" s="1120"/>
    </row>
    <row r="161" spans="1:12">
      <c r="A161" s="1094" t="s">
        <v>1034</v>
      </c>
      <c r="B161" s="1119">
        <v>303788.23</v>
      </c>
      <c r="C161" s="1070">
        <v>7</v>
      </c>
      <c r="D161" s="1119"/>
      <c r="E161" s="1070"/>
      <c r="F161" s="1093">
        <v>150</v>
      </c>
      <c r="G161" s="1119">
        <v>7.5</v>
      </c>
      <c r="H161" s="1117"/>
      <c r="I161" s="1116"/>
    </row>
    <row r="162" spans="1:12">
      <c r="A162" s="1094" t="s">
        <v>1033</v>
      </c>
      <c r="B162" s="1119">
        <v>265030.19</v>
      </c>
      <c r="C162" s="1070">
        <v>7</v>
      </c>
      <c r="D162" s="1119"/>
      <c r="E162" s="1070"/>
      <c r="F162" s="1093">
        <v>0</v>
      </c>
      <c r="G162" s="1118">
        <v>0</v>
      </c>
      <c r="H162" s="1117"/>
      <c r="I162" s="1116"/>
    </row>
    <row r="163" spans="1:12">
      <c r="A163" s="1115" t="s">
        <v>308</v>
      </c>
      <c r="B163" s="1113">
        <f>SUM(B151:B162)</f>
        <v>2286901.2999999998</v>
      </c>
      <c r="C163" s="1114">
        <v>7.022173016386847</v>
      </c>
      <c r="D163" s="1114">
        <f>SUM(D151:D162)</f>
        <v>237194.81453944999</v>
      </c>
      <c r="E163" s="1114">
        <v>6.5</v>
      </c>
      <c r="F163" s="1113">
        <f>SUM(F151:F162)</f>
        <v>2727112.3</v>
      </c>
      <c r="G163" s="1112">
        <v>8.4998907269055302</v>
      </c>
      <c r="H163" s="1111">
        <f>SUM(H151:H162)</f>
        <v>1200</v>
      </c>
      <c r="I163" s="1110">
        <v>7.5</v>
      </c>
      <c r="L163" s="1109"/>
    </row>
    <row r="164" spans="1:12" ht="15.75" customHeight="1">
      <c r="A164" s="3471" t="s">
        <v>1050</v>
      </c>
      <c r="B164" s="3473" t="s">
        <v>1049</v>
      </c>
      <c r="C164" s="3474"/>
      <c r="D164" s="3474"/>
      <c r="E164" s="3474"/>
      <c r="F164" s="3474"/>
      <c r="G164" s="3474"/>
      <c r="H164" s="3474"/>
      <c r="I164" s="3475"/>
    </row>
    <row r="165" spans="1:12">
      <c r="A165" s="3471"/>
      <c r="B165" s="3476" t="s">
        <v>1048</v>
      </c>
      <c r="C165" s="3477"/>
      <c r="D165" s="3477"/>
      <c r="E165" s="3478"/>
      <c r="F165" s="3476" t="s">
        <v>1047</v>
      </c>
      <c r="G165" s="3477"/>
      <c r="H165" s="3477"/>
      <c r="I165" s="3479"/>
    </row>
    <row r="166" spans="1:12">
      <c r="A166" s="3471"/>
      <c r="B166" s="3480" t="s">
        <v>418</v>
      </c>
      <c r="C166" s="3481"/>
      <c r="D166" s="3482" t="s">
        <v>458</v>
      </c>
      <c r="E166" s="3481"/>
      <c r="F166" s="3480" t="s">
        <v>418</v>
      </c>
      <c r="G166" s="3481"/>
      <c r="H166" s="3482" t="s">
        <v>458</v>
      </c>
      <c r="I166" s="3481"/>
    </row>
    <row r="167" spans="1:12" ht="31.2">
      <c r="A167" s="3472"/>
      <c r="B167" s="1105" t="s">
        <v>343</v>
      </c>
      <c r="C167" s="1108" t="s">
        <v>1046</v>
      </c>
      <c r="D167" s="1105" t="s">
        <v>343</v>
      </c>
      <c r="E167" s="1107" t="s">
        <v>1046</v>
      </c>
      <c r="F167" s="1106" t="s">
        <v>343</v>
      </c>
      <c r="G167" s="1105" t="s">
        <v>1045</v>
      </c>
      <c r="H167" s="1104" t="s">
        <v>343</v>
      </c>
      <c r="I167" s="1103" t="s">
        <v>1045</v>
      </c>
    </row>
    <row r="168" spans="1:12">
      <c r="A168" s="1102" t="s">
        <v>1044</v>
      </c>
      <c r="B168" s="1101">
        <v>0</v>
      </c>
      <c r="C168" s="1101">
        <v>0</v>
      </c>
      <c r="D168" s="1101">
        <v>0</v>
      </c>
      <c r="E168" s="1101">
        <v>0</v>
      </c>
      <c r="F168" s="1099">
        <v>19381.5</v>
      </c>
      <c r="G168" s="1098">
        <v>7</v>
      </c>
      <c r="H168" s="1101">
        <v>0</v>
      </c>
      <c r="I168" s="1097">
        <v>0</v>
      </c>
    </row>
    <row r="169" spans="1:12">
      <c r="A169" s="1094" t="s">
        <v>1043</v>
      </c>
      <c r="B169" s="1100">
        <v>0</v>
      </c>
      <c r="C169" s="1096">
        <v>0</v>
      </c>
      <c r="D169" s="1100">
        <v>0</v>
      </c>
      <c r="E169" s="1096">
        <v>0</v>
      </c>
      <c r="F169" s="1099">
        <v>22188.5</v>
      </c>
      <c r="G169" s="1098">
        <v>7</v>
      </c>
      <c r="H169" s="1096">
        <v>0</v>
      </c>
      <c r="I169" s="1097">
        <v>0</v>
      </c>
    </row>
    <row r="170" spans="1:12">
      <c r="A170" s="1094" t="s">
        <v>1042</v>
      </c>
      <c r="B170" s="1095">
        <v>0</v>
      </c>
      <c r="C170" s="1096">
        <v>0</v>
      </c>
      <c r="D170" s="1100"/>
      <c r="E170" s="1096"/>
      <c r="F170" s="1099">
        <v>17089.5</v>
      </c>
      <c r="G170" s="1098">
        <v>7</v>
      </c>
      <c r="H170" s="1096"/>
      <c r="I170" s="1097"/>
    </row>
    <row r="171" spans="1:12">
      <c r="A171" s="1094" t="s">
        <v>1041</v>
      </c>
      <c r="B171" s="1096">
        <v>0</v>
      </c>
      <c r="C171" s="1070">
        <v>0</v>
      </c>
      <c r="D171" s="1100"/>
      <c r="E171" s="1096"/>
      <c r="F171" s="1099">
        <v>15205.6</v>
      </c>
      <c r="G171" s="1098">
        <v>7</v>
      </c>
      <c r="H171" s="1096"/>
      <c r="I171" s="1097"/>
    </row>
    <row r="172" spans="1:12">
      <c r="A172" s="1094" t="s">
        <v>1040</v>
      </c>
      <c r="B172" s="1096">
        <v>0</v>
      </c>
      <c r="C172" s="1070">
        <v>0</v>
      </c>
      <c r="D172" s="1070"/>
      <c r="E172" s="1070"/>
      <c r="F172" s="1099">
        <v>9632.7000000000007</v>
      </c>
      <c r="G172" s="1098">
        <v>7</v>
      </c>
      <c r="H172" s="1096"/>
      <c r="I172" s="1097"/>
    </row>
    <row r="173" spans="1:12">
      <c r="A173" s="1094" t="s">
        <v>1039</v>
      </c>
      <c r="B173" s="1093">
        <v>0</v>
      </c>
      <c r="C173" s="1070">
        <v>0</v>
      </c>
      <c r="D173" s="1070"/>
      <c r="E173" s="1070"/>
      <c r="F173" s="1093">
        <v>6887.8</v>
      </c>
      <c r="G173" s="1098">
        <v>7</v>
      </c>
      <c r="H173" s="1093"/>
      <c r="I173" s="1097"/>
    </row>
    <row r="174" spans="1:12">
      <c r="A174" s="1094" t="s">
        <v>1038</v>
      </c>
      <c r="B174" s="1096">
        <v>0</v>
      </c>
      <c r="C174" s="1070">
        <v>0</v>
      </c>
      <c r="D174" s="1070"/>
      <c r="E174" s="1070"/>
      <c r="F174" s="1099">
        <v>520</v>
      </c>
      <c r="G174" s="1098">
        <v>7</v>
      </c>
      <c r="H174" s="1096"/>
      <c r="I174" s="1097"/>
    </row>
    <row r="175" spans="1:12">
      <c r="A175" s="1094" t="s">
        <v>1037</v>
      </c>
      <c r="B175" s="1096">
        <v>0</v>
      </c>
      <c r="C175" s="1070">
        <v>0</v>
      </c>
      <c r="D175" s="1070"/>
      <c r="E175" s="1070"/>
      <c r="F175" s="1099">
        <v>4867</v>
      </c>
      <c r="G175" s="1098">
        <v>7</v>
      </c>
      <c r="H175" s="1096"/>
      <c r="I175" s="1097"/>
    </row>
    <row r="176" spans="1:12">
      <c r="A176" s="1094" t="s">
        <v>1036</v>
      </c>
      <c r="B176" s="1096">
        <v>0</v>
      </c>
      <c r="C176" s="1070">
        <v>0</v>
      </c>
      <c r="D176" s="1070"/>
      <c r="E176" s="1070"/>
      <c r="F176" s="1070">
        <v>1670</v>
      </c>
      <c r="G176" s="1098">
        <v>7</v>
      </c>
      <c r="H176" s="1095"/>
      <c r="I176" s="1097"/>
    </row>
    <row r="177" spans="1:10">
      <c r="A177" s="1094" t="s">
        <v>1035</v>
      </c>
      <c r="B177" s="1096">
        <v>0</v>
      </c>
      <c r="C177" s="1070">
        <v>0</v>
      </c>
      <c r="D177" s="1070"/>
      <c r="E177" s="1070"/>
      <c r="F177" s="1070">
        <v>530</v>
      </c>
      <c r="G177" s="1098">
        <v>7</v>
      </c>
      <c r="H177" s="1095"/>
      <c r="I177" s="1097"/>
    </row>
    <row r="178" spans="1:10">
      <c r="A178" s="1094" t="s">
        <v>1034</v>
      </c>
      <c r="B178" s="1096">
        <v>0</v>
      </c>
      <c r="C178" s="1070">
        <v>0</v>
      </c>
      <c r="D178" s="1070"/>
      <c r="E178" s="1070"/>
      <c r="F178" s="1070">
        <v>0</v>
      </c>
      <c r="G178" s="1092">
        <v>0</v>
      </c>
      <c r="H178" s="1095"/>
      <c r="I178" s="1090"/>
    </row>
    <row r="179" spans="1:10">
      <c r="A179" s="1094" t="s">
        <v>1033</v>
      </c>
      <c r="B179" s="1093">
        <v>0</v>
      </c>
      <c r="C179" s="1070">
        <v>0</v>
      </c>
      <c r="D179" s="1070"/>
      <c r="E179" s="1070"/>
      <c r="F179" s="1070">
        <v>0</v>
      </c>
      <c r="G179" s="1092">
        <v>0</v>
      </c>
      <c r="H179" s="1091"/>
      <c r="I179" s="1090"/>
    </row>
    <row r="180" spans="1:10" ht="16.2" thickBot="1">
      <c r="A180" s="1089" t="s">
        <v>308</v>
      </c>
      <c r="B180" s="1088">
        <f>SUM(B168:B179)</f>
        <v>0</v>
      </c>
      <c r="C180" s="1084">
        <v>0</v>
      </c>
      <c r="D180" s="1087">
        <f>SUM(D168:D179)</f>
        <v>0</v>
      </c>
      <c r="E180" s="1086"/>
      <c r="F180" s="1084">
        <f>SUM(F168:F179)</f>
        <v>97972.6</v>
      </c>
      <c r="G180" s="1085">
        <v>7</v>
      </c>
      <c r="H180" s="1084">
        <f>SUM(H168:H179)</f>
        <v>0</v>
      </c>
      <c r="I180" s="1083">
        <v>0</v>
      </c>
    </row>
    <row r="181" spans="1:10" customFormat="1" ht="16.2" thickTop="1">
      <c r="A181" s="3470" t="s">
        <v>1032</v>
      </c>
      <c r="B181" s="3470"/>
      <c r="C181" s="3470"/>
      <c r="D181" s="3470"/>
      <c r="E181" s="1082"/>
      <c r="F181" s="1081"/>
      <c r="G181" s="1079"/>
      <c r="H181" s="1080"/>
      <c r="I181" s="1079"/>
    </row>
    <row r="182" spans="1:10" customFormat="1" ht="14.4"/>
    <row r="183" spans="1:10">
      <c r="A183"/>
      <c r="B183"/>
      <c r="C183"/>
      <c r="D183"/>
      <c r="E183"/>
      <c r="F183"/>
      <c r="G183"/>
      <c r="H183"/>
      <c r="I183"/>
    </row>
    <row r="184" spans="1:10" hidden="1">
      <c r="A184"/>
      <c r="B184"/>
      <c r="C184"/>
      <c r="D184"/>
      <c r="E184"/>
      <c r="F184"/>
      <c r="G184"/>
      <c r="H184" s="1078">
        <f>H180+D180+H163+D163+H147+D147+H131+D131+H115+D115+H83+D83+H51+D51+H35+D35+H19+D19</f>
        <v>238394.81453944999</v>
      </c>
      <c r="I184"/>
    </row>
    <row r="185" spans="1:10">
      <c r="A185"/>
      <c r="B185"/>
      <c r="C185"/>
      <c r="D185"/>
      <c r="E185"/>
      <c r="F185"/>
      <c r="G185"/>
      <c r="H185"/>
      <c r="I185"/>
    </row>
    <row r="186" spans="1:10">
      <c r="A186"/>
      <c r="B186"/>
      <c r="C186"/>
      <c r="D186"/>
      <c r="E186"/>
      <c r="F186"/>
      <c r="G186"/>
      <c r="H186"/>
      <c r="I186"/>
      <c r="J186"/>
    </row>
    <row r="187" spans="1:10">
      <c r="A187"/>
      <c r="B187"/>
      <c r="C187"/>
      <c r="D187"/>
      <c r="E187"/>
      <c r="F187"/>
      <c r="G187"/>
      <c r="H187"/>
      <c r="I187"/>
      <c r="J187"/>
    </row>
    <row r="188" spans="1:10">
      <c r="A188"/>
      <c r="B188"/>
      <c r="C188"/>
      <c r="D188"/>
      <c r="E188"/>
      <c r="F188"/>
      <c r="G188"/>
      <c r="H188"/>
      <c r="I188"/>
      <c r="J188"/>
    </row>
    <row r="189" spans="1:10">
      <c r="A189"/>
      <c r="B189"/>
      <c r="C189"/>
      <c r="D189"/>
      <c r="E189"/>
      <c r="F189"/>
      <c r="G189"/>
      <c r="H189"/>
      <c r="I189"/>
      <c r="J189"/>
    </row>
    <row r="190" spans="1:10">
      <c r="A190"/>
      <c r="B190"/>
      <c r="C190"/>
      <c r="D190"/>
      <c r="E190"/>
      <c r="F190"/>
      <c r="G190"/>
      <c r="H190"/>
      <c r="I190"/>
    </row>
    <row r="191" spans="1:10">
      <c r="A191"/>
      <c r="B191"/>
      <c r="C191"/>
      <c r="D191"/>
      <c r="E191"/>
      <c r="F191"/>
      <c r="G191"/>
      <c r="H191"/>
      <c r="I191"/>
    </row>
    <row r="192" spans="1:10">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200" spans="1:9">
      <c r="I200" s="1077"/>
    </row>
    <row r="202" spans="1:9">
      <c r="H202" s="1076"/>
    </row>
  </sheetData>
  <mergeCells count="79">
    <mergeCell ref="A1:I1"/>
    <mergeCell ref="A2:I2"/>
    <mergeCell ref="A3:I3"/>
    <mergeCell ref="B4:E4"/>
    <mergeCell ref="F4:I4"/>
    <mergeCell ref="A5:A6"/>
    <mergeCell ref="B5:C5"/>
    <mergeCell ref="D5:E5"/>
    <mergeCell ref="F5:G5"/>
    <mergeCell ref="H5:I5"/>
    <mergeCell ref="B36:E36"/>
    <mergeCell ref="F36:I36"/>
    <mergeCell ref="B20:E20"/>
    <mergeCell ref="F20:I20"/>
    <mergeCell ref="A21:A22"/>
    <mergeCell ref="B21:C21"/>
    <mergeCell ref="D21:E21"/>
    <mergeCell ref="F21:G21"/>
    <mergeCell ref="H21:I21"/>
    <mergeCell ref="A37:A38"/>
    <mergeCell ref="B37:C37"/>
    <mergeCell ref="D37:E37"/>
    <mergeCell ref="F37:G37"/>
    <mergeCell ref="H37:I37"/>
    <mergeCell ref="B84:E84"/>
    <mergeCell ref="F84:I84"/>
    <mergeCell ref="B52:E52"/>
    <mergeCell ref="A53:A54"/>
    <mergeCell ref="B53:C53"/>
    <mergeCell ref="D53:E53"/>
    <mergeCell ref="B68:E68"/>
    <mergeCell ref="F68:I68"/>
    <mergeCell ref="A69:A70"/>
    <mergeCell ref="B69:C69"/>
    <mergeCell ref="D69:E69"/>
    <mergeCell ref="F69:G69"/>
    <mergeCell ref="H69:I69"/>
    <mergeCell ref="B100:E100"/>
    <mergeCell ref="F100:I100"/>
    <mergeCell ref="B101:C101"/>
    <mergeCell ref="D101:E101"/>
    <mergeCell ref="A85:A86"/>
    <mergeCell ref="B85:C85"/>
    <mergeCell ref="D85:E85"/>
    <mergeCell ref="F85:G85"/>
    <mergeCell ref="H85:I85"/>
    <mergeCell ref="F101:G101"/>
    <mergeCell ref="H101:I101"/>
    <mergeCell ref="A100:A102"/>
    <mergeCell ref="A116:A118"/>
    <mergeCell ref="B116:E116"/>
    <mergeCell ref="F116:I116"/>
    <mergeCell ref="B117:C117"/>
    <mergeCell ref="D117:E117"/>
    <mergeCell ref="F117:G117"/>
    <mergeCell ref="H117:I117"/>
    <mergeCell ref="A132:A134"/>
    <mergeCell ref="B132:E132"/>
    <mergeCell ref="F132:I132"/>
    <mergeCell ref="B133:C133"/>
    <mergeCell ref="D133:E133"/>
    <mergeCell ref="F133:G133"/>
    <mergeCell ref="H133:I133"/>
    <mergeCell ref="A148:A150"/>
    <mergeCell ref="B148:E148"/>
    <mergeCell ref="F148:I148"/>
    <mergeCell ref="B149:C149"/>
    <mergeCell ref="D149:E149"/>
    <mergeCell ref="F149:G149"/>
    <mergeCell ref="H149:I149"/>
    <mergeCell ref="A181:D181"/>
    <mergeCell ref="A164:A167"/>
    <mergeCell ref="B164:I164"/>
    <mergeCell ref="B165:E165"/>
    <mergeCell ref="F165:I165"/>
    <mergeCell ref="B166:C166"/>
    <mergeCell ref="D166:E166"/>
    <mergeCell ref="F166:G166"/>
    <mergeCell ref="H166:I166"/>
  </mergeCells>
  <printOptions horizontalCentered="1"/>
  <pageMargins left="0" right="0" top="0" bottom="0" header="0.17" footer="0.3"/>
  <pageSetup paperSize="9"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G8" sqref="G8:G9"/>
    </sheetView>
  </sheetViews>
  <sheetFormatPr defaultColWidth="13.33203125" defaultRowHeight="15.6"/>
  <cols>
    <col min="1" max="1" width="13.109375" style="1075" customWidth="1"/>
    <col min="2" max="2" width="12.6640625" style="1075" bestFit="1" customWidth="1"/>
    <col min="3" max="3" width="12.44140625" style="1075" bestFit="1" customWidth="1"/>
    <col min="4" max="4" width="12.6640625" style="1075" bestFit="1" customWidth="1"/>
    <col min="5" max="5" width="11.33203125" style="1075" bestFit="1" customWidth="1"/>
    <col min="6" max="6" width="12.6640625" style="1075" bestFit="1" customWidth="1"/>
    <col min="7" max="7" width="12.44140625" style="1075" bestFit="1" customWidth="1"/>
    <col min="8" max="8" width="12.6640625" style="1075" bestFit="1" customWidth="1"/>
    <col min="9" max="9" width="12.44140625" style="1075" bestFit="1" customWidth="1"/>
    <col min="10" max="10" width="12.6640625" style="1075" bestFit="1" customWidth="1"/>
    <col min="11" max="11" width="10.6640625" style="1075" bestFit="1" customWidth="1"/>
    <col min="12" max="12" width="11.5546875" style="1075" bestFit="1" customWidth="1"/>
    <col min="13" max="15" width="12.6640625" style="1075" bestFit="1" customWidth="1"/>
    <col min="16" max="16" width="13.5546875" style="1075" bestFit="1" customWidth="1"/>
    <col min="17" max="17" width="12.6640625" style="1075" bestFit="1" customWidth="1"/>
    <col min="18" max="18" width="10.33203125" style="1075" bestFit="1" customWidth="1"/>
    <col min="19" max="19" width="12.6640625" style="1075" bestFit="1" customWidth="1"/>
    <col min="20" max="20" width="9.5546875" style="1075" bestFit="1" customWidth="1"/>
    <col min="21" max="21" width="12.6640625" style="1075" bestFit="1" customWidth="1"/>
    <col min="22" max="22" width="10.6640625" style="1075" bestFit="1" customWidth="1"/>
    <col min="23" max="23" width="11.6640625" style="1075" bestFit="1" customWidth="1"/>
    <col min="24" max="16384" width="13.33203125" style="1075"/>
  </cols>
  <sheetData>
    <row r="1" spans="1:20">
      <c r="A1" s="3505" t="s">
        <v>1086</v>
      </c>
      <c r="B1" s="3505"/>
      <c r="C1" s="3505"/>
      <c r="D1" s="3505"/>
      <c r="E1" s="3505"/>
      <c r="F1" s="3505"/>
      <c r="G1" s="3505"/>
      <c r="H1" s="3505"/>
      <c r="I1" s="3505"/>
      <c r="J1" s="3505"/>
      <c r="K1" s="3505"/>
      <c r="L1" s="3505"/>
      <c r="M1" s="3505"/>
      <c r="N1" s="3505"/>
      <c r="O1" s="3505"/>
      <c r="P1" s="3505"/>
      <c r="Q1" s="3505"/>
    </row>
    <row r="2" spans="1:20">
      <c r="A2" s="3506" t="s">
        <v>53</v>
      </c>
      <c r="B2" s="3506"/>
      <c r="C2" s="3506"/>
      <c r="D2" s="3506"/>
      <c r="E2" s="3506"/>
      <c r="F2" s="3506"/>
      <c r="G2" s="3506"/>
      <c r="H2" s="3506"/>
      <c r="I2" s="3506"/>
      <c r="J2" s="3506"/>
      <c r="K2" s="3506"/>
      <c r="L2" s="3506"/>
      <c r="M2" s="3506"/>
      <c r="N2" s="3506"/>
      <c r="O2" s="3506"/>
      <c r="P2" s="3506"/>
      <c r="Q2" s="3506"/>
    </row>
    <row r="3" spans="1:20" ht="16.2" thickBot="1">
      <c r="A3" s="3507" t="s">
        <v>1085</v>
      </c>
      <c r="B3" s="3507"/>
      <c r="C3" s="3507"/>
      <c r="D3" s="3507"/>
      <c r="E3" s="3507"/>
      <c r="F3" s="3507"/>
      <c r="G3" s="3507"/>
      <c r="H3" s="3507"/>
      <c r="I3" s="3507"/>
      <c r="J3" s="3507"/>
      <c r="K3" s="3507"/>
      <c r="L3" s="3507"/>
      <c r="M3" s="3507"/>
      <c r="N3" s="3507"/>
      <c r="O3" s="3507"/>
      <c r="P3" s="3507"/>
      <c r="Q3" s="3507"/>
    </row>
    <row r="4" spans="1:20" ht="21" customHeight="1" thickTop="1" thickBot="1">
      <c r="A4" s="3532" t="s">
        <v>1050</v>
      </c>
      <c r="B4" s="3535" t="s">
        <v>1084</v>
      </c>
      <c r="C4" s="3536"/>
      <c r="D4" s="3536"/>
      <c r="E4" s="3536"/>
      <c r="F4" s="3536"/>
      <c r="G4" s="3536"/>
      <c r="H4" s="3536"/>
      <c r="I4" s="3536"/>
      <c r="J4" s="3536"/>
      <c r="K4" s="3536"/>
      <c r="L4" s="3536"/>
      <c r="M4" s="3537"/>
      <c r="N4" s="3536" t="s">
        <v>1073</v>
      </c>
      <c r="O4" s="3536"/>
      <c r="P4" s="3538"/>
      <c r="Q4" s="3539"/>
    </row>
    <row r="5" spans="1:20" ht="21" customHeight="1" thickBot="1">
      <c r="A5" s="3533"/>
      <c r="B5" s="3540" t="s">
        <v>418</v>
      </c>
      <c r="C5" s="3541"/>
      <c r="D5" s="3541"/>
      <c r="E5" s="3541"/>
      <c r="F5" s="3541"/>
      <c r="G5" s="3542"/>
      <c r="H5" s="3540" t="s">
        <v>458</v>
      </c>
      <c r="I5" s="3541"/>
      <c r="J5" s="3541"/>
      <c r="K5" s="3541"/>
      <c r="L5" s="3541"/>
      <c r="M5" s="3542"/>
      <c r="N5" s="3543" t="s">
        <v>418</v>
      </c>
      <c r="O5" s="3544"/>
      <c r="P5" s="3543" t="s">
        <v>458</v>
      </c>
      <c r="Q5" s="3544"/>
    </row>
    <row r="6" spans="1:20" ht="31.5" customHeight="1">
      <c r="A6" s="3534"/>
      <c r="B6" s="3549" t="s">
        <v>1083</v>
      </c>
      <c r="C6" s="3531"/>
      <c r="D6" s="3530" t="s">
        <v>1082</v>
      </c>
      <c r="E6" s="3531"/>
      <c r="F6" s="3547" t="s">
        <v>1081</v>
      </c>
      <c r="G6" s="3547"/>
      <c r="H6" s="3550" t="s">
        <v>1083</v>
      </c>
      <c r="I6" s="3531"/>
      <c r="J6" s="3530" t="s">
        <v>1082</v>
      </c>
      <c r="K6" s="3531"/>
      <c r="L6" s="3547" t="s">
        <v>1081</v>
      </c>
      <c r="M6" s="3548"/>
      <c r="N6" s="3545"/>
      <c r="O6" s="3546"/>
      <c r="P6" s="3545"/>
      <c r="Q6" s="3546"/>
    </row>
    <row r="7" spans="1:20" ht="21" customHeight="1">
      <c r="A7" s="3534"/>
      <c r="B7" s="1289" t="s">
        <v>1080</v>
      </c>
      <c r="C7" s="1288" t="s">
        <v>1079</v>
      </c>
      <c r="D7" s="1288" t="s">
        <v>1080</v>
      </c>
      <c r="E7" s="1288" t="s">
        <v>1079</v>
      </c>
      <c r="F7" s="1288" t="s">
        <v>1080</v>
      </c>
      <c r="G7" s="1287" t="s">
        <v>1079</v>
      </c>
      <c r="H7" s="1289" t="s">
        <v>1080</v>
      </c>
      <c r="I7" s="1288" t="s">
        <v>1079</v>
      </c>
      <c r="J7" s="1288" t="s">
        <v>1080</v>
      </c>
      <c r="K7" s="1288" t="s">
        <v>1079</v>
      </c>
      <c r="L7" s="1288" t="s">
        <v>1080</v>
      </c>
      <c r="M7" s="1287" t="s">
        <v>1079</v>
      </c>
      <c r="N7" s="1286" t="s">
        <v>1073</v>
      </c>
      <c r="O7" s="1285" t="s">
        <v>1077</v>
      </c>
      <c r="P7" s="1284" t="s">
        <v>1073</v>
      </c>
      <c r="Q7" s="1283" t="s">
        <v>1077</v>
      </c>
    </row>
    <row r="8" spans="1:20" ht="21" customHeight="1">
      <c r="A8" s="1094" t="s">
        <v>1044</v>
      </c>
      <c r="B8" s="1272">
        <v>319.2</v>
      </c>
      <c r="C8" s="1281">
        <v>40532.506250000006</v>
      </c>
      <c r="D8" s="1280">
        <v>0</v>
      </c>
      <c r="E8" s="1279">
        <v>0</v>
      </c>
      <c r="F8" s="1282">
        <f>B8-D8</f>
        <v>319.2</v>
      </c>
      <c r="G8" s="1268">
        <f>C8-E8</f>
        <v>40532.506250000006</v>
      </c>
      <c r="H8" s="1272">
        <v>463.73</v>
      </c>
      <c r="I8" s="1281">
        <v>61222.64</v>
      </c>
      <c r="J8" s="1280">
        <v>0</v>
      </c>
      <c r="K8" s="1279">
        <v>0</v>
      </c>
      <c r="L8" s="1278">
        <f>H8-J8</f>
        <v>463.73</v>
      </c>
      <c r="M8" s="1268">
        <f>I8-K8</f>
        <v>61222.64</v>
      </c>
      <c r="N8" s="1252">
        <v>33402.06</v>
      </c>
      <c r="O8" s="1277">
        <v>420</v>
      </c>
      <c r="P8" s="1252">
        <v>19793.580000000002</v>
      </c>
      <c r="Q8" s="1277">
        <v>240</v>
      </c>
      <c r="S8" s="1109"/>
      <c r="T8" s="1109"/>
    </row>
    <row r="9" spans="1:20" ht="21" customHeight="1">
      <c r="A9" s="1094" t="s">
        <v>1043</v>
      </c>
      <c r="B9" s="1269">
        <v>470.23499999999996</v>
      </c>
      <c r="C9" s="1272">
        <v>59928.648849999998</v>
      </c>
      <c r="D9" s="1274">
        <v>0</v>
      </c>
      <c r="E9" s="1274">
        <v>0</v>
      </c>
      <c r="F9" s="1269">
        <f>B9-D9</f>
        <v>470.23499999999996</v>
      </c>
      <c r="G9" s="1268">
        <f>C9-E9</f>
        <v>59928.648849999998</v>
      </c>
      <c r="H9" s="1269">
        <v>314.06</v>
      </c>
      <c r="I9" s="1272">
        <v>41649.050000000003</v>
      </c>
      <c r="J9" s="1274">
        <v>0</v>
      </c>
      <c r="K9" s="1274">
        <v>0</v>
      </c>
      <c r="L9" s="1269">
        <v>314.06</v>
      </c>
      <c r="M9" s="1268">
        <v>41649.050000000003</v>
      </c>
      <c r="N9" s="1252">
        <v>39866.01</v>
      </c>
      <c r="O9" s="1249">
        <v>500</v>
      </c>
      <c r="P9" s="1252">
        <v>16617.565999999999</v>
      </c>
      <c r="Q9" s="1249">
        <v>200</v>
      </c>
      <c r="R9" s="1276"/>
      <c r="S9" s="1109"/>
    </row>
    <row r="10" spans="1:20" ht="21" customHeight="1">
      <c r="A10" s="1094" t="s">
        <v>1042</v>
      </c>
      <c r="B10" s="1269">
        <v>410.27499999999998</v>
      </c>
      <c r="C10" s="1269">
        <v>53583.22075</v>
      </c>
      <c r="D10" s="1274">
        <v>0</v>
      </c>
      <c r="E10" s="1274">
        <v>0</v>
      </c>
      <c r="F10" s="1269">
        <v>410.27499999999998</v>
      </c>
      <c r="G10" s="1268">
        <v>53583.22075</v>
      </c>
      <c r="H10" s="1269"/>
      <c r="I10" s="1269"/>
      <c r="J10" s="1274"/>
      <c r="K10" s="1274"/>
      <c r="L10" s="1269"/>
      <c r="M10" s="1268"/>
      <c r="N10" s="1252">
        <v>8237.5499999999993</v>
      </c>
      <c r="O10" s="1249">
        <v>100</v>
      </c>
      <c r="P10" s="1252"/>
      <c r="Q10" s="1249"/>
      <c r="R10" s="1276"/>
      <c r="S10" s="1109"/>
    </row>
    <row r="11" spans="1:20" ht="21" customHeight="1">
      <c r="A11" s="1094" t="s">
        <v>1041</v>
      </c>
      <c r="B11" s="1269">
        <v>318.10000000000002</v>
      </c>
      <c r="C11" s="1272">
        <v>41818.041499999992</v>
      </c>
      <c r="D11" s="1274">
        <v>0</v>
      </c>
      <c r="E11" s="1274">
        <v>0</v>
      </c>
      <c r="F11" s="1273">
        <v>318.10000000000002</v>
      </c>
      <c r="G11" s="1268">
        <v>41818.041499999992</v>
      </c>
      <c r="H11" s="1269"/>
      <c r="I11" s="1272"/>
      <c r="J11" s="1274"/>
      <c r="K11" s="1274"/>
      <c r="L11" s="1273"/>
      <c r="M11" s="1268"/>
      <c r="N11" s="1252">
        <v>27966.9</v>
      </c>
      <c r="O11" s="1249">
        <v>340</v>
      </c>
      <c r="P11" s="1252"/>
      <c r="Q11" s="1249"/>
      <c r="S11" s="1109"/>
    </row>
    <row r="12" spans="1:20" ht="21" customHeight="1">
      <c r="A12" s="1094" t="s">
        <v>1040</v>
      </c>
      <c r="B12" s="1269">
        <v>598.85</v>
      </c>
      <c r="C12" s="1272">
        <v>78491.319799999997</v>
      </c>
      <c r="D12" s="1274">
        <v>0</v>
      </c>
      <c r="E12" s="1274">
        <v>0</v>
      </c>
      <c r="F12" s="1273">
        <v>598.85</v>
      </c>
      <c r="G12" s="1268">
        <v>78491.319799999997</v>
      </c>
      <c r="H12" s="1269"/>
      <c r="I12" s="1272"/>
      <c r="J12" s="1274"/>
      <c r="K12" s="1274"/>
      <c r="L12" s="1273"/>
      <c r="M12" s="1268"/>
      <c r="N12" s="1252">
        <v>37615.93</v>
      </c>
      <c r="O12" s="1249">
        <v>460</v>
      </c>
      <c r="P12" s="1252"/>
      <c r="Q12" s="1249"/>
      <c r="S12" s="1109"/>
    </row>
    <row r="13" spans="1:20" ht="21" customHeight="1">
      <c r="A13" s="1094" t="s">
        <v>1039</v>
      </c>
      <c r="B13" s="1272">
        <v>641.25</v>
      </c>
      <c r="C13" s="1273">
        <v>84542.266499999998</v>
      </c>
      <c r="D13" s="1274">
        <v>0</v>
      </c>
      <c r="E13" s="1274">
        <v>0</v>
      </c>
      <c r="F13" s="1269">
        <v>641.25</v>
      </c>
      <c r="G13" s="1268">
        <v>84542.266499999998</v>
      </c>
      <c r="H13" s="1272"/>
      <c r="I13" s="1273"/>
      <c r="J13" s="1274"/>
      <c r="K13" s="1274"/>
      <c r="L13" s="1269"/>
      <c r="M13" s="1268"/>
      <c r="N13" s="1252">
        <v>38050.239999999998</v>
      </c>
      <c r="O13" s="1249">
        <v>460</v>
      </c>
      <c r="P13" s="1252"/>
      <c r="Q13" s="1249"/>
    </row>
    <row r="14" spans="1:20" ht="21" customHeight="1">
      <c r="A14" s="1094" t="s">
        <v>1038</v>
      </c>
      <c r="B14" s="1272">
        <v>513.22500000000002</v>
      </c>
      <c r="C14" s="1273">
        <v>67379.195749999999</v>
      </c>
      <c r="D14" s="1274">
        <v>0</v>
      </c>
      <c r="E14" s="1274">
        <v>0</v>
      </c>
      <c r="F14" s="1274">
        <v>513.22500000000002</v>
      </c>
      <c r="G14" s="1268">
        <v>67379.195749999999</v>
      </c>
      <c r="H14" s="1272"/>
      <c r="I14" s="1273"/>
      <c r="J14" s="1274"/>
      <c r="K14" s="1274"/>
      <c r="L14" s="1274"/>
      <c r="M14" s="1268"/>
      <c r="N14" s="1252">
        <v>26190.09</v>
      </c>
      <c r="O14" s="1249">
        <v>320</v>
      </c>
      <c r="P14" s="1252"/>
      <c r="Q14" s="1249"/>
      <c r="T14" s="1275"/>
    </row>
    <row r="15" spans="1:20" ht="21" customHeight="1">
      <c r="A15" s="1094" t="s">
        <v>1037</v>
      </c>
      <c r="B15" s="1272">
        <v>426.65</v>
      </c>
      <c r="C15" s="1273">
        <v>56257.756250000006</v>
      </c>
      <c r="D15" s="1274">
        <v>0</v>
      </c>
      <c r="E15" s="1274">
        <v>0</v>
      </c>
      <c r="F15" s="1269">
        <v>426.65</v>
      </c>
      <c r="G15" s="1268">
        <v>56257.756250000006</v>
      </c>
      <c r="H15" s="1272"/>
      <c r="I15" s="1273"/>
      <c r="J15" s="1274"/>
      <c r="K15" s="1274"/>
      <c r="L15" s="1269"/>
      <c r="M15" s="1268"/>
      <c r="N15" s="1252">
        <v>39686.523999999998</v>
      </c>
      <c r="O15" s="1249">
        <v>480</v>
      </c>
      <c r="P15" s="1252"/>
      <c r="Q15" s="1249"/>
    </row>
    <row r="16" spans="1:20" ht="21" customHeight="1">
      <c r="A16" s="1094" t="s">
        <v>1036</v>
      </c>
      <c r="B16" s="1272">
        <v>573.01499999999999</v>
      </c>
      <c r="C16" s="1273">
        <v>75281.613200000007</v>
      </c>
      <c r="D16" s="1274">
        <v>0</v>
      </c>
      <c r="E16" s="1274">
        <v>0</v>
      </c>
      <c r="F16" s="1272">
        <v>573.01499999999999</v>
      </c>
      <c r="G16" s="1273">
        <v>75281.613200000007</v>
      </c>
      <c r="H16" s="1272"/>
      <c r="I16" s="1273"/>
      <c r="J16" s="1274"/>
      <c r="K16" s="1274"/>
      <c r="L16" s="1272"/>
      <c r="M16" s="1273"/>
      <c r="N16" s="1252">
        <v>37823.173999999999</v>
      </c>
      <c r="O16" s="1249">
        <v>460</v>
      </c>
      <c r="P16" s="1252"/>
      <c r="Q16" s="1249"/>
    </row>
    <row r="17" spans="1:23" ht="21" customHeight="1">
      <c r="A17" s="1094" t="s">
        <v>1035</v>
      </c>
      <c r="B17" s="1272">
        <v>472.875</v>
      </c>
      <c r="C17" s="1273">
        <v>61949.249799999998</v>
      </c>
      <c r="D17" s="1274">
        <v>0</v>
      </c>
      <c r="E17" s="1274">
        <v>0</v>
      </c>
      <c r="F17" s="1272">
        <v>472.875</v>
      </c>
      <c r="G17" s="1271">
        <v>61949.249799999998</v>
      </c>
      <c r="H17" s="1272"/>
      <c r="I17" s="1273"/>
      <c r="J17" s="1274"/>
      <c r="K17" s="1274"/>
      <c r="L17" s="1272"/>
      <c r="M17" s="1271"/>
      <c r="N17" s="1252">
        <v>26230.191999999999</v>
      </c>
      <c r="O17" s="1249">
        <v>320</v>
      </c>
      <c r="P17" s="1252"/>
      <c r="Q17" s="1249"/>
    </row>
    <row r="18" spans="1:23" ht="21" customHeight="1">
      <c r="A18" s="1094" t="s">
        <v>1034</v>
      </c>
      <c r="B18" s="1272">
        <v>512.92499999999995</v>
      </c>
      <c r="C18" s="1273">
        <v>67651.919500000004</v>
      </c>
      <c r="D18" s="1273">
        <v>0</v>
      </c>
      <c r="E18" s="1273">
        <v>0</v>
      </c>
      <c r="F18" s="1272">
        <f>B18-D18</f>
        <v>512.92499999999995</v>
      </c>
      <c r="G18" s="1271">
        <f>C18-E18</f>
        <v>67651.919500000004</v>
      </c>
      <c r="H18" s="1272"/>
      <c r="I18" s="1273"/>
      <c r="J18" s="1273"/>
      <c r="K18" s="1273"/>
      <c r="L18" s="1272"/>
      <c r="M18" s="1271"/>
      <c r="N18" s="1252">
        <v>36302.67</v>
      </c>
      <c r="O18" s="1249">
        <v>440</v>
      </c>
      <c r="P18" s="1252"/>
      <c r="Q18" s="1249"/>
    </row>
    <row r="19" spans="1:23" ht="21" customHeight="1">
      <c r="A19" s="1132" t="s">
        <v>1033</v>
      </c>
      <c r="B19" s="1269">
        <v>190.7</v>
      </c>
      <c r="C19" s="1269">
        <v>25084.53</v>
      </c>
      <c r="D19" s="1270">
        <v>0</v>
      </c>
      <c r="E19" s="1270">
        <v>0</v>
      </c>
      <c r="F19" s="1269">
        <f>B19-D19</f>
        <v>190.7</v>
      </c>
      <c r="G19" s="1268">
        <f>C19-E19</f>
        <v>25084.53</v>
      </c>
      <c r="H19" s="1269"/>
      <c r="I19" s="1269"/>
      <c r="J19" s="1270"/>
      <c r="K19" s="1270"/>
      <c r="L19" s="1269"/>
      <c r="M19" s="1268"/>
      <c r="N19" s="1267">
        <v>21359.41</v>
      </c>
      <c r="O19" s="1266">
        <v>260</v>
      </c>
      <c r="P19" s="1267"/>
      <c r="Q19" s="1266"/>
      <c r="S19" s="1256"/>
    </row>
    <row r="20" spans="1:23" ht="21" customHeight="1" thickBot="1">
      <c r="A20" s="1265" t="s">
        <v>308</v>
      </c>
      <c r="B20" s="1262">
        <f t="shared" ref="B20:Q20" si="0">SUM(B8:B19)</f>
        <v>5447.3</v>
      </c>
      <c r="C20" s="1262">
        <f t="shared" si="0"/>
        <v>712500.26815000002</v>
      </c>
      <c r="D20" s="1262">
        <f t="shared" si="0"/>
        <v>0</v>
      </c>
      <c r="E20" s="1262">
        <f t="shared" si="0"/>
        <v>0</v>
      </c>
      <c r="F20" s="1262">
        <f t="shared" si="0"/>
        <v>5447.3</v>
      </c>
      <c r="G20" s="1264">
        <f t="shared" si="0"/>
        <v>712500.26815000002</v>
      </c>
      <c r="H20" s="1262">
        <f t="shared" si="0"/>
        <v>777.79</v>
      </c>
      <c r="I20" s="1262">
        <f t="shared" si="0"/>
        <v>102871.69</v>
      </c>
      <c r="J20" s="1262">
        <f t="shared" si="0"/>
        <v>0</v>
      </c>
      <c r="K20" s="1262">
        <f t="shared" si="0"/>
        <v>0</v>
      </c>
      <c r="L20" s="1262">
        <f t="shared" si="0"/>
        <v>777.79</v>
      </c>
      <c r="M20" s="1263">
        <f t="shared" si="0"/>
        <v>102871.69</v>
      </c>
      <c r="N20" s="1262">
        <f t="shared" si="0"/>
        <v>372730.74999999994</v>
      </c>
      <c r="O20" s="1263">
        <f t="shared" si="0"/>
        <v>4560</v>
      </c>
      <c r="P20" s="1262">
        <f t="shared" si="0"/>
        <v>36411.146000000001</v>
      </c>
      <c r="Q20" s="1261">
        <f t="shared" si="0"/>
        <v>440</v>
      </c>
      <c r="R20" s="1260"/>
      <c r="S20" s="1256"/>
    </row>
    <row r="21" spans="1:23" ht="21" hidden="1" customHeight="1" thickTop="1">
      <c r="A21" s="1259"/>
      <c r="B21" s="1258"/>
      <c r="C21" s="1258"/>
      <c r="D21" s="1258"/>
      <c r="E21" s="1258"/>
      <c r="F21" s="1258"/>
      <c r="G21" s="1258"/>
      <c r="H21" s="1258"/>
      <c r="I21" s="1258"/>
      <c r="J21" s="1258"/>
      <c r="K21" s="1258"/>
      <c r="L21" s="1258"/>
      <c r="M21" s="1258"/>
      <c r="N21" s="1257"/>
      <c r="O21" s="1257"/>
      <c r="P21" s="1257"/>
      <c r="Q21" s="1257"/>
      <c r="S21" s="1256"/>
    </row>
    <row r="22" spans="1:23" ht="16.8" hidden="1" thickTop="1" thickBot="1">
      <c r="A22" s="3512" t="s">
        <v>1078</v>
      </c>
      <c r="B22" s="3512"/>
      <c r="C22" s="3512"/>
      <c r="D22" s="3512"/>
      <c r="E22" s="3512"/>
      <c r="F22" s="3512"/>
      <c r="G22" s="3512"/>
      <c r="H22" s="3512"/>
      <c r="I22" s="3512"/>
      <c r="J22" s="3512"/>
      <c r="K22" s="3512"/>
      <c r="L22" s="3512"/>
      <c r="M22" s="3512"/>
      <c r="N22" s="3512"/>
      <c r="O22" s="3512"/>
      <c r="P22" s="3512"/>
      <c r="Q22" s="3512"/>
      <c r="R22" s="3512"/>
      <c r="S22" s="3512"/>
      <c r="T22" s="3512"/>
      <c r="U22" s="3512"/>
      <c r="V22" s="3512"/>
      <c r="W22" s="3512"/>
    </row>
    <row r="23" spans="1:23" ht="16.2" hidden="1" thickTop="1">
      <c r="A23" s="3513" t="s">
        <v>1050</v>
      </c>
      <c r="B23" s="3515" t="s">
        <v>1073</v>
      </c>
      <c r="C23" s="3516"/>
      <c r="D23" s="3516"/>
      <c r="E23" s="3516"/>
      <c r="F23" s="3516"/>
      <c r="G23" s="3516"/>
      <c r="H23" s="3516"/>
      <c r="I23" s="3516"/>
      <c r="J23" s="3516"/>
      <c r="K23" s="3516"/>
      <c r="L23" s="3516"/>
      <c r="M23" s="3516"/>
      <c r="N23" s="3516"/>
      <c r="O23" s="3516"/>
      <c r="P23" s="3516"/>
      <c r="Q23" s="3516"/>
      <c r="R23" s="3516"/>
      <c r="S23" s="3516"/>
      <c r="T23" s="3516"/>
      <c r="U23" s="3516"/>
      <c r="V23" s="3516"/>
      <c r="W23" s="3517"/>
    </row>
    <row r="24" spans="1:23" ht="16.2" hidden="1" thickTop="1">
      <c r="A24" s="3514"/>
      <c r="B24" s="3518" t="s">
        <v>71</v>
      </c>
      <c r="C24" s="3519"/>
      <c r="D24" s="3519"/>
      <c r="E24" s="3519"/>
      <c r="F24" s="3519"/>
      <c r="G24" s="3519"/>
      <c r="H24" s="3519"/>
      <c r="I24" s="3519"/>
      <c r="J24" s="3519"/>
      <c r="K24" s="3519"/>
      <c r="L24" s="3520"/>
      <c r="M24" s="3524" t="s">
        <v>72</v>
      </c>
      <c r="N24" s="3525"/>
      <c r="O24" s="3525"/>
      <c r="P24" s="3525"/>
      <c r="Q24" s="3525"/>
      <c r="R24" s="3525"/>
      <c r="S24" s="3525"/>
      <c r="T24" s="3525"/>
      <c r="U24" s="3525"/>
      <c r="V24" s="3525"/>
      <c r="W24" s="3526"/>
    </row>
    <row r="25" spans="1:23" ht="16.2" hidden="1" thickTop="1">
      <c r="A25" s="3514"/>
      <c r="B25" s="3521"/>
      <c r="C25" s="3522"/>
      <c r="D25" s="3522"/>
      <c r="E25" s="3522"/>
      <c r="F25" s="3522"/>
      <c r="G25" s="3522"/>
      <c r="H25" s="3522"/>
      <c r="I25" s="3522"/>
      <c r="J25" s="3522"/>
      <c r="K25" s="3522"/>
      <c r="L25" s="3523"/>
      <c r="M25" s="3527"/>
      <c r="N25" s="3528"/>
      <c r="O25" s="3528"/>
      <c r="P25" s="3528"/>
      <c r="Q25" s="3528"/>
      <c r="R25" s="3528"/>
      <c r="S25" s="3528"/>
      <c r="T25" s="3528"/>
      <c r="U25" s="3528"/>
      <c r="V25" s="3528"/>
      <c r="W25" s="3529"/>
    </row>
    <row r="26" spans="1:23" ht="31.8" hidden="1" thickTop="1">
      <c r="A26" s="3514"/>
      <c r="B26" s="1255" t="s">
        <v>1073</v>
      </c>
      <c r="C26" s="1255" t="s">
        <v>1077</v>
      </c>
      <c r="D26" s="1255" t="s">
        <v>1073</v>
      </c>
      <c r="E26" s="1255" t="s">
        <v>1076</v>
      </c>
      <c r="F26" s="1255" t="s">
        <v>1073</v>
      </c>
      <c r="G26" s="1255" t="s">
        <v>1075</v>
      </c>
      <c r="H26" s="1255" t="s">
        <v>1073</v>
      </c>
      <c r="I26" s="1255" t="s">
        <v>1074</v>
      </c>
      <c r="J26" s="1255" t="s">
        <v>1073</v>
      </c>
      <c r="K26" s="1255" t="s">
        <v>1072</v>
      </c>
      <c r="L26" s="1255" t="s">
        <v>1071</v>
      </c>
      <c r="M26" s="1255" t="s">
        <v>1073</v>
      </c>
      <c r="N26" s="1255" t="s">
        <v>1077</v>
      </c>
      <c r="O26" s="1255" t="s">
        <v>1073</v>
      </c>
      <c r="P26" s="1255" t="s">
        <v>1076</v>
      </c>
      <c r="Q26" s="1255" t="s">
        <v>1073</v>
      </c>
      <c r="R26" s="1255" t="s">
        <v>1075</v>
      </c>
      <c r="S26" s="1255" t="s">
        <v>1073</v>
      </c>
      <c r="T26" s="1255" t="s">
        <v>1074</v>
      </c>
      <c r="U26" s="1255" t="s">
        <v>1073</v>
      </c>
      <c r="V26" s="1255" t="s">
        <v>1072</v>
      </c>
      <c r="W26" s="1254" t="s">
        <v>1071</v>
      </c>
    </row>
    <row r="27" spans="1:23" ht="16.2" hidden="1" thickTop="1">
      <c r="A27" s="1094" t="s">
        <v>1044</v>
      </c>
      <c r="B27" s="1251">
        <v>29255.412</v>
      </c>
      <c r="C27" s="1251">
        <v>420</v>
      </c>
      <c r="D27" s="1251">
        <v>0</v>
      </c>
      <c r="E27" s="1251">
        <v>0</v>
      </c>
      <c r="F27" s="1251">
        <v>0</v>
      </c>
      <c r="G27" s="1251">
        <v>0</v>
      </c>
      <c r="H27" s="1251">
        <v>0</v>
      </c>
      <c r="I27" s="1251">
        <v>0</v>
      </c>
      <c r="J27" s="1251">
        <v>0</v>
      </c>
      <c r="K27" s="1250">
        <v>0</v>
      </c>
      <c r="L27" s="1251">
        <f t="shared" ref="L27:L38" si="1">B27+D27+F27+H27+J27</f>
        <v>29255.412</v>
      </c>
      <c r="M27" s="1251">
        <v>23980.2</v>
      </c>
      <c r="N27" s="1251">
        <v>320</v>
      </c>
      <c r="O27" s="1251">
        <v>0</v>
      </c>
      <c r="P27" s="1251">
        <v>0</v>
      </c>
      <c r="Q27" s="1251">
        <v>0</v>
      </c>
      <c r="R27" s="1251">
        <v>0</v>
      </c>
      <c r="S27" s="1251">
        <v>0</v>
      </c>
      <c r="T27" s="1251">
        <v>0</v>
      </c>
      <c r="U27" s="1251">
        <v>0</v>
      </c>
      <c r="V27" s="1250">
        <v>0</v>
      </c>
      <c r="W27" s="1249">
        <f t="shared" ref="W27:W38" si="2">M27+O27+Q27+S27+U27</f>
        <v>23980.2</v>
      </c>
    </row>
    <row r="28" spans="1:23" ht="16.2" hidden="1" thickTop="1">
      <c r="A28" s="1094" t="s">
        <v>1043</v>
      </c>
      <c r="B28" s="1251">
        <v>25809.83</v>
      </c>
      <c r="C28" s="1251">
        <v>360</v>
      </c>
      <c r="D28" s="1251">
        <v>0</v>
      </c>
      <c r="E28" s="1251">
        <v>0</v>
      </c>
      <c r="F28" s="1251">
        <v>0</v>
      </c>
      <c r="G28" s="1251">
        <v>0</v>
      </c>
      <c r="H28" s="1251">
        <v>0</v>
      </c>
      <c r="I28" s="1251">
        <v>0</v>
      </c>
      <c r="J28" s="1251">
        <v>0</v>
      </c>
      <c r="K28" s="1250">
        <v>0</v>
      </c>
      <c r="L28" s="1251">
        <f t="shared" si="1"/>
        <v>25809.83</v>
      </c>
      <c r="M28" s="1251">
        <v>16260.5</v>
      </c>
      <c r="N28" s="1251">
        <v>220</v>
      </c>
      <c r="O28" s="1251">
        <v>0</v>
      </c>
      <c r="P28" s="1251">
        <v>0</v>
      </c>
      <c r="Q28" s="1251">
        <v>0</v>
      </c>
      <c r="R28" s="1251">
        <v>0</v>
      </c>
      <c r="S28" s="1251">
        <v>0</v>
      </c>
      <c r="T28" s="1251">
        <v>0</v>
      </c>
      <c r="U28" s="1251">
        <v>0</v>
      </c>
      <c r="V28" s="1250">
        <v>0</v>
      </c>
      <c r="W28" s="1249">
        <f t="shared" si="2"/>
        <v>16260.5</v>
      </c>
    </row>
    <row r="29" spans="1:23" ht="16.2" hidden="1" thickTop="1">
      <c r="A29" s="1094" t="s">
        <v>1042</v>
      </c>
      <c r="B29" s="1251">
        <v>19924.12</v>
      </c>
      <c r="C29" s="1251">
        <v>280</v>
      </c>
      <c r="D29" s="1251">
        <v>0</v>
      </c>
      <c r="E29" s="1251">
        <v>0</v>
      </c>
      <c r="F29" s="1251">
        <v>0</v>
      </c>
      <c r="G29" s="1251">
        <v>0</v>
      </c>
      <c r="H29" s="1251">
        <v>0</v>
      </c>
      <c r="I29" s="1251">
        <v>0</v>
      </c>
      <c r="J29" s="1251">
        <v>0</v>
      </c>
      <c r="K29" s="1250">
        <v>0</v>
      </c>
      <c r="L29" s="1251">
        <f t="shared" si="1"/>
        <v>19924.12</v>
      </c>
      <c r="M29" s="1251">
        <v>22036.05</v>
      </c>
      <c r="N29" s="1251">
        <v>300</v>
      </c>
      <c r="O29" s="1251">
        <v>0</v>
      </c>
      <c r="P29" s="1251">
        <v>0</v>
      </c>
      <c r="Q29" s="1251">
        <v>0</v>
      </c>
      <c r="R29" s="1251">
        <v>0</v>
      </c>
      <c r="S29" s="1251">
        <v>0</v>
      </c>
      <c r="T29" s="1251">
        <v>0</v>
      </c>
      <c r="U29" s="1251">
        <v>0</v>
      </c>
      <c r="V29" s="1250">
        <v>0</v>
      </c>
      <c r="W29" s="1249">
        <f t="shared" si="2"/>
        <v>22036.05</v>
      </c>
    </row>
    <row r="30" spans="1:23" ht="16.2" hidden="1" thickTop="1">
      <c r="A30" s="1094" t="s">
        <v>1041</v>
      </c>
      <c r="B30" s="1251">
        <v>25612.583999999995</v>
      </c>
      <c r="C30" s="1251">
        <v>360</v>
      </c>
      <c r="D30" s="1251">
        <v>0</v>
      </c>
      <c r="E30" s="1251">
        <v>0</v>
      </c>
      <c r="F30" s="1251">
        <v>0</v>
      </c>
      <c r="G30" s="1251">
        <v>0</v>
      </c>
      <c r="H30" s="1251">
        <v>0</v>
      </c>
      <c r="I30" s="1251">
        <v>0</v>
      </c>
      <c r="J30" s="1251">
        <v>0</v>
      </c>
      <c r="K30" s="1250">
        <v>0</v>
      </c>
      <c r="L30" s="1251">
        <f t="shared" si="1"/>
        <v>25612.583999999995</v>
      </c>
      <c r="M30" s="1251">
        <v>28154.42</v>
      </c>
      <c r="N30" s="1251">
        <v>380</v>
      </c>
      <c r="O30" s="1251">
        <v>0</v>
      </c>
      <c r="P30" s="1251">
        <v>0</v>
      </c>
      <c r="Q30" s="1251">
        <v>0</v>
      </c>
      <c r="R30" s="1251">
        <v>0</v>
      </c>
      <c r="S30" s="1251">
        <v>0</v>
      </c>
      <c r="T30" s="1251">
        <v>0</v>
      </c>
      <c r="U30" s="1251">
        <v>0</v>
      </c>
      <c r="V30" s="1250">
        <v>0</v>
      </c>
      <c r="W30" s="1249">
        <f t="shared" si="2"/>
        <v>28154.42</v>
      </c>
    </row>
    <row r="31" spans="1:23" ht="16.2" hidden="1" thickTop="1">
      <c r="A31" s="1094" t="s">
        <v>1040</v>
      </c>
      <c r="B31" s="1251">
        <v>22891.522000000001</v>
      </c>
      <c r="C31" s="1251">
        <v>320</v>
      </c>
      <c r="D31" s="1251">
        <v>0</v>
      </c>
      <c r="E31" s="1251">
        <v>0</v>
      </c>
      <c r="F31" s="1251">
        <v>0</v>
      </c>
      <c r="G31" s="1251">
        <v>0</v>
      </c>
      <c r="H31" s="1251">
        <v>0</v>
      </c>
      <c r="I31" s="1251">
        <v>0</v>
      </c>
      <c r="J31" s="1251">
        <v>0</v>
      </c>
      <c r="K31" s="1253">
        <v>0</v>
      </c>
      <c r="L31" s="1251">
        <f t="shared" si="1"/>
        <v>22891.522000000001</v>
      </c>
      <c r="M31" s="1251">
        <v>29541.660000000003</v>
      </c>
      <c r="N31" s="1251">
        <v>400</v>
      </c>
      <c r="O31" s="1251">
        <v>0</v>
      </c>
      <c r="P31" s="1251">
        <v>0</v>
      </c>
      <c r="Q31" s="1251">
        <v>0</v>
      </c>
      <c r="R31" s="1251">
        <v>0</v>
      </c>
      <c r="S31" s="1251">
        <v>0</v>
      </c>
      <c r="T31" s="1251">
        <v>0</v>
      </c>
      <c r="U31" s="1251">
        <v>0</v>
      </c>
      <c r="V31" s="1253">
        <v>0</v>
      </c>
      <c r="W31" s="1249">
        <f t="shared" si="2"/>
        <v>29541.660000000003</v>
      </c>
    </row>
    <row r="32" spans="1:23" ht="16.2" hidden="1" thickTop="1">
      <c r="A32" s="1094" t="s">
        <v>1039</v>
      </c>
      <c r="B32" s="1251">
        <v>19973.440000000002</v>
      </c>
      <c r="C32" s="1251">
        <v>280</v>
      </c>
      <c r="D32" s="1251">
        <v>0</v>
      </c>
      <c r="E32" s="1251">
        <v>0</v>
      </c>
      <c r="F32" s="1251">
        <v>0</v>
      </c>
      <c r="G32" s="1251">
        <v>0</v>
      </c>
      <c r="H32" s="1251">
        <v>0</v>
      </c>
      <c r="I32" s="1251">
        <v>0</v>
      </c>
      <c r="J32" s="1251">
        <v>0</v>
      </c>
      <c r="K32" s="1253">
        <v>0</v>
      </c>
      <c r="L32" s="1251">
        <f t="shared" si="1"/>
        <v>19973.440000000002</v>
      </c>
      <c r="M32" s="1251">
        <v>30847.33</v>
      </c>
      <c r="N32" s="1251">
        <v>420</v>
      </c>
      <c r="O32" s="1251">
        <v>0</v>
      </c>
      <c r="P32" s="1251">
        <v>0</v>
      </c>
      <c r="Q32" s="1251">
        <v>0</v>
      </c>
      <c r="R32" s="1251">
        <v>0</v>
      </c>
      <c r="S32" s="1251">
        <v>0</v>
      </c>
      <c r="T32" s="1251">
        <v>0</v>
      </c>
      <c r="U32" s="1251">
        <v>0</v>
      </c>
      <c r="V32" s="1253">
        <v>0</v>
      </c>
      <c r="W32" s="1249">
        <f t="shared" si="2"/>
        <v>30847.33</v>
      </c>
    </row>
    <row r="33" spans="1:23" ht="16.2" hidden="1" thickTop="1">
      <c r="A33" s="1094" t="s">
        <v>1038</v>
      </c>
      <c r="B33" s="1251">
        <v>28451.51</v>
      </c>
      <c r="C33" s="1251">
        <v>400</v>
      </c>
      <c r="D33" s="1251">
        <v>0</v>
      </c>
      <c r="E33" s="1251">
        <v>0</v>
      </c>
      <c r="F33" s="1251">
        <v>0</v>
      </c>
      <c r="G33" s="1251">
        <v>0</v>
      </c>
      <c r="H33" s="1251">
        <v>0</v>
      </c>
      <c r="I33" s="1251">
        <v>0</v>
      </c>
      <c r="J33" s="1251">
        <v>0</v>
      </c>
      <c r="K33" s="1250">
        <v>0</v>
      </c>
      <c r="L33" s="1251">
        <f t="shared" si="1"/>
        <v>28451.51</v>
      </c>
      <c r="M33" s="1251">
        <v>26302.240000000002</v>
      </c>
      <c r="N33" s="1251">
        <v>360</v>
      </c>
      <c r="O33" s="1251">
        <v>0</v>
      </c>
      <c r="P33" s="1251">
        <v>0</v>
      </c>
      <c r="Q33" s="1251">
        <v>0</v>
      </c>
      <c r="R33" s="1251">
        <v>0</v>
      </c>
      <c r="S33" s="1251">
        <v>0</v>
      </c>
      <c r="T33" s="1251">
        <v>0</v>
      </c>
      <c r="U33" s="1251">
        <v>0</v>
      </c>
      <c r="V33" s="1250">
        <v>0</v>
      </c>
      <c r="W33" s="1249">
        <f t="shared" si="2"/>
        <v>26302.240000000002</v>
      </c>
    </row>
    <row r="34" spans="1:23" ht="16.2" hidden="1" thickTop="1">
      <c r="A34" s="1094" t="s">
        <v>1037</v>
      </c>
      <c r="B34" s="1251">
        <v>25973.332000000002</v>
      </c>
      <c r="C34" s="1251">
        <v>360</v>
      </c>
      <c r="D34" s="1251">
        <v>0</v>
      </c>
      <c r="E34" s="1251">
        <v>0</v>
      </c>
      <c r="F34" s="1251">
        <v>0</v>
      </c>
      <c r="G34" s="1251">
        <v>0</v>
      </c>
      <c r="H34" s="1251">
        <v>0</v>
      </c>
      <c r="I34" s="1251">
        <v>0</v>
      </c>
      <c r="J34" s="1251">
        <v>0</v>
      </c>
      <c r="K34" s="1250">
        <v>0</v>
      </c>
      <c r="L34" s="1251">
        <f t="shared" si="1"/>
        <v>25973.332000000002</v>
      </c>
      <c r="M34" s="1252">
        <v>32031</v>
      </c>
      <c r="N34" s="1251">
        <v>440</v>
      </c>
      <c r="O34" s="1251"/>
      <c r="P34" s="1251"/>
      <c r="Q34" s="1251"/>
      <c r="R34" s="1251"/>
      <c r="S34" s="1251"/>
      <c r="T34" s="1251"/>
      <c r="U34" s="1251"/>
      <c r="V34" s="1250"/>
      <c r="W34" s="1249">
        <f t="shared" si="2"/>
        <v>32031</v>
      </c>
    </row>
    <row r="35" spans="1:23" ht="16.2" hidden="1" thickTop="1">
      <c r="A35" s="1094" t="s">
        <v>1036</v>
      </c>
      <c r="B35" s="1251">
        <v>20912.972000000002</v>
      </c>
      <c r="C35" s="1251">
        <v>280</v>
      </c>
      <c r="D35" s="1251">
        <v>0</v>
      </c>
      <c r="E35" s="1251">
        <v>0</v>
      </c>
      <c r="F35" s="1251">
        <v>0</v>
      </c>
      <c r="G35" s="1251">
        <v>0</v>
      </c>
      <c r="H35" s="1251">
        <v>0</v>
      </c>
      <c r="I35" s="1251">
        <v>0</v>
      </c>
      <c r="J35" s="1251">
        <v>0</v>
      </c>
      <c r="K35" s="1250">
        <v>0</v>
      </c>
      <c r="L35" s="1251">
        <f t="shared" si="1"/>
        <v>20912.972000000002</v>
      </c>
      <c r="M35" s="1251">
        <v>43782.6</v>
      </c>
      <c r="N35" s="1251">
        <v>600</v>
      </c>
      <c r="O35" s="1251"/>
      <c r="P35" s="1251"/>
      <c r="Q35" s="1251"/>
      <c r="R35" s="1251"/>
      <c r="S35" s="1251"/>
      <c r="T35" s="1251"/>
      <c r="U35" s="1251"/>
      <c r="V35" s="1250"/>
      <c r="W35" s="1249">
        <f t="shared" si="2"/>
        <v>43782.6</v>
      </c>
    </row>
    <row r="36" spans="1:23" ht="16.2" hidden="1" thickTop="1">
      <c r="A36" s="1094" t="s">
        <v>1035</v>
      </c>
      <c r="B36" s="1251">
        <v>9159.2000000000007</v>
      </c>
      <c r="C36" s="1251">
        <v>120</v>
      </c>
      <c r="D36" s="1251">
        <v>0</v>
      </c>
      <c r="E36" s="1251">
        <v>0</v>
      </c>
      <c r="F36" s="1251">
        <v>0</v>
      </c>
      <c r="G36" s="1251">
        <v>0</v>
      </c>
      <c r="H36" s="1251">
        <v>0</v>
      </c>
      <c r="I36" s="1251">
        <v>0</v>
      </c>
      <c r="J36" s="1251">
        <v>0</v>
      </c>
      <c r="K36" s="1250">
        <v>0</v>
      </c>
      <c r="L36" s="1251">
        <f t="shared" si="1"/>
        <v>9159.2000000000007</v>
      </c>
      <c r="M36" s="1251"/>
      <c r="N36" s="1251"/>
      <c r="O36" s="1251"/>
      <c r="P36" s="1251"/>
      <c r="Q36" s="1251"/>
      <c r="R36" s="1251"/>
      <c r="S36" s="1251"/>
      <c r="T36" s="1251"/>
      <c r="U36" s="1251"/>
      <c r="V36" s="1250"/>
      <c r="W36" s="1249">
        <f t="shared" si="2"/>
        <v>0</v>
      </c>
    </row>
    <row r="37" spans="1:23" ht="16.2" hidden="1" thickTop="1">
      <c r="A37" s="1094" t="s">
        <v>1034</v>
      </c>
      <c r="B37" s="1251">
        <v>22677.300000000007</v>
      </c>
      <c r="C37" s="1251">
        <v>300</v>
      </c>
      <c r="D37" s="1251">
        <v>0</v>
      </c>
      <c r="E37" s="1251">
        <v>0</v>
      </c>
      <c r="F37" s="1251">
        <v>0</v>
      </c>
      <c r="G37" s="1251">
        <v>0</v>
      </c>
      <c r="H37" s="1251">
        <v>0</v>
      </c>
      <c r="I37" s="1251">
        <v>0</v>
      </c>
      <c r="J37" s="1251">
        <v>0</v>
      </c>
      <c r="K37" s="1250">
        <v>0</v>
      </c>
      <c r="L37" s="1251">
        <f t="shared" si="1"/>
        <v>22677.300000000007</v>
      </c>
      <c r="M37" s="1251"/>
      <c r="N37" s="1251"/>
      <c r="O37" s="1251"/>
      <c r="P37" s="1251"/>
      <c r="Q37" s="1251"/>
      <c r="R37" s="1251"/>
      <c r="S37" s="1251"/>
      <c r="T37" s="1251"/>
      <c r="U37" s="1251"/>
      <c r="V37" s="1250"/>
      <c r="W37" s="1249">
        <f t="shared" si="2"/>
        <v>0</v>
      </c>
    </row>
    <row r="38" spans="1:23" ht="16.2" hidden="1" thickTop="1">
      <c r="A38" s="1094" t="s">
        <v>1033</v>
      </c>
      <c r="B38" s="1251">
        <v>25691.171999999999</v>
      </c>
      <c r="C38" s="1251">
        <v>340</v>
      </c>
      <c r="D38" s="1251">
        <v>0</v>
      </c>
      <c r="E38" s="1251">
        <v>0</v>
      </c>
      <c r="F38" s="1251">
        <v>0</v>
      </c>
      <c r="G38" s="1251">
        <v>0</v>
      </c>
      <c r="H38" s="1251">
        <v>0</v>
      </c>
      <c r="I38" s="1251">
        <v>0</v>
      </c>
      <c r="J38" s="1251">
        <v>0</v>
      </c>
      <c r="K38" s="1250">
        <v>0</v>
      </c>
      <c r="L38" s="1251">
        <f t="shared" si="1"/>
        <v>25691.171999999999</v>
      </c>
      <c r="M38" s="1251"/>
      <c r="N38" s="1251"/>
      <c r="O38" s="1251"/>
      <c r="P38" s="1251"/>
      <c r="Q38" s="1251"/>
      <c r="R38" s="1251"/>
      <c r="S38" s="1251"/>
      <c r="T38" s="1251"/>
      <c r="U38" s="1251"/>
      <c r="V38" s="1250"/>
      <c r="W38" s="1249">
        <f t="shared" si="2"/>
        <v>0</v>
      </c>
    </row>
    <row r="39" spans="1:23" ht="16.8" hidden="1" thickTop="1" thickBot="1">
      <c r="A39" s="1248" t="s">
        <v>308</v>
      </c>
      <c r="B39" s="1246">
        <f t="shared" ref="B39:W39" si="3">SUM(B27:B38)</f>
        <v>276332.39400000003</v>
      </c>
      <c r="C39" s="1247">
        <f t="shared" si="3"/>
        <v>3820</v>
      </c>
      <c r="D39" s="1246">
        <f t="shared" si="3"/>
        <v>0</v>
      </c>
      <c r="E39" s="1246">
        <f t="shared" si="3"/>
        <v>0</v>
      </c>
      <c r="F39" s="1246">
        <f t="shared" si="3"/>
        <v>0</v>
      </c>
      <c r="G39" s="1246">
        <f t="shared" si="3"/>
        <v>0</v>
      </c>
      <c r="H39" s="1246">
        <f t="shared" si="3"/>
        <v>0</v>
      </c>
      <c r="I39" s="1246">
        <f t="shared" si="3"/>
        <v>0</v>
      </c>
      <c r="J39" s="1246">
        <f t="shared" si="3"/>
        <v>0</v>
      </c>
      <c r="K39" s="1246">
        <f t="shared" si="3"/>
        <v>0</v>
      </c>
      <c r="L39" s="1246">
        <f t="shared" si="3"/>
        <v>276332.39400000003</v>
      </c>
      <c r="M39" s="1246">
        <f t="shared" si="3"/>
        <v>252936</v>
      </c>
      <c r="N39" s="1246">
        <f t="shared" si="3"/>
        <v>3440</v>
      </c>
      <c r="O39" s="1246">
        <f t="shared" si="3"/>
        <v>0</v>
      </c>
      <c r="P39" s="1246">
        <f t="shared" si="3"/>
        <v>0</v>
      </c>
      <c r="Q39" s="1246">
        <f t="shared" si="3"/>
        <v>0</v>
      </c>
      <c r="R39" s="1246">
        <f t="shared" si="3"/>
        <v>0</v>
      </c>
      <c r="S39" s="1246">
        <f t="shared" si="3"/>
        <v>0</v>
      </c>
      <c r="T39" s="1246">
        <f t="shared" si="3"/>
        <v>0</v>
      </c>
      <c r="U39" s="1246">
        <f t="shared" si="3"/>
        <v>0</v>
      </c>
      <c r="V39" s="1246">
        <f t="shared" si="3"/>
        <v>0</v>
      </c>
      <c r="W39" s="1245">
        <f t="shared" si="3"/>
        <v>252936</v>
      </c>
    </row>
    <row r="40" spans="1:23" ht="16.2" thickTop="1"/>
    <row r="41" spans="1:23">
      <c r="H41" s="1244"/>
      <c r="I41" s="1244"/>
    </row>
    <row r="42" spans="1:23">
      <c r="I42" s="1244"/>
      <c r="K42" s="1243"/>
      <c r="N42" s="1109"/>
      <c r="O42" s="1109"/>
      <c r="P42" s="1109"/>
    </row>
    <row r="50" spans="6:6">
      <c r="F50" s="1075" t="s">
        <v>45</v>
      </c>
    </row>
  </sheetData>
  <mergeCells count="21">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A22:W22"/>
    <mergeCell ref="A23:A26"/>
    <mergeCell ref="B23:W23"/>
    <mergeCell ref="B24:L25"/>
    <mergeCell ref="M24:W25"/>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45"/>
  <sheetViews>
    <sheetView topLeftCell="A17" workbookViewId="0">
      <selection activeCell="BU8" sqref="BU8"/>
    </sheetView>
  </sheetViews>
  <sheetFormatPr defaultRowHeight="15.6"/>
  <cols>
    <col min="1" max="1" width="71" style="1290" bestFit="1" customWidth="1"/>
    <col min="2" max="2" width="10.109375" style="1290" hidden="1" customWidth="1"/>
    <col min="3" max="6" width="12.88671875" style="1290" hidden="1" customWidth="1"/>
    <col min="7" max="7" width="12.6640625" style="1290" hidden="1" customWidth="1"/>
    <col min="8" max="13" width="12.88671875" style="1290" hidden="1" customWidth="1"/>
    <col min="14" max="14" width="12" style="1290" hidden="1" customWidth="1"/>
    <col min="15" max="17" width="12.88671875" style="1290" hidden="1" customWidth="1"/>
    <col min="18" max="18" width="12" style="1290" hidden="1" customWidth="1"/>
    <col min="19" max="25" width="11.109375" style="1290" hidden="1" customWidth="1"/>
    <col min="26" max="26" width="12" style="1290" hidden="1" customWidth="1"/>
    <col min="27" max="28" width="11.109375" style="1290" hidden="1" customWidth="1"/>
    <col min="29" max="30" width="12" style="1290" hidden="1" customWidth="1"/>
    <col min="31" max="34" width="10.109375" style="1290" hidden="1" customWidth="1"/>
    <col min="35" max="58" width="12" style="1290" hidden="1" customWidth="1"/>
    <col min="59" max="59" width="12" style="1290" customWidth="1"/>
    <col min="60" max="60" width="11.5546875" style="1290" hidden="1" customWidth="1"/>
    <col min="61" max="62" width="10.109375" style="1290" hidden="1" customWidth="1"/>
    <col min="63" max="63" width="11.6640625" style="1290" hidden="1" customWidth="1"/>
    <col min="64" max="70" width="12" style="1290" hidden="1" customWidth="1"/>
    <col min="71" max="74" width="12" style="1290" customWidth="1"/>
    <col min="75" max="76" width="11.6640625" style="1290" hidden="1" customWidth="1"/>
    <col min="77" max="77" width="11.6640625" style="1290" customWidth="1"/>
    <col min="78" max="79" width="11.6640625" style="1290" hidden="1" customWidth="1"/>
    <col min="80" max="80" width="11.6640625" style="1290" customWidth="1"/>
    <col min="81" max="82" width="11.6640625" style="1290" hidden="1" customWidth="1"/>
    <col min="83" max="85" width="11.6640625" style="1290" customWidth="1"/>
    <col min="86" max="276" width="8.88671875" style="1290"/>
    <col min="277" max="277" width="53.33203125" style="1290" customWidth="1"/>
    <col min="278" max="283" width="0" style="1290" hidden="1" customWidth="1"/>
    <col min="284" max="286" width="12.88671875" style="1290" customWidth="1"/>
    <col min="287" max="292" width="12.88671875" style="1290" bestFit="1" customWidth="1"/>
    <col min="293" max="294" width="12.88671875" style="1290" customWidth="1"/>
    <col min="295" max="296" width="11.109375" style="1290" customWidth="1"/>
    <col min="297" max="532" width="8.88671875" style="1290"/>
    <col min="533" max="533" width="53.33203125" style="1290" customWidth="1"/>
    <col min="534" max="539" width="0" style="1290" hidden="1" customWidth="1"/>
    <col min="540" max="542" width="12.88671875" style="1290" customWidth="1"/>
    <col min="543" max="548" width="12.88671875" style="1290" bestFit="1" customWidth="1"/>
    <col min="549" max="550" width="12.88671875" style="1290" customWidth="1"/>
    <col min="551" max="552" width="11.109375" style="1290" customWidth="1"/>
    <col min="553" max="788" width="8.88671875" style="1290"/>
    <col min="789" max="789" width="53.33203125" style="1290" customWidth="1"/>
    <col min="790" max="795" width="0" style="1290" hidden="1" customWidth="1"/>
    <col min="796" max="798" width="12.88671875" style="1290" customWidth="1"/>
    <col min="799" max="804" width="12.88671875" style="1290" bestFit="1" customWidth="1"/>
    <col min="805" max="806" width="12.88671875" style="1290" customWidth="1"/>
    <col min="807" max="808" width="11.109375" style="1290" customWidth="1"/>
    <col min="809" max="1044" width="8.88671875" style="1290"/>
    <col min="1045" max="1045" width="53.33203125" style="1290" customWidth="1"/>
    <col min="1046" max="1051" width="0" style="1290" hidden="1" customWidth="1"/>
    <col min="1052" max="1054" width="12.88671875" style="1290" customWidth="1"/>
    <col min="1055" max="1060" width="12.88671875" style="1290" bestFit="1" customWidth="1"/>
    <col min="1061" max="1062" width="12.88671875" style="1290" customWidth="1"/>
    <col min="1063" max="1064" width="11.109375" style="1290" customWidth="1"/>
    <col min="1065" max="1300" width="8.88671875" style="1290"/>
    <col min="1301" max="1301" width="53.33203125" style="1290" customWidth="1"/>
    <col min="1302" max="1307" width="0" style="1290" hidden="1" customWidth="1"/>
    <col min="1308" max="1310" width="12.88671875" style="1290" customWidth="1"/>
    <col min="1311" max="1316" width="12.88671875" style="1290" bestFit="1" customWidth="1"/>
    <col min="1317" max="1318" width="12.88671875" style="1290" customWidth="1"/>
    <col min="1319" max="1320" width="11.109375" style="1290" customWidth="1"/>
    <col min="1321" max="1556" width="8.88671875" style="1290"/>
    <col min="1557" max="1557" width="53.33203125" style="1290" customWidth="1"/>
    <col min="1558" max="1563" width="0" style="1290" hidden="1" customWidth="1"/>
    <col min="1564" max="1566" width="12.88671875" style="1290" customWidth="1"/>
    <col min="1567" max="1572" width="12.88671875" style="1290" bestFit="1" customWidth="1"/>
    <col min="1573" max="1574" width="12.88671875" style="1290" customWidth="1"/>
    <col min="1575" max="1576" width="11.109375" style="1290" customWidth="1"/>
    <col min="1577" max="1812" width="8.88671875" style="1290"/>
    <col min="1813" max="1813" width="53.33203125" style="1290" customWidth="1"/>
    <col min="1814" max="1819" width="0" style="1290" hidden="1" customWidth="1"/>
    <col min="1820" max="1822" width="12.88671875" style="1290" customWidth="1"/>
    <col min="1823" max="1828" width="12.88671875" style="1290" bestFit="1" customWidth="1"/>
    <col min="1829" max="1830" width="12.88671875" style="1290" customWidth="1"/>
    <col min="1831" max="1832" width="11.109375" style="1290" customWidth="1"/>
    <col min="1833" max="2068" width="8.88671875" style="1290"/>
    <col min="2069" max="2069" width="53.33203125" style="1290" customWidth="1"/>
    <col min="2070" max="2075" width="0" style="1290" hidden="1" customWidth="1"/>
    <col min="2076" max="2078" width="12.88671875" style="1290" customWidth="1"/>
    <col min="2079" max="2084" width="12.88671875" style="1290" bestFit="1" customWidth="1"/>
    <col min="2085" max="2086" width="12.88671875" style="1290" customWidth="1"/>
    <col min="2087" max="2088" width="11.109375" style="1290" customWidth="1"/>
    <col min="2089" max="2324" width="8.88671875" style="1290"/>
    <col min="2325" max="2325" width="53.33203125" style="1290" customWidth="1"/>
    <col min="2326" max="2331" width="0" style="1290" hidden="1" customWidth="1"/>
    <col min="2332" max="2334" width="12.88671875" style="1290" customWidth="1"/>
    <col min="2335" max="2340" width="12.88671875" style="1290" bestFit="1" customWidth="1"/>
    <col min="2341" max="2342" width="12.88671875" style="1290" customWidth="1"/>
    <col min="2343" max="2344" width="11.109375" style="1290" customWidth="1"/>
    <col min="2345" max="2580" width="8.88671875" style="1290"/>
    <col min="2581" max="2581" width="53.33203125" style="1290" customWidth="1"/>
    <col min="2582" max="2587" width="0" style="1290" hidden="1" customWidth="1"/>
    <col min="2588" max="2590" width="12.88671875" style="1290" customWidth="1"/>
    <col min="2591" max="2596" width="12.88671875" style="1290" bestFit="1" customWidth="1"/>
    <col min="2597" max="2598" width="12.88671875" style="1290" customWidth="1"/>
    <col min="2599" max="2600" width="11.109375" style="1290" customWidth="1"/>
    <col min="2601" max="2836" width="8.88671875" style="1290"/>
    <col min="2837" max="2837" width="53.33203125" style="1290" customWidth="1"/>
    <col min="2838" max="2843" width="0" style="1290" hidden="1" customWidth="1"/>
    <col min="2844" max="2846" width="12.88671875" style="1290" customWidth="1"/>
    <col min="2847" max="2852" width="12.88671875" style="1290" bestFit="1" customWidth="1"/>
    <col min="2853" max="2854" width="12.88671875" style="1290" customWidth="1"/>
    <col min="2855" max="2856" width="11.109375" style="1290" customWidth="1"/>
    <col min="2857" max="3092" width="8.88671875" style="1290"/>
    <col min="3093" max="3093" width="53.33203125" style="1290" customWidth="1"/>
    <col min="3094" max="3099" width="0" style="1290" hidden="1" customWidth="1"/>
    <col min="3100" max="3102" width="12.88671875" style="1290" customWidth="1"/>
    <col min="3103" max="3108" width="12.88671875" style="1290" bestFit="1" customWidth="1"/>
    <col min="3109" max="3110" width="12.88671875" style="1290" customWidth="1"/>
    <col min="3111" max="3112" width="11.109375" style="1290" customWidth="1"/>
    <col min="3113" max="3348" width="8.88671875" style="1290"/>
    <col min="3349" max="3349" width="53.33203125" style="1290" customWidth="1"/>
    <col min="3350" max="3355" width="0" style="1290" hidden="1" customWidth="1"/>
    <col min="3356" max="3358" width="12.88671875" style="1290" customWidth="1"/>
    <col min="3359" max="3364" width="12.88671875" style="1290" bestFit="1" customWidth="1"/>
    <col min="3365" max="3366" width="12.88671875" style="1290" customWidth="1"/>
    <col min="3367" max="3368" width="11.109375" style="1290" customWidth="1"/>
    <col min="3369" max="3604" width="8.88671875" style="1290"/>
    <col min="3605" max="3605" width="53.33203125" style="1290" customWidth="1"/>
    <col min="3606" max="3611" width="0" style="1290" hidden="1" customWidth="1"/>
    <col min="3612" max="3614" width="12.88671875" style="1290" customWidth="1"/>
    <col min="3615" max="3620" width="12.88671875" style="1290" bestFit="1" customWidth="1"/>
    <col min="3621" max="3622" width="12.88671875" style="1290" customWidth="1"/>
    <col min="3623" max="3624" width="11.109375" style="1290" customWidth="1"/>
    <col min="3625" max="3860" width="8.88671875" style="1290"/>
    <col min="3861" max="3861" width="53.33203125" style="1290" customWidth="1"/>
    <col min="3862" max="3867" width="0" style="1290" hidden="1" customWidth="1"/>
    <col min="3868" max="3870" width="12.88671875" style="1290" customWidth="1"/>
    <col min="3871" max="3876" width="12.88671875" style="1290" bestFit="1" customWidth="1"/>
    <col min="3877" max="3878" width="12.88671875" style="1290" customWidth="1"/>
    <col min="3879" max="3880" width="11.109375" style="1290" customWidth="1"/>
    <col min="3881" max="4116" width="8.88671875" style="1290"/>
    <col min="4117" max="4117" width="53.33203125" style="1290" customWidth="1"/>
    <col min="4118" max="4123" width="0" style="1290" hidden="1" customWidth="1"/>
    <col min="4124" max="4126" width="12.88671875" style="1290" customWidth="1"/>
    <col min="4127" max="4132" width="12.88671875" style="1290" bestFit="1" customWidth="1"/>
    <col min="4133" max="4134" width="12.88671875" style="1290" customWidth="1"/>
    <col min="4135" max="4136" width="11.109375" style="1290" customWidth="1"/>
    <col min="4137" max="4372" width="8.88671875" style="1290"/>
    <col min="4373" max="4373" width="53.33203125" style="1290" customWidth="1"/>
    <col min="4374" max="4379" width="0" style="1290" hidden="1" customWidth="1"/>
    <col min="4380" max="4382" width="12.88671875" style="1290" customWidth="1"/>
    <col min="4383" max="4388" width="12.88671875" style="1290" bestFit="1" customWidth="1"/>
    <col min="4389" max="4390" width="12.88671875" style="1290" customWidth="1"/>
    <col min="4391" max="4392" width="11.109375" style="1290" customWidth="1"/>
    <col min="4393" max="4628" width="8.88671875" style="1290"/>
    <col min="4629" max="4629" width="53.33203125" style="1290" customWidth="1"/>
    <col min="4630" max="4635" width="0" style="1290" hidden="1" customWidth="1"/>
    <col min="4636" max="4638" width="12.88671875" style="1290" customWidth="1"/>
    <col min="4639" max="4644" width="12.88671875" style="1290" bestFit="1" customWidth="1"/>
    <col min="4645" max="4646" width="12.88671875" style="1290" customWidth="1"/>
    <col min="4647" max="4648" width="11.109375" style="1290" customWidth="1"/>
    <col min="4649" max="4884" width="8.88671875" style="1290"/>
    <col min="4885" max="4885" width="53.33203125" style="1290" customWidth="1"/>
    <col min="4886" max="4891" width="0" style="1290" hidden="1" customWidth="1"/>
    <col min="4892" max="4894" width="12.88671875" style="1290" customWidth="1"/>
    <col min="4895" max="4900" width="12.88671875" style="1290" bestFit="1" customWidth="1"/>
    <col min="4901" max="4902" width="12.88671875" style="1290" customWidth="1"/>
    <col min="4903" max="4904" width="11.109375" style="1290" customWidth="1"/>
    <col min="4905" max="5140" width="8.88671875" style="1290"/>
    <col min="5141" max="5141" width="53.33203125" style="1290" customWidth="1"/>
    <col min="5142" max="5147" width="0" style="1290" hidden="1" customWidth="1"/>
    <col min="5148" max="5150" width="12.88671875" style="1290" customWidth="1"/>
    <col min="5151" max="5156" width="12.88671875" style="1290" bestFit="1" customWidth="1"/>
    <col min="5157" max="5158" width="12.88671875" style="1290" customWidth="1"/>
    <col min="5159" max="5160" width="11.109375" style="1290" customWidth="1"/>
    <col min="5161" max="5396" width="8.88671875" style="1290"/>
    <col min="5397" max="5397" width="53.33203125" style="1290" customWidth="1"/>
    <col min="5398" max="5403" width="0" style="1290" hidden="1" customWidth="1"/>
    <col min="5404" max="5406" width="12.88671875" style="1290" customWidth="1"/>
    <col min="5407" max="5412" width="12.88671875" style="1290" bestFit="1" customWidth="1"/>
    <col min="5413" max="5414" width="12.88671875" style="1290" customWidth="1"/>
    <col min="5415" max="5416" width="11.109375" style="1290" customWidth="1"/>
    <col min="5417" max="5652" width="8.88671875" style="1290"/>
    <col min="5653" max="5653" width="53.33203125" style="1290" customWidth="1"/>
    <col min="5654" max="5659" width="0" style="1290" hidden="1" customWidth="1"/>
    <col min="5660" max="5662" width="12.88671875" style="1290" customWidth="1"/>
    <col min="5663" max="5668" width="12.88671875" style="1290" bestFit="1" customWidth="1"/>
    <col min="5669" max="5670" width="12.88671875" style="1290" customWidth="1"/>
    <col min="5671" max="5672" width="11.109375" style="1290" customWidth="1"/>
    <col min="5673" max="5908" width="8.88671875" style="1290"/>
    <col min="5909" max="5909" width="53.33203125" style="1290" customWidth="1"/>
    <col min="5910" max="5915" width="0" style="1290" hidden="1" customWidth="1"/>
    <col min="5916" max="5918" width="12.88671875" style="1290" customWidth="1"/>
    <col min="5919" max="5924" width="12.88671875" style="1290" bestFit="1" customWidth="1"/>
    <col min="5925" max="5926" width="12.88671875" style="1290" customWidth="1"/>
    <col min="5927" max="5928" width="11.109375" style="1290" customWidth="1"/>
    <col min="5929" max="6164" width="8.88671875" style="1290"/>
    <col min="6165" max="6165" width="53.33203125" style="1290" customWidth="1"/>
    <col min="6166" max="6171" width="0" style="1290" hidden="1" customWidth="1"/>
    <col min="6172" max="6174" width="12.88671875" style="1290" customWidth="1"/>
    <col min="6175" max="6180" width="12.88671875" style="1290" bestFit="1" customWidth="1"/>
    <col min="6181" max="6182" width="12.88671875" style="1290" customWidth="1"/>
    <col min="6183" max="6184" width="11.109375" style="1290" customWidth="1"/>
    <col min="6185" max="6420" width="8.88671875" style="1290"/>
    <col min="6421" max="6421" width="53.33203125" style="1290" customWidth="1"/>
    <col min="6422" max="6427" width="0" style="1290" hidden="1" customWidth="1"/>
    <col min="6428" max="6430" width="12.88671875" style="1290" customWidth="1"/>
    <col min="6431" max="6436" width="12.88671875" style="1290" bestFit="1" customWidth="1"/>
    <col min="6437" max="6438" width="12.88671875" style="1290" customWidth="1"/>
    <col min="6439" max="6440" width="11.109375" style="1290" customWidth="1"/>
    <col min="6441" max="6676" width="8.88671875" style="1290"/>
    <col min="6677" max="6677" width="53.33203125" style="1290" customWidth="1"/>
    <col min="6678" max="6683" width="0" style="1290" hidden="1" customWidth="1"/>
    <col min="6684" max="6686" width="12.88671875" style="1290" customWidth="1"/>
    <col min="6687" max="6692" width="12.88671875" style="1290" bestFit="1" customWidth="1"/>
    <col min="6693" max="6694" width="12.88671875" style="1290" customWidth="1"/>
    <col min="6695" max="6696" width="11.109375" style="1290" customWidth="1"/>
    <col min="6697" max="6932" width="8.88671875" style="1290"/>
    <col min="6933" max="6933" width="53.33203125" style="1290" customWidth="1"/>
    <col min="6934" max="6939" width="0" style="1290" hidden="1" customWidth="1"/>
    <col min="6940" max="6942" width="12.88671875" style="1290" customWidth="1"/>
    <col min="6943" max="6948" width="12.88671875" style="1290" bestFit="1" customWidth="1"/>
    <col min="6949" max="6950" width="12.88671875" style="1290" customWidth="1"/>
    <col min="6951" max="6952" width="11.109375" style="1290" customWidth="1"/>
    <col min="6953" max="7188" width="8.88671875" style="1290"/>
    <col min="7189" max="7189" width="53.33203125" style="1290" customWidth="1"/>
    <col min="7190" max="7195" width="0" style="1290" hidden="1" customWidth="1"/>
    <col min="7196" max="7198" width="12.88671875" style="1290" customWidth="1"/>
    <col min="7199" max="7204" width="12.88671875" style="1290" bestFit="1" customWidth="1"/>
    <col min="7205" max="7206" width="12.88671875" style="1290" customWidth="1"/>
    <col min="7207" max="7208" width="11.109375" style="1290" customWidth="1"/>
    <col min="7209" max="7444" width="8.88671875" style="1290"/>
    <col min="7445" max="7445" width="53.33203125" style="1290" customWidth="1"/>
    <col min="7446" max="7451" width="0" style="1290" hidden="1" customWidth="1"/>
    <col min="7452" max="7454" width="12.88671875" style="1290" customWidth="1"/>
    <col min="7455" max="7460" width="12.88671875" style="1290" bestFit="1" customWidth="1"/>
    <col min="7461" max="7462" width="12.88671875" style="1290" customWidth="1"/>
    <col min="7463" max="7464" width="11.109375" style="1290" customWidth="1"/>
    <col min="7465" max="7700" width="8.88671875" style="1290"/>
    <col min="7701" max="7701" width="53.33203125" style="1290" customWidth="1"/>
    <col min="7702" max="7707" width="0" style="1290" hidden="1" customWidth="1"/>
    <col min="7708" max="7710" width="12.88671875" style="1290" customWidth="1"/>
    <col min="7711" max="7716" width="12.88671875" style="1290" bestFit="1" customWidth="1"/>
    <col min="7717" max="7718" width="12.88671875" style="1290" customWidth="1"/>
    <col min="7719" max="7720" width="11.109375" style="1290" customWidth="1"/>
    <col min="7721" max="7956" width="8.88671875" style="1290"/>
    <col min="7957" max="7957" width="53.33203125" style="1290" customWidth="1"/>
    <col min="7958" max="7963" width="0" style="1290" hidden="1" customWidth="1"/>
    <col min="7964" max="7966" width="12.88671875" style="1290" customWidth="1"/>
    <col min="7967" max="7972" width="12.88671875" style="1290" bestFit="1" customWidth="1"/>
    <col min="7973" max="7974" width="12.88671875" style="1290" customWidth="1"/>
    <col min="7975" max="7976" width="11.109375" style="1290" customWidth="1"/>
    <col min="7977" max="8212" width="8.88671875" style="1290"/>
    <col min="8213" max="8213" width="53.33203125" style="1290" customWidth="1"/>
    <col min="8214" max="8219" width="0" style="1290" hidden="1" customWidth="1"/>
    <col min="8220" max="8222" width="12.88671875" style="1290" customWidth="1"/>
    <col min="8223" max="8228" width="12.88671875" style="1290" bestFit="1" customWidth="1"/>
    <col min="8229" max="8230" width="12.88671875" style="1290" customWidth="1"/>
    <col min="8231" max="8232" width="11.109375" style="1290" customWidth="1"/>
    <col min="8233" max="8468" width="8.88671875" style="1290"/>
    <col min="8469" max="8469" width="53.33203125" style="1290" customWidth="1"/>
    <col min="8470" max="8475" width="0" style="1290" hidden="1" customWidth="1"/>
    <col min="8476" max="8478" width="12.88671875" style="1290" customWidth="1"/>
    <col min="8479" max="8484" width="12.88671875" style="1290" bestFit="1" customWidth="1"/>
    <col min="8485" max="8486" width="12.88671875" style="1290" customWidth="1"/>
    <col min="8487" max="8488" width="11.109375" style="1290" customWidth="1"/>
    <col min="8489" max="8724" width="8.88671875" style="1290"/>
    <col min="8725" max="8725" width="53.33203125" style="1290" customWidth="1"/>
    <col min="8726" max="8731" width="0" style="1290" hidden="1" customWidth="1"/>
    <col min="8732" max="8734" width="12.88671875" style="1290" customWidth="1"/>
    <col min="8735" max="8740" width="12.88671875" style="1290" bestFit="1" customWidth="1"/>
    <col min="8741" max="8742" width="12.88671875" style="1290" customWidth="1"/>
    <col min="8743" max="8744" width="11.109375" style="1290" customWidth="1"/>
    <col min="8745" max="8980" width="8.88671875" style="1290"/>
    <col min="8981" max="8981" width="53.33203125" style="1290" customWidth="1"/>
    <col min="8982" max="8987" width="0" style="1290" hidden="1" customWidth="1"/>
    <col min="8988" max="8990" width="12.88671875" style="1290" customWidth="1"/>
    <col min="8991" max="8996" width="12.88671875" style="1290" bestFit="1" customWidth="1"/>
    <col min="8997" max="8998" width="12.88671875" style="1290" customWidth="1"/>
    <col min="8999" max="9000" width="11.109375" style="1290" customWidth="1"/>
    <col min="9001" max="9236" width="8.88671875" style="1290"/>
    <col min="9237" max="9237" width="53.33203125" style="1290" customWidth="1"/>
    <col min="9238" max="9243" width="0" style="1290" hidden="1" customWidth="1"/>
    <col min="9244" max="9246" width="12.88671875" style="1290" customWidth="1"/>
    <col min="9247" max="9252" width="12.88671875" style="1290" bestFit="1" customWidth="1"/>
    <col min="9253" max="9254" width="12.88671875" style="1290" customWidth="1"/>
    <col min="9255" max="9256" width="11.109375" style="1290" customWidth="1"/>
    <col min="9257" max="9492" width="8.88671875" style="1290"/>
    <col min="9493" max="9493" width="53.33203125" style="1290" customWidth="1"/>
    <col min="9494" max="9499" width="0" style="1290" hidden="1" customWidth="1"/>
    <col min="9500" max="9502" width="12.88671875" style="1290" customWidth="1"/>
    <col min="9503" max="9508" width="12.88671875" style="1290" bestFit="1" customWidth="1"/>
    <col min="9509" max="9510" width="12.88671875" style="1290" customWidth="1"/>
    <col min="9511" max="9512" width="11.109375" style="1290" customWidth="1"/>
    <col min="9513" max="9748" width="8.88671875" style="1290"/>
    <col min="9749" max="9749" width="53.33203125" style="1290" customWidth="1"/>
    <col min="9750" max="9755" width="0" style="1290" hidden="1" customWidth="1"/>
    <col min="9756" max="9758" width="12.88671875" style="1290" customWidth="1"/>
    <col min="9759" max="9764" width="12.88671875" style="1290" bestFit="1" customWidth="1"/>
    <col min="9765" max="9766" width="12.88671875" style="1290" customWidth="1"/>
    <col min="9767" max="9768" width="11.109375" style="1290" customWidth="1"/>
    <col min="9769" max="10004" width="8.88671875" style="1290"/>
    <col min="10005" max="10005" width="53.33203125" style="1290" customWidth="1"/>
    <col min="10006" max="10011" width="0" style="1290" hidden="1" customWidth="1"/>
    <col min="10012" max="10014" width="12.88671875" style="1290" customWidth="1"/>
    <col min="10015" max="10020" width="12.88671875" style="1290" bestFit="1" customWidth="1"/>
    <col min="10021" max="10022" width="12.88671875" style="1290" customWidth="1"/>
    <col min="10023" max="10024" width="11.109375" style="1290" customWidth="1"/>
    <col min="10025" max="10260" width="8.88671875" style="1290"/>
    <col min="10261" max="10261" width="53.33203125" style="1290" customWidth="1"/>
    <col min="10262" max="10267" width="0" style="1290" hidden="1" customWidth="1"/>
    <col min="10268" max="10270" width="12.88671875" style="1290" customWidth="1"/>
    <col min="10271" max="10276" width="12.88671875" style="1290" bestFit="1" customWidth="1"/>
    <col min="10277" max="10278" width="12.88671875" style="1290" customWidth="1"/>
    <col min="10279" max="10280" width="11.109375" style="1290" customWidth="1"/>
    <col min="10281" max="10516" width="8.88671875" style="1290"/>
    <col min="10517" max="10517" width="53.33203125" style="1290" customWidth="1"/>
    <col min="10518" max="10523" width="0" style="1290" hidden="1" customWidth="1"/>
    <col min="10524" max="10526" width="12.88671875" style="1290" customWidth="1"/>
    <col min="10527" max="10532" width="12.88671875" style="1290" bestFit="1" customWidth="1"/>
    <col min="10533" max="10534" width="12.88671875" style="1290" customWidth="1"/>
    <col min="10535" max="10536" width="11.109375" style="1290" customWidth="1"/>
    <col min="10537" max="10772" width="8.88671875" style="1290"/>
    <col min="10773" max="10773" width="53.33203125" style="1290" customWidth="1"/>
    <col min="10774" max="10779" width="0" style="1290" hidden="1" customWidth="1"/>
    <col min="10780" max="10782" width="12.88671875" style="1290" customWidth="1"/>
    <col min="10783" max="10788" width="12.88671875" style="1290" bestFit="1" customWidth="1"/>
    <col min="10789" max="10790" width="12.88671875" style="1290" customWidth="1"/>
    <col min="10791" max="10792" width="11.109375" style="1290" customWidth="1"/>
    <col min="10793" max="11028" width="8.88671875" style="1290"/>
    <col min="11029" max="11029" width="53.33203125" style="1290" customWidth="1"/>
    <col min="11030" max="11035" width="0" style="1290" hidden="1" customWidth="1"/>
    <col min="11036" max="11038" width="12.88671875" style="1290" customWidth="1"/>
    <col min="11039" max="11044" width="12.88671875" style="1290" bestFit="1" customWidth="1"/>
    <col min="11045" max="11046" width="12.88671875" style="1290" customWidth="1"/>
    <col min="11047" max="11048" width="11.109375" style="1290" customWidth="1"/>
    <col min="11049" max="11284" width="8.88671875" style="1290"/>
    <col min="11285" max="11285" width="53.33203125" style="1290" customWidth="1"/>
    <col min="11286" max="11291" width="0" style="1290" hidden="1" customWidth="1"/>
    <col min="11292" max="11294" width="12.88671875" style="1290" customWidth="1"/>
    <col min="11295" max="11300" width="12.88671875" style="1290" bestFit="1" customWidth="1"/>
    <col min="11301" max="11302" width="12.88671875" style="1290" customWidth="1"/>
    <col min="11303" max="11304" width="11.109375" style="1290" customWidth="1"/>
    <col min="11305" max="11540" width="8.88671875" style="1290"/>
    <col min="11541" max="11541" width="53.33203125" style="1290" customWidth="1"/>
    <col min="11542" max="11547" width="0" style="1290" hidden="1" customWidth="1"/>
    <col min="11548" max="11550" width="12.88671875" style="1290" customWidth="1"/>
    <col min="11551" max="11556" width="12.88671875" style="1290" bestFit="1" customWidth="1"/>
    <col min="11557" max="11558" width="12.88671875" style="1290" customWidth="1"/>
    <col min="11559" max="11560" width="11.109375" style="1290" customWidth="1"/>
    <col min="11561" max="11796" width="8.88671875" style="1290"/>
    <col min="11797" max="11797" width="53.33203125" style="1290" customWidth="1"/>
    <col min="11798" max="11803" width="0" style="1290" hidden="1" customWidth="1"/>
    <col min="11804" max="11806" width="12.88671875" style="1290" customWidth="1"/>
    <col min="11807" max="11812" width="12.88671875" style="1290" bestFit="1" customWidth="1"/>
    <col min="11813" max="11814" width="12.88671875" style="1290" customWidth="1"/>
    <col min="11815" max="11816" width="11.109375" style="1290" customWidth="1"/>
    <col min="11817" max="12052" width="8.88671875" style="1290"/>
    <col min="12053" max="12053" width="53.33203125" style="1290" customWidth="1"/>
    <col min="12054" max="12059" width="0" style="1290" hidden="1" customWidth="1"/>
    <col min="12060" max="12062" width="12.88671875" style="1290" customWidth="1"/>
    <col min="12063" max="12068" width="12.88671875" style="1290" bestFit="1" customWidth="1"/>
    <col min="12069" max="12070" width="12.88671875" style="1290" customWidth="1"/>
    <col min="12071" max="12072" width="11.109375" style="1290" customWidth="1"/>
    <col min="12073" max="12308" width="8.88671875" style="1290"/>
    <col min="12309" max="12309" width="53.33203125" style="1290" customWidth="1"/>
    <col min="12310" max="12315" width="0" style="1290" hidden="1" customWidth="1"/>
    <col min="12316" max="12318" width="12.88671875" style="1290" customWidth="1"/>
    <col min="12319" max="12324" width="12.88671875" style="1290" bestFit="1" customWidth="1"/>
    <col min="12325" max="12326" width="12.88671875" style="1290" customWidth="1"/>
    <col min="12327" max="12328" width="11.109375" style="1290" customWidth="1"/>
    <col min="12329" max="12564" width="8.88671875" style="1290"/>
    <col min="12565" max="12565" width="53.33203125" style="1290" customWidth="1"/>
    <col min="12566" max="12571" width="0" style="1290" hidden="1" customWidth="1"/>
    <col min="12572" max="12574" width="12.88671875" style="1290" customWidth="1"/>
    <col min="12575" max="12580" width="12.88671875" style="1290" bestFit="1" customWidth="1"/>
    <col min="12581" max="12582" width="12.88671875" style="1290" customWidth="1"/>
    <col min="12583" max="12584" width="11.109375" style="1290" customWidth="1"/>
    <col min="12585" max="12820" width="8.88671875" style="1290"/>
    <col min="12821" max="12821" width="53.33203125" style="1290" customWidth="1"/>
    <col min="12822" max="12827" width="0" style="1290" hidden="1" customWidth="1"/>
    <col min="12828" max="12830" width="12.88671875" style="1290" customWidth="1"/>
    <col min="12831" max="12836" width="12.88671875" style="1290" bestFit="1" customWidth="1"/>
    <col min="12837" max="12838" width="12.88671875" style="1290" customWidth="1"/>
    <col min="12839" max="12840" width="11.109375" style="1290" customWidth="1"/>
    <col min="12841" max="13076" width="8.88671875" style="1290"/>
    <col min="13077" max="13077" width="53.33203125" style="1290" customWidth="1"/>
    <col min="13078" max="13083" width="0" style="1290" hidden="1" customWidth="1"/>
    <col min="13084" max="13086" width="12.88671875" style="1290" customWidth="1"/>
    <col min="13087" max="13092" width="12.88671875" style="1290" bestFit="1" customWidth="1"/>
    <col min="13093" max="13094" width="12.88671875" style="1290" customWidth="1"/>
    <col min="13095" max="13096" width="11.109375" style="1290" customWidth="1"/>
    <col min="13097" max="13332" width="8.88671875" style="1290"/>
    <col min="13333" max="13333" width="53.33203125" style="1290" customWidth="1"/>
    <col min="13334" max="13339" width="0" style="1290" hidden="1" customWidth="1"/>
    <col min="13340" max="13342" width="12.88671875" style="1290" customWidth="1"/>
    <col min="13343" max="13348" width="12.88671875" style="1290" bestFit="1" customWidth="1"/>
    <col min="13349" max="13350" width="12.88671875" style="1290" customWidth="1"/>
    <col min="13351" max="13352" width="11.109375" style="1290" customWidth="1"/>
    <col min="13353" max="13588" width="8.88671875" style="1290"/>
    <col min="13589" max="13589" width="53.33203125" style="1290" customWidth="1"/>
    <col min="13590" max="13595" width="0" style="1290" hidden="1" customWidth="1"/>
    <col min="13596" max="13598" width="12.88671875" style="1290" customWidth="1"/>
    <col min="13599" max="13604" width="12.88671875" style="1290" bestFit="1" customWidth="1"/>
    <col min="13605" max="13606" width="12.88671875" style="1290" customWidth="1"/>
    <col min="13607" max="13608" width="11.109375" style="1290" customWidth="1"/>
    <col min="13609" max="13844" width="8.88671875" style="1290"/>
    <col min="13845" max="13845" width="53.33203125" style="1290" customWidth="1"/>
    <col min="13846" max="13851" width="0" style="1290" hidden="1" customWidth="1"/>
    <col min="13852" max="13854" width="12.88671875" style="1290" customWidth="1"/>
    <col min="13855" max="13860" width="12.88671875" style="1290" bestFit="1" customWidth="1"/>
    <col min="13861" max="13862" width="12.88671875" style="1290" customWidth="1"/>
    <col min="13863" max="13864" width="11.109375" style="1290" customWidth="1"/>
    <col min="13865" max="14100" width="8.88671875" style="1290"/>
    <col min="14101" max="14101" width="53.33203125" style="1290" customWidth="1"/>
    <col min="14102" max="14107" width="0" style="1290" hidden="1" customWidth="1"/>
    <col min="14108" max="14110" width="12.88671875" style="1290" customWidth="1"/>
    <col min="14111" max="14116" width="12.88671875" style="1290" bestFit="1" customWidth="1"/>
    <col min="14117" max="14118" width="12.88671875" style="1290" customWidth="1"/>
    <col min="14119" max="14120" width="11.109375" style="1290" customWidth="1"/>
    <col min="14121" max="14356" width="8.88671875" style="1290"/>
    <col min="14357" max="14357" width="53.33203125" style="1290" customWidth="1"/>
    <col min="14358" max="14363" width="0" style="1290" hidden="1" customWidth="1"/>
    <col min="14364" max="14366" width="12.88671875" style="1290" customWidth="1"/>
    <col min="14367" max="14372" width="12.88671875" style="1290" bestFit="1" customWidth="1"/>
    <col min="14373" max="14374" width="12.88671875" style="1290" customWidth="1"/>
    <col min="14375" max="14376" width="11.109375" style="1290" customWidth="1"/>
    <col min="14377" max="14612" width="8.88671875" style="1290"/>
    <col min="14613" max="14613" width="53.33203125" style="1290" customWidth="1"/>
    <col min="14614" max="14619" width="0" style="1290" hidden="1" customWidth="1"/>
    <col min="14620" max="14622" width="12.88671875" style="1290" customWidth="1"/>
    <col min="14623" max="14628" width="12.88671875" style="1290" bestFit="1" customWidth="1"/>
    <col min="14629" max="14630" width="12.88671875" style="1290" customWidth="1"/>
    <col min="14631" max="14632" width="11.109375" style="1290" customWidth="1"/>
    <col min="14633" max="14868" width="8.88671875" style="1290"/>
    <col min="14869" max="14869" width="53.33203125" style="1290" customWidth="1"/>
    <col min="14870" max="14875" width="0" style="1290" hidden="1" customWidth="1"/>
    <col min="14876" max="14878" width="12.88671875" style="1290" customWidth="1"/>
    <col min="14879" max="14884" width="12.88671875" style="1290" bestFit="1" customWidth="1"/>
    <col min="14885" max="14886" width="12.88671875" style="1290" customWidth="1"/>
    <col min="14887" max="14888" width="11.109375" style="1290" customWidth="1"/>
    <col min="14889" max="15124" width="8.88671875" style="1290"/>
    <col min="15125" max="15125" width="53.33203125" style="1290" customWidth="1"/>
    <col min="15126" max="15131" width="0" style="1290" hidden="1" customWidth="1"/>
    <col min="15132" max="15134" width="12.88671875" style="1290" customWidth="1"/>
    <col min="15135" max="15140" width="12.88671875" style="1290" bestFit="1" customWidth="1"/>
    <col min="15141" max="15142" width="12.88671875" style="1290" customWidth="1"/>
    <col min="15143" max="15144" width="11.109375" style="1290" customWidth="1"/>
    <col min="15145" max="15380" width="8.88671875" style="1290"/>
    <col min="15381" max="15381" width="53.33203125" style="1290" customWidth="1"/>
    <col min="15382" max="15387" width="0" style="1290" hidden="1" customWidth="1"/>
    <col min="15388" max="15390" width="12.88671875" style="1290" customWidth="1"/>
    <col min="15391" max="15396" width="12.88671875" style="1290" bestFit="1" customWidth="1"/>
    <col min="15397" max="15398" width="12.88671875" style="1290" customWidth="1"/>
    <col min="15399" max="15400" width="11.109375" style="1290" customWidth="1"/>
    <col min="15401" max="15636" width="8.88671875" style="1290"/>
    <col min="15637" max="15637" width="53.33203125" style="1290" customWidth="1"/>
    <col min="15638" max="15643" width="0" style="1290" hidden="1" customWidth="1"/>
    <col min="15644" max="15646" width="12.88671875" style="1290" customWidth="1"/>
    <col min="15647" max="15652" width="12.88671875" style="1290" bestFit="1" customWidth="1"/>
    <col min="15653" max="15654" width="12.88671875" style="1290" customWidth="1"/>
    <col min="15655" max="15656" width="11.109375" style="1290" customWidth="1"/>
    <col min="15657" max="15892" width="8.88671875" style="1290"/>
    <col min="15893" max="15893" width="53.33203125" style="1290" customWidth="1"/>
    <col min="15894" max="15899" width="0" style="1290" hidden="1" customWidth="1"/>
    <col min="15900" max="15902" width="12.88671875" style="1290" customWidth="1"/>
    <col min="15903" max="15908" width="12.88671875" style="1290" bestFit="1" customWidth="1"/>
    <col min="15909" max="15910" width="12.88671875" style="1290" customWidth="1"/>
    <col min="15911" max="15912" width="11.109375" style="1290" customWidth="1"/>
    <col min="15913" max="16148" width="8.88671875" style="1290"/>
    <col min="16149" max="16149" width="53.33203125" style="1290" customWidth="1"/>
    <col min="16150" max="16155" width="0" style="1290" hidden="1" customWidth="1"/>
    <col min="16156" max="16158" width="12.88671875" style="1290" customWidth="1"/>
    <col min="16159" max="16164" width="12.88671875" style="1290" bestFit="1" customWidth="1"/>
    <col min="16165" max="16166" width="12.88671875" style="1290" customWidth="1"/>
    <col min="16167" max="16168" width="11.109375" style="1290" customWidth="1"/>
    <col min="16169" max="16384" width="8.88671875" style="1290"/>
  </cols>
  <sheetData>
    <row r="1" spans="1:85">
      <c r="A1" s="3551" t="s">
        <v>1285</v>
      </c>
      <c r="B1" s="3551"/>
      <c r="C1" s="3551"/>
      <c r="D1" s="3551"/>
      <c r="E1" s="3551"/>
      <c r="F1" s="3551"/>
      <c r="G1" s="3551"/>
      <c r="H1" s="3551"/>
      <c r="I1" s="3551"/>
      <c r="J1" s="3551"/>
      <c r="K1" s="3551"/>
      <c r="L1" s="3551"/>
      <c r="M1" s="3551"/>
      <c r="N1" s="3551"/>
      <c r="O1" s="3551"/>
      <c r="P1" s="3551"/>
      <c r="Q1" s="3551"/>
      <c r="R1" s="3551"/>
      <c r="S1" s="3551"/>
      <c r="T1" s="3551"/>
      <c r="U1" s="3551"/>
      <c r="V1" s="3551"/>
      <c r="W1" s="3551"/>
      <c r="X1" s="3551"/>
      <c r="Y1" s="3551"/>
      <c r="Z1" s="3551"/>
      <c r="AA1" s="3551"/>
      <c r="AB1" s="3551"/>
      <c r="AC1" s="3551"/>
      <c r="AD1" s="3551"/>
      <c r="AE1" s="3551"/>
      <c r="AF1" s="3551"/>
      <c r="AG1" s="3551"/>
      <c r="AH1" s="3551"/>
      <c r="AI1" s="3551"/>
      <c r="AJ1" s="3551"/>
      <c r="AK1" s="3551"/>
      <c r="AL1" s="3551"/>
      <c r="AM1" s="3551"/>
      <c r="AN1" s="3551"/>
      <c r="AO1" s="3551"/>
      <c r="AP1" s="3551"/>
      <c r="AQ1" s="3551"/>
      <c r="AR1" s="3551"/>
      <c r="AS1" s="3551"/>
      <c r="AT1" s="3551"/>
      <c r="AU1" s="3551"/>
      <c r="AV1" s="3551"/>
      <c r="AW1" s="3551"/>
      <c r="AX1" s="3551"/>
      <c r="AY1" s="3551"/>
      <c r="AZ1" s="3551"/>
      <c r="BA1" s="3551"/>
      <c r="BB1" s="3551"/>
      <c r="BC1" s="3551"/>
      <c r="BD1" s="3551"/>
      <c r="BE1" s="3551"/>
      <c r="BF1" s="3551"/>
      <c r="BG1" s="3551"/>
      <c r="BH1" s="3551"/>
      <c r="BI1" s="3551"/>
      <c r="BJ1" s="3551"/>
      <c r="BK1" s="3551"/>
      <c r="BL1" s="3551"/>
      <c r="BM1" s="3551"/>
      <c r="BN1" s="3551"/>
      <c r="BO1" s="3551"/>
      <c r="BP1" s="3551"/>
      <c r="BQ1" s="3551"/>
      <c r="BR1" s="3551"/>
      <c r="BS1" s="3551"/>
      <c r="BT1" s="3551"/>
      <c r="BU1" s="3551"/>
      <c r="BV1" s="3551"/>
      <c r="BW1" s="3551"/>
      <c r="BX1" s="3551"/>
      <c r="BY1" s="3551"/>
      <c r="BZ1" s="3551"/>
      <c r="CA1" s="3551"/>
      <c r="CB1" s="3551"/>
      <c r="CC1" s="3551"/>
      <c r="CD1" s="3551"/>
      <c r="CE1" s="3551"/>
      <c r="CF1" s="3551"/>
    </row>
    <row r="2" spans="1:85">
      <c r="A2" s="3552" t="s">
        <v>55</v>
      </c>
      <c r="B2" s="3552"/>
      <c r="C2" s="3552"/>
      <c r="D2" s="3552"/>
      <c r="E2" s="3552"/>
      <c r="F2" s="3552"/>
      <c r="G2" s="3552"/>
      <c r="H2" s="3552"/>
      <c r="I2" s="3552"/>
      <c r="J2" s="3552"/>
      <c r="K2" s="3552"/>
      <c r="L2" s="3552"/>
      <c r="M2" s="3552"/>
      <c r="N2" s="3552"/>
      <c r="O2" s="3552"/>
      <c r="P2" s="3552"/>
      <c r="Q2" s="3552"/>
      <c r="R2" s="3552"/>
      <c r="S2" s="3552"/>
      <c r="T2" s="3552"/>
      <c r="U2" s="3552"/>
      <c r="V2" s="3552"/>
      <c r="W2" s="3552"/>
      <c r="X2" s="3552"/>
      <c r="Y2" s="3552"/>
      <c r="Z2" s="3552"/>
      <c r="AA2" s="3552"/>
      <c r="AB2" s="3552"/>
      <c r="AC2" s="3552"/>
      <c r="AD2" s="3552"/>
      <c r="AE2" s="3552"/>
      <c r="AF2" s="3552"/>
      <c r="AG2" s="3552"/>
      <c r="AH2" s="3552"/>
      <c r="AI2" s="3552"/>
      <c r="AJ2" s="3552"/>
      <c r="AK2" s="3552"/>
      <c r="AL2" s="3552"/>
      <c r="AM2" s="3552"/>
      <c r="AN2" s="3552"/>
      <c r="AO2" s="3552"/>
      <c r="AP2" s="3552"/>
      <c r="AQ2" s="3552"/>
      <c r="AR2" s="3552"/>
      <c r="AS2" s="3552"/>
      <c r="AT2" s="3552"/>
      <c r="AU2" s="3552"/>
      <c r="AV2" s="3552"/>
      <c r="AW2" s="3552"/>
      <c r="AX2" s="3552"/>
      <c r="AY2" s="3552"/>
      <c r="AZ2" s="3552"/>
      <c r="BA2" s="3552"/>
      <c r="BB2" s="3552"/>
      <c r="BC2" s="3552"/>
      <c r="BD2" s="3552"/>
      <c r="BE2" s="3552"/>
      <c r="BF2" s="3552"/>
      <c r="BG2" s="3552"/>
      <c r="BH2" s="3552"/>
      <c r="BI2" s="3552"/>
      <c r="BJ2" s="3552"/>
      <c r="BK2" s="3552"/>
      <c r="BL2" s="3552"/>
      <c r="BM2" s="3552"/>
      <c r="BN2" s="3552"/>
      <c r="BO2" s="3552"/>
      <c r="BP2" s="3552"/>
      <c r="BQ2" s="3552"/>
      <c r="BR2" s="3552"/>
      <c r="BS2" s="3552"/>
      <c r="BT2" s="3552"/>
      <c r="BU2" s="3552"/>
      <c r="BV2" s="3552"/>
      <c r="BW2" s="3552"/>
      <c r="BX2" s="3552"/>
      <c r="BY2" s="3552"/>
      <c r="BZ2" s="3552"/>
      <c r="CA2" s="3552"/>
      <c r="CB2" s="3552"/>
      <c r="CC2" s="3552"/>
      <c r="CD2" s="3552"/>
      <c r="CE2" s="3552"/>
      <c r="CF2" s="3552"/>
    </row>
    <row r="3" spans="1:85" ht="16.2" thickBot="1">
      <c r="A3" s="3553" t="s">
        <v>673</v>
      </c>
      <c r="B3" s="3553"/>
      <c r="C3" s="3553"/>
      <c r="D3" s="3553"/>
      <c r="E3" s="3553"/>
      <c r="F3" s="3553"/>
      <c r="G3" s="3553"/>
      <c r="H3" s="3553"/>
      <c r="I3" s="3553"/>
      <c r="J3" s="3553"/>
      <c r="K3" s="3553"/>
      <c r="L3" s="3553"/>
      <c r="M3" s="3553"/>
      <c r="N3" s="3553"/>
      <c r="O3" s="3553"/>
      <c r="P3" s="3553"/>
      <c r="Q3" s="3553"/>
      <c r="R3" s="3553"/>
      <c r="S3" s="3553"/>
      <c r="T3" s="3553"/>
      <c r="U3" s="3553"/>
      <c r="V3" s="3553"/>
      <c r="W3" s="3553"/>
      <c r="X3" s="3553"/>
      <c r="Y3" s="3553"/>
      <c r="Z3" s="3553"/>
      <c r="AA3" s="3553"/>
      <c r="AB3" s="3553"/>
      <c r="AC3" s="3553"/>
      <c r="AD3" s="3553"/>
      <c r="AE3" s="3553"/>
      <c r="AF3" s="3553"/>
      <c r="AG3" s="3553"/>
      <c r="AH3" s="3553"/>
      <c r="AI3" s="3553"/>
      <c r="AJ3" s="3553"/>
      <c r="AK3" s="3553"/>
      <c r="AL3" s="3553"/>
      <c r="AM3" s="3553"/>
      <c r="AN3" s="3553"/>
      <c r="AO3" s="3553"/>
      <c r="AP3" s="3553"/>
      <c r="AQ3" s="3553"/>
      <c r="AR3" s="3553"/>
      <c r="AS3" s="3553"/>
      <c r="AT3" s="3553"/>
      <c r="AU3" s="3553"/>
      <c r="AV3" s="3553"/>
      <c r="AW3" s="3553"/>
      <c r="AX3" s="3553"/>
      <c r="AY3" s="3553"/>
      <c r="AZ3" s="3553"/>
      <c r="BA3" s="3553"/>
      <c r="BB3" s="3553"/>
      <c r="BC3" s="3553"/>
      <c r="BD3" s="3553"/>
      <c r="BE3" s="3553"/>
      <c r="BF3" s="3553"/>
      <c r="BG3" s="3553"/>
      <c r="BH3" s="3553"/>
      <c r="BI3" s="3553"/>
      <c r="BJ3" s="3553"/>
      <c r="BK3" s="3553"/>
      <c r="BL3" s="3553"/>
      <c r="BM3" s="3553"/>
      <c r="BN3" s="3553"/>
      <c r="BO3" s="3553"/>
      <c r="BP3" s="3553"/>
      <c r="BQ3" s="3553"/>
      <c r="BR3" s="3553"/>
      <c r="BS3" s="3553"/>
      <c r="BT3" s="3553"/>
      <c r="BU3" s="3553"/>
      <c r="BV3" s="3553"/>
      <c r="BW3" s="3553"/>
      <c r="BX3" s="3553"/>
      <c r="BY3" s="3553"/>
      <c r="BZ3" s="3553"/>
      <c r="CA3" s="3553"/>
      <c r="CB3" s="3553"/>
      <c r="CC3" s="3553"/>
      <c r="CD3" s="3553"/>
      <c r="CE3" s="3553"/>
      <c r="CF3" s="3553"/>
    </row>
    <row r="4" spans="1:85" ht="31.8" thickTop="1">
      <c r="A4" s="1357" t="s">
        <v>1220</v>
      </c>
      <c r="B4" s="1354" t="s">
        <v>1219</v>
      </c>
      <c r="C4" s="1354" t="s">
        <v>1218</v>
      </c>
      <c r="D4" s="1354" t="s">
        <v>1217</v>
      </c>
      <c r="E4" s="1354" t="s">
        <v>1216</v>
      </c>
      <c r="F4" s="1354" t="s">
        <v>1215</v>
      </c>
      <c r="G4" s="1354" t="s">
        <v>1214</v>
      </c>
      <c r="H4" s="1354" t="s">
        <v>1213</v>
      </c>
      <c r="I4" s="1354" t="s">
        <v>1212</v>
      </c>
      <c r="J4" s="1354" t="s">
        <v>1211</v>
      </c>
      <c r="K4" s="1354" t="s">
        <v>1210</v>
      </c>
      <c r="L4" s="1354" t="s">
        <v>1209</v>
      </c>
      <c r="M4" s="1354" t="s">
        <v>1208</v>
      </c>
      <c r="N4" s="1354" t="s">
        <v>1207</v>
      </c>
      <c r="O4" s="1354" t="s">
        <v>1206</v>
      </c>
      <c r="P4" s="1354" t="s">
        <v>1205</v>
      </c>
      <c r="Q4" s="1354" t="s">
        <v>1204</v>
      </c>
      <c r="R4" s="1354" t="s">
        <v>1203</v>
      </c>
      <c r="S4" s="1354" t="s">
        <v>1202</v>
      </c>
      <c r="T4" s="1354" t="s">
        <v>1201</v>
      </c>
      <c r="U4" s="1354" t="s">
        <v>1200</v>
      </c>
      <c r="V4" s="1354" t="s">
        <v>1199</v>
      </c>
      <c r="W4" s="1354" t="s">
        <v>1198</v>
      </c>
      <c r="X4" s="1355" t="s">
        <v>1197</v>
      </c>
      <c r="Y4" s="1354" t="s">
        <v>1196</v>
      </c>
      <c r="Z4" s="1356" t="s">
        <v>1195</v>
      </c>
      <c r="AA4" s="1354" t="s">
        <v>1194</v>
      </c>
      <c r="AB4" s="1355" t="s">
        <v>1193</v>
      </c>
      <c r="AC4" s="1354" t="s">
        <v>1192</v>
      </c>
      <c r="AD4" s="1354" t="s">
        <v>1191</v>
      </c>
      <c r="AE4" s="1354" t="s">
        <v>1190</v>
      </c>
      <c r="AF4" s="1354" t="s">
        <v>1189</v>
      </c>
      <c r="AG4" s="1354" t="s">
        <v>1188</v>
      </c>
      <c r="AH4" s="1354" t="s">
        <v>1187</v>
      </c>
      <c r="AI4" s="1354" t="s">
        <v>1186</v>
      </c>
      <c r="AJ4" s="1354" t="s">
        <v>1185</v>
      </c>
      <c r="AK4" s="1354" t="s">
        <v>1184</v>
      </c>
      <c r="AL4" s="1354" t="s">
        <v>1183</v>
      </c>
      <c r="AM4" s="1354" t="s">
        <v>1182</v>
      </c>
      <c r="AN4" s="1354" t="s">
        <v>1181</v>
      </c>
      <c r="AO4" s="1354" t="s">
        <v>1180</v>
      </c>
      <c r="AP4" s="1354" t="s">
        <v>1179</v>
      </c>
      <c r="AQ4" s="1354" t="s">
        <v>1178</v>
      </c>
      <c r="AR4" s="1354" t="s">
        <v>1177</v>
      </c>
      <c r="AS4" s="1354" t="s">
        <v>1176</v>
      </c>
      <c r="AT4" s="1354" t="s">
        <v>1175</v>
      </c>
      <c r="AU4" s="1354" t="s">
        <v>1174</v>
      </c>
      <c r="AV4" s="1354" t="s">
        <v>1173</v>
      </c>
      <c r="AW4" s="1354" t="s">
        <v>1172</v>
      </c>
      <c r="AX4" s="1354" t="s">
        <v>1171</v>
      </c>
      <c r="AY4" s="1354" t="s">
        <v>1170</v>
      </c>
      <c r="AZ4" s="1354" t="s">
        <v>1169</v>
      </c>
      <c r="BA4" s="1354" t="s">
        <v>1168</v>
      </c>
      <c r="BB4" s="1354" t="s">
        <v>1167</v>
      </c>
      <c r="BC4" s="1354" t="s">
        <v>1166</v>
      </c>
      <c r="BD4" s="1354" t="s">
        <v>1165</v>
      </c>
      <c r="BE4" s="1354" t="s">
        <v>1164</v>
      </c>
      <c r="BF4" s="1354" t="s">
        <v>1163</v>
      </c>
      <c r="BG4" s="1354" t="s">
        <v>1162</v>
      </c>
      <c r="BH4" s="1354" t="s">
        <v>1161</v>
      </c>
      <c r="BI4" s="1354" t="s">
        <v>1160</v>
      </c>
      <c r="BJ4" s="1354" t="s">
        <v>1159</v>
      </c>
      <c r="BK4" s="1354" t="s">
        <v>1158</v>
      </c>
      <c r="BL4" s="1354" t="s">
        <v>1157</v>
      </c>
      <c r="BM4" s="1354" t="s">
        <v>1156</v>
      </c>
      <c r="BN4" s="1354" t="s">
        <v>1155</v>
      </c>
      <c r="BO4" s="1354" t="s">
        <v>1154</v>
      </c>
      <c r="BP4" s="1354" t="s">
        <v>1153</v>
      </c>
      <c r="BQ4" s="1354" t="s">
        <v>1152</v>
      </c>
      <c r="BR4" s="1354" t="s">
        <v>1151</v>
      </c>
      <c r="BS4" s="1354" t="s">
        <v>1150</v>
      </c>
      <c r="BT4" s="1354" t="s">
        <v>1149</v>
      </c>
      <c r="BU4" s="1354" t="s">
        <v>1148</v>
      </c>
      <c r="BV4" s="1354" t="s">
        <v>1147</v>
      </c>
      <c r="BW4" s="1354" t="s">
        <v>1146</v>
      </c>
      <c r="BX4" s="1354" t="s">
        <v>1145</v>
      </c>
      <c r="BY4" s="1354" t="s">
        <v>1144</v>
      </c>
      <c r="BZ4" s="1354" t="s">
        <v>1143</v>
      </c>
      <c r="CA4" s="1354" t="s">
        <v>1142</v>
      </c>
      <c r="CB4" s="1354" t="s">
        <v>1141</v>
      </c>
      <c r="CC4" s="1354" t="s">
        <v>1140</v>
      </c>
      <c r="CD4" s="1354" t="s">
        <v>1139</v>
      </c>
      <c r="CE4" s="1354" t="s">
        <v>1138</v>
      </c>
      <c r="CF4" s="1354" t="s">
        <v>1137</v>
      </c>
      <c r="CG4" s="1353" t="s">
        <v>1136</v>
      </c>
    </row>
    <row r="5" spans="1:85" ht="16.2" thickBot="1">
      <c r="A5" s="1352" t="s">
        <v>1135</v>
      </c>
      <c r="B5" s="1351"/>
      <c r="C5" s="1351"/>
      <c r="D5" s="1351"/>
      <c r="E5" s="1351"/>
      <c r="F5" s="1349"/>
      <c r="G5" s="1349"/>
      <c r="H5" s="1349"/>
      <c r="I5" s="1349"/>
      <c r="J5" s="1349"/>
      <c r="K5" s="1349"/>
      <c r="L5" s="1349"/>
      <c r="M5" s="1349"/>
      <c r="N5" s="1349"/>
      <c r="O5" s="1349"/>
      <c r="P5" s="1349"/>
      <c r="Q5" s="1349"/>
      <c r="R5" s="1349"/>
      <c r="S5" s="1349"/>
      <c r="T5" s="1349"/>
      <c r="U5" s="1349"/>
      <c r="V5" s="1349"/>
      <c r="W5" s="1349"/>
      <c r="X5" s="1350"/>
      <c r="Y5" s="1349"/>
      <c r="Z5" s="1350"/>
      <c r="AA5" s="1349"/>
      <c r="AB5" s="1350"/>
      <c r="AC5" s="1349"/>
      <c r="AD5" s="1349"/>
      <c r="AE5" s="1349"/>
      <c r="AF5" s="1349"/>
      <c r="AG5" s="1349"/>
      <c r="AH5" s="1349"/>
      <c r="AI5" s="1349"/>
      <c r="AJ5" s="1349"/>
      <c r="AK5" s="1349"/>
      <c r="AL5" s="1349"/>
      <c r="AM5" s="1349"/>
      <c r="AN5" s="1349"/>
      <c r="AO5" s="1349"/>
      <c r="AP5" s="1349"/>
      <c r="AQ5" s="1349"/>
      <c r="AR5" s="1349"/>
      <c r="AS5" s="1349"/>
      <c r="AT5" s="1349"/>
      <c r="AU5" s="1349"/>
      <c r="AV5" s="1349"/>
      <c r="AW5" s="1349"/>
      <c r="AX5" s="1349"/>
      <c r="AY5" s="1349"/>
      <c r="AZ5" s="1349"/>
      <c r="BA5" s="1349"/>
      <c r="BB5" s="1349"/>
      <c r="BC5" s="1349"/>
      <c r="BD5" s="1349"/>
      <c r="BE5" s="1349"/>
      <c r="BF5" s="1349"/>
      <c r="BG5" s="1349"/>
      <c r="BH5" s="1349"/>
      <c r="BI5" s="1349"/>
      <c r="BJ5" s="1349"/>
      <c r="BK5" s="1349"/>
      <c r="BL5" s="1349"/>
      <c r="BM5" s="1349"/>
      <c r="BN5" s="1349"/>
      <c r="BO5" s="1349"/>
      <c r="BP5" s="1349"/>
      <c r="BQ5" s="1349"/>
      <c r="BR5" s="1349"/>
      <c r="BS5" s="1349"/>
      <c r="BT5" s="1349"/>
      <c r="BU5" s="1349"/>
      <c r="BV5" s="1349"/>
      <c r="BW5" s="1349"/>
      <c r="BX5" s="1349"/>
      <c r="BY5" s="1349"/>
      <c r="BZ5" s="1349"/>
      <c r="CA5" s="1349"/>
      <c r="CB5" s="1349"/>
      <c r="CC5" s="1349"/>
      <c r="CD5" s="1349"/>
      <c r="CE5" s="1349"/>
      <c r="CF5" s="1349"/>
      <c r="CG5" s="1348"/>
    </row>
    <row r="6" spans="1:85">
      <c r="A6" s="1347" t="s">
        <v>1134</v>
      </c>
      <c r="B6" s="1344"/>
      <c r="C6" s="1344"/>
      <c r="D6" s="1344"/>
      <c r="E6" s="1344"/>
      <c r="F6" s="1346"/>
      <c r="G6" s="1346"/>
      <c r="H6" s="1346"/>
      <c r="I6" s="1346"/>
      <c r="J6" s="1346"/>
      <c r="K6" s="1344">
        <v>5</v>
      </c>
      <c r="L6" s="1344">
        <v>5</v>
      </c>
      <c r="M6" s="1344">
        <v>5</v>
      </c>
      <c r="N6" s="1344">
        <v>5</v>
      </c>
      <c r="O6" s="1344">
        <v>5</v>
      </c>
      <c r="P6" s="1344">
        <v>5</v>
      </c>
      <c r="Q6" s="1344">
        <v>5</v>
      </c>
      <c r="R6" s="1344">
        <v>5</v>
      </c>
      <c r="S6" s="1344">
        <v>5</v>
      </c>
      <c r="T6" s="1344">
        <v>5</v>
      </c>
      <c r="U6" s="1344">
        <v>5</v>
      </c>
      <c r="V6" s="1344">
        <v>5</v>
      </c>
      <c r="W6" s="1344">
        <v>5</v>
      </c>
      <c r="X6" s="1344">
        <v>5</v>
      </c>
      <c r="Y6" s="1344">
        <v>5</v>
      </c>
      <c r="Z6" s="1345">
        <v>5</v>
      </c>
      <c r="AA6" s="1344">
        <v>5</v>
      </c>
      <c r="AB6" s="1345">
        <v>5</v>
      </c>
      <c r="AC6" s="1344">
        <v>5</v>
      </c>
      <c r="AD6" s="1344">
        <v>5</v>
      </c>
      <c r="AE6" s="1344">
        <v>5</v>
      </c>
      <c r="AF6" s="1344">
        <v>5</v>
      </c>
      <c r="AG6" s="1344">
        <v>5</v>
      </c>
      <c r="AH6" s="1344">
        <v>5</v>
      </c>
      <c r="AI6" s="1344">
        <v>5</v>
      </c>
      <c r="AJ6" s="1344">
        <v>4.5</v>
      </c>
      <c r="AK6" s="1344">
        <v>4.5</v>
      </c>
      <c r="AL6" s="1344">
        <v>4.5</v>
      </c>
      <c r="AM6" s="1344">
        <v>4.5</v>
      </c>
      <c r="AN6" s="1344">
        <v>4.5</v>
      </c>
      <c r="AO6" s="1344">
        <v>4.5</v>
      </c>
      <c r="AP6" s="1344">
        <v>4.5</v>
      </c>
      <c r="AQ6" s="1344">
        <v>4.5</v>
      </c>
      <c r="AR6" s="1344">
        <v>4.5</v>
      </c>
      <c r="AS6" s="1344">
        <v>3.5</v>
      </c>
      <c r="AT6" s="1344">
        <v>3.5</v>
      </c>
      <c r="AU6" s="1344">
        <v>3.5</v>
      </c>
      <c r="AV6" s="1344">
        <v>3</v>
      </c>
      <c r="AW6" s="1344">
        <v>3</v>
      </c>
      <c r="AX6" s="1344">
        <v>3</v>
      </c>
      <c r="AY6" s="1344">
        <v>3</v>
      </c>
      <c r="AZ6" s="1344">
        <v>3</v>
      </c>
      <c r="BA6" s="1344">
        <v>3</v>
      </c>
      <c r="BB6" s="1344">
        <v>3</v>
      </c>
      <c r="BC6" s="1344">
        <v>3</v>
      </c>
      <c r="BD6" s="1344">
        <v>3</v>
      </c>
      <c r="BE6" s="1344">
        <v>3</v>
      </c>
      <c r="BF6" s="1344">
        <v>3</v>
      </c>
      <c r="BG6" s="1344">
        <v>3</v>
      </c>
      <c r="BH6" s="1344">
        <v>3.5</v>
      </c>
      <c r="BI6" s="1344">
        <v>3.5</v>
      </c>
      <c r="BJ6" s="1344">
        <v>3.5</v>
      </c>
      <c r="BK6" s="1344">
        <v>3.5</v>
      </c>
      <c r="BL6" s="1344">
        <v>3.5</v>
      </c>
      <c r="BM6" s="1344">
        <v>3.5</v>
      </c>
      <c r="BN6" s="1344">
        <v>3.5</v>
      </c>
      <c r="BO6" s="1344">
        <v>5.5</v>
      </c>
      <c r="BP6" s="1344">
        <v>5.5</v>
      </c>
      <c r="BQ6" s="1344">
        <v>5.5</v>
      </c>
      <c r="BR6" s="1344">
        <v>5.5</v>
      </c>
      <c r="BS6" s="1344">
        <v>5.5</v>
      </c>
      <c r="BT6" s="1344">
        <v>7</v>
      </c>
      <c r="BU6" s="1344">
        <v>7</v>
      </c>
      <c r="BV6" s="1344">
        <v>7</v>
      </c>
      <c r="BW6" s="1344">
        <v>7</v>
      </c>
      <c r="BX6" s="1344">
        <v>7</v>
      </c>
      <c r="BY6" s="1344">
        <v>7</v>
      </c>
      <c r="BZ6" s="1344">
        <v>7</v>
      </c>
      <c r="CA6" s="1344">
        <v>7</v>
      </c>
      <c r="CB6" s="1344">
        <v>7</v>
      </c>
      <c r="CC6" s="1344">
        <v>7</v>
      </c>
      <c r="CD6" s="1344">
        <v>7</v>
      </c>
      <c r="CE6" s="1344">
        <v>7</v>
      </c>
      <c r="CF6" s="1344">
        <v>6.5</v>
      </c>
      <c r="CG6" s="1343">
        <v>6.5</v>
      </c>
    </row>
    <row r="7" spans="1:85">
      <c r="A7" s="1313" t="s">
        <v>1133</v>
      </c>
      <c r="B7" s="1330"/>
      <c r="C7" s="1330"/>
      <c r="D7" s="1330"/>
      <c r="E7" s="1330"/>
      <c r="F7" s="1342"/>
      <c r="G7" s="1342"/>
      <c r="H7" s="1342"/>
      <c r="I7" s="1342"/>
      <c r="J7" s="1342"/>
      <c r="K7" s="1330">
        <v>3</v>
      </c>
      <c r="L7" s="1330">
        <v>3</v>
      </c>
      <c r="M7" s="1330">
        <v>3</v>
      </c>
      <c r="N7" s="1330">
        <v>3</v>
      </c>
      <c r="O7" s="1330">
        <v>3</v>
      </c>
      <c r="P7" s="1330">
        <v>3</v>
      </c>
      <c r="Q7" s="1330">
        <v>3</v>
      </c>
      <c r="R7" s="1330">
        <v>3</v>
      </c>
      <c r="S7" s="1330">
        <v>3</v>
      </c>
      <c r="T7" s="1330">
        <v>3</v>
      </c>
      <c r="U7" s="1330">
        <v>3</v>
      </c>
      <c r="V7" s="1330">
        <v>3</v>
      </c>
      <c r="W7" s="1330">
        <v>3</v>
      </c>
      <c r="X7" s="1330">
        <v>3.5</v>
      </c>
      <c r="Y7" s="1330">
        <v>3.5</v>
      </c>
      <c r="Z7" s="1331">
        <v>3.5</v>
      </c>
      <c r="AA7" s="1330">
        <v>3.5</v>
      </c>
      <c r="AB7" s="1331">
        <v>3.5</v>
      </c>
      <c r="AC7" s="1330">
        <v>3.5</v>
      </c>
      <c r="AD7" s="1330">
        <v>3.5</v>
      </c>
      <c r="AE7" s="1330">
        <v>3.5</v>
      </c>
      <c r="AF7" s="1330">
        <v>3.5</v>
      </c>
      <c r="AG7" s="1330">
        <v>3.5</v>
      </c>
      <c r="AH7" s="1330">
        <v>3.5</v>
      </c>
      <c r="AI7" s="1330">
        <v>3.5</v>
      </c>
      <c r="AJ7" s="1330">
        <v>3</v>
      </c>
      <c r="AK7" s="1330">
        <v>3</v>
      </c>
      <c r="AL7" s="1330">
        <v>3</v>
      </c>
      <c r="AM7" s="1330">
        <v>3</v>
      </c>
      <c r="AN7" s="1330">
        <v>3</v>
      </c>
      <c r="AO7" s="1330">
        <v>3</v>
      </c>
      <c r="AP7" s="1330">
        <v>3</v>
      </c>
      <c r="AQ7" s="1330">
        <v>3</v>
      </c>
      <c r="AR7" s="1330">
        <v>3</v>
      </c>
      <c r="AS7" s="1330">
        <v>2</v>
      </c>
      <c r="AT7" s="1330">
        <v>2</v>
      </c>
      <c r="AU7" s="1330">
        <v>2</v>
      </c>
      <c r="AV7" s="1330">
        <v>1</v>
      </c>
      <c r="AW7" s="1330">
        <v>1</v>
      </c>
      <c r="AX7" s="1330">
        <v>1</v>
      </c>
      <c r="AY7" s="1330">
        <v>1</v>
      </c>
      <c r="AZ7" s="1330">
        <v>1</v>
      </c>
      <c r="BA7" s="1330">
        <v>1</v>
      </c>
      <c r="BB7" s="1330">
        <v>1</v>
      </c>
      <c r="BC7" s="1330">
        <v>1</v>
      </c>
      <c r="BD7" s="1330">
        <v>1</v>
      </c>
      <c r="BE7" s="1330">
        <v>1</v>
      </c>
      <c r="BF7" s="1330">
        <v>1</v>
      </c>
      <c r="BG7" s="1330">
        <v>1</v>
      </c>
      <c r="BH7" s="1330">
        <v>2</v>
      </c>
      <c r="BI7" s="1330">
        <v>2</v>
      </c>
      <c r="BJ7" s="1330">
        <v>2</v>
      </c>
      <c r="BK7" s="1330">
        <v>2</v>
      </c>
      <c r="BL7" s="1330">
        <v>2</v>
      </c>
      <c r="BM7" s="1330">
        <v>2</v>
      </c>
      <c r="BN7" s="1330">
        <v>2</v>
      </c>
      <c r="BO7" s="1330">
        <v>4</v>
      </c>
      <c r="BP7" s="1330">
        <v>4</v>
      </c>
      <c r="BQ7" s="1330">
        <v>4</v>
      </c>
      <c r="BR7" s="1330">
        <v>4</v>
      </c>
      <c r="BS7" s="1330">
        <v>4</v>
      </c>
      <c r="BT7" s="1330">
        <v>5.5</v>
      </c>
      <c r="BU7" s="1330">
        <v>5.5</v>
      </c>
      <c r="BV7" s="1330">
        <v>5.5</v>
      </c>
      <c r="BW7" s="1330">
        <v>5.5</v>
      </c>
      <c r="BX7" s="1330">
        <v>5.5</v>
      </c>
      <c r="BY7" s="1330">
        <v>5.5</v>
      </c>
      <c r="BZ7" s="1330">
        <v>5.5</v>
      </c>
      <c r="CA7" s="1330">
        <v>5.5</v>
      </c>
      <c r="CB7" s="1330">
        <v>5.5</v>
      </c>
      <c r="CC7" s="1330">
        <v>5.5</v>
      </c>
      <c r="CD7" s="1330">
        <v>5.5</v>
      </c>
      <c r="CE7" s="1330">
        <v>5.5</v>
      </c>
      <c r="CF7" s="1330">
        <v>4.5</v>
      </c>
      <c r="CG7" s="1329">
        <v>4.5</v>
      </c>
    </row>
    <row r="8" spans="1:85">
      <c r="A8" s="1313" t="s">
        <v>1132</v>
      </c>
      <c r="B8" s="1321">
        <v>7</v>
      </c>
      <c r="C8" s="1321">
        <v>7</v>
      </c>
      <c r="D8" s="1321">
        <v>7</v>
      </c>
      <c r="E8" s="1330">
        <v>7</v>
      </c>
      <c r="F8" s="1330">
        <v>7</v>
      </c>
      <c r="G8" s="1330">
        <v>7</v>
      </c>
      <c r="H8" s="1330">
        <v>7</v>
      </c>
      <c r="I8" s="1330">
        <v>7</v>
      </c>
      <c r="J8" s="1330">
        <v>7</v>
      </c>
      <c r="K8" s="1330">
        <v>7</v>
      </c>
      <c r="L8" s="1330">
        <v>7</v>
      </c>
      <c r="M8" s="1330">
        <v>7</v>
      </c>
      <c r="N8" s="1330">
        <v>7</v>
      </c>
      <c r="O8" s="1330">
        <v>7</v>
      </c>
      <c r="P8" s="1330">
        <v>7</v>
      </c>
      <c r="Q8" s="1330">
        <v>7</v>
      </c>
      <c r="R8" s="1330">
        <v>7</v>
      </c>
      <c r="S8" s="1330">
        <v>7</v>
      </c>
      <c r="T8" s="1330">
        <v>7</v>
      </c>
      <c r="U8" s="1330">
        <v>7</v>
      </c>
      <c r="V8" s="1330">
        <v>7</v>
      </c>
      <c r="W8" s="1330">
        <v>7</v>
      </c>
      <c r="X8" s="1330">
        <v>6.5</v>
      </c>
      <c r="Y8" s="1330">
        <v>6.5</v>
      </c>
      <c r="Z8" s="1331">
        <v>6.5</v>
      </c>
      <c r="AA8" s="1330">
        <v>6.5</v>
      </c>
      <c r="AB8" s="1331">
        <v>6.5</v>
      </c>
      <c r="AC8" s="1330">
        <v>6.5</v>
      </c>
      <c r="AD8" s="1330">
        <v>6.5</v>
      </c>
      <c r="AE8" s="1330">
        <v>6.5</v>
      </c>
      <c r="AF8" s="1330">
        <v>6.5</v>
      </c>
      <c r="AG8" s="1330">
        <v>6.5</v>
      </c>
      <c r="AH8" s="1330">
        <v>6.5</v>
      </c>
      <c r="AI8" s="1330">
        <v>6.5</v>
      </c>
      <c r="AJ8" s="1330">
        <v>6</v>
      </c>
      <c r="AK8" s="1330">
        <v>6</v>
      </c>
      <c r="AL8" s="1330">
        <v>6</v>
      </c>
      <c r="AM8" s="1330">
        <v>6</v>
      </c>
      <c r="AN8" s="1330">
        <v>6</v>
      </c>
      <c r="AO8" s="1330">
        <v>6</v>
      </c>
      <c r="AP8" s="1330">
        <v>6</v>
      </c>
      <c r="AQ8" s="1330">
        <v>6</v>
      </c>
      <c r="AR8" s="1330">
        <v>6</v>
      </c>
      <c r="AS8" s="1330">
        <v>5</v>
      </c>
      <c r="AT8" s="1330">
        <v>5</v>
      </c>
      <c r="AU8" s="1330">
        <v>5</v>
      </c>
      <c r="AV8" s="1330">
        <v>5</v>
      </c>
      <c r="AW8" s="1330">
        <v>5</v>
      </c>
      <c r="AX8" s="1330">
        <v>5</v>
      </c>
      <c r="AY8" s="1330">
        <v>5</v>
      </c>
      <c r="AZ8" s="1330">
        <v>5</v>
      </c>
      <c r="BA8" s="1330">
        <v>5</v>
      </c>
      <c r="BB8" s="1330">
        <v>5</v>
      </c>
      <c r="BC8" s="1330">
        <v>5</v>
      </c>
      <c r="BD8" s="1330">
        <v>5</v>
      </c>
      <c r="BE8" s="1330">
        <v>5</v>
      </c>
      <c r="BF8" s="1330">
        <v>5</v>
      </c>
      <c r="BG8" s="1330">
        <v>5</v>
      </c>
      <c r="BH8" s="1330">
        <v>5</v>
      </c>
      <c r="BI8" s="1330">
        <v>5</v>
      </c>
      <c r="BJ8" s="1330">
        <v>5</v>
      </c>
      <c r="BK8" s="1330">
        <v>5</v>
      </c>
      <c r="BL8" s="1330">
        <v>5</v>
      </c>
      <c r="BM8" s="1330">
        <v>5</v>
      </c>
      <c r="BN8" s="1330">
        <v>5</v>
      </c>
      <c r="BO8" s="1330">
        <v>7</v>
      </c>
      <c r="BP8" s="1330">
        <v>7</v>
      </c>
      <c r="BQ8" s="1330">
        <v>7</v>
      </c>
      <c r="BR8" s="1330">
        <v>7</v>
      </c>
      <c r="BS8" s="1330">
        <v>7</v>
      </c>
      <c r="BT8" s="1330">
        <v>8.5</v>
      </c>
      <c r="BU8" s="1330">
        <v>8.5</v>
      </c>
      <c r="BV8" s="1330">
        <v>8.5</v>
      </c>
      <c r="BW8" s="1330">
        <v>8.5</v>
      </c>
      <c r="BX8" s="1330">
        <v>8.5</v>
      </c>
      <c r="BY8" s="1330">
        <v>8.5</v>
      </c>
      <c r="BZ8" s="1330">
        <v>8.5</v>
      </c>
      <c r="CA8" s="1330">
        <v>8.5</v>
      </c>
      <c r="CB8" s="1330">
        <v>8.5</v>
      </c>
      <c r="CC8" s="1330">
        <v>8.5</v>
      </c>
      <c r="CD8" s="1330">
        <v>7.5</v>
      </c>
      <c r="CE8" s="1330">
        <v>7.5</v>
      </c>
      <c r="CF8" s="1330">
        <v>7.5</v>
      </c>
      <c r="CG8" s="1329">
        <v>7.5</v>
      </c>
    </row>
    <row r="9" spans="1:85">
      <c r="A9" s="1313" t="s">
        <v>1131</v>
      </c>
      <c r="B9" s="1321">
        <v>7</v>
      </c>
      <c r="C9" s="1321">
        <v>7</v>
      </c>
      <c r="D9" s="1321">
        <v>7</v>
      </c>
      <c r="E9" s="1330">
        <v>7</v>
      </c>
      <c r="F9" s="1330">
        <v>7</v>
      </c>
      <c r="G9" s="1330">
        <v>7</v>
      </c>
      <c r="H9" s="1330">
        <v>7</v>
      </c>
      <c r="I9" s="1330">
        <v>7</v>
      </c>
      <c r="J9" s="1330">
        <v>7</v>
      </c>
      <c r="K9" s="1330">
        <v>7</v>
      </c>
      <c r="L9" s="1330">
        <v>7</v>
      </c>
      <c r="M9" s="1330">
        <v>7</v>
      </c>
      <c r="N9" s="1330">
        <v>7</v>
      </c>
      <c r="O9" s="1330">
        <v>7</v>
      </c>
      <c r="P9" s="1330">
        <v>7</v>
      </c>
      <c r="Q9" s="1330">
        <v>7</v>
      </c>
      <c r="R9" s="1330">
        <v>7</v>
      </c>
      <c r="S9" s="1330">
        <v>7</v>
      </c>
      <c r="T9" s="1330">
        <v>7</v>
      </c>
      <c r="U9" s="1330">
        <v>7</v>
      </c>
      <c r="V9" s="1330">
        <v>7</v>
      </c>
      <c r="W9" s="1330">
        <v>7</v>
      </c>
      <c r="X9" s="1330">
        <v>6.5</v>
      </c>
      <c r="Y9" s="1330">
        <v>6.5</v>
      </c>
      <c r="Z9" s="1331">
        <v>6.5</v>
      </c>
      <c r="AA9" s="1330">
        <v>6.5</v>
      </c>
      <c r="AB9" s="1331">
        <v>6.5</v>
      </c>
      <c r="AC9" s="1330">
        <v>6.5</v>
      </c>
      <c r="AD9" s="1330">
        <v>6.5</v>
      </c>
      <c r="AE9" s="1330">
        <v>6.5</v>
      </c>
      <c r="AF9" s="1330">
        <v>6.5</v>
      </c>
      <c r="AG9" s="1330">
        <v>6.5</v>
      </c>
      <c r="AH9" s="1330">
        <v>6.5</v>
      </c>
      <c r="AI9" s="1330">
        <v>6.5</v>
      </c>
      <c r="AJ9" s="1330">
        <v>6</v>
      </c>
      <c r="AK9" s="1330">
        <v>6</v>
      </c>
      <c r="AL9" s="1330">
        <v>6</v>
      </c>
      <c r="AM9" s="1330">
        <v>6</v>
      </c>
      <c r="AN9" s="1330">
        <v>6</v>
      </c>
      <c r="AO9" s="1330">
        <v>6</v>
      </c>
      <c r="AP9" s="1330">
        <v>6</v>
      </c>
      <c r="AQ9" s="1330">
        <v>6</v>
      </c>
      <c r="AR9" s="1330">
        <v>6</v>
      </c>
      <c r="AS9" s="1330">
        <v>5</v>
      </c>
      <c r="AT9" s="1330">
        <v>5</v>
      </c>
      <c r="AU9" s="1330">
        <v>5</v>
      </c>
      <c r="AV9" s="1330">
        <v>5</v>
      </c>
      <c r="AW9" s="1330">
        <v>5</v>
      </c>
      <c r="AX9" s="1330">
        <v>5</v>
      </c>
      <c r="AY9" s="1330">
        <v>5</v>
      </c>
      <c r="AZ9" s="1330">
        <v>5</v>
      </c>
      <c r="BA9" s="1330">
        <v>5</v>
      </c>
      <c r="BB9" s="1330">
        <v>5</v>
      </c>
      <c r="BC9" s="1330">
        <v>5</v>
      </c>
      <c r="BD9" s="1330">
        <v>5</v>
      </c>
      <c r="BE9" s="1330">
        <v>5</v>
      </c>
      <c r="BF9" s="1330">
        <v>5</v>
      </c>
      <c r="BG9" s="1330">
        <v>5</v>
      </c>
      <c r="BH9" s="1330">
        <v>5</v>
      </c>
      <c r="BI9" s="1330">
        <v>5</v>
      </c>
      <c r="BJ9" s="1330">
        <v>5</v>
      </c>
      <c r="BK9" s="1330">
        <v>5</v>
      </c>
      <c r="BL9" s="1330">
        <v>5</v>
      </c>
      <c r="BM9" s="1330">
        <v>5</v>
      </c>
      <c r="BN9" s="1330">
        <v>5</v>
      </c>
      <c r="BO9" s="1330">
        <v>7</v>
      </c>
      <c r="BP9" s="1330">
        <v>7</v>
      </c>
      <c r="BQ9" s="1330">
        <v>7</v>
      </c>
      <c r="BR9" s="1330">
        <v>7</v>
      </c>
      <c r="BS9" s="1330">
        <v>7</v>
      </c>
      <c r="BT9" s="1330">
        <v>8.5</v>
      </c>
      <c r="BU9" s="1330">
        <v>8.5</v>
      </c>
      <c r="BV9" s="1330">
        <v>8.5</v>
      </c>
      <c r="BW9" s="1330">
        <v>8.5</v>
      </c>
      <c r="BX9" s="1330">
        <v>8.5</v>
      </c>
      <c r="BY9" s="1330">
        <v>8.5</v>
      </c>
      <c r="BZ9" s="1330">
        <v>8.5</v>
      </c>
      <c r="CA9" s="1330">
        <v>8.5</v>
      </c>
      <c r="CB9" s="1330">
        <v>8.5</v>
      </c>
      <c r="CC9" s="1330">
        <v>8.5</v>
      </c>
      <c r="CD9" s="1330">
        <v>7.5</v>
      </c>
      <c r="CE9" s="1330">
        <v>7.5</v>
      </c>
      <c r="CF9" s="1330">
        <v>7.5</v>
      </c>
      <c r="CG9" s="1329">
        <v>7.5</v>
      </c>
    </row>
    <row r="10" spans="1:85" ht="18.600000000000001">
      <c r="A10" s="1313" t="s">
        <v>1130</v>
      </c>
      <c r="B10" s="1321"/>
      <c r="C10" s="1321"/>
      <c r="D10" s="1321"/>
      <c r="E10" s="1330"/>
      <c r="F10" s="1330"/>
      <c r="G10" s="1330"/>
      <c r="H10" s="1330"/>
      <c r="I10" s="1330"/>
      <c r="J10" s="1330"/>
      <c r="K10" s="1330"/>
      <c r="L10" s="1330"/>
      <c r="M10" s="1330"/>
      <c r="N10" s="1330"/>
      <c r="O10" s="1330"/>
      <c r="P10" s="1330"/>
      <c r="Q10" s="1330"/>
      <c r="R10" s="1330"/>
      <c r="S10" s="1330"/>
      <c r="T10" s="1330"/>
      <c r="U10" s="1330"/>
      <c r="V10" s="1330"/>
      <c r="W10" s="1330"/>
      <c r="X10" s="1330"/>
      <c r="Y10" s="1330"/>
      <c r="Z10" s="1331"/>
      <c r="AA10" s="1330"/>
      <c r="AB10" s="1331"/>
      <c r="AC10" s="1330"/>
      <c r="AD10" s="1330"/>
      <c r="AE10" s="1330"/>
      <c r="AF10" s="1330"/>
      <c r="AG10" s="1330"/>
      <c r="AH10" s="1330"/>
      <c r="AI10" s="1330"/>
      <c r="AJ10" s="1330"/>
      <c r="AK10" s="1330"/>
      <c r="AL10" s="1330"/>
      <c r="AM10" s="1330"/>
      <c r="AN10" s="1330"/>
      <c r="AO10" s="1330"/>
      <c r="AP10" s="1330"/>
      <c r="AQ10" s="1330"/>
      <c r="AR10" s="1330"/>
      <c r="AS10" s="1330"/>
      <c r="AT10" s="1330"/>
      <c r="AU10" s="1330"/>
      <c r="AV10" s="1330"/>
      <c r="AW10" s="1330"/>
      <c r="AX10" s="1330"/>
      <c r="AY10" s="1330"/>
      <c r="AZ10" s="1330"/>
      <c r="BA10" s="1330"/>
      <c r="BB10" s="1330"/>
      <c r="BC10" s="1330"/>
      <c r="BD10" s="1330"/>
      <c r="BE10" s="1330"/>
      <c r="BF10" s="1330"/>
      <c r="BG10" s="1330"/>
      <c r="BH10" s="1330"/>
      <c r="BI10" s="1330"/>
      <c r="BJ10" s="1330"/>
      <c r="BK10" s="1330"/>
      <c r="BL10" s="1330"/>
      <c r="BM10" s="1330"/>
      <c r="BN10" s="1330"/>
      <c r="BO10" s="1330"/>
      <c r="BP10" s="1330"/>
      <c r="BQ10" s="1330"/>
      <c r="BR10" s="1330"/>
      <c r="BS10" s="1330"/>
      <c r="BT10" s="1330"/>
      <c r="BU10" s="1330"/>
      <c r="BV10" s="1330"/>
      <c r="BW10" s="1330"/>
      <c r="BX10" s="1330"/>
      <c r="BY10" s="1330">
        <v>8.5</v>
      </c>
      <c r="BZ10" s="1330">
        <v>8.5</v>
      </c>
      <c r="CA10" s="1330">
        <v>7</v>
      </c>
      <c r="CB10" s="1330">
        <v>7</v>
      </c>
      <c r="CC10" s="1330">
        <v>7</v>
      </c>
      <c r="CD10" s="1330">
        <v>7</v>
      </c>
      <c r="CE10" s="1330">
        <v>7</v>
      </c>
      <c r="CF10" s="1330">
        <v>7</v>
      </c>
      <c r="CG10" s="1329">
        <v>7</v>
      </c>
    </row>
    <row r="11" spans="1:85" s="1292" customFormat="1">
      <c r="A11" s="1318" t="s">
        <v>1129</v>
      </c>
      <c r="B11" s="1317"/>
      <c r="C11" s="1317"/>
      <c r="D11" s="1317"/>
      <c r="E11" s="1317"/>
      <c r="F11" s="1315"/>
      <c r="G11" s="1315"/>
      <c r="H11" s="1315"/>
      <c r="I11" s="1315"/>
      <c r="J11" s="1315"/>
      <c r="K11" s="1315"/>
      <c r="L11" s="1315"/>
      <c r="M11" s="1315"/>
      <c r="N11" s="1315"/>
      <c r="O11" s="1315"/>
      <c r="P11" s="1315"/>
      <c r="Q11" s="1315"/>
      <c r="R11" s="1315"/>
      <c r="S11" s="1315"/>
      <c r="T11" s="1315"/>
      <c r="U11" s="1315"/>
      <c r="V11" s="1315"/>
      <c r="W11" s="1315"/>
      <c r="X11" s="1315"/>
      <c r="Y11" s="1315"/>
      <c r="Z11" s="1316"/>
      <c r="AA11" s="1315"/>
      <c r="AB11" s="1316"/>
      <c r="AC11" s="1315"/>
      <c r="AD11" s="1315"/>
      <c r="AE11" s="1315"/>
      <c r="AF11" s="1315"/>
      <c r="AG11" s="1315"/>
      <c r="AH11" s="1315"/>
      <c r="AI11" s="1315"/>
      <c r="AJ11" s="1315"/>
      <c r="AK11" s="1315"/>
      <c r="AL11" s="1315"/>
      <c r="AM11" s="1315"/>
      <c r="AN11" s="1315"/>
      <c r="AO11" s="1315"/>
      <c r="AP11" s="1315"/>
      <c r="AQ11" s="1315"/>
      <c r="AR11" s="1315"/>
      <c r="AS11" s="1315"/>
      <c r="AT11" s="1315"/>
      <c r="AU11" s="1315"/>
      <c r="AV11" s="1315"/>
      <c r="AW11" s="1315"/>
      <c r="AX11" s="1315"/>
      <c r="AY11" s="1315"/>
      <c r="AZ11" s="1315"/>
      <c r="BA11" s="1315"/>
      <c r="BB11" s="1315"/>
      <c r="BC11" s="1315"/>
      <c r="BD11" s="1315"/>
      <c r="BE11" s="1315"/>
      <c r="BF11" s="1315"/>
      <c r="BG11" s="1315"/>
      <c r="BH11" s="1315"/>
      <c r="BI11" s="1315"/>
      <c r="BJ11" s="1315"/>
      <c r="BK11" s="1315"/>
      <c r="BL11" s="1315"/>
      <c r="BM11" s="1315"/>
      <c r="BN11" s="1315"/>
      <c r="BO11" s="1315"/>
      <c r="BP11" s="1315"/>
      <c r="BQ11" s="1315"/>
      <c r="BR11" s="1315"/>
      <c r="BS11" s="1315"/>
      <c r="BT11" s="1315"/>
      <c r="BU11" s="1315"/>
      <c r="BV11" s="1315"/>
      <c r="BW11" s="1315"/>
      <c r="BX11" s="1315"/>
      <c r="BY11" s="1315"/>
      <c r="BZ11" s="1315"/>
      <c r="CA11" s="1315"/>
      <c r="CB11" s="1315"/>
      <c r="CC11" s="1315"/>
      <c r="CD11" s="1315"/>
      <c r="CE11" s="1315"/>
      <c r="CF11" s="1315"/>
      <c r="CG11" s="1314"/>
    </row>
    <row r="12" spans="1:85" s="1292" customFormat="1">
      <c r="A12" s="1313" t="s">
        <v>1128</v>
      </c>
      <c r="B12" s="1321">
        <v>1</v>
      </c>
      <c r="C12" s="1321">
        <v>1</v>
      </c>
      <c r="D12" s="1321">
        <v>1</v>
      </c>
      <c r="E12" s="1330">
        <v>1</v>
      </c>
      <c r="F12" s="1330">
        <v>1</v>
      </c>
      <c r="G12" s="1330">
        <v>1</v>
      </c>
      <c r="H12" s="1330">
        <v>1</v>
      </c>
      <c r="I12" s="1330">
        <v>1</v>
      </c>
      <c r="J12" s="1330">
        <v>1</v>
      </c>
      <c r="K12" s="1330">
        <v>1</v>
      </c>
      <c r="L12" s="1330">
        <v>1</v>
      </c>
      <c r="M12" s="1330">
        <v>1</v>
      </c>
      <c r="N12" s="1330">
        <v>1</v>
      </c>
      <c r="O12" s="1330">
        <v>1</v>
      </c>
      <c r="P12" s="1330">
        <v>1</v>
      </c>
      <c r="Q12" s="1330">
        <v>1</v>
      </c>
      <c r="R12" s="1330">
        <v>1</v>
      </c>
      <c r="S12" s="1330">
        <v>1</v>
      </c>
      <c r="T12" s="1330">
        <v>1</v>
      </c>
      <c r="U12" s="1330">
        <v>1</v>
      </c>
      <c r="V12" s="1330">
        <v>1</v>
      </c>
      <c r="W12" s="1330">
        <v>1</v>
      </c>
      <c r="X12" s="1330">
        <v>1</v>
      </c>
      <c r="Y12" s="1330">
        <v>1</v>
      </c>
      <c r="Z12" s="1341">
        <v>1</v>
      </c>
      <c r="AA12" s="1330">
        <v>1</v>
      </c>
      <c r="AB12" s="1331">
        <v>1</v>
      </c>
      <c r="AC12" s="1330">
        <v>1</v>
      </c>
      <c r="AD12" s="1330">
        <v>1</v>
      </c>
      <c r="AE12" s="1330">
        <v>1</v>
      </c>
      <c r="AF12" s="1330">
        <v>1</v>
      </c>
      <c r="AG12" s="1330">
        <v>1</v>
      </c>
      <c r="AH12" s="1330">
        <v>1</v>
      </c>
      <c r="AI12" s="1330">
        <v>1</v>
      </c>
      <c r="AJ12" s="1330">
        <v>1</v>
      </c>
      <c r="AK12" s="1330">
        <v>1</v>
      </c>
      <c r="AL12" s="1330">
        <v>1</v>
      </c>
      <c r="AM12" s="1330">
        <v>1</v>
      </c>
      <c r="AN12" s="1330">
        <v>1</v>
      </c>
      <c r="AO12" s="1330">
        <v>1</v>
      </c>
      <c r="AP12" s="1330">
        <v>1</v>
      </c>
      <c r="AQ12" s="1330">
        <v>1</v>
      </c>
      <c r="AR12" s="1330">
        <v>1</v>
      </c>
      <c r="AS12" s="1330">
        <v>1</v>
      </c>
      <c r="AT12" s="1330">
        <v>1</v>
      </c>
      <c r="AU12" s="1330">
        <v>1</v>
      </c>
      <c r="AV12" s="1330">
        <v>1</v>
      </c>
      <c r="AW12" s="1330">
        <v>1</v>
      </c>
      <c r="AX12" s="1330">
        <v>1</v>
      </c>
      <c r="AY12" s="1330">
        <v>1</v>
      </c>
      <c r="AZ12" s="1330">
        <v>1</v>
      </c>
      <c r="BA12" s="1330">
        <v>1</v>
      </c>
      <c r="BB12" s="1330">
        <v>1</v>
      </c>
      <c r="BC12" s="1330">
        <v>1</v>
      </c>
      <c r="BD12" s="1330">
        <v>1</v>
      </c>
      <c r="BE12" s="1330">
        <v>1</v>
      </c>
      <c r="BF12" s="1330">
        <v>1</v>
      </c>
      <c r="BG12" s="1330">
        <v>1</v>
      </c>
      <c r="BH12" s="1330">
        <v>1</v>
      </c>
      <c r="BI12" s="1330">
        <v>1</v>
      </c>
      <c r="BJ12" s="1330">
        <v>1</v>
      </c>
      <c r="BK12" s="1330">
        <v>1</v>
      </c>
      <c r="BL12" s="1330">
        <v>1</v>
      </c>
      <c r="BM12" s="1330">
        <v>1</v>
      </c>
      <c r="BN12" s="1330">
        <v>1</v>
      </c>
      <c r="BO12" s="1330">
        <v>1</v>
      </c>
      <c r="BP12" s="1330">
        <v>2</v>
      </c>
      <c r="BQ12" s="1330">
        <v>2</v>
      </c>
      <c r="BR12" s="1330">
        <v>2</v>
      </c>
      <c r="BS12" s="1330">
        <v>2</v>
      </c>
      <c r="BT12" s="1330">
        <v>2</v>
      </c>
      <c r="BU12" s="1330">
        <v>2</v>
      </c>
      <c r="BV12" s="1330">
        <v>2</v>
      </c>
      <c r="BW12" s="1330">
        <v>2</v>
      </c>
      <c r="BX12" s="1330">
        <v>2</v>
      </c>
      <c r="BY12" s="1330">
        <v>2</v>
      </c>
      <c r="BZ12" s="1330">
        <v>2</v>
      </c>
      <c r="CA12" s="1330">
        <v>2</v>
      </c>
      <c r="CB12" s="1330">
        <v>2</v>
      </c>
      <c r="CC12" s="1330">
        <v>2</v>
      </c>
      <c r="CD12" s="1330">
        <v>4.5</v>
      </c>
      <c r="CE12" s="1330">
        <v>4.5</v>
      </c>
      <c r="CF12" s="1330">
        <v>4.5</v>
      </c>
      <c r="CG12" s="1329">
        <v>4.5</v>
      </c>
    </row>
    <row r="13" spans="1:85" s="1292" customFormat="1">
      <c r="A13" s="1313" t="s">
        <v>1127</v>
      </c>
      <c r="B13" s="1330">
        <v>4</v>
      </c>
      <c r="C13" s="1330">
        <v>4</v>
      </c>
      <c r="D13" s="1330">
        <v>4</v>
      </c>
      <c r="E13" s="1330">
        <v>4</v>
      </c>
      <c r="F13" s="1330">
        <v>4</v>
      </c>
      <c r="G13" s="1330">
        <v>4</v>
      </c>
      <c r="H13" s="1330">
        <v>4</v>
      </c>
      <c r="I13" s="1330">
        <v>4</v>
      </c>
      <c r="J13" s="1330">
        <v>4</v>
      </c>
      <c r="K13" s="1330">
        <v>4</v>
      </c>
      <c r="L13" s="1330">
        <v>4</v>
      </c>
      <c r="M13" s="1330">
        <v>4</v>
      </c>
      <c r="N13" s="1330">
        <v>4</v>
      </c>
      <c r="O13" s="1330">
        <v>4</v>
      </c>
      <c r="P13" s="1330">
        <v>4</v>
      </c>
      <c r="Q13" s="1330">
        <v>4</v>
      </c>
      <c r="R13" s="1330">
        <v>4</v>
      </c>
      <c r="S13" s="1330">
        <v>4</v>
      </c>
      <c r="T13" s="1330">
        <v>4</v>
      </c>
      <c r="U13" s="1330">
        <v>4</v>
      </c>
      <c r="V13" s="1330">
        <v>4</v>
      </c>
      <c r="W13" s="1330">
        <v>4</v>
      </c>
      <c r="X13" s="1330">
        <v>4</v>
      </c>
      <c r="Y13" s="1330">
        <v>4</v>
      </c>
      <c r="Z13" s="1341">
        <v>4</v>
      </c>
      <c r="AA13" s="1330">
        <v>4</v>
      </c>
      <c r="AB13" s="1331">
        <v>4</v>
      </c>
      <c r="AC13" s="1330">
        <v>4</v>
      </c>
      <c r="AD13" s="1330">
        <v>4</v>
      </c>
      <c r="AE13" s="1330">
        <v>4</v>
      </c>
      <c r="AF13" s="1330">
        <v>4</v>
      </c>
      <c r="AG13" s="1330">
        <v>4</v>
      </c>
      <c r="AH13" s="1330">
        <v>4</v>
      </c>
      <c r="AI13" s="1330">
        <v>4</v>
      </c>
      <c r="AJ13" s="1330">
        <v>3</v>
      </c>
      <c r="AK13" s="1330">
        <v>3</v>
      </c>
      <c r="AL13" s="1330">
        <v>3</v>
      </c>
      <c r="AM13" s="1330">
        <v>3</v>
      </c>
      <c r="AN13" s="1330">
        <v>3</v>
      </c>
      <c r="AO13" s="1330">
        <v>3</v>
      </c>
      <c r="AP13" s="1330">
        <v>3</v>
      </c>
      <c r="AQ13" s="1330">
        <v>3</v>
      </c>
      <c r="AR13" s="1330">
        <v>3</v>
      </c>
      <c r="AS13" s="1330">
        <v>3</v>
      </c>
      <c r="AT13" s="1330">
        <v>3</v>
      </c>
      <c r="AU13" s="1330">
        <v>3</v>
      </c>
      <c r="AV13" s="1330">
        <v>3</v>
      </c>
      <c r="AW13" s="1330">
        <v>3</v>
      </c>
      <c r="AX13" s="1330">
        <v>3</v>
      </c>
      <c r="AY13" s="1330">
        <v>3</v>
      </c>
      <c r="AZ13" s="1330">
        <v>3</v>
      </c>
      <c r="BA13" s="1330">
        <v>3</v>
      </c>
      <c r="BB13" s="1330">
        <v>3</v>
      </c>
      <c r="BC13" s="1330">
        <v>3</v>
      </c>
      <c r="BD13" s="1330">
        <v>3</v>
      </c>
      <c r="BE13" s="1330">
        <v>3</v>
      </c>
      <c r="BF13" s="1330">
        <v>3</v>
      </c>
      <c r="BG13" s="1330">
        <v>3</v>
      </c>
      <c r="BH13" s="1330">
        <v>3</v>
      </c>
      <c r="BI13" s="1330">
        <v>3</v>
      </c>
      <c r="BJ13" s="1330">
        <v>3</v>
      </c>
      <c r="BK13" s="1330">
        <v>3</v>
      </c>
      <c r="BL13" s="1330">
        <v>3</v>
      </c>
      <c r="BM13" s="1330">
        <v>3</v>
      </c>
      <c r="BN13" s="1330">
        <v>3</v>
      </c>
      <c r="BO13" s="1330">
        <v>3</v>
      </c>
      <c r="BP13" s="1330">
        <v>5</v>
      </c>
      <c r="BQ13" s="1330">
        <v>5</v>
      </c>
      <c r="BR13" s="1330">
        <v>5</v>
      </c>
      <c r="BS13" s="1330">
        <v>5</v>
      </c>
      <c r="BT13" s="1330">
        <v>5</v>
      </c>
      <c r="BU13" s="1330">
        <v>5</v>
      </c>
      <c r="BV13" s="1330">
        <v>5</v>
      </c>
      <c r="BW13" s="1330">
        <v>5</v>
      </c>
      <c r="BX13" s="1330">
        <v>5</v>
      </c>
      <c r="BY13" s="1330">
        <v>5</v>
      </c>
      <c r="BZ13" s="1330">
        <v>5</v>
      </c>
      <c r="CA13" s="1330">
        <v>5</v>
      </c>
      <c r="CB13" s="1330">
        <v>5</v>
      </c>
      <c r="CC13" s="1330">
        <v>5</v>
      </c>
      <c r="CD13" s="1330">
        <v>4.5</v>
      </c>
      <c r="CE13" s="1330">
        <v>4.5</v>
      </c>
      <c r="CF13" s="1330">
        <v>4.5</v>
      </c>
      <c r="CG13" s="1329">
        <v>4.5</v>
      </c>
    </row>
    <row r="14" spans="1:85" s="1292" customFormat="1">
      <c r="A14" s="1313" t="s">
        <v>1126</v>
      </c>
      <c r="B14" s="1330"/>
      <c r="C14" s="1330"/>
      <c r="D14" s="1330"/>
      <c r="E14" s="1330"/>
      <c r="F14" s="1330"/>
      <c r="G14" s="1330"/>
      <c r="H14" s="1330"/>
      <c r="I14" s="1330"/>
      <c r="J14" s="1330"/>
      <c r="K14" s="1330"/>
      <c r="L14" s="1330"/>
      <c r="M14" s="1330"/>
      <c r="N14" s="1330"/>
      <c r="O14" s="1330"/>
      <c r="P14" s="1330"/>
      <c r="Q14" s="1330"/>
      <c r="R14" s="1330"/>
      <c r="S14" s="1330"/>
      <c r="T14" s="1330"/>
      <c r="U14" s="1330"/>
      <c r="V14" s="1330"/>
      <c r="W14" s="1330"/>
      <c r="X14" s="1330"/>
      <c r="Y14" s="1330"/>
      <c r="Z14" s="1331"/>
      <c r="AA14" s="1330"/>
      <c r="AB14" s="1331"/>
      <c r="AC14" s="1330"/>
      <c r="AD14" s="1330"/>
      <c r="AE14" s="1330"/>
      <c r="AF14" s="1330"/>
      <c r="AG14" s="1330"/>
      <c r="AH14" s="1330"/>
      <c r="AI14" s="1330"/>
      <c r="AJ14" s="1330"/>
      <c r="AK14" s="1330"/>
      <c r="AL14" s="1330"/>
      <c r="AM14" s="1330"/>
      <c r="AN14" s="1330"/>
      <c r="AO14" s="1330"/>
      <c r="AP14" s="1330"/>
      <c r="AQ14" s="1330"/>
      <c r="AR14" s="1330"/>
      <c r="AS14" s="1330"/>
      <c r="AT14" s="1330"/>
      <c r="AU14" s="1330"/>
      <c r="AV14" s="1330">
        <v>2</v>
      </c>
      <c r="AW14" s="1330">
        <v>2</v>
      </c>
      <c r="AX14" s="1330">
        <v>2</v>
      </c>
      <c r="AY14" s="1330">
        <v>2</v>
      </c>
      <c r="AZ14" s="1330">
        <v>2</v>
      </c>
      <c r="BA14" s="1330">
        <v>2</v>
      </c>
      <c r="BB14" s="1330">
        <v>2</v>
      </c>
      <c r="BC14" s="1330">
        <v>2</v>
      </c>
      <c r="BD14" s="1330">
        <v>2</v>
      </c>
      <c r="BE14" s="1330">
        <v>2</v>
      </c>
      <c r="BF14" s="1330">
        <v>2</v>
      </c>
      <c r="BG14" s="1330">
        <v>2</v>
      </c>
      <c r="BH14" s="1330">
        <v>2</v>
      </c>
      <c r="BI14" s="1330">
        <v>2</v>
      </c>
      <c r="BJ14" s="1330">
        <v>2</v>
      </c>
      <c r="BK14" s="1330">
        <v>2</v>
      </c>
      <c r="BL14" s="1330">
        <v>2</v>
      </c>
      <c r="BM14" s="1330">
        <v>2</v>
      </c>
      <c r="BN14" s="1330">
        <v>2</v>
      </c>
      <c r="BO14" s="1330">
        <v>2</v>
      </c>
      <c r="BP14" s="1330">
        <v>4</v>
      </c>
      <c r="BQ14" s="1330">
        <v>4</v>
      </c>
      <c r="BR14" s="1330">
        <v>4</v>
      </c>
      <c r="BS14" s="1330">
        <v>4</v>
      </c>
      <c r="BT14" s="1330">
        <v>4</v>
      </c>
      <c r="BU14" s="1330">
        <v>4</v>
      </c>
      <c r="BV14" s="1330">
        <v>4</v>
      </c>
      <c r="BW14" s="1330">
        <v>4</v>
      </c>
      <c r="BX14" s="1330">
        <v>4</v>
      </c>
      <c r="BY14" s="1330">
        <v>4</v>
      </c>
      <c r="BZ14" s="1330">
        <v>4</v>
      </c>
      <c r="CA14" s="1330">
        <v>4</v>
      </c>
      <c r="CB14" s="1330">
        <v>4</v>
      </c>
      <c r="CC14" s="1330">
        <v>4</v>
      </c>
      <c r="CD14" s="1330">
        <v>4.5</v>
      </c>
      <c r="CE14" s="1330">
        <v>4.5</v>
      </c>
      <c r="CF14" s="1330">
        <v>4.5</v>
      </c>
      <c r="CG14" s="1329">
        <v>4.5</v>
      </c>
    </row>
    <row r="15" spans="1:85" s="1292" customFormat="1" ht="41.25" customHeight="1">
      <c r="A15" s="1313" t="s">
        <v>1125</v>
      </c>
      <c r="B15" s="1340" t="s">
        <v>1124</v>
      </c>
      <c r="C15" s="1340" t="s">
        <v>1124</v>
      </c>
      <c r="D15" s="1339" t="s">
        <v>1124</v>
      </c>
      <c r="E15" s="1337" t="s">
        <v>1124</v>
      </c>
      <c r="F15" s="1337" t="s">
        <v>1124</v>
      </c>
      <c r="G15" s="1337" t="s">
        <v>1124</v>
      </c>
      <c r="H15" s="1337" t="s">
        <v>1124</v>
      </c>
      <c r="I15" s="1337" t="s">
        <v>1124</v>
      </c>
      <c r="J15" s="1337" t="s">
        <v>1124</v>
      </c>
      <c r="K15" s="1337" t="s">
        <v>1124</v>
      </c>
      <c r="L15" s="1337" t="s">
        <v>1124</v>
      </c>
      <c r="M15" s="1337" t="s">
        <v>1124</v>
      </c>
      <c r="N15" s="1337" t="s">
        <v>1124</v>
      </c>
      <c r="O15" s="1337" t="s">
        <v>1124</v>
      </c>
      <c r="P15" s="1337" t="s">
        <v>1124</v>
      </c>
      <c r="Q15" s="1337" t="s">
        <v>1124</v>
      </c>
      <c r="R15" s="1337" t="s">
        <v>1124</v>
      </c>
      <c r="S15" s="1337" t="s">
        <v>1124</v>
      </c>
      <c r="T15" s="1337" t="s">
        <v>1124</v>
      </c>
      <c r="U15" s="1337" t="s">
        <v>1124</v>
      </c>
      <c r="V15" s="1337" t="s">
        <v>1124</v>
      </c>
      <c r="W15" s="1337" t="s">
        <v>1124</v>
      </c>
      <c r="X15" s="1337" t="s">
        <v>1124</v>
      </c>
      <c r="Y15" s="1337" t="s">
        <v>1124</v>
      </c>
      <c r="Z15" s="1338" t="s">
        <v>1124</v>
      </c>
      <c r="AA15" s="1337" t="s">
        <v>1124</v>
      </c>
      <c r="AB15" s="1338" t="s">
        <v>1124</v>
      </c>
      <c r="AC15" s="1337" t="s">
        <v>1124</v>
      </c>
      <c r="AD15" s="1337" t="s">
        <v>1124</v>
      </c>
      <c r="AE15" s="1337" t="s">
        <v>1124</v>
      </c>
      <c r="AF15" s="1337" t="s">
        <v>1124</v>
      </c>
      <c r="AG15" s="1337" t="s">
        <v>1124</v>
      </c>
      <c r="AH15" s="1337" t="s">
        <v>1124</v>
      </c>
      <c r="AI15" s="1337" t="s">
        <v>1124</v>
      </c>
      <c r="AJ15" s="1337" t="s">
        <v>1124</v>
      </c>
      <c r="AK15" s="1337" t="s">
        <v>1124</v>
      </c>
      <c r="AL15" s="1337" t="s">
        <v>1124</v>
      </c>
      <c r="AM15" s="1337" t="s">
        <v>1124</v>
      </c>
      <c r="AN15" s="1337" t="s">
        <v>1124</v>
      </c>
      <c r="AO15" s="1337" t="s">
        <v>1124</v>
      </c>
      <c r="AP15" s="1337" t="s">
        <v>1124</v>
      </c>
      <c r="AQ15" s="1337" t="s">
        <v>1124</v>
      </c>
      <c r="AR15" s="1337" t="s">
        <v>1124</v>
      </c>
      <c r="AS15" s="1337" t="s">
        <v>1124</v>
      </c>
      <c r="AT15" s="1337" t="s">
        <v>1124</v>
      </c>
      <c r="AU15" s="1337" t="s">
        <v>1124</v>
      </c>
      <c r="AV15" s="1337" t="s">
        <v>1124</v>
      </c>
      <c r="AW15" s="1337" t="s">
        <v>1124</v>
      </c>
      <c r="AX15" s="1337" t="s">
        <v>1124</v>
      </c>
      <c r="AY15" s="1337" t="s">
        <v>1124</v>
      </c>
      <c r="AZ15" s="1337" t="s">
        <v>1124</v>
      </c>
      <c r="BA15" s="1337" t="s">
        <v>1124</v>
      </c>
      <c r="BB15" s="1337" t="s">
        <v>1124</v>
      </c>
      <c r="BC15" s="1337" t="s">
        <v>1124</v>
      </c>
      <c r="BD15" s="1337" t="s">
        <v>1124</v>
      </c>
      <c r="BE15" s="1337" t="s">
        <v>1124</v>
      </c>
      <c r="BF15" s="1337" t="s">
        <v>1124</v>
      </c>
      <c r="BG15" s="1337" t="s">
        <v>1124</v>
      </c>
      <c r="BH15" s="1337" t="s">
        <v>1124</v>
      </c>
      <c r="BI15" s="1337" t="s">
        <v>1124</v>
      </c>
      <c r="BJ15" s="1337" t="s">
        <v>1124</v>
      </c>
      <c r="BK15" s="1337" t="s">
        <v>1124</v>
      </c>
      <c r="BL15" s="1337" t="s">
        <v>1124</v>
      </c>
      <c r="BM15" s="1336" t="s">
        <v>1123</v>
      </c>
      <c r="BN15" s="1336" t="s">
        <v>1123</v>
      </c>
      <c r="BO15" s="1336" t="s">
        <v>1123</v>
      </c>
      <c r="BP15" s="1336" t="s">
        <v>1123</v>
      </c>
      <c r="BQ15" s="1336" t="s">
        <v>1123</v>
      </c>
      <c r="BR15" s="1336" t="s">
        <v>1123</v>
      </c>
      <c r="BS15" s="1336" t="s">
        <v>1123</v>
      </c>
      <c r="BT15" s="1336" t="s">
        <v>1123</v>
      </c>
      <c r="BU15" s="1336" t="s">
        <v>1123</v>
      </c>
      <c r="BV15" s="1336" t="s">
        <v>1123</v>
      </c>
      <c r="BW15" s="1336" t="s">
        <v>1123</v>
      </c>
      <c r="BX15" s="1336" t="s">
        <v>1123</v>
      </c>
      <c r="BY15" s="1336" t="s">
        <v>1123</v>
      </c>
      <c r="BZ15" s="1336" t="s">
        <v>1123</v>
      </c>
      <c r="CA15" s="1336" t="s">
        <v>1123</v>
      </c>
      <c r="CB15" s="1336" t="s">
        <v>1123</v>
      </c>
      <c r="CC15" s="1336" t="s">
        <v>1123</v>
      </c>
      <c r="CD15" s="1336" t="s">
        <v>1123</v>
      </c>
      <c r="CE15" s="1336" t="s">
        <v>1123</v>
      </c>
      <c r="CF15" s="1336" t="s">
        <v>1123</v>
      </c>
      <c r="CG15" s="1335" t="s">
        <v>1123</v>
      </c>
    </row>
    <row r="16" spans="1:85" s="1292" customFormat="1">
      <c r="A16" s="1318" t="s">
        <v>1122</v>
      </c>
      <c r="B16" s="1317"/>
      <c r="C16" s="1317"/>
      <c r="D16" s="1317"/>
      <c r="E16" s="1333"/>
      <c r="F16" s="1333"/>
      <c r="G16" s="1333"/>
      <c r="H16" s="1333"/>
      <c r="I16" s="1333"/>
      <c r="J16" s="1333"/>
      <c r="K16" s="1333"/>
      <c r="L16" s="1333"/>
      <c r="M16" s="1333"/>
      <c r="N16" s="1333"/>
      <c r="O16" s="1333"/>
      <c r="P16" s="1333"/>
      <c r="Q16" s="1333"/>
      <c r="R16" s="1333"/>
      <c r="S16" s="1333"/>
      <c r="T16" s="1333"/>
      <c r="U16" s="1333"/>
      <c r="V16" s="1333"/>
      <c r="W16" s="1333"/>
      <c r="X16" s="1333"/>
      <c r="Y16" s="1333"/>
      <c r="Z16" s="1334"/>
      <c r="AA16" s="1333"/>
      <c r="AB16" s="1334"/>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D16" s="1333"/>
      <c r="BE16" s="1333"/>
      <c r="BF16" s="1333"/>
      <c r="BG16" s="1333"/>
      <c r="BH16" s="1333"/>
      <c r="BI16" s="1333"/>
      <c r="BJ16" s="1333"/>
      <c r="BK16" s="1333"/>
      <c r="BL16" s="1333"/>
      <c r="BM16" s="1333"/>
      <c r="BN16" s="1333"/>
      <c r="BO16" s="1333"/>
      <c r="BP16" s="1333"/>
      <c r="BQ16" s="1333"/>
      <c r="BR16" s="1333"/>
      <c r="BS16" s="1333"/>
      <c r="BT16" s="1333"/>
      <c r="BU16" s="1333"/>
      <c r="BV16" s="1333"/>
      <c r="BW16" s="1333"/>
      <c r="BX16" s="1333"/>
      <c r="BY16" s="1333"/>
      <c r="BZ16" s="1333"/>
      <c r="CA16" s="1333"/>
      <c r="CB16" s="1333"/>
      <c r="CC16" s="1333"/>
      <c r="CD16" s="1333"/>
      <c r="CE16" s="1333"/>
      <c r="CF16" s="1333"/>
      <c r="CG16" s="1332"/>
    </row>
    <row r="17" spans="1:85">
      <c r="A17" s="1313" t="s">
        <v>581</v>
      </c>
      <c r="B17" s="1321">
        <v>6</v>
      </c>
      <c r="C17" s="1321">
        <v>6</v>
      </c>
      <c r="D17" s="1321">
        <v>6</v>
      </c>
      <c r="E17" s="1330">
        <v>6</v>
      </c>
      <c r="F17" s="1330">
        <v>6</v>
      </c>
      <c r="G17" s="1330">
        <v>6</v>
      </c>
      <c r="H17" s="1330">
        <v>6</v>
      </c>
      <c r="I17" s="1330">
        <v>6</v>
      </c>
      <c r="J17" s="1330">
        <v>6</v>
      </c>
      <c r="K17" s="1330">
        <v>6</v>
      </c>
      <c r="L17" s="1330">
        <v>6</v>
      </c>
      <c r="M17" s="1330">
        <v>6</v>
      </c>
      <c r="N17" s="1330">
        <v>6</v>
      </c>
      <c r="O17" s="1330">
        <v>6</v>
      </c>
      <c r="P17" s="1330">
        <v>6</v>
      </c>
      <c r="Q17" s="1330">
        <v>6</v>
      </c>
      <c r="R17" s="1330">
        <v>6</v>
      </c>
      <c r="S17" s="1330">
        <v>6</v>
      </c>
      <c r="T17" s="1330">
        <v>6</v>
      </c>
      <c r="U17" s="1330">
        <v>6</v>
      </c>
      <c r="V17" s="1330">
        <v>6</v>
      </c>
      <c r="W17" s="1330">
        <v>6</v>
      </c>
      <c r="X17" s="1330">
        <v>4</v>
      </c>
      <c r="Y17" s="1330">
        <v>4</v>
      </c>
      <c r="Z17" s="1331">
        <v>4</v>
      </c>
      <c r="AA17" s="1330">
        <v>4</v>
      </c>
      <c r="AB17" s="1331">
        <v>4</v>
      </c>
      <c r="AC17" s="1330">
        <v>4</v>
      </c>
      <c r="AD17" s="1330">
        <v>4</v>
      </c>
      <c r="AE17" s="1330">
        <v>4</v>
      </c>
      <c r="AF17" s="1330">
        <v>4</v>
      </c>
      <c r="AG17" s="1330">
        <v>4</v>
      </c>
      <c r="AH17" s="1330">
        <v>4</v>
      </c>
      <c r="AI17" s="1330">
        <v>4</v>
      </c>
      <c r="AJ17" s="1330">
        <v>4</v>
      </c>
      <c r="AK17" s="1330">
        <v>4</v>
      </c>
      <c r="AL17" s="1330">
        <v>4</v>
      </c>
      <c r="AM17" s="1330">
        <v>4</v>
      </c>
      <c r="AN17" s="1330">
        <v>4</v>
      </c>
      <c r="AO17" s="1330">
        <v>4</v>
      </c>
      <c r="AP17" s="1330">
        <v>4</v>
      </c>
      <c r="AQ17" s="1330">
        <v>4</v>
      </c>
      <c r="AR17" s="1330">
        <v>4</v>
      </c>
      <c r="AS17" s="1330">
        <v>3</v>
      </c>
      <c r="AT17" s="1330">
        <v>3</v>
      </c>
      <c r="AU17" s="1330">
        <v>3</v>
      </c>
      <c r="AV17" s="1330">
        <v>3</v>
      </c>
      <c r="AW17" s="1330">
        <v>3</v>
      </c>
      <c r="AX17" s="1330">
        <v>3</v>
      </c>
      <c r="AY17" s="1330">
        <v>3</v>
      </c>
      <c r="AZ17" s="1330">
        <v>3</v>
      </c>
      <c r="BA17" s="1330">
        <v>3</v>
      </c>
      <c r="BB17" s="1330">
        <v>3</v>
      </c>
      <c r="BC17" s="1330">
        <v>3</v>
      </c>
      <c r="BD17" s="1330">
        <v>3</v>
      </c>
      <c r="BE17" s="1330">
        <v>3</v>
      </c>
      <c r="BF17" s="1330">
        <v>3</v>
      </c>
      <c r="BG17" s="1330">
        <v>3</v>
      </c>
      <c r="BH17" s="1330">
        <v>3</v>
      </c>
      <c r="BI17" s="1330">
        <v>3</v>
      </c>
      <c r="BJ17" s="1330">
        <v>3</v>
      </c>
      <c r="BK17" s="1330">
        <v>3</v>
      </c>
      <c r="BL17" s="1330">
        <v>3</v>
      </c>
      <c r="BM17" s="1330">
        <v>3</v>
      </c>
      <c r="BN17" s="1330">
        <v>3</v>
      </c>
      <c r="BO17" s="1330">
        <v>3</v>
      </c>
      <c r="BP17" s="1330">
        <v>3</v>
      </c>
      <c r="BQ17" s="1330">
        <v>3</v>
      </c>
      <c r="BR17" s="1330">
        <v>3</v>
      </c>
      <c r="BS17" s="1330">
        <v>3</v>
      </c>
      <c r="BT17" s="1330">
        <v>3</v>
      </c>
      <c r="BU17" s="1330">
        <v>4</v>
      </c>
      <c r="BV17" s="1330">
        <v>4</v>
      </c>
      <c r="BW17" s="1330">
        <v>4</v>
      </c>
      <c r="BX17" s="1330">
        <v>4</v>
      </c>
      <c r="BY17" s="1330">
        <v>4</v>
      </c>
      <c r="BZ17" s="1330">
        <v>4</v>
      </c>
      <c r="CA17" s="1330">
        <v>4</v>
      </c>
      <c r="CB17" s="1330">
        <v>4</v>
      </c>
      <c r="CC17" s="1330">
        <v>4</v>
      </c>
      <c r="CD17" s="1330">
        <v>4</v>
      </c>
      <c r="CE17" s="1330">
        <v>4</v>
      </c>
      <c r="CF17" s="1330">
        <v>4</v>
      </c>
      <c r="CG17" s="1329">
        <v>4</v>
      </c>
    </row>
    <row r="18" spans="1:85">
      <c r="A18" s="1313" t="s">
        <v>580</v>
      </c>
      <c r="B18" s="1321">
        <v>5</v>
      </c>
      <c r="C18" s="1321">
        <v>5</v>
      </c>
      <c r="D18" s="1321">
        <v>5</v>
      </c>
      <c r="E18" s="1330">
        <v>5</v>
      </c>
      <c r="F18" s="1330">
        <v>5</v>
      </c>
      <c r="G18" s="1330">
        <v>5</v>
      </c>
      <c r="H18" s="1330">
        <v>5</v>
      </c>
      <c r="I18" s="1330">
        <v>5</v>
      </c>
      <c r="J18" s="1330">
        <v>5</v>
      </c>
      <c r="K18" s="1330">
        <v>5</v>
      </c>
      <c r="L18" s="1330">
        <v>5</v>
      </c>
      <c r="M18" s="1330">
        <v>5</v>
      </c>
      <c r="N18" s="1330">
        <v>5</v>
      </c>
      <c r="O18" s="1330">
        <v>5</v>
      </c>
      <c r="P18" s="1330">
        <v>5</v>
      </c>
      <c r="Q18" s="1330">
        <v>5</v>
      </c>
      <c r="R18" s="1330">
        <v>5</v>
      </c>
      <c r="S18" s="1330">
        <v>5</v>
      </c>
      <c r="T18" s="1330">
        <v>5</v>
      </c>
      <c r="U18" s="1330">
        <v>5</v>
      </c>
      <c r="V18" s="1330">
        <v>5</v>
      </c>
      <c r="W18" s="1330">
        <v>5</v>
      </c>
      <c r="X18" s="1330">
        <v>4</v>
      </c>
      <c r="Y18" s="1330">
        <v>4</v>
      </c>
      <c r="Z18" s="1331">
        <v>4</v>
      </c>
      <c r="AA18" s="1330">
        <v>4</v>
      </c>
      <c r="AB18" s="1331">
        <v>4</v>
      </c>
      <c r="AC18" s="1330">
        <v>4</v>
      </c>
      <c r="AD18" s="1330">
        <v>4</v>
      </c>
      <c r="AE18" s="1330">
        <v>4</v>
      </c>
      <c r="AF18" s="1330">
        <v>4</v>
      </c>
      <c r="AG18" s="1330">
        <v>4</v>
      </c>
      <c r="AH18" s="1330">
        <v>4</v>
      </c>
      <c r="AI18" s="1330">
        <v>4</v>
      </c>
      <c r="AJ18" s="1330">
        <v>4</v>
      </c>
      <c r="AK18" s="1330">
        <v>4</v>
      </c>
      <c r="AL18" s="1330">
        <v>4</v>
      </c>
      <c r="AM18" s="1330">
        <v>4</v>
      </c>
      <c r="AN18" s="1330">
        <v>4</v>
      </c>
      <c r="AO18" s="1330">
        <v>4</v>
      </c>
      <c r="AP18" s="1330">
        <v>4</v>
      </c>
      <c r="AQ18" s="1330">
        <v>4</v>
      </c>
      <c r="AR18" s="1330">
        <v>4</v>
      </c>
      <c r="AS18" s="1330">
        <v>3</v>
      </c>
      <c r="AT18" s="1330">
        <v>3</v>
      </c>
      <c r="AU18" s="1330">
        <v>3</v>
      </c>
      <c r="AV18" s="1330">
        <v>3</v>
      </c>
      <c r="AW18" s="1330">
        <v>3</v>
      </c>
      <c r="AX18" s="1330">
        <v>3</v>
      </c>
      <c r="AY18" s="1330">
        <v>3</v>
      </c>
      <c r="AZ18" s="1330">
        <v>3</v>
      </c>
      <c r="BA18" s="1330">
        <v>3</v>
      </c>
      <c r="BB18" s="1330">
        <v>3</v>
      </c>
      <c r="BC18" s="1330">
        <v>3</v>
      </c>
      <c r="BD18" s="1330">
        <v>3</v>
      </c>
      <c r="BE18" s="1330">
        <v>3</v>
      </c>
      <c r="BF18" s="1330">
        <v>3</v>
      </c>
      <c r="BG18" s="1330">
        <v>3</v>
      </c>
      <c r="BH18" s="1330">
        <v>3</v>
      </c>
      <c r="BI18" s="1330">
        <v>3</v>
      </c>
      <c r="BJ18" s="1330">
        <v>3</v>
      </c>
      <c r="BK18" s="1330">
        <v>3</v>
      </c>
      <c r="BL18" s="1330">
        <v>3</v>
      </c>
      <c r="BM18" s="1330">
        <v>3</v>
      </c>
      <c r="BN18" s="1330">
        <v>3</v>
      </c>
      <c r="BO18" s="1330">
        <v>3</v>
      </c>
      <c r="BP18" s="1330">
        <v>3</v>
      </c>
      <c r="BQ18" s="1330">
        <v>3</v>
      </c>
      <c r="BR18" s="1330">
        <v>3</v>
      </c>
      <c r="BS18" s="1330">
        <v>3</v>
      </c>
      <c r="BT18" s="1330">
        <v>3</v>
      </c>
      <c r="BU18" s="1330">
        <v>4</v>
      </c>
      <c r="BV18" s="1330">
        <v>4</v>
      </c>
      <c r="BW18" s="1330">
        <v>4</v>
      </c>
      <c r="BX18" s="1330">
        <v>4</v>
      </c>
      <c r="BY18" s="1330">
        <v>4</v>
      </c>
      <c r="BZ18" s="1330">
        <v>4</v>
      </c>
      <c r="CA18" s="1330">
        <v>4</v>
      </c>
      <c r="CB18" s="1330">
        <v>4</v>
      </c>
      <c r="CC18" s="1330">
        <v>4</v>
      </c>
      <c r="CD18" s="1330">
        <v>4</v>
      </c>
      <c r="CE18" s="1330">
        <v>4</v>
      </c>
      <c r="CF18" s="1330">
        <v>4</v>
      </c>
      <c r="CG18" s="1329">
        <v>4</v>
      </c>
    </row>
    <row r="19" spans="1:85">
      <c r="A19" s="1313" t="s">
        <v>577</v>
      </c>
      <c r="B19" s="1321">
        <v>4</v>
      </c>
      <c r="C19" s="1321">
        <v>4</v>
      </c>
      <c r="D19" s="1321">
        <v>4</v>
      </c>
      <c r="E19" s="1330">
        <v>4</v>
      </c>
      <c r="F19" s="1330">
        <v>4</v>
      </c>
      <c r="G19" s="1330">
        <v>4</v>
      </c>
      <c r="H19" s="1330">
        <v>4</v>
      </c>
      <c r="I19" s="1330">
        <v>4</v>
      </c>
      <c r="J19" s="1330">
        <v>4</v>
      </c>
      <c r="K19" s="1330">
        <v>4</v>
      </c>
      <c r="L19" s="1330">
        <v>4</v>
      </c>
      <c r="M19" s="1330">
        <v>4</v>
      </c>
      <c r="N19" s="1330">
        <v>4</v>
      </c>
      <c r="O19" s="1330">
        <v>4</v>
      </c>
      <c r="P19" s="1330">
        <v>4</v>
      </c>
      <c r="Q19" s="1330">
        <v>4</v>
      </c>
      <c r="R19" s="1330">
        <v>4</v>
      </c>
      <c r="S19" s="1330">
        <v>4</v>
      </c>
      <c r="T19" s="1330">
        <v>4</v>
      </c>
      <c r="U19" s="1330">
        <v>4</v>
      </c>
      <c r="V19" s="1330">
        <v>4</v>
      </c>
      <c r="W19" s="1330">
        <v>4</v>
      </c>
      <c r="X19" s="1330">
        <v>4</v>
      </c>
      <c r="Y19" s="1330">
        <v>4</v>
      </c>
      <c r="Z19" s="1331">
        <v>4</v>
      </c>
      <c r="AA19" s="1330">
        <v>4</v>
      </c>
      <c r="AB19" s="1331">
        <v>4</v>
      </c>
      <c r="AC19" s="1330">
        <v>4</v>
      </c>
      <c r="AD19" s="1330">
        <v>4</v>
      </c>
      <c r="AE19" s="1330">
        <v>4</v>
      </c>
      <c r="AF19" s="1330">
        <v>4</v>
      </c>
      <c r="AG19" s="1330">
        <v>4</v>
      </c>
      <c r="AH19" s="1330">
        <v>4</v>
      </c>
      <c r="AI19" s="1330">
        <v>4</v>
      </c>
      <c r="AJ19" s="1330">
        <v>4</v>
      </c>
      <c r="AK19" s="1330">
        <v>4</v>
      </c>
      <c r="AL19" s="1330">
        <v>4</v>
      </c>
      <c r="AM19" s="1330">
        <v>4</v>
      </c>
      <c r="AN19" s="1330">
        <v>4</v>
      </c>
      <c r="AO19" s="1330">
        <v>4</v>
      </c>
      <c r="AP19" s="1330">
        <v>4</v>
      </c>
      <c r="AQ19" s="1330">
        <v>4</v>
      </c>
      <c r="AR19" s="1330">
        <v>4</v>
      </c>
      <c r="AS19" s="1330">
        <v>3</v>
      </c>
      <c r="AT19" s="1330">
        <v>3</v>
      </c>
      <c r="AU19" s="1330">
        <v>3</v>
      </c>
      <c r="AV19" s="1330">
        <v>3</v>
      </c>
      <c r="AW19" s="1330">
        <v>3</v>
      </c>
      <c r="AX19" s="1330">
        <v>3</v>
      </c>
      <c r="AY19" s="1330">
        <v>3</v>
      </c>
      <c r="AZ19" s="1330">
        <v>3</v>
      </c>
      <c r="BA19" s="1330">
        <v>3</v>
      </c>
      <c r="BB19" s="1330">
        <v>3</v>
      </c>
      <c r="BC19" s="1330">
        <v>3</v>
      </c>
      <c r="BD19" s="1330">
        <v>3</v>
      </c>
      <c r="BE19" s="1330">
        <v>3</v>
      </c>
      <c r="BF19" s="1330">
        <v>3</v>
      </c>
      <c r="BG19" s="1330">
        <v>3</v>
      </c>
      <c r="BH19" s="1330">
        <v>3</v>
      </c>
      <c r="BI19" s="1330">
        <v>3</v>
      </c>
      <c r="BJ19" s="1330">
        <v>3</v>
      </c>
      <c r="BK19" s="1330">
        <v>3</v>
      </c>
      <c r="BL19" s="1330">
        <v>3</v>
      </c>
      <c r="BM19" s="1330">
        <v>3</v>
      </c>
      <c r="BN19" s="1330">
        <v>3</v>
      </c>
      <c r="BO19" s="1330">
        <v>3</v>
      </c>
      <c r="BP19" s="1330">
        <v>3</v>
      </c>
      <c r="BQ19" s="1330">
        <v>3</v>
      </c>
      <c r="BR19" s="1330">
        <v>3</v>
      </c>
      <c r="BS19" s="1330">
        <v>3</v>
      </c>
      <c r="BT19" s="1330">
        <v>3</v>
      </c>
      <c r="BU19" s="1330">
        <v>4</v>
      </c>
      <c r="BV19" s="1330">
        <v>4</v>
      </c>
      <c r="BW19" s="1330">
        <v>4</v>
      </c>
      <c r="BX19" s="1330">
        <v>4</v>
      </c>
      <c r="BY19" s="1330">
        <v>4</v>
      </c>
      <c r="BZ19" s="1330">
        <v>4</v>
      </c>
      <c r="CA19" s="1330">
        <v>4</v>
      </c>
      <c r="CB19" s="1330">
        <v>4</v>
      </c>
      <c r="CC19" s="1330">
        <v>4</v>
      </c>
      <c r="CD19" s="1330">
        <v>4</v>
      </c>
      <c r="CE19" s="1330">
        <v>4</v>
      </c>
      <c r="CF19" s="1330">
        <v>4</v>
      </c>
      <c r="CG19" s="1329">
        <v>4</v>
      </c>
    </row>
    <row r="20" spans="1:85">
      <c r="A20" s="1318" t="s">
        <v>1121</v>
      </c>
      <c r="B20" s="1317"/>
      <c r="C20" s="1317"/>
      <c r="D20" s="1317"/>
      <c r="E20" s="1317"/>
      <c r="F20" s="1315"/>
      <c r="G20" s="1315"/>
      <c r="H20" s="1315"/>
      <c r="I20" s="1315"/>
      <c r="J20" s="1315"/>
      <c r="K20" s="1315"/>
      <c r="L20" s="1315"/>
      <c r="M20" s="1315"/>
      <c r="N20" s="1315"/>
      <c r="O20" s="1315"/>
      <c r="P20" s="1315"/>
      <c r="Q20" s="1315"/>
      <c r="R20" s="1315"/>
      <c r="S20" s="1315"/>
      <c r="T20" s="1315"/>
      <c r="U20" s="1315"/>
      <c r="V20" s="1315"/>
      <c r="W20" s="1315"/>
      <c r="X20" s="1315"/>
      <c r="Y20" s="1315"/>
      <c r="Z20" s="1316"/>
      <c r="AA20" s="1315"/>
      <c r="AB20" s="1316"/>
      <c r="AC20" s="1315"/>
      <c r="AD20" s="1315"/>
      <c r="AE20" s="1315"/>
      <c r="AF20" s="1315"/>
      <c r="AG20" s="1315"/>
      <c r="AH20" s="1315"/>
      <c r="AI20" s="1315"/>
      <c r="AJ20" s="1315"/>
      <c r="AK20" s="1315"/>
      <c r="AL20" s="1315"/>
      <c r="AM20" s="1315"/>
      <c r="AN20" s="1315"/>
      <c r="AO20" s="1315"/>
      <c r="AP20" s="1315"/>
      <c r="AQ20" s="1315"/>
      <c r="AR20" s="1315"/>
      <c r="AS20" s="1315"/>
      <c r="AT20" s="1315"/>
      <c r="AU20" s="1315"/>
      <c r="AV20" s="1315"/>
      <c r="AW20" s="1315"/>
      <c r="AX20" s="1315"/>
      <c r="AY20" s="1315"/>
      <c r="AZ20" s="1315"/>
      <c r="BA20" s="1315"/>
      <c r="BB20" s="1315"/>
      <c r="BC20" s="1315"/>
      <c r="BD20" s="1315"/>
      <c r="BE20" s="1315"/>
      <c r="BF20" s="1315"/>
      <c r="BG20" s="1315"/>
      <c r="BH20" s="1315"/>
      <c r="BI20" s="1315"/>
      <c r="BJ20" s="1315"/>
      <c r="BK20" s="1315"/>
      <c r="BL20" s="1315"/>
      <c r="BM20" s="1315"/>
      <c r="BN20" s="1315"/>
      <c r="BO20" s="1315"/>
      <c r="BP20" s="1315"/>
      <c r="BQ20" s="1315"/>
      <c r="BR20" s="1315"/>
      <c r="BS20" s="1315"/>
      <c r="BT20" s="1315"/>
      <c r="BU20" s="1315"/>
      <c r="BV20" s="1315"/>
      <c r="BW20" s="1315"/>
      <c r="BX20" s="1315"/>
      <c r="BY20" s="1315"/>
      <c r="BZ20" s="1315"/>
      <c r="CA20" s="1315"/>
      <c r="CB20" s="1315"/>
      <c r="CC20" s="1315"/>
      <c r="CD20" s="1315"/>
      <c r="CE20" s="1315"/>
      <c r="CF20" s="1315"/>
      <c r="CG20" s="1314"/>
    </row>
    <row r="21" spans="1:85">
      <c r="A21" s="1328" t="s">
        <v>1120</v>
      </c>
      <c r="B21" s="1309" t="s">
        <v>73</v>
      </c>
      <c r="C21" s="1309" t="s">
        <v>73</v>
      </c>
      <c r="D21" s="1309" t="s">
        <v>73</v>
      </c>
      <c r="E21" s="1309" t="s">
        <v>73</v>
      </c>
      <c r="F21" s="1309" t="s">
        <v>73</v>
      </c>
      <c r="G21" s="1309" t="s">
        <v>73</v>
      </c>
      <c r="H21" s="1309" t="s">
        <v>73</v>
      </c>
      <c r="I21" s="1309" t="s">
        <v>73</v>
      </c>
      <c r="J21" s="1309" t="s">
        <v>73</v>
      </c>
      <c r="K21" s="1309" t="s">
        <v>73</v>
      </c>
      <c r="L21" s="1309">
        <v>0.24049999999999999</v>
      </c>
      <c r="M21" s="1309">
        <v>0.35549999999999998</v>
      </c>
      <c r="N21" s="1309">
        <v>1.11008</v>
      </c>
      <c r="O21" s="1309">
        <v>1.3104</v>
      </c>
      <c r="P21" s="1309">
        <v>4.9694454545454549</v>
      </c>
      <c r="Q21" s="1309">
        <v>4.2769000000000004</v>
      </c>
      <c r="R21" s="1309">
        <v>3.6447159090909089</v>
      </c>
      <c r="S21" s="1309">
        <v>4.63</v>
      </c>
      <c r="T21" s="1309">
        <v>4.6928000000000001</v>
      </c>
      <c r="U21" s="1309">
        <v>4.78</v>
      </c>
      <c r="V21" s="1309">
        <v>4.5482199999999997</v>
      </c>
      <c r="W21" s="1309">
        <v>3.0712999999999999</v>
      </c>
      <c r="X21" s="1309">
        <v>2.4500000000000002</v>
      </c>
      <c r="Y21" s="1309">
        <v>2.3180999999999998</v>
      </c>
      <c r="Z21" s="1319">
        <v>1.0004999999999999</v>
      </c>
      <c r="AA21" s="1309">
        <v>0.5746</v>
      </c>
      <c r="AB21" s="1319">
        <v>1.2999999999999999E-3</v>
      </c>
      <c r="AC21" s="1309">
        <v>1.7678</v>
      </c>
      <c r="AD21" s="1309">
        <v>3.8712</v>
      </c>
      <c r="AE21" s="1309">
        <v>3.7233999999999998</v>
      </c>
      <c r="AF21" s="1309">
        <v>3.8228</v>
      </c>
      <c r="AG21" s="1309">
        <v>3.7429999999999999</v>
      </c>
      <c r="AH21" s="1309">
        <v>3.7429999999999999</v>
      </c>
      <c r="AI21" s="1309">
        <v>4.3277999999999999</v>
      </c>
      <c r="AJ21" s="1309" t="s">
        <v>73</v>
      </c>
      <c r="AK21" s="1309" t="s">
        <v>73</v>
      </c>
      <c r="AL21" s="1309" t="s">
        <v>73</v>
      </c>
      <c r="AM21" s="1309" t="s">
        <v>73</v>
      </c>
      <c r="AN21" s="1309" t="s">
        <v>73</v>
      </c>
      <c r="AO21" s="1309" t="s">
        <v>73</v>
      </c>
      <c r="AP21" s="1309" t="s">
        <v>73</v>
      </c>
      <c r="AQ21" s="1309" t="s">
        <v>73</v>
      </c>
      <c r="AR21" s="1309" t="s">
        <v>73</v>
      </c>
      <c r="AS21" s="1309" t="s">
        <v>73</v>
      </c>
      <c r="AT21" s="1309" t="s">
        <v>73</v>
      </c>
      <c r="AU21" s="1309">
        <v>0.1144</v>
      </c>
      <c r="AV21" s="1309">
        <v>9.3600000000000003E-2</v>
      </c>
      <c r="AW21" s="1309">
        <v>2.9899999999999999E-2</v>
      </c>
      <c r="AX21" s="1309">
        <v>0.1066</v>
      </c>
      <c r="AY21" s="1309">
        <v>3.9E-2</v>
      </c>
      <c r="AZ21" s="1309">
        <v>0.26529999999999998</v>
      </c>
      <c r="BA21" s="1309">
        <v>0.1066</v>
      </c>
      <c r="BB21" s="1309">
        <v>0.82210000000000005</v>
      </c>
      <c r="BC21" s="1309">
        <v>0.66979999999999995</v>
      </c>
      <c r="BD21" s="1309">
        <v>0.70369999999999999</v>
      </c>
      <c r="BE21" s="1309">
        <v>1.6831</v>
      </c>
      <c r="BF21" s="1309">
        <v>2.129</v>
      </c>
      <c r="BG21" s="1309">
        <v>4.6825000000000001</v>
      </c>
      <c r="BH21" s="1309">
        <v>0.1651</v>
      </c>
      <c r="BI21" s="1309" t="s">
        <v>73</v>
      </c>
      <c r="BJ21" s="1309" t="s">
        <v>73</v>
      </c>
      <c r="BK21" s="1309" t="s">
        <v>73</v>
      </c>
      <c r="BL21" s="1309">
        <v>5.0453000000000001</v>
      </c>
      <c r="BM21" s="1309">
        <v>4.7244000000000002</v>
      </c>
      <c r="BN21" s="1309">
        <v>5.4764999999999997</v>
      </c>
      <c r="BO21" s="1309">
        <v>7.159128571428572</v>
      </c>
      <c r="BP21" s="1309">
        <v>7.3865142857142851</v>
      </c>
      <c r="BQ21" s="1309">
        <v>7.9260714285714284</v>
      </c>
      <c r="BR21" s="1309">
        <v>9.2693666666666665</v>
      </c>
      <c r="BS21" s="1309">
        <v>10.141642857142857</v>
      </c>
      <c r="BT21" s="1309">
        <v>9.3829999999999991</v>
      </c>
      <c r="BU21" s="1309">
        <v>8.7629285714285707</v>
      </c>
      <c r="BV21" s="1309">
        <v>9.2042555555555552</v>
      </c>
      <c r="BW21" s="1309">
        <v>8.912177777777778</v>
      </c>
      <c r="BX21" s="1309">
        <v>9.451257142857143</v>
      </c>
      <c r="BY21" s="1309">
        <v>8.8276857142857139</v>
      </c>
      <c r="BZ21" s="1309">
        <v>5.9001000000000001</v>
      </c>
      <c r="CA21" s="1309">
        <v>7.3866266666666665</v>
      </c>
      <c r="CB21" s="1309">
        <v>8.823370588235294</v>
      </c>
      <c r="CC21" s="1309">
        <v>8.4468500000000013</v>
      </c>
      <c r="CD21" s="1309">
        <v>7.5628781250000001</v>
      </c>
      <c r="CE21" s="1309">
        <v>4.3866888888888891</v>
      </c>
      <c r="CF21" s="1309">
        <v>4.1628999999999996</v>
      </c>
      <c r="CG21" s="1308">
        <v>5.3260538461538456</v>
      </c>
    </row>
    <row r="22" spans="1:85">
      <c r="A22" s="1328" t="s">
        <v>1119</v>
      </c>
      <c r="B22" s="1309">
        <v>2.12</v>
      </c>
      <c r="C22" s="1309">
        <v>3.004</v>
      </c>
      <c r="D22" s="1309">
        <v>2.3420000000000001</v>
      </c>
      <c r="E22" s="1309">
        <v>1.74</v>
      </c>
      <c r="F22" s="1309">
        <v>2.6432000000000002</v>
      </c>
      <c r="G22" s="1309">
        <v>0.74419999999999997</v>
      </c>
      <c r="H22" s="1309">
        <v>0.92610000000000003</v>
      </c>
      <c r="I22" s="1309">
        <v>0.77629999999999999</v>
      </c>
      <c r="J22" s="1309">
        <v>1.03</v>
      </c>
      <c r="K22" s="1309">
        <v>0.71033567156063082</v>
      </c>
      <c r="L22" s="1309">
        <v>0.55069999999999997</v>
      </c>
      <c r="M22" s="1309">
        <v>0.48110000000000003</v>
      </c>
      <c r="N22" s="1309">
        <v>1.1832</v>
      </c>
      <c r="O22" s="1309">
        <v>2.5548000000000002</v>
      </c>
      <c r="P22" s="1309">
        <v>5.5149176531715014</v>
      </c>
      <c r="Q22" s="1309">
        <v>5.8220000000000001</v>
      </c>
      <c r="R22" s="1309">
        <v>3.9250794520547947</v>
      </c>
      <c r="S22" s="1309">
        <v>4.7</v>
      </c>
      <c r="T22" s="1309">
        <v>4.9848999999999997</v>
      </c>
      <c r="U22" s="1309">
        <v>5.15</v>
      </c>
      <c r="V22" s="1309">
        <v>4.3784369186716257</v>
      </c>
      <c r="W22" s="1309">
        <v>3.7410999999999999</v>
      </c>
      <c r="X22" s="1309">
        <v>3.34</v>
      </c>
      <c r="Y22" s="1309">
        <v>2.7395999999999998</v>
      </c>
      <c r="Z22" s="1319">
        <v>1.7707609396914445</v>
      </c>
      <c r="AA22" s="1309">
        <v>2.2029999999999998</v>
      </c>
      <c r="AB22" s="1319">
        <v>0.99690000000000001</v>
      </c>
      <c r="AC22" s="1309">
        <v>0.86</v>
      </c>
      <c r="AD22" s="1309">
        <v>3.4394</v>
      </c>
      <c r="AE22" s="1309">
        <v>3.5543999999999998</v>
      </c>
      <c r="AF22" s="1309">
        <v>4.4381650070126222</v>
      </c>
      <c r="AG22" s="1309">
        <v>4.2913156626506019</v>
      </c>
      <c r="AH22" s="1309">
        <v>5.503210042397539</v>
      </c>
      <c r="AI22" s="1309">
        <v>4.9685157869012704</v>
      </c>
      <c r="AJ22" s="1309">
        <v>0.20724000000000001</v>
      </c>
      <c r="AK22" s="1309">
        <v>2.7289786548069812</v>
      </c>
      <c r="AL22" s="1309">
        <v>4.3273659852820936</v>
      </c>
      <c r="AM22" s="1309">
        <v>3.8337399999999997</v>
      </c>
      <c r="AN22" s="1309">
        <v>1.6375838307423722</v>
      </c>
      <c r="AO22" s="1309">
        <v>3.1710930596285434</v>
      </c>
      <c r="AP22" s="1309">
        <v>3.9069000000000003</v>
      </c>
      <c r="AQ22" s="1309">
        <v>3.9651105287222541</v>
      </c>
      <c r="AR22" s="1309">
        <v>2.1309222357229651</v>
      </c>
      <c r="AS22" s="1309">
        <v>3.5118599999999995</v>
      </c>
      <c r="AT22" s="1309">
        <v>2.8078835500835742</v>
      </c>
      <c r="AU22" s="1309">
        <v>1.2727017155928326</v>
      </c>
      <c r="AV22" s="1309">
        <v>0.21474000000000001</v>
      </c>
      <c r="AW22" s="1309">
        <v>0.12893633038707711</v>
      </c>
      <c r="AX22" s="1309">
        <v>0.62888439046333788</v>
      </c>
      <c r="AY22" s="1309">
        <v>0.78642000000000012</v>
      </c>
      <c r="AZ22" s="1309">
        <v>0.5988099918723967</v>
      </c>
      <c r="BA22" s="1309">
        <v>0.8661787674313991</v>
      </c>
      <c r="BB22" s="1309">
        <v>1.1301000000000001</v>
      </c>
      <c r="BC22" s="1309">
        <v>2.0299999999999998</v>
      </c>
      <c r="BD22" s="1309">
        <v>2.7635000000000001</v>
      </c>
      <c r="BE22" s="1309">
        <v>2.2838474999999998</v>
      </c>
      <c r="BF22" s="1309">
        <v>3.7905938603285909</v>
      </c>
      <c r="BG22" s="1309">
        <v>4.5516872152678021</v>
      </c>
      <c r="BH22" s="1309">
        <v>0.65619249999999996</v>
      </c>
      <c r="BI22" s="1309">
        <v>3.9754420183839456</v>
      </c>
      <c r="BJ22" s="1309">
        <v>4.8556569252077564</v>
      </c>
      <c r="BK22" s="1309">
        <v>4.8066100000000009</v>
      </c>
      <c r="BL22" s="1309">
        <v>5.0384472400021885</v>
      </c>
      <c r="BM22" s="1309">
        <v>5.0671839583989913</v>
      </c>
      <c r="BN22" s="1309">
        <v>5.3154368749999996</v>
      </c>
      <c r="BO22" s="1309">
        <v>6.816769571202423</v>
      </c>
      <c r="BP22" s="1309">
        <v>7.5807637081404851</v>
      </c>
      <c r="BQ22" s="1309">
        <v>8.3004745161290323</v>
      </c>
      <c r="BR22" s="1309">
        <v>9.9033679687072578</v>
      </c>
      <c r="BS22" s="1309">
        <v>10.664216608887488</v>
      </c>
      <c r="BT22" s="1309">
        <v>10.642646521739131</v>
      </c>
      <c r="BU22" s="1309">
        <v>9.0877899584222313</v>
      </c>
      <c r="BV22" s="1309">
        <v>10.14114322653176</v>
      </c>
      <c r="BW22" s="1309">
        <v>10.880964347826087</v>
      </c>
      <c r="BX22" s="1309">
        <v>10.6659864010098</v>
      </c>
      <c r="BY22" s="1309">
        <v>10.893919805316362</v>
      </c>
      <c r="BZ22" s="1309">
        <v>9.7928928571428564</v>
      </c>
      <c r="CA22" s="1309">
        <v>9.3344439771406211</v>
      </c>
      <c r="CB22" s="1309">
        <v>9.740045658238099</v>
      </c>
      <c r="CC22" s="1309">
        <v>9.6580855525185481</v>
      </c>
      <c r="CD22" s="1309">
        <v>9.0658884482219655</v>
      </c>
      <c r="CE22" s="1309">
        <v>6.3519264674719231</v>
      </c>
      <c r="CF22" s="1309">
        <v>5.9223524319868099</v>
      </c>
      <c r="CG22" s="1308">
        <v>5.9516291178068181</v>
      </c>
    </row>
    <row r="23" spans="1:85">
      <c r="A23" s="1328" t="s">
        <v>1118</v>
      </c>
      <c r="B23" s="1309">
        <v>2.2999999999999998</v>
      </c>
      <c r="C23" s="1309">
        <v>3.1621084055017827</v>
      </c>
      <c r="D23" s="1309" t="s">
        <v>73</v>
      </c>
      <c r="E23" s="1309">
        <v>2.23</v>
      </c>
      <c r="F23" s="1309" t="s">
        <v>73</v>
      </c>
      <c r="G23" s="1309">
        <v>2.8525</v>
      </c>
      <c r="H23" s="1309">
        <v>1.4455</v>
      </c>
      <c r="I23" s="1309">
        <v>1.3360000000000001</v>
      </c>
      <c r="J23" s="1309">
        <v>2.02</v>
      </c>
      <c r="K23" s="1309">
        <v>1.7079</v>
      </c>
      <c r="L23" s="1309" t="s">
        <v>1116</v>
      </c>
      <c r="M23" s="1309">
        <v>2.0487000000000002</v>
      </c>
      <c r="N23" s="1309">
        <v>1.7726</v>
      </c>
      <c r="O23" s="1309">
        <v>2.9860000000000002</v>
      </c>
      <c r="P23" s="1309" t="s">
        <v>1116</v>
      </c>
      <c r="Q23" s="1309">
        <v>5.0168999999999997</v>
      </c>
      <c r="R23" s="1309" t="s">
        <v>1116</v>
      </c>
      <c r="S23" s="1309" t="s">
        <v>1116</v>
      </c>
      <c r="T23" s="1309">
        <v>5.0824999999999996</v>
      </c>
      <c r="U23" s="1309">
        <v>5.25</v>
      </c>
      <c r="V23" s="1309">
        <v>4.9190006711409398</v>
      </c>
      <c r="W23" s="1309">
        <v>4.3910999999999998</v>
      </c>
      <c r="X23" s="1309" t="s">
        <v>73</v>
      </c>
      <c r="Y23" s="1309">
        <v>3.1676000000000002</v>
      </c>
      <c r="Z23" s="1319">
        <v>2.6588604855920774</v>
      </c>
      <c r="AA23" s="1309">
        <v>2.6684000000000001</v>
      </c>
      <c r="AB23" s="1319">
        <v>2.0661</v>
      </c>
      <c r="AC23" s="1309">
        <v>1.6659999999999999</v>
      </c>
      <c r="AD23" s="1309" t="s">
        <v>73</v>
      </c>
      <c r="AE23" s="1309">
        <v>4.3693999999999997</v>
      </c>
      <c r="AF23" s="1309">
        <v>4.6257844508737627</v>
      </c>
      <c r="AG23" s="1309">
        <v>4.754189189189189</v>
      </c>
      <c r="AH23" s="1309">
        <v>5.6880737572254336</v>
      </c>
      <c r="AI23" s="1309">
        <v>5.0255818181818173</v>
      </c>
      <c r="AJ23" s="1309" t="s">
        <v>73</v>
      </c>
      <c r="AK23" s="1309">
        <v>3.2666594684385379</v>
      </c>
      <c r="AL23" s="1309">
        <v>4.5362454645505599</v>
      </c>
      <c r="AM23" s="1309">
        <v>4.4024857142857137</v>
      </c>
      <c r="AN23" s="1309">
        <v>3.6099593063583817</v>
      </c>
      <c r="AO23" s="1309">
        <v>4.5081818181818178</v>
      </c>
      <c r="AP23" s="1309" t="s">
        <v>73</v>
      </c>
      <c r="AQ23" s="1309" t="s">
        <v>73</v>
      </c>
      <c r="AR23" s="1309">
        <v>3.7208150170648464</v>
      </c>
      <c r="AS23" s="1309">
        <v>4.5023623376623378</v>
      </c>
      <c r="AT23" s="1309">
        <v>4.565681130524152</v>
      </c>
      <c r="AU23" s="1309">
        <v>1.9586363636363637</v>
      </c>
      <c r="AV23" s="1309" t="s">
        <v>73</v>
      </c>
      <c r="AW23" s="1309">
        <v>1.0099</v>
      </c>
      <c r="AX23" s="1309">
        <v>1.332763282571912</v>
      </c>
      <c r="AY23" s="1309">
        <v>1.4798588235294117</v>
      </c>
      <c r="AZ23" s="1309">
        <v>1.2990453947368421</v>
      </c>
      <c r="BA23" s="1309">
        <v>1.1737</v>
      </c>
      <c r="BB23" s="1309">
        <v>1.5479000000000001</v>
      </c>
      <c r="BC23" s="1309" t="s">
        <v>73</v>
      </c>
      <c r="BD23" s="1309">
        <v>2.9289000000000001</v>
      </c>
      <c r="BE23" s="1309">
        <v>3.5869545454545455</v>
      </c>
      <c r="BF23" s="1309">
        <v>3.8596147186796697</v>
      </c>
      <c r="BG23" s="1309">
        <v>4.3863307692307698</v>
      </c>
      <c r="BH23" s="1310">
        <v>1.5328999999999999</v>
      </c>
      <c r="BI23" s="1310" t="s">
        <v>73</v>
      </c>
      <c r="BJ23" s="1309">
        <v>4.8094227621483379</v>
      </c>
      <c r="BK23" s="1309">
        <v>4.9755090909090915</v>
      </c>
      <c r="BL23" s="1309">
        <v>5.0235856206771023</v>
      </c>
      <c r="BM23" s="1309">
        <v>5.0696307692307689</v>
      </c>
      <c r="BN23" s="1309">
        <v>5.1207000000000003</v>
      </c>
      <c r="BO23" s="1309">
        <v>6.3866000000000014</v>
      </c>
      <c r="BP23" s="1309">
        <v>7.5067959079283879</v>
      </c>
      <c r="BQ23" s="1309">
        <v>8.5315095238095235</v>
      </c>
      <c r="BR23" s="1309">
        <v>9.7610287731685776</v>
      </c>
      <c r="BS23" s="1309">
        <v>10.644761538461537</v>
      </c>
      <c r="BT23" s="1309">
        <v>10.397345454545455</v>
      </c>
      <c r="BU23" s="1309">
        <v>9.0298999999999996</v>
      </c>
      <c r="BV23" s="1309">
        <v>10.371627021040975</v>
      </c>
      <c r="BW23" s="1309">
        <v>11.642716107600064</v>
      </c>
      <c r="BX23" s="1309">
        <v>11.763654505622901</v>
      </c>
      <c r="BY23" s="1309">
        <v>11.556581385869565</v>
      </c>
      <c r="BZ23" s="1309">
        <v>10.296299999999999</v>
      </c>
      <c r="CA23" s="1309">
        <v>9.8685846153846164</v>
      </c>
      <c r="CB23" s="1309">
        <v>9.7110680672268916</v>
      </c>
      <c r="CC23" s="1309">
        <v>9.5841909090909105</v>
      </c>
      <c r="CD23" s="1309">
        <v>9.0532407079646031</v>
      </c>
      <c r="CE23" s="1309">
        <v>6.5494409314823105</v>
      </c>
      <c r="CF23" s="1309">
        <v>6.3683944444444451</v>
      </c>
      <c r="CG23" s="1308">
        <v>6.4093999999999998</v>
      </c>
    </row>
    <row r="24" spans="1:85">
      <c r="A24" s="1328" t="s">
        <v>1117</v>
      </c>
      <c r="B24" s="1309">
        <v>2.74</v>
      </c>
      <c r="C24" s="1309">
        <v>3.6509999999999998</v>
      </c>
      <c r="D24" s="1309">
        <v>3.25</v>
      </c>
      <c r="E24" s="1309">
        <v>2.7</v>
      </c>
      <c r="F24" s="1309" t="s">
        <v>73</v>
      </c>
      <c r="G24" s="1309">
        <v>2.2334999999999998</v>
      </c>
      <c r="H24" s="1309">
        <v>2.3067000000000002</v>
      </c>
      <c r="I24" s="1309">
        <v>2.8351000000000002</v>
      </c>
      <c r="J24" s="1309">
        <v>2.1</v>
      </c>
      <c r="K24" s="1309" t="s">
        <v>1116</v>
      </c>
      <c r="L24" s="1309">
        <v>1.3228599999999999</v>
      </c>
      <c r="M24" s="1309">
        <v>1.5144</v>
      </c>
      <c r="N24" s="1309">
        <v>2.0476999999999999</v>
      </c>
      <c r="O24" s="1309">
        <v>3.1175000000000002</v>
      </c>
      <c r="P24" s="1309">
        <v>4.9699</v>
      </c>
      <c r="Q24" s="1309">
        <v>5.7587999999999999</v>
      </c>
      <c r="R24" s="1309" t="s">
        <v>1116</v>
      </c>
      <c r="S24" s="1309">
        <v>5.17</v>
      </c>
      <c r="T24" s="1309">
        <v>5.1997</v>
      </c>
      <c r="U24" s="1309">
        <v>5.32</v>
      </c>
      <c r="V24" s="1309">
        <v>4.8255237762237764</v>
      </c>
      <c r="W24" s="1309" t="s">
        <v>73</v>
      </c>
      <c r="X24" s="1309">
        <v>3.93</v>
      </c>
      <c r="Y24" s="1309">
        <v>3.6044</v>
      </c>
      <c r="Z24" s="1319">
        <v>3.2066499999999998</v>
      </c>
      <c r="AA24" s="1309">
        <v>3.0962000000000001</v>
      </c>
      <c r="AB24" s="1319">
        <v>2.1920000000000002</v>
      </c>
      <c r="AC24" s="1309">
        <v>2</v>
      </c>
      <c r="AD24" s="1309" t="s">
        <v>73</v>
      </c>
      <c r="AE24" s="1309">
        <v>4.7937000000000003</v>
      </c>
      <c r="AF24" s="1309">
        <v>4.686042546683332</v>
      </c>
      <c r="AG24" s="1309">
        <v>4.773456862745098</v>
      </c>
      <c r="AH24" s="1309">
        <v>5.7765341849148415</v>
      </c>
      <c r="AI24" s="1309">
        <v>4.7758000000000003</v>
      </c>
      <c r="AJ24" s="1309" t="s">
        <v>73</v>
      </c>
      <c r="AK24" s="1309">
        <v>3.6505666666666667</v>
      </c>
      <c r="AL24" s="1309">
        <v>4.5620000000000003</v>
      </c>
      <c r="AM24" s="1309">
        <v>4.4587683453237412</v>
      </c>
      <c r="AN24" s="1309">
        <v>3.1934999999999998</v>
      </c>
      <c r="AO24" s="1309">
        <v>3.6015000000000001</v>
      </c>
      <c r="AP24" s="1309" t="s">
        <v>73</v>
      </c>
      <c r="AQ24" s="1309" t="s">
        <v>73</v>
      </c>
      <c r="AR24" s="1309">
        <v>3.9417230769230769</v>
      </c>
      <c r="AS24" s="1309">
        <v>5.0007019607843137</v>
      </c>
      <c r="AT24" s="1309">
        <v>4.234516684961581</v>
      </c>
      <c r="AU24" s="1309">
        <v>2.2574000000000001</v>
      </c>
      <c r="AV24" s="1309" t="s">
        <v>73</v>
      </c>
      <c r="AW24" s="1309">
        <v>1.2548666666666668</v>
      </c>
      <c r="AX24" s="1309">
        <v>2.0007800000000002</v>
      </c>
      <c r="AY24" s="1309">
        <v>2.4025179916317994</v>
      </c>
      <c r="AZ24" s="1309">
        <v>1.9453061611374405</v>
      </c>
      <c r="BA24" s="1309">
        <v>1.7313000000000001</v>
      </c>
      <c r="BB24" s="1309">
        <v>1.9798</v>
      </c>
      <c r="BC24" s="1309" t="s">
        <v>73</v>
      </c>
      <c r="BD24" s="1309">
        <v>3.3393999999999999</v>
      </c>
      <c r="BE24" s="1309">
        <v>3.7203196078431375</v>
      </c>
      <c r="BF24" s="1309">
        <v>4.2185426293408934</v>
      </c>
      <c r="BG24" s="1309">
        <v>4.160828767123288</v>
      </c>
      <c r="BH24" s="1310" t="s">
        <v>73</v>
      </c>
      <c r="BI24" s="1327">
        <v>4.0152000000000001</v>
      </c>
      <c r="BJ24" s="1325">
        <v>4.7239599999999999</v>
      </c>
      <c r="BK24" s="1325">
        <v>4.9710644351464444</v>
      </c>
      <c r="BL24" s="1325">
        <v>4.9719431279620849</v>
      </c>
      <c r="BM24" s="1325">
        <v>4.9892000000000003</v>
      </c>
      <c r="BN24" s="1325">
        <v>5.2938999999999998</v>
      </c>
      <c r="BO24" s="1325" t="s">
        <v>73</v>
      </c>
      <c r="BP24" s="1325">
        <v>7.3530749999999996</v>
      </c>
      <c r="BQ24" s="1325">
        <v>8.2289901960784313</v>
      </c>
      <c r="BR24" s="1325">
        <v>9.4983594249201282</v>
      </c>
      <c r="BS24" s="1325">
        <v>10.185529347429092</v>
      </c>
      <c r="BT24" s="1325" t="s">
        <v>73</v>
      </c>
      <c r="BU24" s="1325">
        <v>9.0272999999999985</v>
      </c>
      <c r="BV24" s="1325">
        <v>10.529433333333333</v>
      </c>
      <c r="BW24" s="1325">
        <v>10.800469874476986</v>
      </c>
      <c r="BX24" s="1325">
        <v>11.522626315789473</v>
      </c>
      <c r="BY24" s="1325">
        <v>11.924139130434783</v>
      </c>
      <c r="BZ24" s="1325">
        <v>10.242363636363637</v>
      </c>
      <c r="CA24" s="1325">
        <v>9.6033499999999989</v>
      </c>
      <c r="CB24" s="1325">
        <v>9.7092666666666663</v>
      </c>
      <c r="CC24" s="1325">
        <v>9.4253890985324951</v>
      </c>
      <c r="CD24" s="1325">
        <v>8.5486980367159617</v>
      </c>
      <c r="CE24" s="1325">
        <v>6.9993528876258102</v>
      </c>
      <c r="CF24" s="1325">
        <v>6.3746999999999998</v>
      </c>
      <c r="CG24" s="1324">
        <v>6.4361999999999995</v>
      </c>
    </row>
    <row r="25" spans="1:85" s="1292" customFormat="1">
      <c r="A25" s="1313" t="s">
        <v>134</v>
      </c>
      <c r="B25" s="1309" t="s">
        <v>1115</v>
      </c>
      <c r="C25" s="1309" t="s">
        <v>1115</v>
      </c>
      <c r="D25" s="1309" t="s">
        <v>1115</v>
      </c>
      <c r="E25" s="1309" t="s">
        <v>1115</v>
      </c>
      <c r="F25" s="1309" t="s">
        <v>1115</v>
      </c>
      <c r="G25" s="1309" t="s">
        <v>1115</v>
      </c>
      <c r="H25" s="1309" t="s">
        <v>1115</v>
      </c>
      <c r="I25" s="1309" t="s">
        <v>1115</v>
      </c>
      <c r="J25" s="1309" t="s">
        <v>1115</v>
      </c>
      <c r="K25" s="1309" t="s">
        <v>1115</v>
      </c>
      <c r="L25" s="1309" t="s">
        <v>1114</v>
      </c>
      <c r="M25" s="1309" t="s">
        <v>1114</v>
      </c>
      <c r="N25" s="1309" t="s">
        <v>1114</v>
      </c>
      <c r="O25" s="1309" t="s">
        <v>1114</v>
      </c>
      <c r="P25" s="1309" t="s">
        <v>1114</v>
      </c>
      <c r="Q25" s="1309" t="s">
        <v>1114</v>
      </c>
      <c r="R25" s="1309" t="s">
        <v>1114</v>
      </c>
      <c r="S25" s="1309" t="s">
        <v>1114</v>
      </c>
      <c r="T25" s="1309" t="s">
        <v>1114</v>
      </c>
      <c r="U25" s="1309" t="s">
        <v>1114</v>
      </c>
      <c r="V25" s="1309" t="s">
        <v>1114</v>
      </c>
      <c r="W25" s="1309" t="s">
        <v>1114</v>
      </c>
      <c r="X25" s="1309" t="s">
        <v>1114</v>
      </c>
      <c r="Y25" s="1309" t="s">
        <v>1114</v>
      </c>
      <c r="Z25" s="1319" t="s">
        <v>1114</v>
      </c>
      <c r="AA25" s="1309" t="s">
        <v>1114</v>
      </c>
      <c r="AB25" s="1319" t="s">
        <v>1114</v>
      </c>
      <c r="AC25" s="1309" t="s">
        <v>1114</v>
      </c>
      <c r="AD25" s="1309" t="s">
        <v>1114</v>
      </c>
      <c r="AE25" s="1309" t="s">
        <v>1114</v>
      </c>
      <c r="AF25" s="1309" t="s">
        <v>1114</v>
      </c>
      <c r="AG25" s="1309" t="s">
        <v>1114</v>
      </c>
      <c r="AH25" s="1309" t="s">
        <v>1114</v>
      </c>
      <c r="AI25" s="1309" t="s">
        <v>1114</v>
      </c>
      <c r="AJ25" s="1309" t="s">
        <v>1114</v>
      </c>
      <c r="AK25" s="1309" t="s">
        <v>1114</v>
      </c>
      <c r="AL25" s="1309" t="s">
        <v>1114</v>
      </c>
      <c r="AM25" s="1309" t="s">
        <v>1114</v>
      </c>
      <c r="AN25" s="1309" t="s">
        <v>1114</v>
      </c>
      <c r="AO25" s="1309" t="s">
        <v>1114</v>
      </c>
      <c r="AP25" s="1309" t="s">
        <v>1114</v>
      </c>
      <c r="AQ25" s="1309" t="s">
        <v>1114</v>
      </c>
      <c r="AR25" s="1309" t="s">
        <v>1113</v>
      </c>
      <c r="AS25" s="1309" t="s">
        <v>1113</v>
      </c>
      <c r="AT25" s="1309" t="s">
        <v>1113</v>
      </c>
      <c r="AU25" s="1309" t="s">
        <v>1113</v>
      </c>
      <c r="AV25" s="1309" t="s">
        <v>1113</v>
      </c>
      <c r="AW25" s="1309" t="s">
        <v>1113</v>
      </c>
      <c r="AX25" s="1309" t="s">
        <v>1113</v>
      </c>
      <c r="AY25" s="1309" t="s">
        <v>1113</v>
      </c>
      <c r="AZ25" s="1309" t="s">
        <v>1113</v>
      </c>
      <c r="BA25" s="1309" t="s">
        <v>1113</v>
      </c>
      <c r="BB25" s="1326" t="s">
        <v>1113</v>
      </c>
      <c r="BC25" s="1326" t="s">
        <v>1113</v>
      </c>
      <c r="BD25" s="1326" t="s">
        <v>1113</v>
      </c>
      <c r="BE25" s="1326" t="s">
        <v>1113</v>
      </c>
      <c r="BF25" s="1326" t="s">
        <v>1113</v>
      </c>
      <c r="BG25" s="1326" t="s">
        <v>1113</v>
      </c>
      <c r="BH25" s="1326" t="s">
        <v>1113</v>
      </c>
      <c r="BI25" s="1326" t="s">
        <v>1113</v>
      </c>
      <c r="BJ25" s="1326" t="s">
        <v>1113</v>
      </c>
      <c r="BK25" s="1326" t="s">
        <v>1113</v>
      </c>
      <c r="BL25" s="1326" t="s">
        <v>1113</v>
      </c>
      <c r="BM25" s="1326" t="s">
        <v>1113</v>
      </c>
      <c r="BN25" s="1326" t="s">
        <v>1113</v>
      </c>
      <c r="BO25" s="1326" t="s">
        <v>1113</v>
      </c>
      <c r="BP25" s="1326" t="s">
        <v>1113</v>
      </c>
      <c r="BQ25" s="1326" t="s">
        <v>1113</v>
      </c>
      <c r="BR25" s="1326" t="s">
        <v>1112</v>
      </c>
      <c r="BS25" s="1326" t="s">
        <v>1112</v>
      </c>
      <c r="BT25" s="1326" t="s">
        <v>1112</v>
      </c>
      <c r="BU25" s="1326" t="s">
        <v>1112</v>
      </c>
      <c r="BV25" s="1326" t="s">
        <v>1112</v>
      </c>
      <c r="BW25" s="1325" t="s">
        <v>1112</v>
      </c>
      <c r="BX25" s="1325" t="s">
        <v>1112</v>
      </c>
      <c r="BY25" s="1325" t="s">
        <v>1112</v>
      </c>
      <c r="BZ25" s="1325" t="s">
        <v>1112</v>
      </c>
      <c r="CA25" s="1325" t="s">
        <v>1112</v>
      </c>
      <c r="CB25" s="1325" t="s">
        <v>1111</v>
      </c>
      <c r="CC25" s="1325" t="s">
        <v>1111</v>
      </c>
      <c r="CD25" s="1325" t="s">
        <v>1111</v>
      </c>
      <c r="CE25" s="1325" t="s">
        <v>1111</v>
      </c>
      <c r="CF25" s="1325" t="s">
        <v>1111</v>
      </c>
      <c r="CG25" s="1324" t="s">
        <v>1111</v>
      </c>
    </row>
    <row r="26" spans="1:85">
      <c r="A26" s="1313" t="s">
        <v>1110</v>
      </c>
      <c r="B26" s="1309" t="s">
        <v>1109</v>
      </c>
      <c r="C26" s="1309" t="s">
        <v>1109</v>
      </c>
      <c r="D26" s="1309" t="s">
        <v>1109</v>
      </c>
      <c r="E26" s="1309" t="s">
        <v>1109</v>
      </c>
      <c r="F26" s="1309" t="s">
        <v>1109</v>
      </c>
      <c r="G26" s="1309" t="s">
        <v>1109</v>
      </c>
      <c r="H26" s="1309" t="s">
        <v>1109</v>
      </c>
      <c r="I26" s="1309" t="s">
        <v>1109</v>
      </c>
      <c r="J26" s="1309" t="s">
        <v>1109</v>
      </c>
      <c r="K26" s="1309" t="s">
        <v>1109</v>
      </c>
      <c r="L26" s="1309" t="s">
        <v>1108</v>
      </c>
      <c r="M26" s="1309" t="s">
        <v>1108</v>
      </c>
      <c r="N26" s="1309" t="s">
        <v>1108</v>
      </c>
      <c r="O26" s="1309" t="s">
        <v>1107</v>
      </c>
      <c r="P26" s="1309" t="s">
        <v>1107</v>
      </c>
      <c r="Q26" s="1309" t="s">
        <v>1106</v>
      </c>
      <c r="R26" s="1309" t="s">
        <v>1105</v>
      </c>
      <c r="S26" s="1309" t="s">
        <v>1105</v>
      </c>
      <c r="T26" s="1309" t="s">
        <v>1105</v>
      </c>
      <c r="U26" s="1309" t="s">
        <v>1105</v>
      </c>
      <c r="V26" s="1309" t="s">
        <v>1105</v>
      </c>
      <c r="W26" s="1309" t="s">
        <v>1105</v>
      </c>
      <c r="X26" s="1309" t="s">
        <v>1105</v>
      </c>
      <c r="Y26" s="1309" t="s">
        <v>1105</v>
      </c>
      <c r="Z26" s="1319" t="s">
        <v>1105</v>
      </c>
      <c r="AA26" s="1309" t="s">
        <v>1105</v>
      </c>
      <c r="AB26" s="1319" t="s">
        <v>1105</v>
      </c>
      <c r="AC26" s="1309" t="s">
        <v>1105</v>
      </c>
      <c r="AD26" s="1309" t="s">
        <v>1105</v>
      </c>
      <c r="AE26" s="1309" t="s">
        <v>1105</v>
      </c>
      <c r="AF26" s="1309" t="s">
        <v>1105</v>
      </c>
      <c r="AG26" s="1309" t="s">
        <v>1105</v>
      </c>
      <c r="AH26" s="1309" t="s">
        <v>1105</v>
      </c>
      <c r="AI26" s="1309" t="s">
        <v>1105</v>
      </c>
      <c r="AJ26" s="1309" t="s">
        <v>1105</v>
      </c>
      <c r="AK26" s="1309" t="s">
        <v>1105</v>
      </c>
      <c r="AL26" s="1309" t="s">
        <v>1105</v>
      </c>
      <c r="AM26" s="1309" t="s">
        <v>1105</v>
      </c>
      <c r="AN26" s="1309" t="s">
        <v>1105</v>
      </c>
      <c r="AO26" s="1309" t="s">
        <v>1105</v>
      </c>
      <c r="AP26" s="1309" t="s">
        <v>1105</v>
      </c>
      <c r="AQ26" s="1309" t="s">
        <v>1105</v>
      </c>
      <c r="AR26" s="1309" t="s">
        <v>1105</v>
      </c>
      <c r="AS26" s="1309" t="s">
        <v>1105</v>
      </c>
      <c r="AT26" s="1309" t="s">
        <v>1105</v>
      </c>
      <c r="AU26" s="1309" t="s">
        <v>1105</v>
      </c>
      <c r="AV26" s="1309" t="s">
        <v>1105</v>
      </c>
      <c r="AW26" s="1309" t="s">
        <v>1105</v>
      </c>
      <c r="AX26" s="1309" t="s">
        <v>1105</v>
      </c>
      <c r="AY26" s="1309" t="s">
        <v>1105</v>
      </c>
      <c r="AZ26" s="1309" t="s">
        <v>1105</v>
      </c>
      <c r="BA26" s="1309" t="s">
        <v>1105</v>
      </c>
      <c r="BB26" s="1309" t="s">
        <v>1105</v>
      </c>
      <c r="BC26" s="1309" t="s">
        <v>1105</v>
      </c>
      <c r="BD26" s="1309" t="s">
        <v>1105</v>
      </c>
      <c r="BE26" s="1309" t="s">
        <v>1104</v>
      </c>
      <c r="BF26" s="1309" t="s">
        <v>1104</v>
      </c>
      <c r="BG26" s="1309" t="s">
        <v>1104</v>
      </c>
      <c r="BH26" s="1309" t="s">
        <v>1104</v>
      </c>
      <c r="BI26" s="1309" t="s">
        <v>1104</v>
      </c>
      <c r="BJ26" s="1309" t="s">
        <v>1104</v>
      </c>
      <c r="BK26" s="1309" t="s">
        <v>1104</v>
      </c>
      <c r="BL26" s="1309" t="s">
        <v>1104</v>
      </c>
      <c r="BM26" s="1309" t="s">
        <v>1104</v>
      </c>
      <c r="BN26" s="1309" t="s">
        <v>1104</v>
      </c>
      <c r="BO26" s="1309" t="s">
        <v>1104</v>
      </c>
      <c r="BP26" s="1309" t="s">
        <v>1104</v>
      </c>
      <c r="BQ26" s="1309" t="s">
        <v>1103</v>
      </c>
      <c r="BR26" s="1309" t="s">
        <v>1103</v>
      </c>
      <c r="BS26" s="1309" t="s">
        <v>1103</v>
      </c>
      <c r="BT26" s="1309" t="s">
        <v>1102</v>
      </c>
      <c r="BU26" s="1309" t="s">
        <v>1102</v>
      </c>
      <c r="BV26" s="1309" t="s">
        <v>1102</v>
      </c>
      <c r="BW26" s="1309" t="s">
        <v>1102</v>
      </c>
      <c r="BX26" s="1309" t="s">
        <v>1101</v>
      </c>
      <c r="BY26" s="1309" t="s">
        <v>1101</v>
      </c>
      <c r="BZ26" s="1309" t="s">
        <v>1101</v>
      </c>
      <c r="CA26" s="1309" t="s">
        <v>1101</v>
      </c>
      <c r="CB26" s="1309" t="s">
        <v>1100</v>
      </c>
      <c r="CC26" s="1309" t="s">
        <v>1100</v>
      </c>
      <c r="CD26" s="1309" t="s">
        <v>1100</v>
      </c>
      <c r="CE26" s="1309" t="s">
        <v>1100</v>
      </c>
      <c r="CF26" s="1309" t="s">
        <v>1100</v>
      </c>
      <c r="CG26" s="1308" t="s">
        <v>1100</v>
      </c>
    </row>
    <row r="27" spans="1:85">
      <c r="A27" s="1318" t="s">
        <v>1099</v>
      </c>
      <c r="B27" s="1317"/>
      <c r="C27" s="1317"/>
      <c r="D27" s="1317"/>
      <c r="E27" s="1317"/>
      <c r="F27" s="1315"/>
      <c r="G27" s="1315"/>
      <c r="H27" s="1315"/>
      <c r="I27" s="1315"/>
      <c r="J27" s="1315"/>
      <c r="K27" s="1315"/>
      <c r="L27" s="1315"/>
      <c r="M27" s="1315"/>
      <c r="N27" s="1315"/>
      <c r="O27" s="1315"/>
      <c r="P27" s="1315"/>
      <c r="Q27" s="1315"/>
      <c r="R27" s="1315"/>
      <c r="S27" s="1315"/>
      <c r="T27" s="1315"/>
      <c r="U27" s="1315"/>
      <c r="V27" s="1315"/>
      <c r="W27" s="1315"/>
      <c r="X27" s="1315"/>
      <c r="Y27" s="1315"/>
      <c r="Z27" s="1316"/>
      <c r="AA27" s="1315"/>
      <c r="AB27" s="1316"/>
      <c r="AC27" s="1315"/>
      <c r="AD27" s="1315"/>
      <c r="AE27" s="1315"/>
      <c r="AF27" s="1315"/>
      <c r="AG27" s="1315"/>
      <c r="AH27" s="1315"/>
      <c r="AI27" s="1315"/>
      <c r="AJ27" s="1315"/>
      <c r="AK27" s="1315"/>
      <c r="AL27" s="1315"/>
      <c r="AM27" s="1315"/>
      <c r="AN27" s="1315"/>
      <c r="AO27" s="1315"/>
      <c r="AP27" s="1315"/>
      <c r="AQ27" s="1315"/>
      <c r="AR27" s="1315"/>
      <c r="AS27" s="1315"/>
      <c r="AT27" s="1315"/>
      <c r="AU27" s="1315"/>
      <c r="AV27" s="1315"/>
      <c r="AW27" s="1315"/>
      <c r="AX27" s="1315"/>
      <c r="AY27" s="1315"/>
      <c r="AZ27" s="1315"/>
      <c r="BA27" s="1315"/>
      <c r="BB27" s="1315"/>
      <c r="BC27" s="1315"/>
      <c r="BD27" s="1315"/>
      <c r="BE27" s="1315"/>
      <c r="BF27" s="1315"/>
      <c r="BG27" s="1315"/>
      <c r="BH27" s="1315"/>
      <c r="BI27" s="1315"/>
      <c r="BJ27" s="1315"/>
      <c r="BK27" s="1315"/>
      <c r="BL27" s="1315"/>
      <c r="BM27" s="1315"/>
      <c r="BN27" s="1315"/>
      <c r="BO27" s="1315"/>
      <c r="BP27" s="1315"/>
      <c r="BQ27" s="1315"/>
      <c r="BR27" s="1315"/>
      <c r="BS27" s="1315"/>
      <c r="BT27" s="1323"/>
      <c r="BU27" s="1323"/>
      <c r="BV27" s="1323"/>
      <c r="BW27" s="1323"/>
      <c r="BX27" s="1323"/>
      <c r="BY27" s="1323"/>
      <c r="BZ27" s="1323"/>
      <c r="CA27" s="1323"/>
      <c r="CB27" s="1323"/>
      <c r="CC27" s="1323"/>
      <c r="CD27" s="1323"/>
      <c r="CE27" s="1323"/>
      <c r="CF27" s="1315"/>
      <c r="CG27" s="1314"/>
    </row>
    <row r="28" spans="1:85" s="1322" customFormat="1">
      <c r="A28" s="1313" t="s">
        <v>1098</v>
      </c>
      <c r="B28" s="1309">
        <v>3.2654353261213163</v>
      </c>
      <c r="C28" s="1309">
        <v>3.5897992254016362</v>
      </c>
      <c r="D28" s="1309">
        <v>2.6726999999999999</v>
      </c>
      <c r="E28" s="1309">
        <v>2.71</v>
      </c>
      <c r="F28" s="1309">
        <v>4.1268000000000002</v>
      </c>
      <c r="G28" s="1309">
        <v>0.89629999999999999</v>
      </c>
      <c r="H28" s="1309">
        <v>0.75</v>
      </c>
      <c r="I28" s="1309">
        <v>2.7259000000000002</v>
      </c>
      <c r="J28" s="1309">
        <v>2.46</v>
      </c>
      <c r="K28" s="1309">
        <v>0.6364510804822362</v>
      </c>
      <c r="L28" s="1309">
        <v>0.28739999999999999</v>
      </c>
      <c r="M28" s="1309">
        <v>0.39</v>
      </c>
      <c r="N28" s="1309">
        <v>1.1299999999999999</v>
      </c>
      <c r="O28" s="1309">
        <v>2.6753</v>
      </c>
      <c r="P28" s="1309">
        <v>4.8301971251968672</v>
      </c>
      <c r="Q28" s="1309">
        <v>4.4000000000000004</v>
      </c>
      <c r="R28" s="1309">
        <v>4.3062330467845928</v>
      </c>
      <c r="S28" s="1309">
        <v>4.87</v>
      </c>
      <c r="T28" s="1309">
        <v>4.1199000000000003</v>
      </c>
      <c r="U28" s="1309">
        <v>4.53</v>
      </c>
      <c r="V28" s="1309">
        <v>4.1825550203065518</v>
      </c>
      <c r="W28" s="1309">
        <v>2.9626000000000001</v>
      </c>
      <c r="X28" s="1309">
        <v>1.88</v>
      </c>
      <c r="Y28" s="1309">
        <v>1.6778837822512049</v>
      </c>
      <c r="Z28" s="1319">
        <v>1.8590457492096282</v>
      </c>
      <c r="AA28" s="1309">
        <v>1.6787000000000001</v>
      </c>
      <c r="AB28" s="1319">
        <v>1.1969024903247523</v>
      </c>
      <c r="AC28" s="1309">
        <v>2.839016408473598</v>
      </c>
      <c r="AD28" s="1309">
        <v>5.7944945932845968</v>
      </c>
      <c r="AE28" s="1309">
        <v>5.1538275562803166</v>
      </c>
      <c r="AF28" s="1309">
        <v>5.2796798269809431</v>
      </c>
      <c r="AG28" s="1309">
        <v>6.1207865018683529</v>
      </c>
      <c r="AH28" s="1309">
        <v>6.9056876664303326</v>
      </c>
      <c r="AI28" s="1309">
        <v>4.5187192718019418</v>
      </c>
      <c r="AJ28" s="1309">
        <v>1.1887814391479412</v>
      </c>
      <c r="AK28" s="1309">
        <v>1.6882129461871012</v>
      </c>
      <c r="AL28" s="1309">
        <v>4.6173710940626007</v>
      </c>
      <c r="AM28" s="1309">
        <v>2.589154460713186</v>
      </c>
      <c r="AN28" s="1309">
        <v>0.78108827465870911</v>
      </c>
      <c r="AO28" s="1309">
        <v>1.7622490321978828</v>
      </c>
      <c r="AP28" s="1309">
        <v>4.587902172601086</v>
      </c>
      <c r="AQ28" s="1309">
        <v>4.3541351930413725</v>
      </c>
      <c r="AR28" s="1309">
        <v>2.1265040008082443</v>
      </c>
      <c r="AS28" s="1309">
        <v>4.0623203194575632</v>
      </c>
      <c r="AT28" s="1309">
        <v>2.8046806924460426</v>
      </c>
      <c r="AU28" s="1309">
        <v>0.34559453310159571</v>
      </c>
      <c r="AV28" s="1309">
        <v>0.02</v>
      </c>
      <c r="AW28" s="1309">
        <v>8.2701050321366973E-2</v>
      </c>
      <c r="AX28" s="1309">
        <v>0.10538818783282233</v>
      </c>
      <c r="AY28" s="1309">
        <v>0.13902292584665743</v>
      </c>
      <c r="AZ28" s="1309">
        <v>0.10294872021182701</v>
      </c>
      <c r="BA28" s="1309">
        <v>0.14140719079261957</v>
      </c>
      <c r="BB28" s="1309">
        <v>0.57596583943702429</v>
      </c>
      <c r="BC28" s="1309">
        <v>1.2601731088716375</v>
      </c>
      <c r="BD28" s="1309">
        <v>2.0314999999999999</v>
      </c>
      <c r="BE28" s="1309">
        <v>4.12</v>
      </c>
      <c r="BF28" s="1309">
        <v>3.2117112170745541</v>
      </c>
      <c r="BG28" s="1309">
        <v>4.1223589310193738</v>
      </c>
      <c r="BH28" s="1309">
        <v>2.13</v>
      </c>
      <c r="BI28" s="1309">
        <v>4.75</v>
      </c>
      <c r="BJ28" s="1309">
        <v>4.9520318446043641</v>
      </c>
      <c r="BK28" s="1309">
        <v>4.9594291149276666</v>
      </c>
      <c r="BL28" s="1309">
        <v>4.9612328980109206</v>
      </c>
      <c r="BM28" s="1309">
        <v>4.76</v>
      </c>
      <c r="BN28" s="1309">
        <v>4.78</v>
      </c>
      <c r="BO28" s="1309">
        <v>6.56</v>
      </c>
      <c r="BP28" s="1309">
        <v>6.99</v>
      </c>
      <c r="BQ28" s="1309">
        <v>6.99</v>
      </c>
      <c r="BR28" s="1309">
        <v>7.01</v>
      </c>
      <c r="BS28" s="1309">
        <v>6.992068185213566</v>
      </c>
      <c r="BT28" s="1309">
        <v>8.0218625338168916</v>
      </c>
      <c r="BU28" s="1309">
        <v>8.5</v>
      </c>
      <c r="BV28" s="1309">
        <v>8.4970646521399953</v>
      </c>
      <c r="BW28" s="1309">
        <v>8.4970646521399953</v>
      </c>
      <c r="BX28" s="1309">
        <v>7.9621780291429545</v>
      </c>
      <c r="BY28" s="1309">
        <v>7.484409518586796</v>
      </c>
      <c r="BZ28" s="1309">
        <v>5.2752339108489279</v>
      </c>
      <c r="CA28" s="1309">
        <v>7.18249157995945</v>
      </c>
      <c r="CB28" s="1309">
        <v>7.0045953445280329</v>
      </c>
      <c r="CC28" s="1309">
        <v>7.0060844845420061</v>
      </c>
      <c r="CD28" s="1309">
        <v>6.6758262141521287</v>
      </c>
      <c r="CE28" s="1309">
        <v>2.9822601805987938</v>
      </c>
      <c r="CF28" s="1309">
        <v>5.9074263443659092</v>
      </c>
      <c r="CG28" s="1308">
        <v>5.8636707603162321</v>
      </c>
    </row>
    <row r="29" spans="1:85">
      <c r="A29" s="1313" t="s">
        <v>1095</v>
      </c>
      <c r="B29" s="1309">
        <v>3.3</v>
      </c>
      <c r="C29" s="1309">
        <v>3.46</v>
      </c>
      <c r="D29" s="1309">
        <v>3.74</v>
      </c>
      <c r="E29" s="1309">
        <v>3.98</v>
      </c>
      <c r="F29" s="1309">
        <v>4.7</v>
      </c>
      <c r="G29" s="1309">
        <v>5.04</v>
      </c>
      <c r="H29" s="1309">
        <v>5.0843628028065915</v>
      </c>
      <c r="I29" s="1309">
        <v>5.51</v>
      </c>
      <c r="J29" s="1309">
        <v>5.91</v>
      </c>
      <c r="K29" s="1309">
        <v>6.15</v>
      </c>
      <c r="L29" s="1309">
        <v>6.25</v>
      </c>
      <c r="M29" s="1309">
        <v>6.19</v>
      </c>
      <c r="N29" s="1309">
        <v>6.17</v>
      </c>
      <c r="O29" s="1309">
        <v>6.1</v>
      </c>
      <c r="P29" s="1309">
        <v>6.17</v>
      </c>
      <c r="Q29" s="1309">
        <v>6.21</v>
      </c>
      <c r="R29" s="1309">
        <v>6.38</v>
      </c>
      <c r="S29" s="1309">
        <v>6.45</v>
      </c>
      <c r="T29" s="1309">
        <v>6.64</v>
      </c>
      <c r="U29" s="1309">
        <v>6.6100840639480261</v>
      </c>
      <c r="V29" s="1309">
        <v>6.61</v>
      </c>
      <c r="W29" s="1310">
        <v>6.49</v>
      </c>
      <c r="X29" s="1310">
        <v>6.3993076371430346</v>
      </c>
      <c r="Y29" s="1310">
        <v>6.3</v>
      </c>
      <c r="Z29" s="1311">
        <v>6.57</v>
      </c>
      <c r="AA29" s="1310">
        <v>6.61</v>
      </c>
      <c r="AB29" s="1311">
        <v>6.6161021257179744</v>
      </c>
      <c r="AC29" s="1310">
        <v>6.72</v>
      </c>
      <c r="AD29" s="1310">
        <v>6.67</v>
      </c>
      <c r="AE29" s="1310">
        <v>6.6185755122047922</v>
      </c>
      <c r="AF29" s="1310">
        <v>6.6710907987025889</v>
      </c>
      <c r="AG29" s="1310">
        <v>6.67</v>
      </c>
      <c r="AH29" s="1310">
        <v>6.6352719667952442</v>
      </c>
      <c r="AI29" s="1310">
        <v>6.60176688176995</v>
      </c>
      <c r="AJ29" s="1310">
        <v>6.7657105159902322</v>
      </c>
      <c r="AK29" s="1310">
        <v>6.7969344556380094</v>
      </c>
      <c r="AL29" s="1310">
        <v>6.7528365303814386</v>
      </c>
      <c r="AM29" s="1310">
        <v>6.812104227644717</v>
      </c>
      <c r="AN29" s="1310">
        <v>6.7990752801041694</v>
      </c>
      <c r="AO29" s="1310">
        <v>6.786162197889281</v>
      </c>
      <c r="AP29" s="1310">
        <v>6.7800412401803731</v>
      </c>
      <c r="AQ29" s="1310">
        <v>6.7732241274743972</v>
      </c>
      <c r="AR29" s="1310">
        <v>6.7445847855517354</v>
      </c>
      <c r="AS29" s="1310">
        <v>6.4431100717597527</v>
      </c>
      <c r="AT29" s="1310">
        <v>6.1706504902350536</v>
      </c>
      <c r="AU29" s="1310">
        <v>6.0117202188965875</v>
      </c>
      <c r="AV29" s="1310">
        <v>5.7671504362585431</v>
      </c>
      <c r="AW29" s="1310">
        <v>5.605723681566924</v>
      </c>
      <c r="AX29" s="1310">
        <v>5.4485346781296711</v>
      </c>
      <c r="AY29" s="1310">
        <v>5.3083686809997035</v>
      </c>
      <c r="AZ29" s="1310">
        <v>5.1433643034573233</v>
      </c>
      <c r="BA29" s="1310">
        <v>5.000981577404195</v>
      </c>
      <c r="BB29" s="1309">
        <v>4.8643516895826258</v>
      </c>
      <c r="BC29" s="1309">
        <v>4.7646465856273448</v>
      </c>
      <c r="BD29" s="1309">
        <v>4.79</v>
      </c>
      <c r="BE29" s="1309">
        <v>4.8099999999999996</v>
      </c>
      <c r="BF29" s="1309">
        <v>4.72</v>
      </c>
      <c r="BG29" s="1309">
        <v>4.6500000000000004</v>
      </c>
      <c r="BH29" s="1309">
        <v>4.76</v>
      </c>
      <c r="BI29" s="1309">
        <v>4.92</v>
      </c>
      <c r="BJ29" s="1309">
        <v>5.4272512703314533</v>
      </c>
      <c r="BK29" s="1309">
        <v>5.8</v>
      </c>
      <c r="BL29" s="1309">
        <v>6.2406371789029338</v>
      </c>
      <c r="BM29" s="1309">
        <v>6.3672618620484949</v>
      </c>
      <c r="BN29" s="1309">
        <v>6.49</v>
      </c>
      <c r="BO29" s="1309">
        <v>6.93</v>
      </c>
      <c r="BP29" s="1309">
        <v>7.11</v>
      </c>
      <c r="BQ29" s="1309">
        <v>7.25</v>
      </c>
      <c r="BR29" s="1309">
        <v>7.34</v>
      </c>
      <c r="BS29" s="1309">
        <v>7.4065960507324</v>
      </c>
      <c r="BT29" s="1309">
        <v>7.6373473426779883</v>
      </c>
      <c r="BU29" s="1309">
        <v>7.8057588495833068</v>
      </c>
      <c r="BV29" s="1309">
        <v>8.1564657988665061</v>
      </c>
      <c r="BW29" s="1309">
        <v>8.3195105687519515</v>
      </c>
      <c r="BX29" s="1309">
        <v>8.4596475239991538</v>
      </c>
      <c r="BY29" s="1309">
        <v>8.5077644149471325</v>
      </c>
      <c r="BZ29" s="1310">
        <v>8.4057994980988742</v>
      </c>
      <c r="CA29" s="1309">
        <v>8.3745465808195618</v>
      </c>
      <c r="CB29" s="1309">
        <v>8.2623320480725457</v>
      </c>
      <c r="CC29" s="1309">
        <v>8.0835413762715014</v>
      </c>
      <c r="CD29" s="1309">
        <v>7.9935794016801145</v>
      </c>
      <c r="CE29" s="1309">
        <v>7.8602755862174645</v>
      </c>
      <c r="CF29" s="1309">
        <v>8.0049743526081194</v>
      </c>
      <c r="CG29" s="1308">
        <v>8.0629580350105545</v>
      </c>
    </row>
    <row r="30" spans="1:85">
      <c r="A30" s="1313" t="s">
        <v>1094</v>
      </c>
      <c r="B30" s="1309">
        <v>8.6199999999999992</v>
      </c>
      <c r="C30" s="1309">
        <v>8.8800000000000008</v>
      </c>
      <c r="D30" s="1309">
        <v>9.11</v>
      </c>
      <c r="E30" s="1309">
        <v>9.31</v>
      </c>
      <c r="F30" s="1309">
        <v>10.119999999999999</v>
      </c>
      <c r="G30" s="1309">
        <v>10.6</v>
      </c>
      <c r="H30" s="1309">
        <v>10.768996824709188</v>
      </c>
      <c r="I30" s="1309">
        <v>10.69</v>
      </c>
      <c r="J30" s="1309">
        <v>11.29</v>
      </c>
      <c r="K30" s="1309">
        <v>11.33</v>
      </c>
      <c r="L30" s="1309">
        <v>11.68</v>
      </c>
      <c r="M30" s="1309">
        <v>11.78</v>
      </c>
      <c r="N30" s="1309">
        <v>11.1</v>
      </c>
      <c r="O30" s="1321">
        <v>11.64</v>
      </c>
      <c r="P30" s="1321">
        <v>11.25</v>
      </c>
      <c r="Q30" s="1321">
        <v>11.79</v>
      </c>
      <c r="R30" s="1321">
        <v>11.9</v>
      </c>
      <c r="S30" s="1309">
        <v>11.96</v>
      </c>
      <c r="T30" s="1309">
        <v>12.1</v>
      </c>
      <c r="U30" s="1309">
        <v>12.317973192508507</v>
      </c>
      <c r="V30" s="1309">
        <v>12.42</v>
      </c>
      <c r="W30" s="1310">
        <v>12.47</v>
      </c>
      <c r="X30" s="1310">
        <v>12.474039051717256</v>
      </c>
      <c r="Y30" s="1310">
        <v>12.31</v>
      </c>
      <c r="Z30" s="1311">
        <v>12.26</v>
      </c>
      <c r="AA30" s="1310">
        <v>12.26</v>
      </c>
      <c r="AB30" s="1311">
        <v>12.322112864374549</v>
      </c>
      <c r="AC30" s="1310">
        <v>12.29</v>
      </c>
      <c r="AD30" s="1310">
        <v>12.34</v>
      </c>
      <c r="AE30" s="1310">
        <v>12.331042666436183</v>
      </c>
      <c r="AF30" s="1310">
        <v>12.275943576148686</v>
      </c>
      <c r="AG30" s="1310">
        <v>12.23</v>
      </c>
      <c r="AH30" s="1310">
        <v>12.199304661279438</v>
      </c>
      <c r="AI30" s="1310">
        <v>12.134092700177552</v>
      </c>
      <c r="AJ30" s="1310">
        <v>12.084038186426156</v>
      </c>
      <c r="AK30" s="1310">
        <v>11.965903360305679</v>
      </c>
      <c r="AL30" s="1310">
        <v>11.98479244278075</v>
      </c>
      <c r="AM30" s="1310">
        <v>12.073929961045465</v>
      </c>
      <c r="AN30" s="1310">
        <v>11.932860907827484</v>
      </c>
      <c r="AO30" s="1310">
        <v>11.938543027385922</v>
      </c>
      <c r="AP30" s="1310">
        <v>11.93890115549449</v>
      </c>
      <c r="AQ30" s="1310">
        <v>11.795105403448739</v>
      </c>
      <c r="AR30" s="1310">
        <v>11.771392780728133</v>
      </c>
      <c r="AS30" s="1310">
        <v>10.987853651584457</v>
      </c>
      <c r="AT30" s="1310">
        <v>10.426250629386633</v>
      </c>
      <c r="AU30" s="1310">
        <v>10.109165203675886</v>
      </c>
      <c r="AV30" s="1310">
        <v>10.466635724383908</v>
      </c>
      <c r="AW30" s="1310">
        <v>10.178098954428284</v>
      </c>
      <c r="AX30" s="1310">
        <v>9.8318649812907015</v>
      </c>
      <c r="AY30" s="1310">
        <v>9.517731632300432</v>
      </c>
      <c r="AZ30" s="1310">
        <v>9.3697289946410578</v>
      </c>
      <c r="BA30" s="1310">
        <v>9.0942202201108095</v>
      </c>
      <c r="BB30" s="1309">
        <v>8.8912745435893399</v>
      </c>
      <c r="BC30" s="1309">
        <v>8.7276050942080641</v>
      </c>
      <c r="BD30" s="1309">
        <v>8.61</v>
      </c>
      <c r="BE30" s="1309">
        <v>8.5299999999999994</v>
      </c>
      <c r="BF30" s="1309">
        <v>8.4600000000000009</v>
      </c>
      <c r="BG30" s="1309">
        <v>8.4600000000000009</v>
      </c>
      <c r="BH30" s="1309">
        <v>8.48</v>
      </c>
      <c r="BI30" s="1309">
        <v>8.57</v>
      </c>
      <c r="BJ30" s="1309">
        <v>8.69</v>
      </c>
      <c r="BK30" s="1309">
        <v>9.02</v>
      </c>
      <c r="BL30" s="1309">
        <v>9.2931225909120396</v>
      </c>
      <c r="BM30" s="1309">
        <v>9.4402244568434135</v>
      </c>
      <c r="BN30" s="1309">
        <v>10.31</v>
      </c>
      <c r="BO30" s="1309">
        <v>10.6</v>
      </c>
      <c r="BP30" s="1309">
        <v>10.78</v>
      </c>
      <c r="BQ30" s="1309">
        <v>11.42</v>
      </c>
      <c r="BR30" s="1309">
        <v>11.54</v>
      </c>
      <c r="BS30" s="1309">
        <v>11.620299693912473</v>
      </c>
      <c r="BT30" s="1309">
        <v>11.9352313050618</v>
      </c>
      <c r="BU30" s="1309">
        <v>12.060672464651923</v>
      </c>
      <c r="BV30" s="1309">
        <v>12.186941726100326</v>
      </c>
      <c r="BW30" s="1309">
        <v>12.649630175408365</v>
      </c>
      <c r="BX30" s="1309">
        <v>12.735165389766548</v>
      </c>
      <c r="BY30" s="1309">
        <v>12.78585747325813</v>
      </c>
      <c r="BZ30" s="1310">
        <v>13.0333481903709</v>
      </c>
      <c r="CA30" s="1309">
        <v>13.034284933532549</v>
      </c>
      <c r="CB30" s="1309">
        <v>12.839437652453611</v>
      </c>
      <c r="CC30" s="1309">
        <v>12.649870217159112</v>
      </c>
      <c r="CD30" s="1309">
        <v>12.534739692054348</v>
      </c>
      <c r="CE30" s="1309">
        <v>12.2968211469067</v>
      </c>
      <c r="CF30" s="1309">
        <v>12.243697262021449</v>
      </c>
      <c r="CG30" s="1308">
        <v>12.234427425431878</v>
      </c>
    </row>
    <row r="31" spans="1:85" ht="16.2" thickBot="1">
      <c r="A31" s="1313" t="s">
        <v>1093</v>
      </c>
      <c r="B31" s="1320">
        <v>6.43</v>
      </c>
      <c r="C31" s="1320">
        <v>6.55</v>
      </c>
      <c r="D31" s="1320">
        <v>6.78</v>
      </c>
      <c r="E31" s="1320">
        <v>7.1</v>
      </c>
      <c r="F31" s="1320">
        <v>7.8</v>
      </c>
      <c r="G31" s="1320">
        <v>8.3000000000000007</v>
      </c>
      <c r="H31" s="1320">
        <v>8.6</v>
      </c>
      <c r="I31" s="1320">
        <v>9</v>
      </c>
      <c r="J31" s="1320">
        <v>9.4</v>
      </c>
      <c r="K31" s="1320">
        <v>9.89</v>
      </c>
      <c r="L31" s="1320">
        <v>9.67</v>
      </c>
      <c r="M31" s="1320">
        <v>10.130000000000001</v>
      </c>
      <c r="N31" s="1320">
        <v>10.08</v>
      </c>
      <c r="O31" s="1320">
        <v>10.11</v>
      </c>
      <c r="P31" s="1320">
        <v>9.8699999999999992</v>
      </c>
      <c r="Q31" s="1320">
        <v>9.94</v>
      </c>
      <c r="R31" s="1320">
        <v>10.19</v>
      </c>
      <c r="S31" s="1320">
        <v>10.36</v>
      </c>
      <c r="T31" s="1320">
        <v>10.4</v>
      </c>
      <c r="U31" s="1320">
        <v>10.32</v>
      </c>
      <c r="V31" s="1320">
        <v>10.41</v>
      </c>
      <c r="W31" s="1310">
        <v>10.47</v>
      </c>
      <c r="X31" s="1310">
        <v>10.119999999999999</v>
      </c>
      <c r="Y31" s="1310">
        <v>10.029999999999999</v>
      </c>
      <c r="Z31" s="1311">
        <v>10.23</v>
      </c>
      <c r="AA31" s="1310">
        <v>10.210000000000001</v>
      </c>
      <c r="AB31" s="1311">
        <v>10.3</v>
      </c>
      <c r="AC31" s="1310">
        <v>9.8000000000000007</v>
      </c>
      <c r="AD31" s="1310">
        <v>9.69</v>
      </c>
      <c r="AE31" s="1310">
        <v>9.65</v>
      </c>
      <c r="AF31" s="1310">
        <v>9.64</v>
      </c>
      <c r="AG31" s="1310">
        <v>9.5894974304395255</v>
      </c>
      <c r="AH31" s="1310">
        <v>9.4796379999999996</v>
      </c>
      <c r="AI31" s="1310">
        <v>9.5652932561843897</v>
      </c>
      <c r="AJ31" s="1310">
        <v>9.4547594819898606</v>
      </c>
      <c r="AK31" s="1310">
        <v>9.5279797654207865</v>
      </c>
      <c r="AL31" s="1310">
        <v>9.5638687499999993</v>
      </c>
      <c r="AM31" s="1310">
        <v>9.5</v>
      </c>
      <c r="AN31" s="1310">
        <v>9.4647699060531565</v>
      </c>
      <c r="AO31" s="1310">
        <v>9.4327912959906328</v>
      </c>
      <c r="AP31" s="1310">
        <v>9.4531177329610987</v>
      </c>
      <c r="AQ31" s="1310">
        <v>9.4520602603713133</v>
      </c>
      <c r="AR31" s="1310">
        <v>9.3605305329798512</v>
      </c>
      <c r="AS31" s="1310">
        <v>8.9575083042526007</v>
      </c>
      <c r="AT31" s="1310">
        <v>8.6625455891258891</v>
      </c>
      <c r="AU31" s="1310">
        <v>8.5048589199702214</v>
      </c>
      <c r="AV31" s="1310">
        <v>8.0839937488962672</v>
      </c>
      <c r="AW31" s="1310">
        <v>7.8336111428311135</v>
      </c>
      <c r="AX31" s="1310">
        <v>7.7349848742244127</v>
      </c>
      <c r="AY31" s="1310">
        <v>7.5651528590317003</v>
      </c>
      <c r="AZ31" s="1310">
        <v>7.3632620325038927</v>
      </c>
      <c r="BA31" s="1310">
        <v>7.18</v>
      </c>
      <c r="BB31" s="1309">
        <v>6.9718357360598722</v>
      </c>
      <c r="BC31" s="1309">
        <v>6.84</v>
      </c>
      <c r="BD31" s="1309">
        <v>6.9</v>
      </c>
      <c r="BE31" s="1309">
        <v>6.83</v>
      </c>
      <c r="BF31" s="1309">
        <v>6.66</v>
      </c>
      <c r="BG31" s="1309">
        <v>6.66</v>
      </c>
      <c r="BH31" s="1309">
        <v>6.71</v>
      </c>
      <c r="BI31" s="1309">
        <v>6.89</v>
      </c>
      <c r="BJ31" s="1309">
        <v>7.5702518351583477</v>
      </c>
      <c r="BK31" s="1309">
        <v>7.82</v>
      </c>
      <c r="BL31" s="1309">
        <v>8.246662922188067</v>
      </c>
      <c r="BM31" s="1309">
        <v>8.4249284549153085</v>
      </c>
      <c r="BN31" s="1309">
        <v>8.5299999999999994</v>
      </c>
      <c r="BO31" s="1309">
        <v>8.98</v>
      </c>
      <c r="BP31" s="1309">
        <v>9.17</v>
      </c>
      <c r="BQ31" s="1309">
        <v>9.3000000000000007</v>
      </c>
      <c r="BR31" s="1309">
        <v>9.39</v>
      </c>
      <c r="BS31" s="1309">
        <v>9.5417696777585999</v>
      </c>
      <c r="BT31" s="1309">
        <v>9.716983741172184</v>
      </c>
      <c r="BU31" s="1309">
        <v>10.005106428718225</v>
      </c>
      <c r="BV31" s="1309">
        <v>10.344957282097605</v>
      </c>
      <c r="BW31" s="1309">
        <v>10.597351812859308</v>
      </c>
      <c r="BX31" s="1309">
        <v>10.693651046404524</v>
      </c>
      <c r="BY31" s="1309">
        <v>10.913824406250901</v>
      </c>
      <c r="BZ31" s="1310">
        <v>10.724862279815689</v>
      </c>
      <c r="CA31" s="1309">
        <v>10.637530583279201</v>
      </c>
      <c r="CB31" s="1309">
        <v>10.479652097888163</v>
      </c>
      <c r="CC31" s="1309">
        <v>10.274045903906298</v>
      </c>
      <c r="CD31" s="1309">
        <v>10.182070387705506</v>
      </c>
      <c r="CE31" s="1309">
        <v>10.025933752681521</v>
      </c>
      <c r="CF31" s="1309">
        <v>10.108775285196501</v>
      </c>
      <c r="CG31" s="1308">
        <v>10.144591341771251</v>
      </c>
    </row>
    <row r="32" spans="1:85" ht="16.2" thickTop="1">
      <c r="A32" s="1318" t="s">
        <v>1097</v>
      </c>
      <c r="B32" s="1317"/>
      <c r="C32" s="1317"/>
      <c r="D32" s="1317"/>
      <c r="E32" s="1317"/>
      <c r="F32" s="1315"/>
      <c r="G32" s="1315"/>
      <c r="H32" s="1315"/>
      <c r="I32" s="1315"/>
      <c r="J32" s="1315"/>
      <c r="K32" s="1315"/>
      <c r="L32" s="1315"/>
      <c r="M32" s="1315"/>
      <c r="N32" s="1315"/>
      <c r="O32" s="1315"/>
      <c r="P32" s="1315"/>
      <c r="Q32" s="1315"/>
      <c r="R32" s="1315"/>
      <c r="S32" s="1315"/>
      <c r="T32" s="1315"/>
      <c r="U32" s="1315"/>
      <c r="V32" s="1315"/>
      <c r="W32" s="1315"/>
      <c r="X32" s="1315"/>
      <c r="Y32" s="1315"/>
      <c r="Z32" s="1316"/>
      <c r="AA32" s="1315"/>
      <c r="AB32" s="1316"/>
      <c r="AC32" s="1315"/>
      <c r="AD32" s="1315"/>
      <c r="AE32" s="1315"/>
      <c r="AF32" s="1315"/>
      <c r="AG32" s="1315"/>
      <c r="AH32" s="1315"/>
      <c r="AI32" s="1315"/>
      <c r="AJ32" s="1315"/>
      <c r="AK32" s="1315"/>
      <c r="AL32" s="1315"/>
      <c r="AM32" s="1315"/>
      <c r="AN32" s="1315"/>
      <c r="AO32" s="1315"/>
      <c r="AP32" s="1315"/>
      <c r="AQ32" s="1315"/>
      <c r="AR32" s="1315"/>
      <c r="AS32" s="1315"/>
      <c r="AT32" s="1315"/>
      <c r="AU32" s="1315"/>
      <c r="AV32" s="1315"/>
      <c r="AW32" s="1315"/>
      <c r="AX32" s="1315"/>
      <c r="AY32" s="1315"/>
      <c r="AZ32" s="1315"/>
      <c r="BA32" s="1315"/>
      <c r="BB32" s="1315"/>
      <c r="BC32" s="1315"/>
      <c r="BD32" s="1315"/>
      <c r="BE32" s="1315"/>
      <c r="BF32" s="1315"/>
      <c r="BG32" s="1315"/>
      <c r="BH32" s="1315"/>
      <c r="BI32" s="1315"/>
      <c r="BJ32" s="1315"/>
      <c r="BK32" s="1315"/>
      <c r="BL32" s="1315"/>
      <c r="BM32" s="1315"/>
      <c r="BN32" s="1315"/>
      <c r="BO32" s="1315"/>
      <c r="BP32" s="1315"/>
      <c r="BQ32" s="1315"/>
      <c r="BR32" s="1315"/>
      <c r="BS32" s="1315"/>
      <c r="BT32" s="1315"/>
      <c r="BU32" s="1315"/>
      <c r="BV32" s="1315"/>
      <c r="BW32" s="1315"/>
      <c r="BX32" s="1315"/>
      <c r="BY32" s="1315"/>
      <c r="BZ32" s="1315"/>
      <c r="CA32" s="1315"/>
      <c r="CB32" s="1315"/>
      <c r="CC32" s="1315"/>
      <c r="CD32" s="1315"/>
      <c r="CE32" s="1315"/>
      <c r="CF32" s="1315"/>
      <c r="CG32" s="1314"/>
    </row>
    <row r="33" spans="1:85">
      <c r="A33" s="1313" t="s">
        <v>1095</v>
      </c>
      <c r="B33" s="1312"/>
      <c r="C33" s="1312"/>
      <c r="D33" s="1312"/>
      <c r="E33" s="1312"/>
      <c r="F33" s="1312"/>
      <c r="G33" s="1312"/>
      <c r="H33" s="1312"/>
      <c r="I33" s="1312"/>
      <c r="J33" s="1312"/>
      <c r="K33" s="1312"/>
      <c r="L33" s="1312"/>
      <c r="M33" s="1312"/>
      <c r="N33" s="1312"/>
      <c r="O33" s="1312"/>
      <c r="P33" s="1312"/>
      <c r="Q33" s="1312"/>
      <c r="R33" s="1312"/>
      <c r="S33" s="1312"/>
      <c r="T33" s="1312"/>
      <c r="U33" s="1312"/>
      <c r="V33" s="1312"/>
      <c r="W33" s="1309"/>
      <c r="X33" s="1309"/>
      <c r="Y33" s="1309"/>
      <c r="Z33" s="1319"/>
      <c r="AA33" s="1309"/>
      <c r="AB33" s="1319"/>
      <c r="AC33" s="1309"/>
      <c r="AD33" s="1309"/>
      <c r="AE33" s="1309"/>
      <c r="AF33" s="1309"/>
      <c r="AG33" s="1309"/>
      <c r="AH33" s="1309"/>
      <c r="AI33" s="1309"/>
      <c r="AJ33" s="1309"/>
      <c r="AK33" s="1309"/>
      <c r="AL33" s="1309"/>
      <c r="AM33" s="1309"/>
      <c r="AN33" s="1309"/>
      <c r="AO33" s="1309"/>
      <c r="AP33" s="1309"/>
      <c r="AQ33" s="1309"/>
      <c r="AR33" s="1309"/>
      <c r="AS33" s="1309"/>
      <c r="AT33" s="1309"/>
      <c r="AU33" s="1309"/>
      <c r="AV33" s="1309"/>
      <c r="AW33" s="1309"/>
      <c r="AX33" s="1309"/>
      <c r="AY33" s="1309"/>
      <c r="AZ33" s="1309"/>
      <c r="BA33" s="1309"/>
      <c r="BB33" s="1309"/>
      <c r="BC33" s="1309"/>
      <c r="BD33" s="1309"/>
      <c r="BE33" s="1309"/>
      <c r="BF33" s="1309"/>
      <c r="BG33" s="1309"/>
      <c r="BH33" s="1309"/>
      <c r="BI33" s="1309"/>
      <c r="BJ33" s="1309"/>
      <c r="BK33" s="1309"/>
      <c r="BL33" s="1309"/>
      <c r="BM33" s="1309"/>
      <c r="BN33" s="1309"/>
      <c r="BO33" s="1309"/>
      <c r="BP33" s="1309"/>
      <c r="BQ33" s="1309"/>
      <c r="BR33" s="1309"/>
      <c r="BS33" s="1309"/>
      <c r="BT33" s="1309"/>
      <c r="BU33" s="1309"/>
      <c r="BV33" s="1309"/>
      <c r="BW33" s="1309"/>
      <c r="BX33" s="1309"/>
      <c r="BY33" s="1309"/>
      <c r="BZ33" s="1309"/>
      <c r="CA33" s="1309"/>
      <c r="CB33" s="1309"/>
      <c r="CC33" s="1309"/>
      <c r="CD33" s="1309"/>
      <c r="CE33" s="1309"/>
      <c r="CF33" s="1309">
        <v>9.2839196853919717</v>
      </c>
      <c r="CG33" s="1308">
        <v>9.4274945226523297</v>
      </c>
    </row>
    <row r="34" spans="1:85">
      <c r="A34" s="1313" t="s">
        <v>1094</v>
      </c>
      <c r="B34" s="1312"/>
      <c r="C34" s="1312"/>
      <c r="D34" s="1312"/>
      <c r="E34" s="1312"/>
      <c r="F34" s="1312"/>
      <c r="G34" s="1312"/>
      <c r="H34" s="1312"/>
      <c r="I34" s="1312"/>
      <c r="J34" s="1312"/>
      <c r="K34" s="1312"/>
      <c r="L34" s="1312"/>
      <c r="M34" s="1312"/>
      <c r="N34" s="1312"/>
      <c r="O34" s="1312"/>
      <c r="P34" s="1312"/>
      <c r="Q34" s="1312"/>
      <c r="R34" s="1312"/>
      <c r="S34" s="1312"/>
      <c r="T34" s="1312"/>
      <c r="U34" s="1312"/>
      <c r="V34" s="1312"/>
      <c r="W34" s="1310"/>
      <c r="X34" s="1310"/>
      <c r="Y34" s="1310"/>
      <c r="Z34" s="1311"/>
      <c r="AA34" s="1310"/>
      <c r="AB34" s="1311"/>
      <c r="AC34" s="1310"/>
      <c r="AD34" s="1310"/>
      <c r="AE34" s="1310"/>
      <c r="AF34" s="1310"/>
      <c r="AG34" s="1310"/>
      <c r="AH34" s="1310"/>
      <c r="AI34" s="1310"/>
      <c r="AJ34" s="1310"/>
      <c r="AK34" s="1310"/>
      <c r="AL34" s="1310"/>
      <c r="AM34" s="1310"/>
      <c r="AN34" s="1310"/>
      <c r="AO34" s="1310"/>
      <c r="AP34" s="1310"/>
      <c r="AQ34" s="1310"/>
      <c r="AR34" s="1310"/>
      <c r="AS34" s="1310"/>
      <c r="AT34" s="1310"/>
      <c r="AU34" s="1310"/>
      <c r="AV34" s="1310"/>
      <c r="AW34" s="1310"/>
      <c r="AX34" s="1310"/>
      <c r="AY34" s="1310"/>
      <c r="AZ34" s="1310"/>
      <c r="BA34" s="1310"/>
      <c r="BB34" s="1309"/>
      <c r="BC34" s="1309"/>
      <c r="BD34" s="1309"/>
      <c r="BE34" s="1309"/>
      <c r="BF34" s="1309"/>
      <c r="BG34" s="1309"/>
      <c r="BH34" s="1309"/>
      <c r="BI34" s="1309"/>
      <c r="BJ34" s="1309"/>
      <c r="BK34" s="1309"/>
      <c r="BL34" s="1309"/>
      <c r="BM34" s="1309"/>
      <c r="BN34" s="1309"/>
      <c r="BO34" s="1309"/>
      <c r="BP34" s="1309"/>
      <c r="BQ34" s="1309"/>
      <c r="BR34" s="1309"/>
      <c r="BS34" s="1309"/>
      <c r="BT34" s="1309"/>
      <c r="BU34" s="1309"/>
      <c r="BV34" s="1309"/>
      <c r="BW34" s="1309"/>
      <c r="BX34" s="1309"/>
      <c r="BY34" s="1309"/>
      <c r="BZ34" s="1310"/>
      <c r="CA34" s="1309"/>
      <c r="CB34" s="1309"/>
      <c r="CC34" s="1309"/>
      <c r="CD34" s="1309"/>
      <c r="CE34" s="1309"/>
      <c r="CF34" s="1309">
        <v>13.882522727852981</v>
      </c>
      <c r="CG34" s="1308">
        <v>13.992257702470644</v>
      </c>
    </row>
    <row r="35" spans="1:85">
      <c r="A35" s="1313" t="s">
        <v>1093</v>
      </c>
      <c r="B35" s="1312"/>
      <c r="C35" s="1312"/>
      <c r="D35" s="1312"/>
      <c r="E35" s="1312"/>
      <c r="F35" s="1312"/>
      <c r="G35" s="1312"/>
      <c r="H35" s="1312"/>
      <c r="I35" s="1312"/>
      <c r="J35" s="1312"/>
      <c r="K35" s="1312"/>
      <c r="L35" s="1312"/>
      <c r="M35" s="1312"/>
      <c r="N35" s="1312"/>
      <c r="O35" s="1312"/>
      <c r="P35" s="1312"/>
      <c r="Q35" s="1312"/>
      <c r="R35" s="1312"/>
      <c r="S35" s="1312"/>
      <c r="T35" s="1312"/>
      <c r="U35" s="1312"/>
      <c r="V35" s="1312"/>
      <c r="W35" s="1310"/>
      <c r="X35" s="1310"/>
      <c r="Y35" s="1310"/>
      <c r="Z35" s="1311"/>
      <c r="AA35" s="1310"/>
      <c r="AB35" s="1311"/>
      <c r="AC35" s="1310"/>
      <c r="AD35" s="1310"/>
      <c r="AE35" s="1310"/>
      <c r="AF35" s="1310"/>
      <c r="AG35" s="1310"/>
      <c r="AH35" s="1310"/>
      <c r="AI35" s="1310"/>
      <c r="AJ35" s="1310"/>
      <c r="AK35" s="1310"/>
      <c r="AL35" s="1310"/>
      <c r="AM35" s="1310"/>
      <c r="AN35" s="1310"/>
      <c r="AO35" s="1310"/>
      <c r="AP35" s="1310"/>
      <c r="AQ35" s="1310"/>
      <c r="AR35" s="1310"/>
      <c r="AS35" s="1310"/>
      <c r="AT35" s="1310"/>
      <c r="AU35" s="1310"/>
      <c r="AV35" s="1310"/>
      <c r="AW35" s="1310"/>
      <c r="AX35" s="1310"/>
      <c r="AY35" s="1310"/>
      <c r="AZ35" s="1310"/>
      <c r="BA35" s="1310"/>
      <c r="BB35" s="1309"/>
      <c r="BC35" s="1309"/>
      <c r="BD35" s="1309"/>
      <c r="BE35" s="1309"/>
      <c r="BF35" s="1309"/>
      <c r="BG35" s="1309"/>
      <c r="BH35" s="1309"/>
      <c r="BI35" s="1309"/>
      <c r="BJ35" s="1309"/>
      <c r="BK35" s="1309"/>
      <c r="BL35" s="1309"/>
      <c r="BM35" s="1309"/>
      <c r="BN35" s="1309"/>
      <c r="BO35" s="1309"/>
      <c r="BP35" s="1309"/>
      <c r="BQ35" s="1309"/>
      <c r="BR35" s="1309"/>
      <c r="BS35" s="1309"/>
      <c r="BT35" s="1309"/>
      <c r="BU35" s="1309"/>
      <c r="BV35" s="1309"/>
      <c r="BW35" s="1309"/>
      <c r="BX35" s="1309"/>
      <c r="BY35" s="1309"/>
      <c r="BZ35" s="1310"/>
      <c r="CA35" s="1309"/>
      <c r="CB35" s="1309"/>
      <c r="CC35" s="1309"/>
      <c r="CD35" s="1309"/>
      <c r="CE35" s="1309"/>
      <c r="CF35" s="1309">
        <v>11.873333529359499</v>
      </c>
      <c r="CG35" s="1308">
        <v>12.124524237072793</v>
      </c>
    </row>
    <row r="36" spans="1:85">
      <c r="A36" s="1318" t="s">
        <v>1096</v>
      </c>
      <c r="B36" s="1317"/>
      <c r="C36" s="1317"/>
      <c r="D36" s="1317"/>
      <c r="E36" s="1317"/>
      <c r="F36" s="1315"/>
      <c r="G36" s="1315"/>
      <c r="H36" s="1315"/>
      <c r="I36" s="1315"/>
      <c r="J36" s="1315"/>
      <c r="K36" s="1315"/>
      <c r="L36" s="1315"/>
      <c r="M36" s="1315"/>
      <c r="N36" s="1315"/>
      <c r="O36" s="1315"/>
      <c r="P36" s="1315"/>
      <c r="Q36" s="1315"/>
      <c r="R36" s="1315"/>
      <c r="S36" s="1315"/>
      <c r="T36" s="1315"/>
      <c r="U36" s="1315"/>
      <c r="V36" s="1315"/>
      <c r="W36" s="1315"/>
      <c r="X36" s="1315"/>
      <c r="Y36" s="1315"/>
      <c r="Z36" s="1316"/>
      <c r="AA36" s="1315"/>
      <c r="AB36" s="1316"/>
      <c r="AC36" s="1315"/>
      <c r="AD36" s="1315"/>
      <c r="AE36" s="1315"/>
      <c r="AF36" s="1315"/>
      <c r="AG36" s="1315"/>
      <c r="AH36" s="1315"/>
      <c r="AI36" s="1315"/>
      <c r="AJ36" s="1315"/>
      <c r="AK36" s="1315"/>
      <c r="AL36" s="1315"/>
      <c r="AM36" s="1315"/>
      <c r="AN36" s="1315"/>
      <c r="AO36" s="1315"/>
      <c r="AP36" s="1315"/>
      <c r="AQ36" s="1315"/>
      <c r="AR36" s="1315"/>
      <c r="AS36" s="1315"/>
      <c r="AT36" s="1315"/>
      <c r="AU36" s="1315"/>
      <c r="AV36" s="1315"/>
      <c r="AW36" s="1315"/>
      <c r="AX36" s="1315"/>
      <c r="AY36" s="1315"/>
      <c r="AZ36" s="1315"/>
      <c r="BA36" s="1315"/>
      <c r="BB36" s="1315"/>
      <c r="BC36" s="1315"/>
      <c r="BD36" s="1315"/>
      <c r="BE36" s="1315"/>
      <c r="BF36" s="1315"/>
      <c r="BG36" s="1315"/>
      <c r="BH36" s="1315"/>
      <c r="BI36" s="1315"/>
      <c r="BJ36" s="1315"/>
      <c r="BK36" s="1315"/>
      <c r="BL36" s="1315"/>
      <c r="BM36" s="1315"/>
      <c r="BN36" s="1315"/>
      <c r="BO36" s="1315"/>
      <c r="BP36" s="1315"/>
      <c r="BQ36" s="1315"/>
      <c r="BR36" s="1315"/>
      <c r="BS36" s="1315"/>
      <c r="BT36" s="1315"/>
      <c r="BU36" s="1315"/>
      <c r="BV36" s="1315"/>
      <c r="BW36" s="1315"/>
      <c r="BX36" s="1315"/>
      <c r="BY36" s="1315"/>
      <c r="BZ36" s="1315"/>
      <c r="CA36" s="1315"/>
      <c r="CB36" s="1315"/>
      <c r="CC36" s="1315"/>
      <c r="CD36" s="1315"/>
      <c r="CE36" s="1315"/>
      <c r="CF36" s="1315"/>
      <c r="CG36" s="1314"/>
    </row>
    <row r="37" spans="1:85">
      <c r="A37" s="1313" t="s">
        <v>1095</v>
      </c>
      <c r="B37" s="1312"/>
      <c r="C37" s="1312"/>
      <c r="D37" s="1312"/>
      <c r="E37" s="1312"/>
      <c r="F37" s="1312"/>
      <c r="G37" s="1312"/>
      <c r="H37" s="1312"/>
      <c r="I37" s="1312"/>
      <c r="J37" s="1312"/>
      <c r="K37" s="1312"/>
      <c r="L37" s="1312"/>
      <c r="M37" s="1312"/>
      <c r="N37" s="1312"/>
      <c r="O37" s="1312"/>
      <c r="P37" s="1312"/>
      <c r="Q37" s="1312"/>
      <c r="R37" s="1312"/>
      <c r="S37" s="1312"/>
      <c r="T37" s="1312"/>
      <c r="U37" s="1312"/>
      <c r="V37" s="1312"/>
      <c r="W37" s="1310"/>
      <c r="X37" s="1310"/>
      <c r="Y37" s="1310"/>
      <c r="Z37" s="1311"/>
      <c r="AA37" s="1310"/>
      <c r="AB37" s="1311"/>
      <c r="AC37" s="1310"/>
      <c r="AD37" s="1310"/>
      <c r="AE37" s="1310"/>
      <c r="AF37" s="1310"/>
      <c r="AG37" s="1310"/>
      <c r="AH37" s="1310"/>
      <c r="AI37" s="1310"/>
      <c r="AJ37" s="1310"/>
      <c r="AK37" s="1310"/>
      <c r="AL37" s="1310"/>
      <c r="AM37" s="1310"/>
      <c r="AN37" s="1310"/>
      <c r="AO37" s="1310"/>
      <c r="AP37" s="1310"/>
      <c r="AQ37" s="1310"/>
      <c r="AR37" s="1310"/>
      <c r="AS37" s="1310"/>
      <c r="AT37" s="1310"/>
      <c r="AU37" s="1310"/>
      <c r="AV37" s="1310"/>
      <c r="AW37" s="1310"/>
      <c r="AX37" s="1310"/>
      <c r="AY37" s="1310"/>
      <c r="AZ37" s="1310"/>
      <c r="BA37" s="1310"/>
      <c r="BB37" s="1309"/>
      <c r="BC37" s="1309"/>
      <c r="BD37" s="1309"/>
      <c r="BE37" s="1309"/>
      <c r="BF37" s="1309"/>
      <c r="BG37" s="1309"/>
      <c r="BH37" s="1309"/>
      <c r="BI37" s="1309"/>
      <c r="BJ37" s="1309"/>
      <c r="BK37" s="1309"/>
      <c r="BL37" s="1309"/>
      <c r="BM37" s="1309"/>
      <c r="BN37" s="1309"/>
      <c r="BO37" s="1309"/>
      <c r="BP37" s="1309"/>
      <c r="BQ37" s="1309"/>
      <c r="BR37" s="1309"/>
      <c r="BS37" s="1309"/>
      <c r="BT37" s="1309"/>
      <c r="BU37" s="1309"/>
      <c r="BV37" s="1309"/>
      <c r="BW37" s="1309"/>
      <c r="BX37" s="1309"/>
      <c r="BY37" s="1309"/>
      <c r="BZ37" s="1310"/>
      <c r="CA37" s="1309"/>
      <c r="CB37" s="1309"/>
      <c r="CC37" s="1309"/>
      <c r="CD37" s="1309"/>
      <c r="CE37" s="1309"/>
      <c r="CF37" s="1309">
        <v>10.130719300962113</v>
      </c>
      <c r="CG37" s="1308">
        <v>10.274565503625855</v>
      </c>
    </row>
    <row r="38" spans="1:85">
      <c r="A38" s="1313" t="s">
        <v>1094</v>
      </c>
      <c r="B38" s="1312"/>
      <c r="C38" s="1312"/>
      <c r="D38" s="1312"/>
      <c r="E38" s="1312"/>
      <c r="F38" s="1312"/>
      <c r="G38" s="1312"/>
      <c r="H38" s="1312"/>
      <c r="I38" s="1312"/>
      <c r="J38" s="1312"/>
      <c r="K38" s="1312"/>
      <c r="L38" s="1312"/>
      <c r="M38" s="1312"/>
      <c r="N38" s="1312"/>
      <c r="O38" s="1312"/>
      <c r="P38" s="1312"/>
      <c r="Q38" s="1312"/>
      <c r="R38" s="1312"/>
      <c r="S38" s="1312"/>
      <c r="T38" s="1312"/>
      <c r="U38" s="1312"/>
      <c r="V38" s="1312"/>
      <c r="W38" s="1310"/>
      <c r="X38" s="1310"/>
      <c r="Y38" s="1310"/>
      <c r="Z38" s="1311"/>
      <c r="AA38" s="1310"/>
      <c r="AB38" s="1311"/>
      <c r="AC38" s="1310"/>
      <c r="AD38" s="1310"/>
      <c r="AE38" s="1310"/>
      <c r="AF38" s="1310"/>
      <c r="AG38" s="1310"/>
      <c r="AH38" s="1310"/>
      <c r="AI38" s="1310"/>
      <c r="AJ38" s="1310"/>
      <c r="AK38" s="1310"/>
      <c r="AL38" s="1310"/>
      <c r="AM38" s="1310"/>
      <c r="AN38" s="1310"/>
      <c r="AO38" s="1310"/>
      <c r="AP38" s="1310"/>
      <c r="AQ38" s="1310"/>
      <c r="AR38" s="1310"/>
      <c r="AS38" s="1310"/>
      <c r="AT38" s="1310"/>
      <c r="AU38" s="1310"/>
      <c r="AV38" s="1310"/>
      <c r="AW38" s="1310"/>
      <c r="AX38" s="1310"/>
      <c r="AY38" s="1310"/>
      <c r="AZ38" s="1310"/>
      <c r="BA38" s="1310"/>
      <c r="BB38" s="1309"/>
      <c r="BC38" s="1309"/>
      <c r="BD38" s="1309"/>
      <c r="BE38" s="1309"/>
      <c r="BF38" s="1309"/>
      <c r="BG38" s="1309"/>
      <c r="BH38" s="1309"/>
      <c r="BI38" s="1309"/>
      <c r="BJ38" s="1309"/>
      <c r="BK38" s="1309"/>
      <c r="BL38" s="1309"/>
      <c r="BM38" s="1309"/>
      <c r="BN38" s="1309"/>
      <c r="BO38" s="1309"/>
      <c r="BP38" s="1309"/>
      <c r="BQ38" s="1309"/>
      <c r="BR38" s="1309"/>
      <c r="BS38" s="1309"/>
      <c r="BT38" s="1309"/>
      <c r="BU38" s="1309"/>
      <c r="BV38" s="1309"/>
      <c r="BW38" s="1309"/>
      <c r="BX38" s="1309"/>
      <c r="BY38" s="1309"/>
      <c r="BZ38" s="1310"/>
      <c r="CA38" s="1309"/>
      <c r="CB38" s="1309"/>
      <c r="CC38" s="1309"/>
      <c r="CD38" s="1309"/>
      <c r="CE38" s="1309"/>
      <c r="CF38" s="1309">
        <v>14.659403100068458</v>
      </c>
      <c r="CG38" s="1308">
        <v>14.683790952217278</v>
      </c>
    </row>
    <row r="39" spans="1:85">
      <c r="A39" s="1313" t="s">
        <v>1093</v>
      </c>
      <c r="B39" s="1312"/>
      <c r="C39" s="1312"/>
      <c r="D39" s="1312"/>
      <c r="E39" s="1312"/>
      <c r="F39" s="1312"/>
      <c r="G39" s="1312"/>
      <c r="H39" s="1312"/>
      <c r="I39" s="1312"/>
      <c r="J39" s="1312"/>
      <c r="K39" s="1312"/>
      <c r="L39" s="1312"/>
      <c r="M39" s="1312"/>
      <c r="N39" s="1312"/>
      <c r="O39" s="1312"/>
      <c r="P39" s="1312"/>
      <c r="Q39" s="1312"/>
      <c r="R39" s="1312"/>
      <c r="S39" s="1312"/>
      <c r="T39" s="1312"/>
      <c r="U39" s="1312"/>
      <c r="V39" s="1312"/>
      <c r="W39" s="1310"/>
      <c r="X39" s="1310"/>
      <c r="Y39" s="1310"/>
      <c r="Z39" s="1311"/>
      <c r="AA39" s="1310"/>
      <c r="AB39" s="1311"/>
      <c r="AC39" s="1310"/>
      <c r="AD39" s="1310"/>
      <c r="AE39" s="1310"/>
      <c r="AF39" s="1310"/>
      <c r="AG39" s="1310"/>
      <c r="AH39" s="1310"/>
      <c r="AI39" s="1310"/>
      <c r="AJ39" s="1310"/>
      <c r="AK39" s="1310"/>
      <c r="AL39" s="1310"/>
      <c r="AM39" s="1310"/>
      <c r="AN39" s="1310"/>
      <c r="AO39" s="1310"/>
      <c r="AP39" s="1310"/>
      <c r="AQ39" s="1310"/>
      <c r="AR39" s="1310"/>
      <c r="AS39" s="1310"/>
      <c r="AT39" s="1310"/>
      <c r="AU39" s="1310"/>
      <c r="AV39" s="1310"/>
      <c r="AW39" s="1310"/>
      <c r="AX39" s="1310"/>
      <c r="AY39" s="1310"/>
      <c r="AZ39" s="1310"/>
      <c r="BA39" s="1310"/>
      <c r="BB39" s="1309"/>
      <c r="BC39" s="1309"/>
      <c r="BD39" s="1309"/>
      <c r="BE39" s="1309"/>
      <c r="BF39" s="1309"/>
      <c r="BG39" s="1309"/>
      <c r="BH39" s="1309"/>
      <c r="BI39" s="1309"/>
      <c r="BJ39" s="1309"/>
      <c r="BK39" s="1309"/>
      <c r="BL39" s="1309"/>
      <c r="BM39" s="1309"/>
      <c r="BN39" s="1309"/>
      <c r="BO39" s="1309"/>
      <c r="BP39" s="1309"/>
      <c r="BQ39" s="1309"/>
      <c r="BR39" s="1309"/>
      <c r="BS39" s="1309"/>
      <c r="BT39" s="1309"/>
      <c r="BU39" s="1309"/>
      <c r="BV39" s="1309"/>
      <c r="BW39" s="1309"/>
      <c r="BX39" s="1309"/>
      <c r="BY39" s="1309"/>
      <c r="BZ39" s="1310"/>
      <c r="CA39" s="1309"/>
      <c r="CB39" s="1309"/>
      <c r="CC39" s="1309"/>
      <c r="CD39" s="1309"/>
      <c r="CE39" s="1309"/>
      <c r="CF39" s="1309">
        <v>13.281126734952274</v>
      </c>
      <c r="CG39" s="1308">
        <v>13.522226003738178</v>
      </c>
    </row>
    <row r="40" spans="1:85" ht="16.2" thickBot="1">
      <c r="A40" s="1307" t="s">
        <v>1092</v>
      </c>
      <c r="B40" s="1306"/>
      <c r="C40" s="1306"/>
      <c r="D40" s="1306"/>
      <c r="E40" s="1306"/>
      <c r="F40" s="1304"/>
      <c r="G40" s="1304"/>
      <c r="H40" s="1304"/>
      <c r="I40" s="1304"/>
      <c r="J40" s="1304"/>
      <c r="K40" s="1304"/>
      <c r="L40" s="1304"/>
      <c r="M40" s="1304"/>
      <c r="N40" s="1304"/>
      <c r="O40" s="1304"/>
      <c r="P40" s="1304"/>
      <c r="Q40" s="1304"/>
      <c r="R40" s="1304"/>
      <c r="S40" s="1304"/>
      <c r="T40" s="1304"/>
      <c r="U40" s="1304"/>
      <c r="V40" s="1304"/>
      <c r="W40" s="1304"/>
      <c r="X40" s="1304"/>
      <c r="Y40" s="1304"/>
      <c r="Z40" s="1305"/>
      <c r="AA40" s="1304"/>
      <c r="AB40" s="1305"/>
      <c r="AC40" s="1304"/>
      <c r="AD40" s="1304"/>
      <c r="AE40" s="1304"/>
      <c r="AF40" s="1304"/>
      <c r="AG40" s="1304"/>
      <c r="AH40" s="1304"/>
      <c r="AI40" s="1304"/>
      <c r="AJ40" s="1304"/>
      <c r="AK40" s="1304"/>
      <c r="AL40" s="1304"/>
      <c r="AM40" s="1304"/>
      <c r="AN40" s="1304"/>
      <c r="AO40" s="1304"/>
      <c r="AP40" s="1304"/>
      <c r="AQ40" s="1304"/>
      <c r="AR40" s="1304"/>
      <c r="AS40" s="1304"/>
      <c r="AT40" s="1304"/>
      <c r="AU40" s="1304"/>
      <c r="AV40" s="1303">
        <v>0.29969696969696963</v>
      </c>
      <c r="AW40" s="1303">
        <v>0.20756773028296205</v>
      </c>
      <c r="AX40" s="1303">
        <v>0.16706906977278468</v>
      </c>
      <c r="AY40" s="1303">
        <v>0.16480828920766344</v>
      </c>
      <c r="AZ40" s="1303">
        <v>0.13544468315092556</v>
      </c>
      <c r="BA40" s="1303">
        <v>0.17535693596376975</v>
      </c>
      <c r="BB40" s="1303">
        <v>0.58526348887400459</v>
      </c>
      <c r="BC40" s="1303">
        <v>1.2608868934298476</v>
      </c>
      <c r="BD40" s="1303">
        <v>2.0264797466282651</v>
      </c>
      <c r="BE40" s="1303">
        <v>4.1174784913232561</v>
      </c>
      <c r="BF40" s="1303">
        <v>3.2373546845971601</v>
      </c>
      <c r="BG40" s="1303">
        <v>4.1358439287909885</v>
      </c>
      <c r="BH40" s="1303">
        <v>2.1802149935225392</v>
      </c>
      <c r="BI40" s="1303">
        <v>4.6751568680262858</v>
      </c>
      <c r="BJ40" s="1303">
        <v>4.9476257726112847</v>
      </c>
      <c r="BK40" s="1303">
        <v>4.9576442041820332</v>
      </c>
      <c r="BL40" s="1303">
        <v>4.9664362588457438</v>
      </c>
      <c r="BM40" s="1303">
        <v>4.7678816193795708</v>
      </c>
      <c r="BN40" s="1303">
        <v>4.7954945907358226</v>
      </c>
      <c r="BO40" s="1303">
        <v>6.5578822672926602</v>
      </c>
      <c r="BP40" s="1303">
        <v>6.9963613925719539</v>
      </c>
      <c r="BQ40" s="1303">
        <v>7.0039666953271693</v>
      </c>
      <c r="BR40" s="1303">
        <v>7.0037231387410239</v>
      </c>
      <c r="BS40" s="1303">
        <v>7.0081093174884135</v>
      </c>
      <c r="BT40" s="1302">
        <v>8.0501308911698501</v>
      </c>
      <c r="BU40" s="1302">
        <v>8.5031757494984621</v>
      </c>
      <c r="BV40" s="1302">
        <v>8.5056901370655051</v>
      </c>
      <c r="BW40" s="1302">
        <v>8.5012365715233376</v>
      </c>
      <c r="BX40" s="1302">
        <v>7.9967694938663403</v>
      </c>
      <c r="BY40" s="1302">
        <v>7.5330262002370318</v>
      </c>
      <c r="BZ40" s="1302">
        <v>5.2922060629704681</v>
      </c>
      <c r="CA40" s="1302">
        <v>7.1849834727430961</v>
      </c>
      <c r="CB40" s="1302">
        <v>7.0080038573434669</v>
      </c>
      <c r="CC40" s="1302">
        <v>6.9968092383731069</v>
      </c>
      <c r="CD40" s="1302">
        <v>6.6867604735616686</v>
      </c>
      <c r="CE40" s="1302">
        <v>3.141570442304761</v>
      </c>
      <c r="CF40" s="1301">
        <v>5.8734611767274929</v>
      </c>
      <c r="CG40" s="1300">
        <v>5.8822586147114668</v>
      </c>
    </row>
    <row r="41" spans="1:85" ht="21.75" customHeight="1" thickTop="1">
      <c r="A41" s="1294" t="s">
        <v>1091</v>
      </c>
      <c r="B41" s="1293"/>
      <c r="C41" s="1293"/>
      <c r="D41" s="1293"/>
      <c r="E41" s="1293"/>
      <c r="F41" s="1293"/>
      <c r="G41" s="1293"/>
      <c r="H41" s="1293"/>
      <c r="I41" s="1293"/>
      <c r="J41" s="1293"/>
      <c r="K41" s="1293"/>
      <c r="L41" s="1293"/>
      <c r="M41" s="1293"/>
      <c r="N41" s="1293"/>
      <c r="O41" s="1293"/>
      <c r="P41" s="1293"/>
      <c r="Q41" s="1292"/>
      <c r="R41" s="1292"/>
      <c r="S41" s="1292"/>
      <c r="T41" s="1292"/>
      <c r="U41" s="1292"/>
      <c r="V41" s="1292"/>
      <c r="W41" s="1292"/>
      <c r="X41" s="1292"/>
      <c r="Y41" s="1292"/>
      <c r="Z41" s="1292"/>
      <c r="AA41" s="1292"/>
      <c r="AB41" s="1292"/>
      <c r="AC41" s="1292"/>
      <c r="AD41" s="1292"/>
      <c r="AE41" s="1292"/>
      <c r="AF41" s="1292"/>
      <c r="AG41" s="1292"/>
      <c r="AH41" s="1292"/>
      <c r="AI41" s="1292"/>
      <c r="AJ41" s="1292"/>
      <c r="AK41" s="1292"/>
      <c r="AL41" s="1292"/>
      <c r="AM41" s="1292"/>
      <c r="AN41" s="1292"/>
      <c r="AO41" s="1292"/>
      <c r="AP41" s="1292"/>
      <c r="AQ41" s="1292"/>
      <c r="AR41" s="1292"/>
      <c r="AS41" s="1292"/>
      <c r="AT41" s="1292"/>
      <c r="AU41" s="1292"/>
      <c r="AV41" s="1292"/>
      <c r="AW41" s="1292"/>
      <c r="AX41" s="1292"/>
      <c r="AY41" s="1292"/>
      <c r="AZ41" s="1292"/>
      <c r="BA41" s="1292"/>
      <c r="BB41" s="1292"/>
      <c r="BC41" s="1292"/>
      <c r="BD41" s="1292"/>
      <c r="BE41" s="1292"/>
      <c r="BF41" s="1292"/>
      <c r="BG41" s="1292"/>
      <c r="BH41" s="1292"/>
      <c r="BI41" s="1292"/>
      <c r="BJ41" s="1292"/>
    </row>
    <row r="42" spans="1:85" s="1296" customFormat="1" ht="29.4">
      <c r="A42" s="1299" t="s">
        <v>1090</v>
      </c>
      <c r="B42" s="1298"/>
      <c r="C42" s="1298"/>
      <c r="D42" s="1298"/>
      <c r="E42" s="1298"/>
      <c r="F42" s="1298"/>
      <c r="G42" s="1298"/>
      <c r="H42" s="1298"/>
      <c r="I42" s="1298"/>
      <c r="J42" s="1298"/>
      <c r="K42" s="1298"/>
      <c r="L42" s="1298"/>
      <c r="M42" s="1298"/>
      <c r="N42" s="1298"/>
      <c r="O42" s="1298"/>
      <c r="P42" s="1298"/>
      <c r="Q42" s="1297"/>
      <c r="R42" s="1297"/>
      <c r="S42" s="1297"/>
      <c r="T42" s="1297"/>
      <c r="U42" s="1297"/>
      <c r="V42" s="1297"/>
      <c r="W42" s="1297"/>
      <c r="X42" s="1297"/>
      <c r="Y42" s="1297"/>
      <c r="Z42" s="1297"/>
      <c r="AA42" s="1297"/>
      <c r="AB42" s="1297"/>
      <c r="AC42" s="1297"/>
      <c r="AD42" s="1297"/>
      <c r="AE42" s="1297"/>
      <c r="AF42" s="1297"/>
      <c r="AG42" s="1297"/>
      <c r="AH42" s="1297"/>
      <c r="AI42" s="1297"/>
      <c r="AJ42" s="1297"/>
      <c r="AK42" s="1297"/>
      <c r="AL42" s="1297"/>
      <c r="AM42" s="1297"/>
      <c r="AN42" s="1297"/>
      <c r="AO42" s="1297"/>
      <c r="AP42" s="1297"/>
      <c r="AQ42" s="1297"/>
      <c r="AR42" s="1297"/>
      <c r="AS42" s="1297"/>
      <c r="AT42" s="1297"/>
      <c r="AU42" s="1297"/>
      <c r="AV42" s="1297"/>
      <c r="AW42" s="1297"/>
      <c r="AX42" s="1297"/>
      <c r="AY42" s="1297"/>
      <c r="AZ42" s="1297"/>
      <c r="BA42" s="1297"/>
      <c r="BB42" s="1297"/>
      <c r="BC42" s="1297"/>
      <c r="BD42" s="1297"/>
      <c r="BE42" s="1297"/>
      <c r="BF42" s="1297"/>
      <c r="BG42" s="1297"/>
      <c r="BH42" s="1297"/>
      <c r="BI42" s="1297"/>
      <c r="BJ42" s="1297"/>
      <c r="BX42" s="1290"/>
      <c r="BY42" s="1290"/>
      <c r="BZ42" s="1290"/>
      <c r="CA42" s="1290"/>
      <c r="CB42" s="1290"/>
      <c r="CC42" s="1290"/>
      <c r="CD42" s="1290"/>
      <c r="CE42" s="1290"/>
      <c r="CF42" s="1290"/>
      <c r="CG42" s="1290"/>
    </row>
    <row r="43" spans="1:85">
      <c r="A43" s="1294" t="s">
        <v>1089</v>
      </c>
      <c r="B43" s="1293"/>
      <c r="C43" s="1293"/>
      <c r="D43" s="1293"/>
      <c r="E43" s="1293"/>
      <c r="F43" s="1293"/>
      <c r="G43" s="1293"/>
      <c r="H43" s="1293"/>
      <c r="I43" s="1293"/>
      <c r="J43" s="1293"/>
      <c r="K43" s="1293"/>
      <c r="L43" s="1293"/>
      <c r="M43" s="1293"/>
      <c r="N43" s="1293"/>
      <c r="O43" s="1293"/>
      <c r="P43" s="1293"/>
      <c r="Q43" s="1292"/>
      <c r="R43" s="1292"/>
      <c r="S43" s="1292"/>
      <c r="T43" s="1292"/>
      <c r="U43" s="1292"/>
      <c r="V43" s="1292"/>
      <c r="W43" s="1292"/>
      <c r="X43" s="1292"/>
      <c r="Y43" s="1292"/>
      <c r="Z43" s="1292"/>
      <c r="AA43" s="1292"/>
      <c r="AB43" s="1295"/>
      <c r="AC43" s="1292"/>
      <c r="AD43" s="1292"/>
      <c r="AE43" s="1292"/>
      <c r="AF43" s="1292"/>
      <c r="AG43" s="1292"/>
      <c r="AH43" s="1292"/>
      <c r="AI43" s="1292"/>
      <c r="AJ43" s="1292"/>
      <c r="AK43" s="1292"/>
      <c r="AL43" s="1292"/>
      <c r="AM43" s="1292"/>
      <c r="AN43" s="1292"/>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row>
    <row r="44" spans="1:85" ht="16.2">
      <c r="A44" s="1294" t="s">
        <v>1088</v>
      </c>
      <c r="B44" s="1293"/>
      <c r="C44" s="1293"/>
      <c r="D44" s="1293"/>
      <c r="E44" s="1293"/>
      <c r="F44" s="1293"/>
      <c r="G44" s="1293"/>
      <c r="H44" s="1293"/>
      <c r="I44" s="1293"/>
      <c r="J44" s="1293"/>
      <c r="K44" s="1293"/>
      <c r="L44" s="1293"/>
      <c r="M44" s="1293"/>
      <c r="N44" s="1293"/>
      <c r="O44" s="1293"/>
      <c r="P44" s="1293"/>
      <c r="Q44" s="1292"/>
      <c r="R44" s="1292"/>
      <c r="S44" s="1292"/>
      <c r="T44" s="1292"/>
      <c r="U44" s="1292"/>
      <c r="V44" s="1292"/>
      <c r="W44" s="1292"/>
      <c r="X44" s="1292"/>
      <c r="Y44" s="1292"/>
      <c r="Z44" s="1292"/>
      <c r="AA44" s="1292"/>
      <c r="AB44" s="1292"/>
      <c r="AC44" s="1292"/>
      <c r="AD44" s="1292"/>
      <c r="AE44" s="1292"/>
      <c r="AF44" s="1292"/>
      <c r="AG44" s="1292"/>
      <c r="AH44" s="1292"/>
      <c r="AI44" s="1292"/>
      <c r="AJ44" s="1292"/>
      <c r="AK44" s="1292"/>
      <c r="AL44" s="1292"/>
      <c r="AM44" s="1292"/>
      <c r="AN44" s="1292"/>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row>
    <row r="45" spans="1:85" ht="55.2">
      <c r="A45" s="1291" t="s">
        <v>1087</v>
      </c>
    </row>
  </sheetData>
  <mergeCells count="3">
    <mergeCell ref="A1:CF1"/>
    <mergeCell ref="A2:CF2"/>
    <mergeCell ref="A3:CF3"/>
  </mergeCells>
  <pageMargins left="0.7" right="0.7" top="0.75" bottom="0.75" header="0.3" footer="0.3"/>
  <pageSetup scale="7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view="pageBreakPreview" zoomScale="90" zoomScaleNormal="86" zoomScaleSheetLayoutView="90" workbookViewId="0">
      <selection activeCell="O20" sqref="O20"/>
    </sheetView>
  </sheetViews>
  <sheetFormatPr defaultColWidth="11.44140625" defaultRowHeight="15.6"/>
  <cols>
    <col min="1" max="1" width="11.88671875" style="1358" bestFit="1" customWidth="1"/>
    <col min="2" max="2" width="13.44140625" style="1358" bestFit="1" customWidth="1"/>
    <col min="3" max="3" width="13.5546875" style="1358" bestFit="1" customWidth="1"/>
    <col min="4" max="4" width="13.44140625" style="1358" bestFit="1" customWidth="1"/>
    <col min="5" max="5" width="13.5546875" style="1358" bestFit="1" customWidth="1"/>
    <col min="6" max="6" width="12.88671875" style="1358" bestFit="1" customWidth="1"/>
    <col min="7" max="7" width="13.5546875" style="1358" bestFit="1" customWidth="1"/>
    <col min="8" max="8" width="11.6640625" style="1358" customWidth="1"/>
    <col min="9" max="9" width="13.5546875" style="1358" bestFit="1" customWidth="1"/>
    <col min="10" max="10" width="13.44140625" style="1358" bestFit="1" customWidth="1"/>
    <col min="11" max="11" width="13.5546875" style="1358" customWidth="1"/>
    <col min="12" max="12" width="13.44140625" style="1358" bestFit="1" customWidth="1"/>
    <col min="13" max="13" width="13.5546875" style="1358" bestFit="1" customWidth="1"/>
    <col min="14" max="14" width="11.6640625" style="1358" bestFit="1" customWidth="1"/>
    <col min="15" max="15" width="12.88671875" style="1358" bestFit="1" customWidth="1"/>
    <col min="16" max="16" width="11.44140625" style="1358"/>
    <col min="17" max="17" width="12.109375" style="1358" bestFit="1" customWidth="1"/>
    <col min="18" max="16384" width="11.44140625" style="1358"/>
  </cols>
  <sheetData>
    <row r="1" spans="1:17">
      <c r="A1" s="3505" t="s">
        <v>1227</v>
      </c>
      <c r="B1" s="3505"/>
      <c r="C1" s="3505"/>
      <c r="D1" s="3505"/>
      <c r="E1" s="3505"/>
      <c r="F1" s="3505"/>
      <c r="G1" s="3505"/>
      <c r="H1" s="3505"/>
      <c r="I1" s="3505"/>
      <c r="J1" s="3505"/>
      <c r="K1" s="3505"/>
      <c r="L1" s="3505"/>
      <c r="M1" s="3505"/>
    </row>
    <row r="2" spans="1:17">
      <c r="A2" s="3505" t="s">
        <v>56</v>
      </c>
      <c r="B2" s="3505"/>
      <c r="C2" s="3505"/>
      <c r="D2" s="3505"/>
      <c r="E2" s="3505"/>
      <c r="F2" s="3505"/>
      <c r="G2" s="3505"/>
      <c r="H2" s="3505"/>
      <c r="I2" s="3505"/>
      <c r="J2" s="3505"/>
      <c r="K2" s="3505"/>
      <c r="L2" s="3505"/>
      <c r="M2" s="3505"/>
    </row>
    <row r="3" spans="1:17" ht="16.2" thickBot="1">
      <c r="A3" s="3556" t="s">
        <v>368</v>
      </c>
      <c r="B3" s="3556"/>
      <c r="C3" s="3556"/>
      <c r="D3" s="3556"/>
      <c r="E3" s="3556"/>
      <c r="F3" s="3557"/>
      <c r="G3" s="3557"/>
      <c r="H3" s="3557"/>
      <c r="I3" s="3557"/>
      <c r="J3" s="3556"/>
      <c r="K3" s="3556"/>
      <c r="L3" s="3556"/>
      <c r="M3" s="3556"/>
    </row>
    <row r="4" spans="1:17" ht="16.2" thickTop="1">
      <c r="A4" s="3558" t="s">
        <v>1050</v>
      </c>
      <c r="B4" s="3509" t="s">
        <v>1226</v>
      </c>
      <c r="C4" s="3509"/>
      <c r="D4" s="3509"/>
      <c r="E4" s="3510"/>
      <c r="F4" s="3508" t="s">
        <v>1225</v>
      </c>
      <c r="G4" s="3559"/>
      <c r="H4" s="3559"/>
      <c r="I4" s="3560"/>
      <c r="J4" s="3561" t="s">
        <v>1224</v>
      </c>
      <c r="K4" s="3562"/>
      <c r="L4" s="3562"/>
      <c r="M4" s="3563"/>
    </row>
    <row r="5" spans="1:17">
      <c r="A5" s="3494"/>
      <c r="B5" s="3564" t="s">
        <v>418</v>
      </c>
      <c r="C5" s="3565"/>
      <c r="D5" s="3564" t="s">
        <v>458</v>
      </c>
      <c r="E5" s="3565"/>
      <c r="F5" s="3564" t="s">
        <v>418</v>
      </c>
      <c r="G5" s="3565"/>
      <c r="H5" s="3564" t="s">
        <v>458</v>
      </c>
      <c r="I5" s="3565"/>
      <c r="J5" s="3566" t="s">
        <v>418</v>
      </c>
      <c r="K5" s="3567"/>
      <c r="L5" s="3564" t="s">
        <v>458</v>
      </c>
      <c r="M5" s="3568"/>
    </row>
    <row r="6" spans="1:17" ht="16.2" thickBot="1">
      <c r="A6" s="3494"/>
      <c r="B6" s="1403" t="s">
        <v>343</v>
      </c>
      <c r="C6" s="1403" t="s">
        <v>1223</v>
      </c>
      <c r="D6" s="1403" t="s">
        <v>343</v>
      </c>
      <c r="E6" s="1403" t="s">
        <v>1223</v>
      </c>
      <c r="F6" s="1402" t="s">
        <v>343</v>
      </c>
      <c r="G6" s="1401" t="s">
        <v>1223</v>
      </c>
      <c r="H6" s="1402" t="s">
        <v>343</v>
      </c>
      <c r="I6" s="1401" t="s">
        <v>1223</v>
      </c>
      <c r="J6" s="1400" t="s">
        <v>343</v>
      </c>
      <c r="K6" s="1400" t="s">
        <v>1223</v>
      </c>
      <c r="L6" s="1400" t="s">
        <v>343</v>
      </c>
      <c r="M6" s="1399" t="s">
        <v>1223</v>
      </c>
    </row>
    <row r="7" spans="1:17">
      <c r="A7" s="1398" t="s">
        <v>1044</v>
      </c>
      <c r="B7" s="1397">
        <v>315487.37260274001</v>
      </c>
      <c r="C7" s="1396">
        <v>8.0218625338168916</v>
      </c>
      <c r="D7" s="1397">
        <v>561670</v>
      </c>
      <c r="E7" s="1396">
        <v>5.9074263443659092</v>
      </c>
      <c r="F7" s="1395">
        <v>40970.476741359998</v>
      </c>
      <c r="G7" s="1396">
        <v>8.2679540273012346</v>
      </c>
      <c r="H7" s="1395">
        <v>93770.209589050006</v>
      </c>
      <c r="I7" s="1394">
        <v>5.6700000240880666</v>
      </c>
      <c r="J7" s="1381">
        <v>356457.84934409999</v>
      </c>
      <c r="K7" s="1393">
        <v>8.0501308911698501</v>
      </c>
      <c r="L7" s="1392">
        <v>655440.20958905003</v>
      </c>
      <c r="M7" s="1391">
        <v>5.8734611767274929</v>
      </c>
      <c r="Q7" s="1390"/>
    </row>
    <row r="8" spans="1:17">
      <c r="A8" s="1387" t="s">
        <v>1043</v>
      </c>
      <c r="B8" s="1386">
        <v>265035.37260274001</v>
      </c>
      <c r="C8" s="1385">
        <v>8.4999065288953783</v>
      </c>
      <c r="D8" s="1386">
        <v>362750.62465752999</v>
      </c>
      <c r="E8" s="1385">
        <v>5.8636707603162321</v>
      </c>
      <c r="F8" s="1389">
        <v>26092.186301369999</v>
      </c>
      <c r="G8" s="1385">
        <v>8.5363845082682612</v>
      </c>
      <c r="H8" s="1389">
        <v>62610</v>
      </c>
      <c r="I8" s="1383">
        <v>5.9899605202044404</v>
      </c>
      <c r="J8" s="1381">
        <v>291127.55890410999</v>
      </c>
      <c r="K8" s="1382">
        <v>8.5031757494984621</v>
      </c>
      <c r="L8" s="1381">
        <v>425360.62465752999</v>
      </c>
      <c r="M8" s="1388">
        <v>5.8822586147114668</v>
      </c>
    </row>
    <row r="9" spans="1:17">
      <c r="A9" s="1387" t="s">
        <v>1042</v>
      </c>
      <c r="B9" s="1386">
        <v>275501</v>
      </c>
      <c r="C9" s="1385">
        <v>8.4975821140395134</v>
      </c>
      <c r="D9" s="1386"/>
      <c r="E9" s="1385"/>
      <c r="F9" s="1389">
        <v>18519</v>
      </c>
      <c r="G9" s="1385">
        <v>8.6270421513040656</v>
      </c>
      <c r="H9" s="1389"/>
      <c r="I9" s="1383"/>
      <c r="J9" s="1381">
        <v>294020</v>
      </c>
      <c r="K9" s="1382">
        <v>8.5056901370655051</v>
      </c>
      <c r="L9" s="1381"/>
      <c r="M9" s="1388"/>
    </row>
    <row r="10" spans="1:17">
      <c r="A10" s="1387" t="s">
        <v>1041</v>
      </c>
      <c r="B10" s="1386">
        <v>292244</v>
      </c>
      <c r="C10" s="1385">
        <v>8.4970646521399953</v>
      </c>
      <c r="D10" s="1386"/>
      <c r="E10" s="1385"/>
      <c r="F10" s="1389">
        <v>33371</v>
      </c>
      <c r="G10" s="1385">
        <v>8.5379131521380831</v>
      </c>
      <c r="H10" s="1389"/>
      <c r="I10" s="1383"/>
      <c r="J10" s="1381">
        <v>325614</v>
      </c>
      <c r="K10" s="1382">
        <v>8.5012365715233376</v>
      </c>
      <c r="L10" s="1381"/>
      <c r="M10" s="1388"/>
    </row>
    <row r="11" spans="1:17">
      <c r="A11" s="1387" t="s">
        <v>1040</v>
      </c>
      <c r="B11" s="1386">
        <v>351989</v>
      </c>
      <c r="C11" s="1385">
        <v>7.9621780291429545</v>
      </c>
      <c r="D11" s="1386"/>
      <c r="E11" s="1385"/>
      <c r="F11" s="1389">
        <v>34648</v>
      </c>
      <c r="G11" s="1385">
        <v>8.3484722985453708</v>
      </c>
      <c r="H11" s="1389"/>
      <c r="I11" s="1383"/>
      <c r="J11" s="1381">
        <v>386637</v>
      </c>
      <c r="K11" s="1382">
        <v>7.9967694938663403</v>
      </c>
      <c r="L11" s="1381"/>
      <c r="M11" s="1388"/>
    </row>
    <row r="12" spans="1:17">
      <c r="A12" s="1387" t="s">
        <v>1039</v>
      </c>
      <c r="B12" s="1386">
        <v>342824</v>
      </c>
      <c r="C12" s="1385">
        <v>7.484409518586796</v>
      </c>
      <c r="D12" s="1386"/>
      <c r="E12" s="1385"/>
      <c r="F12" s="1389">
        <v>28436</v>
      </c>
      <c r="G12" s="1385">
        <v>8.1191768884512605</v>
      </c>
      <c r="H12" s="1389"/>
      <c r="I12" s="1383"/>
      <c r="J12" s="1381">
        <v>371260</v>
      </c>
      <c r="K12" s="1382">
        <v>7.5330262002370318</v>
      </c>
      <c r="L12" s="1381"/>
      <c r="M12" s="1388"/>
    </row>
    <row r="13" spans="1:17">
      <c r="A13" s="1387" t="s">
        <v>1038</v>
      </c>
      <c r="B13" s="1386">
        <v>213326.07397261</v>
      </c>
      <c r="C13" s="1385">
        <v>5.2752339108489279</v>
      </c>
      <c r="D13" s="1386"/>
      <c r="E13" s="1385"/>
      <c r="F13" s="1384">
        <v>22080.53506849</v>
      </c>
      <c r="G13" s="1385">
        <v>5.4420303269154173</v>
      </c>
      <c r="H13" s="1384"/>
      <c r="I13" s="1383"/>
      <c r="J13" s="1381">
        <v>235406.60904110002</v>
      </c>
      <c r="K13" s="1382">
        <v>5.2922060629704681</v>
      </c>
      <c r="L13" s="1381"/>
      <c r="M13" s="1388"/>
      <c r="O13" s="1361"/>
    </row>
    <row r="14" spans="1:17">
      <c r="A14" s="1387" t="s">
        <v>1037</v>
      </c>
      <c r="B14" s="1386">
        <v>315264.99</v>
      </c>
      <c r="C14" s="1385">
        <v>7.18249157995945</v>
      </c>
      <c r="D14" s="1386"/>
      <c r="E14" s="1385"/>
      <c r="F14" s="1384">
        <v>33130.03</v>
      </c>
      <c r="G14" s="1385">
        <v>7.2090926594391869</v>
      </c>
      <c r="H14" s="1384"/>
      <c r="I14" s="1383"/>
      <c r="J14" s="1381">
        <v>348395.02</v>
      </c>
      <c r="K14" s="1382">
        <v>7.1849834727430961</v>
      </c>
      <c r="L14" s="1381"/>
      <c r="M14" s="1388"/>
    </row>
    <row r="15" spans="1:17">
      <c r="A15" s="1387" t="s">
        <v>1036</v>
      </c>
      <c r="B15" s="1386">
        <v>344230.19</v>
      </c>
      <c r="C15" s="1385">
        <v>7.0045953445280329</v>
      </c>
      <c r="D15" s="1386"/>
      <c r="E15" s="1385"/>
      <c r="F15" s="1384">
        <v>29540</v>
      </c>
      <c r="G15" s="1385">
        <v>7.0515815098171979</v>
      </c>
      <c r="H15" s="1384"/>
      <c r="I15" s="1383"/>
      <c r="J15" s="1381">
        <v>373770.19</v>
      </c>
      <c r="K15" s="1382">
        <v>7.0080038573434669</v>
      </c>
      <c r="L15" s="1381"/>
      <c r="M15" s="1388"/>
    </row>
    <row r="16" spans="1:17">
      <c r="A16" s="1387" t="s">
        <v>1035</v>
      </c>
      <c r="B16" s="1386">
        <v>435050</v>
      </c>
      <c r="C16" s="1385">
        <v>7.0060844845420061</v>
      </c>
      <c r="D16" s="1386"/>
      <c r="E16" s="1385"/>
      <c r="F16" s="1384">
        <v>24230</v>
      </c>
      <c r="G16" s="1385">
        <v>7.0382462340074268</v>
      </c>
      <c r="H16" s="1384"/>
      <c r="I16" s="1383"/>
      <c r="J16" s="1381">
        <v>459280</v>
      </c>
      <c r="K16" s="1382">
        <v>6.9968092383731069</v>
      </c>
      <c r="L16" s="1381"/>
      <c r="M16" s="1388"/>
    </row>
    <row r="17" spans="1:15">
      <c r="A17" s="1387" t="s">
        <v>1034</v>
      </c>
      <c r="B17" s="1386">
        <v>489255</v>
      </c>
      <c r="C17" s="1385">
        <v>6.6758262141521287</v>
      </c>
      <c r="D17" s="1386"/>
      <c r="E17" s="1385"/>
      <c r="F17" s="1384">
        <v>30155</v>
      </c>
      <c r="G17" s="1385">
        <v>6.8624646191344709</v>
      </c>
      <c r="H17" s="1384"/>
      <c r="I17" s="1383"/>
      <c r="J17" s="1381">
        <v>519410</v>
      </c>
      <c r="K17" s="1382">
        <v>6.6867604735616686</v>
      </c>
      <c r="L17" s="1381"/>
      <c r="M17" s="1380"/>
      <c r="N17" s="1379"/>
      <c r="O17" s="1359"/>
    </row>
    <row r="18" spans="1:15" ht="16.2" thickBot="1">
      <c r="A18" s="1378" t="s">
        <v>1033</v>
      </c>
      <c r="B18" s="1377">
        <v>301940</v>
      </c>
      <c r="C18" s="1376">
        <v>2.9822601805987938</v>
      </c>
      <c r="D18" s="1377"/>
      <c r="E18" s="1376"/>
      <c r="F18" s="1375">
        <v>30900.287671229999</v>
      </c>
      <c r="G18" s="1376">
        <v>4.6971225478682594</v>
      </c>
      <c r="H18" s="1375"/>
      <c r="I18" s="1374"/>
      <c r="J18" s="1372">
        <v>332840.28767123003</v>
      </c>
      <c r="K18" s="1373">
        <v>3.141570442304761</v>
      </c>
      <c r="L18" s="1372"/>
      <c r="M18" s="1371"/>
    </row>
    <row r="19" spans="1:15" ht="16.2" thickBot="1">
      <c r="A19" s="1370" t="s">
        <v>308</v>
      </c>
      <c r="B19" s="1364">
        <f>SUM(B7:B18)</f>
        <v>3942146.9991780901</v>
      </c>
      <c r="C19" s="1369">
        <v>7.1006696015037472</v>
      </c>
      <c r="D19" s="1364">
        <f>SUM(D7:D18)</f>
        <v>924420.62465752999</v>
      </c>
      <c r="E19" s="1369"/>
      <c r="F19" s="1364">
        <f>SUM(F7:F18)</f>
        <v>352072.51578244998</v>
      </c>
      <c r="G19" s="1367">
        <v>7.4308938970800735</v>
      </c>
      <c r="H19" s="1368">
        <f>SUM(H7:H18)</f>
        <v>156380.20958905001</v>
      </c>
      <c r="I19" s="1367"/>
      <c r="J19" s="1366">
        <f>SUM(J7:J18)</f>
        <v>4294218.5149605395</v>
      </c>
      <c r="K19" s="1365">
        <v>7.1266251732640784</v>
      </c>
      <c r="L19" s="1364">
        <f>SUM(L7:L18)</f>
        <v>1080800.83424658</v>
      </c>
      <c r="M19" s="1363">
        <v>0</v>
      </c>
    </row>
    <row r="20" spans="1:15" ht="16.2" thickTop="1">
      <c r="A20" s="3554" t="s">
        <v>1222</v>
      </c>
      <c r="B20" s="3554"/>
      <c r="C20" s="3554"/>
      <c r="D20" s="3554"/>
      <c r="E20" s="3554"/>
      <c r="F20" s="3554"/>
      <c r="G20" s="3554"/>
      <c r="H20" s="3554"/>
      <c r="I20" s="3554"/>
      <c r="J20" s="3554"/>
      <c r="K20" s="3554"/>
      <c r="L20" s="3554"/>
      <c r="M20" s="3554"/>
    </row>
    <row r="21" spans="1:15">
      <c r="A21" s="3555" t="s">
        <v>1221</v>
      </c>
      <c r="B21" s="3555"/>
      <c r="C21" s="3555"/>
      <c r="D21" s="3555"/>
      <c r="E21" s="3555"/>
      <c r="F21" s="3555"/>
      <c r="G21" s="3555"/>
      <c r="H21" s="3555"/>
      <c r="I21" s="3555"/>
      <c r="J21" s="3555"/>
      <c r="K21" s="3555"/>
      <c r="L21" s="3555"/>
      <c r="M21" s="3555"/>
    </row>
    <row r="23" spans="1:15">
      <c r="L23" s="1359"/>
    </row>
    <row r="24" spans="1:15">
      <c r="G24" s="1361"/>
      <c r="H24"/>
      <c r="M24" s="1359"/>
    </row>
    <row r="25" spans="1:15">
      <c r="K25" s="1362"/>
    </row>
    <row r="33" spans="2:10">
      <c r="B33" s="1361"/>
    </row>
    <row r="34" spans="2:10">
      <c r="B34" s="1361"/>
    </row>
    <row r="35" spans="2:10">
      <c r="B35" s="1361"/>
      <c r="E35" s="1360"/>
      <c r="F35" s="1360"/>
      <c r="G35" s="1359"/>
      <c r="J35" s="1359"/>
    </row>
  </sheetData>
  <mergeCells count="15">
    <mergeCell ref="A20:M20"/>
    <mergeCell ref="A21:M21"/>
    <mergeCell ref="A1:M1"/>
    <mergeCell ref="A2:M2"/>
    <mergeCell ref="A3:M3"/>
    <mergeCell ref="A4:A6"/>
    <mergeCell ref="B4:E4"/>
    <mergeCell ref="F4:I4"/>
    <mergeCell ref="J4:M4"/>
    <mergeCell ref="B5:C5"/>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96" zoomScaleSheetLayoutView="96" workbookViewId="0">
      <selection activeCell="L19" sqref="L19"/>
    </sheetView>
  </sheetViews>
  <sheetFormatPr defaultRowHeight="15.6"/>
  <cols>
    <col min="1" max="1" width="1.88671875" style="1405" customWidth="1"/>
    <col min="2" max="2" width="16.44140625" style="1405" bestFit="1" customWidth="1"/>
    <col min="3" max="8" width="8.6640625" style="1404" bestFit="1" customWidth="1"/>
    <col min="9" max="11" width="8.6640625" style="1404" customWidth="1"/>
    <col min="12" max="16" width="8.6640625" style="1404" bestFit="1" customWidth="1"/>
    <col min="17" max="17" width="8.6640625" style="1404" customWidth="1"/>
    <col min="18" max="18" width="8.6640625" style="1404" bestFit="1" customWidth="1"/>
    <col min="19" max="19" width="8.6640625" style="1404" customWidth="1"/>
    <col min="20" max="20" width="8.6640625" style="1404" bestFit="1" customWidth="1"/>
    <col min="21" max="264" width="8.88671875" style="1404"/>
    <col min="265" max="265" width="16.109375" style="1404" bestFit="1" customWidth="1"/>
    <col min="266" max="268" width="11" style="1404" customWidth="1"/>
    <col min="269" max="270" width="10.6640625" style="1404" customWidth="1"/>
    <col min="271" max="271" width="11.6640625" style="1404" customWidth="1"/>
    <col min="272" max="272" width="10.6640625" style="1404" customWidth="1"/>
    <col min="273" max="273" width="11.33203125" style="1404" customWidth="1"/>
    <col min="274" max="274" width="11.44140625" style="1404" customWidth="1"/>
    <col min="275" max="275" width="12.44140625" style="1404" customWidth="1"/>
    <col min="276" max="520" width="8.88671875" style="1404"/>
    <col min="521" max="521" width="16.109375" style="1404" bestFit="1" customWidth="1"/>
    <col min="522" max="524" width="11" style="1404" customWidth="1"/>
    <col min="525" max="526" width="10.6640625" style="1404" customWidth="1"/>
    <col min="527" max="527" width="11.6640625" style="1404" customWidth="1"/>
    <col min="528" max="528" width="10.6640625" style="1404" customWidth="1"/>
    <col min="529" max="529" width="11.33203125" style="1404" customWidth="1"/>
    <col min="530" max="530" width="11.44140625" style="1404" customWidth="1"/>
    <col min="531" max="531" width="12.44140625" style="1404" customWidth="1"/>
    <col min="532" max="776" width="8.88671875" style="1404"/>
    <col min="777" max="777" width="16.109375" style="1404" bestFit="1" customWidth="1"/>
    <col min="778" max="780" width="11" style="1404" customWidth="1"/>
    <col min="781" max="782" width="10.6640625" style="1404" customWidth="1"/>
    <col min="783" max="783" width="11.6640625" style="1404" customWidth="1"/>
    <col min="784" max="784" width="10.6640625" style="1404" customWidth="1"/>
    <col min="785" max="785" width="11.33203125" style="1404" customWidth="1"/>
    <col min="786" max="786" width="11.44140625" style="1404" customWidth="1"/>
    <col min="787" max="787" width="12.44140625" style="1404" customWidth="1"/>
    <col min="788" max="1032" width="8.88671875" style="1404"/>
    <col min="1033" max="1033" width="16.109375" style="1404" bestFit="1" customWidth="1"/>
    <col min="1034" max="1036" width="11" style="1404" customWidth="1"/>
    <col min="1037" max="1038" width="10.6640625" style="1404" customWidth="1"/>
    <col min="1039" max="1039" width="11.6640625" style="1404" customWidth="1"/>
    <col min="1040" max="1040" width="10.6640625" style="1404" customWidth="1"/>
    <col min="1041" max="1041" width="11.33203125" style="1404" customWidth="1"/>
    <col min="1042" max="1042" width="11.44140625" style="1404" customWidth="1"/>
    <col min="1043" max="1043" width="12.44140625" style="1404" customWidth="1"/>
    <col min="1044" max="1288" width="8.88671875" style="1404"/>
    <col min="1289" max="1289" width="16.109375" style="1404" bestFit="1" customWidth="1"/>
    <col min="1290" max="1292" width="11" style="1404" customWidth="1"/>
    <col min="1293" max="1294" width="10.6640625" style="1404" customWidth="1"/>
    <col min="1295" max="1295" width="11.6640625" style="1404" customWidth="1"/>
    <col min="1296" max="1296" width="10.6640625" style="1404" customWidth="1"/>
    <col min="1297" max="1297" width="11.33203125" style="1404" customWidth="1"/>
    <col min="1298" max="1298" width="11.44140625" style="1404" customWidth="1"/>
    <col min="1299" max="1299" width="12.44140625" style="1404" customWidth="1"/>
    <col min="1300" max="1544" width="8.88671875" style="1404"/>
    <col min="1545" max="1545" width="16.109375" style="1404" bestFit="1" customWidth="1"/>
    <col min="1546" max="1548" width="11" style="1404" customWidth="1"/>
    <col min="1549" max="1550" width="10.6640625" style="1404" customWidth="1"/>
    <col min="1551" max="1551" width="11.6640625" style="1404" customWidth="1"/>
    <col min="1552" max="1552" width="10.6640625" style="1404" customWidth="1"/>
    <col min="1553" max="1553" width="11.33203125" style="1404" customWidth="1"/>
    <col min="1554" max="1554" width="11.44140625" style="1404" customWidth="1"/>
    <col min="1555" max="1555" width="12.44140625" style="1404" customWidth="1"/>
    <col min="1556" max="1800" width="8.88671875" style="1404"/>
    <col min="1801" max="1801" width="16.109375" style="1404" bestFit="1" customWidth="1"/>
    <col min="1802" max="1804" width="11" style="1404" customWidth="1"/>
    <col min="1805" max="1806" width="10.6640625" style="1404" customWidth="1"/>
    <col min="1807" max="1807" width="11.6640625" style="1404" customWidth="1"/>
    <col min="1808" max="1808" width="10.6640625" style="1404" customWidth="1"/>
    <col min="1809" max="1809" width="11.33203125" style="1404" customWidth="1"/>
    <col min="1810" max="1810" width="11.44140625" style="1404" customWidth="1"/>
    <col min="1811" max="1811" width="12.44140625" style="1404" customWidth="1"/>
    <col min="1812" max="2056" width="8.88671875" style="1404"/>
    <col min="2057" max="2057" width="16.109375" style="1404" bestFit="1" customWidth="1"/>
    <col min="2058" max="2060" width="11" style="1404" customWidth="1"/>
    <col min="2061" max="2062" width="10.6640625" style="1404" customWidth="1"/>
    <col min="2063" max="2063" width="11.6640625" style="1404" customWidth="1"/>
    <col min="2064" max="2064" width="10.6640625" style="1404" customWidth="1"/>
    <col min="2065" max="2065" width="11.33203125" style="1404" customWidth="1"/>
    <col min="2066" max="2066" width="11.44140625" style="1404" customWidth="1"/>
    <col min="2067" max="2067" width="12.44140625" style="1404" customWidth="1"/>
    <col min="2068" max="2312" width="8.88671875" style="1404"/>
    <col min="2313" max="2313" width="16.109375" style="1404" bestFit="1" customWidth="1"/>
    <col min="2314" max="2316" width="11" style="1404" customWidth="1"/>
    <col min="2317" max="2318" width="10.6640625" style="1404" customWidth="1"/>
    <col min="2319" max="2319" width="11.6640625" style="1404" customWidth="1"/>
    <col min="2320" max="2320" width="10.6640625" style="1404" customWidth="1"/>
    <col min="2321" max="2321" width="11.33203125" style="1404" customWidth="1"/>
    <col min="2322" max="2322" width="11.44140625" style="1404" customWidth="1"/>
    <col min="2323" max="2323" width="12.44140625" style="1404" customWidth="1"/>
    <col min="2324" max="2568" width="8.88671875" style="1404"/>
    <col min="2569" max="2569" width="16.109375" style="1404" bestFit="1" customWidth="1"/>
    <col min="2570" max="2572" width="11" style="1404" customWidth="1"/>
    <col min="2573" max="2574" width="10.6640625" style="1404" customWidth="1"/>
    <col min="2575" max="2575" width="11.6640625" style="1404" customWidth="1"/>
    <col min="2576" max="2576" width="10.6640625" style="1404" customWidth="1"/>
    <col min="2577" max="2577" width="11.33203125" style="1404" customWidth="1"/>
    <col min="2578" max="2578" width="11.44140625" style="1404" customWidth="1"/>
    <col min="2579" max="2579" width="12.44140625" style="1404" customWidth="1"/>
    <col min="2580" max="2824" width="8.88671875" style="1404"/>
    <col min="2825" max="2825" width="16.109375" style="1404" bestFit="1" customWidth="1"/>
    <col min="2826" max="2828" width="11" style="1404" customWidth="1"/>
    <col min="2829" max="2830" width="10.6640625" style="1404" customWidth="1"/>
    <col min="2831" max="2831" width="11.6640625" style="1404" customWidth="1"/>
    <col min="2832" max="2832" width="10.6640625" style="1404" customWidth="1"/>
    <col min="2833" max="2833" width="11.33203125" style="1404" customWidth="1"/>
    <col min="2834" max="2834" width="11.44140625" style="1404" customWidth="1"/>
    <col min="2835" max="2835" width="12.44140625" style="1404" customWidth="1"/>
    <col min="2836" max="3080" width="8.88671875" style="1404"/>
    <col min="3081" max="3081" width="16.109375" style="1404" bestFit="1" customWidth="1"/>
    <col min="3082" max="3084" width="11" style="1404" customWidth="1"/>
    <col min="3085" max="3086" width="10.6640625" style="1404" customWidth="1"/>
    <col min="3087" max="3087" width="11.6640625" style="1404" customWidth="1"/>
    <col min="3088" max="3088" width="10.6640625" style="1404" customWidth="1"/>
    <col min="3089" max="3089" width="11.33203125" style="1404" customWidth="1"/>
    <col min="3090" max="3090" width="11.44140625" style="1404" customWidth="1"/>
    <col min="3091" max="3091" width="12.44140625" style="1404" customWidth="1"/>
    <col min="3092" max="3336" width="8.88671875" style="1404"/>
    <col min="3337" max="3337" width="16.109375" style="1404" bestFit="1" customWidth="1"/>
    <col min="3338" max="3340" width="11" style="1404" customWidth="1"/>
    <col min="3341" max="3342" width="10.6640625" style="1404" customWidth="1"/>
    <col min="3343" max="3343" width="11.6640625" style="1404" customWidth="1"/>
    <col min="3344" max="3344" width="10.6640625" style="1404" customWidth="1"/>
    <col min="3345" max="3345" width="11.33203125" style="1404" customWidth="1"/>
    <col min="3346" max="3346" width="11.44140625" style="1404" customWidth="1"/>
    <col min="3347" max="3347" width="12.44140625" style="1404" customWidth="1"/>
    <col min="3348" max="3592" width="8.88671875" style="1404"/>
    <col min="3593" max="3593" width="16.109375" style="1404" bestFit="1" customWidth="1"/>
    <col min="3594" max="3596" width="11" style="1404" customWidth="1"/>
    <col min="3597" max="3598" width="10.6640625" style="1404" customWidth="1"/>
    <col min="3599" max="3599" width="11.6640625" style="1404" customWidth="1"/>
    <col min="3600" max="3600" width="10.6640625" style="1404" customWidth="1"/>
    <col min="3601" max="3601" width="11.33203125" style="1404" customWidth="1"/>
    <col min="3602" max="3602" width="11.44140625" style="1404" customWidth="1"/>
    <col min="3603" max="3603" width="12.44140625" style="1404" customWidth="1"/>
    <col min="3604" max="3848" width="8.88671875" style="1404"/>
    <col min="3849" max="3849" width="16.109375" style="1404" bestFit="1" customWidth="1"/>
    <col min="3850" max="3852" width="11" style="1404" customWidth="1"/>
    <col min="3853" max="3854" width="10.6640625" style="1404" customWidth="1"/>
    <col min="3855" max="3855" width="11.6640625" style="1404" customWidth="1"/>
    <col min="3856" max="3856" width="10.6640625" style="1404" customWidth="1"/>
    <col min="3857" max="3857" width="11.33203125" style="1404" customWidth="1"/>
    <col min="3858" max="3858" width="11.44140625" style="1404" customWidth="1"/>
    <col min="3859" max="3859" width="12.44140625" style="1404" customWidth="1"/>
    <col min="3860" max="4104" width="8.88671875" style="1404"/>
    <col min="4105" max="4105" width="16.109375" style="1404" bestFit="1" customWidth="1"/>
    <col min="4106" max="4108" width="11" style="1404" customWidth="1"/>
    <col min="4109" max="4110" width="10.6640625" style="1404" customWidth="1"/>
    <col min="4111" max="4111" width="11.6640625" style="1404" customWidth="1"/>
    <col min="4112" max="4112" width="10.6640625" style="1404" customWidth="1"/>
    <col min="4113" max="4113" width="11.33203125" style="1404" customWidth="1"/>
    <col min="4114" max="4114" width="11.44140625" style="1404" customWidth="1"/>
    <col min="4115" max="4115" width="12.44140625" style="1404" customWidth="1"/>
    <col min="4116" max="4360" width="8.88671875" style="1404"/>
    <col min="4361" max="4361" width="16.109375" style="1404" bestFit="1" customWidth="1"/>
    <col min="4362" max="4364" width="11" style="1404" customWidth="1"/>
    <col min="4365" max="4366" width="10.6640625" style="1404" customWidth="1"/>
    <col min="4367" max="4367" width="11.6640625" style="1404" customWidth="1"/>
    <col min="4368" max="4368" width="10.6640625" style="1404" customWidth="1"/>
    <col min="4369" max="4369" width="11.33203125" style="1404" customWidth="1"/>
    <col min="4370" max="4370" width="11.44140625" style="1404" customWidth="1"/>
    <col min="4371" max="4371" width="12.44140625" style="1404" customWidth="1"/>
    <col min="4372" max="4616" width="8.88671875" style="1404"/>
    <col min="4617" max="4617" width="16.109375" style="1404" bestFit="1" customWidth="1"/>
    <col min="4618" max="4620" width="11" style="1404" customWidth="1"/>
    <col min="4621" max="4622" width="10.6640625" style="1404" customWidth="1"/>
    <col min="4623" max="4623" width="11.6640625" style="1404" customWidth="1"/>
    <col min="4624" max="4624" width="10.6640625" style="1404" customWidth="1"/>
    <col min="4625" max="4625" width="11.33203125" style="1404" customWidth="1"/>
    <col min="4626" max="4626" width="11.44140625" style="1404" customWidth="1"/>
    <col min="4627" max="4627" width="12.44140625" style="1404" customWidth="1"/>
    <col min="4628" max="4872" width="8.88671875" style="1404"/>
    <col min="4873" max="4873" width="16.109375" style="1404" bestFit="1" customWidth="1"/>
    <col min="4874" max="4876" width="11" style="1404" customWidth="1"/>
    <col min="4877" max="4878" width="10.6640625" style="1404" customWidth="1"/>
    <col min="4879" max="4879" width="11.6640625" style="1404" customWidth="1"/>
    <col min="4880" max="4880" width="10.6640625" style="1404" customWidth="1"/>
    <col min="4881" max="4881" width="11.33203125" style="1404" customWidth="1"/>
    <col min="4882" max="4882" width="11.44140625" style="1404" customWidth="1"/>
    <col min="4883" max="4883" width="12.44140625" style="1404" customWidth="1"/>
    <col min="4884" max="5128" width="8.88671875" style="1404"/>
    <col min="5129" max="5129" width="16.109375" style="1404" bestFit="1" customWidth="1"/>
    <col min="5130" max="5132" width="11" style="1404" customWidth="1"/>
    <col min="5133" max="5134" width="10.6640625" style="1404" customWidth="1"/>
    <col min="5135" max="5135" width="11.6640625" style="1404" customWidth="1"/>
    <col min="5136" max="5136" width="10.6640625" style="1404" customWidth="1"/>
    <col min="5137" max="5137" width="11.33203125" style="1404" customWidth="1"/>
    <col min="5138" max="5138" width="11.44140625" style="1404" customWidth="1"/>
    <col min="5139" max="5139" width="12.44140625" style="1404" customWidth="1"/>
    <col min="5140" max="5384" width="8.88671875" style="1404"/>
    <col min="5385" max="5385" width="16.109375" style="1404" bestFit="1" customWidth="1"/>
    <col min="5386" max="5388" width="11" style="1404" customWidth="1"/>
    <col min="5389" max="5390" width="10.6640625" style="1404" customWidth="1"/>
    <col min="5391" max="5391" width="11.6640625" style="1404" customWidth="1"/>
    <col min="5392" max="5392" width="10.6640625" style="1404" customWidth="1"/>
    <col min="5393" max="5393" width="11.33203125" style="1404" customWidth="1"/>
    <col min="5394" max="5394" width="11.44140625" style="1404" customWidth="1"/>
    <col min="5395" max="5395" width="12.44140625" style="1404" customWidth="1"/>
    <col min="5396" max="5640" width="8.88671875" style="1404"/>
    <col min="5641" max="5641" width="16.109375" style="1404" bestFit="1" customWidth="1"/>
    <col min="5642" max="5644" width="11" style="1404" customWidth="1"/>
    <col min="5645" max="5646" width="10.6640625" style="1404" customWidth="1"/>
    <col min="5647" max="5647" width="11.6640625" style="1404" customWidth="1"/>
    <col min="5648" max="5648" width="10.6640625" style="1404" customWidth="1"/>
    <col min="5649" max="5649" width="11.33203125" style="1404" customWidth="1"/>
    <col min="5650" max="5650" width="11.44140625" style="1404" customWidth="1"/>
    <col min="5651" max="5651" width="12.44140625" style="1404" customWidth="1"/>
    <col min="5652" max="5896" width="8.88671875" style="1404"/>
    <col min="5897" max="5897" width="16.109375" style="1404" bestFit="1" customWidth="1"/>
    <col min="5898" max="5900" width="11" style="1404" customWidth="1"/>
    <col min="5901" max="5902" width="10.6640625" style="1404" customWidth="1"/>
    <col min="5903" max="5903" width="11.6640625" style="1404" customWidth="1"/>
    <col min="5904" max="5904" width="10.6640625" style="1404" customWidth="1"/>
    <col min="5905" max="5905" width="11.33203125" style="1404" customWidth="1"/>
    <col min="5906" max="5906" width="11.44140625" style="1404" customWidth="1"/>
    <col min="5907" max="5907" width="12.44140625" style="1404" customWidth="1"/>
    <col min="5908" max="6152" width="8.88671875" style="1404"/>
    <col min="6153" max="6153" width="16.109375" style="1404" bestFit="1" customWidth="1"/>
    <col min="6154" max="6156" width="11" style="1404" customWidth="1"/>
    <col min="6157" max="6158" width="10.6640625" style="1404" customWidth="1"/>
    <col min="6159" max="6159" width="11.6640625" style="1404" customWidth="1"/>
    <col min="6160" max="6160" width="10.6640625" style="1404" customWidth="1"/>
    <col min="6161" max="6161" width="11.33203125" style="1404" customWidth="1"/>
    <col min="6162" max="6162" width="11.44140625" style="1404" customWidth="1"/>
    <col min="6163" max="6163" width="12.44140625" style="1404" customWidth="1"/>
    <col min="6164" max="6408" width="8.88671875" style="1404"/>
    <col min="6409" max="6409" width="16.109375" style="1404" bestFit="1" customWidth="1"/>
    <col min="6410" max="6412" width="11" style="1404" customWidth="1"/>
    <col min="6413" max="6414" width="10.6640625" style="1404" customWidth="1"/>
    <col min="6415" max="6415" width="11.6640625" style="1404" customWidth="1"/>
    <col min="6416" max="6416" width="10.6640625" style="1404" customWidth="1"/>
    <col min="6417" max="6417" width="11.33203125" style="1404" customWidth="1"/>
    <col min="6418" max="6418" width="11.44140625" style="1404" customWidth="1"/>
    <col min="6419" max="6419" width="12.44140625" style="1404" customWidth="1"/>
    <col min="6420" max="6664" width="8.88671875" style="1404"/>
    <col min="6665" max="6665" width="16.109375" style="1404" bestFit="1" customWidth="1"/>
    <col min="6666" max="6668" width="11" style="1404" customWidth="1"/>
    <col min="6669" max="6670" width="10.6640625" style="1404" customWidth="1"/>
    <col min="6671" max="6671" width="11.6640625" style="1404" customWidth="1"/>
    <col min="6672" max="6672" width="10.6640625" style="1404" customWidth="1"/>
    <col min="6673" max="6673" width="11.33203125" style="1404" customWidth="1"/>
    <col min="6674" max="6674" width="11.44140625" style="1404" customWidth="1"/>
    <col min="6675" max="6675" width="12.44140625" style="1404" customWidth="1"/>
    <col min="6676" max="6920" width="8.88671875" style="1404"/>
    <col min="6921" max="6921" width="16.109375" style="1404" bestFit="1" customWidth="1"/>
    <col min="6922" max="6924" width="11" style="1404" customWidth="1"/>
    <col min="6925" max="6926" width="10.6640625" style="1404" customWidth="1"/>
    <col min="6927" max="6927" width="11.6640625" style="1404" customWidth="1"/>
    <col min="6928" max="6928" width="10.6640625" style="1404" customWidth="1"/>
    <col min="6929" max="6929" width="11.33203125" style="1404" customWidth="1"/>
    <col min="6930" max="6930" width="11.44140625" style="1404" customWidth="1"/>
    <col min="6931" max="6931" width="12.44140625" style="1404" customWidth="1"/>
    <col min="6932" max="7176" width="8.88671875" style="1404"/>
    <col min="7177" max="7177" width="16.109375" style="1404" bestFit="1" customWidth="1"/>
    <col min="7178" max="7180" width="11" style="1404" customWidth="1"/>
    <col min="7181" max="7182" width="10.6640625" style="1404" customWidth="1"/>
    <col min="7183" max="7183" width="11.6640625" style="1404" customWidth="1"/>
    <col min="7184" max="7184" width="10.6640625" style="1404" customWidth="1"/>
    <col min="7185" max="7185" width="11.33203125" style="1404" customWidth="1"/>
    <col min="7186" max="7186" width="11.44140625" style="1404" customWidth="1"/>
    <col min="7187" max="7187" width="12.44140625" style="1404" customWidth="1"/>
    <col min="7188" max="7432" width="8.88671875" style="1404"/>
    <col min="7433" max="7433" width="16.109375" style="1404" bestFit="1" customWidth="1"/>
    <col min="7434" max="7436" width="11" style="1404" customWidth="1"/>
    <col min="7437" max="7438" width="10.6640625" style="1404" customWidth="1"/>
    <col min="7439" max="7439" width="11.6640625" style="1404" customWidth="1"/>
    <col min="7440" max="7440" width="10.6640625" style="1404" customWidth="1"/>
    <col min="7441" max="7441" width="11.33203125" style="1404" customWidth="1"/>
    <col min="7442" max="7442" width="11.44140625" style="1404" customWidth="1"/>
    <col min="7443" max="7443" width="12.44140625" style="1404" customWidth="1"/>
    <col min="7444" max="7688" width="8.88671875" style="1404"/>
    <col min="7689" max="7689" width="16.109375" style="1404" bestFit="1" customWidth="1"/>
    <col min="7690" max="7692" width="11" style="1404" customWidth="1"/>
    <col min="7693" max="7694" width="10.6640625" style="1404" customWidth="1"/>
    <col min="7695" max="7695" width="11.6640625" style="1404" customWidth="1"/>
    <col min="7696" max="7696" width="10.6640625" style="1404" customWidth="1"/>
    <col min="7697" max="7697" width="11.33203125" style="1404" customWidth="1"/>
    <col min="7698" max="7698" width="11.44140625" style="1404" customWidth="1"/>
    <col min="7699" max="7699" width="12.44140625" style="1404" customWidth="1"/>
    <col min="7700" max="7944" width="8.88671875" style="1404"/>
    <col min="7945" max="7945" width="16.109375" style="1404" bestFit="1" customWidth="1"/>
    <col min="7946" max="7948" width="11" style="1404" customWidth="1"/>
    <col min="7949" max="7950" width="10.6640625" style="1404" customWidth="1"/>
    <col min="7951" max="7951" width="11.6640625" style="1404" customWidth="1"/>
    <col min="7952" max="7952" width="10.6640625" style="1404" customWidth="1"/>
    <col min="7953" max="7953" width="11.33203125" style="1404" customWidth="1"/>
    <col min="7954" max="7954" width="11.44140625" style="1404" customWidth="1"/>
    <col min="7955" max="7955" width="12.44140625" style="1404" customWidth="1"/>
    <col min="7956" max="8200" width="8.88671875" style="1404"/>
    <col min="8201" max="8201" width="16.109375" style="1404" bestFit="1" customWidth="1"/>
    <col min="8202" max="8204" width="11" style="1404" customWidth="1"/>
    <col min="8205" max="8206" width="10.6640625" style="1404" customWidth="1"/>
    <col min="8207" max="8207" width="11.6640625" style="1404" customWidth="1"/>
    <col min="8208" max="8208" width="10.6640625" style="1404" customWidth="1"/>
    <col min="8209" max="8209" width="11.33203125" style="1404" customWidth="1"/>
    <col min="8210" max="8210" width="11.44140625" style="1404" customWidth="1"/>
    <col min="8211" max="8211" width="12.44140625" style="1404" customWidth="1"/>
    <col min="8212" max="8456" width="8.88671875" style="1404"/>
    <col min="8457" max="8457" width="16.109375" style="1404" bestFit="1" customWidth="1"/>
    <col min="8458" max="8460" width="11" style="1404" customWidth="1"/>
    <col min="8461" max="8462" width="10.6640625" style="1404" customWidth="1"/>
    <col min="8463" max="8463" width="11.6640625" style="1404" customWidth="1"/>
    <col min="8464" max="8464" width="10.6640625" style="1404" customWidth="1"/>
    <col min="8465" max="8465" width="11.33203125" style="1404" customWidth="1"/>
    <col min="8466" max="8466" width="11.44140625" style="1404" customWidth="1"/>
    <col min="8467" max="8467" width="12.44140625" style="1404" customWidth="1"/>
    <col min="8468" max="8712" width="8.88671875" style="1404"/>
    <col min="8713" max="8713" width="16.109375" style="1404" bestFit="1" customWidth="1"/>
    <col min="8714" max="8716" width="11" style="1404" customWidth="1"/>
    <col min="8717" max="8718" width="10.6640625" style="1404" customWidth="1"/>
    <col min="8719" max="8719" width="11.6640625" style="1404" customWidth="1"/>
    <col min="8720" max="8720" width="10.6640625" style="1404" customWidth="1"/>
    <col min="8721" max="8721" width="11.33203125" style="1404" customWidth="1"/>
    <col min="8722" max="8722" width="11.44140625" style="1404" customWidth="1"/>
    <col min="8723" max="8723" width="12.44140625" style="1404" customWidth="1"/>
    <col min="8724" max="8968" width="8.88671875" style="1404"/>
    <col min="8969" max="8969" width="16.109375" style="1404" bestFit="1" customWidth="1"/>
    <col min="8970" max="8972" width="11" style="1404" customWidth="1"/>
    <col min="8973" max="8974" width="10.6640625" style="1404" customWidth="1"/>
    <col min="8975" max="8975" width="11.6640625" style="1404" customWidth="1"/>
    <col min="8976" max="8976" width="10.6640625" style="1404" customWidth="1"/>
    <col min="8977" max="8977" width="11.33203125" style="1404" customWidth="1"/>
    <col min="8978" max="8978" width="11.44140625" style="1404" customWidth="1"/>
    <col min="8979" max="8979" width="12.44140625" style="1404" customWidth="1"/>
    <col min="8980" max="9224" width="8.88671875" style="1404"/>
    <col min="9225" max="9225" width="16.109375" style="1404" bestFit="1" customWidth="1"/>
    <col min="9226" max="9228" width="11" style="1404" customWidth="1"/>
    <col min="9229" max="9230" width="10.6640625" style="1404" customWidth="1"/>
    <col min="9231" max="9231" width="11.6640625" style="1404" customWidth="1"/>
    <col min="9232" max="9232" width="10.6640625" style="1404" customWidth="1"/>
    <col min="9233" max="9233" width="11.33203125" style="1404" customWidth="1"/>
    <col min="9234" max="9234" width="11.44140625" style="1404" customWidth="1"/>
    <col min="9235" max="9235" width="12.44140625" style="1404" customWidth="1"/>
    <col min="9236" max="9480" width="8.88671875" style="1404"/>
    <col min="9481" max="9481" width="16.109375" style="1404" bestFit="1" customWidth="1"/>
    <col min="9482" max="9484" width="11" style="1404" customWidth="1"/>
    <col min="9485" max="9486" width="10.6640625" style="1404" customWidth="1"/>
    <col min="9487" max="9487" width="11.6640625" style="1404" customWidth="1"/>
    <col min="9488" max="9488" width="10.6640625" style="1404" customWidth="1"/>
    <col min="9489" max="9489" width="11.33203125" style="1404" customWidth="1"/>
    <col min="9490" max="9490" width="11.44140625" style="1404" customWidth="1"/>
    <col min="9491" max="9491" width="12.44140625" style="1404" customWidth="1"/>
    <col min="9492" max="9736" width="8.88671875" style="1404"/>
    <col min="9737" max="9737" width="16.109375" style="1404" bestFit="1" customWidth="1"/>
    <col min="9738" max="9740" width="11" style="1404" customWidth="1"/>
    <col min="9741" max="9742" width="10.6640625" style="1404" customWidth="1"/>
    <col min="9743" max="9743" width="11.6640625" style="1404" customWidth="1"/>
    <col min="9744" max="9744" width="10.6640625" style="1404" customWidth="1"/>
    <col min="9745" max="9745" width="11.33203125" style="1404" customWidth="1"/>
    <col min="9746" max="9746" width="11.44140625" style="1404" customWidth="1"/>
    <col min="9747" max="9747" width="12.44140625" style="1404" customWidth="1"/>
    <col min="9748" max="9992" width="8.88671875" style="1404"/>
    <col min="9993" max="9993" width="16.109375" style="1404" bestFit="1" customWidth="1"/>
    <col min="9994" max="9996" width="11" style="1404" customWidth="1"/>
    <col min="9997" max="9998" width="10.6640625" style="1404" customWidth="1"/>
    <col min="9999" max="9999" width="11.6640625" style="1404" customWidth="1"/>
    <col min="10000" max="10000" width="10.6640625" style="1404" customWidth="1"/>
    <col min="10001" max="10001" width="11.33203125" style="1404" customWidth="1"/>
    <col min="10002" max="10002" width="11.44140625" style="1404" customWidth="1"/>
    <col min="10003" max="10003" width="12.44140625" style="1404" customWidth="1"/>
    <col min="10004" max="10248" width="8.88671875" style="1404"/>
    <col min="10249" max="10249" width="16.109375" style="1404" bestFit="1" customWidth="1"/>
    <col min="10250" max="10252" width="11" style="1404" customWidth="1"/>
    <col min="10253" max="10254" width="10.6640625" style="1404" customWidth="1"/>
    <col min="10255" max="10255" width="11.6640625" style="1404" customWidth="1"/>
    <col min="10256" max="10256" width="10.6640625" style="1404" customWidth="1"/>
    <col min="10257" max="10257" width="11.33203125" style="1404" customWidth="1"/>
    <col min="10258" max="10258" width="11.44140625" style="1404" customWidth="1"/>
    <col min="10259" max="10259" width="12.44140625" style="1404" customWidth="1"/>
    <col min="10260" max="10504" width="8.88671875" style="1404"/>
    <col min="10505" max="10505" width="16.109375" style="1404" bestFit="1" customWidth="1"/>
    <col min="10506" max="10508" width="11" style="1404" customWidth="1"/>
    <col min="10509" max="10510" width="10.6640625" style="1404" customWidth="1"/>
    <col min="10511" max="10511" width="11.6640625" style="1404" customWidth="1"/>
    <col min="10512" max="10512" width="10.6640625" style="1404" customWidth="1"/>
    <col min="10513" max="10513" width="11.33203125" style="1404" customWidth="1"/>
    <col min="10514" max="10514" width="11.44140625" style="1404" customWidth="1"/>
    <col min="10515" max="10515" width="12.44140625" style="1404" customWidth="1"/>
    <col min="10516" max="10760" width="8.88671875" style="1404"/>
    <col min="10761" max="10761" width="16.109375" style="1404" bestFit="1" customWidth="1"/>
    <col min="10762" max="10764" width="11" style="1404" customWidth="1"/>
    <col min="10765" max="10766" width="10.6640625" style="1404" customWidth="1"/>
    <col min="10767" max="10767" width="11.6640625" style="1404" customWidth="1"/>
    <col min="10768" max="10768" width="10.6640625" style="1404" customWidth="1"/>
    <col min="10769" max="10769" width="11.33203125" style="1404" customWidth="1"/>
    <col min="10770" max="10770" width="11.44140625" style="1404" customWidth="1"/>
    <col min="10771" max="10771" width="12.44140625" style="1404" customWidth="1"/>
    <col min="10772" max="11016" width="8.88671875" style="1404"/>
    <col min="11017" max="11017" width="16.109375" style="1404" bestFit="1" customWidth="1"/>
    <col min="11018" max="11020" width="11" style="1404" customWidth="1"/>
    <col min="11021" max="11022" width="10.6640625" style="1404" customWidth="1"/>
    <col min="11023" max="11023" width="11.6640625" style="1404" customWidth="1"/>
    <col min="11024" max="11024" width="10.6640625" style="1404" customWidth="1"/>
    <col min="11025" max="11025" width="11.33203125" style="1404" customWidth="1"/>
    <col min="11026" max="11026" width="11.44140625" style="1404" customWidth="1"/>
    <col min="11027" max="11027" width="12.44140625" style="1404" customWidth="1"/>
    <col min="11028" max="11272" width="8.88671875" style="1404"/>
    <col min="11273" max="11273" width="16.109375" style="1404" bestFit="1" customWidth="1"/>
    <col min="11274" max="11276" width="11" style="1404" customWidth="1"/>
    <col min="11277" max="11278" width="10.6640625" style="1404" customWidth="1"/>
    <col min="11279" max="11279" width="11.6640625" style="1404" customWidth="1"/>
    <col min="11280" max="11280" width="10.6640625" style="1404" customWidth="1"/>
    <col min="11281" max="11281" width="11.33203125" style="1404" customWidth="1"/>
    <col min="11282" max="11282" width="11.44140625" style="1404" customWidth="1"/>
    <col min="11283" max="11283" width="12.44140625" style="1404" customWidth="1"/>
    <col min="11284" max="11528" width="8.88671875" style="1404"/>
    <col min="11529" max="11529" width="16.109375" style="1404" bestFit="1" customWidth="1"/>
    <col min="11530" max="11532" width="11" style="1404" customWidth="1"/>
    <col min="11533" max="11534" width="10.6640625" style="1404" customWidth="1"/>
    <col min="11535" max="11535" width="11.6640625" style="1404" customWidth="1"/>
    <col min="11536" max="11536" width="10.6640625" style="1404" customWidth="1"/>
    <col min="11537" max="11537" width="11.33203125" style="1404" customWidth="1"/>
    <col min="11538" max="11538" width="11.44140625" style="1404" customWidth="1"/>
    <col min="11539" max="11539" width="12.44140625" style="1404" customWidth="1"/>
    <col min="11540" max="11784" width="8.88671875" style="1404"/>
    <col min="11785" max="11785" width="16.109375" style="1404" bestFit="1" customWidth="1"/>
    <col min="11786" max="11788" width="11" style="1404" customWidth="1"/>
    <col min="11789" max="11790" width="10.6640625" style="1404" customWidth="1"/>
    <col min="11791" max="11791" width="11.6640625" style="1404" customWidth="1"/>
    <col min="11792" max="11792" width="10.6640625" style="1404" customWidth="1"/>
    <col min="11793" max="11793" width="11.33203125" style="1404" customWidth="1"/>
    <col min="11794" max="11794" width="11.44140625" style="1404" customWidth="1"/>
    <col min="11795" max="11795" width="12.44140625" style="1404" customWidth="1"/>
    <col min="11796" max="12040" width="8.88671875" style="1404"/>
    <col min="12041" max="12041" width="16.109375" style="1404" bestFit="1" customWidth="1"/>
    <col min="12042" max="12044" width="11" style="1404" customWidth="1"/>
    <col min="12045" max="12046" width="10.6640625" style="1404" customWidth="1"/>
    <col min="12047" max="12047" width="11.6640625" style="1404" customWidth="1"/>
    <col min="12048" max="12048" width="10.6640625" style="1404" customWidth="1"/>
    <col min="12049" max="12049" width="11.33203125" style="1404" customWidth="1"/>
    <col min="12050" max="12050" width="11.44140625" style="1404" customWidth="1"/>
    <col min="12051" max="12051" width="12.44140625" style="1404" customWidth="1"/>
    <col min="12052" max="12296" width="8.88671875" style="1404"/>
    <col min="12297" max="12297" width="16.109375" style="1404" bestFit="1" customWidth="1"/>
    <col min="12298" max="12300" width="11" style="1404" customWidth="1"/>
    <col min="12301" max="12302" width="10.6640625" style="1404" customWidth="1"/>
    <col min="12303" max="12303" width="11.6640625" style="1404" customWidth="1"/>
    <col min="12304" max="12304" width="10.6640625" style="1404" customWidth="1"/>
    <col min="12305" max="12305" width="11.33203125" style="1404" customWidth="1"/>
    <col min="12306" max="12306" width="11.44140625" style="1404" customWidth="1"/>
    <col min="12307" max="12307" width="12.44140625" style="1404" customWidth="1"/>
    <col min="12308" max="12552" width="8.88671875" style="1404"/>
    <col min="12553" max="12553" width="16.109375" style="1404" bestFit="1" customWidth="1"/>
    <col min="12554" max="12556" width="11" style="1404" customWidth="1"/>
    <col min="12557" max="12558" width="10.6640625" style="1404" customWidth="1"/>
    <col min="12559" max="12559" width="11.6640625" style="1404" customWidth="1"/>
    <col min="12560" max="12560" width="10.6640625" style="1404" customWidth="1"/>
    <col min="12561" max="12561" width="11.33203125" style="1404" customWidth="1"/>
    <col min="12562" max="12562" width="11.44140625" style="1404" customWidth="1"/>
    <col min="12563" max="12563" width="12.44140625" style="1404" customWidth="1"/>
    <col min="12564" max="12808" width="8.88671875" style="1404"/>
    <col min="12809" max="12809" width="16.109375" style="1404" bestFit="1" customWidth="1"/>
    <col min="12810" max="12812" width="11" style="1404" customWidth="1"/>
    <col min="12813" max="12814" width="10.6640625" style="1404" customWidth="1"/>
    <col min="12815" max="12815" width="11.6640625" style="1404" customWidth="1"/>
    <col min="12816" max="12816" width="10.6640625" style="1404" customWidth="1"/>
    <col min="12817" max="12817" width="11.33203125" style="1404" customWidth="1"/>
    <col min="12818" max="12818" width="11.44140625" style="1404" customWidth="1"/>
    <col min="12819" max="12819" width="12.44140625" style="1404" customWidth="1"/>
    <col min="12820" max="13064" width="8.88671875" style="1404"/>
    <col min="13065" max="13065" width="16.109375" style="1404" bestFit="1" customWidth="1"/>
    <col min="13066" max="13068" width="11" style="1404" customWidth="1"/>
    <col min="13069" max="13070" width="10.6640625" style="1404" customWidth="1"/>
    <col min="13071" max="13071" width="11.6640625" style="1404" customWidth="1"/>
    <col min="13072" max="13072" width="10.6640625" style="1404" customWidth="1"/>
    <col min="13073" max="13073" width="11.33203125" style="1404" customWidth="1"/>
    <col min="13074" max="13074" width="11.44140625" style="1404" customWidth="1"/>
    <col min="13075" max="13075" width="12.44140625" style="1404" customWidth="1"/>
    <col min="13076" max="13320" width="8.88671875" style="1404"/>
    <col min="13321" max="13321" width="16.109375" style="1404" bestFit="1" customWidth="1"/>
    <col min="13322" max="13324" width="11" style="1404" customWidth="1"/>
    <col min="13325" max="13326" width="10.6640625" style="1404" customWidth="1"/>
    <col min="13327" max="13327" width="11.6640625" style="1404" customWidth="1"/>
    <col min="13328" max="13328" width="10.6640625" style="1404" customWidth="1"/>
    <col min="13329" max="13329" width="11.33203125" style="1404" customWidth="1"/>
    <col min="13330" max="13330" width="11.44140625" style="1404" customWidth="1"/>
    <col min="13331" max="13331" width="12.44140625" style="1404" customWidth="1"/>
    <col min="13332" max="13576" width="8.88671875" style="1404"/>
    <col min="13577" max="13577" width="16.109375" style="1404" bestFit="1" customWidth="1"/>
    <col min="13578" max="13580" width="11" style="1404" customWidth="1"/>
    <col min="13581" max="13582" width="10.6640625" style="1404" customWidth="1"/>
    <col min="13583" max="13583" width="11.6640625" style="1404" customWidth="1"/>
    <col min="13584" max="13584" width="10.6640625" style="1404" customWidth="1"/>
    <col min="13585" max="13585" width="11.33203125" style="1404" customWidth="1"/>
    <col min="13586" max="13586" width="11.44140625" style="1404" customWidth="1"/>
    <col min="13587" max="13587" width="12.44140625" style="1404" customWidth="1"/>
    <col min="13588" max="13832" width="8.88671875" style="1404"/>
    <col min="13833" max="13833" width="16.109375" style="1404" bestFit="1" customWidth="1"/>
    <col min="13834" max="13836" width="11" style="1404" customWidth="1"/>
    <col min="13837" max="13838" width="10.6640625" style="1404" customWidth="1"/>
    <col min="13839" max="13839" width="11.6640625" style="1404" customWidth="1"/>
    <col min="13840" max="13840" width="10.6640625" style="1404" customWidth="1"/>
    <col min="13841" max="13841" width="11.33203125" style="1404" customWidth="1"/>
    <col min="13842" max="13842" width="11.44140625" style="1404" customWidth="1"/>
    <col min="13843" max="13843" width="12.44140625" style="1404" customWidth="1"/>
    <col min="13844" max="14088" width="8.88671875" style="1404"/>
    <col min="14089" max="14089" width="16.109375" style="1404" bestFit="1" customWidth="1"/>
    <col min="14090" max="14092" width="11" style="1404" customWidth="1"/>
    <col min="14093" max="14094" width="10.6640625" style="1404" customWidth="1"/>
    <col min="14095" max="14095" width="11.6640625" style="1404" customWidth="1"/>
    <col min="14096" max="14096" width="10.6640625" style="1404" customWidth="1"/>
    <col min="14097" max="14097" width="11.33203125" style="1404" customWidth="1"/>
    <col min="14098" max="14098" width="11.44140625" style="1404" customWidth="1"/>
    <col min="14099" max="14099" width="12.44140625" style="1404" customWidth="1"/>
    <col min="14100" max="14344" width="8.88671875" style="1404"/>
    <col min="14345" max="14345" width="16.109375" style="1404" bestFit="1" customWidth="1"/>
    <col min="14346" max="14348" width="11" style="1404" customWidth="1"/>
    <col min="14349" max="14350" width="10.6640625" style="1404" customWidth="1"/>
    <col min="14351" max="14351" width="11.6640625" style="1404" customWidth="1"/>
    <col min="14352" max="14352" width="10.6640625" style="1404" customWidth="1"/>
    <col min="14353" max="14353" width="11.33203125" style="1404" customWidth="1"/>
    <col min="14354" max="14354" width="11.44140625" style="1404" customWidth="1"/>
    <col min="14355" max="14355" width="12.44140625" style="1404" customWidth="1"/>
    <col min="14356" max="14600" width="8.88671875" style="1404"/>
    <col min="14601" max="14601" width="16.109375" style="1404" bestFit="1" customWidth="1"/>
    <col min="14602" max="14604" width="11" style="1404" customWidth="1"/>
    <col min="14605" max="14606" width="10.6640625" style="1404" customWidth="1"/>
    <col min="14607" max="14607" width="11.6640625" style="1404" customWidth="1"/>
    <col min="14608" max="14608" width="10.6640625" style="1404" customWidth="1"/>
    <col min="14609" max="14609" width="11.33203125" style="1404" customWidth="1"/>
    <col min="14610" max="14610" width="11.44140625" style="1404" customWidth="1"/>
    <col min="14611" max="14611" width="12.44140625" style="1404" customWidth="1"/>
    <col min="14612" max="14856" width="8.88671875" style="1404"/>
    <col min="14857" max="14857" width="16.109375" style="1404" bestFit="1" customWidth="1"/>
    <col min="14858" max="14860" width="11" style="1404" customWidth="1"/>
    <col min="14861" max="14862" width="10.6640625" style="1404" customWidth="1"/>
    <col min="14863" max="14863" width="11.6640625" style="1404" customWidth="1"/>
    <col min="14864" max="14864" width="10.6640625" style="1404" customWidth="1"/>
    <col min="14865" max="14865" width="11.33203125" style="1404" customWidth="1"/>
    <col min="14866" max="14866" width="11.44140625" style="1404" customWidth="1"/>
    <col min="14867" max="14867" width="12.44140625" style="1404" customWidth="1"/>
    <col min="14868" max="15112" width="8.88671875" style="1404"/>
    <col min="15113" max="15113" width="16.109375" style="1404" bestFit="1" customWidth="1"/>
    <col min="15114" max="15116" width="11" style="1404" customWidth="1"/>
    <col min="15117" max="15118" width="10.6640625" style="1404" customWidth="1"/>
    <col min="15119" max="15119" width="11.6640625" style="1404" customWidth="1"/>
    <col min="15120" max="15120" width="10.6640625" style="1404" customWidth="1"/>
    <col min="15121" max="15121" width="11.33203125" style="1404" customWidth="1"/>
    <col min="15122" max="15122" width="11.44140625" style="1404" customWidth="1"/>
    <col min="15123" max="15123" width="12.44140625" style="1404" customWidth="1"/>
    <col min="15124" max="15368" width="8.88671875" style="1404"/>
    <col min="15369" max="15369" width="16.109375" style="1404" bestFit="1" customWidth="1"/>
    <col min="15370" max="15372" width="11" style="1404" customWidth="1"/>
    <col min="15373" max="15374" width="10.6640625" style="1404" customWidth="1"/>
    <col min="15375" max="15375" width="11.6640625" style="1404" customWidth="1"/>
    <col min="15376" max="15376" width="10.6640625" style="1404" customWidth="1"/>
    <col min="15377" max="15377" width="11.33203125" style="1404" customWidth="1"/>
    <col min="15378" max="15378" width="11.44140625" style="1404" customWidth="1"/>
    <col min="15379" max="15379" width="12.44140625" style="1404" customWidth="1"/>
    <col min="15380" max="15624" width="8.88671875" style="1404"/>
    <col min="15625" max="15625" width="16.109375" style="1404" bestFit="1" customWidth="1"/>
    <col min="15626" max="15628" width="11" style="1404" customWidth="1"/>
    <col min="15629" max="15630" width="10.6640625" style="1404" customWidth="1"/>
    <col min="15631" max="15631" width="11.6640625" style="1404" customWidth="1"/>
    <col min="15632" max="15632" width="10.6640625" style="1404" customWidth="1"/>
    <col min="15633" max="15633" width="11.33203125" style="1404" customWidth="1"/>
    <col min="15634" max="15634" width="11.44140625" style="1404" customWidth="1"/>
    <col min="15635" max="15635" width="12.44140625" style="1404" customWidth="1"/>
    <col min="15636" max="15880" width="8.88671875" style="1404"/>
    <col min="15881" max="15881" width="16.109375" style="1404" bestFit="1" customWidth="1"/>
    <col min="15882" max="15884" width="11" style="1404" customWidth="1"/>
    <col min="15885" max="15886" width="10.6640625" style="1404" customWidth="1"/>
    <col min="15887" max="15887" width="11.6640625" style="1404" customWidth="1"/>
    <col min="15888" max="15888" width="10.6640625" style="1404" customWidth="1"/>
    <col min="15889" max="15889" width="11.33203125" style="1404" customWidth="1"/>
    <col min="15890" max="15890" width="11.44140625" style="1404" customWidth="1"/>
    <col min="15891" max="15891" width="12.44140625" style="1404" customWidth="1"/>
    <col min="15892" max="16136" width="8.88671875" style="1404"/>
    <col min="16137" max="16137" width="16.109375" style="1404" bestFit="1" customWidth="1"/>
    <col min="16138" max="16140" width="11" style="1404" customWidth="1"/>
    <col min="16141" max="16142" width="10.6640625" style="1404" customWidth="1"/>
    <col min="16143" max="16143" width="11.6640625" style="1404" customWidth="1"/>
    <col min="16144" max="16144" width="10.6640625" style="1404" customWidth="1"/>
    <col min="16145" max="16145" width="11.33203125" style="1404" customWidth="1"/>
    <col min="16146" max="16146" width="11.44140625" style="1404" customWidth="1"/>
    <col min="16147" max="16147" width="12.44140625" style="1404" customWidth="1"/>
    <col min="16148" max="16384" width="8.88671875" style="1404"/>
  </cols>
  <sheetData>
    <row r="1" spans="1:23">
      <c r="A1" s="1453"/>
      <c r="B1" s="3569" t="s">
        <v>1233</v>
      </c>
      <c r="C1" s="3569"/>
      <c r="D1" s="3569"/>
      <c r="E1" s="3569"/>
      <c r="F1" s="3569"/>
      <c r="G1" s="3569"/>
      <c r="H1" s="3569"/>
      <c r="I1" s="3569"/>
      <c r="J1" s="3569"/>
      <c r="K1" s="3569"/>
      <c r="L1" s="3569"/>
      <c r="M1" s="3569"/>
      <c r="N1" s="3569"/>
      <c r="O1" s="3569"/>
      <c r="P1" s="3569"/>
      <c r="Q1" s="3569"/>
      <c r="R1" s="3569"/>
      <c r="S1" s="1405"/>
      <c r="T1" s="1405"/>
    </row>
    <row r="2" spans="1:23">
      <c r="A2" s="1453"/>
      <c r="B2" s="3569" t="s">
        <v>57</v>
      </c>
      <c r="C2" s="3569"/>
      <c r="D2" s="3569"/>
      <c r="E2" s="3569"/>
      <c r="F2" s="3569"/>
      <c r="G2" s="3569"/>
      <c r="H2" s="3569"/>
      <c r="I2" s="3569"/>
      <c r="J2" s="3569"/>
      <c r="K2" s="3569"/>
      <c r="L2" s="3569"/>
      <c r="M2" s="3569"/>
      <c r="N2" s="3569"/>
      <c r="O2" s="3569"/>
      <c r="P2" s="3569"/>
      <c r="Q2" s="3569"/>
      <c r="R2" s="3569"/>
      <c r="S2" s="1405"/>
      <c r="T2" s="1405"/>
    </row>
    <row r="3" spans="1:23" ht="16.2" thickBot="1">
      <c r="B3" s="3570" t="s">
        <v>1232</v>
      </c>
      <c r="C3" s="3570"/>
      <c r="D3" s="3570"/>
      <c r="E3" s="3570"/>
      <c r="F3" s="3570"/>
      <c r="G3" s="3570"/>
      <c r="H3" s="3570"/>
      <c r="I3" s="3570"/>
      <c r="J3" s="3570"/>
      <c r="K3" s="3570"/>
      <c r="L3" s="3570"/>
      <c r="M3" s="3570"/>
      <c r="N3" s="3570"/>
      <c r="O3" s="3570"/>
      <c r="P3" s="3570"/>
      <c r="Q3" s="3570"/>
      <c r="R3" s="3570"/>
      <c r="S3" s="1452"/>
      <c r="T3" s="1452"/>
    </row>
    <row r="4" spans="1:23" ht="16.2" thickTop="1">
      <c r="B4" s="3571" t="s">
        <v>1050</v>
      </c>
      <c r="C4" s="3573" t="s">
        <v>1231</v>
      </c>
      <c r="D4" s="3574"/>
      <c r="E4" s="3574"/>
      <c r="F4" s="3574"/>
      <c r="G4" s="3574"/>
      <c r="H4" s="3574"/>
      <c r="I4" s="3574"/>
      <c r="J4" s="3574"/>
      <c r="K4" s="3575"/>
      <c r="L4" s="3574" t="s">
        <v>1230</v>
      </c>
      <c r="M4" s="3574"/>
      <c r="N4" s="3574"/>
      <c r="O4" s="3574"/>
      <c r="P4" s="3574"/>
      <c r="Q4" s="3574"/>
      <c r="R4" s="3574"/>
      <c r="S4" s="3574"/>
      <c r="T4" s="3574"/>
    </row>
    <row r="5" spans="1:23" ht="16.2" thickBot="1">
      <c r="B5" s="3572"/>
      <c r="C5" s="1448" t="s">
        <v>67</v>
      </c>
      <c r="D5" s="1451" t="s">
        <v>68</v>
      </c>
      <c r="E5" s="1451" t="s">
        <v>69</v>
      </c>
      <c r="F5" s="1451" t="s">
        <v>70</v>
      </c>
      <c r="G5" s="1448" t="s">
        <v>71</v>
      </c>
      <c r="H5" s="1447" t="s">
        <v>72</v>
      </c>
      <c r="I5" s="1447" t="s">
        <v>216</v>
      </c>
      <c r="J5" s="1450" t="s">
        <v>418</v>
      </c>
      <c r="K5" s="1449" t="s">
        <v>458</v>
      </c>
      <c r="L5" s="1447" t="s">
        <v>67</v>
      </c>
      <c r="M5" s="1448" t="s">
        <v>68</v>
      </c>
      <c r="N5" s="1448" t="s">
        <v>69</v>
      </c>
      <c r="O5" s="1447" t="s">
        <v>70</v>
      </c>
      <c r="P5" s="1446" t="s">
        <v>71</v>
      </c>
      <c r="Q5" s="1446" t="s">
        <v>72</v>
      </c>
      <c r="R5" s="1446" t="s">
        <v>216</v>
      </c>
      <c r="S5" s="1446" t="s">
        <v>418</v>
      </c>
      <c r="T5" s="1445" t="s">
        <v>458</v>
      </c>
    </row>
    <row r="6" spans="1:23">
      <c r="B6" s="1437" t="s">
        <v>1044</v>
      </c>
      <c r="C6" s="1431">
        <v>0.94777795275590537</v>
      </c>
      <c r="D6" s="1439">
        <v>0.43990000000000001</v>
      </c>
      <c r="E6" s="1439">
        <v>0.55069999999999997</v>
      </c>
      <c r="F6" s="1438">
        <v>3.34</v>
      </c>
      <c r="G6" s="1429">
        <v>0.20724000000000001</v>
      </c>
      <c r="H6" s="1434">
        <v>0.21474000000000001</v>
      </c>
      <c r="I6" s="1434">
        <v>0.65619249999999996</v>
      </c>
      <c r="J6" s="1433">
        <v>10.642646521739131</v>
      </c>
      <c r="K6" s="1432">
        <v>5.9223524319868099</v>
      </c>
      <c r="L6" s="1442">
        <v>0</v>
      </c>
      <c r="M6" s="1439">
        <v>0</v>
      </c>
      <c r="N6" s="1439">
        <v>1.3228599999999999</v>
      </c>
      <c r="O6" s="1442">
        <v>3.9347799999999999</v>
      </c>
      <c r="P6" s="1429">
        <v>0</v>
      </c>
      <c r="Q6" s="1429">
        <v>0</v>
      </c>
      <c r="R6" s="1429">
        <v>0</v>
      </c>
      <c r="S6" s="1444" t="s">
        <v>73</v>
      </c>
      <c r="T6" s="1443">
        <v>6.3746999999999998</v>
      </c>
    </row>
    <row r="7" spans="1:23">
      <c r="B7" s="1437" t="s">
        <v>1043</v>
      </c>
      <c r="C7" s="1431">
        <v>2.2200000000000002</v>
      </c>
      <c r="D7" s="1431">
        <v>2.0503999999999998</v>
      </c>
      <c r="E7" s="1431">
        <v>0.48</v>
      </c>
      <c r="F7" s="1435">
        <v>2.74</v>
      </c>
      <c r="G7" s="1429">
        <v>2.7289786548069812</v>
      </c>
      <c r="H7" s="1434">
        <v>0.12893633038707711</v>
      </c>
      <c r="I7" s="1434">
        <v>3.9754420183839456</v>
      </c>
      <c r="J7" s="1433">
        <v>9.0877899584222313</v>
      </c>
      <c r="K7" s="1432">
        <v>5.9516291178068181</v>
      </c>
      <c r="L7" s="1430">
        <v>3.04</v>
      </c>
      <c r="M7" s="1431">
        <v>2.6856</v>
      </c>
      <c r="N7" s="1431">
        <v>1.51</v>
      </c>
      <c r="O7" s="1430">
        <v>3.6044</v>
      </c>
      <c r="P7" s="1429">
        <v>3.6505666666666667</v>
      </c>
      <c r="Q7" s="1429">
        <v>1.2548666666666668</v>
      </c>
      <c r="R7" s="1429">
        <v>4.0152000000000001</v>
      </c>
      <c r="S7" s="1429">
        <v>9.0272999999999985</v>
      </c>
      <c r="T7" s="1428">
        <v>6.4361999999999995</v>
      </c>
    </row>
    <row r="8" spans="1:23">
      <c r="B8" s="1437" t="s">
        <v>1042</v>
      </c>
      <c r="C8" s="1431">
        <v>1.1000000000000001</v>
      </c>
      <c r="D8" s="1431">
        <v>2.1162000000000001</v>
      </c>
      <c r="E8" s="1431">
        <v>1.1832</v>
      </c>
      <c r="F8" s="1435">
        <v>1.7707999999999999</v>
      </c>
      <c r="G8" s="1429">
        <v>4.3273659852820936</v>
      </c>
      <c r="H8" s="1434">
        <v>0.62888439046333788</v>
      </c>
      <c r="I8" s="1434">
        <v>4.8556569252077599</v>
      </c>
      <c r="J8" s="1433">
        <v>10.14114322653176</v>
      </c>
      <c r="K8" s="1432"/>
      <c r="L8" s="1430">
        <v>1.97</v>
      </c>
      <c r="M8" s="1431">
        <v>2.7359</v>
      </c>
      <c r="N8" s="1431">
        <v>2.0476999999999999</v>
      </c>
      <c r="O8" s="1430">
        <v>3.2067000000000001</v>
      </c>
      <c r="P8" s="1429">
        <v>4.5620000000000003</v>
      </c>
      <c r="Q8" s="1429">
        <v>2.0007800000000002</v>
      </c>
      <c r="R8" s="1429">
        <v>4.7239599999999999</v>
      </c>
      <c r="S8" s="1429">
        <v>10.529433333333333</v>
      </c>
      <c r="T8" s="1428"/>
    </row>
    <row r="9" spans="1:23">
      <c r="B9" s="1437" t="s">
        <v>1041</v>
      </c>
      <c r="C9" s="1431">
        <v>0.28999999999999998</v>
      </c>
      <c r="D9" s="1431">
        <v>3.0040184818481848</v>
      </c>
      <c r="E9" s="1431">
        <v>2.5548000000000002</v>
      </c>
      <c r="F9" s="1435">
        <v>2.2000000000000002</v>
      </c>
      <c r="G9" s="1429">
        <v>3.8337399999999997</v>
      </c>
      <c r="H9" s="1434">
        <v>0.78642000000000012</v>
      </c>
      <c r="I9" s="1434">
        <v>4.8066100000000009</v>
      </c>
      <c r="J9" s="1433">
        <v>10.880964347826087</v>
      </c>
      <c r="K9" s="1432"/>
      <c r="L9" s="1430">
        <v>0.97</v>
      </c>
      <c r="M9" s="1431">
        <v>3.6509746666666669</v>
      </c>
      <c r="N9" s="1431">
        <v>3.1175000000000002</v>
      </c>
      <c r="O9" s="1430">
        <v>3.1</v>
      </c>
      <c r="P9" s="1429">
        <v>4.4587683453237412</v>
      </c>
      <c r="Q9" s="1429">
        <v>2.4025179916317994</v>
      </c>
      <c r="R9" s="1429">
        <v>4.9710644351464444</v>
      </c>
      <c r="S9" s="1429">
        <v>10.800469874476986</v>
      </c>
      <c r="T9" s="1428"/>
      <c r="W9" s="15"/>
    </row>
    <row r="10" spans="1:23">
      <c r="B10" s="1437" t="s">
        <v>1040</v>
      </c>
      <c r="C10" s="1431">
        <v>0.48370000000000002</v>
      </c>
      <c r="D10" s="1431">
        <v>2.3419982353698852</v>
      </c>
      <c r="E10" s="1431">
        <v>5.5149176531715014</v>
      </c>
      <c r="F10" s="1435">
        <v>0.99690000000000001</v>
      </c>
      <c r="G10" s="1429">
        <v>1.6375838307423722</v>
      </c>
      <c r="H10" s="1434">
        <v>0.5988099918723967</v>
      </c>
      <c r="I10" s="1434">
        <v>5.0384472400021885</v>
      </c>
      <c r="J10" s="1433">
        <v>10.6659864010098</v>
      </c>
      <c r="K10" s="1432"/>
      <c r="L10" s="1430">
        <v>0.95879999999999999</v>
      </c>
      <c r="M10" s="1431">
        <v>3.25</v>
      </c>
      <c r="N10" s="1431">
        <v>4.9699</v>
      </c>
      <c r="O10" s="1430">
        <v>2.1920000000000002</v>
      </c>
      <c r="P10" s="1429">
        <v>3.1934999999999998</v>
      </c>
      <c r="Q10" s="1429">
        <v>1.9453061611374405</v>
      </c>
      <c r="R10" s="1429">
        <v>4.9719431279620849</v>
      </c>
      <c r="S10" s="1429">
        <v>11.522626315789473</v>
      </c>
      <c r="T10" s="1428"/>
      <c r="W10" s="15"/>
    </row>
    <row r="11" spans="1:23">
      <c r="B11" s="1437" t="s">
        <v>1039</v>
      </c>
      <c r="C11" s="1431">
        <v>0.67949999999999999</v>
      </c>
      <c r="D11" s="1431">
        <v>1.7373000000000001</v>
      </c>
      <c r="E11" s="1431">
        <v>5.8220000000000001</v>
      </c>
      <c r="F11" s="1435">
        <v>0.86</v>
      </c>
      <c r="G11" s="1429">
        <v>3.1710930596285434</v>
      </c>
      <c r="H11" s="1434">
        <v>0.8661787674313991</v>
      </c>
      <c r="I11" s="1434">
        <v>5.0671839583989913</v>
      </c>
      <c r="J11" s="1433">
        <v>10.893919805316362</v>
      </c>
      <c r="K11" s="1432"/>
      <c r="L11" s="1430">
        <v>0.94340000000000002</v>
      </c>
      <c r="M11" s="1431">
        <v>2.6956000000000002</v>
      </c>
      <c r="N11" s="1431">
        <v>5.7587999999999999</v>
      </c>
      <c r="O11" s="1430">
        <v>2</v>
      </c>
      <c r="P11" s="1429">
        <v>3.6015000000000001</v>
      </c>
      <c r="Q11" s="1429">
        <v>1.7313000000000001</v>
      </c>
      <c r="R11" s="1429">
        <v>4.9892000000000003</v>
      </c>
      <c r="S11" s="1429">
        <v>11.924139130434799</v>
      </c>
      <c r="T11" s="1428"/>
      <c r="W11" s="15"/>
    </row>
    <row r="12" spans="1:23">
      <c r="B12" s="1437" t="s">
        <v>1038</v>
      </c>
      <c r="C12" s="1431">
        <v>0.35</v>
      </c>
      <c r="D12" s="1431">
        <v>2.6432000000000002</v>
      </c>
      <c r="E12" s="1431">
        <v>3.9250794520547947</v>
      </c>
      <c r="F12" s="1435">
        <v>3.4394</v>
      </c>
      <c r="G12" s="1429">
        <v>3.9069000000000003</v>
      </c>
      <c r="H12" s="1434">
        <v>1.1301000000000001</v>
      </c>
      <c r="I12" s="1434">
        <v>5.3154368749999996</v>
      </c>
      <c r="J12" s="1433">
        <v>9.7928928571428564</v>
      </c>
      <c r="K12" s="1432"/>
      <c r="L12" s="1430">
        <v>0</v>
      </c>
      <c r="M12" s="1431">
        <v>0</v>
      </c>
      <c r="N12" s="1431">
        <v>0</v>
      </c>
      <c r="O12" s="1430">
        <v>0</v>
      </c>
      <c r="P12" s="1429">
        <v>0</v>
      </c>
      <c r="Q12" s="1429">
        <v>1.9798</v>
      </c>
      <c r="R12" s="1429">
        <v>5.2938999999999998</v>
      </c>
      <c r="S12" s="1429">
        <v>10.242363636363637</v>
      </c>
      <c r="T12" s="1428"/>
      <c r="W12" s="15"/>
    </row>
    <row r="13" spans="1:23" s="288" customFormat="1">
      <c r="A13" s="473"/>
      <c r="B13" s="1440" t="s">
        <v>1037</v>
      </c>
      <c r="C13" s="1431">
        <v>0.5323</v>
      </c>
      <c r="D13" s="1439">
        <v>0.74419999999999997</v>
      </c>
      <c r="E13" s="1439">
        <v>4.7</v>
      </c>
      <c r="F13" s="1438">
        <v>3.5543999999999998</v>
      </c>
      <c r="G13" s="1429">
        <v>3.9651105287222541</v>
      </c>
      <c r="H13" s="1434">
        <v>2.0299999999999998</v>
      </c>
      <c r="I13" s="1434">
        <v>6.816769571202423</v>
      </c>
      <c r="J13" s="1433">
        <v>9.3344439771406211</v>
      </c>
      <c r="K13" s="1432"/>
      <c r="L13" s="1430">
        <v>1.3328</v>
      </c>
      <c r="M13" s="1439">
        <v>2.2334999999999998</v>
      </c>
      <c r="N13" s="1439">
        <v>5.17</v>
      </c>
      <c r="O13" s="1442">
        <v>4.7937000000000003</v>
      </c>
      <c r="P13" s="1429">
        <v>0</v>
      </c>
      <c r="Q13" s="1429">
        <v>0</v>
      </c>
      <c r="R13" s="1429" t="s">
        <v>73</v>
      </c>
      <c r="S13" s="1429">
        <v>9.6033499999999989</v>
      </c>
      <c r="T13" s="1441"/>
    </row>
    <row r="14" spans="1:23" s="288" customFormat="1">
      <c r="A14" s="473"/>
      <c r="B14" s="1440" t="s">
        <v>1036</v>
      </c>
      <c r="C14" s="1431">
        <v>1.0973999999999999</v>
      </c>
      <c r="D14" s="1431">
        <v>0.92610000000000003</v>
      </c>
      <c r="E14" s="1431">
        <v>4.9848999999999997</v>
      </c>
      <c r="F14" s="1435">
        <v>4.4381650070126222</v>
      </c>
      <c r="G14" s="1429">
        <v>2.1309222357229651</v>
      </c>
      <c r="H14" s="1434">
        <v>2.7635000000000001</v>
      </c>
      <c r="I14" s="1434">
        <v>7.5807637081404851</v>
      </c>
      <c r="J14" s="1433">
        <v>9.740045658238099</v>
      </c>
      <c r="K14" s="1432"/>
      <c r="L14" s="1430">
        <v>1.2907999999999999</v>
      </c>
      <c r="M14" s="1431">
        <v>2.3067000000000002</v>
      </c>
      <c r="N14" s="1431">
        <v>5.1997</v>
      </c>
      <c r="O14" s="1430">
        <v>4.686042546683332</v>
      </c>
      <c r="P14" s="1429">
        <v>3.9417230769230769</v>
      </c>
      <c r="Q14" s="1429">
        <v>3.3393999999999999</v>
      </c>
      <c r="R14" s="1429">
        <v>7.3530749999999996</v>
      </c>
      <c r="S14" s="1429">
        <v>9.7092666666666663</v>
      </c>
      <c r="T14" s="1428"/>
    </row>
    <row r="15" spans="1:23">
      <c r="B15" s="1437" t="s">
        <v>1035</v>
      </c>
      <c r="C15" s="1431">
        <v>1.3361000000000001</v>
      </c>
      <c r="D15" s="1439">
        <v>0.77629999999999999</v>
      </c>
      <c r="E15" s="1439">
        <v>5.1452</v>
      </c>
      <c r="F15" s="1438">
        <v>4.2913156626506019</v>
      </c>
      <c r="G15" s="1429">
        <v>3.5118599999999995</v>
      </c>
      <c r="H15" s="1434">
        <v>2.2838474999999998</v>
      </c>
      <c r="I15" s="1434">
        <v>8.3004745161290323</v>
      </c>
      <c r="J15" s="1433">
        <v>9.6580855525185481</v>
      </c>
      <c r="K15" s="1432"/>
      <c r="L15" s="1430">
        <v>0.60160000000000002</v>
      </c>
      <c r="M15" s="1431">
        <v>2.8351000000000002</v>
      </c>
      <c r="N15" s="1431">
        <v>5.3190999999999997</v>
      </c>
      <c r="O15" s="1430">
        <v>4.773456862745098</v>
      </c>
      <c r="P15" s="1429">
        <v>5.0007019607843137</v>
      </c>
      <c r="Q15" s="1429">
        <v>3.7203196078431375</v>
      </c>
      <c r="R15" s="1429">
        <v>8.2289901960784313</v>
      </c>
      <c r="S15" s="1429">
        <v>9.4253890985324951</v>
      </c>
      <c r="T15" s="1428"/>
    </row>
    <row r="16" spans="1:23">
      <c r="B16" s="1437" t="s">
        <v>1034</v>
      </c>
      <c r="C16" s="1431">
        <v>0.1182</v>
      </c>
      <c r="D16" s="1431">
        <v>1.03</v>
      </c>
      <c r="E16" s="1431">
        <v>4.3784369186716257</v>
      </c>
      <c r="F16" s="1435">
        <v>5.503210042397539</v>
      </c>
      <c r="G16" s="1429">
        <v>2.8078835500835742</v>
      </c>
      <c r="H16" s="1434">
        <v>3.7905938603285909</v>
      </c>
      <c r="I16" s="1434">
        <v>9.9033679687072578</v>
      </c>
      <c r="J16" s="1433">
        <v>9.0658884482219655</v>
      </c>
      <c r="K16" s="1432"/>
      <c r="L16" s="1430">
        <v>0.67369999999999997</v>
      </c>
      <c r="M16" s="1431">
        <v>2.1</v>
      </c>
      <c r="N16" s="1431">
        <v>4.8255237762237764</v>
      </c>
      <c r="O16" s="1430">
        <v>5.7765341849148415</v>
      </c>
      <c r="P16" s="1429">
        <v>4.234516684961581</v>
      </c>
      <c r="Q16" s="1429">
        <v>4.2185426293408934</v>
      </c>
      <c r="R16" s="1429">
        <v>9.4983594249201282</v>
      </c>
      <c r="S16" s="1429">
        <v>8.5486980367159617</v>
      </c>
      <c r="T16" s="1428"/>
    </row>
    <row r="17" spans="2:21" ht="16.2" thickBot="1">
      <c r="B17" s="1437" t="s">
        <v>1033</v>
      </c>
      <c r="C17" s="1431">
        <v>4.5600000000000002E-2</v>
      </c>
      <c r="D17" s="1436">
        <v>0.71033567156063082</v>
      </c>
      <c r="E17" s="1431">
        <v>3.7410999999999999</v>
      </c>
      <c r="F17" s="1435">
        <v>4.9685157869012704</v>
      </c>
      <c r="G17" s="1429">
        <v>1.2727017155928326</v>
      </c>
      <c r="H17" s="1434">
        <v>4.5516872152678021</v>
      </c>
      <c r="I17" s="1434">
        <v>10.664216608887488</v>
      </c>
      <c r="J17" s="1433">
        <v>6.3519264674719231</v>
      </c>
      <c r="K17" s="1432"/>
      <c r="L17" s="1430">
        <v>0.7218</v>
      </c>
      <c r="M17" s="1431">
        <v>0</v>
      </c>
      <c r="N17" s="1431">
        <v>0</v>
      </c>
      <c r="O17" s="1430">
        <v>4.7758000000000003</v>
      </c>
      <c r="P17" s="1429">
        <v>2.2574000000000001</v>
      </c>
      <c r="Q17" s="1429">
        <v>4.160828767123288</v>
      </c>
      <c r="R17" s="1429">
        <v>10.185529347429092</v>
      </c>
      <c r="S17" s="1429">
        <v>6.9993528876258102</v>
      </c>
      <c r="T17" s="1428"/>
    </row>
    <row r="18" spans="2:21" ht="16.2" thickBot="1">
      <c r="B18" s="1427" t="s">
        <v>1229</v>
      </c>
      <c r="C18" s="1418">
        <v>0.7860129132792667</v>
      </c>
      <c r="D18" s="1426">
        <v>1.4459628150761978</v>
      </c>
      <c r="E18" s="1418">
        <v>4.4763999999999999</v>
      </c>
      <c r="F18" s="1425">
        <v>3.1999835997438901</v>
      </c>
      <c r="G18" s="1424">
        <v>2.6912559277164601</v>
      </c>
      <c r="H18" s="1423">
        <v>2.1879380357939104</v>
      </c>
      <c r="I18" s="1423">
        <v>6.6686442573396558</v>
      </c>
      <c r="J18" s="1422">
        <v>9.5128915567569141</v>
      </c>
      <c r="K18" s="1421"/>
      <c r="L18" s="1420">
        <v>1.03</v>
      </c>
      <c r="M18" s="1418">
        <v>2.5409970529741455</v>
      </c>
      <c r="N18" s="1418">
        <v>4.18</v>
      </c>
      <c r="O18" s="1419">
        <v>4.258367237220833</v>
      </c>
      <c r="P18" s="1418">
        <v>3.8595153196811007</v>
      </c>
      <c r="Q18" s="1418">
        <v>3.2741819919187503</v>
      </c>
      <c r="R18" s="1418">
        <v>8.2581417476381755</v>
      </c>
      <c r="S18" s="1418">
        <v>9.0170496120031736</v>
      </c>
      <c r="T18" s="1417"/>
    </row>
    <row r="19" spans="2:21" ht="16.2" thickTop="1">
      <c r="O19" s="288"/>
      <c r="P19" s="288"/>
      <c r="Q19" s="288"/>
      <c r="R19" s="288"/>
      <c r="S19" s="288"/>
      <c r="T19" s="288"/>
    </row>
    <row r="20" spans="2:21">
      <c r="O20" s="288"/>
      <c r="P20" s="288"/>
      <c r="Q20" s="288"/>
      <c r="R20" s="288"/>
      <c r="S20" s="288"/>
      <c r="T20" s="288"/>
    </row>
    <row r="21" spans="2:21">
      <c r="C21" s="1412"/>
      <c r="D21" s="1416"/>
      <c r="E21" s="1416"/>
      <c r="F21" s="1416"/>
      <c r="G21" s="1416"/>
      <c r="H21" s="1416"/>
      <c r="I21" s="1416"/>
      <c r="J21" s="1416"/>
      <c r="K21" s="1416"/>
      <c r="U21" s="1404" t="s">
        <v>1228</v>
      </c>
    </row>
    <row r="22" spans="2:21">
      <c r="C22" s="1410"/>
      <c r="D22" s="1413"/>
      <c r="E22" s="1413"/>
      <c r="F22" s="1413"/>
      <c r="G22" s="1413"/>
      <c r="H22" s="1413"/>
      <c r="I22" s="1413"/>
      <c r="J22" s="1413"/>
      <c r="K22" s="1413"/>
    </row>
    <row r="23" spans="2:21">
      <c r="C23" s="1410"/>
      <c r="D23" s="1413"/>
      <c r="E23" s="1413"/>
      <c r="F23" s="1413"/>
      <c r="G23" s="1413"/>
      <c r="H23" s="1413"/>
      <c r="I23" s="1413"/>
      <c r="J23" s="1413"/>
      <c r="K23" s="1413"/>
      <c r="L23" s="1415"/>
    </row>
    <row r="24" spans="2:21">
      <c r="C24" s="1410"/>
      <c r="D24" s="1413"/>
      <c r="E24" s="1413"/>
      <c r="F24" s="1413"/>
      <c r="G24" s="1413"/>
      <c r="H24" s="1413"/>
      <c r="I24" s="1413"/>
      <c r="J24" s="1413"/>
      <c r="K24" s="1413"/>
      <c r="L24" s="1415"/>
    </row>
    <row r="25" spans="2:21">
      <c r="C25" s="1410"/>
      <c r="D25" s="1413"/>
      <c r="E25" s="1413"/>
      <c r="F25" s="1413"/>
      <c r="G25" s="1413"/>
      <c r="H25" s="1413"/>
      <c r="I25" s="1413"/>
      <c r="J25" s="1413"/>
      <c r="K25" s="1413"/>
    </row>
    <row r="26" spans="2:21">
      <c r="C26" s="1410"/>
      <c r="D26" s="1413"/>
      <c r="E26" s="1413"/>
      <c r="F26" s="1413"/>
      <c r="G26" s="1413"/>
      <c r="H26" s="1413"/>
      <c r="I26" s="1413"/>
      <c r="J26" s="1413"/>
      <c r="K26" s="1413"/>
    </row>
    <row r="27" spans="2:21">
      <c r="C27" s="1410"/>
      <c r="D27" s="1413"/>
      <c r="E27" s="1413"/>
      <c r="F27" s="1413"/>
      <c r="G27" s="1413"/>
      <c r="H27" s="1413"/>
      <c r="I27" s="1413"/>
      <c r="J27" s="1413"/>
      <c r="K27" s="1413"/>
    </row>
    <row r="28" spans="2:21">
      <c r="C28" s="1410"/>
      <c r="D28" s="1414"/>
      <c r="E28" s="1414"/>
      <c r="F28" s="1414"/>
      <c r="G28" s="1414"/>
      <c r="H28" s="1414"/>
      <c r="I28" s="1414"/>
      <c r="J28" s="1414"/>
      <c r="K28" s="1414"/>
    </row>
    <row r="29" spans="2:21">
      <c r="C29" s="1412"/>
      <c r="D29" s="1413"/>
      <c r="E29" s="1413"/>
      <c r="F29" s="1413"/>
      <c r="G29" s="1413"/>
      <c r="H29" s="1413"/>
      <c r="I29" s="1413"/>
      <c r="J29" s="1413"/>
      <c r="K29" s="1413"/>
    </row>
    <row r="30" spans="2:21">
      <c r="C30" s="1410"/>
      <c r="D30" s="1411"/>
      <c r="E30" s="1411"/>
      <c r="F30" s="1411"/>
      <c r="G30" s="1411"/>
      <c r="H30" s="1411"/>
      <c r="I30" s="1411"/>
      <c r="J30" s="1411"/>
      <c r="K30" s="1411"/>
    </row>
    <row r="31" spans="2:21">
      <c r="C31" s="1412"/>
      <c r="D31" s="1407"/>
      <c r="E31" s="1407"/>
      <c r="F31" s="1407"/>
      <c r="G31" s="1407"/>
      <c r="H31" s="1407"/>
      <c r="I31" s="1407"/>
      <c r="J31" s="1407"/>
      <c r="K31" s="1407"/>
    </row>
    <row r="32" spans="2:21">
      <c r="C32" s="1410"/>
      <c r="D32" s="1411"/>
      <c r="E32" s="1411"/>
      <c r="F32" s="1411"/>
      <c r="G32" s="1411"/>
      <c r="H32" s="1411"/>
      <c r="I32" s="1411"/>
      <c r="J32" s="1411"/>
      <c r="K32" s="1411"/>
      <c r="L32" s="71"/>
      <c r="M32" s="71"/>
      <c r="N32" s="71"/>
      <c r="O32" s="71"/>
      <c r="P32" s="71"/>
      <c r="Q32" s="71"/>
      <c r="R32" s="71"/>
      <c r="S32" s="71"/>
      <c r="T32" s="71"/>
    </row>
    <row r="33" spans="3:20">
      <c r="C33" s="1410"/>
      <c r="D33" s="1407"/>
      <c r="E33" s="1407"/>
      <c r="F33" s="1407"/>
      <c r="G33" s="1407"/>
      <c r="H33" s="1407"/>
      <c r="I33" s="1407"/>
      <c r="J33" s="1407"/>
      <c r="K33" s="1407"/>
      <c r="L33" s="1409"/>
      <c r="M33" s="71"/>
      <c r="N33" s="71"/>
      <c r="O33" s="71"/>
      <c r="P33" s="71"/>
      <c r="Q33" s="71"/>
      <c r="R33" s="71"/>
      <c r="S33" s="71"/>
      <c r="T33" s="71"/>
    </row>
    <row r="34" spans="3:20">
      <c r="C34" s="1408"/>
      <c r="D34" s="1407"/>
      <c r="E34" s="1407"/>
      <c r="F34" s="1407"/>
      <c r="G34" s="1407"/>
      <c r="H34" s="1407"/>
      <c r="I34" s="1407"/>
      <c r="J34" s="1407"/>
      <c r="K34" s="1407"/>
    </row>
    <row r="35" spans="3:20">
      <c r="C35" s="1406"/>
      <c r="E35" s="1406"/>
    </row>
    <row r="36" spans="3:20">
      <c r="C36" s="1406"/>
      <c r="E36" s="1406"/>
    </row>
  </sheetData>
  <mergeCells count="6">
    <mergeCell ref="B1:R1"/>
    <mergeCell ref="B2:R2"/>
    <mergeCell ref="B3:R3"/>
    <mergeCell ref="B4:B5"/>
    <mergeCell ref="C4:K4"/>
    <mergeCell ref="L4:T4"/>
  </mergeCells>
  <pageMargins left="0.5" right="0.5" top="1" bottom="1" header="0.3" footer="0.3"/>
  <pageSetup scale="5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sqref="A1:F25"/>
    </sheetView>
  </sheetViews>
  <sheetFormatPr defaultColWidth="9.109375" defaultRowHeight="13.2"/>
  <cols>
    <col min="1" max="1" width="56.109375" style="474" bestFit="1" customWidth="1"/>
    <col min="2" max="3" width="11.88671875" style="474" bestFit="1" customWidth="1"/>
    <col min="4" max="4" width="11.88671875" style="474" customWidth="1"/>
    <col min="5" max="5" width="8.5546875" style="474" customWidth="1"/>
    <col min="6" max="6" width="8.88671875" style="474" customWidth="1"/>
    <col min="7" max="7" width="9.109375" style="474"/>
    <col min="8" max="8" width="16.88671875" style="474" customWidth="1"/>
    <col min="9" max="9" width="9.109375" style="474"/>
    <col min="10" max="10" width="1.44140625" style="474" bestFit="1" customWidth="1"/>
    <col min="11" max="11" width="9.109375" style="474"/>
    <col min="12" max="12" width="9.5546875" style="474" bestFit="1" customWidth="1"/>
    <col min="13" max="13" width="11.5546875" style="474" bestFit="1" customWidth="1"/>
    <col min="14" max="16384" width="9.109375" style="474"/>
  </cols>
  <sheetData>
    <row r="1" spans="1:22">
      <c r="A1" s="3578" t="s">
        <v>530</v>
      </c>
      <c r="B1" s="3578"/>
      <c r="C1" s="3578"/>
      <c r="D1" s="3578"/>
      <c r="E1" s="3578"/>
      <c r="F1" s="3578"/>
    </row>
    <row r="2" spans="1:22" ht="15.6">
      <c r="A2" s="3579" t="s">
        <v>59</v>
      </c>
      <c r="B2" s="3579"/>
      <c r="C2" s="3579"/>
      <c r="D2" s="3579"/>
      <c r="E2" s="3579"/>
      <c r="F2" s="3579"/>
    </row>
    <row r="3" spans="1:22" ht="13.8" thickBot="1">
      <c r="A3" s="506"/>
      <c r="B3" s="506"/>
      <c r="C3" s="506"/>
      <c r="D3" s="506"/>
      <c r="E3" s="506"/>
      <c r="F3" s="506"/>
      <c r="G3" s="478"/>
      <c r="J3" s="474" t="s">
        <v>45</v>
      </c>
    </row>
    <row r="4" spans="1:22" ht="18.75" customHeight="1">
      <c r="A4" s="3576" t="s">
        <v>65</v>
      </c>
      <c r="B4" s="3580" t="s">
        <v>500</v>
      </c>
      <c r="C4" s="3586"/>
      <c r="D4" s="3587"/>
      <c r="E4" s="3580" t="s">
        <v>529</v>
      </c>
      <c r="F4" s="3581"/>
    </row>
    <row r="5" spans="1:22" ht="15" customHeight="1">
      <c r="A5" s="3577"/>
      <c r="B5" s="505">
        <v>2021</v>
      </c>
      <c r="C5" s="505">
        <v>2022</v>
      </c>
      <c r="D5" s="505">
        <v>2023</v>
      </c>
      <c r="E5" s="3582" t="s">
        <v>528</v>
      </c>
      <c r="F5" s="3584" t="s">
        <v>527</v>
      </c>
    </row>
    <row r="6" spans="1:22" ht="15" customHeight="1">
      <c r="A6" s="3577"/>
      <c r="B6" s="505">
        <v>1</v>
      </c>
      <c r="C6" s="505">
        <v>2</v>
      </c>
      <c r="D6" s="505">
        <v>3</v>
      </c>
      <c r="E6" s="3583"/>
      <c r="F6" s="3585"/>
      <c r="K6"/>
      <c r="L6"/>
      <c r="M6"/>
      <c r="N6"/>
      <c r="O6"/>
      <c r="P6"/>
      <c r="Q6"/>
      <c r="R6"/>
      <c r="S6"/>
      <c r="T6"/>
      <c r="U6"/>
      <c r="V6"/>
    </row>
    <row r="7" spans="1:22" ht="22.5" customHeight="1">
      <c r="A7" s="504" t="s">
        <v>526</v>
      </c>
      <c r="B7" s="503">
        <v>2812.26</v>
      </c>
      <c r="C7" s="503">
        <v>1910.38</v>
      </c>
      <c r="D7" s="503">
        <v>1964.92</v>
      </c>
      <c r="E7" s="502">
        <v>-32.069581048693934</v>
      </c>
      <c r="F7" s="501">
        <v>2.8549293857766571</v>
      </c>
      <c r="H7" s="483"/>
      <c r="I7" s="483"/>
      <c r="K7"/>
      <c r="L7"/>
      <c r="M7"/>
      <c r="N7"/>
      <c r="O7"/>
      <c r="P7"/>
      <c r="Q7"/>
      <c r="R7"/>
      <c r="S7"/>
      <c r="T7"/>
      <c r="U7"/>
      <c r="V7"/>
    </row>
    <row r="8" spans="1:22" ht="22.5" customHeight="1">
      <c r="A8" s="499" t="s">
        <v>525</v>
      </c>
      <c r="B8" s="490">
        <v>525.78</v>
      </c>
      <c r="C8" s="490">
        <v>371.91</v>
      </c>
      <c r="D8" s="490">
        <v>378.69</v>
      </c>
      <c r="E8" s="489">
        <v>-29.265091863517057</v>
      </c>
      <c r="F8" s="488">
        <v>1.8230216987980867</v>
      </c>
      <c r="H8" s="483"/>
      <c r="I8" s="483"/>
      <c r="K8"/>
      <c r="L8"/>
      <c r="M8"/>
      <c r="N8"/>
      <c r="O8"/>
      <c r="P8"/>
      <c r="Q8"/>
      <c r="R8"/>
      <c r="S8"/>
      <c r="T8"/>
      <c r="U8"/>
      <c r="V8"/>
    </row>
    <row r="9" spans="1:22" ht="22.5" customHeight="1">
      <c r="A9" s="499" t="s">
        <v>524</v>
      </c>
      <c r="B9" s="490">
        <v>196.65</v>
      </c>
      <c r="C9" s="490">
        <v>132.72</v>
      </c>
      <c r="D9" s="490">
        <v>136.44999999999999</v>
      </c>
      <c r="E9" s="489">
        <v>-32.509534706331053</v>
      </c>
      <c r="F9" s="488">
        <v>2.8104279686558158</v>
      </c>
      <c r="H9" s="483"/>
      <c r="I9" s="483"/>
      <c r="K9"/>
      <c r="L9"/>
      <c r="M9"/>
      <c r="N9"/>
      <c r="O9"/>
      <c r="P9"/>
      <c r="Q9"/>
      <c r="R9"/>
      <c r="S9"/>
      <c r="T9"/>
      <c r="U9"/>
      <c r="V9"/>
    </row>
    <row r="10" spans="1:22" ht="22.5" customHeight="1">
      <c r="A10" s="500" t="s">
        <v>523</v>
      </c>
      <c r="B10" s="490">
        <v>1907.55</v>
      </c>
      <c r="C10" s="490">
        <v>1306.9471000000001</v>
      </c>
      <c r="D10" s="490">
        <v>1258.5788</v>
      </c>
      <c r="E10" s="489">
        <v>-31.485565253859647</v>
      </c>
      <c r="F10" s="488">
        <v>-3.7008613432020354</v>
      </c>
      <c r="H10" s="483"/>
      <c r="I10" s="483"/>
      <c r="K10"/>
      <c r="L10"/>
      <c r="M10"/>
      <c r="N10"/>
      <c r="O10"/>
      <c r="P10"/>
      <c r="Q10"/>
      <c r="R10"/>
      <c r="S10"/>
      <c r="T10"/>
      <c r="U10"/>
      <c r="V10"/>
    </row>
    <row r="11" spans="1:22" ht="22.5" customHeight="1">
      <c r="A11" s="499" t="s">
        <v>522</v>
      </c>
      <c r="B11" s="490">
        <v>3935741.94</v>
      </c>
      <c r="C11" s="490">
        <v>2744883.55</v>
      </c>
      <c r="D11" s="490">
        <v>2961335.6</v>
      </c>
      <c r="E11" s="489">
        <v>-30.25753233201057</v>
      </c>
      <c r="F11" s="488">
        <v>7.8856551127642689</v>
      </c>
      <c r="H11" s="497"/>
      <c r="I11" s="483"/>
      <c r="K11"/>
      <c r="L11" s="494"/>
      <c r="M11" s="494"/>
      <c r="N11"/>
      <c r="O11"/>
      <c r="P11"/>
      <c r="Q11"/>
      <c r="R11"/>
      <c r="S11"/>
      <c r="T11"/>
      <c r="U11"/>
      <c r="V11"/>
    </row>
    <row r="12" spans="1:22" ht="22.5" customHeight="1">
      <c r="A12" s="498" t="s">
        <v>521</v>
      </c>
      <c r="B12" s="490">
        <v>578214.68999999994</v>
      </c>
      <c r="C12" s="490">
        <v>671139.47</v>
      </c>
      <c r="D12" s="490">
        <v>753361.12</v>
      </c>
      <c r="E12" s="489">
        <v>16.070982215965486</v>
      </c>
      <c r="F12" s="488">
        <v>12.251052676130044</v>
      </c>
      <c r="H12" s="497"/>
      <c r="I12" s="483"/>
      <c r="K12"/>
      <c r="L12"/>
      <c r="M12"/>
      <c r="N12"/>
      <c r="O12"/>
      <c r="P12"/>
      <c r="Q12"/>
      <c r="R12"/>
      <c r="S12"/>
      <c r="T12"/>
      <c r="U12"/>
      <c r="V12"/>
    </row>
    <row r="13" spans="1:22" ht="22.5" customHeight="1">
      <c r="A13" s="495" t="s">
        <v>520</v>
      </c>
      <c r="B13" s="496">
        <v>220</v>
      </c>
      <c r="C13" s="496">
        <v>239</v>
      </c>
      <c r="D13" s="496">
        <v>255</v>
      </c>
      <c r="E13" s="489">
        <v>8.636363636363626</v>
      </c>
      <c r="F13" s="488">
        <v>6.6945606694560666</v>
      </c>
      <c r="H13" s="483"/>
      <c r="I13" s="483"/>
      <c r="K13"/>
      <c r="L13"/>
      <c r="M13"/>
      <c r="N13"/>
      <c r="O13"/>
      <c r="P13"/>
      <c r="Q13"/>
      <c r="R13"/>
      <c r="S13"/>
      <c r="T13"/>
      <c r="U13"/>
      <c r="V13"/>
    </row>
    <row r="14" spans="1:22" ht="22.5" customHeight="1">
      <c r="A14" s="495" t="s">
        <v>519</v>
      </c>
      <c r="B14" s="492">
        <v>5875.8329999999996</v>
      </c>
      <c r="C14" s="492">
        <v>6805.0812900000001</v>
      </c>
      <c r="D14" s="492">
        <v>7631.0898999999999</v>
      </c>
      <c r="E14" s="489">
        <v>15.814749840575814</v>
      </c>
      <c r="F14" s="488">
        <v>12.13811525240429</v>
      </c>
      <c r="H14" s="483"/>
      <c r="I14" s="483"/>
      <c r="K14"/>
      <c r="L14" s="494"/>
      <c r="M14" s="494"/>
      <c r="N14"/>
      <c r="O14"/>
      <c r="P14"/>
      <c r="Q14"/>
      <c r="R14"/>
      <c r="S14"/>
      <c r="T14"/>
      <c r="U14"/>
      <c r="V14"/>
    </row>
    <row r="15" spans="1:22" ht="22.5" customHeight="1">
      <c r="A15" s="493" t="s">
        <v>518</v>
      </c>
      <c r="B15" s="490">
        <v>90.423814133847316</v>
      </c>
      <c r="C15" s="490">
        <v>55.635434907133465</v>
      </c>
      <c r="D15" s="490">
        <v>55.029756617974854</v>
      </c>
      <c r="E15" s="489">
        <v>-38.472585524007343</v>
      </c>
      <c r="F15" s="488">
        <v>-1.0886556205943378</v>
      </c>
      <c r="H15" s="483"/>
      <c r="I15" s="483"/>
      <c r="K15"/>
      <c r="L15"/>
      <c r="M15"/>
      <c r="N15"/>
      <c r="O15"/>
      <c r="P15"/>
      <c r="Q15"/>
      <c r="R15"/>
      <c r="S15"/>
      <c r="T15"/>
      <c r="U15"/>
      <c r="V15"/>
    </row>
    <row r="16" spans="1:22" ht="22.5" customHeight="1">
      <c r="A16" s="491" t="s">
        <v>517</v>
      </c>
      <c r="B16" s="492">
        <v>501.4</v>
      </c>
      <c r="C16" s="492">
        <v>349.37106735684284</v>
      </c>
      <c r="D16" s="492">
        <v>107.15937173908377</v>
      </c>
      <c r="E16" s="489">
        <v>-30.320888042113509</v>
      </c>
      <c r="F16" s="488">
        <v>-69.327920440065327</v>
      </c>
      <c r="H16" s="483"/>
      <c r="I16" s="483"/>
      <c r="K16"/>
      <c r="L16"/>
      <c r="M16"/>
      <c r="N16"/>
      <c r="O16"/>
      <c r="P16"/>
      <c r="Q16"/>
      <c r="R16"/>
      <c r="S16"/>
      <c r="T16"/>
      <c r="U16"/>
      <c r="V16"/>
    </row>
    <row r="17" spans="1:254" ht="22.5" customHeight="1">
      <c r="A17" s="491" t="s">
        <v>516</v>
      </c>
      <c r="B17" s="490">
        <v>18.238903147860057</v>
      </c>
      <c r="C17" s="490">
        <v>3.937477431661951</v>
      </c>
      <c r="D17" s="490">
        <v>3.3626861085727739</v>
      </c>
      <c r="E17" s="489">
        <v>-78.411654474277256</v>
      </c>
      <c r="F17" s="488">
        <v>-14.597958542369753</v>
      </c>
      <c r="H17" s="483"/>
      <c r="I17" s="483"/>
      <c r="K17"/>
      <c r="L17"/>
      <c r="M17"/>
      <c r="N17"/>
      <c r="O17"/>
      <c r="P17"/>
      <c r="Q17"/>
      <c r="R17"/>
      <c r="S17"/>
      <c r="T17"/>
      <c r="U17"/>
      <c r="V17"/>
    </row>
    <row r="18" spans="1:254" ht="22.5" customHeight="1">
      <c r="A18" s="491" t="s">
        <v>515</v>
      </c>
      <c r="B18" s="490">
        <v>13.252263942894588</v>
      </c>
      <c r="C18" s="490">
        <v>3.8366611217441267</v>
      </c>
      <c r="D18" s="490">
        <v>2.8206978634910533</v>
      </c>
      <c r="E18" s="489">
        <v>-71.049013675876765</v>
      </c>
      <c r="F18" s="488">
        <v>-26.480401213835165</v>
      </c>
      <c r="H18" s="483"/>
      <c r="I18" s="483"/>
      <c r="K18"/>
      <c r="L18"/>
      <c r="M18"/>
      <c r="N18"/>
      <c r="O18"/>
      <c r="P18"/>
      <c r="Q18"/>
      <c r="R18"/>
      <c r="S18"/>
      <c r="T18"/>
      <c r="U18"/>
      <c r="V18"/>
    </row>
    <row r="19" spans="1:254" ht="22.5" customHeight="1">
      <c r="A19" s="491" t="s">
        <v>514</v>
      </c>
      <c r="B19" s="490">
        <v>40.06143273712707</v>
      </c>
      <c r="C19" s="490">
        <v>43.387132761970911</v>
      </c>
      <c r="D19" s="490">
        <v>38.991728259370532</v>
      </c>
      <c r="E19" s="489">
        <v>8.3015004647143655</v>
      </c>
      <c r="F19" s="488">
        <v>-10.130663684817122</v>
      </c>
      <c r="H19" s="483"/>
      <c r="I19" s="483"/>
      <c r="K19"/>
      <c r="L19"/>
      <c r="M19"/>
      <c r="N19"/>
      <c r="O19"/>
      <c r="P19"/>
      <c r="Q19"/>
      <c r="R19"/>
      <c r="S19"/>
      <c r="T19"/>
      <c r="U19"/>
      <c r="V19"/>
    </row>
    <row r="20" spans="1:254" ht="22.5" customHeight="1" thickBot="1">
      <c r="A20" s="487" t="s">
        <v>513</v>
      </c>
      <c r="B20" s="486">
        <v>29.947222352693171</v>
      </c>
      <c r="C20" s="486">
        <v>32.966097232066552</v>
      </c>
      <c r="D20" s="486">
        <v>31.165321485346002</v>
      </c>
      <c r="E20" s="485">
        <v>10.080650698818133</v>
      </c>
      <c r="F20" s="484">
        <v>-5.4625081460019373</v>
      </c>
      <c r="H20" s="483"/>
      <c r="I20" s="483"/>
      <c r="K20"/>
      <c r="L20"/>
      <c r="M20"/>
      <c r="N20"/>
      <c r="O20"/>
      <c r="P20"/>
      <c r="Q20"/>
      <c r="R20"/>
      <c r="S20"/>
      <c r="T20"/>
      <c r="U20"/>
      <c r="V20"/>
    </row>
    <row r="21" spans="1:254" ht="14.4">
      <c r="A21" s="480" t="s">
        <v>512</v>
      </c>
      <c r="B21" s="480"/>
      <c r="C21" s="480"/>
      <c r="D21" s="480"/>
      <c r="E21" s="482"/>
      <c r="F21" s="482"/>
      <c r="H21" s="474" t="s">
        <v>511</v>
      </c>
      <c r="K21"/>
      <c r="L21"/>
      <c r="M21"/>
      <c r="N21"/>
      <c r="O21"/>
      <c r="P21"/>
      <c r="Q21"/>
      <c r="R21"/>
      <c r="S21"/>
      <c r="T21"/>
      <c r="U21"/>
      <c r="V21"/>
    </row>
    <row r="22" spans="1:254">
      <c r="A22" s="480" t="s">
        <v>510</v>
      </c>
      <c r="B22" s="480"/>
      <c r="C22" s="480"/>
      <c r="D22" s="480"/>
      <c r="E22" s="475"/>
      <c r="F22" s="475"/>
    </row>
    <row r="23" spans="1:254">
      <c r="A23" s="480" t="s">
        <v>509</v>
      </c>
      <c r="B23" s="480"/>
      <c r="C23" s="480"/>
      <c r="D23" s="480"/>
      <c r="E23" s="475"/>
      <c r="F23" s="475"/>
    </row>
    <row r="24" spans="1:254">
      <c r="A24" s="480" t="s">
        <v>508</v>
      </c>
      <c r="B24" s="480"/>
      <c r="C24" s="480"/>
      <c r="D24" s="480"/>
      <c r="E24" s="481"/>
      <c r="F24" s="475"/>
    </row>
    <row r="25" spans="1:254">
      <c r="A25" s="480" t="s">
        <v>507</v>
      </c>
      <c r="E25" s="475"/>
      <c r="F25" s="475"/>
    </row>
    <row r="26" spans="1:254">
      <c r="A26" s="475"/>
      <c r="B26" s="475"/>
      <c r="C26" s="475"/>
      <c r="D26" s="475"/>
      <c r="E26" s="475"/>
      <c r="F26" s="475"/>
      <c r="G26" s="475"/>
    </row>
    <row r="27" spans="1:254" ht="14.4">
      <c r="A27"/>
      <c r="B27"/>
      <c r="C27"/>
      <c r="D27"/>
      <c r="E27"/>
      <c r="F27" s="475"/>
      <c r="G27" s="479"/>
      <c r="H27" s="478"/>
      <c r="I27" s="478"/>
      <c r="J27" s="478"/>
      <c r="K27" s="478"/>
      <c r="L27" s="478"/>
      <c r="M27" s="478"/>
      <c r="N27" s="478"/>
      <c r="O27" s="478"/>
      <c r="P27" s="478"/>
      <c r="Q27" s="478"/>
      <c r="R27" s="478"/>
      <c r="S27" s="478"/>
      <c r="T27" s="478"/>
      <c r="U27" s="478"/>
      <c r="V27" s="478"/>
      <c r="W27" s="478"/>
      <c r="X27" s="478"/>
      <c r="Y27" s="478"/>
      <c r="Z27" s="478"/>
      <c r="AA27" s="478"/>
      <c r="AB27" s="478"/>
      <c r="AC27" s="478"/>
      <c r="AD27" s="478"/>
      <c r="AE27" s="478"/>
      <c r="AF27" s="478"/>
      <c r="AG27" s="478"/>
      <c r="AH27" s="478"/>
      <c r="AI27" s="478"/>
      <c r="AJ27" s="478"/>
      <c r="AK27" s="478"/>
      <c r="AL27" s="478"/>
      <c r="AM27" s="478"/>
      <c r="AN27" s="478"/>
      <c r="AO27" s="478"/>
      <c r="AP27" s="478"/>
      <c r="AQ27" s="478"/>
      <c r="AR27" s="478"/>
      <c r="AS27" s="478"/>
      <c r="AT27" s="478"/>
      <c r="AU27" s="478"/>
      <c r="AV27" s="478"/>
      <c r="AW27" s="478"/>
      <c r="AX27" s="478"/>
      <c r="AY27" s="478"/>
      <c r="AZ27" s="478"/>
      <c r="BA27" s="478"/>
      <c r="BB27" s="478"/>
      <c r="BC27" s="478"/>
      <c r="BD27" s="478"/>
      <c r="BE27" s="478"/>
      <c r="BF27" s="478"/>
      <c r="BG27" s="478"/>
      <c r="BH27" s="478"/>
      <c r="BI27" s="478"/>
      <c r="BJ27" s="478"/>
      <c r="BK27" s="478"/>
      <c r="BL27" s="478"/>
      <c r="BM27" s="478"/>
      <c r="BN27" s="478"/>
      <c r="BO27" s="478"/>
      <c r="BP27" s="478"/>
      <c r="BQ27" s="478"/>
      <c r="BR27" s="478"/>
      <c r="BS27" s="478"/>
      <c r="BT27" s="478"/>
      <c r="BU27" s="478"/>
      <c r="BV27" s="478"/>
      <c r="BW27" s="478"/>
      <c r="BX27" s="478"/>
      <c r="BY27" s="478"/>
      <c r="BZ27" s="478"/>
      <c r="CA27" s="478"/>
      <c r="CB27" s="478"/>
      <c r="CC27" s="478"/>
      <c r="CD27" s="478"/>
      <c r="CE27" s="478"/>
      <c r="CF27" s="478"/>
      <c r="CG27" s="478"/>
      <c r="CH27" s="478"/>
      <c r="CI27" s="478"/>
      <c r="CJ27" s="478"/>
      <c r="CK27" s="478"/>
      <c r="CL27" s="478"/>
      <c r="CM27" s="478"/>
      <c r="CN27" s="478"/>
      <c r="CO27" s="478"/>
      <c r="CP27" s="478"/>
      <c r="CQ27" s="478"/>
      <c r="CR27" s="478"/>
      <c r="CS27" s="478"/>
      <c r="CT27" s="478"/>
      <c r="CU27" s="478"/>
      <c r="CV27" s="478"/>
      <c r="CW27" s="478"/>
      <c r="CX27" s="478"/>
      <c r="CY27" s="478"/>
      <c r="CZ27" s="478"/>
      <c r="DA27" s="478"/>
      <c r="DB27" s="478"/>
      <c r="DC27" s="478"/>
      <c r="DD27" s="478"/>
      <c r="DE27" s="478"/>
      <c r="DF27" s="478"/>
      <c r="DG27" s="478"/>
      <c r="DH27" s="478"/>
      <c r="DI27" s="478"/>
      <c r="DJ27" s="478"/>
      <c r="DK27" s="478"/>
      <c r="DL27" s="478"/>
      <c r="DM27" s="478"/>
      <c r="DN27" s="478"/>
      <c r="DO27" s="478"/>
      <c r="DP27" s="478"/>
      <c r="DQ27" s="478"/>
      <c r="DR27" s="478"/>
      <c r="DS27" s="478"/>
      <c r="DT27" s="478"/>
      <c r="DU27" s="478"/>
      <c r="DV27" s="478"/>
      <c r="DW27" s="478"/>
      <c r="DX27" s="478"/>
      <c r="DY27" s="478"/>
      <c r="DZ27" s="478"/>
      <c r="EA27" s="478"/>
      <c r="EB27" s="478"/>
      <c r="EC27" s="478"/>
      <c r="ED27" s="478"/>
      <c r="EE27" s="478"/>
      <c r="EF27" s="478"/>
      <c r="EG27" s="478"/>
      <c r="EH27" s="478"/>
      <c r="EI27" s="478"/>
      <c r="EJ27" s="478"/>
      <c r="EK27" s="478"/>
      <c r="EL27" s="478"/>
      <c r="EM27" s="478"/>
      <c r="EN27" s="478"/>
      <c r="EO27" s="478"/>
      <c r="EP27" s="478"/>
      <c r="EQ27" s="478"/>
      <c r="ER27" s="478"/>
      <c r="ES27" s="478"/>
      <c r="ET27" s="478"/>
      <c r="EU27" s="478"/>
      <c r="EV27" s="478"/>
      <c r="EW27" s="478"/>
      <c r="EX27" s="478"/>
      <c r="EY27" s="478"/>
      <c r="EZ27" s="478"/>
      <c r="FA27" s="478"/>
      <c r="FB27" s="478"/>
      <c r="FC27" s="478"/>
      <c r="FD27" s="478"/>
      <c r="FE27" s="478"/>
      <c r="FF27" s="478"/>
      <c r="FG27" s="478"/>
      <c r="FH27" s="478"/>
      <c r="FI27" s="478"/>
      <c r="FJ27" s="478"/>
      <c r="FK27" s="478"/>
      <c r="FL27" s="478"/>
      <c r="FM27" s="478"/>
      <c r="FN27" s="478"/>
      <c r="FO27" s="478"/>
      <c r="FP27" s="478"/>
      <c r="FQ27" s="478"/>
      <c r="FR27" s="478"/>
      <c r="FS27" s="478"/>
      <c r="FT27" s="478"/>
      <c r="FU27" s="478"/>
      <c r="FV27" s="478"/>
      <c r="FW27" s="478"/>
      <c r="FX27" s="478"/>
      <c r="FY27" s="478"/>
      <c r="FZ27" s="478"/>
      <c r="GA27" s="478"/>
      <c r="GB27" s="478"/>
      <c r="GC27" s="478"/>
      <c r="GD27" s="478"/>
      <c r="GE27" s="478"/>
      <c r="GF27" s="478"/>
      <c r="GG27" s="478"/>
      <c r="GH27" s="478"/>
      <c r="GI27" s="478"/>
      <c r="GJ27" s="478"/>
      <c r="GK27" s="478"/>
      <c r="GL27" s="478"/>
      <c r="GM27" s="478"/>
      <c r="GN27" s="478"/>
      <c r="GO27" s="478"/>
      <c r="GP27" s="478"/>
      <c r="GQ27" s="478"/>
      <c r="GR27" s="478"/>
      <c r="GS27" s="478"/>
      <c r="GT27" s="478"/>
      <c r="GU27" s="478"/>
      <c r="GV27" s="478"/>
      <c r="GW27" s="478"/>
      <c r="GX27" s="478"/>
      <c r="GY27" s="478"/>
      <c r="GZ27" s="478"/>
      <c r="HA27" s="478"/>
      <c r="HB27" s="478"/>
      <c r="HC27" s="478"/>
      <c r="HD27" s="478"/>
      <c r="HE27" s="478"/>
      <c r="HF27" s="478"/>
      <c r="HG27" s="478"/>
      <c r="HH27" s="478"/>
      <c r="HI27" s="478"/>
      <c r="HJ27" s="478"/>
      <c r="HK27" s="478"/>
      <c r="HL27" s="478"/>
      <c r="HM27" s="478"/>
      <c r="HN27" s="478"/>
      <c r="HO27" s="478"/>
      <c r="HP27" s="478"/>
      <c r="HQ27" s="478"/>
      <c r="HR27" s="478"/>
      <c r="HS27" s="478"/>
      <c r="HT27" s="478"/>
      <c r="HU27" s="478"/>
      <c r="HV27" s="478"/>
      <c r="HW27" s="478"/>
      <c r="HX27" s="478"/>
      <c r="HY27" s="478"/>
      <c r="HZ27" s="478"/>
      <c r="IA27" s="478"/>
      <c r="IB27" s="478"/>
      <c r="IC27" s="478"/>
      <c r="ID27" s="478"/>
      <c r="IE27" s="478"/>
      <c r="IF27" s="478"/>
      <c r="IG27" s="478"/>
      <c r="IH27" s="478"/>
      <c r="II27" s="478"/>
      <c r="IJ27" s="478"/>
      <c r="IK27" s="478"/>
      <c r="IL27" s="478"/>
      <c r="IM27" s="478"/>
      <c r="IN27" s="478"/>
      <c r="IO27" s="478"/>
      <c r="IP27" s="478"/>
      <c r="IQ27" s="478"/>
      <c r="IR27" s="478"/>
      <c r="IS27" s="478"/>
      <c r="IT27" s="478"/>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475"/>
      <c r="B39" s="475"/>
      <c r="C39" s="475"/>
      <c r="D39" s="475"/>
      <c r="E39" s="475"/>
      <c r="F39" s="475"/>
      <c r="G39" s="475"/>
      <c r="H39" s="475"/>
      <c r="I39" s="475"/>
      <c r="J39" s="475"/>
    </row>
    <row r="40" spans="1:10">
      <c r="A40" s="475"/>
      <c r="B40" s="475"/>
      <c r="C40" s="475"/>
      <c r="D40" s="475"/>
      <c r="E40" s="475"/>
      <c r="F40" s="475"/>
      <c r="G40" s="475"/>
      <c r="H40" s="475"/>
      <c r="I40" s="475"/>
      <c r="J40" s="475"/>
    </row>
    <row r="41" spans="1:10">
      <c r="A41" s="475"/>
      <c r="B41" s="475"/>
      <c r="C41" s="475"/>
      <c r="D41" s="475"/>
      <c r="E41" s="475"/>
      <c r="F41" s="475"/>
      <c r="G41" s="475"/>
      <c r="H41" s="475"/>
      <c r="I41" s="475"/>
      <c r="J41" s="475"/>
    </row>
    <row r="42" spans="1:10">
      <c r="A42" s="475"/>
      <c r="B42" s="475"/>
      <c r="C42" s="475"/>
      <c r="D42" s="475"/>
      <c r="E42" s="475"/>
      <c r="F42" s="475"/>
      <c r="G42" s="475"/>
      <c r="H42" s="475"/>
      <c r="I42" s="475"/>
      <c r="J42" s="475"/>
    </row>
    <row r="43" spans="1:10">
      <c r="A43" s="475"/>
      <c r="B43" s="475"/>
      <c r="C43" s="475"/>
      <c r="D43" s="475"/>
      <c r="E43" s="475"/>
      <c r="F43" s="475"/>
      <c r="G43" s="475"/>
      <c r="H43" s="475"/>
      <c r="I43" s="475"/>
      <c r="J43" s="475"/>
    </row>
    <row r="44" spans="1:10">
      <c r="A44" s="475"/>
      <c r="B44" s="475"/>
      <c r="C44" s="475"/>
      <c r="D44" s="475"/>
      <c r="E44" s="475"/>
      <c r="F44" s="475"/>
      <c r="G44" s="475"/>
      <c r="H44" s="475"/>
      <c r="I44" s="475"/>
      <c r="J44" s="475"/>
    </row>
    <row r="45" spans="1:10">
      <c r="A45" s="475"/>
      <c r="B45" s="475"/>
      <c r="C45" s="475"/>
      <c r="D45" s="475"/>
      <c r="E45" s="475"/>
      <c r="F45" s="475"/>
      <c r="G45" s="475"/>
      <c r="H45" s="475"/>
      <c r="I45" s="475"/>
      <c r="J45" s="475"/>
    </row>
    <row r="46" spans="1:10">
      <c r="A46" s="475"/>
      <c r="B46" s="475"/>
      <c r="C46" s="475"/>
      <c r="D46" s="475"/>
      <c r="E46" s="475"/>
      <c r="F46" s="475"/>
      <c r="G46" s="475"/>
      <c r="H46" s="475"/>
      <c r="I46" s="475"/>
      <c r="J46" s="475"/>
    </row>
    <row r="47" spans="1:10">
      <c r="A47" s="475"/>
      <c r="B47" s="475"/>
      <c r="C47" s="475"/>
      <c r="D47" s="475"/>
      <c r="E47" s="475"/>
      <c r="F47" s="475"/>
      <c r="G47" s="475"/>
      <c r="H47" s="475"/>
      <c r="I47" s="475"/>
      <c r="J47" s="475"/>
    </row>
    <row r="48" spans="1:10">
      <c r="A48" s="475"/>
      <c r="B48" s="475"/>
      <c r="C48" s="475"/>
      <c r="D48" s="475"/>
      <c r="E48" s="475"/>
      <c r="F48" s="475"/>
      <c r="G48" s="475"/>
      <c r="H48" s="475"/>
      <c r="I48" s="475"/>
      <c r="J48" s="475"/>
    </row>
    <row r="49" spans="1:10">
      <c r="A49" s="475"/>
      <c r="B49" s="475"/>
      <c r="C49" s="475"/>
      <c r="D49" s="475"/>
      <c r="E49" s="475"/>
      <c r="F49" s="475"/>
      <c r="G49" s="475"/>
      <c r="H49" s="475"/>
      <c r="I49" s="475"/>
      <c r="J49" s="475"/>
    </row>
    <row r="50" spans="1:10">
      <c r="A50" s="475"/>
      <c r="B50" s="475"/>
      <c r="C50" s="475"/>
      <c r="D50" s="475"/>
      <c r="E50" s="475"/>
      <c r="F50" s="475"/>
      <c r="G50" s="475"/>
      <c r="H50" s="475"/>
      <c r="I50" s="475"/>
      <c r="J50" s="475"/>
    </row>
    <row r="51" spans="1:10">
      <c r="A51" s="475"/>
      <c r="B51" s="475"/>
      <c r="C51" s="475"/>
      <c r="D51" s="475"/>
      <c r="E51" s="475"/>
      <c r="F51" s="475"/>
      <c r="G51" s="475"/>
      <c r="H51" s="475"/>
      <c r="I51" s="475"/>
      <c r="J51" s="475"/>
    </row>
    <row r="52" spans="1:10">
      <c r="A52" s="475"/>
      <c r="B52" s="475"/>
      <c r="C52" s="475"/>
      <c r="D52" s="475"/>
      <c r="E52" s="475"/>
      <c r="F52" s="475"/>
      <c r="G52" s="475"/>
      <c r="H52" s="475"/>
      <c r="I52" s="475"/>
      <c r="J52" s="475"/>
    </row>
    <row r="53" spans="1:10">
      <c r="A53" s="477"/>
      <c r="B53" s="477"/>
      <c r="C53" s="477"/>
      <c r="D53" s="477"/>
      <c r="E53" s="476"/>
      <c r="F53" s="476"/>
      <c r="G53" s="475"/>
      <c r="H53" s="475"/>
      <c r="I53" s="475"/>
      <c r="J53" s="475"/>
    </row>
    <row r="54" spans="1:10">
      <c r="A54" s="475"/>
      <c r="B54" s="475"/>
      <c r="C54" s="475"/>
      <c r="D54" s="475"/>
      <c r="E54" s="475"/>
      <c r="F54" s="475"/>
      <c r="G54" s="475"/>
      <c r="H54" s="475"/>
      <c r="I54" s="475"/>
      <c r="J54" s="475"/>
    </row>
    <row r="55" spans="1:10">
      <c r="A55" s="475"/>
      <c r="B55" s="475"/>
      <c r="C55" s="475"/>
      <c r="D55" s="475"/>
      <c r="E55" s="475"/>
      <c r="F55" s="475"/>
      <c r="G55" s="475"/>
      <c r="H55" s="475"/>
      <c r="I55" s="475"/>
      <c r="J55" s="475"/>
    </row>
    <row r="56" spans="1:10">
      <c r="A56" s="475"/>
      <c r="B56" s="475"/>
      <c r="C56" s="475"/>
      <c r="D56" s="475"/>
      <c r="E56" s="475"/>
      <c r="F56" s="475"/>
      <c r="G56" s="475"/>
      <c r="H56" s="475"/>
      <c r="I56" s="475"/>
      <c r="J56" s="475"/>
    </row>
    <row r="57" spans="1:10">
      <c r="A57" s="475"/>
      <c r="B57" s="475"/>
      <c r="C57" s="475"/>
      <c r="D57" s="475"/>
      <c r="E57" s="475"/>
      <c r="F57" s="475"/>
      <c r="G57" s="475"/>
      <c r="H57" s="475"/>
      <c r="I57" s="475"/>
      <c r="J57" s="475"/>
    </row>
    <row r="58" spans="1:10">
      <c r="A58" s="475"/>
      <c r="B58" s="475"/>
      <c r="C58" s="475"/>
      <c r="D58" s="475"/>
      <c r="E58" s="475"/>
      <c r="F58" s="475"/>
      <c r="G58" s="475"/>
      <c r="H58" s="475"/>
      <c r="I58" s="475"/>
      <c r="J58" s="475"/>
    </row>
    <row r="59" spans="1:10">
      <c r="A59" s="475"/>
      <c r="B59" s="475"/>
      <c r="C59" s="475"/>
      <c r="D59" s="475"/>
      <c r="E59" s="475"/>
      <c r="F59" s="475"/>
      <c r="G59" s="475"/>
      <c r="H59" s="475"/>
      <c r="I59" s="475"/>
      <c r="J59" s="475"/>
    </row>
    <row r="60" spans="1:10">
      <c r="A60" s="475"/>
      <c r="B60" s="475"/>
      <c r="C60" s="475"/>
      <c r="D60" s="475"/>
      <c r="E60" s="475"/>
      <c r="F60" s="475"/>
      <c r="G60" s="475"/>
      <c r="H60" s="475"/>
      <c r="I60" s="475"/>
      <c r="J60" s="475"/>
    </row>
    <row r="61" spans="1:10">
      <c r="A61" s="475"/>
      <c r="B61" s="475"/>
      <c r="C61" s="475"/>
      <c r="D61" s="475"/>
      <c r="E61" s="475"/>
      <c r="F61" s="475"/>
      <c r="G61" s="475"/>
      <c r="H61" s="475"/>
      <c r="I61" s="475"/>
      <c r="J61" s="475"/>
    </row>
    <row r="62" spans="1:10">
      <c r="A62" s="475"/>
      <c r="B62" s="475"/>
      <c r="C62" s="475"/>
      <c r="D62" s="475"/>
      <c r="E62" s="475"/>
      <c r="F62" s="475"/>
      <c r="G62" s="475"/>
      <c r="H62" s="475"/>
      <c r="I62" s="475"/>
      <c r="J62" s="475"/>
    </row>
    <row r="63" spans="1:10">
      <c r="A63" s="475"/>
      <c r="B63" s="475"/>
      <c r="C63" s="475"/>
      <c r="D63" s="475"/>
      <c r="E63" s="475"/>
      <c r="F63" s="475"/>
      <c r="G63" s="475"/>
      <c r="H63" s="475"/>
      <c r="I63" s="475"/>
      <c r="J63" s="475"/>
    </row>
    <row r="64" spans="1:10">
      <c r="A64" s="475"/>
      <c r="B64" s="475"/>
      <c r="C64" s="475"/>
      <c r="D64" s="475"/>
      <c r="E64" s="475"/>
      <c r="F64" s="475"/>
      <c r="G64" s="475"/>
      <c r="H64" s="475"/>
      <c r="I64" s="475"/>
      <c r="J64" s="475"/>
    </row>
    <row r="65" spans="1:10">
      <c r="A65" s="475"/>
      <c r="B65" s="475"/>
      <c r="C65" s="475"/>
      <c r="D65" s="475"/>
      <c r="E65" s="475"/>
      <c r="F65" s="475"/>
      <c r="G65" s="475"/>
      <c r="H65" s="475"/>
      <c r="I65" s="475"/>
      <c r="J65" s="475"/>
    </row>
    <row r="66" spans="1:10">
      <c r="A66" s="475"/>
      <c r="B66" s="475"/>
      <c r="C66" s="475"/>
      <c r="D66" s="475"/>
      <c r="E66" s="475"/>
      <c r="F66" s="475"/>
      <c r="G66" s="475"/>
      <c r="H66" s="475"/>
      <c r="I66" s="475"/>
      <c r="J66" s="475"/>
    </row>
    <row r="67" spans="1:10">
      <c r="A67" s="475"/>
      <c r="B67" s="475"/>
      <c r="C67" s="475"/>
      <c r="D67" s="475"/>
      <c r="E67" s="475"/>
      <c r="F67" s="475"/>
      <c r="G67" s="475"/>
      <c r="H67" s="475"/>
      <c r="I67" s="475"/>
      <c r="J67" s="475"/>
    </row>
    <row r="68" spans="1:10">
      <c r="A68" s="475"/>
      <c r="B68" s="475"/>
      <c r="C68" s="475"/>
      <c r="D68" s="475"/>
      <c r="E68" s="475"/>
      <c r="F68" s="475"/>
      <c r="G68" s="475"/>
      <c r="H68" s="475"/>
      <c r="I68" s="475"/>
      <c r="J68" s="475"/>
    </row>
    <row r="69" spans="1:10">
      <c r="A69" s="475"/>
      <c r="B69" s="475"/>
      <c r="C69" s="475"/>
      <c r="D69" s="475"/>
      <c r="E69" s="475"/>
      <c r="F69" s="475"/>
      <c r="G69" s="475"/>
      <c r="H69" s="475"/>
      <c r="I69" s="475"/>
      <c r="J69" s="475"/>
    </row>
    <row r="70" spans="1:10">
      <c r="A70" s="475"/>
      <c r="B70" s="475"/>
      <c r="C70" s="475"/>
      <c r="D70" s="475"/>
      <c r="E70" s="475"/>
      <c r="F70" s="475"/>
      <c r="G70" s="475"/>
      <c r="H70" s="475"/>
      <c r="I70" s="475"/>
      <c r="J70" s="475"/>
    </row>
    <row r="71" spans="1:10">
      <c r="A71" s="475"/>
      <c r="B71" s="475"/>
      <c r="C71" s="475"/>
      <c r="D71" s="475"/>
      <c r="E71" s="475"/>
      <c r="F71" s="475"/>
      <c r="G71" s="475"/>
      <c r="H71" s="475"/>
      <c r="I71" s="475"/>
      <c r="J71" s="475"/>
    </row>
    <row r="72" spans="1:10">
      <c r="A72" s="475"/>
      <c r="B72" s="475"/>
      <c r="C72" s="475"/>
      <c r="D72" s="475"/>
      <c r="E72" s="475"/>
      <c r="F72" s="475"/>
      <c r="G72" s="475"/>
      <c r="H72" s="475"/>
      <c r="I72" s="475"/>
      <c r="J72" s="475"/>
    </row>
    <row r="73" spans="1:10">
      <c r="A73" s="475"/>
      <c r="B73" s="475"/>
      <c r="C73" s="475"/>
      <c r="D73" s="475"/>
      <c r="E73" s="475"/>
      <c r="F73" s="475"/>
      <c r="G73" s="475"/>
      <c r="H73" s="475"/>
      <c r="I73" s="475"/>
      <c r="J73" s="475"/>
    </row>
    <row r="74" spans="1:10">
      <c r="A74" s="475"/>
      <c r="B74" s="475"/>
      <c r="C74" s="475"/>
      <c r="D74" s="475"/>
      <c r="E74" s="475"/>
      <c r="F74" s="475"/>
      <c r="G74" s="475"/>
      <c r="H74" s="475"/>
      <c r="I74" s="475"/>
      <c r="J74" s="475"/>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zoomScaleNormal="100" workbookViewId="0">
      <selection activeCell="E12" sqref="E12"/>
    </sheetView>
  </sheetViews>
  <sheetFormatPr defaultColWidth="8.88671875" defaultRowHeight="13.2"/>
  <cols>
    <col min="1" max="1" width="47.109375" style="507" bestFit="1" customWidth="1"/>
    <col min="2" max="2" width="15.44140625" style="507" bestFit="1" customWidth="1"/>
    <col min="3" max="3" width="12.44140625" style="507" customWidth="1"/>
    <col min="4" max="4" width="17" style="507" customWidth="1"/>
    <col min="5" max="7" width="15.44140625" style="507" bestFit="1" customWidth="1"/>
    <col min="8" max="16384" width="8.88671875" style="507"/>
  </cols>
  <sheetData>
    <row r="1" spans="1:6" ht="15.6">
      <c r="A1" s="3450" t="s">
        <v>630</v>
      </c>
      <c r="B1" s="3450"/>
      <c r="C1" s="3450"/>
    </row>
    <row r="2" spans="1:6" ht="15.6">
      <c r="A2" s="3588" t="s">
        <v>546</v>
      </c>
      <c r="B2" s="3588"/>
      <c r="C2" s="3588"/>
    </row>
    <row r="3" spans="1:6" ht="15.6">
      <c r="A3" s="3589" t="s">
        <v>545</v>
      </c>
      <c r="B3" s="3589"/>
      <c r="C3" s="3589"/>
    </row>
    <row r="4" spans="1:6" ht="13.8" thickBot="1">
      <c r="A4" s="538"/>
      <c r="B4" s="538"/>
      <c r="C4" s="537" t="s">
        <v>544</v>
      </c>
    </row>
    <row r="5" spans="1:6" ht="27" thickBot="1">
      <c r="A5" s="536" t="s">
        <v>543</v>
      </c>
      <c r="B5" s="535" t="s">
        <v>542</v>
      </c>
      <c r="C5" s="534" t="s">
        <v>541</v>
      </c>
    </row>
    <row r="6" spans="1:6" s="518" customFormat="1" ht="13.8" thickBot="1">
      <c r="A6" s="533" t="s">
        <v>540</v>
      </c>
      <c r="B6" s="516">
        <f>SUM(B7:B7)</f>
        <v>0</v>
      </c>
      <c r="C6" s="532"/>
      <c r="D6" s="519"/>
    </row>
    <row r="7" spans="1:6" s="518" customFormat="1" ht="13.8" thickBot="1">
      <c r="A7" s="531"/>
      <c r="B7" s="492"/>
      <c r="C7" s="530"/>
      <c r="D7" s="519"/>
    </row>
    <row r="8" spans="1:6" ht="13.8" thickBot="1">
      <c r="A8" s="525" t="s">
        <v>539</v>
      </c>
      <c r="B8" s="516">
        <f>SUM(B9:B10)</f>
        <v>2048.6496999999999</v>
      </c>
      <c r="C8" s="515"/>
      <c r="D8" s="527"/>
      <c r="E8" s="508"/>
      <c r="F8" s="526"/>
    </row>
    <row r="9" spans="1:6" ht="39.6">
      <c r="A9" s="529" t="s">
        <v>538</v>
      </c>
      <c r="B9" s="523">
        <v>1666.1496999999999</v>
      </c>
      <c r="C9" s="512">
        <v>65853</v>
      </c>
      <c r="D9" s="527"/>
      <c r="E9" s="508"/>
      <c r="F9" s="526"/>
    </row>
    <row r="10" spans="1:6" ht="13.8" thickBot="1">
      <c r="A10" s="528" t="s">
        <v>537</v>
      </c>
      <c r="B10" s="521">
        <v>382.5</v>
      </c>
      <c r="C10" s="520">
        <v>65871</v>
      </c>
      <c r="D10" s="527"/>
      <c r="E10" s="508"/>
      <c r="F10" s="526"/>
    </row>
    <row r="11" spans="1:6" ht="13.8" thickBot="1">
      <c r="A11" s="525" t="s">
        <v>536</v>
      </c>
      <c r="B11" s="516">
        <f>SUM(B12:B13)</f>
        <v>1500</v>
      </c>
      <c r="C11" s="515"/>
    </row>
    <row r="12" spans="1:6" s="518" customFormat="1">
      <c r="A12" s="524" t="s">
        <v>535</v>
      </c>
      <c r="B12" s="523">
        <v>1000</v>
      </c>
      <c r="C12" s="512" t="s">
        <v>534</v>
      </c>
      <c r="D12" s="519"/>
      <c r="E12" s="519"/>
    </row>
    <row r="13" spans="1:6" s="518" customFormat="1" ht="13.8" thickBot="1">
      <c r="A13" s="522" t="s">
        <v>533</v>
      </c>
      <c r="B13" s="521">
        <v>500</v>
      </c>
      <c r="C13" s="520">
        <v>65895</v>
      </c>
      <c r="D13" s="519"/>
      <c r="E13" s="519"/>
    </row>
    <row r="14" spans="1:6" ht="13.8" thickBot="1">
      <c r="A14" s="517" t="s">
        <v>532</v>
      </c>
      <c r="B14" s="516">
        <f>SUM(B15:B15)</f>
        <v>1200</v>
      </c>
      <c r="C14" s="515"/>
    </row>
    <row r="15" spans="1:6" ht="26.4">
      <c r="A15" s="514" t="s">
        <v>531</v>
      </c>
      <c r="B15" s="513">
        <v>1200</v>
      </c>
      <c r="C15" s="512">
        <v>65895</v>
      </c>
    </row>
    <row r="16" spans="1:6" ht="13.8" thickBot="1">
      <c r="A16" s="511" t="s">
        <v>308</v>
      </c>
      <c r="B16" s="510">
        <f>B6+B8+B11+B14</f>
        <v>4748.6496999999999</v>
      </c>
      <c r="C16" s="509"/>
      <c r="E16" s="508"/>
    </row>
  </sheetData>
  <mergeCells count="3">
    <mergeCell ref="A1:C1"/>
    <mergeCell ref="A2:C2"/>
    <mergeCell ref="A3:C3"/>
  </mergeCells>
  <pageMargins left="1.4"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topLeftCell="A8" workbookViewId="0">
      <selection activeCell="O18" sqref="O18"/>
    </sheetView>
  </sheetViews>
  <sheetFormatPr defaultColWidth="9.109375" defaultRowHeight="13.2"/>
  <cols>
    <col min="1" max="1" width="27.88671875" style="474" customWidth="1"/>
    <col min="2" max="4" width="7" style="474" customWidth="1"/>
    <col min="5" max="10" width="10.88671875" style="474" customWidth="1"/>
    <col min="11" max="11" width="10.109375" style="474" bestFit="1" customWidth="1"/>
    <col min="12" max="12" width="8.109375" style="474" customWidth="1"/>
    <col min="13" max="16384" width="9.109375" style="474"/>
  </cols>
  <sheetData>
    <row r="1" spans="1:26">
      <c r="A1" s="3594" t="s">
        <v>567</v>
      </c>
      <c r="B1" s="3594"/>
      <c r="C1" s="3594"/>
      <c r="D1" s="3594"/>
      <c r="E1" s="3594"/>
      <c r="F1" s="3594"/>
      <c r="G1" s="3594"/>
      <c r="H1" s="3594"/>
      <c r="I1" s="3594"/>
      <c r="J1" s="3594"/>
      <c r="K1" s="3594"/>
      <c r="L1" s="3594"/>
    </row>
    <row r="2" spans="1:26" ht="15.6">
      <c r="A2" s="3595" t="s">
        <v>566</v>
      </c>
      <c r="B2" s="3595"/>
      <c r="C2" s="3595"/>
      <c r="D2" s="3595"/>
      <c r="E2" s="3595"/>
      <c r="F2" s="3595"/>
      <c r="G2" s="3595"/>
      <c r="H2" s="3595"/>
      <c r="I2" s="3595"/>
      <c r="J2" s="3595"/>
      <c r="K2" s="3595"/>
      <c r="L2" s="3595"/>
    </row>
    <row r="3" spans="1:26" ht="13.8" thickBot="1">
      <c r="A3" s="3596"/>
      <c r="B3" s="3596"/>
      <c r="C3" s="3596"/>
      <c r="D3" s="3596"/>
      <c r="E3" s="3596"/>
      <c r="F3" s="3596"/>
      <c r="G3" s="3596"/>
      <c r="H3" s="3596"/>
      <c r="I3" s="3596"/>
      <c r="J3" s="3596"/>
      <c r="K3" s="3596"/>
      <c r="L3" s="3596"/>
      <c r="M3" s="478"/>
    </row>
    <row r="4" spans="1:26" ht="18" customHeight="1">
      <c r="A4" s="3597" t="s">
        <v>65</v>
      </c>
      <c r="B4" s="3601" t="s">
        <v>565</v>
      </c>
      <c r="C4" s="3602"/>
      <c r="D4" s="3603"/>
      <c r="E4" s="3602" t="s">
        <v>564</v>
      </c>
      <c r="F4" s="3602"/>
      <c r="G4" s="3602"/>
      <c r="H4" s="3602"/>
      <c r="I4" s="3602"/>
      <c r="J4" s="3602"/>
      <c r="K4" s="3602"/>
      <c r="L4" s="3604"/>
    </row>
    <row r="5" spans="1:26" ht="15" customHeight="1">
      <c r="A5" s="3598"/>
      <c r="B5" s="3605" t="s">
        <v>500</v>
      </c>
      <c r="C5" s="3606"/>
      <c r="D5" s="3607"/>
      <c r="E5" s="3591" t="s">
        <v>500</v>
      </c>
      <c r="F5" s="3608"/>
      <c r="G5" s="3608"/>
      <c r="H5" s="3608"/>
      <c r="I5" s="3608"/>
      <c r="J5" s="3608"/>
      <c r="K5" s="3608"/>
      <c r="L5" s="3609"/>
    </row>
    <row r="6" spans="1:26" ht="15.75" customHeight="1">
      <c r="A6" s="3598"/>
      <c r="B6" s="588"/>
      <c r="C6" s="588"/>
      <c r="D6" s="588"/>
      <c r="E6" s="3591">
        <v>2021</v>
      </c>
      <c r="F6" s="3592"/>
      <c r="G6" s="3590">
        <v>2022</v>
      </c>
      <c r="H6" s="3590"/>
      <c r="I6" s="3590">
        <v>2023</v>
      </c>
      <c r="J6" s="3590"/>
      <c r="K6" s="3590" t="s">
        <v>529</v>
      </c>
      <c r="L6" s="3593"/>
    </row>
    <row r="7" spans="1:26" ht="15.6">
      <c r="A7" s="3599"/>
      <c r="B7" s="587">
        <v>2021</v>
      </c>
      <c r="C7" s="587">
        <v>2022</v>
      </c>
      <c r="D7" s="587">
        <v>2023</v>
      </c>
      <c r="E7" s="586">
        <v>1</v>
      </c>
      <c r="F7" s="585">
        <v>2</v>
      </c>
      <c r="G7" s="583">
        <v>3</v>
      </c>
      <c r="H7" s="584">
        <v>4</v>
      </c>
      <c r="I7" s="583">
        <v>5</v>
      </c>
      <c r="J7" s="583">
        <v>6</v>
      </c>
      <c r="K7" s="582" t="s">
        <v>563</v>
      </c>
      <c r="L7" s="581" t="s">
        <v>562</v>
      </c>
    </row>
    <row r="8" spans="1:26" ht="15.6">
      <c r="A8" s="3600"/>
      <c r="B8" s="580"/>
      <c r="C8" s="579"/>
      <c r="D8" s="578"/>
      <c r="E8" s="577" t="s">
        <v>561</v>
      </c>
      <c r="F8" s="576" t="s">
        <v>560</v>
      </c>
      <c r="G8" s="576" t="s">
        <v>561</v>
      </c>
      <c r="H8" s="576" t="s">
        <v>560</v>
      </c>
      <c r="I8" s="576" t="s">
        <v>561</v>
      </c>
      <c r="J8" s="576" t="s">
        <v>560</v>
      </c>
      <c r="K8" s="575">
        <v>1</v>
      </c>
      <c r="L8" s="574">
        <v>3</v>
      </c>
    </row>
    <row r="9" spans="1:26" ht="23.25" customHeight="1">
      <c r="A9" s="573" t="s">
        <v>559</v>
      </c>
      <c r="B9" s="572">
        <v>144</v>
      </c>
      <c r="C9" s="572">
        <v>145</v>
      </c>
      <c r="D9" s="572">
        <v>132</v>
      </c>
      <c r="E9" s="571">
        <v>2718348.5700000003</v>
      </c>
      <c r="F9" s="571">
        <v>69.06826238714217</v>
      </c>
      <c r="G9" s="571">
        <v>1855885.09</v>
      </c>
      <c r="H9" s="571">
        <v>67.612525493112457</v>
      </c>
      <c r="I9" s="570">
        <v>1901435.3399999999</v>
      </c>
      <c r="J9" s="569">
        <v>64.208707961308349</v>
      </c>
      <c r="K9" s="569">
        <v>-31.727479305569702</v>
      </c>
      <c r="L9" s="568">
        <v>2.4543680126230214</v>
      </c>
      <c r="M9" s="497"/>
      <c r="N9"/>
      <c r="O9"/>
      <c r="P9" s="494"/>
      <c r="Q9"/>
      <c r="R9"/>
      <c r="S9"/>
      <c r="T9"/>
      <c r="U9"/>
      <c r="V9"/>
      <c r="W9"/>
      <c r="X9"/>
      <c r="Y9"/>
      <c r="Z9"/>
    </row>
    <row r="10" spans="1:26" ht="23.25" customHeight="1">
      <c r="A10" s="567" t="s">
        <v>558</v>
      </c>
      <c r="B10" s="566">
        <v>26</v>
      </c>
      <c r="C10" s="566">
        <v>25</v>
      </c>
      <c r="D10" s="566">
        <v>19</v>
      </c>
      <c r="E10" s="503">
        <v>1473926.62</v>
      </c>
      <c r="F10" s="503">
        <v>37.449778020761187</v>
      </c>
      <c r="G10" s="565">
        <v>1008305.51</v>
      </c>
      <c r="H10" s="503">
        <v>36.733999517028693</v>
      </c>
      <c r="I10" s="565">
        <v>971855.02</v>
      </c>
      <c r="J10" s="564">
        <v>32.818131569970447</v>
      </c>
      <c r="K10" s="564">
        <v>-31.590521785948894</v>
      </c>
      <c r="L10" s="563">
        <v>-3.6150243788710412</v>
      </c>
      <c r="M10" s="497"/>
      <c r="N10"/>
      <c r="O10"/>
      <c r="P10" s="494"/>
      <c r="Q10"/>
      <c r="R10"/>
      <c r="S10"/>
      <c r="T10"/>
      <c r="U10"/>
      <c r="V10"/>
      <c r="W10"/>
      <c r="X10"/>
      <c r="Y10"/>
      <c r="Z10"/>
    </row>
    <row r="11" spans="1:26" ht="23.25" customHeight="1">
      <c r="A11" s="562" t="s">
        <v>557</v>
      </c>
      <c r="B11" s="561">
        <v>17</v>
      </c>
      <c r="C11" s="561">
        <v>16</v>
      </c>
      <c r="D11" s="561">
        <v>16</v>
      </c>
      <c r="E11" s="492">
        <v>190905.48</v>
      </c>
      <c r="F11" s="490">
        <v>4.8505588758189768</v>
      </c>
      <c r="G11" s="521">
        <v>125779.25</v>
      </c>
      <c r="H11" s="490">
        <v>4.5823164337882387</v>
      </c>
      <c r="I11" s="521">
        <v>136489.9</v>
      </c>
      <c r="J11" s="521">
        <v>4.6090655540083629</v>
      </c>
      <c r="K11" s="521">
        <v>-34.114384773030096</v>
      </c>
      <c r="L11" s="560">
        <v>8.5154347795840692</v>
      </c>
      <c r="M11" s="497"/>
      <c r="N11"/>
      <c r="O11"/>
      <c r="P11" s="494"/>
      <c r="Q11"/>
      <c r="R11"/>
      <c r="S11"/>
      <c r="T11"/>
      <c r="U11"/>
      <c r="V11"/>
      <c r="W11"/>
      <c r="X11"/>
      <c r="Y11"/>
      <c r="Z11"/>
    </row>
    <row r="12" spans="1:26" ht="23.25" customHeight="1">
      <c r="A12" s="562" t="s">
        <v>556</v>
      </c>
      <c r="B12" s="561">
        <v>21</v>
      </c>
      <c r="C12" s="561">
        <v>20</v>
      </c>
      <c r="D12" s="561">
        <v>20</v>
      </c>
      <c r="E12" s="492">
        <v>87185.98</v>
      </c>
      <c r="F12" s="490">
        <v>2.2152361950844774</v>
      </c>
      <c r="G12" s="492">
        <v>51926.28</v>
      </c>
      <c r="H12" s="490">
        <v>1.8917480124065738</v>
      </c>
      <c r="I12" s="492">
        <v>54042.92</v>
      </c>
      <c r="J12" s="521">
        <v>1.8249508645696835</v>
      </c>
      <c r="K12" s="521">
        <v>-40.441938027191981</v>
      </c>
      <c r="L12" s="560">
        <v>4.0762403931111635</v>
      </c>
      <c r="M12" s="497"/>
      <c r="N12"/>
      <c r="O12"/>
      <c r="P12" s="494"/>
      <c r="Q12"/>
      <c r="R12"/>
      <c r="S12"/>
      <c r="T12"/>
      <c r="U12"/>
      <c r="V12"/>
      <c r="W12"/>
      <c r="X12"/>
      <c r="Y12"/>
      <c r="Z12"/>
    </row>
    <row r="13" spans="1:26" ht="23.25" customHeight="1">
      <c r="A13" s="562" t="s">
        <v>555</v>
      </c>
      <c r="B13" s="561">
        <v>50</v>
      </c>
      <c r="C13" s="561">
        <v>55</v>
      </c>
      <c r="D13" s="561">
        <v>55</v>
      </c>
      <c r="E13" s="492">
        <v>388681.23</v>
      </c>
      <c r="F13" s="490">
        <v>9.875678739241728</v>
      </c>
      <c r="G13" s="492">
        <v>320825.24</v>
      </c>
      <c r="H13" s="490">
        <v>11.688118426736173</v>
      </c>
      <c r="I13" s="492">
        <v>265854.33</v>
      </c>
      <c r="J13" s="521">
        <v>8.9775143419914016</v>
      </c>
      <c r="K13" s="521">
        <v>-17.458005368563846</v>
      </c>
      <c r="L13" s="560">
        <v>-17.134222357318265</v>
      </c>
      <c r="M13" s="497"/>
      <c r="N13"/>
      <c r="O13"/>
      <c r="P13" s="494"/>
      <c r="Q13"/>
      <c r="R13"/>
      <c r="S13"/>
      <c r="T13"/>
      <c r="U13"/>
      <c r="V13"/>
      <c r="W13"/>
      <c r="X13"/>
      <c r="Y13"/>
      <c r="Z13"/>
    </row>
    <row r="14" spans="1:26" ht="23.25" customHeight="1">
      <c r="A14" s="559" t="s">
        <v>554</v>
      </c>
      <c r="B14" s="558">
        <v>30</v>
      </c>
      <c r="C14" s="558">
        <v>29</v>
      </c>
      <c r="D14" s="558">
        <v>22</v>
      </c>
      <c r="E14" s="513">
        <v>577649.26</v>
      </c>
      <c r="F14" s="557">
        <v>14.677010556235807</v>
      </c>
      <c r="G14" s="523">
        <v>349048.81000000006</v>
      </c>
      <c r="H14" s="557">
        <v>12.716343103152775</v>
      </c>
      <c r="I14" s="523">
        <v>473193.16999999993</v>
      </c>
      <c r="J14" s="523">
        <v>15.979045630768454</v>
      </c>
      <c r="K14" s="523">
        <v>-39.574265186455868</v>
      </c>
      <c r="L14" s="556">
        <v>35.566475645626724</v>
      </c>
      <c r="M14" s="497"/>
      <c r="N14"/>
      <c r="O14"/>
      <c r="P14" s="494"/>
      <c r="Q14"/>
      <c r="R14"/>
      <c r="S14"/>
      <c r="T14"/>
      <c r="U14"/>
      <c r="V14"/>
      <c r="W14"/>
      <c r="X14"/>
      <c r="Y14"/>
      <c r="Z14"/>
    </row>
    <row r="15" spans="1:26" ht="23.25" customHeight="1">
      <c r="A15" s="551" t="s">
        <v>553</v>
      </c>
      <c r="B15" s="550">
        <v>19</v>
      </c>
      <c r="C15" s="550">
        <v>19</v>
      </c>
      <c r="D15" s="550">
        <v>20</v>
      </c>
      <c r="E15" s="548">
        <v>159933.76999999999</v>
      </c>
      <c r="F15" s="549">
        <v>4.0636244052118915</v>
      </c>
      <c r="G15" s="548">
        <v>117081.75</v>
      </c>
      <c r="H15" s="549">
        <v>4.2654541756425335</v>
      </c>
      <c r="I15" s="548">
        <v>143079.5</v>
      </c>
      <c r="J15" s="547">
        <v>4.8315867689458312</v>
      </c>
      <c r="K15" s="547">
        <v>-26.79360337719794</v>
      </c>
      <c r="L15" s="546">
        <v>22.204784263986483</v>
      </c>
      <c r="M15" s="497"/>
      <c r="N15"/>
      <c r="O15"/>
      <c r="P15" s="494"/>
      <c r="Q15"/>
      <c r="R15"/>
      <c r="S15"/>
      <c r="T15"/>
      <c r="U15"/>
      <c r="V15"/>
      <c r="W15"/>
      <c r="X15"/>
      <c r="Y15"/>
      <c r="Z15"/>
    </row>
    <row r="16" spans="1:26" ht="23.25" customHeight="1">
      <c r="A16" s="551" t="s">
        <v>552</v>
      </c>
      <c r="B16" s="550">
        <v>5</v>
      </c>
      <c r="C16" s="550">
        <v>5</v>
      </c>
      <c r="D16" s="550">
        <v>7</v>
      </c>
      <c r="E16" s="548">
        <v>57999.63</v>
      </c>
      <c r="F16" s="549">
        <v>1.473664454738107</v>
      </c>
      <c r="G16" s="548">
        <v>44512.87</v>
      </c>
      <c r="H16" s="549">
        <v>1.6216669738138803</v>
      </c>
      <c r="I16" s="548">
        <v>98620.72</v>
      </c>
      <c r="J16" s="547">
        <v>3.3302783829682903</v>
      </c>
      <c r="K16" s="547">
        <v>-23.253182822028336</v>
      </c>
      <c r="L16" s="546">
        <v>121.55551866235541</v>
      </c>
      <c r="M16" s="497"/>
      <c r="N16"/>
      <c r="O16"/>
      <c r="P16" s="494"/>
      <c r="Q16"/>
      <c r="R16"/>
      <c r="S16"/>
      <c r="T16"/>
      <c r="U16"/>
      <c r="V16"/>
      <c r="W16"/>
      <c r="X16"/>
      <c r="Y16"/>
      <c r="Z16"/>
    </row>
    <row r="17" spans="1:26" ht="23.25" customHeight="1">
      <c r="A17" s="551" t="s">
        <v>551</v>
      </c>
      <c r="B17" s="550">
        <v>4</v>
      </c>
      <c r="C17" s="550">
        <v>4</v>
      </c>
      <c r="D17" s="550">
        <v>4</v>
      </c>
      <c r="E17" s="548">
        <v>19034.25</v>
      </c>
      <c r="F17" s="549">
        <v>0.4836254584313523</v>
      </c>
      <c r="G17" s="548">
        <v>10988.38</v>
      </c>
      <c r="H17" s="549">
        <v>0.40032226503743662</v>
      </c>
      <c r="I17" s="548">
        <v>17421.03</v>
      </c>
      <c r="J17" s="547">
        <v>0.58828286406793695</v>
      </c>
      <c r="K17" s="547">
        <v>-42.270486097429639</v>
      </c>
      <c r="L17" s="546">
        <v>58.540476394154553</v>
      </c>
      <c r="N17"/>
      <c r="O17"/>
      <c r="P17" s="494"/>
      <c r="Q17"/>
      <c r="R17"/>
      <c r="S17"/>
      <c r="T17"/>
      <c r="U17"/>
      <c r="V17"/>
      <c r="W17"/>
      <c r="X17"/>
      <c r="Y17"/>
      <c r="Z17"/>
    </row>
    <row r="18" spans="1:26" ht="18.75" customHeight="1">
      <c r="A18" s="551" t="s">
        <v>550</v>
      </c>
      <c r="B18" s="550">
        <v>5</v>
      </c>
      <c r="C18" s="550">
        <v>6</v>
      </c>
      <c r="D18" s="550">
        <v>6</v>
      </c>
      <c r="E18" s="555">
        <v>299279.62</v>
      </c>
      <c r="F18" s="549">
        <v>7.6041474406220848</v>
      </c>
      <c r="G18" s="548">
        <v>183641.87</v>
      </c>
      <c r="H18" s="549">
        <v>6.6903337301868415</v>
      </c>
      <c r="I18" s="548">
        <v>205872.95</v>
      </c>
      <c r="J18" s="547">
        <v>6.9520303139432738</v>
      </c>
      <c r="K18" s="554" t="s">
        <v>73</v>
      </c>
      <c r="L18" s="553">
        <v>12.105670673033345</v>
      </c>
      <c r="N18"/>
      <c r="O18"/>
      <c r="P18" s="494"/>
      <c r="Q18"/>
      <c r="R18"/>
      <c r="S18"/>
      <c r="T18"/>
      <c r="U18"/>
      <c r="V18"/>
      <c r="W18"/>
      <c r="X18"/>
      <c r="Y18"/>
      <c r="Z18"/>
    </row>
    <row r="19" spans="1:26" ht="23.25" customHeight="1">
      <c r="A19" s="552" t="s">
        <v>549</v>
      </c>
      <c r="B19" s="550">
        <v>40</v>
      </c>
      <c r="C19" s="550">
        <v>57</v>
      </c>
      <c r="D19" s="550">
        <v>82</v>
      </c>
      <c r="E19" s="548">
        <v>377269.4</v>
      </c>
      <c r="F19" s="549">
        <v>9.5857250234246809</v>
      </c>
      <c r="G19" s="548">
        <v>303793.07</v>
      </c>
      <c r="H19" s="549">
        <v>11.067612321841487</v>
      </c>
      <c r="I19" s="548">
        <v>353106.15</v>
      </c>
      <c r="J19" s="547">
        <v>11.923881495066743</v>
      </c>
      <c r="K19" s="547">
        <v>-19.475825497641736</v>
      </c>
      <c r="L19" s="546">
        <v>16.232457178828994</v>
      </c>
      <c r="N19"/>
      <c r="O19"/>
      <c r="P19" s="494"/>
      <c r="Q19"/>
      <c r="R19"/>
      <c r="S19"/>
      <c r="T19"/>
      <c r="U19"/>
      <c r="V19"/>
      <c r="W19"/>
      <c r="X19"/>
      <c r="Y19"/>
      <c r="Z19"/>
    </row>
    <row r="20" spans="1:26" ht="23.25" customHeight="1">
      <c r="A20" s="551" t="s">
        <v>548</v>
      </c>
      <c r="B20" s="550">
        <v>3</v>
      </c>
      <c r="C20" s="550">
        <v>3</v>
      </c>
      <c r="D20" s="550">
        <v>4</v>
      </c>
      <c r="E20" s="548">
        <v>303876.7</v>
      </c>
      <c r="F20" s="549">
        <v>7.7209508304297003</v>
      </c>
      <c r="G20" s="548">
        <v>228980.52</v>
      </c>
      <c r="H20" s="549">
        <v>8.3420850403653741</v>
      </c>
      <c r="I20" s="548">
        <v>241799.93</v>
      </c>
      <c r="J20" s="547">
        <v>8.1652322136995732</v>
      </c>
      <c r="K20" s="547">
        <v>-24.646897902998163</v>
      </c>
      <c r="L20" s="546">
        <v>5.5984718700088649</v>
      </c>
      <c r="N20"/>
      <c r="O20"/>
      <c r="P20" s="494"/>
      <c r="Q20"/>
      <c r="R20"/>
      <c r="S20"/>
      <c r="T20"/>
      <c r="U20"/>
      <c r="V20"/>
      <c r="W20"/>
      <c r="X20"/>
      <c r="Y20"/>
      <c r="Z20"/>
    </row>
    <row r="21" spans="1:26" ht="23.25" customHeight="1" thickBot="1">
      <c r="A21" s="545" t="s">
        <v>311</v>
      </c>
      <c r="B21" s="544">
        <v>220</v>
      </c>
      <c r="C21" s="544">
        <v>239</v>
      </c>
      <c r="D21" s="544">
        <v>255</v>
      </c>
      <c r="E21" s="544">
        <v>3935741.9400000004</v>
      </c>
      <c r="F21" s="542">
        <v>100</v>
      </c>
      <c r="G21" s="544">
        <v>2744883.55</v>
      </c>
      <c r="H21" s="542">
        <v>100</v>
      </c>
      <c r="I21" s="543">
        <v>2961335.62</v>
      </c>
      <c r="J21" s="543">
        <v>100</v>
      </c>
      <c r="K21" s="542">
        <v>-30.257532332010584</v>
      </c>
      <c r="L21" s="541">
        <v>7.8856558413926194</v>
      </c>
      <c r="N21"/>
      <c r="O21"/>
      <c r="P21" s="494"/>
      <c r="Q21"/>
      <c r="R21"/>
      <c r="S21"/>
      <c r="T21"/>
      <c r="U21"/>
      <c r="V21"/>
      <c r="W21"/>
      <c r="X21"/>
      <c r="Y21"/>
      <c r="Z21"/>
    </row>
    <row r="22" spans="1:26">
      <c r="A22" s="480" t="s">
        <v>547</v>
      </c>
      <c r="B22" s="480"/>
      <c r="C22" s="475"/>
      <c r="D22" s="479"/>
      <c r="E22" s="475"/>
      <c r="F22" s="475"/>
      <c r="G22" s="475"/>
      <c r="H22" s="475"/>
      <c r="I22" s="540"/>
      <c r="J22" s="475"/>
      <c r="K22" s="475"/>
      <c r="L22" s="475"/>
    </row>
    <row r="23" spans="1:26">
      <c r="A23" s="480"/>
      <c r="I23" s="483"/>
    </row>
    <row r="24" spans="1:26">
      <c r="J24" s="483"/>
    </row>
    <row r="26" spans="1:26">
      <c r="D26" s="474" t="s">
        <v>73</v>
      </c>
    </row>
    <row r="27" spans="1:26">
      <c r="F27" s="539"/>
      <c r="J27" s="483"/>
    </row>
    <row r="28" spans="1:26">
      <c r="J28" s="483"/>
    </row>
    <row r="29" spans="1:26">
      <c r="J29" s="483"/>
    </row>
    <row r="30" spans="1:26">
      <c r="J30" s="483"/>
    </row>
    <row r="31" spans="1:26">
      <c r="J31" s="483"/>
      <c r="K31" s="483"/>
    </row>
    <row r="32" spans="1:26">
      <c r="K32" s="483"/>
    </row>
    <row r="33" spans="10:11">
      <c r="J33" s="483"/>
      <c r="K33" s="483"/>
    </row>
    <row r="34" spans="10:11">
      <c r="J34" s="483"/>
      <c r="K34" s="483"/>
    </row>
    <row r="35" spans="10:11">
      <c r="J35" s="483"/>
      <c r="K35" s="483"/>
    </row>
    <row r="36" spans="10:11">
      <c r="J36" s="483"/>
      <c r="K36" s="483"/>
    </row>
    <row r="37" spans="10:11">
      <c r="K37" s="483"/>
    </row>
    <row r="39" spans="10:11">
      <c r="J39" s="483"/>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21" activePane="bottomLeft" state="frozen"/>
      <selection activeCell="E13" sqref="E13"/>
      <selection pane="bottomLeft" activeCell="J36" sqref="J36"/>
    </sheetView>
  </sheetViews>
  <sheetFormatPr defaultColWidth="9.109375" defaultRowHeight="15.6"/>
  <cols>
    <col min="1" max="1" width="32.44140625" style="1676" bestFit="1" customWidth="1"/>
    <col min="2" max="2" width="10.44140625" style="1676" bestFit="1" customWidth="1"/>
    <col min="3" max="3" width="8.44140625" style="1676" bestFit="1" customWidth="1"/>
    <col min="4" max="11" width="7.33203125" style="1676" bestFit="1" customWidth="1"/>
    <col min="12" max="16384" width="9.109375" style="1676"/>
  </cols>
  <sheetData>
    <row r="1" spans="1:11">
      <c r="A1" s="3065" t="s">
        <v>1371</v>
      </c>
      <c r="B1" s="3065"/>
      <c r="C1" s="3065"/>
      <c r="D1" s="3065"/>
      <c r="E1" s="3065"/>
      <c r="F1" s="3065"/>
      <c r="G1" s="3065"/>
      <c r="H1" s="3065"/>
      <c r="I1" s="3065"/>
      <c r="J1" s="3065"/>
      <c r="K1" s="3065"/>
    </row>
    <row r="2" spans="1:11">
      <c r="A2" s="3066" t="s">
        <v>1370</v>
      </c>
      <c r="B2" s="3066"/>
      <c r="C2" s="3066"/>
      <c r="D2" s="3066"/>
      <c r="E2" s="3066"/>
      <c r="F2" s="3066"/>
      <c r="G2" s="3066"/>
      <c r="H2" s="3066"/>
      <c r="I2" s="3066"/>
      <c r="J2" s="3066"/>
      <c r="K2" s="3066"/>
    </row>
    <row r="3" spans="1:11">
      <c r="A3" s="3067" t="s">
        <v>1369</v>
      </c>
      <c r="B3" s="3067"/>
      <c r="C3" s="3067"/>
      <c r="D3" s="3067"/>
      <c r="E3" s="3067"/>
      <c r="F3" s="3067"/>
      <c r="G3" s="3067"/>
      <c r="H3" s="3067"/>
      <c r="I3" s="3067"/>
      <c r="J3" s="3067"/>
      <c r="K3" s="3067"/>
    </row>
    <row r="4" spans="1:11">
      <c r="A4" s="3080" t="s">
        <v>140</v>
      </c>
      <c r="B4" s="3080"/>
      <c r="C4" s="3080"/>
      <c r="D4" s="3080"/>
      <c r="E4" s="3080"/>
      <c r="F4" s="3080"/>
      <c r="G4" s="3080"/>
      <c r="H4" s="3080"/>
      <c r="I4" s="3080"/>
      <c r="J4" s="3080"/>
      <c r="K4" s="3080"/>
    </row>
    <row r="5" spans="1:11" ht="16.2" thickBot="1">
      <c r="A5" s="3079"/>
      <c r="B5" s="3079"/>
      <c r="C5" s="3079"/>
      <c r="D5" s="3079"/>
      <c r="E5" s="3079"/>
      <c r="F5" s="3079"/>
      <c r="G5" s="3079"/>
      <c r="H5" s="3079"/>
      <c r="I5" s="3079"/>
      <c r="J5" s="3079"/>
      <c r="K5" s="3079"/>
    </row>
    <row r="6" spans="1:11" ht="16.2" thickTop="1">
      <c r="A6" s="3068" t="s">
        <v>1368</v>
      </c>
      <c r="B6" s="3071" t="s">
        <v>1325</v>
      </c>
      <c r="C6" s="1697" t="s">
        <v>216</v>
      </c>
      <c r="D6" s="3074" t="s">
        <v>418</v>
      </c>
      <c r="E6" s="3075"/>
      <c r="F6" s="3074" t="s">
        <v>1331</v>
      </c>
      <c r="G6" s="3075"/>
      <c r="H6" s="3074" t="s">
        <v>529</v>
      </c>
      <c r="I6" s="3076"/>
      <c r="J6" s="3076"/>
      <c r="K6" s="3077"/>
    </row>
    <row r="7" spans="1:11">
      <c r="A7" s="3069"/>
      <c r="B7" s="3072"/>
      <c r="C7" s="1614" t="s">
        <v>1322</v>
      </c>
      <c r="D7" s="1614" t="s">
        <v>1323</v>
      </c>
      <c r="E7" s="1614" t="s">
        <v>1322</v>
      </c>
      <c r="F7" s="1614" t="s">
        <v>1323</v>
      </c>
      <c r="G7" s="1614" t="s">
        <v>1322</v>
      </c>
      <c r="H7" s="3078" t="s">
        <v>1321</v>
      </c>
      <c r="I7" s="3078" t="s">
        <v>527</v>
      </c>
      <c r="J7" s="3078" t="s">
        <v>1320</v>
      </c>
      <c r="K7" s="3081" t="s">
        <v>1319</v>
      </c>
    </row>
    <row r="8" spans="1:11">
      <c r="A8" s="3070"/>
      <c r="B8" s="3073"/>
      <c r="C8" s="1696">
        <v>1</v>
      </c>
      <c r="D8" s="1696">
        <v>2</v>
      </c>
      <c r="E8" s="1696">
        <v>3</v>
      </c>
      <c r="F8" s="1696">
        <v>4</v>
      </c>
      <c r="G8" s="1696">
        <v>5</v>
      </c>
      <c r="H8" s="3078"/>
      <c r="I8" s="3078"/>
      <c r="J8" s="3078"/>
      <c r="K8" s="3081"/>
    </row>
    <row r="9" spans="1:11">
      <c r="A9" s="1695" t="s">
        <v>1367</v>
      </c>
      <c r="B9" s="1690">
        <v>100</v>
      </c>
      <c r="C9" s="1689">
        <v>128.15424999999999</v>
      </c>
      <c r="D9" s="1689">
        <v>143.85096999999999</v>
      </c>
      <c r="E9" s="1689">
        <v>146.10167999999999</v>
      </c>
      <c r="F9" s="1689">
        <v>150.10048</v>
      </c>
      <c r="G9" s="1689">
        <v>153.08664999999999</v>
      </c>
      <c r="H9" s="1689">
        <v>14.004562999999999</v>
      </c>
      <c r="I9" s="1689">
        <v>1.5646249000000001</v>
      </c>
      <c r="J9" s="1689">
        <v>4.7808913999999998</v>
      </c>
      <c r="K9" s="1688">
        <v>1.9894512</v>
      </c>
    </row>
    <row r="10" spans="1:11">
      <c r="A10" s="1694" t="s">
        <v>1366</v>
      </c>
      <c r="B10" s="1693">
        <v>33.587116000000002</v>
      </c>
      <c r="C10" s="1693">
        <v>134.57765000000001</v>
      </c>
      <c r="D10" s="1693">
        <v>142.11420000000001</v>
      </c>
      <c r="E10" s="1693">
        <v>149.06639999999999</v>
      </c>
      <c r="F10" s="1693">
        <v>156.58779999999999</v>
      </c>
      <c r="G10" s="1693">
        <v>161.69362000000001</v>
      </c>
      <c r="H10" s="1693">
        <v>10.7660885</v>
      </c>
      <c r="I10" s="1693">
        <v>4.8919839999999999</v>
      </c>
      <c r="J10" s="1693">
        <v>8.4708620000000003</v>
      </c>
      <c r="K10" s="1692">
        <v>3.2606711000000002</v>
      </c>
    </row>
    <row r="11" spans="1:11">
      <c r="A11" s="1687" t="s">
        <v>1365</v>
      </c>
      <c r="B11" s="1686">
        <v>31.274027</v>
      </c>
      <c r="C11" s="1686">
        <v>134.54910000000001</v>
      </c>
      <c r="D11" s="1686">
        <v>141.56876</v>
      </c>
      <c r="E11" s="1686">
        <v>149.10016999999999</v>
      </c>
      <c r="F11" s="1686">
        <v>157.46621999999999</v>
      </c>
      <c r="G11" s="1686">
        <v>162.93132</v>
      </c>
      <c r="H11" s="1686">
        <v>10.814695</v>
      </c>
      <c r="I11" s="1686">
        <v>5.3199709999999998</v>
      </c>
      <c r="J11" s="1686">
        <v>9.2764150000000001</v>
      </c>
      <c r="K11" s="1685">
        <v>3.4706484999999998</v>
      </c>
    </row>
    <row r="12" spans="1:11">
      <c r="A12" s="1687" t="s">
        <v>1364</v>
      </c>
      <c r="B12" s="1686">
        <v>2.3130890000000002</v>
      </c>
      <c r="C12" s="1686">
        <v>134.96373</v>
      </c>
      <c r="D12" s="1686">
        <v>149.48883000000001</v>
      </c>
      <c r="E12" s="1686">
        <v>148.60980000000001</v>
      </c>
      <c r="F12" s="1686">
        <v>144.71107000000001</v>
      </c>
      <c r="G12" s="1686">
        <v>144.95918</v>
      </c>
      <c r="H12" s="1686">
        <v>10.110925</v>
      </c>
      <c r="I12" s="1686">
        <v>-0.58801954999999995</v>
      </c>
      <c r="J12" s="1686">
        <v>-2.4565184000000002</v>
      </c>
      <c r="K12" s="1685">
        <v>0.17144245999999999</v>
      </c>
    </row>
    <row r="13" spans="1:11">
      <c r="A13" s="1694" t="s">
        <v>1363</v>
      </c>
      <c r="B13" s="1693">
        <v>8.7637640000000001</v>
      </c>
      <c r="C13" s="1693">
        <v>123.30345</v>
      </c>
      <c r="D13" s="1693">
        <v>168.87870000000001</v>
      </c>
      <c r="E13" s="1693">
        <v>170.94417999999999</v>
      </c>
      <c r="F13" s="1693">
        <v>153.59148999999999</v>
      </c>
      <c r="G13" s="1693">
        <v>167.31876</v>
      </c>
      <c r="H13" s="1693">
        <v>38.636982000000003</v>
      </c>
      <c r="I13" s="1693">
        <v>1.2230645</v>
      </c>
      <c r="J13" s="1693">
        <v>-2.1208277</v>
      </c>
      <c r="K13" s="1692">
        <v>8.9375169999999997</v>
      </c>
    </row>
    <row r="14" spans="1:11">
      <c r="A14" s="1687" t="s">
        <v>1362</v>
      </c>
      <c r="B14" s="1686">
        <v>5.6615900000000003</v>
      </c>
      <c r="C14" s="1686">
        <v>136.07219000000001</v>
      </c>
      <c r="D14" s="1686">
        <v>206.61963</v>
      </c>
      <c r="E14" s="1686">
        <v>209.81685999999999</v>
      </c>
      <c r="F14" s="1686">
        <v>182.95605</v>
      </c>
      <c r="G14" s="1686">
        <v>204.20493999999999</v>
      </c>
      <c r="H14" s="1686">
        <v>54.195262999999997</v>
      </c>
      <c r="I14" s="1686">
        <v>1.5474082</v>
      </c>
      <c r="J14" s="1686">
        <v>-2.6746786</v>
      </c>
      <c r="K14" s="1685">
        <v>11.614205999999999</v>
      </c>
    </row>
    <row r="15" spans="1:11">
      <c r="A15" s="1687" t="s">
        <v>1361</v>
      </c>
      <c r="B15" s="1686">
        <v>3.1021743000000002</v>
      </c>
      <c r="C15" s="1686">
        <v>100</v>
      </c>
      <c r="D15" s="1686">
        <v>100</v>
      </c>
      <c r="E15" s="1686">
        <v>100</v>
      </c>
      <c r="F15" s="1686">
        <v>100</v>
      </c>
      <c r="G15" s="1686">
        <v>100</v>
      </c>
      <c r="H15" s="1686">
        <v>0</v>
      </c>
      <c r="I15" s="1686">
        <v>0</v>
      </c>
      <c r="J15" s="1686">
        <v>0</v>
      </c>
      <c r="K15" s="1685">
        <v>0</v>
      </c>
    </row>
    <row r="16" spans="1:11">
      <c r="A16" s="1694" t="s">
        <v>1360</v>
      </c>
      <c r="B16" s="1693">
        <v>57.649120000000003</v>
      </c>
      <c r="C16" s="1693">
        <v>125.1493</v>
      </c>
      <c r="D16" s="1693">
        <v>141.05814000000001</v>
      </c>
      <c r="E16" s="1693">
        <v>140.59787</v>
      </c>
      <c r="F16" s="1693">
        <v>145.79017999999999</v>
      </c>
      <c r="G16" s="1693">
        <v>145.90858</v>
      </c>
      <c r="H16" s="1693">
        <v>12.344116</v>
      </c>
      <c r="I16" s="1693">
        <v>-0.32628632000000002</v>
      </c>
      <c r="J16" s="1693">
        <v>3.7772264</v>
      </c>
      <c r="K16" s="1692">
        <v>8.1210859999999996E-2</v>
      </c>
    </row>
    <row r="17" spans="1:11">
      <c r="A17" s="1687" t="s">
        <v>1359</v>
      </c>
      <c r="B17" s="1686">
        <v>15.156262999999999</v>
      </c>
      <c r="C17" s="1686">
        <v>135.286</v>
      </c>
      <c r="D17" s="1686">
        <v>155.66739000000001</v>
      </c>
      <c r="E17" s="1686">
        <v>155.12949</v>
      </c>
      <c r="F17" s="1686">
        <v>159.85333</v>
      </c>
      <c r="G17" s="1686">
        <v>159.57117</v>
      </c>
      <c r="H17" s="1686">
        <v>14.667808000000001</v>
      </c>
      <c r="I17" s="1686">
        <v>-0.34554570000000001</v>
      </c>
      <c r="J17" s="1686">
        <v>2.8632064000000002</v>
      </c>
      <c r="K17" s="1685">
        <v>-0.17652366</v>
      </c>
    </row>
    <row r="18" spans="1:11">
      <c r="A18" s="1687" t="s">
        <v>1358</v>
      </c>
      <c r="B18" s="1686">
        <v>1.0134718</v>
      </c>
      <c r="C18" s="1686">
        <v>135.21512999999999</v>
      </c>
      <c r="D18" s="1686">
        <v>147.77551</v>
      </c>
      <c r="E18" s="1686">
        <v>147.77551</v>
      </c>
      <c r="F18" s="1686">
        <v>174.17878999999999</v>
      </c>
      <c r="G18" s="1686">
        <v>174.17878999999999</v>
      </c>
      <c r="H18" s="1686">
        <v>9.2891709999999996</v>
      </c>
      <c r="I18" s="1686">
        <v>0</v>
      </c>
      <c r="J18" s="1686">
        <v>17.867159000000001</v>
      </c>
      <c r="K18" s="1685">
        <v>0</v>
      </c>
    </row>
    <row r="19" spans="1:11">
      <c r="A19" s="1687" t="s">
        <v>1357</v>
      </c>
      <c r="B19" s="1686">
        <v>0.28707272</v>
      </c>
      <c r="C19" s="1686">
        <v>117.0684</v>
      </c>
      <c r="D19" s="1686">
        <v>126.57259999999999</v>
      </c>
      <c r="E19" s="1686">
        <v>126.57259999999999</v>
      </c>
      <c r="F19" s="1686">
        <v>136.32516000000001</v>
      </c>
      <c r="G19" s="1686">
        <v>136.32516000000001</v>
      </c>
      <c r="H19" s="1686">
        <v>8.1185054999999995</v>
      </c>
      <c r="I19" s="1686">
        <v>0</v>
      </c>
      <c r="J19" s="1686">
        <v>7.7051163000000003</v>
      </c>
      <c r="K19" s="1685">
        <v>0</v>
      </c>
    </row>
    <row r="20" spans="1:11">
      <c r="A20" s="1687" t="s">
        <v>1356</v>
      </c>
      <c r="B20" s="1686">
        <v>2.0731818999999998</v>
      </c>
      <c r="C20" s="1686">
        <v>122.64852999999999</v>
      </c>
      <c r="D20" s="1686">
        <v>152.19811999999999</v>
      </c>
      <c r="E20" s="1686">
        <v>152.19811999999999</v>
      </c>
      <c r="F20" s="1686">
        <v>162.81675999999999</v>
      </c>
      <c r="G20" s="1686">
        <v>162.81675999999999</v>
      </c>
      <c r="H20" s="1686">
        <v>24.092903</v>
      </c>
      <c r="I20" s="1686">
        <v>0</v>
      </c>
      <c r="J20" s="1686">
        <v>6.9768499999999998</v>
      </c>
      <c r="K20" s="1685">
        <v>0</v>
      </c>
    </row>
    <row r="21" spans="1:11">
      <c r="A21" s="1687" t="s">
        <v>1355</v>
      </c>
      <c r="B21" s="1686">
        <v>1.0835619000000001</v>
      </c>
      <c r="C21" s="1686">
        <v>119.59717000000001</v>
      </c>
      <c r="D21" s="1686">
        <v>132.54239000000001</v>
      </c>
      <c r="E21" s="1686">
        <v>132.54239000000001</v>
      </c>
      <c r="F21" s="1686">
        <v>164.82658000000001</v>
      </c>
      <c r="G21" s="1686">
        <v>164.82658000000001</v>
      </c>
      <c r="H21" s="1686">
        <v>10.824020000000001</v>
      </c>
      <c r="I21" s="1686">
        <v>0</v>
      </c>
      <c r="J21" s="1686">
        <v>24.357634999999998</v>
      </c>
      <c r="K21" s="1685">
        <v>-1.4210855000000001E-14</v>
      </c>
    </row>
    <row r="22" spans="1:11">
      <c r="A22" s="1687" t="s">
        <v>1354</v>
      </c>
      <c r="B22" s="1686">
        <v>6.5495939999999999</v>
      </c>
      <c r="C22" s="1686">
        <v>132.08072999999999</v>
      </c>
      <c r="D22" s="1686">
        <v>149.48622</v>
      </c>
      <c r="E22" s="1686">
        <v>149.48622</v>
      </c>
      <c r="F22" s="1686">
        <v>152.23004</v>
      </c>
      <c r="G22" s="1686">
        <v>152.23004</v>
      </c>
      <c r="H22" s="1686">
        <v>13.177917000000001</v>
      </c>
      <c r="I22" s="1686">
        <v>0</v>
      </c>
      <c r="J22" s="1686">
        <v>1.8354957000000001</v>
      </c>
      <c r="K22" s="1685">
        <v>0</v>
      </c>
    </row>
    <row r="23" spans="1:11">
      <c r="A23" s="1687" t="s">
        <v>1353</v>
      </c>
      <c r="B23" s="1686">
        <v>1.9205185</v>
      </c>
      <c r="C23" s="1686">
        <v>112.66946</v>
      </c>
      <c r="D23" s="1686">
        <v>119.03596</v>
      </c>
      <c r="E23" s="1686">
        <v>119.03596</v>
      </c>
      <c r="F23" s="1686">
        <v>122.597855</v>
      </c>
      <c r="G23" s="1686">
        <v>122.597855</v>
      </c>
      <c r="H23" s="1686">
        <v>5.650601</v>
      </c>
      <c r="I23" s="1686">
        <v>0</v>
      </c>
      <c r="J23" s="1686">
        <v>2.9922844999999998</v>
      </c>
      <c r="K23" s="1685">
        <v>0</v>
      </c>
    </row>
    <row r="24" spans="1:11">
      <c r="A24" s="1687" t="s">
        <v>1352</v>
      </c>
      <c r="B24" s="1686">
        <v>4.5007596000000003</v>
      </c>
      <c r="C24" s="1686">
        <v>102.583885</v>
      </c>
      <c r="D24" s="1686">
        <v>114.88155999999999</v>
      </c>
      <c r="E24" s="1686">
        <v>114.88155999999999</v>
      </c>
      <c r="F24" s="1686">
        <v>115.48014000000001</v>
      </c>
      <c r="G24" s="1686">
        <v>115.48014000000001</v>
      </c>
      <c r="H24" s="1686">
        <v>11.987920000000001</v>
      </c>
      <c r="I24" s="1686">
        <v>0</v>
      </c>
      <c r="J24" s="1686">
        <v>0.52104150000000005</v>
      </c>
      <c r="K24" s="1685">
        <v>0</v>
      </c>
    </row>
    <row r="25" spans="1:11">
      <c r="A25" s="1687" t="s">
        <v>1351</v>
      </c>
      <c r="B25" s="1686">
        <v>12.554123000000001</v>
      </c>
      <c r="C25" s="1686">
        <v>127.63106500000001</v>
      </c>
      <c r="D25" s="1686">
        <v>147.01832999999999</v>
      </c>
      <c r="E25" s="1686">
        <v>145.55421000000001</v>
      </c>
      <c r="F25" s="1686">
        <v>150.92245</v>
      </c>
      <c r="G25" s="1686">
        <v>151.80681000000001</v>
      </c>
      <c r="H25" s="1686">
        <v>14.042937999999999</v>
      </c>
      <c r="I25" s="1686">
        <v>-0.99586909999999995</v>
      </c>
      <c r="J25" s="1686">
        <v>4.2957153000000003</v>
      </c>
      <c r="K25" s="1685">
        <v>0.58596574999999995</v>
      </c>
    </row>
    <row r="26" spans="1:11">
      <c r="A26" s="1687" t="s">
        <v>1350</v>
      </c>
      <c r="B26" s="1686">
        <v>4.4544170000000003</v>
      </c>
      <c r="C26" s="1686">
        <v>99.429460000000006</v>
      </c>
      <c r="D26" s="1686">
        <v>101.5099</v>
      </c>
      <c r="E26" s="1686">
        <v>101.5099</v>
      </c>
      <c r="F26" s="1686">
        <v>103.74305</v>
      </c>
      <c r="G26" s="1686">
        <v>103.74305</v>
      </c>
      <c r="H26" s="1686">
        <v>2.0923820000000002</v>
      </c>
      <c r="I26" s="1686">
        <v>0</v>
      </c>
      <c r="J26" s="1686">
        <v>2.1999301999999998</v>
      </c>
      <c r="K26" s="1685">
        <v>0</v>
      </c>
    </row>
    <row r="27" spans="1:11">
      <c r="A27" s="1687" t="s">
        <v>1349</v>
      </c>
      <c r="B27" s="1686">
        <v>3.1745269999999999</v>
      </c>
      <c r="C27" s="1686">
        <v>120.54096</v>
      </c>
      <c r="D27" s="1686">
        <v>130.10400000000001</v>
      </c>
      <c r="E27" s="1686">
        <v>130.10400000000001</v>
      </c>
      <c r="F27" s="1686">
        <v>136.17882</v>
      </c>
      <c r="G27" s="1686">
        <v>136.17882</v>
      </c>
      <c r="H27" s="1686">
        <v>7.9334382999999997</v>
      </c>
      <c r="I27" s="1686">
        <v>0</v>
      </c>
      <c r="J27" s="1686">
        <v>4.6691947000000003</v>
      </c>
      <c r="K27" s="1685">
        <v>0</v>
      </c>
    </row>
    <row r="28" spans="1:11">
      <c r="A28" s="1687" t="s">
        <v>1348</v>
      </c>
      <c r="B28" s="1686">
        <v>3.8028645999999999</v>
      </c>
      <c r="C28" s="1686">
        <v>133.48738</v>
      </c>
      <c r="D28" s="1686">
        <v>143.53903</v>
      </c>
      <c r="E28" s="1686">
        <v>143.53903</v>
      </c>
      <c r="F28" s="1686">
        <v>146.67479</v>
      </c>
      <c r="G28" s="1686">
        <v>146.67479</v>
      </c>
      <c r="H28" s="1686">
        <v>7.5300289999999999</v>
      </c>
      <c r="I28" s="1686">
        <v>0</v>
      </c>
      <c r="J28" s="1686">
        <v>2.1846109999999999</v>
      </c>
      <c r="K28" s="1685">
        <v>0</v>
      </c>
    </row>
    <row r="29" spans="1:11">
      <c r="A29" s="1687" t="s">
        <v>1347</v>
      </c>
      <c r="B29" s="1686">
        <v>1.0787640999999999</v>
      </c>
      <c r="C29" s="1686">
        <v>121.57764</v>
      </c>
      <c r="D29" s="1686">
        <v>135.16956999999999</v>
      </c>
      <c r="E29" s="1686">
        <v>135.16956999999999</v>
      </c>
      <c r="F29" s="1686">
        <v>139.92000999999999</v>
      </c>
      <c r="G29" s="1686">
        <v>139.92000999999999</v>
      </c>
      <c r="H29" s="1686">
        <v>11.179634</v>
      </c>
      <c r="I29" s="1686">
        <v>0</v>
      </c>
      <c r="J29" s="1686">
        <v>3.5144396000000002</v>
      </c>
      <c r="K29" s="1685">
        <v>0</v>
      </c>
    </row>
    <row r="30" spans="1:11">
      <c r="A30" s="1691" t="s">
        <v>1346</v>
      </c>
      <c r="B30" s="1690">
        <v>100</v>
      </c>
      <c r="C30" s="1689">
        <v>128.15424999999999</v>
      </c>
      <c r="D30" s="1689">
        <v>143.85096999999999</v>
      </c>
      <c r="E30" s="1689">
        <v>146.10167999999999</v>
      </c>
      <c r="F30" s="1689">
        <v>150.10048</v>
      </c>
      <c r="G30" s="1689">
        <v>153.08664999999999</v>
      </c>
      <c r="H30" s="1689">
        <v>14.004562999999999</v>
      </c>
      <c r="I30" s="1689">
        <v>1.5646249000000001</v>
      </c>
      <c r="J30" s="1689">
        <v>4.7808913999999998</v>
      </c>
      <c r="K30" s="1688">
        <v>1.9894512</v>
      </c>
    </row>
    <row r="31" spans="1:11">
      <c r="A31" s="1687" t="s">
        <v>1345</v>
      </c>
      <c r="B31" s="1686">
        <v>32.904780000000002</v>
      </c>
      <c r="C31" s="1686">
        <v>129.40262000000001</v>
      </c>
      <c r="D31" s="1686">
        <v>142.71931000000001</v>
      </c>
      <c r="E31" s="1686">
        <v>146.10657</v>
      </c>
      <c r="F31" s="1686">
        <v>154.13728</v>
      </c>
      <c r="G31" s="1686">
        <v>158.1259</v>
      </c>
      <c r="H31" s="1686">
        <v>12.908512999999999</v>
      </c>
      <c r="I31" s="1686">
        <v>2.3733694999999999</v>
      </c>
      <c r="J31" s="1686">
        <v>8.2264110000000006</v>
      </c>
      <c r="K31" s="1685">
        <v>2.5877053999999999</v>
      </c>
    </row>
    <row r="32" spans="1:11">
      <c r="A32" s="1687" t="s">
        <v>1344</v>
      </c>
      <c r="B32" s="1686">
        <v>56.298316999999997</v>
      </c>
      <c r="C32" s="1686">
        <v>130.02931000000001</v>
      </c>
      <c r="D32" s="1686">
        <v>148.71207000000001</v>
      </c>
      <c r="E32" s="1686">
        <v>150.74897999999999</v>
      </c>
      <c r="F32" s="1686">
        <v>152.50344999999999</v>
      </c>
      <c r="G32" s="1686">
        <v>155.47640999999999</v>
      </c>
      <c r="H32" s="1686">
        <v>15.934613000000001</v>
      </c>
      <c r="I32" s="1686">
        <v>1.3697009</v>
      </c>
      <c r="J32" s="1686">
        <v>3.1359699999999999</v>
      </c>
      <c r="K32" s="1685">
        <v>1.9494412000000001</v>
      </c>
    </row>
    <row r="33" spans="1:11">
      <c r="A33" s="1687" t="s">
        <v>1343</v>
      </c>
      <c r="B33" s="1686">
        <v>10.796903</v>
      </c>
      <c r="C33" s="1686">
        <v>114.57256</v>
      </c>
      <c r="D33" s="1686">
        <v>121.95251500000001</v>
      </c>
      <c r="E33" s="1686">
        <v>121.854454</v>
      </c>
      <c r="F33" s="1686">
        <v>125.26802000000001</v>
      </c>
      <c r="G33" s="1686">
        <v>125.26802000000001</v>
      </c>
      <c r="H33" s="1686">
        <v>6.3557066999999998</v>
      </c>
      <c r="I33" s="1686">
        <v>-8.0410809999999999E-2</v>
      </c>
      <c r="J33" s="1686">
        <v>2.8013458</v>
      </c>
      <c r="K33" s="1685">
        <v>0</v>
      </c>
    </row>
    <row r="34" spans="1:11" ht="16.2" thickBot="1">
      <c r="A34" s="1684" t="s">
        <v>1342</v>
      </c>
      <c r="B34" s="1683">
        <v>14.026107</v>
      </c>
      <c r="C34" s="1683">
        <v>116.20729</v>
      </c>
      <c r="D34" s="1683">
        <v>138.59886</v>
      </c>
      <c r="E34" s="1683">
        <v>138.70862</v>
      </c>
      <c r="F34" s="1683">
        <v>138.53404</v>
      </c>
      <c r="G34" s="1683">
        <v>138.66414</v>
      </c>
      <c r="H34" s="1683">
        <v>19.363088999999999</v>
      </c>
      <c r="I34" s="1683">
        <v>7.9190269999999993E-2</v>
      </c>
      <c r="J34" s="1683">
        <v>-3.2062783999999997E-2</v>
      </c>
      <c r="K34" s="1682">
        <v>9.3914549999999999E-2</v>
      </c>
    </row>
    <row r="35" spans="1:11" ht="16.2" thickTop="1">
      <c r="A35" s="1681" t="s">
        <v>1289</v>
      </c>
      <c r="B35" s="1679"/>
      <c r="C35" s="1679"/>
      <c r="D35" s="1679"/>
      <c r="E35" s="1679"/>
      <c r="F35" s="1680"/>
      <c r="G35" s="1679"/>
      <c r="H35" s="1679"/>
      <c r="I35" s="1679"/>
      <c r="J35" s="1679"/>
      <c r="K35" s="1679"/>
    </row>
    <row r="36" spans="1:11">
      <c r="A36" s="1678"/>
      <c r="B36" s="1677"/>
      <c r="C36" s="1677"/>
      <c r="D36" s="1677"/>
      <c r="E36" s="1677"/>
      <c r="F36" s="1677"/>
      <c r="G36" s="1677"/>
      <c r="H36" s="1677"/>
      <c r="I36" s="1677"/>
      <c r="J36" s="1677"/>
      <c r="K36" s="1677"/>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printOptions horizontalCentered="1"/>
  <pageMargins left="0" right="0" top="0.5" bottom="0.5" header="0.3" footer="0.3"/>
  <pageSetup paperSize="9" scale="9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27"/>
    </sheetView>
  </sheetViews>
  <sheetFormatPr defaultColWidth="9.109375" defaultRowHeight="13.2"/>
  <cols>
    <col min="1" max="1" width="27.5546875" style="589" customWidth="1"/>
    <col min="2" max="10" width="10.109375" style="589" customWidth="1"/>
    <col min="11" max="11" width="20.44140625" style="589" customWidth="1"/>
    <col min="12" max="16384" width="9.109375" style="589"/>
  </cols>
  <sheetData>
    <row r="1" spans="1:31">
      <c r="A1" s="3610" t="s">
        <v>589</v>
      </c>
      <c r="B1" s="3610"/>
      <c r="C1" s="3610"/>
      <c r="D1" s="3610"/>
      <c r="E1" s="3610"/>
      <c r="F1" s="3610"/>
      <c r="G1" s="3610"/>
      <c r="H1" s="3610"/>
      <c r="I1" s="3610"/>
      <c r="J1" s="3610"/>
      <c r="K1" s="627"/>
      <c r="L1" s="627"/>
      <c r="M1" s="627"/>
      <c r="N1" s="627"/>
    </row>
    <row r="2" spans="1:31" ht="15.6">
      <c r="A2" s="3579" t="s">
        <v>61</v>
      </c>
      <c r="B2" s="3579"/>
      <c r="C2" s="3579"/>
      <c r="D2" s="3579"/>
      <c r="E2" s="3579"/>
      <c r="F2" s="3579"/>
      <c r="G2" s="3579"/>
      <c r="H2" s="3579"/>
      <c r="I2" s="3579"/>
      <c r="J2" s="3579"/>
      <c r="K2" s="627"/>
      <c r="L2" s="627"/>
      <c r="M2" s="627"/>
      <c r="N2" s="627"/>
    </row>
    <row r="3" spans="1:31">
      <c r="A3" s="3596" t="s">
        <v>588</v>
      </c>
      <c r="B3" s="3596"/>
      <c r="C3" s="3596"/>
      <c r="D3" s="3596"/>
      <c r="E3" s="3596"/>
      <c r="F3" s="3596"/>
      <c r="G3" s="3596"/>
      <c r="H3" s="3596"/>
      <c r="I3" s="3596"/>
      <c r="J3" s="3596"/>
      <c r="K3" s="624"/>
      <c r="L3" s="626"/>
      <c r="M3" s="624"/>
      <c r="N3" s="624"/>
    </row>
    <row r="4" spans="1:31" ht="13.8" thickBot="1">
      <c r="A4" s="3596"/>
      <c r="B4" s="3596"/>
      <c r="C4" s="3596"/>
      <c r="D4" s="3596"/>
      <c r="E4" s="3596"/>
      <c r="F4" s="3596"/>
      <c r="G4" s="3596"/>
      <c r="H4" s="3596"/>
      <c r="I4" s="3596"/>
      <c r="J4" s="3596"/>
      <c r="K4" s="624"/>
      <c r="L4" s="624"/>
      <c r="M4" s="624"/>
      <c r="N4" s="624"/>
    </row>
    <row r="5" spans="1:31">
      <c r="A5" s="3576" t="s">
        <v>587</v>
      </c>
      <c r="B5" s="625" t="s">
        <v>216</v>
      </c>
      <c r="C5" s="3612" t="s">
        <v>418</v>
      </c>
      <c r="D5" s="3612"/>
      <c r="E5" s="3612"/>
      <c r="F5" s="3612" t="s">
        <v>458</v>
      </c>
      <c r="G5" s="3612"/>
      <c r="H5" s="3612"/>
      <c r="I5" s="3613" t="s">
        <v>529</v>
      </c>
      <c r="J5" s="3614"/>
      <c r="K5" s="624"/>
    </row>
    <row r="6" spans="1:31">
      <c r="A6" s="3577"/>
      <c r="B6" s="622" t="s">
        <v>584</v>
      </c>
      <c r="C6" s="623" t="s">
        <v>586</v>
      </c>
      <c r="D6" s="622" t="s">
        <v>585</v>
      </c>
      <c r="E6" s="622" t="s">
        <v>584</v>
      </c>
      <c r="F6" s="623" t="s">
        <v>586</v>
      </c>
      <c r="G6" s="622" t="s">
        <v>585</v>
      </c>
      <c r="H6" s="622" t="s">
        <v>584</v>
      </c>
      <c r="I6" s="3615" t="s">
        <v>583</v>
      </c>
      <c r="J6" s="3616" t="s">
        <v>582</v>
      </c>
      <c r="K6" s="618"/>
    </row>
    <row r="7" spans="1:31" ht="15.6">
      <c r="A7" s="3611"/>
      <c r="B7" s="472">
        <v>1</v>
      </c>
      <c r="C7" s="621">
        <v>2</v>
      </c>
      <c r="D7" s="621">
        <v>3</v>
      </c>
      <c r="E7" s="472">
        <v>4</v>
      </c>
      <c r="F7" s="621">
        <v>5</v>
      </c>
      <c r="G7" s="621">
        <v>6</v>
      </c>
      <c r="H7" s="472">
        <v>7</v>
      </c>
      <c r="I7" s="3615"/>
      <c r="J7" s="3616"/>
      <c r="K7" s="620"/>
      <c r="L7" s="618"/>
      <c r="M7" s="619"/>
      <c r="N7" s="618"/>
    </row>
    <row r="8" spans="1:31" ht="21" customHeight="1">
      <c r="A8" s="617" t="s">
        <v>581</v>
      </c>
      <c r="B8" s="616">
        <v>1907.5508</v>
      </c>
      <c r="C8" s="616">
        <v>1438.6157000000001</v>
      </c>
      <c r="D8" s="616">
        <v>1302.4101000000001</v>
      </c>
      <c r="E8" s="616">
        <v>1306.9471000000001</v>
      </c>
      <c r="F8" s="616">
        <v>1380.3105</v>
      </c>
      <c r="G8" s="616">
        <v>1237.2786000000001</v>
      </c>
      <c r="H8" s="616">
        <v>1258.5788</v>
      </c>
      <c r="I8" s="615">
        <v>-31.485593987850805</v>
      </c>
      <c r="J8" s="614">
        <v>-3.7008613432020354</v>
      </c>
      <c r="L8"/>
      <c r="M8"/>
      <c r="N8"/>
      <c r="O8"/>
      <c r="P8"/>
      <c r="Q8"/>
      <c r="R8"/>
      <c r="S8"/>
      <c r="T8"/>
      <c r="U8"/>
      <c r="V8"/>
      <c r="W8"/>
      <c r="X8"/>
      <c r="Y8"/>
      <c r="Z8"/>
      <c r="AA8"/>
      <c r="AB8"/>
      <c r="AC8"/>
      <c r="AD8"/>
      <c r="AE8"/>
    </row>
    <row r="9" spans="1:31" ht="20.25" customHeight="1">
      <c r="A9" s="612" t="s">
        <v>580</v>
      </c>
      <c r="B9" s="611">
        <v>5231.7674999999999</v>
      </c>
      <c r="C9" s="611">
        <v>4105.2299999999996</v>
      </c>
      <c r="D9" s="611">
        <v>3423.0313999999998</v>
      </c>
      <c r="E9" s="611">
        <v>3430.5585999999998</v>
      </c>
      <c r="F9" s="611">
        <v>4276.3831</v>
      </c>
      <c r="G9" s="611">
        <v>3645.4582</v>
      </c>
      <c r="H9" s="611">
        <v>3708.1055000000001</v>
      </c>
      <c r="I9" s="610">
        <v>-34.428305539189196</v>
      </c>
      <c r="J9" s="609">
        <v>8.0904287715709131</v>
      </c>
      <c r="L9"/>
      <c r="M9"/>
      <c r="N9"/>
      <c r="O9"/>
      <c r="P9"/>
      <c r="Q9"/>
      <c r="R9"/>
      <c r="S9"/>
      <c r="T9"/>
      <c r="U9"/>
      <c r="V9"/>
      <c r="W9"/>
      <c r="X9"/>
      <c r="Y9"/>
      <c r="Z9"/>
      <c r="AA9"/>
      <c r="AB9"/>
      <c r="AC9"/>
      <c r="AD9"/>
      <c r="AE9"/>
    </row>
    <row r="10" spans="1:31" ht="21" customHeight="1">
      <c r="A10" s="612" t="s">
        <v>579</v>
      </c>
      <c r="B10" s="611">
        <v>15793.4792</v>
      </c>
      <c r="C10" s="611">
        <v>10339.4077</v>
      </c>
      <c r="D10" s="611">
        <v>9080.4968000000008</v>
      </c>
      <c r="E10" s="611">
        <v>9110.5280999999995</v>
      </c>
      <c r="F10" s="611">
        <v>12292.8472</v>
      </c>
      <c r="G10" s="611">
        <v>10518.3701</v>
      </c>
      <c r="H10" s="611">
        <v>10697.8166</v>
      </c>
      <c r="I10" s="610">
        <v>-42.314622480396842</v>
      </c>
      <c r="J10" s="609">
        <v>17.422573999854094</v>
      </c>
      <c r="L10"/>
      <c r="M10"/>
      <c r="N10"/>
      <c r="O10"/>
      <c r="P10"/>
      <c r="Q10"/>
      <c r="R10"/>
      <c r="S10"/>
      <c r="T10"/>
      <c r="U10"/>
      <c r="V10"/>
      <c r="W10"/>
      <c r="X10"/>
      <c r="Y10"/>
      <c r="Z10"/>
      <c r="AA10"/>
      <c r="AB10"/>
      <c r="AC10"/>
      <c r="AD10"/>
      <c r="AE10"/>
    </row>
    <row r="11" spans="1:31" ht="21" customHeight="1">
      <c r="A11" s="612" t="s">
        <v>578</v>
      </c>
      <c r="B11" s="611">
        <v>12683.438200000001</v>
      </c>
      <c r="C11" s="611">
        <v>8664.1401999999998</v>
      </c>
      <c r="D11" s="611">
        <v>7767.4223000000002</v>
      </c>
      <c r="E11" s="611">
        <v>7767.4223000000002</v>
      </c>
      <c r="F11" s="611">
        <v>11752.8498</v>
      </c>
      <c r="G11" s="611">
        <v>10238.3138</v>
      </c>
      <c r="H11" s="611">
        <v>10438.484899999999</v>
      </c>
      <c r="I11" s="610">
        <v>-38.759331834801706</v>
      </c>
      <c r="J11" s="609">
        <v>34.38801827473705</v>
      </c>
      <c r="L11"/>
      <c r="M11"/>
      <c r="N11"/>
      <c r="O11"/>
      <c r="P11"/>
      <c r="Q11"/>
      <c r="R11"/>
      <c r="S11"/>
      <c r="T11"/>
      <c r="U11"/>
      <c r="V11"/>
      <c r="W11"/>
      <c r="X11"/>
      <c r="Y11"/>
      <c r="Z11"/>
      <c r="AA11"/>
      <c r="AB11"/>
      <c r="AC11"/>
      <c r="AD11"/>
      <c r="AE11"/>
    </row>
    <row r="12" spans="1:31" ht="21" customHeight="1">
      <c r="A12" s="612" t="s">
        <v>577</v>
      </c>
      <c r="B12" s="611">
        <v>2683.3751999999999</v>
      </c>
      <c r="C12" s="611">
        <v>1989.9964</v>
      </c>
      <c r="D12" s="611">
        <v>1575.6954000000001</v>
      </c>
      <c r="E12" s="611">
        <v>1621.3277</v>
      </c>
      <c r="F12" s="611">
        <v>1994.8701000000001</v>
      </c>
      <c r="G12" s="611">
        <v>1633.1911</v>
      </c>
      <c r="H12" s="611">
        <v>1673.4579000000001</v>
      </c>
      <c r="I12" s="610">
        <v>-39.578792410394193</v>
      </c>
      <c r="J12" s="609">
        <v>3.2152784412429298</v>
      </c>
      <c r="L12"/>
      <c r="M12"/>
      <c r="N12"/>
      <c r="O12"/>
      <c r="P12"/>
      <c r="Q12"/>
      <c r="R12"/>
      <c r="S12"/>
      <c r="T12"/>
      <c r="U12"/>
      <c r="V12"/>
      <c r="W12"/>
      <c r="X12"/>
      <c r="Y12"/>
      <c r="Z12"/>
      <c r="AA12"/>
      <c r="AB12"/>
      <c r="AC12"/>
      <c r="AD12"/>
      <c r="AE12"/>
    </row>
    <row r="13" spans="1:31" ht="21" customHeight="1">
      <c r="A13" s="612" t="s">
        <v>576</v>
      </c>
      <c r="B13" s="611">
        <v>5295.3059999999996</v>
      </c>
      <c r="C13" s="611">
        <v>4989.0604000000003</v>
      </c>
      <c r="D13" s="611">
        <v>4295.8074999999999</v>
      </c>
      <c r="E13" s="611">
        <v>4295.8074999999999</v>
      </c>
      <c r="F13" s="611">
        <v>4132.2518</v>
      </c>
      <c r="G13" s="611">
        <v>3516.8027999999999</v>
      </c>
      <c r="H13" s="611">
        <v>3556.4848999999999</v>
      </c>
      <c r="I13" s="610">
        <v>-18.875179262539305</v>
      </c>
      <c r="J13" s="609">
        <v>-17.210328907894507</v>
      </c>
      <c r="L13"/>
      <c r="M13"/>
      <c r="N13"/>
      <c r="O13"/>
      <c r="P13"/>
      <c r="Q13"/>
      <c r="R13"/>
      <c r="S13"/>
      <c r="T13"/>
      <c r="U13"/>
      <c r="V13"/>
      <c r="W13"/>
      <c r="X13"/>
      <c r="Y13"/>
      <c r="Z13"/>
      <c r="AA13"/>
      <c r="AB13"/>
      <c r="AC13"/>
      <c r="AD13"/>
      <c r="AE13"/>
    </row>
    <row r="14" spans="1:31" ht="21" customHeight="1">
      <c r="A14" s="612" t="s">
        <v>553</v>
      </c>
      <c r="B14" s="611">
        <v>6593.1396000000004</v>
      </c>
      <c r="C14" s="611">
        <v>5593.5628999999999</v>
      </c>
      <c r="D14" s="611">
        <v>4826.3184000000001</v>
      </c>
      <c r="E14" s="611">
        <v>4826.3184000000001</v>
      </c>
      <c r="F14" s="611">
        <v>6034.5546000000004</v>
      </c>
      <c r="G14" s="611">
        <v>5054.5114999999996</v>
      </c>
      <c r="H14" s="611">
        <v>5139.8197</v>
      </c>
      <c r="I14" s="610">
        <v>-26.79787335308356</v>
      </c>
      <c r="J14" s="609">
        <v>6.495661372030483</v>
      </c>
      <c r="K14" s="613"/>
      <c r="L14"/>
      <c r="M14"/>
      <c r="N14"/>
      <c r="O14"/>
      <c r="P14"/>
      <c r="Q14"/>
      <c r="R14"/>
      <c r="S14"/>
      <c r="T14"/>
      <c r="U14"/>
      <c r="V14"/>
      <c r="W14"/>
      <c r="X14"/>
      <c r="Y14"/>
      <c r="Z14"/>
      <c r="AA14"/>
      <c r="AB14"/>
      <c r="AC14"/>
      <c r="AD14"/>
      <c r="AE14"/>
    </row>
    <row r="15" spans="1:31" ht="21" customHeight="1">
      <c r="A15" s="612" t="s">
        <v>552</v>
      </c>
      <c r="B15" s="611">
        <v>3350.0942</v>
      </c>
      <c r="C15" s="611">
        <v>3046.6417999999999</v>
      </c>
      <c r="D15" s="611">
        <v>2571.0911000000001</v>
      </c>
      <c r="E15" s="611">
        <v>2571.0911000000001</v>
      </c>
      <c r="F15" s="611">
        <v>5995.0717999999997</v>
      </c>
      <c r="G15" s="611">
        <v>5340.9848000000002</v>
      </c>
      <c r="H15" s="611">
        <v>5456.5137999999997</v>
      </c>
      <c r="I15" s="610">
        <v>-23.253170015338668</v>
      </c>
      <c r="J15" s="609">
        <v>112.22561114228895</v>
      </c>
      <c r="L15"/>
      <c r="M15"/>
      <c r="N15"/>
      <c r="O15"/>
      <c r="P15"/>
      <c r="Q15"/>
      <c r="R15"/>
      <c r="S15"/>
      <c r="T15"/>
      <c r="U15"/>
      <c r="V15"/>
      <c r="W15"/>
      <c r="X15"/>
      <c r="Y15"/>
      <c r="Z15"/>
      <c r="AA15"/>
      <c r="AB15"/>
      <c r="AC15"/>
      <c r="AD15"/>
      <c r="AE15"/>
    </row>
    <row r="16" spans="1:31" ht="21" customHeight="1">
      <c r="A16" s="612" t="s">
        <v>551</v>
      </c>
      <c r="B16" s="611">
        <v>3270.7266</v>
      </c>
      <c r="C16" s="611">
        <v>2359.4344999999998</v>
      </c>
      <c r="D16" s="611">
        <v>1840.2188000000001</v>
      </c>
      <c r="E16" s="611">
        <v>1887.8032000000001</v>
      </c>
      <c r="F16" s="611">
        <v>3096.2604999999999</v>
      </c>
      <c r="G16" s="611">
        <v>2666.6008000000002</v>
      </c>
      <c r="H16" s="611">
        <v>2992.931</v>
      </c>
      <c r="I16" s="610">
        <v>-42.281840371494205</v>
      </c>
      <c r="J16" s="609">
        <v>58.540413534631142</v>
      </c>
      <c r="L16"/>
      <c r="M16"/>
      <c r="N16"/>
      <c r="O16"/>
      <c r="P16"/>
      <c r="Q16"/>
      <c r="R16"/>
      <c r="S16"/>
      <c r="T16"/>
      <c r="U16"/>
      <c r="V16"/>
      <c r="W16"/>
      <c r="X16"/>
      <c r="Y16"/>
      <c r="Z16"/>
      <c r="AA16"/>
      <c r="AB16"/>
      <c r="AC16"/>
      <c r="AD16"/>
      <c r="AE16"/>
    </row>
    <row r="17" spans="1:256" ht="21" customHeight="1">
      <c r="A17" s="612" t="s">
        <v>575</v>
      </c>
      <c r="B17" s="611">
        <v>15.552</v>
      </c>
      <c r="C17" s="611">
        <v>14.9968</v>
      </c>
      <c r="D17" s="611">
        <v>14.019600000000001</v>
      </c>
      <c r="E17" s="611">
        <v>14.048500000000001</v>
      </c>
      <c r="F17" s="611">
        <v>19.1187</v>
      </c>
      <c r="G17" s="611">
        <v>14.650600000000001</v>
      </c>
      <c r="H17" s="611">
        <v>18.526599999999998</v>
      </c>
      <c r="I17" s="610">
        <v>-9.6675668724279689</v>
      </c>
      <c r="J17" s="609">
        <v>31.876000996547674</v>
      </c>
      <c r="L17"/>
      <c r="M17"/>
      <c r="N17"/>
      <c r="O17"/>
      <c r="P17"/>
      <c r="Q17"/>
      <c r="R17"/>
      <c r="S17"/>
      <c r="T17"/>
      <c r="U17"/>
      <c r="V17"/>
      <c r="W17"/>
      <c r="X17"/>
      <c r="Y17"/>
      <c r="Z17"/>
      <c r="AA17"/>
      <c r="AB17"/>
      <c r="AC17"/>
      <c r="AD17"/>
      <c r="AE17"/>
    </row>
    <row r="18" spans="1:256" ht="21" customHeight="1">
      <c r="A18" s="612" t="s">
        <v>550</v>
      </c>
      <c r="B18" s="611">
        <v>98.220299999999995</v>
      </c>
      <c r="C18" s="611">
        <v>74.6357</v>
      </c>
      <c r="D18" s="611">
        <v>60.0505</v>
      </c>
      <c r="E18" s="611">
        <v>60.0505</v>
      </c>
      <c r="F18" s="611">
        <v>76.421099999999996</v>
      </c>
      <c r="G18" s="611">
        <v>68.169300000000007</v>
      </c>
      <c r="H18" s="611">
        <v>68.668899999999994</v>
      </c>
      <c r="I18" s="610">
        <v>-38.861416631796068</v>
      </c>
      <c r="J18" s="609">
        <v>14.351920466940328</v>
      </c>
      <c r="L18"/>
      <c r="M18"/>
      <c r="N18"/>
      <c r="O18"/>
      <c r="P18"/>
      <c r="Q18"/>
      <c r="R18"/>
      <c r="S18"/>
      <c r="T18"/>
      <c r="U18"/>
      <c r="V18"/>
      <c r="W18"/>
      <c r="X18"/>
      <c r="Y18"/>
      <c r="Z18"/>
      <c r="AA18"/>
      <c r="AB18"/>
      <c r="AC18"/>
      <c r="AD18"/>
      <c r="AE18"/>
    </row>
    <row r="19" spans="1:256" ht="21" customHeight="1">
      <c r="A19" s="612" t="s">
        <v>549</v>
      </c>
      <c r="B19" s="611">
        <v>3238.9776999999999</v>
      </c>
      <c r="C19" s="611">
        <v>2650.3407000000002</v>
      </c>
      <c r="D19" s="611">
        <v>2123.6912000000002</v>
      </c>
      <c r="E19" s="611">
        <v>2123.6912000000002</v>
      </c>
      <c r="F19" s="611">
        <v>2434.8708999999999</v>
      </c>
      <c r="G19" s="611">
        <v>1940.1985</v>
      </c>
      <c r="H19" s="611">
        <v>1981.4091000000001</v>
      </c>
      <c r="I19" s="610">
        <v>-34.433287391882942</v>
      </c>
      <c r="J19" s="609">
        <v>-6.6997546535956047</v>
      </c>
      <c r="L19"/>
      <c r="M19"/>
      <c r="N19"/>
      <c r="O19"/>
      <c r="P19"/>
      <c r="Q19"/>
      <c r="R19"/>
      <c r="S19"/>
      <c r="T19"/>
      <c r="U19"/>
      <c r="V19"/>
      <c r="W19"/>
      <c r="X19"/>
      <c r="Y19"/>
      <c r="Z19"/>
      <c r="AA19"/>
      <c r="AB19"/>
      <c r="AC19"/>
      <c r="AD19"/>
      <c r="AE19"/>
    </row>
    <row r="20" spans="1:256" ht="21" customHeight="1">
      <c r="A20" s="608" t="s">
        <v>548</v>
      </c>
      <c r="B20" s="607">
        <v>1824.4489000000001</v>
      </c>
      <c r="C20" s="607">
        <v>1669.8186000000001</v>
      </c>
      <c r="D20" s="607">
        <v>1374.7850000000001</v>
      </c>
      <c r="E20" s="607">
        <v>1374.7850000000001</v>
      </c>
      <c r="F20" s="607">
        <v>1622.7747999999999</v>
      </c>
      <c r="G20" s="607">
        <v>1411.8717999999999</v>
      </c>
      <c r="H20" s="607">
        <v>1436.6659</v>
      </c>
      <c r="I20" s="606">
        <v>-24.646560394209999</v>
      </c>
      <c r="J20" s="605">
        <v>4.5011329044177728</v>
      </c>
      <c r="L20"/>
      <c r="M20"/>
      <c r="N20"/>
      <c r="O20"/>
      <c r="P20"/>
      <c r="Q20"/>
      <c r="R20"/>
      <c r="S20"/>
      <c r="T20"/>
      <c r="U20"/>
      <c r="V20"/>
      <c r="W20"/>
      <c r="X20"/>
      <c r="Y20"/>
      <c r="Z20"/>
      <c r="AA20"/>
      <c r="AB20"/>
      <c r="AC20"/>
      <c r="AD20"/>
      <c r="AE20"/>
    </row>
    <row r="21" spans="1:256" ht="21" customHeight="1">
      <c r="A21" s="604" t="s">
        <v>574</v>
      </c>
      <c r="B21" s="601">
        <v>2812.2642999999998</v>
      </c>
      <c r="C21" s="601">
        <v>2196.2529</v>
      </c>
      <c r="D21" s="601">
        <v>1910.3825999999999</v>
      </c>
      <c r="E21" s="601">
        <v>1910.3825999999999</v>
      </c>
      <c r="F21" s="603">
        <v>2227.1696999999999</v>
      </c>
      <c r="G21" s="601">
        <v>1932.4525000000001</v>
      </c>
      <c r="H21" s="603">
        <v>1964.9176</v>
      </c>
      <c r="I21" s="554">
        <v>-32.069592463268833</v>
      </c>
      <c r="J21" s="553">
        <v>2.8546637725867186</v>
      </c>
      <c r="K21" s="600"/>
      <c r="L21"/>
      <c r="M21"/>
      <c r="N21"/>
      <c r="O21"/>
      <c r="P21"/>
      <c r="Q21"/>
      <c r="R21"/>
      <c r="S21"/>
      <c r="T21"/>
      <c r="U21"/>
      <c r="V21"/>
      <c r="W21"/>
      <c r="X21"/>
      <c r="Y21"/>
      <c r="Z21"/>
      <c r="AA21"/>
      <c r="AB21"/>
      <c r="AC21"/>
      <c r="AD21"/>
      <c r="AE21"/>
    </row>
    <row r="22" spans="1:256" ht="21" customHeight="1">
      <c r="A22" s="602" t="s">
        <v>573</v>
      </c>
      <c r="B22" s="601">
        <v>525.78449999999998</v>
      </c>
      <c r="C22" s="601">
        <v>421.14249999999998</v>
      </c>
      <c r="D22" s="601">
        <v>371.90570000000002</v>
      </c>
      <c r="E22" s="601">
        <v>371.90570000000002</v>
      </c>
      <c r="F22" s="601">
        <v>424.93599999999998</v>
      </c>
      <c r="G22" s="601">
        <v>371.58240000000001</v>
      </c>
      <c r="H22" s="601">
        <v>378.68639999999999</v>
      </c>
      <c r="I22" s="554">
        <v>-29.266515083651186</v>
      </c>
      <c r="J22" s="553">
        <v>1.8232309964595714</v>
      </c>
      <c r="K22" s="600"/>
      <c r="L22"/>
      <c r="M22"/>
      <c r="N22"/>
      <c r="O22"/>
      <c r="P22"/>
      <c r="Q22"/>
      <c r="R22"/>
      <c r="S22"/>
      <c r="T22"/>
      <c r="U22"/>
      <c r="V22"/>
      <c r="W22"/>
      <c r="X22"/>
      <c r="Y22"/>
      <c r="Z22"/>
      <c r="AA22"/>
      <c r="AB22"/>
      <c r="AC22"/>
      <c r="AD22"/>
      <c r="AE22"/>
      <c r="AF22" s="591"/>
      <c r="AG22" s="591"/>
      <c r="AH22" s="591"/>
      <c r="AI22" s="591"/>
      <c r="AJ22" s="591"/>
      <c r="AK22" s="591"/>
      <c r="AL22" s="591"/>
      <c r="AM22" s="591"/>
      <c r="AN22" s="591"/>
      <c r="AO22" s="591"/>
      <c r="AP22" s="591"/>
      <c r="AQ22" s="591"/>
      <c r="AR22" s="591"/>
      <c r="AS22" s="591"/>
      <c r="AT22" s="591"/>
      <c r="AU22" s="591"/>
      <c r="AV22" s="591"/>
      <c r="AW22" s="591"/>
      <c r="AX22" s="591"/>
      <c r="AY22" s="591"/>
      <c r="AZ22" s="591"/>
      <c r="BA22" s="591"/>
      <c r="BB22" s="591"/>
      <c r="BC22" s="591"/>
      <c r="BD22" s="591"/>
      <c r="BE22" s="591"/>
      <c r="BF22" s="591"/>
      <c r="BG22" s="591"/>
      <c r="BH22" s="591"/>
      <c r="BI22" s="591"/>
      <c r="BJ22" s="591"/>
      <c r="BK22" s="591"/>
      <c r="BL22" s="591"/>
      <c r="BM22" s="591"/>
      <c r="BN22" s="591"/>
      <c r="BO22" s="591"/>
      <c r="BP22" s="591"/>
      <c r="BQ22" s="591"/>
      <c r="BR22" s="591"/>
      <c r="BS22" s="591"/>
      <c r="BT22" s="591"/>
      <c r="BU22" s="591"/>
      <c r="BV22" s="591"/>
      <c r="BW22" s="591"/>
      <c r="BX22" s="591"/>
      <c r="BY22" s="591"/>
      <c r="BZ22" s="591"/>
      <c r="CA22" s="591"/>
      <c r="CB22" s="591"/>
      <c r="CC22" s="591"/>
      <c r="CD22" s="591"/>
      <c r="CE22" s="591"/>
      <c r="CF22" s="591"/>
      <c r="CG22" s="591"/>
      <c r="CH22" s="591"/>
      <c r="CI22" s="591"/>
      <c r="CJ22" s="591"/>
      <c r="CK22" s="591"/>
      <c r="CL22" s="591"/>
      <c r="CM22" s="591"/>
      <c r="CN22" s="591"/>
      <c r="CO22" s="591"/>
      <c r="CP22" s="591"/>
      <c r="CQ22" s="591"/>
      <c r="CR22" s="591"/>
      <c r="CS22" s="591"/>
      <c r="CT22" s="591"/>
      <c r="CU22" s="591"/>
      <c r="CV22" s="591"/>
      <c r="CW22" s="591"/>
      <c r="CX22" s="591"/>
      <c r="CY22" s="591"/>
      <c r="CZ22" s="591"/>
      <c r="DA22" s="591"/>
      <c r="DB22" s="591"/>
      <c r="DC22" s="591"/>
      <c r="DD22" s="591"/>
      <c r="DE22" s="591"/>
      <c r="DF22" s="591"/>
      <c r="DG22" s="591"/>
      <c r="DH22" s="591"/>
      <c r="DI22" s="591"/>
      <c r="DJ22" s="591"/>
      <c r="DK22" s="591"/>
      <c r="DL22" s="591"/>
      <c r="DM22" s="591"/>
      <c r="DN22" s="591"/>
      <c r="DO22" s="591"/>
      <c r="DP22" s="591"/>
      <c r="DQ22" s="591"/>
      <c r="DR22" s="591"/>
      <c r="DS22" s="591"/>
      <c r="DT22" s="591"/>
      <c r="DU22" s="591"/>
      <c r="DV22" s="591"/>
      <c r="DW22" s="591"/>
      <c r="DX22" s="591"/>
      <c r="DY22" s="591"/>
      <c r="DZ22" s="591"/>
      <c r="EA22" s="591"/>
      <c r="EB22" s="591"/>
      <c r="EC22" s="591"/>
      <c r="ED22" s="591"/>
      <c r="EE22" s="591"/>
      <c r="EF22" s="591"/>
      <c r="EG22" s="591"/>
      <c r="EH22" s="591"/>
      <c r="EI22" s="591"/>
      <c r="EJ22" s="591"/>
      <c r="EK22" s="591"/>
      <c r="EL22" s="591"/>
      <c r="EM22" s="591"/>
      <c r="EN22" s="591"/>
      <c r="EO22" s="591"/>
      <c r="EP22" s="591"/>
      <c r="EQ22" s="591"/>
      <c r="ER22" s="591"/>
      <c r="ES22" s="591"/>
      <c r="ET22" s="591"/>
      <c r="EU22" s="591"/>
      <c r="EV22" s="591"/>
      <c r="EW22" s="591"/>
      <c r="EX22" s="591"/>
      <c r="EY22" s="591"/>
      <c r="EZ22" s="591"/>
      <c r="FA22" s="591"/>
      <c r="FB22" s="591"/>
      <c r="FC22" s="591"/>
      <c r="FD22" s="591"/>
      <c r="FE22" s="591"/>
      <c r="FF22" s="591"/>
      <c r="FG22" s="591"/>
      <c r="FH22" s="591"/>
      <c r="FI22" s="591"/>
      <c r="FJ22" s="591"/>
      <c r="FK22" s="591"/>
      <c r="FL22" s="591"/>
      <c r="FM22" s="591"/>
      <c r="FN22" s="591"/>
      <c r="FO22" s="591"/>
      <c r="FP22" s="591"/>
      <c r="FQ22" s="591"/>
      <c r="FR22" s="591"/>
      <c r="FS22" s="591"/>
      <c r="FT22" s="591"/>
      <c r="FU22" s="591"/>
      <c r="FV22" s="591"/>
      <c r="FW22" s="591"/>
      <c r="FX22" s="591"/>
      <c r="FY22" s="591"/>
      <c r="FZ22" s="591"/>
      <c r="GA22" s="591"/>
      <c r="GB22" s="591"/>
      <c r="GC22" s="591"/>
      <c r="GD22" s="591"/>
      <c r="GE22" s="591"/>
      <c r="GF22" s="591"/>
      <c r="GG22" s="591"/>
      <c r="GH22" s="591"/>
      <c r="GI22" s="591"/>
      <c r="GJ22" s="591"/>
      <c r="GK22" s="591"/>
      <c r="GL22" s="591"/>
      <c r="GM22" s="591"/>
      <c r="GN22" s="591"/>
      <c r="GO22" s="591"/>
      <c r="GP22" s="591"/>
      <c r="GQ22" s="591"/>
      <c r="GR22" s="591"/>
      <c r="GS22" s="591"/>
      <c r="GT22" s="591"/>
      <c r="GU22" s="591"/>
      <c r="GV22" s="591"/>
      <c r="GW22" s="591"/>
      <c r="GX22" s="591"/>
      <c r="GY22" s="591"/>
      <c r="GZ22" s="591"/>
      <c r="HA22" s="591"/>
      <c r="HB22" s="591"/>
      <c r="HC22" s="591"/>
      <c r="HD22" s="591"/>
      <c r="HE22" s="591"/>
      <c r="HF22" s="591"/>
      <c r="HG22" s="591"/>
      <c r="HH22" s="591"/>
      <c r="HI22" s="591"/>
      <c r="HJ22" s="591"/>
      <c r="HK22" s="591"/>
      <c r="HL22" s="591"/>
      <c r="HM22" s="591"/>
      <c r="HN22" s="591"/>
      <c r="HO22" s="591"/>
      <c r="HP22" s="591"/>
      <c r="HQ22" s="591"/>
      <c r="HR22" s="591"/>
      <c r="HS22" s="591"/>
      <c r="HT22" s="591"/>
      <c r="HU22" s="591"/>
      <c r="HV22" s="591"/>
      <c r="HW22" s="591"/>
      <c r="HX22" s="591"/>
      <c r="HY22" s="591"/>
      <c r="HZ22" s="591"/>
      <c r="IA22" s="591"/>
      <c r="IB22" s="591"/>
      <c r="IC22" s="591"/>
      <c r="ID22" s="591"/>
      <c r="IE22" s="591"/>
      <c r="IF22" s="591"/>
      <c r="IG22" s="591"/>
      <c r="IH22" s="591"/>
      <c r="II22" s="591"/>
      <c r="IJ22" s="591"/>
      <c r="IK22" s="591"/>
      <c r="IL22" s="591"/>
      <c r="IM22" s="591"/>
      <c r="IN22" s="591"/>
      <c r="IO22" s="591"/>
      <c r="IP22" s="591"/>
      <c r="IQ22" s="591"/>
      <c r="IR22" s="591"/>
      <c r="IS22" s="591"/>
      <c r="IT22" s="591"/>
      <c r="IU22" s="591"/>
      <c r="IV22" s="591"/>
    </row>
    <row r="23" spans="1:256" ht="21" customHeight="1" thickBot="1">
      <c r="A23" s="599" t="s">
        <v>572</v>
      </c>
      <c r="B23" s="598">
        <v>196.64760000000001</v>
      </c>
      <c r="C23" s="598">
        <v>151.77680000000001</v>
      </c>
      <c r="D23" s="598">
        <v>132.28620000000001</v>
      </c>
      <c r="E23" s="598">
        <v>132.72219999999999</v>
      </c>
      <c r="F23" s="598">
        <v>154.82060000000001</v>
      </c>
      <c r="G23" s="598">
        <v>133.97450000000001</v>
      </c>
      <c r="H23" s="598">
        <v>136.4486</v>
      </c>
      <c r="I23" s="597">
        <v>-32.507592261487062</v>
      </c>
      <c r="J23" s="596">
        <v>2.8076689506352466</v>
      </c>
      <c r="K23" s="595"/>
      <c r="L23"/>
      <c r="M23"/>
      <c r="N23"/>
      <c r="O23"/>
      <c r="P23"/>
      <c r="Q23"/>
      <c r="R23"/>
      <c r="S23"/>
      <c r="T23"/>
      <c r="U23"/>
      <c r="V23"/>
      <c r="W23"/>
      <c r="X23"/>
      <c r="Y23"/>
      <c r="Z23"/>
      <c r="AA23"/>
      <c r="AB23"/>
      <c r="AC23"/>
      <c r="AD23"/>
      <c r="AE23"/>
      <c r="AF23" s="591"/>
      <c r="AG23" s="591"/>
      <c r="AH23" s="591"/>
      <c r="AI23" s="591"/>
      <c r="AJ23" s="591"/>
      <c r="AK23" s="591"/>
      <c r="AL23" s="591"/>
      <c r="AM23" s="591"/>
      <c r="AN23" s="591"/>
      <c r="AO23" s="591"/>
      <c r="AP23" s="591"/>
      <c r="AQ23" s="591"/>
      <c r="AR23" s="591"/>
      <c r="AS23" s="591"/>
      <c r="AT23" s="591"/>
      <c r="AU23" s="591"/>
      <c r="AV23" s="591"/>
      <c r="AW23" s="591"/>
      <c r="AX23" s="591"/>
      <c r="AY23" s="591"/>
      <c r="AZ23" s="591"/>
      <c r="BA23" s="591"/>
      <c r="BB23" s="591"/>
      <c r="BC23" s="591"/>
      <c r="BD23" s="591"/>
      <c r="BE23" s="591"/>
      <c r="BF23" s="591"/>
      <c r="BG23" s="591"/>
      <c r="BH23" s="591"/>
      <c r="BI23" s="591"/>
      <c r="BJ23" s="591"/>
      <c r="BK23" s="591"/>
      <c r="BL23" s="591"/>
      <c r="BM23" s="591"/>
      <c r="BN23" s="591"/>
      <c r="BO23" s="591"/>
      <c r="BP23" s="591"/>
      <c r="BQ23" s="591"/>
      <c r="BR23" s="591"/>
      <c r="BS23" s="591"/>
      <c r="BT23" s="591"/>
      <c r="BU23" s="591"/>
      <c r="BV23" s="591"/>
      <c r="BW23" s="591"/>
      <c r="BX23" s="591"/>
      <c r="BY23" s="591"/>
      <c r="BZ23" s="591"/>
      <c r="CA23" s="591"/>
      <c r="CB23" s="591"/>
      <c r="CC23" s="591"/>
      <c r="CD23" s="591"/>
      <c r="CE23" s="591"/>
      <c r="CF23" s="591"/>
      <c r="CG23" s="591"/>
      <c r="CH23" s="591"/>
      <c r="CI23" s="591"/>
      <c r="CJ23" s="591"/>
      <c r="CK23" s="591"/>
      <c r="CL23" s="591"/>
      <c r="CM23" s="591"/>
      <c r="CN23" s="591"/>
      <c r="CO23" s="591"/>
      <c r="CP23" s="591"/>
      <c r="CQ23" s="591"/>
      <c r="CR23" s="591"/>
      <c r="CS23" s="591"/>
      <c r="CT23" s="591"/>
      <c r="CU23" s="591"/>
      <c r="CV23" s="591"/>
      <c r="CW23" s="591"/>
      <c r="CX23" s="591"/>
      <c r="CY23" s="591"/>
      <c r="CZ23" s="591"/>
      <c r="DA23" s="591"/>
      <c r="DB23" s="591"/>
      <c r="DC23" s="591"/>
      <c r="DD23" s="591"/>
      <c r="DE23" s="591"/>
      <c r="DF23" s="591"/>
      <c r="DG23" s="591"/>
      <c r="DH23" s="591"/>
      <c r="DI23" s="591"/>
      <c r="DJ23" s="591"/>
      <c r="DK23" s="591"/>
      <c r="DL23" s="591"/>
      <c r="DM23" s="591"/>
      <c r="DN23" s="591"/>
      <c r="DO23" s="591"/>
      <c r="DP23" s="591"/>
      <c r="DQ23" s="591"/>
      <c r="DR23" s="591"/>
      <c r="DS23" s="591"/>
      <c r="DT23" s="591"/>
      <c r="DU23" s="591"/>
      <c r="DV23" s="591"/>
      <c r="DW23" s="591"/>
      <c r="DX23" s="591"/>
      <c r="DY23" s="591"/>
      <c r="DZ23" s="591"/>
      <c r="EA23" s="591"/>
      <c r="EB23" s="591"/>
      <c r="EC23" s="591"/>
      <c r="ED23" s="591"/>
      <c r="EE23" s="591"/>
      <c r="EF23" s="591"/>
      <c r="EG23" s="591"/>
      <c r="EH23" s="591"/>
      <c r="EI23" s="591"/>
      <c r="EJ23" s="591"/>
      <c r="EK23" s="591"/>
      <c r="EL23" s="591"/>
      <c r="EM23" s="591"/>
      <c r="EN23" s="591"/>
      <c r="EO23" s="591"/>
      <c r="EP23" s="591"/>
      <c r="EQ23" s="591"/>
      <c r="ER23" s="591"/>
      <c r="ES23" s="591"/>
      <c r="ET23" s="591"/>
      <c r="EU23" s="591"/>
      <c r="EV23" s="591"/>
      <c r="EW23" s="591"/>
      <c r="EX23" s="591"/>
      <c r="EY23" s="591"/>
      <c r="EZ23" s="591"/>
      <c r="FA23" s="591"/>
      <c r="FB23" s="591"/>
      <c r="FC23" s="591"/>
      <c r="FD23" s="591"/>
      <c r="FE23" s="591"/>
      <c r="FF23" s="591"/>
      <c r="FG23" s="591"/>
      <c r="FH23" s="591"/>
      <c r="FI23" s="591"/>
      <c r="FJ23" s="591"/>
      <c r="FK23" s="591"/>
      <c r="FL23" s="591"/>
      <c r="FM23" s="591"/>
      <c r="FN23" s="591"/>
      <c r="FO23" s="591"/>
      <c r="FP23" s="591"/>
      <c r="FQ23" s="591"/>
      <c r="FR23" s="591"/>
      <c r="FS23" s="591"/>
      <c r="FT23" s="591"/>
      <c r="FU23" s="591"/>
      <c r="FV23" s="591"/>
      <c r="FW23" s="591"/>
      <c r="FX23" s="591"/>
      <c r="FY23" s="591"/>
      <c r="FZ23" s="591"/>
      <c r="GA23" s="591"/>
      <c r="GB23" s="591"/>
      <c r="GC23" s="591"/>
      <c r="GD23" s="591"/>
      <c r="GE23" s="591"/>
      <c r="GF23" s="591"/>
      <c r="GG23" s="591"/>
      <c r="GH23" s="591"/>
      <c r="GI23" s="591"/>
      <c r="GJ23" s="591"/>
      <c r="GK23" s="591"/>
      <c r="GL23" s="591"/>
      <c r="GM23" s="591"/>
      <c r="GN23" s="591"/>
      <c r="GO23" s="591"/>
      <c r="GP23" s="591"/>
      <c r="GQ23" s="591"/>
      <c r="GR23" s="591"/>
      <c r="GS23" s="591"/>
      <c r="GT23" s="591"/>
      <c r="GU23" s="591"/>
      <c r="GV23" s="591"/>
      <c r="GW23" s="591"/>
      <c r="GX23" s="591"/>
      <c r="GY23" s="591"/>
      <c r="GZ23" s="591"/>
      <c r="HA23" s="591"/>
      <c r="HB23" s="591"/>
      <c r="HC23" s="591"/>
      <c r="HD23" s="591"/>
      <c r="HE23" s="591"/>
      <c r="HF23" s="591"/>
      <c r="HG23" s="591"/>
      <c r="HH23" s="591"/>
      <c r="HI23" s="591"/>
      <c r="HJ23" s="591"/>
      <c r="HK23" s="591"/>
      <c r="HL23" s="591"/>
      <c r="HM23" s="591"/>
      <c r="HN23" s="591"/>
      <c r="HO23" s="591"/>
      <c r="HP23" s="591"/>
      <c r="HQ23" s="591"/>
      <c r="HR23" s="591"/>
      <c r="HS23" s="591"/>
      <c r="HT23" s="591"/>
      <c r="HU23" s="591"/>
      <c r="HV23" s="591"/>
      <c r="HW23" s="591"/>
      <c r="HX23" s="591"/>
      <c r="HY23" s="591"/>
      <c r="HZ23" s="591"/>
      <c r="IA23" s="591"/>
      <c r="IB23" s="591"/>
      <c r="IC23" s="591"/>
      <c r="ID23" s="591"/>
      <c r="IE23" s="591"/>
      <c r="IF23" s="591"/>
      <c r="IG23" s="591"/>
      <c r="IH23" s="591"/>
      <c r="II23" s="591"/>
      <c r="IJ23" s="591"/>
      <c r="IK23" s="591"/>
      <c r="IL23" s="591"/>
      <c r="IM23" s="591"/>
      <c r="IN23" s="591"/>
      <c r="IO23" s="591"/>
      <c r="IP23" s="591"/>
      <c r="IQ23" s="591"/>
      <c r="IR23" s="591"/>
      <c r="IS23" s="591"/>
      <c r="IT23" s="591"/>
      <c r="IU23" s="591"/>
      <c r="IV23" s="591"/>
    </row>
    <row r="24" spans="1:256" ht="14.4">
      <c r="A24" s="594" t="s">
        <v>571</v>
      </c>
      <c r="B24" s="594"/>
      <c r="C24" s="594"/>
      <c r="D24" s="594"/>
      <c r="E24" s="594"/>
      <c r="F24" s="594"/>
      <c r="G24" s="594"/>
      <c r="H24" s="594"/>
      <c r="I24" s="594"/>
      <c r="J24" s="594"/>
      <c r="K24" s="595"/>
      <c r="L24"/>
      <c r="M24"/>
      <c r="N24"/>
      <c r="O24"/>
      <c r="P24"/>
      <c r="Q24"/>
      <c r="R24"/>
      <c r="S24"/>
      <c r="T24"/>
      <c r="U24"/>
      <c r="V24"/>
      <c r="W24"/>
      <c r="X24"/>
      <c r="Y24"/>
      <c r="Z24"/>
      <c r="AA24"/>
      <c r="AB24"/>
      <c r="AC24"/>
      <c r="AD24"/>
      <c r="AE24"/>
      <c r="AF24" s="591"/>
      <c r="AG24" s="591"/>
      <c r="AH24" s="591"/>
      <c r="AI24" s="591"/>
      <c r="AJ24" s="591"/>
      <c r="AK24" s="591"/>
      <c r="AL24" s="591"/>
      <c r="AM24" s="591"/>
      <c r="AN24" s="591"/>
      <c r="AO24" s="591"/>
      <c r="AP24" s="591"/>
      <c r="AQ24" s="591"/>
      <c r="AR24" s="591"/>
      <c r="AS24" s="591"/>
      <c r="AT24" s="591"/>
      <c r="AU24" s="591"/>
      <c r="AV24" s="591"/>
      <c r="AW24" s="591"/>
      <c r="AX24" s="591"/>
      <c r="AY24" s="591"/>
      <c r="AZ24" s="591"/>
      <c r="BA24" s="591"/>
      <c r="BB24" s="591"/>
      <c r="BC24" s="591"/>
      <c r="BD24" s="591"/>
      <c r="BE24" s="591"/>
      <c r="BF24" s="591"/>
      <c r="BG24" s="591"/>
      <c r="BH24" s="591"/>
      <c r="BI24" s="591"/>
      <c r="BJ24" s="591"/>
      <c r="BK24" s="591"/>
      <c r="BL24" s="591"/>
      <c r="BM24" s="591"/>
      <c r="BN24" s="591"/>
      <c r="BO24" s="591"/>
      <c r="BP24" s="591"/>
      <c r="BQ24" s="591"/>
      <c r="BR24" s="591"/>
      <c r="BS24" s="591"/>
      <c r="BT24" s="591"/>
      <c r="BU24" s="591"/>
      <c r="BV24" s="591"/>
      <c r="BW24" s="591"/>
      <c r="BX24" s="591"/>
      <c r="BY24" s="591"/>
      <c r="BZ24" s="591"/>
      <c r="CA24" s="591"/>
      <c r="CB24" s="591"/>
      <c r="CC24" s="591"/>
      <c r="CD24" s="591"/>
      <c r="CE24" s="591"/>
      <c r="CF24" s="591"/>
      <c r="CG24" s="591"/>
      <c r="CH24" s="591"/>
      <c r="CI24" s="591"/>
      <c r="CJ24" s="591"/>
      <c r="CK24" s="591"/>
      <c r="CL24" s="591"/>
      <c r="CM24" s="591"/>
      <c r="CN24" s="591"/>
      <c r="CO24" s="591"/>
      <c r="CP24" s="591"/>
      <c r="CQ24" s="591"/>
      <c r="CR24" s="591"/>
      <c r="CS24" s="591"/>
      <c r="CT24" s="591"/>
      <c r="CU24" s="591"/>
      <c r="CV24" s="591"/>
      <c r="CW24" s="591"/>
      <c r="CX24" s="591"/>
      <c r="CY24" s="591"/>
      <c r="CZ24" s="591"/>
      <c r="DA24" s="591"/>
      <c r="DB24" s="591"/>
      <c r="DC24" s="591"/>
      <c r="DD24" s="591"/>
      <c r="DE24" s="591"/>
      <c r="DF24" s="591"/>
      <c r="DG24" s="591"/>
      <c r="DH24" s="591"/>
      <c r="DI24" s="591"/>
      <c r="DJ24" s="591"/>
      <c r="DK24" s="591"/>
      <c r="DL24" s="591"/>
      <c r="DM24" s="591"/>
      <c r="DN24" s="591"/>
      <c r="DO24" s="591"/>
      <c r="DP24" s="591"/>
      <c r="DQ24" s="591"/>
      <c r="DR24" s="591"/>
      <c r="DS24" s="591"/>
      <c r="DT24" s="591"/>
      <c r="DU24" s="591"/>
      <c r="DV24" s="591"/>
      <c r="DW24" s="591"/>
      <c r="DX24" s="591"/>
      <c r="DY24" s="591"/>
      <c r="DZ24" s="591"/>
      <c r="EA24" s="591"/>
      <c r="EB24" s="591"/>
      <c r="EC24" s="591"/>
      <c r="ED24" s="591"/>
      <c r="EE24" s="591"/>
      <c r="EF24" s="591"/>
      <c r="EG24" s="591"/>
      <c r="EH24" s="591"/>
      <c r="EI24" s="591"/>
      <c r="EJ24" s="591"/>
      <c r="EK24" s="591"/>
      <c r="EL24" s="591"/>
      <c r="EM24" s="591"/>
      <c r="EN24" s="591"/>
      <c r="EO24" s="591"/>
      <c r="EP24" s="591"/>
      <c r="EQ24" s="591"/>
      <c r="ER24" s="591"/>
      <c r="ES24" s="591"/>
      <c r="ET24" s="591"/>
      <c r="EU24" s="591"/>
      <c r="EV24" s="591"/>
      <c r="EW24" s="591"/>
      <c r="EX24" s="591"/>
      <c r="EY24" s="591"/>
      <c r="EZ24" s="591"/>
      <c r="FA24" s="591"/>
      <c r="FB24" s="591"/>
      <c r="FC24" s="591"/>
      <c r="FD24" s="591"/>
      <c r="FE24" s="591"/>
      <c r="FF24" s="591"/>
      <c r="FG24" s="591"/>
      <c r="FH24" s="591"/>
      <c r="FI24" s="591"/>
      <c r="FJ24" s="591"/>
      <c r="FK24" s="591"/>
      <c r="FL24" s="591"/>
      <c r="FM24" s="591"/>
      <c r="FN24" s="591"/>
      <c r="FO24" s="591"/>
      <c r="FP24" s="591"/>
      <c r="FQ24" s="591"/>
      <c r="FR24" s="591"/>
      <c r="FS24" s="591"/>
      <c r="FT24" s="591"/>
      <c r="FU24" s="591"/>
      <c r="FV24" s="591"/>
      <c r="FW24" s="591"/>
      <c r="FX24" s="591"/>
      <c r="FY24" s="591"/>
      <c r="FZ24" s="591"/>
      <c r="GA24" s="591"/>
      <c r="GB24" s="591"/>
      <c r="GC24" s="591"/>
      <c r="GD24" s="591"/>
      <c r="GE24" s="591"/>
      <c r="GF24" s="591"/>
      <c r="GG24" s="591"/>
      <c r="GH24" s="591"/>
      <c r="GI24" s="591"/>
      <c r="GJ24" s="591"/>
      <c r="GK24" s="591"/>
      <c r="GL24" s="591"/>
      <c r="GM24" s="591"/>
      <c r="GN24" s="591"/>
      <c r="GO24" s="591"/>
      <c r="GP24" s="591"/>
      <c r="GQ24" s="591"/>
      <c r="GR24" s="591"/>
      <c r="GS24" s="591"/>
      <c r="GT24" s="591"/>
      <c r="GU24" s="591"/>
      <c r="GV24" s="591"/>
      <c r="GW24" s="591"/>
      <c r="GX24" s="591"/>
      <c r="GY24" s="591"/>
      <c r="GZ24" s="591"/>
      <c r="HA24" s="591"/>
      <c r="HB24" s="591"/>
      <c r="HC24" s="591"/>
      <c r="HD24" s="591"/>
      <c r="HE24" s="591"/>
      <c r="HF24" s="591"/>
      <c r="HG24" s="591"/>
      <c r="HH24" s="591"/>
      <c r="HI24" s="591"/>
      <c r="HJ24" s="591"/>
      <c r="HK24" s="591"/>
      <c r="HL24" s="591"/>
      <c r="HM24" s="591"/>
      <c r="HN24" s="591"/>
      <c r="HO24" s="591"/>
      <c r="HP24" s="591"/>
      <c r="HQ24" s="591"/>
      <c r="HR24" s="591"/>
      <c r="HS24" s="591"/>
      <c r="HT24" s="591"/>
      <c r="HU24" s="591"/>
      <c r="HV24" s="591"/>
      <c r="HW24" s="591"/>
      <c r="HX24" s="591"/>
      <c r="HY24" s="591"/>
      <c r="HZ24" s="591"/>
      <c r="IA24" s="591"/>
      <c r="IB24" s="591"/>
      <c r="IC24" s="591"/>
      <c r="ID24" s="591"/>
      <c r="IE24" s="591"/>
      <c r="IF24" s="591"/>
      <c r="IG24" s="591"/>
      <c r="IH24" s="591"/>
      <c r="II24" s="591"/>
      <c r="IJ24" s="591"/>
      <c r="IK24" s="591"/>
      <c r="IL24" s="591"/>
      <c r="IM24" s="591"/>
      <c r="IN24" s="591"/>
      <c r="IO24" s="591"/>
      <c r="IP24" s="591"/>
      <c r="IQ24" s="591"/>
      <c r="IR24" s="591"/>
      <c r="IS24" s="591"/>
      <c r="IT24" s="591"/>
      <c r="IU24" s="591"/>
      <c r="IV24" s="591"/>
    </row>
    <row r="25" spans="1:256">
      <c r="A25" s="480" t="s">
        <v>570</v>
      </c>
      <c r="B25" s="594"/>
      <c r="C25" s="594"/>
      <c r="D25" s="594"/>
      <c r="E25" s="594"/>
      <c r="F25" s="594"/>
      <c r="G25" s="594"/>
      <c r="H25" s="594"/>
      <c r="I25" s="594"/>
      <c r="J25" s="594"/>
      <c r="K25" s="593"/>
      <c r="L25" s="593"/>
      <c r="M25" s="593"/>
      <c r="N25" s="593"/>
      <c r="O25" s="591"/>
      <c r="P25" s="591"/>
      <c r="Q25" s="591"/>
      <c r="R25" s="591"/>
      <c r="S25" s="591"/>
      <c r="T25" s="591"/>
      <c r="U25" s="591"/>
      <c r="V25" s="591"/>
      <c r="W25" s="591"/>
      <c r="X25" s="591"/>
      <c r="Y25" s="591"/>
      <c r="Z25" s="591"/>
      <c r="AA25" s="591"/>
      <c r="AB25" s="591"/>
      <c r="AC25" s="591"/>
      <c r="AD25" s="591"/>
      <c r="AE25" s="591"/>
      <c r="AF25" s="591"/>
      <c r="AG25" s="591"/>
      <c r="AH25" s="591"/>
      <c r="AI25" s="591"/>
      <c r="AJ25" s="591"/>
      <c r="AK25" s="591"/>
      <c r="AL25" s="591"/>
      <c r="AM25" s="591"/>
      <c r="AN25" s="591"/>
      <c r="AO25" s="591"/>
      <c r="AP25" s="591"/>
      <c r="AQ25" s="591"/>
      <c r="AR25" s="591"/>
      <c r="AS25" s="591"/>
      <c r="AT25" s="591"/>
      <c r="AU25" s="591"/>
      <c r="AV25" s="591"/>
      <c r="AW25" s="591"/>
      <c r="AX25" s="591"/>
      <c r="AY25" s="591"/>
      <c r="AZ25" s="591"/>
      <c r="BA25" s="591"/>
      <c r="BB25" s="591"/>
      <c r="BC25" s="591"/>
      <c r="BD25" s="591"/>
      <c r="BE25" s="591"/>
      <c r="BF25" s="591"/>
      <c r="BG25" s="591"/>
      <c r="BH25" s="591"/>
      <c r="BI25" s="591"/>
      <c r="BJ25" s="591"/>
      <c r="BK25" s="591"/>
      <c r="BL25" s="591"/>
      <c r="BM25" s="591"/>
      <c r="BN25" s="591"/>
      <c r="BO25" s="591"/>
      <c r="BP25" s="591"/>
      <c r="BQ25" s="591"/>
      <c r="BR25" s="591"/>
      <c r="BS25" s="591"/>
      <c r="BT25" s="591"/>
      <c r="BU25" s="591"/>
      <c r="BV25" s="591"/>
      <c r="BW25" s="591"/>
      <c r="BX25" s="591"/>
      <c r="BY25" s="591"/>
      <c r="BZ25" s="591"/>
      <c r="CA25" s="591"/>
      <c r="CB25" s="591"/>
      <c r="CC25" s="591"/>
      <c r="CD25" s="591"/>
      <c r="CE25" s="591"/>
      <c r="CF25" s="591"/>
      <c r="CG25" s="591"/>
      <c r="CH25" s="591"/>
      <c r="CI25" s="591"/>
      <c r="CJ25" s="591"/>
      <c r="CK25" s="591"/>
      <c r="CL25" s="591"/>
      <c r="CM25" s="591"/>
      <c r="CN25" s="591"/>
      <c r="CO25" s="591"/>
      <c r="CP25" s="591"/>
      <c r="CQ25" s="591"/>
      <c r="CR25" s="591"/>
      <c r="CS25" s="591"/>
      <c r="CT25" s="591"/>
      <c r="CU25" s="591"/>
      <c r="CV25" s="591"/>
      <c r="CW25" s="591"/>
      <c r="CX25" s="591"/>
      <c r="CY25" s="591"/>
      <c r="CZ25" s="591"/>
      <c r="DA25" s="591"/>
      <c r="DB25" s="591"/>
      <c r="DC25" s="591"/>
      <c r="DD25" s="591"/>
      <c r="DE25" s="591"/>
      <c r="DF25" s="591"/>
      <c r="DG25" s="591"/>
      <c r="DH25" s="591"/>
      <c r="DI25" s="591"/>
      <c r="DJ25" s="591"/>
      <c r="DK25" s="591"/>
      <c r="DL25" s="591"/>
      <c r="DM25" s="591"/>
      <c r="DN25" s="591"/>
      <c r="DO25" s="591"/>
      <c r="DP25" s="591"/>
      <c r="DQ25" s="591"/>
      <c r="DR25" s="591"/>
      <c r="DS25" s="591"/>
      <c r="DT25" s="591"/>
      <c r="DU25" s="591"/>
      <c r="DV25" s="591"/>
      <c r="DW25" s="591"/>
      <c r="DX25" s="591"/>
      <c r="DY25" s="591"/>
      <c r="DZ25" s="591"/>
      <c r="EA25" s="591"/>
      <c r="EB25" s="591"/>
      <c r="EC25" s="591"/>
      <c r="ED25" s="591"/>
      <c r="EE25" s="591"/>
      <c r="EF25" s="591"/>
      <c r="EG25" s="591"/>
      <c r="EH25" s="591"/>
      <c r="EI25" s="591"/>
      <c r="EJ25" s="591"/>
      <c r="EK25" s="591"/>
      <c r="EL25" s="591"/>
      <c r="EM25" s="591"/>
      <c r="EN25" s="591"/>
      <c r="EO25" s="591"/>
      <c r="EP25" s="591"/>
      <c r="EQ25" s="591"/>
      <c r="ER25" s="591"/>
      <c r="ES25" s="591"/>
      <c r="ET25" s="591"/>
      <c r="EU25" s="591"/>
      <c r="EV25" s="591"/>
      <c r="EW25" s="591"/>
      <c r="EX25" s="591"/>
      <c r="EY25" s="591"/>
      <c r="EZ25" s="591"/>
      <c r="FA25" s="591"/>
      <c r="FB25" s="591"/>
      <c r="FC25" s="591"/>
      <c r="FD25" s="591"/>
      <c r="FE25" s="591"/>
      <c r="FF25" s="591"/>
      <c r="FG25" s="591"/>
      <c r="FH25" s="591"/>
      <c r="FI25" s="591"/>
      <c r="FJ25" s="591"/>
      <c r="FK25" s="591"/>
      <c r="FL25" s="591"/>
      <c r="FM25" s="591"/>
      <c r="FN25" s="591"/>
      <c r="FO25" s="591"/>
      <c r="FP25" s="591"/>
      <c r="FQ25" s="591"/>
      <c r="FR25" s="591"/>
      <c r="FS25" s="591"/>
      <c r="FT25" s="591"/>
      <c r="FU25" s="591"/>
      <c r="FV25" s="591"/>
      <c r="FW25" s="591"/>
      <c r="FX25" s="591"/>
      <c r="FY25" s="591"/>
      <c r="FZ25" s="591"/>
      <c r="GA25" s="591"/>
      <c r="GB25" s="591"/>
      <c r="GC25" s="591"/>
      <c r="GD25" s="591"/>
      <c r="GE25" s="591"/>
      <c r="GF25" s="591"/>
      <c r="GG25" s="591"/>
      <c r="GH25" s="591"/>
      <c r="GI25" s="591"/>
      <c r="GJ25" s="591"/>
      <c r="GK25" s="591"/>
      <c r="GL25" s="591"/>
      <c r="GM25" s="591"/>
      <c r="GN25" s="591"/>
      <c r="GO25" s="591"/>
      <c r="GP25" s="591"/>
      <c r="GQ25" s="591"/>
      <c r="GR25" s="591"/>
      <c r="GS25" s="591"/>
      <c r="GT25" s="591"/>
      <c r="GU25" s="591"/>
      <c r="GV25" s="591"/>
      <c r="GW25" s="591"/>
      <c r="GX25" s="591"/>
      <c r="GY25" s="591"/>
      <c r="GZ25" s="591"/>
      <c r="HA25" s="591"/>
      <c r="HB25" s="591"/>
      <c r="HC25" s="591"/>
      <c r="HD25" s="591"/>
      <c r="HE25" s="591"/>
      <c r="HF25" s="591"/>
      <c r="HG25" s="591"/>
      <c r="HH25" s="591"/>
      <c r="HI25" s="591"/>
      <c r="HJ25" s="591"/>
      <c r="HK25" s="591"/>
      <c r="HL25" s="591"/>
      <c r="HM25" s="591"/>
      <c r="HN25" s="591"/>
      <c r="HO25" s="591"/>
      <c r="HP25" s="591"/>
      <c r="HQ25" s="591"/>
      <c r="HR25" s="591"/>
      <c r="HS25" s="591"/>
      <c r="HT25" s="591"/>
      <c r="HU25" s="591"/>
      <c r="HV25" s="591"/>
      <c r="HW25" s="591"/>
      <c r="HX25" s="591"/>
      <c r="HY25" s="591"/>
      <c r="HZ25" s="591"/>
      <c r="IA25" s="591"/>
      <c r="IB25" s="591"/>
      <c r="IC25" s="591"/>
      <c r="ID25" s="591"/>
      <c r="IE25" s="591"/>
      <c r="IF25" s="591"/>
      <c r="IG25" s="591"/>
      <c r="IH25" s="591"/>
      <c r="II25" s="591"/>
      <c r="IJ25" s="591"/>
      <c r="IK25" s="591"/>
      <c r="IL25" s="591"/>
      <c r="IM25" s="591"/>
      <c r="IN25" s="591"/>
      <c r="IO25" s="591"/>
      <c r="IP25" s="591"/>
      <c r="IQ25" s="591"/>
      <c r="IR25" s="591"/>
      <c r="IS25" s="591"/>
      <c r="IT25" s="591"/>
      <c r="IU25" s="591"/>
      <c r="IV25" s="591"/>
    </row>
    <row r="26" spans="1:256">
      <c r="A26" s="480" t="s">
        <v>569</v>
      </c>
      <c r="B26" s="592"/>
      <c r="F26" s="591"/>
      <c r="G26" s="591"/>
      <c r="H26" s="591"/>
      <c r="I26" s="591"/>
      <c r="J26" s="591"/>
      <c r="K26" s="591"/>
      <c r="L26" s="590"/>
      <c r="M26" s="590"/>
      <c r="N26" s="591"/>
      <c r="O26" s="475"/>
      <c r="P26" s="475"/>
      <c r="Q26" s="474"/>
      <c r="R26" s="474"/>
    </row>
    <row r="27" spans="1:256">
      <c r="A27" s="480" t="s">
        <v>568</v>
      </c>
      <c r="B27" s="592"/>
      <c r="F27" s="591"/>
      <c r="G27" s="591"/>
      <c r="H27" s="591"/>
      <c r="I27" s="591"/>
      <c r="J27" s="591"/>
      <c r="K27" s="591"/>
      <c r="L27" s="590"/>
      <c r="M27" s="590"/>
      <c r="N27" s="591"/>
      <c r="O27" s="475"/>
      <c r="P27" s="475"/>
      <c r="Q27" s="474"/>
      <c r="R27" s="474"/>
    </row>
    <row r="28" spans="1:256">
      <c r="A28" s="480"/>
      <c r="L28" s="590"/>
      <c r="M28" s="590"/>
      <c r="O28" s="474"/>
      <c r="P28" s="474"/>
      <c r="Q28" s="474"/>
      <c r="R28" s="474"/>
    </row>
    <row r="29" spans="1:256">
      <c r="L29" s="590"/>
      <c r="M29" s="590"/>
      <c r="O29" s="474"/>
      <c r="P29" s="474"/>
      <c r="Q29" s="474"/>
      <c r="R29" s="474"/>
    </row>
    <row r="30" spans="1:256">
      <c r="L30" s="590"/>
      <c r="M30" s="590"/>
      <c r="O30" s="474"/>
      <c r="P30" s="474"/>
      <c r="Q30" s="474"/>
      <c r="R30" s="474"/>
    </row>
    <row r="31" spans="1:256">
      <c r="L31" s="590"/>
      <c r="M31" s="590"/>
      <c r="O31" s="474"/>
      <c r="P31" s="474"/>
      <c r="Q31" s="474"/>
      <c r="R31" s="474"/>
    </row>
    <row r="32" spans="1:256">
      <c r="L32" s="590"/>
      <c r="M32" s="590"/>
      <c r="O32" s="474"/>
      <c r="P32" s="474"/>
      <c r="Q32" s="474"/>
      <c r="R32" s="474"/>
    </row>
    <row r="33" spans="12:18">
      <c r="L33" s="590"/>
      <c r="M33" s="590"/>
      <c r="O33" s="474"/>
      <c r="P33" s="474"/>
      <c r="Q33" s="474"/>
      <c r="R33" s="474"/>
    </row>
    <row r="34" spans="12:18">
      <c r="L34" s="590"/>
      <c r="M34" s="590"/>
      <c r="O34" s="474"/>
      <c r="P34" s="474"/>
      <c r="Q34" s="474"/>
      <c r="R34" s="474"/>
    </row>
    <row r="35" spans="12:18">
      <c r="L35" s="590"/>
      <c r="M35" s="590"/>
      <c r="O35" s="474"/>
      <c r="P35" s="474"/>
      <c r="Q35" s="474"/>
      <c r="R35" s="474"/>
    </row>
    <row r="36" spans="12:18">
      <c r="L36" s="590"/>
      <c r="M36" s="590"/>
      <c r="O36" s="474"/>
      <c r="P36" s="474"/>
      <c r="Q36" s="474"/>
      <c r="R36" s="474"/>
    </row>
    <row r="37" spans="12:18">
      <c r="L37" s="590"/>
      <c r="M37" s="590"/>
    </row>
    <row r="38" spans="12:18">
      <c r="L38" s="590"/>
      <c r="M38" s="590"/>
    </row>
    <row r="39" spans="12:18">
      <c r="L39" s="590"/>
      <c r="M39" s="590"/>
    </row>
    <row r="40" spans="12:18">
      <c r="L40" s="590"/>
      <c r="M40" s="590"/>
    </row>
    <row r="41" spans="12:18">
      <c r="L41" s="590"/>
      <c r="M41" s="590"/>
    </row>
    <row r="42" spans="12:18">
      <c r="L42" s="590"/>
      <c r="M42" s="590"/>
    </row>
    <row r="43" spans="12:18">
      <c r="L43" s="590"/>
      <c r="M43" s="590"/>
    </row>
    <row r="44" spans="12:18">
      <c r="L44" s="590"/>
      <c r="M44" s="590"/>
    </row>
    <row r="45" spans="12:18">
      <c r="L45" s="590"/>
      <c r="M45" s="590"/>
    </row>
    <row r="46" spans="12:18">
      <c r="L46" s="590"/>
      <c r="M46" s="590"/>
    </row>
    <row r="47" spans="12:18">
      <c r="L47" s="590"/>
      <c r="M47" s="590"/>
    </row>
    <row r="48" spans="12:18">
      <c r="L48" s="590"/>
      <c r="M48" s="590"/>
    </row>
    <row r="49" spans="12:13">
      <c r="L49" s="590"/>
      <c r="M49" s="590"/>
    </row>
    <row r="50" spans="12:13">
      <c r="L50" s="590"/>
      <c r="M50" s="590"/>
    </row>
    <row r="51" spans="12:13">
      <c r="L51" s="590"/>
      <c r="M51" s="590"/>
    </row>
    <row r="52" spans="12:13">
      <c r="L52" s="590"/>
      <c r="M52" s="590"/>
    </row>
    <row r="53" spans="12:13">
      <c r="L53" s="590"/>
      <c r="M53" s="590"/>
    </row>
    <row r="54" spans="12:13">
      <c r="L54" s="590"/>
      <c r="M54" s="590"/>
    </row>
    <row r="55" spans="12:13">
      <c r="L55" s="590"/>
      <c r="M55" s="590"/>
    </row>
    <row r="56" spans="12:13">
      <c r="L56" s="590"/>
      <c r="M56" s="590"/>
    </row>
    <row r="57" spans="12:13">
      <c r="L57" s="590"/>
      <c r="M57" s="590"/>
    </row>
    <row r="58" spans="12:13">
      <c r="L58" s="590"/>
      <c r="M58" s="590"/>
    </row>
    <row r="59" spans="12:13">
      <c r="L59" s="590"/>
      <c r="M59" s="590"/>
    </row>
    <row r="60" spans="12:13">
      <c r="L60" s="590"/>
      <c r="M60" s="590"/>
    </row>
    <row r="61" spans="12:13">
      <c r="L61" s="590"/>
      <c r="M61" s="590"/>
    </row>
    <row r="62" spans="12:13">
      <c r="L62" s="590"/>
      <c r="M62" s="590"/>
    </row>
    <row r="63" spans="12:13">
      <c r="L63" s="590"/>
      <c r="M63" s="590"/>
    </row>
    <row r="64" spans="12:13">
      <c r="L64" s="590"/>
      <c r="M64" s="590"/>
    </row>
    <row r="65" spans="12:13">
      <c r="L65" s="590"/>
      <c r="M65" s="590"/>
    </row>
    <row r="66" spans="12:13">
      <c r="L66" s="590"/>
      <c r="M66" s="590"/>
    </row>
    <row r="67" spans="12:13">
      <c r="L67" s="590"/>
      <c r="M67" s="590"/>
    </row>
    <row r="68" spans="12:13">
      <c r="L68" s="590"/>
      <c r="M68" s="590"/>
    </row>
    <row r="69" spans="12:13">
      <c r="L69" s="590"/>
      <c r="M69" s="590"/>
    </row>
    <row r="70" spans="12:13">
      <c r="L70" s="590"/>
      <c r="M70" s="590"/>
    </row>
    <row r="71" spans="12:13">
      <c r="L71" s="590"/>
      <c r="M71" s="590"/>
    </row>
    <row r="72" spans="12:13">
      <c r="L72" s="590"/>
      <c r="M72" s="590"/>
    </row>
    <row r="73" spans="12:13">
      <c r="L73" s="590"/>
      <c r="M73" s="590"/>
    </row>
    <row r="74" spans="12:13">
      <c r="L74" s="590"/>
      <c r="M74" s="590"/>
    </row>
    <row r="75" spans="12:13">
      <c r="L75" s="590"/>
      <c r="M75" s="590"/>
    </row>
    <row r="76" spans="12:13">
      <c r="L76" s="590"/>
      <c r="M76" s="590"/>
    </row>
    <row r="77" spans="12:13">
      <c r="L77" s="590"/>
      <c r="M77" s="590"/>
    </row>
    <row r="78" spans="12:13">
      <c r="L78" s="590"/>
      <c r="M78" s="590"/>
    </row>
    <row r="79" spans="12:13">
      <c r="L79" s="590"/>
      <c r="M79" s="590"/>
    </row>
    <row r="80" spans="12:13">
      <c r="L80" s="590"/>
      <c r="M80" s="590"/>
    </row>
    <row r="81" spans="12:13">
      <c r="L81" s="590"/>
      <c r="M81" s="590"/>
    </row>
    <row r="82" spans="12:13">
      <c r="L82" s="590"/>
      <c r="M82" s="590"/>
    </row>
    <row r="83" spans="12:13">
      <c r="L83" s="590"/>
      <c r="M83" s="590"/>
    </row>
    <row r="84" spans="12:13">
      <c r="L84" s="590"/>
      <c r="M84" s="590"/>
    </row>
    <row r="85" spans="12:13">
      <c r="L85" s="590"/>
      <c r="M85" s="590"/>
    </row>
    <row r="86" spans="12:13">
      <c r="L86" s="590"/>
      <c r="M86" s="590"/>
    </row>
    <row r="87" spans="12:13">
      <c r="L87" s="590"/>
      <c r="M87" s="590"/>
    </row>
    <row r="88" spans="12:13">
      <c r="L88" s="590"/>
      <c r="M88" s="590"/>
    </row>
    <row r="89" spans="12:13">
      <c r="L89" s="590"/>
      <c r="M89" s="590"/>
    </row>
    <row r="90" spans="12:13">
      <c r="L90" s="590"/>
      <c r="M90" s="590"/>
    </row>
    <row r="91" spans="12:13">
      <c r="L91" s="590"/>
      <c r="M91" s="590"/>
    </row>
    <row r="92" spans="12:13">
      <c r="L92" s="590"/>
      <c r="M92" s="590"/>
    </row>
    <row r="93" spans="12:13">
      <c r="L93" s="590"/>
      <c r="M93" s="590"/>
    </row>
    <row r="94" spans="12:13">
      <c r="L94" s="590"/>
      <c r="M94" s="590"/>
    </row>
    <row r="95" spans="12:13">
      <c r="L95" s="590"/>
      <c r="M95" s="590"/>
    </row>
    <row r="96" spans="12:13">
      <c r="L96" s="590"/>
      <c r="M96" s="590"/>
    </row>
    <row r="97" spans="12:13">
      <c r="L97" s="590"/>
      <c r="M97" s="590"/>
    </row>
    <row r="98" spans="12:13">
      <c r="L98" s="590"/>
      <c r="M98" s="590"/>
    </row>
    <row r="99" spans="12:13">
      <c r="L99" s="590"/>
      <c r="M99" s="590"/>
    </row>
    <row r="100" spans="12:13">
      <c r="L100" s="590"/>
      <c r="M100" s="590"/>
    </row>
    <row r="101" spans="12:13">
      <c r="L101" s="590"/>
      <c r="M101" s="590"/>
    </row>
    <row r="102" spans="12:13">
      <c r="L102" s="590"/>
      <c r="M102" s="590"/>
    </row>
    <row r="103" spans="12:13">
      <c r="L103" s="590"/>
      <c r="M103" s="590"/>
    </row>
    <row r="104" spans="12:13">
      <c r="L104" s="590"/>
      <c r="M104" s="590"/>
    </row>
    <row r="105" spans="12:13">
      <c r="L105" s="590"/>
      <c r="M105" s="590"/>
    </row>
    <row r="106" spans="12:13">
      <c r="L106" s="590"/>
      <c r="M106" s="590"/>
    </row>
    <row r="107" spans="12:13">
      <c r="L107" s="590"/>
      <c r="M107" s="590"/>
    </row>
    <row r="108" spans="12:13">
      <c r="L108" s="590"/>
      <c r="M108" s="590"/>
    </row>
    <row r="109" spans="12:13">
      <c r="L109" s="590"/>
      <c r="M109" s="590"/>
    </row>
    <row r="110" spans="12:13">
      <c r="L110" s="590"/>
      <c r="M110" s="590"/>
    </row>
    <row r="111" spans="12:13">
      <c r="L111" s="590"/>
      <c r="M111" s="590"/>
    </row>
    <row r="112" spans="12:13">
      <c r="L112" s="590"/>
      <c r="M112" s="590"/>
    </row>
    <row r="113" spans="12:13">
      <c r="L113" s="590"/>
      <c r="M113" s="590"/>
    </row>
    <row r="114" spans="12:13">
      <c r="L114" s="590"/>
      <c r="M114" s="590"/>
    </row>
    <row r="115" spans="12:13">
      <c r="L115" s="590"/>
      <c r="M115" s="590"/>
    </row>
    <row r="116" spans="12:13">
      <c r="L116" s="590"/>
      <c r="M116" s="590"/>
    </row>
    <row r="117" spans="12:13">
      <c r="L117" s="590"/>
      <c r="M117" s="590"/>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24"/>
    </sheetView>
  </sheetViews>
  <sheetFormatPr defaultColWidth="9.109375" defaultRowHeight="14.4"/>
  <cols>
    <col min="1" max="1" width="31.6640625" style="594" bestFit="1" customWidth="1"/>
    <col min="2" max="3" width="10.44140625" style="594" bestFit="1" customWidth="1"/>
    <col min="4" max="4" width="9.6640625" style="594" customWidth="1"/>
    <col min="5" max="6" width="10.44140625" style="594" bestFit="1" customWidth="1"/>
    <col min="7" max="7" width="9.6640625" style="594" customWidth="1"/>
    <col min="8" max="8" width="10.6640625" style="594" bestFit="1" customWidth="1"/>
    <col min="9" max="9" width="10.5546875" style="594" customWidth="1"/>
    <col min="10" max="10" width="9.6640625" style="594" customWidth="1"/>
    <col min="11" max="31" width="9.109375" style="594"/>
    <col min="33" max="16384" width="9.109375" style="594"/>
  </cols>
  <sheetData>
    <row r="1" spans="1:31">
      <c r="A1" s="3617" t="s">
        <v>602</v>
      </c>
      <c r="B1" s="3617"/>
      <c r="C1" s="3617"/>
      <c r="D1" s="3617"/>
      <c r="E1" s="3617"/>
      <c r="F1" s="3617"/>
      <c r="G1" s="3617"/>
      <c r="H1" s="3617"/>
      <c r="I1" s="3617"/>
      <c r="J1" s="3617"/>
    </row>
    <row r="2" spans="1:31" ht="15.6">
      <c r="A2" s="3595" t="s">
        <v>601</v>
      </c>
      <c r="B2" s="3595"/>
      <c r="C2" s="3595"/>
      <c r="D2" s="3595"/>
      <c r="E2" s="3595"/>
      <c r="F2" s="3595"/>
      <c r="G2" s="3595"/>
      <c r="H2" s="3595"/>
      <c r="I2" s="3595"/>
      <c r="J2" s="3595"/>
      <c r="K2" s="645"/>
      <c r="L2" s="645"/>
      <c r="M2" s="645"/>
    </row>
    <row r="3" spans="1:31" ht="15" thickBot="1">
      <c r="A3" s="3618" t="s">
        <v>588</v>
      </c>
      <c r="B3" s="3618"/>
      <c r="C3" s="3618"/>
      <c r="D3" s="3618"/>
      <c r="E3" s="3618"/>
      <c r="F3" s="3618"/>
      <c r="G3" s="3618"/>
      <c r="H3" s="3618"/>
      <c r="I3" s="3618"/>
      <c r="J3" s="3618"/>
    </row>
    <row r="4" spans="1:31" ht="18.75" customHeight="1">
      <c r="A4" s="3619" t="s">
        <v>141</v>
      </c>
      <c r="B4" s="3612" t="s">
        <v>216</v>
      </c>
      <c r="C4" s="3612"/>
      <c r="D4" s="3612"/>
      <c r="E4" s="3612" t="s">
        <v>418</v>
      </c>
      <c r="F4" s="3612"/>
      <c r="G4" s="3612"/>
      <c r="H4" s="3622" t="s">
        <v>458</v>
      </c>
      <c r="I4" s="3612"/>
      <c r="J4" s="3623"/>
    </row>
    <row r="5" spans="1:31" ht="39.6">
      <c r="A5" s="3620"/>
      <c r="B5" s="622" t="s">
        <v>600</v>
      </c>
      <c r="C5" s="622" t="s">
        <v>599</v>
      </c>
      <c r="D5" s="622" t="s">
        <v>598</v>
      </c>
      <c r="E5" s="622" t="s">
        <v>600</v>
      </c>
      <c r="F5" s="622" t="s">
        <v>599</v>
      </c>
      <c r="G5" s="622" t="s">
        <v>598</v>
      </c>
      <c r="H5" s="622" t="s">
        <v>600</v>
      </c>
      <c r="I5" s="622" t="s">
        <v>599</v>
      </c>
      <c r="J5" s="644" t="s">
        <v>598</v>
      </c>
    </row>
    <row r="6" spans="1:31" ht="17.25" customHeight="1">
      <c r="A6" s="3621"/>
      <c r="B6" s="643">
        <v>1</v>
      </c>
      <c r="C6" s="643">
        <v>2</v>
      </c>
      <c r="D6" s="643">
        <v>3</v>
      </c>
      <c r="E6" s="643">
        <v>4</v>
      </c>
      <c r="F6" s="643">
        <v>5</v>
      </c>
      <c r="G6" s="643">
        <v>6</v>
      </c>
      <c r="H6" s="643">
        <v>7</v>
      </c>
      <c r="I6" s="643">
        <v>8</v>
      </c>
      <c r="J6" s="642">
        <v>9</v>
      </c>
    </row>
    <row r="7" spans="1:31" ht="20.25" customHeight="1">
      <c r="A7" s="641" t="s">
        <v>581</v>
      </c>
      <c r="B7" s="640">
        <v>180768.96</v>
      </c>
      <c r="C7" s="640">
        <v>90482.94</v>
      </c>
      <c r="D7" s="640">
        <v>17.348024224325215</v>
      </c>
      <c r="E7" s="640">
        <v>40021.32</v>
      </c>
      <c r="F7" s="640">
        <v>12822.13</v>
      </c>
      <c r="G7" s="640">
        <v>12.175387999910361</v>
      </c>
      <c r="H7" s="640">
        <v>63550.04</v>
      </c>
      <c r="I7" s="640">
        <v>18254.87</v>
      </c>
      <c r="J7" s="639">
        <v>21.85418158889113</v>
      </c>
      <c r="L7"/>
      <c r="M7"/>
      <c r="N7"/>
      <c r="O7"/>
      <c r="P7"/>
      <c r="Q7"/>
      <c r="R7"/>
      <c r="S7"/>
      <c r="T7"/>
      <c r="U7"/>
      <c r="V7"/>
      <c r="W7"/>
      <c r="X7"/>
      <c r="Y7"/>
      <c r="Z7"/>
      <c r="AA7"/>
      <c r="AB7"/>
      <c r="AC7"/>
      <c r="AD7"/>
      <c r="AE7"/>
    </row>
    <row r="8" spans="1:31" ht="20.25" customHeight="1">
      <c r="A8" s="638" t="s">
        <v>580</v>
      </c>
      <c r="B8" s="636">
        <v>99423.45</v>
      </c>
      <c r="C8" s="636">
        <v>60675.14</v>
      </c>
      <c r="D8" s="636">
        <v>11.633063630937762</v>
      </c>
      <c r="E8" s="636">
        <v>24683.39</v>
      </c>
      <c r="F8" s="636">
        <v>8940.86</v>
      </c>
      <c r="G8" s="636">
        <v>8.4898873707315836</v>
      </c>
      <c r="H8" s="636">
        <v>18423.48</v>
      </c>
      <c r="I8" s="636">
        <v>6533.53</v>
      </c>
      <c r="J8" s="635">
        <v>7.8217457060207964</v>
      </c>
      <c r="L8"/>
      <c r="M8"/>
      <c r="N8"/>
      <c r="O8"/>
      <c r="P8"/>
      <c r="Q8"/>
      <c r="R8"/>
      <c r="S8"/>
      <c r="T8"/>
      <c r="U8"/>
      <c r="V8"/>
      <c r="W8"/>
      <c r="X8"/>
      <c r="Y8"/>
      <c r="Z8"/>
      <c r="AA8"/>
      <c r="AB8"/>
      <c r="AC8"/>
      <c r="AD8"/>
      <c r="AE8"/>
    </row>
    <row r="9" spans="1:31" ht="20.25" customHeight="1">
      <c r="A9" s="638" t="s">
        <v>579</v>
      </c>
      <c r="B9" s="636">
        <v>16421.02</v>
      </c>
      <c r="C9" s="636">
        <v>19017.32</v>
      </c>
      <c r="D9" s="636">
        <v>3.6461340451774045</v>
      </c>
      <c r="E9" s="636">
        <v>5716.96</v>
      </c>
      <c r="F9" s="636">
        <v>4275.46</v>
      </c>
      <c r="G9" s="636">
        <v>4.0598078773259019</v>
      </c>
      <c r="H9" s="636">
        <v>14481.4</v>
      </c>
      <c r="I9" s="636">
        <v>8529.89</v>
      </c>
      <c r="J9" s="635">
        <v>10.211727883751928</v>
      </c>
      <c r="L9"/>
      <c r="M9"/>
      <c r="N9"/>
      <c r="O9"/>
      <c r="P9"/>
      <c r="Q9"/>
      <c r="R9"/>
      <c r="S9"/>
      <c r="T9"/>
      <c r="U9"/>
      <c r="V9"/>
      <c r="W9"/>
      <c r="X9"/>
      <c r="Y9"/>
      <c r="Z9"/>
      <c r="AA9"/>
      <c r="AB9"/>
      <c r="AC9"/>
      <c r="AD9"/>
      <c r="AE9"/>
    </row>
    <row r="10" spans="1:31" ht="20.25" customHeight="1">
      <c r="A10" s="638" t="s">
        <v>597</v>
      </c>
      <c r="B10" s="636">
        <v>24049.97</v>
      </c>
      <c r="C10" s="636">
        <v>25707.49</v>
      </c>
      <c r="D10" s="636">
        <v>4.9288203861037028</v>
      </c>
      <c r="E10" s="636">
        <v>6769.94</v>
      </c>
      <c r="F10" s="636">
        <v>3525.29</v>
      </c>
      <c r="G10" s="636">
        <v>3.3474760872182707</v>
      </c>
      <c r="H10" s="636">
        <v>9780.31</v>
      </c>
      <c r="I10" s="636">
        <v>6830.41</v>
      </c>
      <c r="J10" s="635">
        <v>8.1771615172596608</v>
      </c>
      <c r="L10"/>
      <c r="M10"/>
      <c r="N10"/>
      <c r="O10"/>
      <c r="P10"/>
      <c r="Q10"/>
      <c r="R10"/>
      <c r="S10"/>
      <c r="T10"/>
      <c r="U10"/>
      <c r="V10"/>
      <c r="W10"/>
      <c r="X10"/>
      <c r="Y10"/>
      <c r="Z10"/>
      <c r="AA10"/>
      <c r="AB10"/>
      <c r="AC10"/>
      <c r="AD10"/>
      <c r="AE10"/>
    </row>
    <row r="11" spans="1:31" ht="20.25" customHeight="1">
      <c r="A11" s="638" t="s">
        <v>577</v>
      </c>
      <c r="B11" s="636">
        <v>71027.539999999994</v>
      </c>
      <c r="C11" s="636">
        <v>51970.11</v>
      </c>
      <c r="D11" s="636">
        <v>9.9640741914536157</v>
      </c>
      <c r="E11" s="636">
        <v>24302.2</v>
      </c>
      <c r="F11" s="636">
        <v>10141.39</v>
      </c>
      <c r="G11" s="636">
        <v>9.629863221509293</v>
      </c>
      <c r="H11" s="636">
        <v>11219.21</v>
      </c>
      <c r="I11" s="636">
        <v>4479.7299999999996</v>
      </c>
      <c r="J11" s="635">
        <v>5.3629980870421567</v>
      </c>
      <c r="L11"/>
      <c r="M11"/>
      <c r="N11"/>
      <c r="O11"/>
      <c r="P11"/>
      <c r="Q11"/>
      <c r="R11"/>
      <c r="S11"/>
      <c r="T11"/>
      <c r="U11"/>
      <c r="V11"/>
      <c r="W11"/>
      <c r="X11"/>
      <c r="Y11"/>
      <c r="Z11"/>
      <c r="AA11"/>
      <c r="AB11"/>
      <c r="AC11"/>
      <c r="AD11"/>
      <c r="AE11"/>
    </row>
    <row r="12" spans="1:31" ht="20.25" customHeight="1">
      <c r="A12" s="638" t="s">
        <v>596</v>
      </c>
      <c r="B12" s="636">
        <v>28831.93</v>
      </c>
      <c r="C12" s="636">
        <v>47634.11</v>
      </c>
      <c r="D12" s="636">
        <v>9.1327458434061928</v>
      </c>
      <c r="E12" s="636">
        <v>10258.33</v>
      </c>
      <c r="F12" s="636">
        <v>14042.67</v>
      </c>
      <c r="G12" s="636">
        <v>13.334364556021603</v>
      </c>
      <c r="H12" s="636">
        <v>6297.64</v>
      </c>
      <c r="I12" s="636">
        <v>5338.63</v>
      </c>
      <c r="J12" s="635">
        <v>6.391247346921773</v>
      </c>
      <c r="L12"/>
      <c r="M12"/>
      <c r="N12"/>
      <c r="O12"/>
      <c r="P12"/>
      <c r="Q12"/>
      <c r="R12"/>
      <c r="S12"/>
      <c r="T12"/>
      <c r="U12"/>
      <c r="V12"/>
      <c r="W12"/>
      <c r="X12"/>
      <c r="Y12"/>
      <c r="Z12"/>
      <c r="AA12"/>
      <c r="AB12"/>
      <c r="AC12"/>
      <c r="AD12"/>
      <c r="AE12"/>
    </row>
    <row r="13" spans="1:31" ht="20.25" customHeight="1">
      <c r="A13" s="638" t="s">
        <v>553</v>
      </c>
      <c r="B13" s="636">
        <v>3842.32</v>
      </c>
      <c r="C13" s="636">
        <v>13028.03</v>
      </c>
      <c r="D13" s="636">
        <v>2.4978253363035687</v>
      </c>
      <c r="E13" s="636">
        <v>7853.08</v>
      </c>
      <c r="F13" s="636">
        <v>8724.66</v>
      </c>
      <c r="G13" s="636">
        <v>8.284592393564715</v>
      </c>
      <c r="H13" s="636">
        <v>8676.4500000000007</v>
      </c>
      <c r="I13" s="636">
        <v>6561.78</v>
      </c>
      <c r="J13" s="635">
        <v>7.8555657567736192</v>
      </c>
      <c r="L13"/>
      <c r="M13"/>
      <c r="N13"/>
      <c r="O13"/>
      <c r="P13"/>
      <c r="Q13"/>
      <c r="R13"/>
      <c r="S13"/>
      <c r="T13"/>
      <c r="U13"/>
      <c r="V13"/>
      <c r="W13"/>
      <c r="X13"/>
      <c r="Y13"/>
      <c r="Z13"/>
      <c r="AA13"/>
      <c r="AB13"/>
      <c r="AC13"/>
      <c r="AD13"/>
      <c r="AE13"/>
    </row>
    <row r="14" spans="1:31" ht="20.25" customHeight="1">
      <c r="A14" s="638" t="s">
        <v>595</v>
      </c>
      <c r="B14" s="636">
        <v>7071.58</v>
      </c>
      <c r="C14" s="636">
        <v>3223.38</v>
      </c>
      <c r="D14" s="636">
        <v>0.61800903379361249</v>
      </c>
      <c r="E14" s="636">
        <v>2619.67</v>
      </c>
      <c r="F14" s="636">
        <v>790.48</v>
      </c>
      <c r="G14" s="636">
        <v>0.75060857331575515</v>
      </c>
      <c r="H14" s="636">
        <v>9251.75</v>
      </c>
      <c r="I14" s="636">
        <v>5394.95</v>
      </c>
      <c r="J14" s="635">
        <v>6.4586719578385496</v>
      </c>
      <c r="L14"/>
      <c r="M14"/>
      <c r="N14"/>
      <c r="O14"/>
      <c r="P14"/>
      <c r="Q14"/>
      <c r="R14"/>
      <c r="S14"/>
      <c r="T14"/>
      <c r="U14"/>
      <c r="V14"/>
      <c r="W14"/>
      <c r="X14"/>
      <c r="Y14"/>
      <c r="Z14"/>
      <c r="AA14"/>
      <c r="AB14"/>
      <c r="AC14"/>
      <c r="AD14"/>
      <c r="AE14"/>
    </row>
    <row r="15" spans="1:31" ht="20.25" customHeight="1">
      <c r="A15" s="638" t="s">
        <v>551</v>
      </c>
      <c r="B15" s="636">
        <v>150.58000000000001</v>
      </c>
      <c r="C15" s="636">
        <v>1293.18</v>
      </c>
      <c r="D15" s="636">
        <v>0.24793754454058278</v>
      </c>
      <c r="E15" s="636">
        <v>133.15</v>
      </c>
      <c r="F15" s="636">
        <v>543.55999999999995</v>
      </c>
      <c r="G15" s="636">
        <v>0.51614309800565716</v>
      </c>
      <c r="H15" s="636">
        <v>206.19</v>
      </c>
      <c r="I15" s="636">
        <v>1073.55</v>
      </c>
      <c r="J15" s="635">
        <v>1.2852217871041576</v>
      </c>
      <c r="L15"/>
      <c r="M15"/>
      <c r="N15"/>
      <c r="O15"/>
      <c r="P15"/>
      <c r="Q15"/>
      <c r="R15"/>
      <c r="S15"/>
      <c r="T15"/>
      <c r="U15"/>
      <c r="V15"/>
      <c r="W15"/>
      <c r="X15"/>
      <c r="Y15"/>
      <c r="Z15"/>
      <c r="AA15"/>
      <c r="AB15"/>
      <c r="AC15"/>
      <c r="AD15"/>
      <c r="AE15"/>
    </row>
    <row r="16" spans="1:31" ht="20.25" customHeight="1">
      <c r="A16" s="638" t="s">
        <v>594</v>
      </c>
      <c r="B16" s="636">
        <v>295748.59000000003</v>
      </c>
      <c r="C16" s="636">
        <v>172226.05</v>
      </c>
      <c r="D16" s="636">
        <v>33.020386908955935</v>
      </c>
      <c r="E16" s="636">
        <v>94054.16</v>
      </c>
      <c r="F16" s="636">
        <v>31188.799999999999</v>
      </c>
      <c r="G16" s="636">
        <v>29.615652099269337</v>
      </c>
      <c r="H16" s="636">
        <v>48123.360000000001</v>
      </c>
      <c r="I16" s="636">
        <v>11810.21</v>
      </c>
      <c r="J16" s="635">
        <v>14.13882837527399</v>
      </c>
      <c r="L16"/>
      <c r="M16"/>
      <c r="N16"/>
      <c r="O16"/>
      <c r="P16"/>
      <c r="Q16"/>
      <c r="R16"/>
      <c r="S16"/>
      <c r="T16"/>
      <c r="U16"/>
      <c r="V16"/>
      <c r="W16"/>
      <c r="X16"/>
      <c r="Y16"/>
      <c r="Z16"/>
      <c r="AA16"/>
      <c r="AB16"/>
      <c r="AC16"/>
      <c r="AD16"/>
      <c r="AE16"/>
    </row>
    <row r="17" spans="1:32" ht="20.25" customHeight="1">
      <c r="A17" s="638" t="s">
        <v>550</v>
      </c>
      <c r="B17" s="636">
        <v>33070.120000000003</v>
      </c>
      <c r="C17" s="636">
        <v>21218.1</v>
      </c>
      <c r="D17" s="636">
        <v>4.0680830308360312</v>
      </c>
      <c r="E17" s="636">
        <v>12435.47</v>
      </c>
      <c r="F17" s="636">
        <v>4922.8599999999997</v>
      </c>
      <c r="G17" s="636">
        <v>4.6745533362427869</v>
      </c>
      <c r="H17" s="636">
        <v>7897.48</v>
      </c>
      <c r="I17" s="636">
        <v>3195.05</v>
      </c>
      <c r="J17" s="635">
        <v>3.8250178108957562</v>
      </c>
      <c r="L17"/>
      <c r="M17"/>
      <c r="N17"/>
      <c r="O17"/>
      <c r="P17"/>
      <c r="Q17"/>
      <c r="R17"/>
      <c r="S17"/>
      <c r="T17"/>
      <c r="U17"/>
      <c r="V17"/>
      <c r="W17"/>
      <c r="X17"/>
      <c r="Y17"/>
      <c r="Z17"/>
      <c r="AA17"/>
      <c r="AB17"/>
      <c r="AC17"/>
      <c r="AD17"/>
      <c r="AE17"/>
    </row>
    <row r="18" spans="1:32" ht="20.25" customHeight="1">
      <c r="A18" s="638" t="s">
        <v>575</v>
      </c>
      <c r="B18" s="636">
        <v>301071.84999999998</v>
      </c>
      <c r="C18" s="636">
        <v>4832.72</v>
      </c>
      <c r="D18" s="636">
        <v>0.92656299219920291</v>
      </c>
      <c r="E18" s="636">
        <v>30116.36</v>
      </c>
      <c r="F18" s="636">
        <v>293.77999999999997</v>
      </c>
      <c r="G18" s="636">
        <v>0.27896187970436004</v>
      </c>
      <c r="H18" s="636">
        <v>40518.559999999998</v>
      </c>
      <c r="I18" s="636">
        <v>378.48</v>
      </c>
      <c r="J18" s="635">
        <v>0.45310487819214906</v>
      </c>
      <c r="L18"/>
      <c r="M18"/>
      <c r="N18"/>
      <c r="O18"/>
      <c r="P18"/>
      <c r="Q18"/>
      <c r="R18"/>
      <c r="S18"/>
      <c r="T18"/>
      <c r="U18"/>
      <c r="V18"/>
      <c r="W18"/>
      <c r="X18"/>
      <c r="Y18"/>
      <c r="Z18"/>
      <c r="AA18"/>
      <c r="AB18"/>
      <c r="AC18"/>
      <c r="AD18"/>
      <c r="AE18"/>
    </row>
    <row r="19" spans="1:32" ht="20.25" customHeight="1">
      <c r="A19" s="638" t="s">
        <v>593</v>
      </c>
      <c r="B19" s="636">
        <v>1.32</v>
      </c>
      <c r="C19" s="636">
        <v>0.94</v>
      </c>
      <c r="D19" s="636">
        <v>1.8022339648629564E-4</v>
      </c>
      <c r="E19" s="636">
        <v>0.41</v>
      </c>
      <c r="F19" s="636">
        <v>0.2</v>
      </c>
      <c r="G19" s="636">
        <v>1.8991209728664993E-4</v>
      </c>
      <c r="H19" s="636">
        <v>0</v>
      </c>
      <c r="I19" s="636">
        <v>0.01</v>
      </c>
      <c r="J19" s="635">
        <v>1.1971699381530043E-5</v>
      </c>
      <c r="L19"/>
      <c r="M19"/>
      <c r="N19"/>
      <c r="O19"/>
      <c r="P19"/>
      <c r="Q19"/>
      <c r="R19"/>
      <c r="S19"/>
      <c r="T19"/>
      <c r="U19"/>
      <c r="V19"/>
      <c r="W19"/>
      <c r="X19"/>
      <c r="Y19"/>
      <c r="Z19"/>
      <c r="AA19"/>
      <c r="AB19"/>
      <c r="AC19"/>
      <c r="AD19"/>
      <c r="AE19"/>
    </row>
    <row r="20" spans="1:32" ht="20.25" customHeight="1">
      <c r="A20" s="638" t="s">
        <v>592</v>
      </c>
      <c r="B20" s="636">
        <v>4965.67</v>
      </c>
      <c r="C20" s="636">
        <v>2425.02</v>
      </c>
      <c r="D20" s="636">
        <v>0.46494185207148581</v>
      </c>
      <c r="E20" s="636">
        <v>4233.88</v>
      </c>
      <c r="F20" s="636">
        <v>1017.32</v>
      </c>
      <c r="G20" s="636">
        <v>0.96600687405827346</v>
      </c>
      <c r="H20" s="636">
        <v>13646.62</v>
      </c>
      <c r="I20" s="636">
        <v>2347.7600000000002</v>
      </c>
      <c r="J20" s="635">
        <v>2.8106676939980977</v>
      </c>
      <c r="L20"/>
      <c r="M20"/>
      <c r="N20"/>
      <c r="O20"/>
      <c r="P20"/>
      <c r="Q20"/>
      <c r="R20"/>
      <c r="S20"/>
      <c r="T20"/>
      <c r="U20"/>
      <c r="V20"/>
      <c r="W20"/>
      <c r="X20"/>
      <c r="Y20"/>
      <c r="Z20"/>
      <c r="AA20"/>
      <c r="AB20"/>
      <c r="AC20"/>
      <c r="AD20"/>
      <c r="AE20"/>
    </row>
    <row r="21" spans="1:32" ht="20.25" customHeight="1">
      <c r="A21" s="638" t="s">
        <v>591</v>
      </c>
      <c r="B21" s="636">
        <v>122.48</v>
      </c>
      <c r="C21" s="636">
        <v>129.12</v>
      </c>
      <c r="D21" s="636">
        <v>2.4755792504585636E-2</v>
      </c>
      <c r="E21" s="636">
        <v>61.69</v>
      </c>
      <c r="F21" s="636">
        <v>55.29</v>
      </c>
      <c r="G21" s="636">
        <v>5.2501199294894371E-2</v>
      </c>
      <c r="H21" s="636">
        <v>113.54</v>
      </c>
      <c r="I21" s="636">
        <v>112.37</v>
      </c>
      <c r="J21" s="635">
        <v>0.13452598595025309</v>
      </c>
      <c r="L21"/>
      <c r="M21"/>
      <c r="N21"/>
      <c r="O21"/>
      <c r="P21"/>
      <c r="Q21"/>
      <c r="R21"/>
      <c r="S21"/>
      <c r="T21"/>
      <c r="U21"/>
      <c r="V21"/>
      <c r="W21"/>
      <c r="X21"/>
      <c r="Y21"/>
      <c r="Z21"/>
      <c r="AA21"/>
      <c r="AB21"/>
      <c r="AC21"/>
      <c r="AD21"/>
      <c r="AE21"/>
    </row>
    <row r="22" spans="1:32" s="634" customFormat="1" ht="20.25" customHeight="1">
      <c r="A22" s="637" t="s">
        <v>548</v>
      </c>
      <c r="B22" s="636">
        <v>5120.13</v>
      </c>
      <c r="C22" s="636">
        <v>7711.25</v>
      </c>
      <c r="D22" s="636">
        <v>1.4784549639946247</v>
      </c>
      <c r="E22" s="636">
        <v>4688.53</v>
      </c>
      <c r="F22" s="636">
        <v>4027.13</v>
      </c>
      <c r="G22" s="636">
        <v>3.8240035217299324</v>
      </c>
      <c r="H22" s="636">
        <v>4423.57</v>
      </c>
      <c r="I22" s="636">
        <v>2689.11</v>
      </c>
      <c r="J22" s="635">
        <v>3.2193216523866255</v>
      </c>
      <c r="L22"/>
      <c r="M22"/>
      <c r="N22"/>
      <c r="O22"/>
      <c r="P22"/>
      <c r="Q22"/>
      <c r="R22"/>
      <c r="S22"/>
      <c r="T22"/>
      <c r="U22"/>
      <c r="V22"/>
      <c r="W22"/>
      <c r="X22"/>
      <c r="Y22"/>
      <c r="Z22"/>
      <c r="AA22"/>
      <c r="AB22"/>
      <c r="AC22"/>
      <c r="AD22"/>
      <c r="AE22"/>
      <c r="AF22"/>
    </row>
    <row r="23" spans="1:32" ht="20.25" customHeight="1" thickBot="1">
      <c r="A23" s="633" t="s">
        <v>308</v>
      </c>
      <c r="B23" s="543">
        <v>1071687.51</v>
      </c>
      <c r="C23" s="543">
        <v>521574.89999999997</v>
      </c>
      <c r="D23" s="543">
        <v>100.00000000000003</v>
      </c>
      <c r="E23" s="543">
        <v>267948.54000000004</v>
      </c>
      <c r="F23" s="543">
        <v>105311.87999999999</v>
      </c>
      <c r="G23" s="543">
        <v>100</v>
      </c>
      <c r="H23" s="543">
        <v>256609.60000000003</v>
      </c>
      <c r="I23" s="543">
        <v>83530.329999999973</v>
      </c>
      <c r="J23" s="632">
        <v>100.00000000000003</v>
      </c>
      <c r="L23"/>
      <c r="M23"/>
      <c r="N23"/>
      <c r="O23"/>
      <c r="P23"/>
      <c r="Q23"/>
      <c r="R23"/>
      <c r="S23"/>
      <c r="T23"/>
      <c r="U23"/>
      <c r="V23"/>
      <c r="W23"/>
      <c r="X23"/>
      <c r="Y23"/>
      <c r="Z23"/>
      <c r="AA23"/>
      <c r="AB23"/>
      <c r="AC23"/>
      <c r="AD23"/>
      <c r="AE23"/>
    </row>
    <row r="24" spans="1:32">
      <c r="A24" s="631" t="s">
        <v>590</v>
      </c>
      <c r="B24" s="630"/>
      <c r="C24" s="629"/>
      <c r="D24" s="591"/>
      <c r="E24" s="591"/>
      <c r="F24" s="590"/>
      <c r="G24" s="590"/>
      <c r="H24" s="589"/>
      <c r="I24" s="474"/>
      <c r="J24" s="474"/>
    </row>
    <row r="25" spans="1:32">
      <c r="A25" s="480"/>
      <c r="B25" s="628"/>
      <c r="C25" s="628"/>
      <c r="D25" s="628"/>
      <c r="E25" s="628"/>
      <c r="F25" s="628"/>
      <c r="G25" s="628"/>
      <c r="H25" s="628"/>
      <c r="I25" s="628"/>
      <c r="J25" s="628"/>
    </row>
    <row r="27" spans="1:32">
      <c r="B27" s="628"/>
      <c r="C27" s="628"/>
      <c r="D27" s="628"/>
      <c r="E27" s="628"/>
      <c r="F27" s="628"/>
      <c r="G27" s="628"/>
      <c r="H27" s="628"/>
      <c r="I27" s="628"/>
      <c r="J27" s="628"/>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2"/>
  <sheetViews>
    <sheetView zoomScaleNormal="100" workbookViewId="0">
      <selection sqref="A1:J31"/>
    </sheetView>
  </sheetViews>
  <sheetFormatPr defaultRowHeight="14.4"/>
  <cols>
    <col min="1" max="1" width="41.6640625" style="594" bestFit="1" customWidth="1"/>
    <col min="2" max="2" width="13.33203125" style="594" bestFit="1" customWidth="1"/>
    <col min="3" max="3" width="11.109375" style="594" bestFit="1" customWidth="1"/>
    <col min="4" max="4" width="9.33203125" style="594" bestFit="1" customWidth="1"/>
    <col min="5" max="5" width="12.33203125" style="594" bestFit="1" customWidth="1"/>
    <col min="6" max="6" width="10.88671875" style="594" bestFit="1" customWidth="1"/>
    <col min="7" max="7" width="9.33203125" style="594" bestFit="1" customWidth="1"/>
    <col min="8" max="8" width="11.6640625" style="594" customWidth="1"/>
    <col min="9" max="9" width="10.88671875" style="594" bestFit="1" customWidth="1"/>
    <col min="10" max="10" width="9.33203125" style="594" bestFit="1" customWidth="1"/>
    <col min="11" max="11" width="8.88671875" style="594"/>
    <col min="12" max="12" width="8.5546875" style="594" customWidth="1"/>
    <col min="13" max="251" width="8.88671875" style="594"/>
  </cols>
  <sheetData>
    <row r="1" spans="1:32">
      <c r="A1" s="3624" t="s">
        <v>629</v>
      </c>
      <c r="B1" s="3624"/>
      <c r="C1" s="3624"/>
      <c r="D1" s="3624"/>
      <c r="E1" s="3624"/>
      <c r="F1" s="3624"/>
      <c r="G1" s="3624"/>
      <c r="H1" s="3624"/>
      <c r="I1" s="3624"/>
      <c r="J1" s="3624"/>
    </row>
    <row r="2" spans="1:32" ht="15.6">
      <c r="A2" s="3625" t="s">
        <v>424</v>
      </c>
      <c r="B2" s="3625"/>
      <c r="C2" s="3625"/>
      <c r="D2" s="3625"/>
      <c r="E2" s="3625"/>
      <c r="F2" s="3625"/>
      <c r="G2" s="3625"/>
      <c r="H2" s="3625"/>
      <c r="I2" s="3625"/>
      <c r="J2" s="3625"/>
    </row>
    <row r="3" spans="1:32">
      <c r="A3" s="3618" t="s">
        <v>588</v>
      </c>
      <c r="B3" s="3618"/>
      <c r="C3" s="3618"/>
      <c r="D3" s="3618"/>
      <c r="E3" s="3618"/>
      <c r="F3" s="3618"/>
      <c r="G3" s="3618"/>
      <c r="H3" s="3618"/>
      <c r="I3" s="3618"/>
      <c r="J3" s="3618"/>
    </row>
    <row r="4" spans="1:32" ht="15" thickBot="1">
      <c r="A4" s="3624"/>
      <c r="B4" s="3624"/>
      <c r="C4" s="3624"/>
      <c r="D4" s="3624"/>
      <c r="E4" s="3624"/>
      <c r="F4" s="3624"/>
      <c r="G4" s="3624"/>
      <c r="H4" s="3624"/>
      <c r="I4" s="3624"/>
      <c r="J4" s="3624"/>
    </row>
    <row r="5" spans="1:32" ht="15" customHeight="1">
      <c r="A5" s="3626" t="s">
        <v>65</v>
      </c>
      <c r="B5" s="3628" t="s">
        <v>216</v>
      </c>
      <c r="C5" s="3628"/>
      <c r="D5" s="3628"/>
      <c r="E5" s="3628" t="s">
        <v>418</v>
      </c>
      <c r="F5" s="3628"/>
      <c r="G5" s="3628"/>
      <c r="H5" s="3628" t="s">
        <v>458</v>
      </c>
      <c r="I5" s="3628"/>
      <c r="J5" s="3629"/>
    </row>
    <row r="6" spans="1:32" ht="22.5" customHeight="1">
      <c r="A6" s="3627"/>
      <c r="B6" s="678" t="s">
        <v>600</v>
      </c>
      <c r="C6" s="678" t="s">
        <v>628</v>
      </c>
      <c r="D6" s="678" t="s">
        <v>598</v>
      </c>
      <c r="E6" s="678" t="s">
        <v>600</v>
      </c>
      <c r="F6" s="678" t="s">
        <v>627</v>
      </c>
      <c r="G6" s="678" t="s">
        <v>598</v>
      </c>
      <c r="H6" s="678" t="s">
        <v>600</v>
      </c>
      <c r="I6" s="678" t="s">
        <v>626</v>
      </c>
      <c r="J6" s="677" t="s">
        <v>598</v>
      </c>
      <c r="L6"/>
      <c r="M6"/>
      <c r="N6"/>
      <c r="O6"/>
      <c r="P6"/>
      <c r="Q6"/>
      <c r="R6"/>
      <c r="S6"/>
      <c r="T6"/>
      <c r="U6"/>
      <c r="V6"/>
    </row>
    <row r="7" spans="1:32" ht="18" customHeight="1">
      <c r="A7" s="676" t="s">
        <v>625</v>
      </c>
      <c r="B7" s="675"/>
      <c r="C7" s="675"/>
      <c r="D7" s="675"/>
      <c r="E7" s="675"/>
      <c r="F7" s="675"/>
      <c r="G7" s="675"/>
      <c r="H7" s="675"/>
      <c r="I7" s="674"/>
      <c r="J7" s="673"/>
      <c r="L7"/>
      <c r="M7"/>
      <c r="N7"/>
      <c r="O7"/>
      <c r="P7"/>
      <c r="Q7"/>
      <c r="R7"/>
      <c r="S7"/>
      <c r="T7"/>
      <c r="U7"/>
      <c r="V7"/>
      <c r="X7"/>
      <c r="Y7"/>
      <c r="Z7"/>
      <c r="AA7"/>
      <c r="AB7"/>
      <c r="AC7"/>
      <c r="AD7"/>
      <c r="AE7"/>
      <c r="AF7"/>
    </row>
    <row r="8" spans="1:32" ht="18" customHeight="1">
      <c r="A8" s="672" t="s">
        <v>624</v>
      </c>
      <c r="B8" s="671">
        <v>31025.330999999998</v>
      </c>
      <c r="C8" s="671">
        <v>31025.330999999998</v>
      </c>
      <c r="D8" s="671">
        <v>75.457036476348222</v>
      </c>
      <c r="E8" s="671">
        <v>373370.69597</v>
      </c>
      <c r="F8" s="671">
        <v>28998.989087000002</v>
      </c>
      <c r="G8" s="671">
        <v>37.846609208405205</v>
      </c>
      <c r="H8" s="671">
        <v>155072.39000000001</v>
      </c>
      <c r="I8" s="671">
        <v>1550.7239</v>
      </c>
      <c r="J8" s="670">
        <v>8.0121881742392187</v>
      </c>
      <c r="L8"/>
      <c r="M8"/>
      <c r="N8"/>
      <c r="O8"/>
      <c r="P8"/>
      <c r="Q8"/>
      <c r="R8"/>
      <c r="S8"/>
      <c r="T8"/>
      <c r="U8"/>
      <c r="V8"/>
      <c r="X8"/>
      <c r="Y8"/>
      <c r="Z8"/>
      <c r="AA8"/>
      <c r="AB8"/>
      <c r="AC8"/>
      <c r="AD8"/>
      <c r="AE8"/>
      <c r="AF8"/>
    </row>
    <row r="9" spans="1:32" ht="18" customHeight="1">
      <c r="A9" s="669" t="s">
        <v>623</v>
      </c>
      <c r="B9" s="652">
        <v>2000</v>
      </c>
      <c r="C9" s="652">
        <v>2000</v>
      </c>
      <c r="D9" s="652">
        <v>4.8642212053336822</v>
      </c>
      <c r="E9" s="652">
        <v>6317.0929680999998</v>
      </c>
      <c r="F9" s="652">
        <v>631.70929681000007</v>
      </c>
      <c r="G9" s="652">
        <v>0.82444442521626726</v>
      </c>
      <c r="H9" s="652">
        <v>2000</v>
      </c>
      <c r="I9" s="652">
        <v>2000</v>
      </c>
      <c r="J9" s="651">
        <v>10.333481252515963</v>
      </c>
      <c r="L9"/>
      <c r="M9"/>
      <c r="N9"/>
      <c r="O9"/>
      <c r="P9"/>
      <c r="Q9"/>
      <c r="R9"/>
      <c r="S9"/>
      <c r="T9"/>
      <c r="U9"/>
      <c r="V9"/>
      <c r="X9"/>
      <c r="Y9"/>
      <c r="Z9"/>
      <c r="AA9"/>
      <c r="AB9"/>
      <c r="AC9"/>
      <c r="AD9"/>
      <c r="AE9"/>
      <c r="AF9"/>
    </row>
    <row r="10" spans="1:32" ht="18" customHeight="1">
      <c r="A10" s="669" t="s">
        <v>622</v>
      </c>
      <c r="B10" s="652">
        <v>27170.032600000002</v>
      </c>
      <c r="C10" s="652">
        <v>2717.00326</v>
      </c>
      <c r="D10" s="652">
        <v>6.6080524361263731</v>
      </c>
      <c r="E10" s="652">
        <v>5538.5431200000003</v>
      </c>
      <c r="F10" s="652">
        <v>553.85431200000005</v>
      </c>
      <c r="G10" s="652">
        <v>0.72283580788859281</v>
      </c>
      <c r="H10" s="652">
        <v>85672.345499999996</v>
      </c>
      <c r="I10" s="652">
        <v>8567.234550000001</v>
      </c>
      <c r="J10" s="651">
        <v>44.264678804166024</v>
      </c>
      <c r="L10"/>
      <c r="M10"/>
      <c r="N10"/>
      <c r="O10"/>
      <c r="P10"/>
      <c r="Q10"/>
      <c r="R10"/>
      <c r="S10"/>
      <c r="T10"/>
      <c r="U10"/>
      <c r="V10"/>
      <c r="X10"/>
      <c r="Y10"/>
      <c r="Z10"/>
      <c r="AA10"/>
      <c r="AB10"/>
      <c r="AC10"/>
      <c r="AD10"/>
      <c r="AE10"/>
      <c r="AF10"/>
    </row>
    <row r="11" spans="1:32" ht="18" customHeight="1">
      <c r="A11" s="669" t="s">
        <v>621</v>
      </c>
      <c r="B11" s="652">
        <v>2829.5125613</v>
      </c>
      <c r="C11" s="652">
        <v>282.95125612999999</v>
      </c>
      <c r="D11" s="652">
        <v>0.68816875007167411</v>
      </c>
      <c r="E11" s="652">
        <v>2319.758088</v>
      </c>
      <c r="F11" s="652">
        <v>231.97580880000001</v>
      </c>
      <c r="G11" s="652">
        <v>0.30275185645671693</v>
      </c>
      <c r="H11" s="652">
        <v>40.244999999999997</v>
      </c>
      <c r="I11" s="652">
        <v>4.0244999999999997</v>
      </c>
      <c r="J11" s="651">
        <v>2.0793547650375246E-2</v>
      </c>
      <c r="L11"/>
      <c r="M11"/>
      <c r="N11"/>
      <c r="O11"/>
      <c r="P11"/>
      <c r="Q11"/>
      <c r="R11"/>
      <c r="S11"/>
      <c r="T11"/>
      <c r="U11"/>
      <c r="V11"/>
      <c r="X11"/>
      <c r="Y11"/>
      <c r="Z11"/>
      <c r="AA11"/>
      <c r="AB11"/>
      <c r="AC11"/>
      <c r="AD11"/>
      <c r="AE11"/>
      <c r="AF11"/>
    </row>
    <row r="12" spans="1:32" ht="18" customHeight="1">
      <c r="A12" s="669" t="s">
        <v>620</v>
      </c>
      <c r="B12" s="652">
        <v>11538.383669999999</v>
      </c>
      <c r="C12" s="652">
        <v>1018.2978125999999</v>
      </c>
      <c r="D12" s="652">
        <v>2.476612906696912</v>
      </c>
      <c r="E12" s="652">
        <v>2515.1352838000003</v>
      </c>
      <c r="F12" s="652">
        <v>251.51352838</v>
      </c>
      <c r="G12" s="652">
        <v>0.32825055351644128</v>
      </c>
      <c r="H12" s="652">
        <v>2588.1060377999997</v>
      </c>
      <c r="I12" s="652">
        <v>258.81060378000001</v>
      </c>
      <c r="J12" s="651">
        <v>1.3372072610564836</v>
      </c>
      <c r="L12"/>
      <c r="M12"/>
      <c r="N12"/>
      <c r="O12"/>
      <c r="P12"/>
      <c r="Q12"/>
      <c r="R12"/>
      <c r="S12"/>
      <c r="T12"/>
      <c r="U12"/>
      <c r="V12"/>
      <c r="X12"/>
      <c r="Y12"/>
      <c r="Z12"/>
      <c r="AA12"/>
      <c r="AB12"/>
      <c r="AC12"/>
      <c r="AD12"/>
      <c r="AE12"/>
      <c r="AF12"/>
    </row>
    <row r="13" spans="1:32" ht="18" customHeight="1">
      <c r="A13" s="669" t="s">
        <v>619</v>
      </c>
      <c r="B13" s="652">
        <v>0</v>
      </c>
      <c r="C13" s="652">
        <v>0</v>
      </c>
      <c r="D13" s="652">
        <v>0</v>
      </c>
      <c r="E13" s="652">
        <v>0</v>
      </c>
      <c r="F13" s="652">
        <v>0</v>
      </c>
      <c r="G13" s="652">
        <v>0</v>
      </c>
      <c r="H13" s="652">
        <v>0</v>
      </c>
      <c r="I13" s="652">
        <v>0</v>
      </c>
      <c r="J13" s="651">
        <v>0</v>
      </c>
      <c r="L13"/>
      <c r="M13"/>
      <c r="N13"/>
      <c r="O13"/>
      <c r="P13"/>
      <c r="Q13"/>
      <c r="R13"/>
      <c r="S13"/>
      <c r="T13"/>
      <c r="U13"/>
      <c r="V13"/>
      <c r="X13"/>
      <c r="Y13"/>
      <c r="Z13"/>
      <c r="AA13"/>
      <c r="AB13"/>
      <c r="AC13"/>
      <c r="AD13"/>
      <c r="AE13"/>
      <c r="AF13"/>
    </row>
    <row r="14" spans="1:32" ht="18" customHeight="1">
      <c r="A14" s="669" t="s">
        <v>618</v>
      </c>
      <c r="B14" s="652">
        <v>0</v>
      </c>
      <c r="C14" s="652">
        <v>0</v>
      </c>
      <c r="D14" s="652">
        <v>0</v>
      </c>
      <c r="E14" s="652">
        <v>0</v>
      </c>
      <c r="F14" s="652">
        <v>0</v>
      </c>
      <c r="G14" s="652">
        <v>0</v>
      </c>
      <c r="H14" s="652">
        <v>0</v>
      </c>
      <c r="I14" s="652">
        <v>0</v>
      </c>
      <c r="J14" s="651">
        <v>0</v>
      </c>
      <c r="L14"/>
      <c r="M14"/>
      <c r="N14"/>
      <c r="O14"/>
      <c r="P14"/>
      <c r="Q14"/>
      <c r="R14"/>
      <c r="S14"/>
      <c r="T14"/>
      <c r="U14"/>
      <c r="V14"/>
      <c r="X14"/>
      <c r="Y14"/>
      <c r="Z14"/>
      <c r="AA14"/>
      <c r="AB14"/>
      <c r="AC14"/>
      <c r="AD14"/>
      <c r="AE14"/>
      <c r="AF14"/>
    </row>
    <row r="15" spans="1:32" ht="18" customHeight="1">
      <c r="A15" s="669" t="s">
        <v>617</v>
      </c>
      <c r="B15" s="652">
        <v>0</v>
      </c>
      <c r="C15" s="652">
        <v>0</v>
      </c>
      <c r="D15" s="652">
        <v>0</v>
      </c>
      <c r="E15" s="652">
        <v>0</v>
      </c>
      <c r="F15" s="652">
        <v>0</v>
      </c>
      <c r="G15" s="652">
        <v>0</v>
      </c>
      <c r="H15" s="652">
        <v>0</v>
      </c>
      <c r="I15" s="652">
        <v>0</v>
      </c>
      <c r="J15" s="651">
        <v>0</v>
      </c>
      <c r="L15"/>
      <c r="M15"/>
      <c r="N15"/>
      <c r="O15"/>
      <c r="P15"/>
      <c r="Q15"/>
      <c r="R15"/>
      <c r="S15"/>
      <c r="T15"/>
      <c r="U15"/>
      <c r="V15"/>
      <c r="X15"/>
      <c r="Y15"/>
      <c r="Z15"/>
      <c r="AA15"/>
      <c r="AB15"/>
      <c r="AC15"/>
      <c r="AD15"/>
      <c r="AE15"/>
      <c r="AF15"/>
    </row>
    <row r="16" spans="1:32" ht="18" customHeight="1">
      <c r="A16" s="669" t="s">
        <v>616</v>
      </c>
      <c r="B16" s="652">
        <v>13029.678225</v>
      </c>
      <c r="C16" s="652">
        <v>1302.9678225</v>
      </c>
      <c r="D16" s="652">
        <v>3.1689618560359767</v>
      </c>
      <c r="E16" s="652">
        <v>79543.811999999991</v>
      </c>
      <c r="F16" s="652">
        <v>7954.3812000000007</v>
      </c>
      <c r="G16" s="668">
        <v>10.381270735607876</v>
      </c>
      <c r="H16" s="668">
        <v>20343.674999999999</v>
      </c>
      <c r="I16" s="652">
        <v>2034.3675000000001</v>
      </c>
      <c r="J16" s="651">
        <v>10.511049210988885</v>
      </c>
      <c r="L16"/>
      <c r="M16"/>
      <c r="N16"/>
      <c r="O16"/>
      <c r="P16"/>
      <c r="Q16"/>
      <c r="R16"/>
      <c r="S16"/>
      <c r="T16"/>
      <c r="U16"/>
      <c r="V16"/>
      <c r="X16"/>
      <c r="Y16"/>
      <c r="Z16"/>
      <c r="AA16"/>
      <c r="AB16"/>
      <c r="AC16"/>
      <c r="AD16"/>
      <c r="AE16"/>
      <c r="AF16"/>
    </row>
    <row r="17" spans="1:32" ht="18" customHeight="1">
      <c r="A17" s="667" t="s">
        <v>615</v>
      </c>
      <c r="B17" s="666">
        <v>252700</v>
      </c>
      <c r="C17" s="666">
        <v>2770</v>
      </c>
      <c r="D17" s="666">
        <v>6.7369463693871507</v>
      </c>
      <c r="E17" s="666">
        <v>65000</v>
      </c>
      <c r="F17" s="664">
        <v>38000</v>
      </c>
      <c r="G17" s="665">
        <v>49.593837412908911</v>
      </c>
      <c r="H17" s="665">
        <v>49394.006000000001</v>
      </c>
      <c r="I17" s="664">
        <v>4939.4005999999999</v>
      </c>
      <c r="J17" s="663">
        <v>25.520601749383047</v>
      </c>
      <c r="L17"/>
      <c r="M17"/>
      <c r="N17"/>
      <c r="O17"/>
      <c r="P17"/>
      <c r="Q17"/>
      <c r="R17"/>
      <c r="S17"/>
      <c r="T17"/>
      <c r="U17"/>
      <c r="V17"/>
      <c r="X17"/>
      <c r="Y17"/>
      <c r="Z17"/>
      <c r="AA17"/>
      <c r="AB17"/>
      <c r="AC17"/>
      <c r="AD17"/>
      <c r="AE17"/>
      <c r="AF17"/>
    </row>
    <row r="18" spans="1:32" ht="18" customHeight="1">
      <c r="A18" s="662" t="s">
        <v>614</v>
      </c>
      <c r="B18" s="661">
        <v>340292.93805629999</v>
      </c>
      <c r="C18" s="661">
        <v>41116.55115123</v>
      </c>
      <c r="D18" s="661">
        <v>99.999999999999986</v>
      </c>
      <c r="E18" s="661">
        <v>534605.03742989991</v>
      </c>
      <c r="F18" s="661">
        <v>76622.423232989997</v>
      </c>
      <c r="G18" s="661">
        <v>100</v>
      </c>
      <c r="H18" s="661">
        <v>315110.76753780001</v>
      </c>
      <c r="I18" s="661">
        <v>19354.561653780002</v>
      </c>
      <c r="J18" s="660">
        <v>100</v>
      </c>
      <c r="L18"/>
      <c r="M18"/>
      <c r="N18"/>
      <c r="O18"/>
      <c r="P18"/>
      <c r="Q18"/>
      <c r="R18"/>
      <c r="S18"/>
      <c r="T18"/>
      <c r="U18"/>
      <c r="V18"/>
      <c r="X18"/>
      <c r="Y18"/>
      <c r="Z18"/>
      <c r="AA18"/>
      <c r="AB18"/>
      <c r="AC18"/>
      <c r="AD18"/>
      <c r="AE18"/>
      <c r="AF18"/>
    </row>
    <row r="19" spans="1:32" ht="18" customHeight="1">
      <c r="A19" s="659" t="s">
        <v>613</v>
      </c>
      <c r="B19" s="658"/>
      <c r="C19" s="658"/>
      <c r="D19" s="658"/>
      <c r="E19" s="658"/>
      <c r="F19" s="658"/>
      <c r="G19" s="658"/>
      <c r="H19" s="658"/>
      <c r="I19" s="658"/>
      <c r="J19" s="657"/>
      <c r="L19"/>
      <c r="M19"/>
      <c r="N19"/>
      <c r="O19"/>
      <c r="P19"/>
      <c r="Q19"/>
      <c r="R19"/>
      <c r="S19"/>
      <c r="T19"/>
      <c r="U19"/>
      <c r="V19"/>
      <c r="X19"/>
      <c r="Y19"/>
      <c r="Z19"/>
      <c r="AA19"/>
      <c r="AB19"/>
      <c r="AC19"/>
      <c r="AD19"/>
      <c r="AE19"/>
      <c r="AF19"/>
    </row>
    <row r="20" spans="1:32" ht="18" customHeight="1">
      <c r="A20" s="656" t="s">
        <v>612</v>
      </c>
      <c r="B20" s="652">
        <v>30795.5</v>
      </c>
      <c r="C20" s="652">
        <v>3079.55</v>
      </c>
      <c r="D20" s="652">
        <v>7.4898062064426716</v>
      </c>
      <c r="E20" s="652">
        <v>53888.307000000001</v>
      </c>
      <c r="F20" s="652">
        <v>5388.8307000000004</v>
      </c>
      <c r="G20" s="652">
        <v>7.0329682521445296</v>
      </c>
      <c r="H20" s="652">
        <v>294810.071</v>
      </c>
      <c r="I20" s="652">
        <v>17324.491999999998</v>
      </c>
      <c r="J20" s="651">
        <v>89.511156645681396</v>
      </c>
      <c r="L20"/>
      <c r="M20"/>
      <c r="N20"/>
      <c r="O20"/>
      <c r="P20"/>
      <c r="Q20"/>
      <c r="R20"/>
      <c r="S20"/>
      <c r="T20"/>
      <c r="U20"/>
      <c r="V20"/>
      <c r="X20"/>
      <c r="Y20"/>
      <c r="Z20"/>
      <c r="AA20"/>
      <c r="AB20"/>
      <c r="AC20"/>
      <c r="AD20"/>
      <c r="AE20"/>
      <c r="AF20"/>
    </row>
    <row r="21" spans="1:32" ht="18" customHeight="1">
      <c r="A21" s="655" t="s">
        <v>611</v>
      </c>
      <c r="B21" s="652">
        <v>12331.915000000001</v>
      </c>
      <c r="C21" s="652">
        <v>1233.1914999999999</v>
      </c>
      <c r="D21" s="652">
        <v>2.9992581222686256</v>
      </c>
      <c r="E21" s="652">
        <v>12115.263088</v>
      </c>
      <c r="F21" s="652">
        <v>1211.5263088000002</v>
      </c>
      <c r="G21" s="652">
        <v>1.5811641784233914</v>
      </c>
      <c r="H21" s="652">
        <v>12040.245000000001</v>
      </c>
      <c r="I21" s="652">
        <v>1204.0245</v>
      </c>
      <c r="J21" s="651">
        <v>6.2208822991599542</v>
      </c>
      <c r="L21"/>
      <c r="M21"/>
      <c r="N21"/>
      <c r="O21"/>
      <c r="P21"/>
      <c r="Q21"/>
      <c r="R21"/>
      <c r="S21"/>
      <c r="T21"/>
      <c r="U21"/>
      <c r="V21"/>
      <c r="X21"/>
      <c r="Y21"/>
      <c r="Z21"/>
      <c r="AA21"/>
      <c r="AB21"/>
      <c r="AC21"/>
      <c r="AD21"/>
      <c r="AE21"/>
      <c r="AF21"/>
    </row>
    <row r="22" spans="1:32" ht="18" customHeight="1">
      <c r="A22" s="655" t="s">
        <v>610</v>
      </c>
      <c r="B22" s="652">
        <v>14140.192056299999</v>
      </c>
      <c r="C22" s="652">
        <v>1278.47865123</v>
      </c>
      <c r="D22" s="652">
        <v>3.1094014829396857</v>
      </c>
      <c r="E22" s="652">
        <v>83074.020341900003</v>
      </c>
      <c r="F22" s="652">
        <v>8307.4020341899995</v>
      </c>
      <c r="G22" s="652">
        <v>10.841998573875989</v>
      </c>
      <c r="H22" s="652">
        <v>8260.4515377999996</v>
      </c>
      <c r="I22" s="652">
        <v>826.04515378000008</v>
      </c>
      <c r="J22" s="651">
        <v>4.2679610551586489</v>
      </c>
      <c r="K22" s="650"/>
      <c r="L22"/>
      <c r="M22"/>
      <c r="N22"/>
      <c r="O22"/>
      <c r="P22"/>
      <c r="Q22"/>
      <c r="R22"/>
      <c r="S22"/>
      <c r="T22"/>
      <c r="U22"/>
      <c r="V22"/>
      <c r="X22"/>
      <c r="Y22"/>
      <c r="Z22"/>
      <c r="AA22"/>
      <c r="AB22"/>
      <c r="AC22"/>
      <c r="AD22"/>
      <c r="AE22"/>
      <c r="AF22"/>
    </row>
    <row r="23" spans="1:32" ht="15.6">
      <c r="A23" s="655" t="s">
        <v>609</v>
      </c>
      <c r="B23" s="652">
        <v>0</v>
      </c>
      <c r="C23" s="652">
        <v>0</v>
      </c>
      <c r="D23" s="652">
        <v>0</v>
      </c>
      <c r="E23" s="652">
        <v>35000</v>
      </c>
      <c r="F23" s="652">
        <v>35000</v>
      </c>
      <c r="G23" s="652">
        <v>45.678534459258202</v>
      </c>
      <c r="H23" s="652">
        <v>0</v>
      </c>
      <c r="I23" s="652">
        <v>0</v>
      </c>
      <c r="J23" s="651">
        <v>0</v>
      </c>
      <c r="K23" s="650"/>
      <c r="L23"/>
      <c r="M23"/>
      <c r="N23"/>
      <c r="O23"/>
      <c r="P23"/>
      <c r="Q23"/>
      <c r="R23"/>
      <c r="S23"/>
      <c r="T23"/>
      <c r="U23"/>
      <c r="V23"/>
      <c r="X23"/>
      <c r="Y23"/>
      <c r="Z23"/>
      <c r="AA23"/>
      <c r="AB23"/>
      <c r="AC23"/>
      <c r="AD23"/>
      <c r="AE23"/>
      <c r="AF23"/>
    </row>
    <row r="24" spans="1:32" ht="15.6">
      <c r="A24" s="655" t="s">
        <v>608</v>
      </c>
      <c r="B24" s="652">
        <v>0</v>
      </c>
      <c r="C24" s="652">
        <v>0</v>
      </c>
      <c r="D24" s="652">
        <v>0</v>
      </c>
      <c r="E24" s="652">
        <v>0</v>
      </c>
      <c r="F24" s="652">
        <v>0</v>
      </c>
      <c r="G24" s="652">
        <v>0</v>
      </c>
      <c r="H24" s="652">
        <v>0</v>
      </c>
      <c r="I24" s="652">
        <v>0</v>
      </c>
      <c r="J24" s="651">
        <v>0</v>
      </c>
      <c r="K24" s="650"/>
      <c r="L24"/>
      <c r="M24"/>
      <c r="N24"/>
      <c r="O24"/>
      <c r="P24"/>
      <c r="Q24"/>
      <c r="R24"/>
      <c r="S24"/>
      <c r="T24"/>
      <c r="U24"/>
      <c r="V24"/>
      <c r="X24"/>
      <c r="Y24"/>
      <c r="Z24"/>
      <c r="AA24"/>
      <c r="AB24"/>
      <c r="AC24"/>
      <c r="AD24"/>
      <c r="AE24"/>
      <c r="AF24"/>
    </row>
    <row r="25" spans="1:32" ht="18" customHeight="1">
      <c r="A25" s="655" t="s">
        <v>607</v>
      </c>
      <c r="B25" s="652">
        <v>33025.330999999998</v>
      </c>
      <c r="C25" s="652">
        <v>33025.330999999998</v>
      </c>
      <c r="D25" s="652">
        <v>80.321257681681914</v>
      </c>
      <c r="E25" s="652">
        <v>23443.828000000001</v>
      </c>
      <c r="F25" s="652">
        <v>23443.828000000001</v>
      </c>
      <c r="G25" s="652">
        <v>30.596563004426354</v>
      </c>
      <c r="H25" s="652">
        <v>0</v>
      </c>
      <c r="I25" s="652">
        <v>0</v>
      </c>
      <c r="J25" s="651">
        <v>0</v>
      </c>
      <c r="K25" s="650"/>
      <c r="L25"/>
      <c r="M25"/>
      <c r="N25"/>
      <c r="O25"/>
      <c r="P25"/>
      <c r="Q25"/>
      <c r="R25"/>
      <c r="S25"/>
      <c r="T25"/>
      <c r="U25"/>
      <c r="V25"/>
      <c r="X25"/>
      <c r="Y25"/>
      <c r="Z25"/>
      <c r="AA25"/>
      <c r="AB25"/>
      <c r="AC25"/>
      <c r="AD25"/>
      <c r="AE25"/>
      <c r="AF25"/>
    </row>
    <row r="26" spans="1:32" ht="18" customHeight="1">
      <c r="A26" s="654" t="s">
        <v>606</v>
      </c>
      <c r="B26" s="652">
        <v>250000</v>
      </c>
      <c r="C26" s="652">
        <v>2500</v>
      </c>
      <c r="D26" s="652">
        <v>6.0802765066671034</v>
      </c>
      <c r="E26" s="652">
        <v>327083.61900000001</v>
      </c>
      <c r="F26" s="652">
        <v>3270.83619</v>
      </c>
      <c r="G26" s="652">
        <v>4.2687715318715371</v>
      </c>
      <c r="H26" s="652">
        <v>0</v>
      </c>
      <c r="I26" s="652">
        <v>0</v>
      </c>
      <c r="J26" s="651">
        <v>0</v>
      </c>
      <c r="K26" s="650"/>
      <c r="L26"/>
      <c r="M26"/>
      <c r="N26"/>
      <c r="O26"/>
      <c r="P26"/>
      <c r="Q26"/>
      <c r="R26"/>
      <c r="S26"/>
      <c r="T26"/>
      <c r="U26"/>
      <c r="V26"/>
      <c r="X26"/>
      <c r="Y26"/>
      <c r="Z26"/>
      <c r="AA26"/>
      <c r="AB26"/>
      <c r="AC26"/>
      <c r="AD26"/>
      <c r="AE26"/>
      <c r="AF26"/>
    </row>
    <row r="27" spans="1:32" ht="18" customHeight="1">
      <c r="A27" s="654" t="s">
        <v>605</v>
      </c>
      <c r="B27" s="652">
        <v>0</v>
      </c>
      <c r="C27" s="652">
        <v>0</v>
      </c>
      <c r="D27" s="652"/>
      <c r="E27" s="652">
        <v>0</v>
      </c>
      <c r="F27" s="652">
        <v>0</v>
      </c>
      <c r="G27" s="652"/>
      <c r="H27" s="652">
        <v>0</v>
      </c>
      <c r="I27" s="652">
        <v>0</v>
      </c>
      <c r="J27" s="651">
        <v>0</v>
      </c>
      <c r="K27" s="650"/>
      <c r="L27"/>
      <c r="M27"/>
      <c r="N27"/>
      <c r="O27"/>
      <c r="P27"/>
      <c r="Q27"/>
      <c r="R27"/>
      <c r="S27"/>
      <c r="T27"/>
      <c r="U27"/>
      <c r="V27"/>
      <c r="X27"/>
      <c r="Y27"/>
      <c r="Z27"/>
      <c r="AA27"/>
      <c r="AB27"/>
      <c r="AC27"/>
      <c r="AD27"/>
      <c r="AE27"/>
      <c r="AF27"/>
    </row>
    <row r="28" spans="1:32" ht="18" customHeight="1">
      <c r="A28" s="653" t="s">
        <v>106</v>
      </c>
      <c r="B28" s="652">
        <v>0</v>
      </c>
      <c r="C28" s="652">
        <v>0</v>
      </c>
      <c r="D28" s="652">
        <v>0</v>
      </c>
      <c r="E28" s="652">
        <v>0</v>
      </c>
      <c r="F28" s="652">
        <v>0</v>
      </c>
      <c r="G28" s="652">
        <v>0</v>
      </c>
      <c r="H28" s="652">
        <v>0</v>
      </c>
      <c r="I28" s="652">
        <v>0</v>
      </c>
      <c r="J28" s="651">
        <v>0</v>
      </c>
      <c r="K28" s="650"/>
      <c r="L28"/>
      <c r="M28"/>
      <c r="N28"/>
      <c r="O28"/>
      <c r="P28"/>
      <c r="Q28"/>
      <c r="R28"/>
      <c r="S28"/>
      <c r="T28"/>
      <c r="U28"/>
      <c r="V28"/>
      <c r="X28"/>
      <c r="Y28"/>
      <c r="Z28"/>
      <c r="AA28"/>
      <c r="AB28"/>
      <c r="AC28"/>
      <c r="AD28"/>
      <c r="AE28"/>
      <c r="AF28"/>
    </row>
    <row r="29" spans="1:32" ht="16.2" thickBot="1">
      <c r="A29" s="649" t="s">
        <v>604</v>
      </c>
      <c r="B29" s="648">
        <v>340292.93805629999</v>
      </c>
      <c r="C29" s="648">
        <v>41116.55115123</v>
      </c>
      <c r="D29" s="648">
        <v>100</v>
      </c>
      <c r="E29" s="648">
        <v>534605.03742990003</v>
      </c>
      <c r="F29" s="648">
        <v>76622.423232989997</v>
      </c>
      <c r="G29" s="648">
        <v>100</v>
      </c>
      <c r="H29" s="648">
        <v>315110.76753780001</v>
      </c>
      <c r="I29" s="648">
        <v>19354.561653779998</v>
      </c>
      <c r="J29" s="647">
        <v>100</v>
      </c>
      <c r="L29" s="494"/>
      <c r="M29" s="494"/>
      <c r="N29">
        <v>1000</v>
      </c>
      <c r="O29"/>
      <c r="P29"/>
      <c r="Q29"/>
      <c r="R29"/>
      <c r="S29"/>
      <c r="T29"/>
      <c r="U29"/>
      <c r="V29"/>
      <c r="X29"/>
      <c r="Y29"/>
      <c r="Z29"/>
      <c r="AA29"/>
      <c r="AB29"/>
      <c r="AC29"/>
      <c r="AD29"/>
      <c r="AE29"/>
      <c r="AF29"/>
    </row>
    <row r="30" spans="1:32">
      <c r="A30" s="480" t="s">
        <v>571</v>
      </c>
      <c r="B30" s="646"/>
      <c r="C30" s="646"/>
      <c r="D30" s="646"/>
      <c r="E30" s="646"/>
      <c r="F30" s="646"/>
      <c r="G30" s="646"/>
      <c r="H30" s="646"/>
      <c r="I30" s="646"/>
      <c r="J30" s="646"/>
      <c r="L30" s="494"/>
      <c r="M30"/>
      <c r="N30"/>
      <c r="O30"/>
      <c r="P30"/>
      <c r="Q30"/>
      <c r="R30"/>
      <c r="S30"/>
      <c r="T30"/>
      <c r="U30"/>
      <c r="V30"/>
    </row>
    <row r="31" spans="1:32">
      <c r="A31" s="480" t="s">
        <v>603</v>
      </c>
      <c r="L31" s="494"/>
    </row>
    <row r="32" spans="1:32">
      <c r="A32" s="480"/>
      <c r="L32"/>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V45"/>
  <sheetViews>
    <sheetView showGridLines="0" view="pageBreakPreview" topLeftCell="B25" zoomScale="80" zoomScaleNormal="100" zoomScaleSheetLayoutView="80" workbookViewId="0">
      <pane xSplit="1" topLeftCell="X1" activePane="topRight" state="frozen"/>
      <selection activeCell="E14" sqref="E14"/>
      <selection pane="topRight" activeCell="AQ43" sqref="AQ43"/>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customWidth="1"/>
    <col min="17" max="17" width="11.33203125" customWidth="1"/>
    <col min="18" max="20" width="10.6640625" customWidth="1"/>
    <col min="21" max="23" width="10.33203125" customWidth="1"/>
    <col min="24" max="24" width="10.6640625" customWidth="1"/>
    <col min="25" max="25" width="10.33203125" customWidth="1"/>
    <col min="26" max="27" width="10.44140625" customWidth="1"/>
    <col min="28" max="28" width="11.33203125" customWidth="1"/>
    <col min="29" max="29" width="10.6640625" customWidth="1"/>
    <col min="30" max="30" width="10.44140625" customWidth="1"/>
    <col min="31" max="32" width="9.33203125" customWidth="1"/>
    <col min="33" max="34" width="10.6640625" customWidth="1"/>
    <col min="35" max="35" width="10.44140625" customWidth="1"/>
    <col min="36" max="40" width="10.6640625" customWidth="1"/>
    <col min="41" max="42" width="10.33203125" customWidth="1"/>
  </cols>
  <sheetData>
    <row r="2" spans="1:256" s="407" customFormat="1" ht="15.6">
      <c r="B2" s="3643" t="s">
        <v>455</v>
      </c>
      <c r="C2" s="3643"/>
      <c r="D2" s="3643"/>
      <c r="E2" s="3643"/>
      <c r="F2" s="3643"/>
      <c r="G2" s="3643"/>
      <c r="H2" s="3643"/>
      <c r="I2" s="3643"/>
      <c r="J2" s="3643"/>
      <c r="K2" s="3643"/>
      <c r="L2" s="3643"/>
      <c r="M2" s="3643"/>
      <c r="N2" s="3643"/>
      <c r="O2" s="3643"/>
      <c r="P2" s="3643"/>
      <c r="Q2" s="3643"/>
      <c r="R2" s="3643"/>
      <c r="S2" s="3643"/>
      <c r="T2" s="3643"/>
      <c r="U2" s="3643"/>
      <c r="V2" s="3643"/>
      <c r="W2" s="3643"/>
      <c r="X2" s="3643"/>
      <c r="Y2" s="3643"/>
      <c r="Z2" s="3643"/>
      <c r="AA2" s="3643"/>
      <c r="AB2" s="3643"/>
      <c r="AC2" s="3643"/>
      <c r="AD2" s="3643"/>
      <c r="AE2" s="3643"/>
      <c r="AF2" s="3643"/>
      <c r="AG2" s="3643"/>
      <c r="AH2" s="3643"/>
      <c r="AI2" s="3643"/>
      <c r="AJ2" s="3643"/>
      <c r="AK2" s="3643"/>
      <c r="AL2" s="3643"/>
      <c r="AM2" s="3643"/>
      <c r="AN2" s="3643"/>
      <c r="AO2" s="3643"/>
      <c r="AP2" s="413"/>
      <c r="AQ2" s="408"/>
      <c r="AR2" s="408"/>
      <c r="AS2" s="408"/>
      <c r="AT2" s="408"/>
      <c r="AU2" s="408"/>
      <c r="AV2" s="408"/>
      <c r="AW2" s="408"/>
      <c r="AX2" s="408"/>
      <c r="AY2" s="408"/>
      <c r="AZ2" s="408"/>
      <c r="BA2" s="408"/>
      <c r="BB2" s="408"/>
      <c r="BC2" s="408"/>
      <c r="BD2" s="408"/>
      <c r="BE2" s="408"/>
      <c r="BF2" s="408"/>
      <c r="BG2" s="408"/>
      <c r="BH2" s="408"/>
      <c r="BI2" s="408"/>
      <c r="BJ2" s="408"/>
      <c r="BK2" s="408"/>
      <c r="BL2" s="408"/>
      <c r="BM2" s="408"/>
      <c r="BN2" s="408"/>
      <c r="BO2" s="408"/>
      <c r="BP2" s="408"/>
      <c r="BQ2" s="408"/>
      <c r="BR2" s="408"/>
      <c r="BS2" s="408"/>
      <c r="BT2" s="408"/>
      <c r="BU2" s="408"/>
      <c r="BV2" s="408"/>
      <c r="BW2" s="408"/>
      <c r="BX2" s="408"/>
      <c r="BY2" s="408"/>
      <c r="BZ2" s="408"/>
      <c r="CA2" s="408"/>
      <c r="CB2" s="408"/>
      <c r="CC2" s="408"/>
      <c r="CD2" s="408"/>
      <c r="CE2" s="408"/>
      <c r="CF2" s="408"/>
      <c r="CG2" s="408"/>
      <c r="CH2" s="408"/>
      <c r="CI2" s="408"/>
      <c r="CJ2" s="408"/>
      <c r="CK2" s="408"/>
      <c r="CL2" s="408"/>
      <c r="CM2" s="408"/>
      <c r="CN2" s="408"/>
      <c r="CO2" s="408"/>
      <c r="CP2" s="408"/>
      <c r="CQ2" s="408"/>
      <c r="CR2" s="408"/>
      <c r="CS2" s="408"/>
      <c r="CT2" s="408"/>
      <c r="CU2" s="408"/>
      <c r="CV2" s="408"/>
      <c r="CW2" s="408"/>
      <c r="CX2" s="408"/>
      <c r="CY2" s="408"/>
      <c r="CZ2" s="408"/>
      <c r="DA2" s="408"/>
      <c r="DB2" s="408"/>
      <c r="DC2" s="408"/>
      <c r="DD2" s="408"/>
      <c r="DE2" s="408"/>
      <c r="DF2" s="408"/>
      <c r="DG2" s="408"/>
      <c r="DH2" s="408"/>
      <c r="DI2" s="408"/>
      <c r="DJ2" s="408"/>
      <c r="DK2" s="408"/>
      <c r="DL2" s="408"/>
      <c r="DM2" s="408"/>
      <c r="DN2" s="408"/>
      <c r="DO2" s="408"/>
      <c r="DP2" s="408"/>
      <c r="DQ2" s="408"/>
      <c r="DR2" s="408"/>
      <c r="DS2" s="408"/>
      <c r="DT2" s="408"/>
      <c r="DU2" s="408"/>
      <c r="DV2" s="408"/>
      <c r="DW2" s="408"/>
      <c r="DX2" s="408"/>
      <c r="DY2" s="408"/>
      <c r="DZ2" s="408"/>
      <c r="EA2" s="408"/>
      <c r="EB2" s="408"/>
      <c r="EC2" s="408"/>
      <c r="ED2" s="408"/>
      <c r="EE2" s="408"/>
      <c r="EF2" s="408"/>
      <c r="EG2" s="408"/>
      <c r="EH2" s="408"/>
      <c r="EI2" s="408"/>
      <c r="EJ2" s="408"/>
      <c r="EK2" s="408"/>
      <c r="EL2" s="408"/>
      <c r="EM2" s="408"/>
      <c r="EN2" s="408"/>
      <c r="EO2" s="408"/>
      <c r="EP2" s="408"/>
      <c r="EQ2" s="408"/>
      <c r="ER2" s="408"/>
      <c r="ES2" s="408"/>
      <c r="ET2" s="408"/>
      <c r="EU2" s="408"/>
      <c r="EV2" s="408"/>
      <c r="EW2" s="408"/>
      <c r="EX2" s="408"/>
      <c r="EY2" s="408"/>
      <c r="EZ2" s="408"/>
      <c r="FA2" s="408"/>
      <c r="FB2" s="408"/>
      <c r="FC2" s="408"/>
      <c r="FD2" s="408"/>
      <c r="FE2" s="408"/>
      <c r="FF2" s="408"/>
      <c r="FG2" s="408"/>
      <c r="FH2" s="408"/>
      <c r="FI2" s="408"/>
      <c r="FJ2" s="408"/>
      <c r="FK2" s="408"/>
      <c r="FL2" s="408"/>
      <c r="FM2" s="408"/>
      <c r="FN2" s="408"/>
      <c r="FO2" s="408"/>
      <c r="FP2" s="408"/>
      <c r="FQ2" s="408"/>
      <c r="FR2" s="408"/>
      <c r="FS2" s="408"/>
      <c r="FT2" s="408"/>
      <c r="FU2" s="408"/>
      <c r="FV2" s="408"/>
      <c r="FW2" s="408"/>
      <c r="FX2" s="408"/>
      <c r="FY2" s="408"/>
      <c r="FZ2" s="408"/>
      <c r="GA2" s="408"/>
      <c r="GB2" s="408"/>
      <c r="GC2" s="408"/>
      <c r="GD2" s="408"/>
      <c r="GE2" s="408"/>
      <c r="GF2" s="408"/>
      <c r="GG2" s="408"/>
      <c r="GH2" s="408"/>
      <c r="GI2" s="408"/>
      <c r="GJ2" s="408"/>
      <c r="GK2" s="408"/>
      <c r="GL2" s="408"/>
      <c r="GM2" s="408"/>
      <c r="GN2" s="408"/>
      <c r="GO2" s="408"/>
      <c r="GP2" s="408"/>
      <c r="GQ2" s="408"/>
      <c r="GR2" s="408"/>
      <c r="GS2" s="408"/>
      <c r="GT2" s="408"/>
      <c r="GU2" s="408"/>
      <c r="GV2" s="408"/>
      <c r="GW2" s="408"/>
      <c r="GX2" s="408"/>
      <c r="GY2" s="408"/>
      <c r="GZ2" s="408"/>
      <c r="HA2" s="408"/>
      <c r="HB2" s="408"/>
      <c r="HC2" s="408"/>
      <c r="HD2" s="408"/>
      <c r="HE2" s="408"/>
      <c r="HF2" s="408"/>
      <c r="HG2" s="408"/>
      <c r="HH2" s="408"/>
      <c r="HI2" s="408"/>
      <c r="HJ2" s="408"/>
      <c r="HK2" s="408"/>
      <c r="HL2" s="408"/>
      <c r="HM2" s="408"/>
      <c r="HN2" s="408"/>
      <c r="HO2" s="408"/>
      <c r="HP2" s="408"/>
      <c r="HQ2" s="408"/>
      <c r="HR2" s="408"/>
      <c r="HS2" s="408"/>
      <c r="HT2" s="408"/>
      <c r="HU2" s="408"/>
      <c r="HV2" s="408"/>
      <c r="HW2" s="408"/>
      <c r="HX2" s="408"/>
      <c r="HY2" s="408"/>
      <c r="HZ2" s="408"/>
      <c r="IA2" s="408"/>
      <c r="IB2" s="408"/>
      <c r="IC2" s="408"/>
      <c r="ID2" s="408"/>
      <c r="IE2" s="408"/>
      <c r="IF2" s="408"/>
      <c r="IG2" s="408"/>
      <c r="IH2" s="408"/>
      <c r="II2" s="408"/>
      <c r="IJ2" s="408"/>
      <c r="IK2" s="408"/>
      <c r="IL2" s="408"/>
      <c r="IM2" s="408"/>
      <c r="IN2" s="408"/>
      <c r="IO2" s="408"/>
      <c r="IP2" s="408"/>
      <c r="IQ2" s="408"/>
      <c r="IR2" s="408"/>
      <c r="IS2" s="408"/>
      <c r="IT2" s="408"/>
      <c r="IU2" s="408"/>
      <c r="IV2" s="408"/>
    </row>
    <row r="3" spans="1:256" s="407" customFormat="1" ht="15.6">
      <c r="A3" s="409"/>
      <c r="B3" s="3643" t="s">
        <v>169</v>
      </c>
      <c r="C3" s="3643"/>
      <c r="D3" s="3643"/>
      <c r="E3" s="3643"/>
      <c r="F3" s="3643"/>
      <c r="G3" s="3643"/>
      <c r="H3" s="3643"/>
      <c r="I3" s="3643"/>
      <c r="J3" s="3643"/>
      <c r="K3" s="3643"/>
      <c r="L3" s="3643"/>
      <c r="M3" s="3643"/>
      <c r="N3" s="3643"/>
      <c r="O3" s="3643"/>
      <c r="P3" s="3643"/>
      <c r="Q3" s="3643"/>
      <c r="R3" s="3643"/>
      <c r="S3" s="3643"/>
      <c r="T3" s="3643"/>
      <c r="U3" s="3643"/>
      <c r="V3" s="3643"/>
      <c r="W3" s="3643"/>
      <c r="X3" s="3643"/>
      <c r="Y3" s="3643"/>
      <c r="Z3" s="3643"/>
      <c r="AA3" s="3643"/>
      <c r="AB3" s="3643"/>
      <c r="AC3" s="3643"/>
      <c r="AD3" s="3643"/>
      <c r="AE3" s="3643"/>
      <c r="AF3" s="3643"/>
      <c r="AG3" s="3643"/>
      <c r="AH3" s="3643"/>
      <c r="AI3" s="3643"/>
      <c r="AJ3" s="3643"/>
      <c r="AK3" s="3643"/>
      <c r="AL3" s="3643"/>
      <c r="AM3" s="3643"/>
      <c r="AN3" s="3643"/>
      <c r="AO3" s="3643"/>
      <c r="AP3" s="413"/>
      <c r="AQ3" s="408"/>
      <c r="AR3" s="408"/>
      <c r="AS3" s="408"/>
      <c r="AT3" s="408"/>
      <c r="AU3" s="408"/>
      <c r="AV3" s="408"/>
      <c r="AW3" s="408"/>
      <c r="AX3" s="408"/>
      <c r="AY3" s="408"/>
      <c r="AZ3" s="408"/>
      <c r="BA3" s="408"/>
      <c r="BB3" s="408"/>
      <c r="BC3" s="408"/>
      <c r="BD3" s="408"/>
      <c r="BE3" s="408"/>
      <c r="BF3" s="408"/>
      <c r="BG3" s="408"/>
      <c r="BH3" s="408"/>
      <c r="BI3" s="408"/>
      <c r="BJ3" s="408"/>
      <c r="BK3" s="408"/>
      <c r="BL3" s="408"/>
      <c r="BM3" s="408"/>
      <c r="BN3" s="408"/>
      <c r="BO3" s="408"/>
      <c r="BP3" s="408"/>
      <c r="BQ3" s="408"/>
      <c r="BR3" s="408"/>
      <c r="BS3" s="408"/>
      <c r="BT3" s="408"/>
      <c r="BU3" s="408"/>
      <c r="BV3" s="408"/>
      <c r="BW3" s="408"/>
      <c r="BX3" s="408"/>
      <c r="BY3" s="408"/>
      <c r="BZ3" s="408"/>
      <c r="CA3" s="408"/>
      <c r="CB3" s="408"/>
      <c r="CC3" s="408"/>
      <c r="CD3" s="408"/>
      <c r="CE3" s="408"/>
      <c r="CF3" s="408"/>
      <c r="CG3" s="408"/>
      <c r="CH3" s="408"/>
      <c r="CI3" s="408"/>
      <c r="CJ3" s="408"/>
      <c r="CK3" s="408"/>
      <c r="CL3" s="408"/>
      <c r="CM3" s="408"/>
      <c r="CN3" s="408"/>
      <c r="CO3" s="408"/>
      <c r="CP3" s="408"/>
      <c r="CQ3" s="408"/>
      <c r="CR3" s="408"/>
      <c r="CS3" s="408"/>
      <c r="CT3" s="408"/>
      <c r="CU3" s="408"/>
      <c r="CV3" s="408"/>
      <c r="CW3" s="408"/>
      <c r="CX3" s="408"/>
      <c r="CY3" s="408"/>
      <c r="CZ3" s="408"/>
      <c r="DA3" s="408"/>
      <c r="DB3" s="408"/>
      <c r="DC3" s="408"/>
      <c r="DD3" s="408"/>
      <c r="DE3" s="408"/>
      <c r="DF3" s="408"/>
      <c r="DG3" s="408"/>
      <c r="DH3" s="408"/>
      <c r="DI3" s="408"/>
      <c r="DJ3" s="408"/>
      <c r="DK3" s="408"/>
      <c r="DL3" s="408"/>
      <c r="DM3" s="408"/>
      <c r="DN3" s="408"/>
      <c r="DO3" s="408"/>
      <c r="DP3" s="408"/>
      <c r="DQ3" s="408"/>
      <c r="DR3" s="408"/>
      <c r="DS3" s="408"/>
      <c r="DT3" s="408"/>
      <c r="DU3" s="408"/>
      <c r="DV3" s="408"/>
      <c r="DW3" s="408"/>
      <c r="DX3" s="408"/>
      <c r="DY3" s="408"/>
      <c r="DZ3" s="408"/>
      <c r="EA3" s="408"/>
      <c r="EB3" s="408"/>
      <c r="EC3" s="408"/>
      <c r="ED3" s="408"/>
      <c r="EE3" s="408"/>
      <c r="EF3" s="408"/>
      <c r="EG3" s="408"/>
      <c r="EH3" s="408"/>
      <c r="EI3" s="408"/>
      <c r="EJ3" s="408"/>
      <c r="EK3" s="408"/>
      <c r="EL3" s="408"/>
      <c r="EM3" s="408"/>
      <c r="EN3" s="408"/>
      <c r="EO3" s="408"/>
      <c r="EP3" s="408"/>
      <c r="EQ3" s="408"/>
      <c r="ER3" s="408"/>
      <c r="ES3" s="408"/>
      <c r="ET3" s="408"/>
      <c r="EU3" s="408"/>
      <c r="EV3" s="408"/>
      <c r="EW3" s="408"/>
      <c r="EX3" s="408"/>
      <c r="EY3" s="408"/>
      <c r="EZ3" s="408"/>
      <c r="FA3" s="408"/>
      <c r="FB3" s="408"/>
      <c r="FC3" s="408"/>
      <c r="FD3" s="408"/>
      <c r="FE3" s="408"/>
      <c r="FF3" s="408"/>
      <c r="FG3" s="408"/>
      <c r="FH3" s="408"/>
      <c r="FI3" s="408"/>
      <c r="FJ3" s="408"/>
      <c r="FK3" s="408"/>
      <c r="FL3" s="408"/>
      <c r="FM3" s="408"/>
      <c r="FN3" s="408"/>
      <c r="FO3" s="408"/>
      <c r="FP3" s="408"/>
      <c r="FQ3" s="408"/>
      <c r="FR3" s="408"/>
      <c r="FS3" s="408"/>
      <c r="FT3" s="408"/>
      <c r="FU3" s="408"/>
      <c r="FV3" s="408"/>
      <c r="FW3" s="408"/>
      <c r="FX3" s="408"/>
      <c r="FY3" s="408"/>
      <c r="FZ3" s="408"/>
      <c r="GA3" s="408"/>
      <c r="GB3" s="408"/>
      <c r="GC3" s="408"/>
      <c r="GD3" s="408"/>
      <c r="GE3" s="408"/>
      <c r="GF3" s="408"/>
      <c r="GG3" s="408"/>
      <c r="GH3" s="408"/>
      <c r="GI3" s="408"/>
      <c r="GJ3" s="408"/>
      <c r="GK3" s="408"/>
      <c r="GL3" s="408"/>
      <c r="GM3" s="408"/>
      <c r="GN3" s="408"/>
      <c r="GO3" s="408"/>
      <c r="GP3" s="408"/>
      <c r="GQ3" s="408"/>
      <c r="GR3" s="408"/>
      <c r="GS3" s="408"/>
      <c r="GT3" s="408"/>
      <c r="GU3" s="408"/>
      <c r="GV3" s="408"/>
      <c r="GW3" s="408"/>
      <c r="GX3" s="408"/>
      <c r="GY3" s="408"/>
      <c r="GZ3" s="408"/>
      <c r="HA3" s="408"/>
      <c r="HB3" s="408"/>
      <c r="HC3" s="408"/>
      <c r="HD3" s="408"/>
      <c r="HE3" s="408"/>
      <c r="HF3" s="408"/>
      <c r="HG3" s="408"/>
      <c r="HH3" s="408"/>
      <c r="HI3" s="408"/>
      <c r="HJ3" s="408"/>
      <c r="HK3" s="408"/>
      <c r="HL3" s="408"/>
      <c r="HM3" s="408"/>
      <c r="HN3" s="408"/>
      <c r="HO3" s="408"/>
      <c r="HP3" s="408"/>
      <c r="HQ3" s="408"/>
      <c r="HR3" s="408"/>
      <c r="HS3" s="408"/>
      <c r="HT3" s="408"/>
      <c r="HU3" s="408"/>
      <c r="HV3" s="408"/>
      <c r="HW3" s="408"/>
      <c r="HX3" s="408"/>
      <c r="HY3" s="408"/>
      <c r="HZ3" s="408"/>
      <c r="IA3" s="408"/>
      <c r="IB3" s="408"/>
      <c r="IC3" s="408"/>
      <c r="ID3" s="408"/>
      <c r="IE3" s="408"/>
      <c r="IF3" s="408"/>
      <c r="IG3" s="408"/>
      <c r="IH3" s="408"/>
      <c r="II3" s="408"/>
      <c r="IJ3" s="408"/>
      <c r="IK3" s="408"/>
      <c r="IL3" s="408"/>
      <c r="IM3" s="408"/>
      <c r="IN3" s="408"/>
      <c r="IO3" s="408"/>
      <c r="IP3" s="408"/>
      <c r="IQ3" s="408"/>
      <c r="IR3" s="408"/>
      <c r="IS3" s="408"/>
      <c r="IT3" s="408"/>
      <c r="IU3" s="408"/>
      <c r="IV3" s="408"/>
    </row>
    <row r="4" spans="1:256" ht="15" thickBot="1"/>
    <row r="5" spans="1:256" ht="15" thickTop="1">
      <c r="B5" s="3631" t="s">
        <v>141</v>
      </c>
      <c r="C5" s="3634" t="s">
        <v>454</v>
      </c>
      <c r="D5" s="3634"/>
      <c r="E5" s="3634"/>
      <c r="F5" s="3634"/>
      <c r="G5" s="3634"/>
      <c r="H5" s="3634"/>
      <c r="I5" s="3634"/>
      <c r="J5" s="3634"/>
      <c r="K5" s="3634"/>
      <c r="L5" s="3634"/>
      <c r="M5" s="3634"/>
      <c r="N5" s="3634"/>
      <c r="O5" s="3634"/>
      <c r="P5" s="3634"/>
      <c r="Q5" s="3634"/>
      <c r="R5" s="3634"/>
      <c r="S5" s="3634"/>
      <c r="T5" s="3634"/>
      <c r="U5" s="3634"/>
      <c r="V5" s="3634"/>
      <c r="W5" s="3634"/>
      <c r="X5" s="3634"/>
      <c r="Y5" s="3634"/>
      <c r="Z5" s="3635"/>
      <c r="AA5" s="3635"/>
      <c r="AB5" s="3635"/>
      <c r="AC5" s="3635"/>
      <c r="AD5" s="3635"/>
      <c r="AE5" s="3635"/>
      <c r="AF5" s="3635"/>
      <c r="AG5" s="3635"/>
      <c r="AH5" s="3635"/>
      <c r="AI5" s="3635"/>
      <c r="AJ5" s="3635"/>
      <c r="AK5" s="3635"/>
      <c r="AL5" s="3635"/>
      <c r="AM5" s="3635"/>
      <c r="AN5" s="3635"/>
      <c r="AO5" s="3636"/>
      <c r="AP5" s="414"/>
    </row>
    <row r="6" spans="1:256" ht="15.75" customHeight="1">
      <c r="B6" s="3632"/>
      <c r="C6" s="3637" t="s">
        <v>140</v>
      </c>
      <c r="D6" s="3637"/>
      <c r="E6" s="3637"/>
      <c r="F6" s="3637"/>
      <c r="G6" s="3637"/>
      <c r="H6" s="3637"/>
      <c r="I6" s="3637"/>
      <c r="J6" s="3637"/>
      <c r="K6" s="3637"/>
      <c r="L6" s="3637"/>
      <c r="M6" s="3637"/>
      <c r="N6" s="3637"/>
      <c r="O6" s="3637"/>
      <c r="P6" s="3637"/>
      <c r="Q6" s="3637"/>
      <c r="R6" s="3637"/>
      <c r="S6" s="3637"/>
      <c r="T6" s="3637"/>
      <c r="U6" s="3637"/>
      <c r="V6" s="3637"/>
      <c r="W6" s="3637"/>
      <c r="X6" s="3637"/>
      <c r="Y6" s="3637"/>
      <c r="Z6" s="3638"/>
      <c r="AA6" s="3638"/>
      <c r="AB6" s="3638"/>
      <c r="AC6" s="3638"/>
      <c r="AD6" s="3638"/>
      <c r="AE6" s="3638"/>
      <c r="AF6" s="3638"/>
      <c r="AG6" s="3638"/>
      <c r="AH6" s="3638"/>
      <c r="AI6" s="3638"/>
      <c r="AJ6" s="3638"/>
      <c r="AK6" s="3638"/>
      <c r="AL6" s="3638"/>
      <c r="AM6" s="3638"/>
      <c r="AN6" s="3638"/>
      <c r="AO6" s="3639"/>
      <c r="AP6" s="415"/>
    </row>
    <row r="7" spans="1:256" ht="15.75" customHeight="1">
      <c r="B7" s="3632"/>
      <c r="C7" s="391" t="s">
        <v>71</v>
      </c>
      <c r="D7" s="3637" t="s">
        <v>72</v>
      </c>
      <c r="E7" s="3637"/>
      <c r="F7" s="3637"/>
      <c r="G7" s="3637"/>
      <c r="H7" s="3637"/>
      <c r="I7" s="3637"/>
      <c r="J7" s="3637"/>
      <c r="K7" s="3637"/>
      <c r="L7" s="3637"/>
      <c r="M7" s="3637"/>
      <c r="N7" s="3637"/>
      <c r="O7" s="3637"/>
      <c r="P7" s="3638" t="s">
        <v>216</v>
      </c>
      <c r="Q7" s="3640"/>
      <c r="R7" s="3640"/>
      <c r="S7" s="3640"/>
      <c r="T7" s="3640"/>
      <c r="U7" s="3640"/>
      <c r="V7" s="3640"/>
      <c r="W7" s="3640"/>
      <c r="X7" s="3640"/>
      <c r="Y7" s="3640"/>
      <c r="Z7" s="3640"/>
      <c r="AA7" s="3641"/>
      <c r="AB7" s="3638" t="s">
        <v>418</v>
      </c>
      <c r="AC7" s="3640"/>
      <c r="AD7" s="3640"/>
      <c r="AE7" s="3640"/>
      <c r="AF7" s="3640"/>
      <c r="AG7" s="3640"/>
      <c r="AH7" s="3640"/>
      <c r="AI7" s="3640"/>
      <c r="AJ7" s="3640"/>
      <c r="AK7" s="3640"/>
      <c r="AL7" s="3640"/>
      <c r="AM7" s="3640"/>
      <c r="AN7" s="3640"/>
      <c r="AO7" s="3642"/>
      <c r="AP7" s="415"/>
    </row>
    <row r="8" spans="1:256" ht="26.25" customHeight="1">
      <c r="B8" s="3633"/>
      <c r="C8" s="294" t="s">
        <v>147</v>
      </c>
      <c r="D8" s="294" t="s">
        <v>148</v>
      </c>
      <c r="E8" s="294" t="s">
        <v>145</v>
      </c>
      <c r="F8" s="294" t="s">
        <v>146</v>
      </c>
      <c r="G8" s="294" t="s">
        <v>164</v>
      </c>
      <c r="H8" s="294" t="s">
        <v>168</v>
      </c>
      <c r="I8" s="294" t="s">
        <v>170</v>
      </c>
      <c r="J8" s="294" t="s">
        <v>171</v>
      </c>
      <c r="K8" s="294" t="s">
        <v>172</v>
      </c>
      <c r="L8" s="294" t="s">
        <v>142</v>
      </c>
      <c r="M8" s="294" t="s">
        <v>143</v>
      </c>
      <c r="N8" s="294" t="s">
        <v>144</v>
      </c>
      <c r="O8" s="294" t="s">
        <v>147</v>
      </c>
      <c r="P8" s="294" t="s">
        <v>148</v>
      </c>
      <c r="Q8" s="294" t="s">
        <v>145</v>
      </c>
      <c r="R8" s="294" t="s">
        <v>146</v>
      </c>
      <c r="S8" s="294" t="s">
        <v>164</v>
      </c>
      <c r="T8" s="294" t="s">
        <v>168</v>
      </c>
      <c r="U8" s="294" t="s">
        <v>170</v>
      </c>
      <c r="V8" s="294" t="s">
        <v>171</v>
      </c>
      <c r="W8" s="294" t="s">
        <v>172</v>
      </c>
      <c r="X8" s="294" t="s">
        <v>142</v>
      </c>
      <c r="Y8" s="294" t="s">
        <v>143</v>
      </c>
      <c r="Z8" s="294" t="s">
        <v>144</v>
      </c>
      <c r="AA8" s="294" t="s">
        <v>419</v>
      </c>
      <c r="AB8" s="406" t="s">
        <v>422</v>
      </c>
      <c r="AC8" s="295" t="s">
        <v>145</v>
      </c>
      <c r="AD8" s="295" t="s">
        <v>146</v>
      </c>
      <c r="AE8" s="295" t="s">
        <v>164</v>
      </c>
      <c r="AF8" s="295" t="s">
        <v>168</v>
      </c>
      <c r="AG8" s="295" t="s">
        <v>170</v>
      </c>
      <c r="AH8" s="295" t="s">
        <v>171</v>
      </c>
      <c r="AI8" s="295" t="s">
        <v>172</v>
      </c>
      <c r="AJ8" s="295" t="s">
        <v>142</v>
      </c>
      <c r="AK8" s="295" t="s">
        <v>143</v>
      </c>
      <c r="AL8" s="295" t="s">
        <v>144</v>
      </c>
      <c r="AM8" s="295" t="s">
        <v>419</v>
      </c>
      <c r="AN8" s="295" t="s">
        <v>422</v>
      </c>
      <c r="AO8" s="296" t="s">
        <v>145</v>
      </c>
      <c r="AP8" s="416"/>
    </row>
    <row r="9" spans="1:256" ht="20.100000000000001" customHeight="1">
      <c r="B9" s="389" t="s">
        <v>452</v>
      </c>
      <c r="C9" s="388">
        <v>37297</v>
      </c>
      <c r="D9" s="388">
        <v>34616</v>
      </c>
      <c r="E9" s="388">
        <v>28137</v>
      </c>
      <c r="F9" s="388">
        <v>41385</v>
      </c>
      <c r="G9" s="388">
        <v>34765</v>
      </c>
      <c r="H9" s="388">
        <v>41332</v>
      </c>
      <c r="I9" s="388">
        <v>49029</v>
      </c>
      <c r="J9" s="388">
        <v>49081</v>
      </c>
      <c r="K9" s="388">
        <v>48765</v>
      </c>
      <c r="L9" s="388">
        <v>62859</v>
      </c>
      <c r="M9" s="403">
        <v>49343</v>
      </c>
      <c r="N9" s="403">
        <v>34874</v>
      </c>
      <c r="O9" s="403">
        <v>59655</v>
      </c>
      <c r="P9" s="403">
        <v>54623</v>
      </c>
      <c r="Q9" s="403">
        <v>56167</v>
      </c>
      <c r="R9" s="403">
        <v>60115</v>
      </c>
      <c r="S9" s="403">
        <v>55897</v>
      </c>
      <c r="T9" s="403">
        <v>61204</v>
      </c>
      <c r="U9" s="403">
        <v>64254</v>
      </c>
      <c r="V9" s="388">
        <v>57640</v>
      </c>
      <c r="W9" s="388">
        <v>60573</v>
      </c>
      <c r="X9" s="388">
        <v>65376</v>
      </c>
      <c r="Y9" s="388">
        <v>60603</v>
      </c>
      <c r="Z9" s="388">
        <v>72328</v>
      </c>
      <c r="AA9" s="388">
        <v>81817</v>
      </c>
      <c r="AB9" s="405">
        <v>77971</v>
      </c>
      <c r="AC9" s="404">
        <v>72560</v>
      </c>
      <c r="AD9" s="403">
        <v>64525</v>
      </c>
      <c r="AE9" s="403">
        <v>59340</v>
      </c>
      <c r="AF9" s="403">
        <v>63016</v>
      </c>
      <c r="AG9" s="403">
        <v>68774</v>
      </c>
      <c r="AH9" s="403">
        <v>62544</v>
      </c>
      <c r="AI9" s="403">
        <v>60924</v>
      </c>
      <c r="AJ9" s="403">
        <v>71770</v>
      </c>
      <c r="AK9" s="403">
        <v>64973</v>
      </c>
      <c r="AL9" s="403">
        <v>72476</v>
      </c>
      <c r="AM9" s="403">
        <v>76307</v>
      </c>
      <c r="AN9" s="403">
        <v>69568</v>
      </c>
      <c r="AO9" s="402">
        <v>61060</v>
      </c>
      <c r="AP9" s="417"/>
    </row>
    <row r="10" spans="1:256" ht="20.100000000000001" customHeight="1">
      <c r="B10" s="383" t="s">
        <v>451</v>
      </c>
      <c r="C10" s="381">
        <v>6302846</v>
      </c>
      <c r="D10" s="381">
        <v>4769340</v>
      </c>
      <c r="E10" s="381">
        <v>3797969</v>
      </c>
      <c r="F10" s="381">
        <v>5388502</v>
      </c>
      <c r="G10" s="381">
        <v>6016320</v>
      </c>
      <c r="H10" s="381">
        <v>6297931</v>
      </c>
      <c r="I10" s="381">
        <v>6790646</v>
      </c>
      <c r="J10" s="381">
        <v>7080504</v>
      </c>
      <c r="K10" s="381">
        <v>7472259</v>
      </c>
      <c r="L10" s="381">
        <v>8356061</v>
      </c>
      <c r="M10" s="400">
        <v>6664179</v>
      </c>
      <c r="N10" s="400">
        <v>4926771</v>
      </c>
      <c r="O10" s="400">
        <v>6919199</v>
      </c>
      <c r="P10" s="400">
        <v>7362311</v>
      </c>
      <c r="Q10" s="400">
        <v>8171367</v>
      </c>
      <c r="R10" s="400">
        <v>8299587</v>
      </c>
      <c r="S10" s="400">
        <v>7262304</v>
      </c>
      <c r="T10" s="400">
        <v>7034284</v>
      </c>
      <c r="U10" s="400">
        <v>8458944</v>
      </c>
      <c r="V10" s="381">
        <v>7548329</v>
      </c>
      <c r="W10" s="381">
        <v>8572620</v>
      </c>
      <c r="X10" s="381">
        <v>9148076</v>
      </c>
      <c r="Y10" s="381">
        <v>9538362</v>
      </c>
      <c r="Z10" s="381">
        <v>9422989</v>
      </c>
      <c r="AA10" s="381">
        <v>10169331</v>
      </c>
      <c r="AB10" s="401">
        <v>10985711</v>
      </c>
      <c r="AC10" s="392">
        <v>10071762</v>
      </c>
      <c r="AD10" s="400">
        <v>10028183</v>
      </c>
      <c r="AE10" s="400">
        <v>9226589</v>
      </c>
      <c r="AF10" s="400">
        <v>9203297</v>
      </c>
      <c r="AG10" s="400">
        <v>9680057</v>
      </c>
      <c r="AH10" s="400">
        <v>9551897</v>
      </c>
      <c r="AI10" s="400">
        <v>10177956</v>
      </c>
      <c r="AJ10" s="400">
        <v>10410421</v>
      </c>
      <c r="AK10" s="400">
        <v>10615164</v>
      </c>
      <c r="AL10" s="400">
        <v>11059144</v>
      </c>
      <c r="AM10" s="400">
        <v>11042117</v>
      </c>
      <c r="AN10" s="400">
        <v>10878681</v>
      </c>
      <c r="AO10" s="399">
        <v>11168727</v>
      </c>
      <c r="AP10" s="417"/>
    </row>
    <row r="11" spans="1:256" ht="20.100000000000001" customHeight="1">
      <c r="B11" s="383" t="s">
        <v>450</v>
      </c>
      <c r="C11" s="381">
        <v>1260169</v>
      </c>
      <c r="D11" s="381">
        <v>1039330</v>
      </c>
      <c r="E11" s="381">
        <v>677845</v>
      </c>
      <c r="F11" s="381">
        <v>1061661</v>
      </c>
      <c r="G11" s="381">
        <v>877695</v>
      </c>
      <c r="H11" s="381">
        <v>970604</v>
      </c>
      <c r="I11" s="381">
        <v>1122295</v>
      </c>
      <c r="J11" s="381">
        <v>1097113</v>
      </c>
      <c r="K11" s="381">
        <v>1104909</v>
      </c>
      <c r="L11" s="381">
        <v>1396795</v>
      </c>
      <c r="M11" s="400">
        <v>945609</v>
      </c>
      <c r="N11" s="400">
        <v>561598</v>
      </c>
      <c r="O11" s="400">
        <v>1440472</v>
      </c>
      <c r="P11" s="400">
        <v>1216287</v>
      </c>
      <c r="Q11" s="400">
        <v>1128439</v>
      </c>
      <c r="R11" s="400">
        <v>1167554</v>
      </c>
      <c r="S11" s="400">
        <v>969918</v>
      </c>
      <c r="T11" s="400">
        <v>1128411</v>
      </c>
      <c r="U11" s="400">
        <v>1184985</v>
      </c>
      <c r="V11" s="381">
        <v>1005947</v>
      </c>
      <c r="W11" s="381">
        <v>1201363</v>
      </c>
      <c r="X11" s="381">
        <v>1225832</v>
      </c>
      <c r="Y11" s="381">
        <v>1065594</v>
      </c>
      <c r="Z11" s="381">
        <v>1139248</v>
      </c>
      <c r="AA11" s="381">
        <v>1486551</v>
      </c>
      <c r="AB11" s="401">
        <v>1061056</v>
      </c>
      <c r="AC11" s="392">
        <v>1010350</v>
      </c>
      <c r="AD11" s="400">
        <v>945683</v>
      </c>
      <c r="AE11" s="400">
        <v>852428</v>
      </c>
      <c r="AF11" s="400">
        <v>912079</v>
      </c>
      <c r="AG11" s="400">
        <v>1003928</v>
      </c>
      <c r="AH11" s="400">
        <v>979244</v>
      </c>
      <c r="AI11" s="400">
        <v>975778</v>
      </c>
      <c r="AJ11" s="400">
        <v>1108293</v>
      </c>
      <c r="AK11" s="400">
        <v>1001761</v>
      </c>
      <c r="AL11" s="400">
        <v>1161783</v>
      </c>
      <c r="AM11" s="400">
        <v>1336586</v>
      </c>
      <c r="AN11" s="400">
        <v>1014156</v>
      </c>
      <c r="AO11" s="399">
        <v>891815</v>
      </c>
      <c r="AP11" s="417"/>
    </row>
    <row r="12" spans="1:256" ht="20.100000000000001" customHeight="1">
      <c r="B12" s="383" t="s">
        <v>449</v>
      </c>
      <c r="C12" s="381">
        <v>596538</v>
      </c>
      <c r="D12" s="381">
        <v>347854</v>
      </c>
      <c r="E12" s="381">
        <v>656142</v>
      </c>
      <c r="F12" s="381">
        <v>1077322</v>
      </c>
      <c r="G12" s="381">
        <v>654918</v>
      </c>
      <c r="H12" s="381">
        <v>794694</v>
      </c>
      <c r="I12" s="381">
        <v>980237</v>
      </c>
      <c r="J12" s="381">
        <v>1642868</v>
      </c>
      <c r="K12" s="381">
        <v>907398</v>
      </c>
      <c r="L12" s="381">
        <v>997255</v>
      </c>
      <c r="M12" s="400">
        <v>762332</v>
      </c>
      <c r="N12" s="400">
        <v>855522</v>
      </c>
      <c r="O12" s="400">
        <v>1164481</v>
      </c>
      <c r="P12" s="400">
        <v>730275</v>
      </c>
      <c r="Q12" s="400">
        <v>1145630</v>
      </c>
      <c r="R12" s="400">
        <v>1289891</v>
      </c>
      <c r="S12" s="400">
        <v>961422</v>
      </c>
      <c r="T12" s="400">
        <v>1396787</v>
      </c>
      <c r="U12" s="400">
        <v>1661251</v>
      </c>
      <c r="V12" s="381">
        <v>1293402</v>
      </c>
      <c r="W12" s="381">
        <v>925202</v>
      </c>
      <c r="X12" s="381">
        <v>893627</v>
      </c>
      <c r="Y12" s="381">
        <v>877000</v>
      </c>
      <c r="Z12" s="381">
        <v>927792</v>
      </c>
      <c r="AA12" s="381">
        <v>1322174</v>
      </c>
      <c r="AB12" s="401">
        <v>496924</v>
      </c>
      <c r="AC12" s="392">
        <v>1094343</v>
      </c>
      <c r="AD12" s="400">
        <v>967944</v>
      </c>
      <c r="AE12" s="400">
        <v>1102013</v>
      </c>
      <c r="AF12" s="400">
        <v>1647824</v>
      </c>
      <c r="AG12" s="400">
        <v>2459453</v>
      </c>
      <c r="AH12" s="400">
        <v>1713585</v>
      </c>
      <c r="AI12" s="400">
        <v>941714</v>
      </c>
      <c r="AJ12" s="400">
        <v>1100968</v>
      </c>
      <c r="AK12" s="400">
        <v>1088846</v>
      </c>
      <c r="AL12" s="400">
        <v>958986</v>
      </c>
      <c r="AM12" s="400">
        <v>1808046</v>
      </c>
      <c r="AN12" s="400">
        <v>686079</v>
      </c>
      <c r="AO12" s="399">
        <v>1226850</v>
      </c>
      <c r="AP12" s="417"/>
    </row>
    <row r="13" spans="1:256" ht="20.100000000000001" customHeight="1">
      <c r="B13" s="383" t="s">
        <v>448</v>
      </c>
      <c r="C13" s="381">
        <v>696447</v>
      </c>
      <c r="D13" s="381">
        <v>633134</v>
      </c>
      <c r="E13" s="381">
        <v>895586</v>
      </c>
      <c r="F13" s="381">
        <v>1259291</v>
      </c>
      <c r="G13" s="381">
        <v>1028037</v>
      </c>
      <c r="H13" s="381">
        <v>1217310</v>
      </c>
      <c r="I13" s="381">
        <v>1403873</v>
      </c>
      <c r="J13" s="381">
        <v>1545414</v>
      </c>
      <c r="K13" s="381">
        <v>1603598</v>
      </c>
      <c r="L13" s="381">
        <v>2038465</v>
      </c>
      <c r="M13" s="400">
        <v>1843551</v>
      </c>
      <c r="N13" s="400">
        <v>2160648</v>
      </c>
      <c r="O13" s="400">
        <v>3204845</v>
      </c>
      <c r="P13" s="400">
        <v>2956967</v>
      </c>
      <c r="Q13" s="400">
        <v>3224175</v>
      </c>
      <c r="R13" s="400">
        <v>3510226</v>
      </c>
      <c r="S13" s="400">
        <v>2760503</v>
      </c>
      <c r="T13" s="400">
        <v>2895617</v>
      </c>
      <c r="U13" s="400">
        <v>3145959</v>
      </c>
      <c r="V13" s="381">
        <v>3140180</v>
      </c>
      <c r="W13" s="381">
        <v>3339554</v>
      </c>
      <c r="X13" s="381">
        <v>3605430</v>
      </c>
      <c r="Y13" s="381">
        <v>3115088</v>
      </c>
      <c r="Z13" s="381">
        <v>3453370</v>
      </c>
      <c r="AA13" s="381">
        <v>4270099</v>
      </c>
      <c r="AB13" s="401">
        <v>3447758</v>
      </c>
      <c r="AC13" s="392">
        <v>3821277</v>
      </c>
      <c r="AD13" s="400">
        <v>4013396</v>
      </c>
      <c r="AE13" s="400">
        <v>3645595</v>
      </c>
      <c r="AF13" s="400">
        <v>3827686</v>
      </c>
      <c r="AG13" s="400">
        <v>4320252</v>
      </c>
      <c r="AH13" s="400">
        <v>4299311</v>
      </c>
      <c r="AI13" s="400">
        <v>4105332</v>
      </c>
      <c r="AJ13" s="400">
        <v>4357242</v>
      </c>
      <c r="AK13" s="400">
        <v>4210480</v>
      </c>
      <c r="AL13" s="400">
        <v>4632924</v>
      </c>
      <c r="AM13" s="400">
        <v>5571691</v>
      </c>
      <c r="AN13" s="400">
        <v>5275824</v>
      </c>
      <c r="AO13" s="399">
        <v>5509585</v>
      </c>
      <c r="AP13" s="417"/>
    </row>
    <row r="14" spans="1:256" ht="20.100000000000001" customHeight="1">
      <c r="B14" s="383" t="s">
        <v>447</v>
      </c>
      <c r="C14" s="381">
        <v>3316554</v>
      </c>
      <c r="D14" s="381">
        <v>5426368</v>
      </c>
      <c r="E14" s="381">
        <v>4118182</v>
      </c>
      <c r="F14" s="381">
        <v>5952693</v>
      </c>
      <c r="G14" s="381">
        <v>6650567</v>
      </c>
      <c r="H14" s="381">
        <v>6890924</v>
      </c>
      <c r="I14" s="381">
        <v>7478022</v>
      </c>
      <c r="J14" s="381">
        <v>7783284</v>
      </c>
      <c r="K14" s="381">
        <v>8215170</v>
      </c>
      <c r="L14" s="381">
        <v>9199716</v>
      </c>
      <c r="M14" s="400">
        <v>7249824</v>
      </c>
      <c r="N14" s="400">
        <v>5218514</v>
      </c>
      <c r="O14" s="400">
        <v>7465439</v>
      </c>
      <c r="P14" s="400">
        <v>8081818</v>
      </c>
      <c r="Q14" s="400">
        <v>8937593</v>
      </c>
      <c r="R14" s="400">
        <v>9212511</v>
      </c>
      <c r="S14" s="400">
        <v>8075472</v>
      </c>
      <c r="T14" s="400">
        <v>7752784</v>
      </c>
      <c r="U14" s="400">
        <v>9298079</v>
      </c>
      <c r="V14" s="381">
        <v>8224577</v>
      </c>
      <c r="W14" s="381">
        <v>9319884</v>
      </c>
      <c r="X14" s="381">
        <v>10005010</v>
      </c>
      <c r="Y14" s="381">
        <v>10462608</v>
      </c>
      <c r="Z14" s="381">
        <v>10332633</v>
      </c>
      <c r="AA14" s="381">
        <v>11127683</v>
      </c>
      <c r="AB14" s="401">
        <v>11947667</v>
      </c>
      <c r="AC14" s="392">
        <v>10977955</v>
      </c>
      <c r="AD14" s="400">
        <v>11037897</v>
      </c>
      <c r="AE14" s="400">
        <v>9994341</v>
      </c>
      <c r="AF14" s="400">
        <v>9912250</v>
      </c>
      <c r="AG14" s="400">
        <v>10469376</v>
      </c>
      <c r="AH14" s="400">
        <v>10186662</v>
      </c>
      <c r="AI14" s="400">
        <v>10940532</v>
      </c>
      <c r="AJ14" s="400">
        <v>11180826</v>
      </c>
      <c r="AK14" s="400">
        <v>11432893</v>
      </c>
      <c r="AL14" s="400">
        <v>11855816</v>
      </c>
      <c r="AM14" s="400">
        <v>11838532</v>
      </c>
      <c r="AN14" s="400">
        <v>11609914</v>
      </c>
      <c r="AO14" s="399">
        <v>11889616</v>
      </c>
      <c r="AP14" s="417"/>
    </row>
    <row r="15" spans="1:256" ht="20.100000000000001" customHeight="1">
      <c r="B15" s="383" t="s">
        <v>446</v>
      </c>
      <c r="C15" s="381">
        <v>119610</v>
      </c>
      <c r="D15" s="381">
        <v>154698</v>
      </c>
      <c r="E15" s="381">
        <v>76317</v>
      </c>
      <c r="F15" s="381">
        <v>128460</v>
      </c>
      <c r="G15" s="381">
        <v>141333</v>
      </c>
      <c r="H15" s="381">
        <v>196158</v>
      </c>
      <c r="I15" s="381">
        <v>151685</v>
      </c>
      <c r="J15" s="381">
        <v>169985</v>
      </c>
      <c r="K15" s="381">
        <v>189166</v>
      </c>
      <c r="L15" s="381">
        <v>191946</v>
      </c>
      <c r="M15" s="400">
        <v>123558</v>
      </c>
      <c r="N15" s="400">
        <v>69848</v>
      </c>
      <c r="O15" s="400">
        <v>124243</v>
      </c>
      <c r="P15" s="400">
        <v>161731</v>
      </c>
      <c r="Q15" s="400">
        <v>171894</v>
      </c>
      <c r="R15" s="400">
        <v>196415</v>
      </c>
      <c r="S15" s="400">
        <v>177648</v>
      </c>
      <c r="T15" s="400">
        <v>146029</v>
      </c>
      <c r="U15" s="400">
        <v>183571</v>
      </c>
      <c r="V15" s="381">
        <v>166022</v>
      </c>
      <c r="W15" s="381">
        <v>195878</v>
      </c>
      <c r="X15" s="381">
        <v>209998</v>
      </c>
      <c r="Y15" s="381">
        <v>215018</v>
      </c>
      <c r="Z15" s="381">
        <v>218805</v>
      </c>
      <c r="AA15" s="381">
        <v>227920</v>
      </c>
      <c r="AB15" s="401">
        <v>232922</v>
      </c>
      <c r="AC15" s="392">
        <v>238910</v>
      </c>
      <c r="AD15" s="400">
        <v>236839</v>
      </c>
      <c r="AE15" s="400">
        <v>243900</v>
      </c>
      <c r="AF15" s="400">
        <v>208040</v>
      </c>
      <c r="AG15" s="400">
        <v>236570</v>
      </c>
      <c r="AH15" s="400">
        <v>213497</v>
      </c>
      <c r="AI15" s="400">
        <v>230495</v>
      </c>
      <c r="AJ15" s="400">
        <v>240575</v>
      </c>
      <c r="AK15" s="400">
        <v>262877</v>
      </c>
      <c r="AL15" s="400">
        <v>261909</v>
      </c>
      <c r="AM15" s="400">
        <v>262057</v>
      </c>
      <c r="AN15" s="400">
        <v>285207</v>
      </c>
      <c r="AO15" s="399">
        <v>294407</v>
      </c>
      <c r="AP15" s="417"/>
    </row>
    <row r="16" spans="1:256" ht="20.100000000000001" customHeight="1">
      <c r="B16" s="383" t="s">
        <v>445</v>
      </c>
      <c r="C16" s="381">
        <v>5249</v>
      </c>
      <c r="D16" s="381">
        <v>8986</v>
      </c>
      <c r="E16" s="381">
        <v>4587</v>
      </c>
      <c r="F16" s="381">
        <v>7706</v>
      </c>
      <c r="G16" s="381">
        <v>5760</v>
      </c>
      <c r="H16" s="381">
        <v>9788</v>
      </c>
      <c r="I16" s="381">
        <v>15655</v>
      </c>
      <c r="J16" s="381">
        <v>11928</v>
      </c>
      <c r="K16" s="381">
        <v>11491</v>
      </c>
      <c r="L16" s="381">
        <v>13378</v>
      </c>
      <c r="M16" s="400">
        <v>13181</v>
      </c>
      <c r="N16" s="400">
        <v>11176</v>
      </c>
      <c r="O16" s="400">
        <v>17231</v>
      </c>
      <c r="P16" s="400">
        <v>23919</v>
      </c>
      <c r="Q16" s="400">
        <v>26964</v>
      </c>
      <c r="R16" s="400">
        <v>30038</v>
      </c>
      <c r="S16" s="400">
        <v>33990</v>
      </c>
      <c r="T16" s="400">
        <v>31826</v>
      </c>
      <c r="U16" s="400">
        <v>45411</v>
      </c>
      <c r="V16" s="381">
        <v>45685</v>
      </c>
      <c r="W16" s="381">
        <v>45651</v>
      </c>
      <c r="X16" s="381">
        <v>43912</v>
      </c>
      <c r="Y16" s="381">
        <v>52273</v>
      </c>
      <c r="Z16" s="381">
        <v>51896</v>
      </c>
      <c r="AA16" s="381">
        <v>57942</v>
      </c>
      <c r="AB16" s="401">
        <v>58095</v>
      </c>
      <c r="AC16" s="392">
        <v>65499</v>
      </c>
      <c r="AD16" s="400">
        <v>65428</v>
      </c>
      <c r="AE16" s="400">
        <v>59819</v>
      </c>
      <c r="AF16" s="400">
        <v>54669</v>
      </c>
      <c r="AG16" s="400">
        <v>60760</v>
      </c>
      <c r="AH16" s="400">
        <v>59538</v>
      </c>
      <c r="AI16" s="400">
        <v>56632</v>
      </c>
      <c r="AJ16" s="400">
        <v>57020</v>
      </c>
      <c r="AK16" s="400">
        <v>60746</v>
      </c>
      <c r="AL16" s="400">
        <v>73397</v>
      </c>
      <c r="AM16" s="400">
        <v>73017</v>
      </c>
      <c r="AN16" s="400">
        <v>83366</v>
      </c>
      <c r="AO16" s="399">
        <v>95836</v>
      </c>
      <c r="AP16" s="417"/>
    </row>
    <row r="17" spans="2:42" ht="20.100000000000001" customHeight="1">
      <c r="B17" s="383" t="s">
        <v>444</v>
      </c>
      <c r="C17" s="381">
        <v>653459</v>
      </c>
      <c r="D17" s="381">
        <v>205735</v>
      </c>
      <c r="E17" s="381">
        <v>208934</v>
      </c>
      <c r="F17" s="381">
        <v>275933</v>
      </c>
      <c r="G17" s="381">
        <v>221405</v>
      </c>
      <c r="H17" s="381">
        <v>245286</v>
      </c>
      <c r="I17" s="381">
        <v>302056</v>
      </c>
      <c r="J17" s="381">
        <v>310482</v>
      </c>
      <c r="K17" s="381">
        <v>267582</v>
      </c>
      <c r="L17" s="381">
        <v>303844</v>
      </c>
      <c r="M17" s="400">
        <v>268144</v>
      </c>
      <c r="N17" s="400">
        <v>240438</v>
      </c>
      <c r="O17" s="400">
        <v>329523</v>
      </c>
      <c r="P17" s="400">
        <v>340525</v>
      </c>
      <c r="Q17" s="400">
        <v>301012</v>
      </c>
      <c r="R17" s="400">
        <v>311580</v>
      </c>
      <c r="S17" s="400">
        <v>250177</v>
      </c>
      <c r="T17" s="400">
        <v>253245</v>
      </c>
      <c r="U17" s="400">
        <v>256228</v>
      </c>
      <c r="V17" s="381">
        <v>267358</v>
      </c>
      <c r="W17" s="381">
        <v>273699</v>
      </c>
      <c r="X17" s="381">
        <v>274947</v>
      </c>
      <c r="Y17" s="381">
        <v>252705</v>
      </c>
      <c r="Z17" s="381">
        <v>255814</v>
      </c>
      <c r="AA17" s="381">
        <v>318598</v>
      </c>
      <c r="AB17" s="401">
        <v>299363</v>
      </c>
      <c r="AC17" s="392">
        <v>266435</v>
      </c>
      <c r="AD17" s="400">
        <v>248622</v>
      </c>
      <c r="AE17" s="400">
        <v>234107</v>
      </c>
      <c r="AF17" s="400">
        <v>243008</v>
      </c>
      <c r="AG17" s="400">
        <v>234387</v>
      </c>
      <c r="AH17" s="400">
        <v>258412</v>
      </c>
      <c r="AI17" s="400">
        <v>276910</v>
      </c>
      <c r="AJ17" s="400">
        <v>276559</v>
      </c>
      <c r="AK17" s="400">
        <v>276985</v>
      </c>
      <c r="AL17" s="400">
        <v>286673</v>
      </c>
      <c r="AM17" s="400">
        <v>315202</v>
      </c>
      <c r="AN17" s="400">
        <v>323879</v>
      </c>
      <c r="AO17" s="399">
        <v>329886</v>
      </c>
      <c r="AP17" s="417"/>
    </row>
    <row r="18" spans="2:42" ht="20.100000000000001" customHeight="1">
      <c r="B18" s="383" t="s">
        <v>443</v>
      </c>
      <c r="C18" s="381">
        <v>5817681</v>
      </c>
      <c r="D18" s="381">
        <v>5923411</v>
      </c>
      <c r="E18" s="381">
        <v>5961339</v>
      </c>
      <c r="F18" s="381">
        <v>7850154</v>
      </c>
      <c r="G18" s="381">
        <v>7643296</v>
      </c>
      <c r="H18" s="381">
        <v>8386470</v>
      </c>
      <c r="I18" s="381">
        <v>8681369</v>
      </c>
      <c r="J18" s="381">
        <v>9672478</v>
      </c>
      <c r="K18" s="381">
        <v>10082655</v>
      </c>
      <c r="L18" s="381">
        <v>11047474</v>
      </c>
      <c r="M18" s="400">
        <v>11616566</v>
      </c>
      <c r="N18" s="400">
        <v>11357181</v>
      </c>
      <c r="O18" s="400">
        <v>13700993</v>
      </c>
      <c r="P18" s="400">
        <v>13099189</v>
      </c>
      <c r="Q18" s="400">
        <v>13241819</v>
      </c>
      <c r="R18" s="400">
        <v>13764982</v>
      </c>
      <c r="S18" s="400">
        <v>12615637</v>
      </c>
      <c r="T18" s="400">
        <v>13064684</v>
      </c>
      <c r="U18" s="400">
        <v>13518936</v>
      </c>
      <c r="V18" s="381">
        <v>13844710</v>
      </c>
      <c r="W18" s="381">
        <v>15559970</v>
      </c>
      <c r="X18" s="381">
        <v>16459963</v>
      </c>
      <c r="Y18" s="381">
        <v>17791018</v>
      </c>
      <c r="Z18" s="381">
        <v>18020460</v>
      </c>
      <c r="AA18" s="381">
        <v>20564308</v>
      </c>
      <c r="AB18" s="401">
        <v>20018158</v>
      </c>
      <c r="AC18" s="392">
        <v>20648268</v>
      </c>
      <c r="AD18" s="400">
        <v>20909361</v>
      </c>
      <c r="AE18" s="400">
        <v>20508029</v>
      </c>
      <c r="AF18" s="400">
        <v>21635431</v>
      </c>
      <c r="AG18" s="400">
        <v>21645162</v>
      </c>
      <c r="AH18" s="400">
        <v>22216080</v>
      </c>
      <c r="AI18" s="400">
        <v>24566107</v>
      </c>
      <c r="AJ18" s="400">
        <v>25735075</v>
      </c>
      <c r="AK18" s="400">
        <v>27424732</v>
      </c>
      <c r="AL18" s="400">
        <v>29210322</v>
      </c>
      <c r="AM18" s="400">
        <v>28903872</v>
      </c>
      <c r="AN18" s="400">
        <v>31281546</v>
      </c>
      <c r="AO18" s="399">
        <v>34493252</v>
      </c>
      <c r="AP18" s="417"/>
    </row>
    <row r="19" spans="2:42" ht="20.100000000000001" customHeight="1">
      <c r="B19" s="383" t="s">
        <v>442</v>
      </c>
      <c r="C19" s="381">
        <v>83249</v>
      </c>
      <c r="D19" s="381">
        <v>53350</v>
      </c>
      <c r="E19" s="381">
        <v>37344</v>
      </c>
      <c r="F19" s="381">
        <v>47650</v>
      </c>
      <c r="G19" s="381">
        <v>48454</v>
      </c>
      <c r="H19" s="381">
        <v>86675</v>
      </c>
      <c r="I19" s="381">
        <v>50350</v>
      </c>
      <c r="J19" s="381">
        <v>50836</v>
      </c>
      <c r="K19" s="381">
        <v>51093</v>
      </c>
      <c r="L19" s="381">
        <v>68157</v>
      </c>
      <c r="M19" s="400">
        <v>50792</v>
      </c>
      <c r="N19" s="400">
        <v>34854</v>
      </c>
      <c r="O19" s="400">
        <v>59783</v>
      </c>
      <c r="P19" s="400">
        <v>73340</v>
      </c>
      <c r="Q19" s="400">
        <v>56383</v>
      </c>
      <c r="R19" s="400">
        <v>58686</v>
      </c>
      <c r="S19" s="400">
        <v>62310</v>
      </c>
      <c r="T19" s="400">
        <v>59021</v>
      </c>
      <c r="U19" s="400">
        <v>53029</v>
      </c>
      <c r="V19" s="381">
        <v>60891</v>
      </c>
      <c r="W19" s="381">
        <v>67311</v>
      </c>
      <c r="X19" s="381">
        <v>60866</v>
      </c>
      <c r="Y19" s="381">
        <v>64162</v>
      </c>
      <c r="Z19" s="381">
        <v>66784</v>
      </c>
      <c r="AA19" s="381">
        <v>69465</v>
      </c>
      <c r="AB19" s="401">
        <v>86118</v>
      </c>
      <c r="AC19" s="392">
        <v>63576</v>
      </c>
      <c r="AD19" s="400">
        <v>73273</v>
      </c>
      <c r="AE19" s="400">
        <v>63352</v>
      </c>
      <c r="AF19" s="400">
        <v>58036</v>
      </c>
      <c r="AG19" s="400">
        <v>64906</v>
      </c>
      <c r="AH19" s="400">
        <v>81939</v>
      </c>
      <c r="AI19" s="400">
        <v>68746</v>
      </c>
      <c r="AJ19" s="400">
        <v>75177</v>
      </c>
      <c r="AK19" s="400">
        <v>90063</v>
      </c>
      <c r="AL19" s="400">
        <v>79967</v>
      </c>
      <c r="AM19" s="400">
        <v>73215</v>
      </c>
      <c r="AN19" s="400">
        <v>93510</v>
      </c>
      <c r="AO19" s="399">
        <v>61868</v>
      </c>
      <c r="AP19" s="417"/>
    </row>
    <row r="20" spans="2:42" ht="20.100000000000001" customHeight="1">
      <c r="B20" s="383" t="s">
        <v>441</v>
      </c>
      <c r="C20" s="381">
        <v>10179557</v>
      </c>
      <c r="D20" s="381">
        <v>10177889</v>
      </c>
      <c r="E20" s="381">
        <v>9415447</v>
      </c>
      <c r="F20" s="381">
        <v>10175962</v>
      </c>
      <c r="G20" s="381">
        <v>9749707</v>
      </c>
      <c r="H20" s="381">
        <v>9929969</v>
      </c>
      <c r="I20" s="381">
        <v>9890521</v>
      </c>
      <c r="J20" s="381">
        <v>10516599</v>
      </c>
      <c r="K20" s="381">
        <v>10614268</v>
      </c>
      <c r="L20" s="381">
        <v>11465257</v>
      </c>
      <c r="M20" s="400">
        <v>10743511</v>
      </c>
      <c r="N20" s="400">
        <v>9750065</v>
      </c>
      <c r="O20" s="400">
        <v>12515904</v>
      </c>
      <c r="P20" s="400">
        <v>13155501</v>
      </c>
      <c r="Q20" s="400">
        <v>13203496</v>
      </c>
      <c r="R20" s="400">
        <v>13565054</v>
      </c>
      <c r="S20" s="400">
        <v>13030804</v>
      </c>
      <c r="T20" s="400">
        <v>13088543</v>
      </c>
      <c r="U20" s="400">
        <v>13712206</v>
      </c>
      <c r="V20" s="381">
        <v>12957353</v>
      </c>
      <c r="W20" s="381">
        <v>14033490</v>
      </c>
      <c r="X20" s="381">
        <v>14494893</v>
      </c>
      <c r="Y20" s="381">
        <v>14884701</v>
      </c>
      <c r="Z20" s="381">
        <v>15159536</v>
      </c>
      <c r="AA20" s="381">
        <v>16206356</v>
      </c>
      <c r="AB20" s="401">
        <v>15761340</v>
      </c>
      <c r="AC20" s="392">
        <v>16205487</v>
      </c>
      <c r="AD20" s="400">
        <v>15703042</v>
      </c>
      <c r="AE20" s="400">
        <v>15519743</v>
      </c>
      <c r="AF20" s="400">
        <v>16892925</v>
      </c>
      <c r="AG20" s="400">
        <v>17176406</v>
      </c>
      <c r="AH20" s="400">
        <v>16960828</v>
      </c>
      <c r="AI20" s="400">
        <v>19787258</v>
      </c>
      <c r="AJ20" s="400">
        <v>18667139</v>
      </c>
      <c r="AK20" s="400">
        <v>19264085</v>
      </c>
      <c r="AL20" s="400">
        <v>20606030</v>
      </c>
      <c r="AM20" s="400">
        <v>20822861</v>
      </c>
      <c r="AN20" s="400">
        <v>22205947</v>
      </c>
      <c r="AO20" s="399">
        <v>22414576</v>
      </c>
      <c r="AP20" s="417"/>
    </row>
    <row r="21" spans="2:42" ht="20.100000000000001" customHeight="1">
      <c r="B21" s="383" t="s">
        <v>440</v>
      </c>
      <c r="C21" s="382" t="s">
        <v>73</v>
      </c>
      <c r="D21" s="381">
        <v>195016</v>
      </c>
      <c r="E21" s="381">
        <v>179150</v>
      </c>
      <c r="F21" s="381">
        <v>265125</v>
      </c>
      <c r="G21" s="381">
        <v>241818</v>
      </c>
      <c r="H21" s="381">
        <v>343574</v>
      </c>
      <c r="I21" s="381">
        <v>372176</v>
      </c>
      <c r="J21" s="381">
        <v>535790</v>
      </c>
      <c r="K21" s="381">
        <v>635738</v>
      </c>
      <c r="L21" s="381">
        <v>782471</v>
      </c>
      <c r="M21" s="400">
        <v>672689</v>
      </c>
      <c r="N21" s="400">
        <v>502666</v>
      </c>
      <c r="O21" s="400">
        <v>855566</v>
      </c>
      <c r="P21" s="400">
        <v>1293349</v>
      </c>
      <c r="Q21" s="400">
        <v>1577561</v>
      </c>
      <c r="R21" s="400">
        <v>1515329</v>
      </c>
      <c r="S21" s="400">
        <v>1387584</v>
      </c>
      <c r="T21" s="400">
        <v>1649397</v>
      </c>
      <c r="U21" s="400">
        <v>1918526</v>
      </c>
      <c r="V21" s="381">
        <v>1782363</v>
      </c>
      <c r="W21" s="381">
        <v>2307904</v>
      </c>
      <c r="X21" s="381">
        <v>2723586</v>
      </c>
      <c r="Y21" s="381">
        <v>3071843</v>
      </c>
      <c r="Z21" s="381">
        <v>3440573</v>
      </c>
      <c r="AA21" s="381">
        <v>4281994</v>
      </c>
      <c r="AB21" s="401">
        <v>4672056</v>
      </c>
      <c r="AC21" s="392">
        <v>5205804</v>
      </c>
      <c r="AD21" s="400">
        <v>4770249</v>
      </c>
      <c r="AE21" s="400">
        <v>4612307</v>
      </c>
      <c r="AF21" s="400">
        <v>5109631</v>
      </c>
      <c r="AG21" s="400">
        <v>5618826</v>
      </c>
      <c r="AH21" s="400">
        <v>5782265</v>
      </c>
      <c r="AI21" s="400">
        <v>6750582</v>
      </c>
      <c r="AJ21" s="400">
        <v>7644791</v>
      </c>
      <c r="AK21" s="400">
        <v>8587224</v>
      </c>
      <c r="AL21" s="400">
        <v>9509249</v>
      </c>
      <c r="AM21" s="400">
        <v>9766216</v>
      </c>
      <c r="AN21" s="400">
        <v>11257388</v>
      </c>
      <c r="AO21" s="399">
        <v>11799175</v>
      </c>
      <c r="AP21" s="417"/>
    </row>
    <row r="22" spans="2:42" ht="20.100000000000001" customHeight="1">
      <c r="B22" s="383" t="s">
        <v>439</v>
      </c>
      <c r="C22" s="382" t="s">
        <v>73</v>
      </c>
      <c r="D22" s="381">
        <v>532911</v>
      </c>
      <c r="E22" s="381">
        <v>314110</v>
      </c>
      <c r="F22" s="381">
        <v>586731</v>
      </c>
      <c r="G22" s="381">
        <v>668319</v>
      </c>
      <c r="H22" s="381">
        <v>690259</v>
      </c>
      <c r="I22" s="381">
        <v>734376</v>
      </c>
      <c r="J22" s="381">
        <v>757424</v>
      </c>
      <c r="K22" s="381">
        <v>813330</v>
      </c>
      <c r="L22" s="381">
        <v>871488</v>
      </c>
      <c r="M22" s="400">
        <v>608704</v>
      </c>
      <c r="N22" s="400">
        <v>334154</v>
      </c>
      <c r="O22" s="400">
        <v>635599</v>
      </c>
      <c r="P22" s="400">
        <v>837266</v>
      </c>
      <c r="Q22" s="400">
        <v>898947</v>
      </c>
      <c r="R22" s="400">
        <v>1063020</v>
      </c>
      <c r="S22" s="400">
        <v>947928</v>
      </c>
      <c r="T22" s="400">
        <v>835845</v>
      </c>
      <c r="U22" s="400">
        <v>995037</v>
      </c>
      <c r="V22" s="381">
        <v>814400</v>
      </c>
      <c r="W22" s="381">
        <v>924476</v>
      </c>
      <c r="X22" s="381">
        <v>1045301</v>
      </c>
      <c r="Y22" s="381">
        <v>1121020</v>
      </c>
      <c r="Z22" s="381">
        <v>1116243</v>
      </c>
      <c r="AA22" s="381">
        <v>1173548</v>
      </c>
      <c r="AB22" s="401">
        <v>1179355</v>
      </c>
      <c r="AC22" s="392">
        <v>1132460</v>
      </c>
      <c r="AD22" s="400">
        <v>1236424</v>
      </c>
      <c r="AE22" s="400">
        <v>968633</v>
      </c>
      <c r="AF22" s="400">
        <v>892611</v>
      </c>
      <c r="AG22" s="400">
        <v>1002294</v>
      </c>
      <c r="AH22" s="400">
        <v>825706</v>
      </c>
      <c r="AI22" s="400">
        <v>967753</v>
      </c>
      <c r="AJ22" s="400">
        <v>983109</v>
      </c>
      <c r="AK22" s="400">
        <v>1057927</v>
      </c>
      <c r="AL22" s="400">
        <v>1034441</v>
      </c>
      <c r="AM22" s="400">
        <v>1035206</v>
      </c>
      <c r="AN22" s="400">
        <v>989427</v>
      </c>
      <c r="AO22" s="399">
        <v>1003742</v>
      </c>
      <c r="AP22" s="417"/>
    </row>
    <row r="23" spans="2:42" ht="20.100000000000001" customHeight="1" thickBot="1">
      <c r="B23" s="376" t="s">
        <v>438</v>
      </c>
      <c r="C23" s="375" t="s">
        <v>73</v>
      </c>
      <c r="D23" s="374">
        <v>168627</v>
      </c>
      <c r="E23" s="374">
        <v>87007</v>
      </c>
      <c r="F23" s="374">
        <v>113052</v>
      </c>
      <c r="G23" s="374">
        <v>112706</v>
      </c>
      <c r="H23" s="374">
        <v>108459</v>
      </c>
      <c r="I23" s="374">
        <v>120013</v>
      </c>
      <c r="J23" s="374">
        <v>127233</v>
      </c>
      <c r="K23" s="374">
        <v>130202</v>
      </c>
      <c r="L23" s="374">
        <v>173657</v>
      </c>
      <c r="M23" s="396">
        <v>113680</v>
      </c>
      <c r="N23" s="396">
        <v>38613</v>
      </c>
      <c r="O23" s="396">
        <v>52115</v>
      </c>
      <c r="P23" s="396">
        <v>67891</v>
      </c>
      <c r="Q23" s="396">
        <v>66137</v>
      </c>
      <c r="R23" s="396">
        <v>76357</v>
      </c>
      <c r="S23" s="396">
        <v>76878</v>
      </c>
      <c r="T23" s="396">
        <v>60510</v>
      </c>
      <c r="U23" s="396">
        <v>71666</v>
      </c>
      <c r="V23" s="374">
        <v>72503</v>
      </c>
      <c r="W23" s="374">
        <v>62817</v>
      </c>
      <c r="X23" s="374">
        <v>64406</v>
      </c>
      <c r="Y23" s="374">
        <v>68939</v>
      </c>
      <c r="Z23" s="374">
        <v>62347</v>
      </c>
      <c r="AA23" s="374">
        <v>68944</v>
      </c>
      <c r="AB23" s="398">
        <v>71924</v>
      </c>
      <c r="AC23" s="397">
        <v>75863</v>
      </c>
      <c r="AD23" s="396">
        <v>73282</v>
      </c>
      <c r="AE23" s="396">
        <v>100458</v>
      </c>
      <c r="AF23" s="396">
        <v>76811</v>
      </c>
      <c r="AG23" s="396">
        <v>81501</v>
      </c>
      <c r="AH23" s="396">
        <v>76511</v>
      </c>
      <c r="AI23" s="396">
        <v>79465</v>
      </c>
      <c r="AJ23" s="396">
        <v>82759</v>
      </c>
      <c r="AK23" s="396">
        <v>81286</v>
      </c>
      <c r="AL23" s="396">
        <v>95766</v>
      </c>
      <c r="AM23" s="396">
        <v>94509</v>
      </c>
      <c r="AN23" s="396">
        <v>108071</v>
      </c>
      <c r="AO23" s="395">
        <v>105286</v>
      </c>
      <c r="AP23" s="417"/>
    </row>
    <row r="24" spans="2:42" ht="20.100000000000001" customHeight="1" thickTop="1" thickBot="1">
      <c r="B24" s="394"/>
      <c r="C24" s="393"/>
      <c r="D24" s="392"/>
      <c r="E24" s="392"/>
      <c r="F24" s="392"/>
      <c r="G24" s="392"/>
      <c r="H24" s="392"/>
      <c r="I24" s="392"/>
      <c r="J24" s="392"/>
      <c r="K24" s="392"/>
      <c r="L24" s="392"/>
    </row>
    <row r="25" spans="2:42" ht="20.100000000000001" customHeight="1" thickTop="1">
      <c r="B25" s="3631" t="s">
        <v>141</v>
      </c>
      <c r="C25" s="3634" t="s">
        <v>453</v>
      </c>
      <c r="D25" s="3634"/>
      <c r="E25" s="3634"/>
      <c r="F25" s="3634"/>
      <c r="G25" s="3634"/>
      <c r="H25" s="3634"/>
      <c r="I25" s="3634"/>
      <c r="J25" s="3634"/>
      <c r="K25" s="3634"/>
      <c r="L25" s="3634"/>
      <c r="M25" s="3634"/>
      <c r="N25" s="3634"/>
      <c r="O25" s="3634"/>
      <c r="P25" s="3634"/>
      <c r="Q25" s="3634"/>
      <c r="R25" s="3634"/>
      <c r="S25" s="3634"/>
      <c r="T25" s="3634"/>
      <c r="U25" s="3634"/>
      <c r="V25" s="3634"/>
      <c r="W25" s="3634"/>
      <c r="X25" s="3634"/>
      <c r="Y25" s="3634"/>
      <c r="Z25" s="3635"/>
      <c r="AA25" s="3635"/>
      <c r="AB25" s="3635"/>
      <c r="AC25" s="3635"/>
      <c r="AD25" s="3635"/>
      <c r="AE25" s="3635"/>
      <c r="AF25" s="3635"/>
      <c r="AG25" s="3635"/>
      <c r="AH25" s="3635"/>
      <c r="AI25" s="3635"/>
      <c r="AJ25" s="3635"/>
      <c r="AK25" s="3635"/>
      <c r="AL25" s="3635"/>
      <c r="AM25" s="3635"/>
      <c r="AN25" s="3635"/>
      <c r="AO25" s="3636"/>
      <c r="AP25" s="414"/>
    </row>
    <row r="26" spans="2:42" ht="18.75" customHeight="1">
      <c r="B26" s="3632"/>
      <c r="C26" s="3637" t="s">
        <v>140</v>
      </c>
      <c r="D26" s="3637"/>
      <c r="E26" s="3637"/>
      <c r="F26" s="3637"/>
      <c r="G26" s="3637"/>
      <c r="H26" s="3637"/>
      <c r="I26" s="3637"/>
      <c r="J26" s="3637"/>
      <c r="K26" s="3637"/>
      <c r="L26" s="3637"/>
      <c r="M26" s="3637"/>
      <c r="N26" s="3637"/>
      <c r="O26" s="3637"/>
      <c r="P26" s="3637"/>
      <c r="Q26" s="3637"/>
      <c r="R26" s="3637"/>
      <c r="S26" s="3637"/>
      <c r="T26" s="3637"/>
      <c r="U26" s="3637"/>
      <c r="V26" s="3637"/>
      <c r="W26" s="3637"/>
      <c r="X26" s="3637"/>
      <c r="Y26" s="3637"/>
      <c r="Z26" s="3638"/>
      <c r="AA26" s="3638"/>
      <c r="AB26" s="3638"/>
      <c r="AC26" s="3638"/>
      <c r="AD26" s="3638"/>
      <c r="AE26" s="3638"/>
      <c r="AF26" s="3638"/>
      <c r="AG26" s="3638"/>
      <c r="AH26" s="3638"/>
      <c r="AI26" s="3638"/>
      <c r="AJ26" s="3638"/>
      <c r="AK26" s="3638"/>
      <c r="AL26" s="3638"/>
      <c r="AM26" s="3638"/>
      <c r="AN26" s="3638"/>
      <c r="AO26" s="3639"/>
      <c r="AP26" s="415"/>
    </row>
    <row r="27" spans="2:42" ht="18.75" customHeight="1">
      <c r="B27" s="3632"/>
      <c r="C27" s="391" t="s">
        <v>71</v>
      </c>
      <c r="D27" s="3637" t="s">
        <v>72</v>
      </c>
      <c r="E27" s="3637"/>
      <c r="F27" s="3637"/>
      <c r="G27" s="3637"/>
      <c r="H27" s="3637"/>
      <c r="I27" s="3637"/>
      <c r="J27" s="3637"/>
      <c r="K27" s="3637"/>
      <c r="L27" s="3637"/>
      <c r="M27" s="3637"/>
      <c r="N27" s="3637"/>
      <c r="O27" s="3637"/>
      <c r="P27" s="3638" t="s">
        <v>216</v>
      </c>
      <c r="Q27" s="3640"/>
      <c r="R27" s="3640"/>
      <c r="S27" s="3640"/>
      <c r="T27" s="3640"/>
      <c r="U27" s="3640"/>
      <c r="V27" s="3640"/>
      <c r="W27" s="3640"/>
      <c r="X27" s="3640"/>
      <c r="Y27" s="3640"/>
      <c r="Z27" s="3640"/>
      <c r="AA27" s="3641"/>
      <c r="AB27" s="3638" t="s">
        <v>418</v>
      </c>
      <c r="AC27" s="3640"/>
      <c r="AD27" s="3640"/>
      <c r="AE27" s="3640"/>
      <c r="AF27" s="3640"/>
      <c r="AG27" s="3640"/>
      <c r="AH27" s="3640"/>
      <c r="AI27" s="3640"/>
      <c r="AJ27" s="3640"/>
      <c r="AK27" s="3640"/>
      <c r="AL27" s="3640"/>
      <c r="AM27" s="3640"/>
      <c r="AN27" s="3640"/>
      <c r="AO27" s="3642"/>
      <c r="AP27" s="415"/>
    </row>
    <row r="28" spans="2:42" ht="30" customHeight="1">
      <c r="B28" s="3633"/>
      <c r="C28" s="294" t="s">
        <v>147</v>
      </c>
      <c r="D28" s="294" t="s">
        <v>148</v>
      </c>
      <c r="E28" s="294" t="s">
        <v>145</v>
      </c>
      <c r="F28" s="294" t="s">
        <v>146</v>
      </c>
      <c r="G28" s="294" t="s">
        <v>164</v>
      </c>
      <c r="H28" s="294" t="s">
        <v>168</v>
      </c>
      <c r="I28" s="294" t="s">
        <v>170</v>
      </c>
      <c r="J28" s="294" t="s">
        <v>171</v>
      </c>
      <c r="K28" s="294" t="s">
        <v>172</v>
      </c>
      <c r="L28" s="294" t="s">
        <v>142</v>
      </c>
      <c r="M28" s="294" t="s">
        <v>143</v>
      </c>
      <c r="N28" s="294" t="s">
        <v>144</v>
      </c>
      <c r="O28" s="294" t="s">
        <v>147</v>
      </c>
      <c r="P28" s="294" t="s">
        <v>148</v>
      </c>
      <c r="Q28" s="294" t="s">
        <v>145</v>
      </c>
      <c r="R28" s="294" t="s">
        <v>146</v>
      </c>
      <c r="S28" s="294" t="s">
        <v>164</v>
      </c>
      <c r="T28" s="294" t="s">
        <v>168</v>
      </c>
      <c r="U28" s="294" t="s">
        <v>170</v>
      </c>
      <c r="V28" s="294" t="s">
        <v>171</v>
      </c>
      <c r="W28" s="294" t="s">
        <v>172</v>
      </c>
      <c r="X28" s="294" t="s">
        <v>142</v>
      </c>
      <c r="Y28" s="294" t="s">
        <v>143</v>
      </c>
      <c r="Z28" s="294" t="s">
        <v>144</v>
      </c>
      <c r="AA28" s="294" t="s">
        <v>419</v>
      </c>
      <c r="AB28" s="294" t="s">
        <v>422</v>
      </c>
      <c r="AC28" s="294" t="s">
        <v>145</v>
      </c>
      <c r="AD28" s="390" t="s">
        <v>146</v>
      </c>
      <c r="AE28" s="294" t="s">
        <v>164</v>
      </c>
      <c r="AF28" s="294" t="s">
        <v>168</v>
      </c>
      <c r="AG28" s="294" t="s">
        <v>170</v>
      </c>
      <c r="AH28" s="294" t="s">
        <v>171</v>
      </c>
      <c r="AI28" s="295" t="s">
        <v>172</v>
      </c>
      <c r="AJ28" s="295" t="s">
        <v>142</v>
      </c>
      <c r="AK28" s="295" t="s">
        <v>143</v>
      </c>
      <c r="AL28" s="295" t="s">
        <v>144</v>
      </c>
      <c r="AM28" s="295" t="s">
        <v>419</v>
      </c>
      <c r="AN28" s="295" t="s">
        <v>422</v>
      </c>
      <c r="AO28" s="296" t="s">
        <v>145</v>
      </c>
      <c r="AP28" s="416"/>
    </row>
    <row r="29" spans="2:42" ht="18.75" customHeight="1">
      <c r="B29" s="389" t="s">
        <v>452</v>
      </c>
      <c r="C29" s="388">
        <v>1567959</v>
      </c>
      <c r="D29" s="388">
        <v>1213870</v>
      </c>
      <c r="E29" s="388">
        <v>835526</v>
      </c>
      <c r="F29" s="388">
        <v>1406545</v>
      </c>
      <c r="G29" s="388">
        <v>1108297</v>
      </c>
      <c r="H29" s="386">
        <v>1304852.0098825842</v>
      </c>
      <c r="I29" s="386">
        <v>1684030.8568340582</v>
      </c>
      <c r="J29" s="386">
        <v>1701030.0663191599</v>
      </c>
      <c r="K29" s="386">
        <v>1736328.9945078304</v>
      </c>
      <c r="L29" s="386">
        <v>2177811.9935289375</v>
      </c>
      <c r="M29" s="385">
        <v>1980869.5165976533</v>
      </c>
      <c r="N29" s="385">
        <v>1900993.5843671977</v>
      </c>
      <c r="O29" s="385">
        <v>3502057.1637262478</v>
      </c>
      <c r="P29" s="385">
        <v>2126131.7251022947</v>
      </c>
      <c r="Q29" s="385">
        <v>2494635.1038137698</v>
      </c>
      <c r="R29" s="385">
        <v>3145711.3790160175</v>
      </c>
      <c r="S29" s="385">
        <v>3642341.7885780307</v>
      </c>
      <c r="T29" s="385">
        <v>3477630.2330778497</v>
      </c>
      <c r="U29" s="385">
        <v>3680463.1902087247</v>
      </c>
      <c r="V29" s="386">
        <v>3133117.0672811656</v>
      </c>
      <c r="W29" s="386">
        <v>3692983.0460135443</v>
      </c>
      <c r="X29" s="386">
        <v>4343588.6033924529</v>
      </c>
      <c r="Y29" s="386">
        <v>3997680.3310901676</v>
      </c>
      <c r="Z29" s="386">
        <v>4050679.8211321798</v>
      </c>
      <c r="AA29" s="386">
        <v>4349056.0276332134</v>
      </c>
      <c r="AB29" s="386">
        <v>4372006.9292815551</v>
      </c>
      <c r="AC29" s="386">
        <v>3620751.6484319624</v>
      </c>
      <c r="AD29" s="387">
        <v>3224481.8992560883</v>
      </c>
      <c r="AE29" s="386">
        <v>2749056.7099818299</v>
      </c>
      <c r="AF29" s="385">
        <v>2436540.7105624401</v>
      </c>
      <c r="AG29" s="385">
        <v>2700157.150999215</v>
      </c>
      <c r="AH29" s="385">
        <v>2295803.6213133126</v>
      </c>
      <c r="AI29" s="385">
        <v>2287259.1440195693</v>
      </c>
      <c r="AJ29" s="385">
        <v>2437404.0410753395</v>
      </c>
      <c r="AK29" s="385">
        <v>2429909.8224287247</v>
      </c>
      <c r="AL29" s="385">
        <v>2752673.743399038</v>
      </c>
      <c r="AM29" s="385">
        <v>2983929.6014197911</v>
      </c>
      <c r="AN29" s="385">
        <v>2868743.1705456036</v>
      </c>
      <c r="AO29" s="384">
        <v>2185577.0112665505</v>
      </c>
      <c r="AP29" s="418"/>
    </row>
    <row r="30" spans="2:42" ht="18.75" customHeight="1">
      <c r="B30" s="383" t="s">
        <v>451</v>
      </c>
      <c r="C30" s="381">
        <v>54763</v>
      </c>
      <c r="D30" s="381">
        <v>38393</v>
      </c>
      <c r="E30" s="381">
        <v>32320</v>
      </c>
      <c r="F30" s="381">
        <v>46785</v>
      </c>
      <c r="G30" s="381">
        <v>55490</v>
      </c>
      <c r="H30" s="379">
        <v>56255.945173239998</v>
      </c>
      <c r="I30" s="379">
        <v>58768.90030583</v>
      </c>
      <c r="J30" s="379">
        <v>60283.783158640013</v>
      </c>
      <c r="K30" s="379">
        <v>60711.264339339999</v>
      </c>
      <c r="L30" s="379">
        <v>70604.221380710005</v>
      </c>
      <c r="M30" s="378">
        <v>58064.923720869992</v>
      </c>
      <c r="N30" s="378">
        <v>46201.184868550001</v>
      </c>
      <c r="O30" s="378">
        <v>64389.47</v>
      </c>
      <c r="P30" s="378">
        <v>65377.273869009987</v>
      </c>
      <c r="Q30" s="378">
        <v>70131.520660120004</v>
      </c>
      <c r="R30" s="378">
        <v>76537.104360480007</v>
      </c>
      <c r="S30" s="378">
        <v>62816.682657010009</v>
      </c>
      <c r="T30" s="378">
        <v>59905.985870549986</v>
      </c>
      <c r="U30" s="378">
        <v>69291.79041026003</v>
      </c>
      <c r="V30" s="379">
        <v>62457.868628090007</v>
      </c>
      <c r="W30" s="379">
        <v>69616.075609410007</v>
      </c>
      <c r="X30" s="379">
        <v>73365.550796459982</v>
      </c>
      <c r="Y30" s="379">
        <v>76634.45192811999</v>
      </c>
      <c r="Z30" s="379">
        <v>74139.503708460004</v>
      </c>
      <c r="AA30" s="379">
        <v>79458.27998276001</v>
      </c>
      <c r="AB30" s="379">
        <v>73462.126742960012</v>
      </c>
      <c r="AC30" s="379">
        <v>75745.528671889988</v>
      </c>
      <c r="AD30" s="380">
        <v>88895.906036639994</v>
      </c>
      <c r="AE30" s="379">
        <v>78275.113432329992</v>
      </c>
      <c r="AF30" s="378">
        <v>75224.078791259992</v>
      </c>
      <c r="AG30" s="378">
        <v>77845.762951750003</v>
      </c>
      <c r="AH30" s="378">
        <v>77041.016929780017</v>
      </c>
      <c r="AI30" s="378">
        <v>81733.656182530016</v>
      </c>
      <c r="AJ30" s="378">
        <v>83036.383470490007</v>
      </c>
      <c r="AK30" s="378">
        <v>83873.0352193</v>
      </c>
      <c r="AL30" s="378">
        <v>86300.493648599979</v>
      </c>
      <c r="AM30" s="378">
        <v>86964.340420040025</v>
      </c>
      <c r="AN30" s="378">
        <v>81382.680954119991</v>
      </c>
      <c r="AO30" s="377">
        <v>83384.142345780012</v>
      </c>
      <c r="AP30" s="418"/>
    </row>
    <row r="31" spans="2:42" ht="18.75" customHeight="1">
      <c r="B31" s="383" t="s">
        <v>450</v>
      </c>
      <c r="C31" s="381">
        <v>792007</v>
      </c>
      <c r="D31" s="381">
        <v>657113</v>
      </c>
      <c r="E31" s="381">
        <v>402477</v>
      </c>
      <c r="F31" s="381">
        <v>687075</v>
      </c>
      <c r="G31" s="381">
        <v>545185</v>
      </c>
      <c r="H31" s="379">
        <v>612782.44338182849</v>
      </c>
      <c r="I31" s="379">
        <v>762766.4262246209</v>
      </c>
      <c r="J31" s="379">
        <v>722283.64327156846</v>
      </c>
      <c r="K31" s="379">
        <v>701807.93688469648</v>
      </c>
      <c r="L31" s="379">
        <v>930788.90795401193</v>
      </c>
      <c r="M31" s="378">
        <v>657310.8746883584</v>
      </c>
      <c r="N31" s="378">
        <v>389071.18237222848</v>
      </c>
      <c r="O31" s="378">
        <v>987787.72841720202</v>
      </c>
      <c r="P31" s="378">
        <v>864738.57699545508</v>
      </c>
      <c r="Q31" s="378">
        <v>766728.56914210448</v>
      </c>
      <c r="R31" s="378">
        <v>832894.57636100892</v>
      </c>
      <c r="S31" s="378">
        <v>702982.19484402949</v>
      </c>
      <c r="T31" s="378">
        <v>736806.03849283792</v>
      </c>
      <c r="U31" s="378">
        <v>765957.31859872316</v>
      </c>
      <c r="V31" s="379">
        <v>641204.74677180953</v>
      </c>
      <c r="W31" s="379">
        <v>698348.99232322501</v>
      </c>
      <c r="X31" s="379">
        <v>726731.2078928781</v>
      </c>
      <c r="Y31" s="379">
        <v>598535.09151989536</v>
      </c>
      <c r="Z31" s="379">
        <v>588176.67666869564</v>
      </c>
      <c r="AA31" s="379">
        <v>850649.44384770794</v>
      </c>
      <c r="AB31" s="379">
        <v>579657.66478058952</v>
      </c>
      <c r="AC31" s="379">
        <v>500308.82739615231</v>
      </c>
      <c r="AD31" s="380">
        <v>501470.00000414025</v>
      </c>
      <c r="AE31" s="379">
        <v>428304.78764725436</v>
      </c>
      <c r="AF31" s="378">
        <v>439593.71377447271</v>
      </c>
      <c r="AG31" s="378">
        <v>537947.14619250374</v>
      </c>
      <c r="AH31" s="378">
        <v>474624.7292966395</v>
      </c>
      <c r="AI31" s="378">
        <v>457817.31933169841</v>
      </c>
      <c r="AJ31" s="378">
        <v>558862.90834692237</v>
      </c>
      <c r="AK31" s="378">
        <v>469869.91688668873</v>
      </c>
      <c r="AL31" s="378">
        <v>539954.35827405867</v>
      </c>
      <c r="AM31" s="378">
        <v>718754.93598434387</v>
      </c>
      <c r="AN31" s="378">
        <v>500591.41018357174</v>
      </c>
      <c r="AO31" s="377">
        <v>404474.66795942717</v>
      </c>
      <c r="AP31" s="418"/>
    </row>
    <row r="32" spans="2:42" ht="18.75" customHeight="1">
      <c r="B32" s="383" t="s">
        <v>449</v>
      </c>
      <c r="C32" s="381">
        <v>223651</v>
      </c>
      <c r="D32" s="381">
        <v>156360</v>
      </c>
      <c r="E32" s="381">
        <v>153073</v>
      </c>
      <c r="F32" s="381">
        <v>234498</v>
      </c>
      <c r="G32" s="381">
        <v>170810</v>
      </c>
      <c r="H32" s="379">
        <v>200589.76748605468</v>
      </c>
      <c r="I32" s="379">
        <v>242531.26915906195</v>
      </c>
      <c r="J32" s="379">
        <v>202282.70032943261</v>
      </c>
      <c r="K32" s="379">
        <v>179696.81582550201</v>
      </c>
      <c r="L32" s="379">
        <v>211431.78852097897</v>
      </c>
      <c r="M32" s="378">
        <v>173879.01892873418</v>
      </c>
      <c r="N32" s="378">
        <v>144896.53271038242</v>
      </c>
      <c r="O32" s="378">
        <v>299059.3867667914</v>
      </c>
      <c r="P32" s="378">
        <v>160638.58069485778</v>
      </c>
      <c r="Q32" s="378">
        <v>168955.53593699768</v>
      </c>
      <c r="R32" s="378">
        <v>200036.83561331392</v>
      </c>
      <c r="S32" s="378">
        <v>137610.06087858797</v>
      </c>
      <c r="T32" s="378">
        <v>147891.69208181961</v>
      </c>
      <c r="U32" s="378">
        <v>167793.49631119412</v>
      </c>
      <c r="V32" s="379">
        <v>143206.5470457738</v>
      </c>
      <c r="W32" s="379">
        <v>165340.44883093718</v>
      </c>
      <c r="X32" s="379">
        <v>185070.05597653531</v>
      </c>
      <c r="Y32" s="379">
        <v>147166.05847166662</v>
      </c>
      <c r="Z32" s="379">
        <v>160580.52934521</v>
      </c>
      <c r="AA32" s="379">
        <v>275751.56081131764</v>
      </c>
      <c r="AB32" s="379">
        <v>109550.21048248508</v>
      </c>
      <c r="AC32" s="379">
        <v>158118.47697759359</v>
      </c>
      <c r="AD32" s="380">
        <v>172363.18382495048</v>
      </c>
      <c r="AE32" s="379">
        <v>122865.1863961964</v>
      </c>
      <c r="AF32" s="378">
        <v>153038.31165808681</v>
      </c>
      <c r="AG32" s="378">
        <v>181004.82335393332</v>
      </c>
      <c r="AH32" s="378">
        <v>171531.191927131</v>
      </c>
      <c r="AI32" s="378">
        <v>159991.09891090658</v>
      </c>
      <c r="AJ32" s="378">
        <v>195626.9671662648</v>
      </c>
      <c r="AK32" s="378">
        <v>173748.2636738111</v>
      </c>
      <c r="AL32" s="378">
        <v>214051.95873164362</v>
      </c>
      <c r="AM32" s="378">
        <v>323815.6330621934</v>
      </c>
      <c r="AN32" s="378">
        <v>131068.5447540968</v>
      </c>
      <c r="AO32" s="377">
        <v>153919.75878474038</v>
      </c>
      <c r="AP32" s="418"/>
    </row>
    <row r="33" spans="2:42" ht="18.75" customHeight="1">
      <c r="B33" s="383" t="s">
        <v>448</v>
      </c>
      <c r="C33" s="381">
        <v>51306</v>
      </c>
      <c r="D33" s="381">
        <v>47367</v>
      </c>
      <c r="E33" s="381">
        <v>61958</v>
      </c>
      <c r="F33" s="381">
        <v>88979</v>
      </c>
      <c r="G33" s="381">
        <v>73594</v>
      </c>
      <c r="H33" s="379">
        <v>90014.56304862001</v>
      </c>
      <c r="I33" s="379">
        <v>100779.09969826</v>
      </c>
      <c r="J33" s="379">
        <v>104394.37961484001</v>
      </c>
      <c r="K33" s="379">
        <v>110571.98082275</v>
      </c>
      <c r="L33" s="379">
        <v>141801.84983813998</v>
      </c>
      <c r="M33" s="378">
        <v>141270.38580224002</v>
      </c>
      <c r="N33" s="378">
        <v>158253.58153167</v>
      </c>
      <c r="O33" s="378">
        <v>237758.39804640997</v>
      </c>
      <c r="P33" s="378">
        <v>213375.46158616</v>
      </c>
      <c r="Q33" s="378">
        <v>232542.99266162998</v>
      </c>
      <c r="R33" s="378">
        <v>239147.61282903</v>
      </c>
      <c r="S33" s="378">
        <v>203035.59937718001</v>
      </c>
      <c r="T33" s="378">
        <v>228453.55364280002</v>
      </c>
      <c r="U33" s="378">
        <v>247473.94310435996</v>
      </c>
      <c r="V33" s="379">
        <v>236422.73577827998</v>
      </c>
      <c r="W33" s="379">
        <v>273858.26205244998</v>
      </c>
      <c r="X33" s="379">
        <v>291295.78588010999</v>
      </c>
      <c r="Y33" s="379">
        <v>259389.66324304999</v>
      </c>
      <c r="Z33" s="379">
        <v>287545.55052331998</v>
      </c>
      <c r="AA33" s="379">
        <v>369222.95901408</v>
      </c>
      <c r="AB33" s="379">
        <v>269140.17029652995</v>
      </c>
      <c r="AC33" s="379">
        <v>292544.63241694</v>
      </c>
      <c r="AD33" s="380">
        <v>307275.43726939999</v>
      </c>
      <c r="AE33" s="379">
        <v>279892.76614679006</v>
      </c>
      <c r="AF33" s="378">
        <v>298285.75580221997</v>
      </c>
      <c r="AG33" s="378">
        <v>343315.50841608003</v>
      </c>
      <c r="AH33" s="378">
        <v>328033.53866433003</v>
      </c>
      <c r="AI33" s="378">
        <v>340016.66110984999</v>
      </c>
      <c r="AJ33" s="378">
        <v>380936.30852409999</v>
      </c>
      <c r="AK33" s="378">
        <v>359528.41112296999</v>
      </c>
      <c r="AL33" s="378">
        <v>417205.85723629</v>
      </c>
      <c r="AM33" s="378">
        <v>498453.17906242999</v>
      </c>
      <c r="AN33" s="378">
        <v>377460.02047403005</v>
      </c>
      <c r="AO33" s="377">
        <v>371803.9041313401</v>
      </c>
      <c r="AP33" s="418"/>
    </row>
    <row r="34" spans="2:42" ht="18.75" customHeight="1">
      <c r="B34" s="383" t="s">
        <v>447</v>
      </c>
      <c r="C34" s="381">
        <v>25894</v>
      </c>
      <c r="D34" s="381">
        <v>41787</v>
      </c>
      <c r="E34" s="381">
        <v>33667</v>
      </c>
      <c r="F34" s="381">
        <v>49109</v>
      </c>
      <c r="G34" s="381">
        <v>58472</v>
      </c>
      <c r="H34" s="379">
        <v>58835.065821019998</v>
      </c>
      <c r="I34" s="379">
        <v>61601.493285210017</v>
      </c>
      <c r="J34" s="379">
        <v>63354.499693750011</v>
      </c>
      <c r="K34" s="379">
        <v>63796.667098110003</v>
      </c>
      <c r="L34" s="379">
        <v>74146.198088890014</v>
      </c>
      <c r="M34" s="378">
        <v>60698.587309939991</v>
      </c>
      <c r="N34" s="378">
        <v>47468.209112470002</v>
      </c>
      <c r="O34" s="378">
        <v>66417.490000000005</v>
      </c>
      <c r="P34" s="378">
        <v>68104.723619529992</v>
      </c>
      <c r="Q34" s="378">
        <v>73057.945393170012</v>
      </c>
      <c r="R34" s="378">
        <v>80386.136881779996</v>
      </c>
      <c r="S34" s="378">
        <v>66298.679490610011</v>
      </c>
      <c r="T34" s="378">
        <v>65548.763220509994</v>
      </c>
      <c r="U34" s="378">
        <v>72618.788732340006</v>
      </c>
      <c r="V34" s="379">
        <v>64969.789410590005</v>
      </c>
      <c r="W34" s="379">
        <v>72599.44596343</v>
      </c>
      <c r="X34" s="379">
        <v>76812.564093459994</v>
      </c>
      <c r="Y34" s="379">
        <v>80192.370236259987</v>
      </c>
      <c r="Z34" s="379">
        <v>77606.803717179981</v>
      </c>
      <c r="AA34" s="379">
        <v>83200.14942336001</v>
      </c>
      <c r="AB34" s="379">
        <v>77211.593769659987</v>
      </c>
      <c r="AC34" s="379">
        <v>79410.029202489997</v>
      </c>
      <c r="AD34" s="380">
        <v>93142.883937479986</v>
      </c>
      <c r="AE34" s="379">
        <v>81848.284167179998</v>
      </c>
      <c r="AF34" s="378">
        <v>78463.38409195999</v>
      </c>
      <c r="AG34" s="378">
        <v>81421.19930968</v>
      </c>
      <c r="AH34" s="378">
        <v>79694.042985130014</v>
      </c>
      <c r="AI34" s="378">
        <v>85141.126411140009</v>
      </c>
      <c r="AJ34" s="378">
        <v>86451.479272110009</v>
      </c>
      <c r="AK34" s="378">
        <v>87384.623593800003</v>
      </c>
      <c r="AL34" s="378">
        <v>89783.480715189973</v>
      </c>
      <c r="AM34" s="378">
        <v>90541.191982710036</v>
      </c>
      <c r="AN34" s="378">
        <v>84305.531431339987</v>
      </c>
      <c r="AO34" s="377">
        <v>86148.650757350013</v>
      </c>
      <c r="AP34" s="418"/>
    </row>
    <row r="35" spans="2:42" ht="18.75" customHeight="1">
      <c r="B35" s="383" t="s">
        <v>446</v>
      </c>
      <c r="C35" s="381">
        <v>584</v>
      </c>
      <c r="D35" s="381">
        <v>708</v>
      </c>
      <c r="E35" s="381">
        <v>407</v>
      </c>
      <c r="F35" s="381">
        <v>760</v>
      </c>
      <c r="G35" s="381">
        <v>816</v>
      </c>
      <c r="H35" s="379">
        <v>1200.5983694099998</v>
      </c>
      <c r="I35" s="379">
        <v>955.45996297999989</v>
      </c>
      <c r="J35" s="379">
        <v>1019.5979090800001</v>
      </c>
      <c r="K35" s="379">
        <v>1039.1391956699999</v>
      </c>
      <c r="L35" s="379">
        <v>1131.0461580900001</v>
      </c>
      <c r="M35" s="378">
        <v>689.82726277999996</v>
      </c>
      <c r="N35" s="378">
        <v>400.42861154999997</v>
      </c>
      <c r="O35" s="378">
        <v>859.02139999999997</v>
      </c>
      <c r="P35" s="378">
        <v>1081.94050844</v>
      </c>
      <c r="Q35" s="378">
        <v>1227.5724149999999</v>
      </c>
      <c r="R35" s="378">
        <v>1298.1683084199999</v>
      </c>
      <c r="S35" s="378">
        <v>1177.7952031999998</v>
      </c>
      <c r="T35" s="378">
        <v>970.28668100999994</v>
      </c>
      <c r="U35" s="378">
        <v>1125.0722194500001</v>
      </c>
      <c r="V35" s="379">
        <v>935.69103279000001</v>
      </c>
      <c r="W35" s="379">
        <v>1148.29305402</v>
      </c>
      <c r="X35" s="379">
        <v>1253.9084270800001</v>
      </c>
      <c r="Y35" s="379">
        <v>1244.77410098</v>
      </c>
      <c r="Z35" s="379">
        <v>1189.4514549099999</v>
      </c>
      <c r="AA35" s="379">
        <v>1490.1131344600001</v>
      </c>
      <c r="AB35" s="379">
        <v>1377.7639308099999</v>
      </c>
      <c r="AC35" s="379">
        <v>1473.53604866</v>
      </c>
      <c r="AD35" s="380">
        <v>1541.9776876599999</v>
      </c>
      <c r="AE35" s="379">
        <v>1620.3279113000001</v>
      </c>
      <c r="AF35" s="378">
        <v>1368.3003388799998</v>
      </c>
      <c r="AG35" s="378">
        <v>1536.2321440999997</v>
      </c>
      <c r="AH35" s="378">
        <v>1344.67714226</v>
      </c>
      <c r="AI35" s="378">
        <v>1411.5530065399998</v>
      </c>
      <c r="AJ35" s="378">
        <v>1583.5945870099999</v>
      </c>
      <c r="AK35" s="378">
        <v>1590.5037346700001</v>
      </c>
      <c r="AL35" s="378">
        <v>1673.28651285</v>
      </c>
      <c r="AM35" s="378">
        <v>1829.585446</v>
      </c>
      <c r="AN35" s="378">
        <v>1804.41170928</v>
      </c>
      <c r="AO35" s="377">
        <v>1638.1129875500003</v>
      </c>
      <c r="AP35" s="418"/>
    </row>
    <row r="36" spans="2:42" ht="18.75" customHeight="1">
      <c r="B36" s="383" t="s">
        <v>445</v>
      </c>
      <c r="C36" s="381">
        <v>36</v>
      </c>
      <c r="D36" s="381">
        <v>57</v>
      </c>
      <c r="E36" s="381">
        <v>30</v>
      </c>
      <c r="F36" s="381">
        <v>58</v>
      </c>
      <c r="G36" s="381">
        <v>60</v>
      </c>
      <c r="H36" s="379">
        <v>88.662001070000002</v>
      </c>
      <c r="I36" s="379">
        <v>108.38129465</v>
      </c>
      <c r="J36" s="379">
        <v>101.07137426</v>
      </c>
      <c r="K36" s="379">
        <v>101.80188984</v>
      </c>
      <c r="L36" s="379">
        <v>76.527269849999996</v>
      </c>
      <c r="M36" s="378">
        <v>61.142940600000003</v>
      </c>
      <c r="N36" s="378">
        <v>37.72749031</v>
      </c>
      <c r="O36" s="378">
        <v>73.041709999999995</v>
      </c>
      <c r="P36" s="378">
        <v>87.378337389999984</v>
      </c>
      <c r="Q36" s="378">
        <v>116.50417469999999</v>
      </c>
      <c r="R36" s="378">
        <v>153.44493428999999</v>
      </c>
      <c r="S36" s="378">
        <v>192.80490486000002</v>
      </c>
      <c r="T36" s="378">
        <v>166.47850287</v>
      </c>
      <c r="U36" s="378">
        <v>295.02704612999997</v>
      </c>
      <c r="V36" s="379">
        <v>313.89902028999995</v>
      </c>
      <c r="W36" s="379">
        <v>302.06712945999999</v>
      </c>
      <c r="X36" s="379">
        <v>279.51979446999997</v>
      </c>
      <c r="Y36" s="379">
        <v>360.55235604999996</v>
      </c>
      <c r="Z36" s="379">
        <v>373.53639995999993</v>
      </c>
      <c r="AA36" s="379">
        <v>457.99356107</v>
      </c>
      <c r="AB36" s="379">
        <v>429.61774193000008</v>
      </c>
      <c r="AC36" s="379">
        <v>417.82663829000001</v>
      </c>
      <c r="AD36" s="380">
        <v>435.85612381999999</v>
      </c>
      <c r="AE36" s="379">
        <v>393.05931448000001</v>
      </c>
      <c r="AF36" s="378">
        <v>341.35037122999995</v>
      </c>
      <c r="AG36" s="378">
        <v>404.77556788999999</v>
      </c>
      <c r="AH36" s="378">
        <v>407</v>
      </c>
      <c r="AI36" s="378">
        <v>365</v>
      </c>
      <c r="AJ36" s="378">
        <v>346.54736224999999</v>
      </c>
      <c r="AK36" s="378">
        <v>390.76990451999995</v>
      </c>
      <c r="AL36" s="378">
        <v>461.09151126999996</v>
      </c>
      <c r="AM36" s="378">
        <v>446.75212714000003</v>
      </c>
      <c r="AN36" s="378">
        <v>570.86177908999991</v>
      </c>
      <c r="AO36" s="377">
        <v>668.30118192000009</v>
      </c>
      <c r="AP36" s="418"/>
    </row>
    <row r="37" spans="2:42" ht="18.75" customHeight="1">
      <c r="B37" s="383" t="s">
        <v>444</v>
      </c>
      <c r="C37" s="381">
        <v>19048</v>
      </c>
      <c r="D37" s="381">
        <v>3082</v>
      </c>
      <c r="E37" s="381">
        <v>4741</v>
      </c>
      <c r="F37" s="381">
        <v>6314</v>
      </c>
      <c r="G37" s="381">
        <v>5436</v>
      </c>
      <c r="H37" s="379">
        <v>7205.7911306600008</v>
      </c>
      <c r="I37" s="379">
        <v>8502.7419541499985</v>
      </c>
      <c r="J37" s="379">
        <v>9226.9916942700002</v>
      </c>
      <c r="K37" s="379">
        <v>8880.02983709</v>
      </c>
      <c r="L37" s="379">
        <v>10214.694649729998</v>
      </c>
      <c r="M37" s="378">
        <v>10079.503134740004</v>
      </c>
      <c r="N37" s="378">
        <v>11141.771870679999</v>
      </c>
      <c r="O37" s="378">
        <v>13831.56</v>
      </c>
      <c r="P37" s="378">
        <v>15170.67710309</v>
      </c>
      <c r="Q37" s="378">
        <v>13503.688374809995</v>
      </c>
      <c r="R37" s="378">
        <v>13343.715430600005</v>
      </c>
      <c r="S37" s="378">
        <v>11831.894504549999</v>
      </c>
      <c r="T37" s="378">
        <v>12734.905527149996</v>
      </c>
      <c r="U37" s="378">
        <v>13495.943468779995</v>
      </c>
      <c r="V37" s="379">
        <v>12899.034457600001</v>
      </c>
      <c r="W37" s="379">
        <v>13739.43766279</v>
      </c>
      <c r="X37" s="379">
        <v>13059.281974089998</v>
      </c>
      <c r="Y37" s="379">
        <v>11916.779195610003</v>
      </c>
      <c r="Z37" s="379">
        <v>12155.908596239999</v>
      </c>
      <c r="AA37" s="379">
        <v>15638.094478849998</v>
      </c>
      <c r="AB37" s="379">
        <v>13743.68903521</v>
      </c>
      <c r="AC37" s="379">
        <v>12192.848895450001</v>
      </c>
      <c r="AD37" s="380">
        <v>11958.708312930006</v>
      </c>
      <c r="AE37" s="379">
        <v>11704.651618269994</v>
      </c>
      <c r="AF37" s="378">
        <v>11475.666562930001</v>
      </c>
      <c r="AG37" s="378">
        <v>12291.074518590003</v>
      </c>
      <c r="AH37" s="378">
        <v>12419.341123520004</v>
      </c>
      <c r="AI37" s="378">
        <v>13861.013716670004</v>
      </c>
      <c r="AJ37" s="378">
        <v>13679.134987729996</v>
      </c>
      <c r="AK37" s="378">
        <v>13450.761616099999</v>
      </c>
      <c r="AL37" s="378">
        <v>14548.565481119998</v>
      </c>
      <c r="AM37" s="378">
        <v>15502.445392080001</v>
      </c>
      <c r="AN37" s="378">
        <v>14645.686249509999</v>
      </c>
      <c r="AO37" s="377">
        <v>12950.11912365</v>
      </c>
      <c r="AP37" s="418"/>
    </row>
    <row r="38" spans="2:42" ht="18.75" customHeight="1">
      <c r="B38" s="383" t="s">
        <v>443</v>
      </c>
      <c r="C38" s="381">
        <v>18839</v>
      </c>
      <c r="D38" s="381">
        <v>18393</v>
      </c>
      <c r="E38" s="381">
        <v>20340</v>
      </c>
      <c r="F38" s="381">
        <v>28804</v>
      </c>
      <c r="G38" s="381">
        <v>25654</v>
      </c>
      <c r="H38" s="379">
        <v>30286.632058239997</v>
      </c>
      <c r="I38" s="379">
        <v>33152.786895839999</v>
      </c>
      <c r="J38" s="379">
        <v>38596.635574180007</v>
      </c>
      <c r="K38" s="379">
        <v>40358.874713099998</v>
      </c>
      <c r="L38" s="379">
        <v>48652.172925209983</v>
      </c>
      <c r="M38" s="378">
        <v>48887.12622754</v>
      </c>
      <c r="N38" s="378">
        <v>53159.560585879997</v>
      </c>
      <c r="O38" s="378">
        <v>73729.19</v>
      </c>
      <c r="P38" s="378">
        <v>72873.017954390001</v>
      </c>
      <c r="Q38" s="378">
        <v>74309.81260438</v>
      </c>
      <c r="R38" s="378">
        <v>87732.273333880003</v>
      </c>
      <c r="S38" s="378">
        <v>78156.680010319993</v>
      </c>
      <c r="T38" s="378">
        <v>88531.422242279994</v>
      </c>
      <c r="U38" s="378">
        <v>94407.499655309992</v>
      </c>
      <c r="V38" s="379">
        <v>92767.509654110007</v>
      </c>
      <c r="W38" s="379">
        <v>107118.84186543</v>
      </c>
      <c r="X38" s="379">
        <v>115397.6651939</v>
      </c>
      <c r="Y38" s="379">
        <v>113622.18317216002</v>
      </c>
      <c r="Z38" s="379">
        <v>121962.49014081001</v>
      </c>
      <c r="AA38" s="379">
        <v>163254.93062303003</v>
      </c>
      <c r="AB38" s="379">
        <v>152560.84005310002</v>
      </c>
      <c r="AC38" s="379">
        <v>146143.18446493003</v>
      </c>
      <c r="AD38" s="380">
        <v>162137.49992071002</v>
      </c>
      <c r="AE38" s="379">
        <v>151986.63976920999</v>
      </c>
      <c r="AF38" s="378">
        <v>160036.47172725998</v>
      </c>
      <c r="AG38" s="378">
        <v>167806.96539518004</v>
      </c>
      <c r="AH38" s="378">
        <v>172119.41371664996</v>
      </c>
      <c r="AI38" s="378">
        <v>191823.78057949999</v>
      </c>
      <c r="AJ38" s="378">
        <v>207452.42392131002</v>
      </c>
      <c r="AK38" s="378">
        <v>210010.07894543002</v>
      </c>
      <c r="AL38" s="378">
        <v>230475.48217243</v>
      </c>
      <c r="AM38" s="378">
        <v>233446.42734270997</v>
      </c>
      <c r="AN38" s="378">
        <v>242914.90261033995</v>
      </c>
      <c r="AO38" s="377">
        <v>242261.13534036995</v>
      </c>
      <c r="AP38" s="418"/>
    </row>
    <row r="39" spans="2:42" ht="18.75" customHeight="1">
      <c r="B39" s="383" t="s">
        <v>442</v>
      </c>
      <c r="C39" s="381">
        <v>1338</v>
      </c>
      <c r="D39" s="381">
        <v>1042</v>
      </c>
      <c r="E39" s="381">
        <v>815</v>
      </c>
      <c r="F39" s="381">
        <v>1066</v>
      </c>
      <c r="G39" s="381">
        <v>1009</v>
      </c>
      <c r="H39" s="379">
        <v>1048.2498164599999</v>
      </c>
      <c r="I39" s="379">
        <v>1115.39471237</v>
      </c>
      <c r="J39" s="379">
        <v>1086.1188923099999</v>
      </c>
      <c r="K39" s="379">
        <v>1123.2800556300001</v>
      </c>
      <c r="L39" s="379">
        <v>1452.9784984100002</v>
      </c>
      <c r="M39" s="378">
        <v>1092.1974489200002</v>
      </c>
      <c r="N39" s="378">
        <v>709.76569372000006</v>
      </c>
      <c r="O39" s="378">
        <v>1308.8689999999999</v>
      </c>
      <c r="P39" s="378">
        <v>1499.09818503</v>
      </c>
      <c r="Q39" s="378">
        <v>1218.7987659600001</v>
      </c>
      <c r="R39" s="378">
        <v>1279.2518678200001</v>
      </c>
      <c r="S39" s="378">
        <v>1315.0330260000001</v>
      </c>
      <c r="T39" s="378">
        <v>1338.7571975999999</v>
      </c>
      <c r="U39" s="378">
        <v>1199.84046515</v>
      </c>
      <c r="V39" s="379">
        <v>1287.2058974700001</v>
      </c>
      <c r="W39" s="379">
        <v>1468.74549557</v>
      </c>
      <c r="X39" s="379">
        <v>1341.0937639099998</v>
      </c>
      <c r="Y39" s="379">
        <v>1291.7569543700001</v>
      </c>
      <c r="Z39" s="379">
        <v>1447.1662874799999</v>
      </c>
      <c r="AA39" s="379">
        <v>1503.33845256</v>
      </c>
      <c r="AB39" s="379">
        <v>1650.9110637599999</v>
      </c>
      <c r="AC39" s="379">
        <v>1394.06514705</v>
      </c>
      <c r="AD39" s="380">
        <v>1487.6400305600002</v>
      </c>
      <c r="AE39" s="379">
        <v>1294.9178391399998</v>
      </c>
      <c r="AF39" s="378">
        <v>1273.50658021</v>
      </c>
      <c r="AG39" s="378">
        <v>1368.7883023000002</v>
      </c>
      <c r="AH39" s="378">
        <v>1571.77560404</v>
      </c>
      <c r="AI39" s="378">
        <v>1523.8785222999998</v>
      </c>
      <c r="AJ39" s="378">
        <v>1583.1775378799998</v>
      </c>
      <c r="AK39" s="378">
        <v>1764.34995632</v>
      </c>
      <c r="AL39" s="378">
        <v>1703.3186625600001</v>
      </c>
      <c r="AM39" s="378">
        <v>1433.06693105</v>
      </c>
      <c r="AN39" s="378">
        <v>1772.99794608</v>
      </c>
      <c r="AO39" s="377">
        <v>1341.70474272</v>
      </c>
      <c r="AP39" s="418"/>
    </row>
    <row r="40" spans="2:42" ht="18.75" customHeight="1">
      <c r="B40" s="383" t="s">
        <v>441</v>
      </c>
      <c r="C40" s="381">
        <v>10222</v>
      </c>
      <c r="D40" s="381">
        <v>7579</v>
      </c>
      <c r="E40" s="381">
        <v>7339</v>
      </c>
      <c r="F40" s="381">
        <v>9883</v>
      </c>
      <c r="G40" s="381">
        <v>8592</v>
      </c>
      <c r="H40" s="379">
        <v>8986.8230519180015</v>
      </c>
      <c r="I40" s="379">
        <v>9655.5473069750005</v>
      </c>
      <c r="J40" s="379">
        <v>9947.7353721249983</v>
      </c>
      <c r="K40" s="379">
        <v>10179.528843307999</v>
      </c>
      <c r="L40" s="379">
        <v>11021.036637108999</v>
      </c>
      <c r="M40" s="378">
        <v>10106.07718523</v>
      </c>
      <c r="N40" s="378">
        <v>8352.6385785900002</v>
      </c>
      <c r="O40" s="378">
        <v>12789.630708750001</v>
      </c>
      <c r="P40" s="378">
        <v>14052.224943426001</v>
      </c>
      <c r="Q40" s="378">
        <v>14426.8033182574</v>
      </c>
      <c r="R40" s="378">
        <v>15186.856257850002</v>
      </c>
      <c r="S40" s="378">
        <v>13948.861018830003</v>
      </c>
      <c r="T40" s="378">
        <v>15527.645378584999</v>
      </c>
      <c r="U40" s="378">
        <v>16275.613985439</v>
      </c>
      <c r="V40" s="379">
        <v>14535.883876897999</v>
      </c>
      <c r="W40" s="379">
        <v>16598.648001391997</v>
      </c>
      <c r="X40" s="379">
        <v>15362.056848336</v>
      </c>
      <c r="Y40" s="379">
        <v>14660.0975397415</v>
      </c>
      <c r="Z40" s="379">
        <v>15966.682887749999</v>
      </c>
      <c r="AA40" s="379">
        <v>17751.830808360002</v>
      </c>
      <c r="AB40" s="379">
        <v>17464.160285400001</v>
      </c>
      <c r="AC40" s="379">
        <v>17634.933322760004</v>
      </c>
      <c r="AD40" s="380">
        <v>16568.21160305</v>
      </c>
      <c r="AE40" s="379">
        <v>17226.676871635998</v>
      </c>
      <c r="AF40" s="378">
        <v>17729.648567659999</v>
      </c>
      <c r="AG40" s="378">
        <v>18260.647408290002</v>
      </c>
      <c r="AH40" s="378">
        <v>17117.866236090002</v>
      </c>
      <c r="AI40" s="378">
        <v>18155.771003454804</v>
      </c>
      <c r="AJ40" s="378">
        <v>19922.140663279999</v>
      </c>
      <c r="AK40" s="378">
        <v>19254.883379848001</v>
      </c>
      <c r="AL40" s="378">
        <v>20145.547843300003</v>
      </c>
      <c r="AM40" s="378">
        <v>20326.278156889999</v>
      </c>
      <c r="AN40" s="378">
        <v>21916.247890549999</v>
      </c>
      <c r="AO40" s="377">
        <v>21092.2016713189</v>
      </c>
      <c r="AP40" s="418"/>
    </row>
    <row r="41" spans="2:42" ht="18.75" customHeight="1">
      <c r="B41" s="383" t="s">
        <v>440</v>
      </c>
      <c r="C41" s="382" t="s">
        <v>73</v>
      </c>
      <c r="D41" s="381">
        <v>589</v>
      </c>
      <c r="E41" s="381">
        <v>648</v>
      </c>
      <c r="F41" s="381">
        <v>969</v>
      </c>
      <c r="G41" s="381">
        <v>939</v>
      </c>
      <c r="H41" s="379">
        <v>1255.5737791900024</v>
      </c>
      <c r="I41" s="379">
        <v>1244.9626273399999</v>
      </c>
      <c r="J41" s="379">
        <v>1712.1970962799999</v>
      </c>
      <c r="K41" s="379">
        <v>2055.33158632</v>
      </c>
      <c r="L41" s="379">
        <v>2721.7425971900002</v>
      </c>
      <c r="M41" s="378">
        <v>2528.8173676700003</v>
      </c>
      <c r="N41" s="378">
        <v>1967.8004693400001</v>
      </c>
      <c r="O41" s="378">
        <v>3650.7532366400001</v>
      </c>
      <c r="P41" s="378">
        <v>5055.8152067299998</v>
      </c>
      <c r="Q41" s="378">
        <v>5856.6001084199997</v>
      </c>
      <c r="R41" s="378">
        <v>6097.2146439399994</v>
      </c>
      <c r="S41" s="378">
        <v>5362.44995105</v>
      </c>
      <c r="T41" s="378">
        <v>6282.2781829900005</v>
      </c>
      <c r="U41" s="378">
        <v>6525.2764203300003</v>
      </c>
      <c r="V41" s="379">
        <v>6892.3512394200006</v>
      </c>
      <c r="W41" s="379">
        <v>7762.3379980500004</v>
      </c>
      <c r="X41" s="379">
        <v>8941.8161385999992</v>
      </c>
      <c r="Y41" s="379">
        <v>10191.032770939999</v>
      </c>
      <c r="Z41" s="379">
        <v>11015.313890139996</v>
      </c>
      <c r="AA41" s="379">
        <v>14525.966681149999</v>
      </c>
      <c r="AB41" s="379">
        <v>14816.87994456</v>
      </c>
      <c r="AC41" s="379">
        <v>15028.208048139999</v>
      </c>
      <c r="AD41" s="380">
        <v>17336.910481630006</v>
      </c>
      <c r="AE41" s="379">
        <v>16144.249163949999</v>
      </c>
      <c r="AF41" s="378">
        <v>19346.019063510001</v>
      </c>
      <c r="AG41" s="378">
        <v>17031.697358379999</v>
      </c>
      <c r="AH41" s="378">
        <v>17765.298402010001</v>
      </c>
      <c r="AI41" s="378">
        <v>20776.393217239998</v>
      </c>
      <c r="AJ41" s="378">
        <v>22892.32483999</v>
      </c>
      <c r="AK41" s="378">
        <v>26050.84658999</v>
      </c>
      <c r="AL41" s="378">
        <v>28075.786245669999</v>
      </c>
      <c r="AM41" s="378">
        <v>30147.70568531</v>
      </c>
      <c r="AN41" s="378">
        <v>29996.209473499999</v>
      </c>
      <c r="AO41" s="377">
        <v>30563.960862120002</v>
      </c>
      <c r="AP41" s="418"/>
    </row>
    <row r="42" spans="2:42" ht="18.75" customHeight="1">
      <c r="B42" s="383" t="s">
        <v>439</v>
      </c>
      <c r="C42" s="382" t="s">
        <v>73</v>
      </c>
      <c r="D42" s="381">
        <v>1858</v>
      </c>
      <c r="E42" s="381">
        <v>1223</v>
      </c>
      <c r="F42" s="381">
        <v>2349</v>
      </c>
      <c r="G42" s="381">
        <v>3038</v>
      </c>
      <c r="H42" s="379">
        <v>3105.5707794900004</v>
      </c>
      <c r="I42" s="379">
        <v>3053.34246798</v>
      </c>
      <c r="J42" s="379">
        <v>3259.5619490100007</v>
      </c>
      <c r="K42" s="379">
        <v>3322.2508180900008</v>
      </c>
      <c r="L42" s="379">
        <v>3691.2347619999996</v>
      </c>
      <c r="M42" s="378">
        <v>2616.8786033200004</v>
      </c>
      <c r="N42" s="378">
        <v>1543.6819806899998</v>
      </c>
      <c r="O42" s="378">
        <v>2664.5259999999998</v>
      </c>
      <c r="P42" s="378">
        <v>3510.1981621599989</v>
      </c>
      <c r="Q42" s="378">
        <v>3816.3262353199998</v>
      </c>
      <c r="R42" s="378">
        <v>4845.2887071199993</v>
      </c>
      <c r="S42" s="378">
        <v>4409.5478383299987</v>
      </c>
      <c r="T42" s="378">
        <v>3814.5536432600002</v>
      </c>
      <c r="U42" s="378">
        <v>4396.1373526500001</v>
      </c>
      <c r="V42" s="379">
        <v>3413.4607077200003</v>
      </c>
      <c r="W42" s="379">
        <v>4082.8647063499993</v>
      </c>
      <c r="X42" s="379">
        <v>4638.1705695699993</v>
      </c>
      <c r="Y42" s="379">
        <v>4726.312772790001</v>
      </c>
      <c r="Z42" s="379">
        <v>4599.5376072399995</v>
      </c>
      <c r="AA42" s="379">
        <v>5182.5375581100006</v>
      </c>
      <c r="AB42" s="379">
        <v>5068.8854940299989</v>
      </c>
      <c r="AC42" s="379">
        <v>5131.5170915099998</v>
      </c>
      <c r="AD42" s="380">
        <v>5798.1653547700007</v>
      </c>
      <c r="AE42" s="379">
        <v>4916.9833558800001</v>
      </c>
      <c r="AF42" s="378">
        <v>4458.8739072899998</v>
      </c>
      <c r="AG42" s="378">
        <v>5023.3691087299994</v>
      </c>
      <c r="AH42" s="378">
        <v>3886.7591538799998</v>
      </c>
      <c r="AI42" s="378">
        <v>4705.1057619599997</v>
      </c>
      <c r="AJ42" s="378">
        <v>4839.5536139200003</v>
      </c>
      <c r="AK42" s="378">
        <v>4967.9035527599999</v>
      </c>
      <c r="AL42" s="378">
        <v>5004.5624373800001</v>
      </c>
      <c r="AM42" s="378">
        <v>5243.8104017700007</v>
      </c>
      <c r="AN42" s="378">
        <v>4570.0931682699993</v>
      </c>
      <c r="AO42" s="377">
        <v>4459.2036615400002</v>
      </c>
      <c r="AP42" s="418"/>
    </row>
    <row r="43" spans="2:42" ht="18.75" customHeight="1" thickBot="1">
      <c r="B43" s="376" t="s">
        <v>438</v>
      </c>
      <c r="C43" s="375" t="s">
        <v>73</v>
      </c>
      <c r="D43" s="374">
        <v>1201</v>
      </c>
      <c r="E43" s="374">
        <v>561</v>
      </c>
      <c r="F43" s="374">
        <v>794</v>
      </c>
      <c r="G43" s="374">
        <v>820</v>
      </c>
      <c r="H43" s="372">
        <v>762.80614476999995</v>
      </c>
      <c r="I43" s="372">
        <v>843.08548370000017</v>
      </c>
      <c r="J43" s="372">
        <v>931.96336207000002</v>
      </c>
      <c r="K43" s="372">
        <v>904.09259518999988</v>
      </c>
      <c r="L43" s="372">
        <v>1058.25070312</v>
      </c>
      <c r="M43" s="371">
        <v>767.75518912999996</v>
      </c>
      <c r="N43" s="371">
        <v>161.49836508999999</v>
      </c>
      <c r="O43" s="371">
        <v>295.5496</v>
      </c>
      <c r="P43" s="371">
        <v>386.57043419000001</v>
      </c>
      <c r="Q43" s="371">
        <v>454.17508742999996</v>
      </c>
      <c r="R43" s="371">
        <v>455.35705688999997</v>
      </c>
      <c r="S43" s="371">
        <v>443.1175993299999</v>
      </c>
      <c r="T43" s="371">
        <v>350.42461374999993</v>
      </c>
      <c r="U43" s="371">
        <v>348.92817615999996</v>
      </c>
      <c r="V43" s="372">
        <v>346.23032635999994</v>
      </c>
      <c r="W43" s="372">
        <v>348.02526803000001</v>
      </c>
      <c r="X43" s="372">
        <v>340.06432198000005</v>
      </c>
      <c r="Y43" s="372">
        <v>434.73525459999996</v>
      </c>
      <c r="Z43" s="372">
        <v>427.50985871</v>
      </c>
      <c r="AA43" s="372">
        <v>504.43436052000004</v>
      </c>
      <c r="AB43" s="372">
        <v>484.46128278000003</v>
      </c>
      <c r="AC43" s="372">
        <v>419.94384411999999</v>
      </c>
      <c r="AD43" s="373">
        <v>422.27940562999999</v>
      </c>
      <c r="AE43" s="372">
        <v>663.34897011999988</v>
      </c>
      <c r="AF43" s="371">
        <v>482.35735909000005</v>
      </c>
      <c r="AG43" s="371">
        <v>488.42092579000001</v>
      </c>
      <c r="AH43" s="371">
        <v>509.93921839000001</v>
      </c>
      <c r="AI43" s="371">
        <v>474.48611257000005</v>
      </c>
      <c r="AJ43" s="371">
        <v>502.33740244000001</v>
      </c>
      <c r="AK43" s="371">
        <v>520.87756691000004</v>
      </c>
      <c r="AL43" s="371">
        <v>609.21052158999998</v>
      </c>
      <c r="AM43" s="371">
        <v>604.53263138</v>
      </c>
      <c r="AN43" s="371">
        <v>723.50653093999995</v>
      </c>
      <c r="AO43" s="370">
        <v>608.06119377000005</v>
      </c>
      <c r="AP43" s="418"/>
    </row>
    <row r="44" spans="2:42" ht="15" thickTop="1">
      <c r="B44" s="3630" t="s">
        <v>437</v>
      </c>
      <c r="C44" s="3630"/>
      <c r="D44" s="3630"/>
      <c r="E44" s="3630"/>
      <c r="F44" s="3630"/>
      <c r="G44" s="3630"/>
      <c r="H44" s="3630"/>
      <c r="I44" s="3630"/>
      <c r="J44" s="3630"/>
      <c r="K44" s="3630"/>
      <c r="L44" s="3630"/>
    </row>
    <row r="45" spans="2:42">
      <c r="B45" s="369" t="s">
        <v>436</v>
      </c>
      <c r="C45" s="368"/>
      <c r="D45" s="368"/>
      <c r="E45" s="368"/>
      <c r="F45" s="368"/>
      <c r="G45" s="368"/>
      <c r="H45" s="368"/>
      <c r="I45" s="368"/>
      <c r="J45" s="368"/>
      <c r="K45" s="368"/>
      <c r="L45" s="368"/>
    </row>
  </sheetData>
  <mergeCells count="15">
    <mergeCell ref="B2:AO2"/>
    <mergeCell ref="B3:AO3"/>
    <mergeCell ref="B5:B8"/>
    <mergeCell ref="C5:AO5"/>
    <mergeCell ref="C6:AO6"/>
    <mergeCell ref="D7:O7"/>
    <mergeCell ref="P7:AA7"/>
    <mergeCell ref="AB7:AO7"/>
    <mergeCell ref="B44:L44"/>
    <mergeCell ref="B25:B28"/>
    <mergeCell ref="C25:AO25"/>
    <mergeCell ref="C26:AO26"/>
    <mergeCell ref="D27:O27"/>
    <mergeCell ref="P27:AA27"/>
    <mergeCell ref="AB27:AO27"/>
  </mergeCells>
  <pageMargins left="0.51181102362204722" right="0.39370078740157483" top="0.74803149606299213" bottom="0.74803149606299213" header="0.31496062992125984" footer="0.31496062992125984"/>
  <pageSetup paperSize="9" scale="43"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D158"/>
  <sheetViews>
    <sheetView showGridLines="0" view="pageBreakPreview" topLeftCell="A16" zoomScale="90" zoomScaleNormal="100" zoomScaleSheetLayoutView="90" workbookViewId="0">
      <pane xSplit="17" topLeftCell="AR1" activePane="topRight" state="frozen"/>
      <selection activeCell="E14" sqref="E14"/>
      <selection pane="topRight" activeCell="BA31" sqref="BA31"/>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bestFit="1" customWidth="1"/>
    <col min="19" max="19" width="7.44140625" bestFit="1" customWidth="1"/>
    <col min="20" max="21" width="7.109375" bestFit="1" customWidth="1"/>
    <col min="22" max="22" width="7.33203125" bestFit="1" customWidth="1"/>
    <col min="23" max="23" width="7.33203125" customWidth="1"/>
    <col min="24" max="28" width="7.88671875" customWidth="1"/>
    <col min="29" max="29" width="7.5546875" customWidth="1"/>
    <col min="30" max="30" width="8.109375" customWidth="1"/>
    <col min="31" max="33" width="8.44140625" customWidth="1"/>
    <col min="34" max="34" width="11.44140625" bestFit="1" customWidth="1"/>
    <col min="35" max="35" width="8.44140625" customWidth="1"/>
    <col min="39" max="42" width="10.109375" customWidth="1"/>
    <col min="43" max="43" width="10.109375" style="286" customWidth="1"/>
    <col min="44" max="54" width="10.109375" style="287" customWidth="1"/>
    <col min="55" max="55" width="9.33203125" customWidth="1"/>
  </cols>
  <sheetData>
    <row r="1" spans="1:82">
      <c r="AP1" s="287"/>
      <c r="AQ1" s="287"/>
    </row>
    <row r="2" spans="1:82" ht="15.6">
      <c r="A2" s="3645" t="s">
        <v>423</v>
      </c>
      <c r="B2" s="3645"/>
      <c r="C2" s="3645"/>
      <c r="D2" s="3645"/>
      <c r="E2" s="3645"/>
      <c r="F2" s="3645"/>
      <c r="G2" s="3645"/>
      <c r="H2" s="3645"/>
      <c r="I2" s="3645"/>
      <c r="J2" s="3645"/>
      <c r="K2" s="3645"/>
      <c r="L2" s="3645"/>
      <c r="M2" s="3645"/>
      <c r="N2" s="3645"/>
      <c r="O2" s="3645"/>
      <c r="P2" s="3645"/>
      <c r="Q2" s="3645"/>
      <c r="R2" s="3645"/>
      <c r="S2" s="3645"/>
      <c r="T2" s="3645"/>
      <c r="U2" s="3645"/>
      <c r="V2" s="3645"/>
      <c r="W2" s="3645"/>
      <c r="X2" s="3645"/>
      <c r="Y2" s="3645"/>
      <c r="Z2" s="3645"/>
      <c r="AA2" s="3645"/>
      <c r="AB2" s="3645"/>
      <c r="AC2" s="3645"/>
      <c r="AD2" s="3645"/>
      <c r="AE2" s="3645"/>
      <c r="AF2" s="3645"/>
      <c r="AG2" s="3645"/>
      <c r="AH2" s="3645"/>
      <c r="AI2" s="3645"/>
      <c r="AJ2" s="3645"/>
      <c r="AK2" s="3645"/>
      <c r="AL2" s="3645"/>
      <c r="AM2" s="3645"/>
      <c r="AN2" s="3645"/>
      <c r="AO2" s="3645"/>
      <c r="AP2" s="3645"/>
      <c r="AQ2" s="3645"/>
      <c r="AR2" s="3645"/>
      <c r="AS2" s="3645"/>
      <c r="AT2" s="3645"/>
      <c r="AU2" s="3645"/>
      <c r="AV2" s="3645"/>
      <c r="AW2" s="3645"/>
      <c r="AX2" s="3645"/>
      <c r="AY2" s="3645"/>
      <c r="AZ2" s="3645"/>
      <c r="BA2" s="3645"/>
      <c r="BB2" s="3645"/>
      <c r="BC2" s="3645"/>
    </row>
    <row r="3" spans="1:82" ht="15" thickBot="1">
      <c r="A3" s="3644" t="s">
        <v>416</v>
      </c>
      <c r="B3" s="3644"/>
      <c r="C3" s="3644"/>
      <c r="D3" s="3644"/>
      <c r="E3" s="3644"/>
      <c r="F3" s="3644"/>
      <c r="G3" s="3644"/>
      <c r="H3" s="3644"/>
      <c r="I3" s="3644"/>
      <c r="J3" s="3644"/>
      <c r="K3" s="3644"/>
      <c r="L3" s="3644"/>
      <c r="M3" s="3644"/>
      <c r="N3" s="3644"/>
      <c r="O3" s="3644"/>
      <c r="P3" s="3644"/>
      <c r="Q3" s="3644"/>
      <c r="R3" s="3644"/>
      <c r="S3" s="3644"/>
      <c r="T3" s="3644"/>
      <c r="U3" s="3644"/>
      <c r="V3" s="3644"/>
      <c r="W3" s="3644"/>
      <c r="X3" s="3644"/>
      <c r="Y3" s="3644"/>
      <c r="Z3" s="3644"/>
      <c r="AA3" s="3644"/>
      <c r="AB3" s="3644"/>
      <c r="AC3" s="3644"/>
      <c r="AD3" s="3644"/>
      <c r="AE3" s="3644"/>
      <c r="AF3" s="3644"/>
      <c r="AG3" s="3644"/>
      <c r="AH3" s="3644"/>
      <c r="AI3" s="3644"/>
      <c r="AJ3" s="3644"/>
      <c r="AK3" s="3644"/>
      <c r="AL3" s="3644"/>
      <c r="AM3" s="3644"/>
      <c r="AN3" s="3644"/>
      <c r="AO3" s="3644"/>
      <c r="AP3" s="3644"/>
      <c r="AQ3" s="3644"/>
      <c r="AR3" s="3644"/>
      <c r="AS3" s="3644"/>
      <c r="AT3" s="3644"/>
      <c r="AU3" s="3644"/>
      <c r="AV3" s="3644"/>
      <c r="AW3" s="3644"/>
      <c r="AX3" s="3644"/>
      <c r="AY3" s="3644"/>
      <c r="AZ3" s="3644"/>
      <c r="BA3" s="3644"/>
      <c r="BB3" s="3644"/>
      <c r="BC3" s="3644"/>
    </row>
    <row r="4" spans="1:82" ht="16.2" thickTop="1">
      <c r="A4" s="3647" t="s">
        <v>141</v>
      </c>
      <c r="B4" s="3649">
        <v>2019</v>
      </c>
      <c r="C4" s="3649"/>
      <c r="D4" s="3649"/>
      <c r="E4" s="3649"/>
      <c r="F4" s="3649"/>
      <c r="G4" s="3649"/>
      <c r="H4" s="3649"/>
      <c r="I4" s="3649"/>
      <c r="J4" s="3649"/>
      <c r="K4" s="3649"/>
      <c r="L4" s="3649">
        <v>2020</v>
      </c>
      <c r="M4" s="3649"/>
      <c r="N4" s="3649"/>
      <c r="O4" s="3649"/>
      <c r="P4" s="3649"/>
      <c r="Q4" s="3649"/>
      <c r="R4" s="3649"/>
      <c r="S4" s="3649"/>
      <c r="T4" s="3649"/>
      <c r="U4" s="3649"/>
      <c r="V4" s="3649"/>
      <c r="W4" s="3649"/>
      <c r="X4" s="3653">
        <v>2021</v>
      </c>
      <c r="Y4" s="3654"/>
      <c r="Z4" s="3654"/>
      <c r="AA4" s="3654"/>
      <c r="AB4" s="3654"/>
      <c r="AC4" s="3654"/>
      <c r="AD4" s="3654"/>
      <c r="AE4" s="3654"/>
      <c r="AF4" s="3654"/>
      <c r="AG4" s="3654"/>
      <c r="AH4" s="3654"/>
      <c r="AI4" s="3655"/>
      <c r="AJ4" s="3653">
        <v>2022</v>
      </c>
      <c r="AK4" s="3654"/>
      <c r="AL4" s="3654"/>
      <c r="AM4" s="3654"/>
      <c r="AN4" s="3654"/>
      <c r="AO4" s="3654"/>
      <c r="AP4" s="3654"/>
      <c r="AQ4" s="3654"/>
      <c r="AR4" s="3654"/>
      <c r="AS4" s="3654"/>
      <c r="AT4" s="3654"/>
      <c r="AU4" s="3655"/>
      <c r="AV4" s="3653">
        <v>2023</v>
      </c>
      <c r="AW4" s="3654"/>
      <c r="AX4" s="3654"/>
      <c r="AY4" s="3654"/>
      <c r="AZ4" s="3654"/>
      <c r="BA4" s="3654"/>
      <c r="BB4" s="3654"/>
      <c r="BC4" s="3656"/>
    </row>
    <row r="5" spans="1:82">
      <c r="A5" s="3648"/>
      <c r="B5" s="3650" t="s">
        <v>140</v>
      </c>
      <c r="C5" s="3650"/>
      <c r="D5" s="3650"/>
      <c r="E5" s="3650"/>
      <c r="F5" s="3650"/>
      <c r="G5" s="3650"/>
      <c r="H5" s="3650"/>
      <c r="I5" s="3650"/>
      <c r="J5" s="3650"/>
      <c r="K5" s="3650"/>
      <c r="L5" s="3650"/>
      <c r="M5" s="3650"/>
      <c r="N5" s="3650"/>
      <c r="O5" s="3650"/>
      <c r="P5" s="3650"/>
      <c r="Q5" s="3650"/>
      <c r="R5" s="3650"/>
      <c r="S5" s="3650"/>
      <c r="T5" s="3650"/>
      <c r="U5" s="3650"/>
      <c r="V5" s="3650"/>
      <c r="W5" s="3650"/>
      <c r="X5" s="3650"/>
      <c r="Y5" s="3650"/>
      <c r="Z5" s="3650"/>
      <c r="AA5" s="3650"/>
      <c r="AB5" s="3650"/>
      <c r="AC5" s="3650"/>
      <c r="AD5" s="3650"/>
      <c r="AE5" s="3650"/>
      <c r="AF5" s="3650"/>
      <c r="AG5" s="3650"/>
      <c r="AH5" s="3650"/>
      <c r="AI5" s="3650"/>
      <c r="AJ5" s="3650"/>
      <c r="AK5" s="3650"/>
      <c r="AL5" s="3650"/>
      <c r="AM5" s="3650"/>
      <c r="AN5" s="3651"/>
      <c r="AO5" s="3651"/>
      <c r="AP5" s="3651"/>
      <c r="AQ5" s="3651"/>
      <c r="AR5" s="3651"/>
      <c r="AS5" s="3651"/>
      <c r="AT5" s="3651"/>
      <c r="AU5" s="3651"/>
      <c r="AV5" s="3651"/>
      <c r="AW5" s="3651"/>
      <c r="AX5" s="3651"/>
      <c r="AY5" s="3651"/>
      <c r="AZ5" s="3651"/>
      <c r="BA5" s="3651"/>
      <c r="BB5" s="3651"/>
      <c r="BC5" s="3652"/>
    </row>
    <row r="6" spans="1:82" ht="24" customHeight="1">
      <c r="A6" s="3648"/>
      <c r="B6" s="294" t="s">
        <v>142</v>
      </c>
      <c r="C6" s="294" t="s">
        <v>143</v>
      </c>
      <c r="D6" s="294" t="s">
        <v>144</v>
      </c>
      <c r="E6" s="294" t="s">
        <v>147</v>
      </c>
      <c r="F6" s="294" t="s">
        <v>148</v>
      </c>
      <c r="G6" s="294" t="s">
        <v>145</v>
      </c>
      <c r="H6" s="294" t="s">
        <v>146</v>
      </c>
      <c r="I6" s="294" t="s">
        <v>164</v>
      </c>
      <c r="J6" s="294" t="s">
        <v>168</v>
      </c>
      <c r="K6" s="294" t="s">
        <v>170</v>
      </c>
      <c r="L6" s="294" t="s">
        <v>171</v>
      </c>
      <c r="M6" s="294" t="s">
        <v>172</v>
      </c>
      <c r="N6" s="294" t="s">
        <v>142</v>
      </c>
      <c r="O6" s="294" t="s">
        <v>143</v>
      </c>
      <c r="P6" s="294" t="s">
        <v>144</v>
      </c>
      <c r="Q6" s="294" t="s">
        <v>147</v>
      </c>
      <c r="R6" s="294" t="s">
        <v>148</v>
      </c>
      <c r="S6" s="294" t="s">
        <v>145</v>
      </c>
      <c r="T6" s="294" t="s">
        <v>146</v>
      </c>
      <c r="U6" s="295" t="s">
        <v>164</v>
      </c>
      <c r="V6" s="295" t="s">
        <v>168</v>
      </c>
      <c r="W6" s="295" t="s">
        <v>170</v>
      </c>
      <c r="X6" s="295" t="s">
        <v>171</v>
      </c>
      <c r="Y6" s="295" t="s">
        <v>172</v>
      </c>
      <c r="Z6" s="295" t="s">
        <v>142</v>
      </c>
      <c r="AA6" s="295" t="s">
        <v>143</v>
      </c>
      <c r="AB6" s="295" t="s">
        <v>144</v>
      </c>
      <c r="AC6" s="295" t="s">
        <v>147</v>
      </c>
      <c r="AD6" s="295" t="s">
        <v>148</v>
      </c>
      <c r="AE6" s="295" t="s">
        <v>145</v>
      </c>
      <c r="AF6" s="295" t="s">
        <v>146</v>
      </c>
      <c r="AG6" s="295" t="s">
        <v>164</v>
      </c>
      <c r="AH6" s="295" t="s">
        <v>168</v>
      </c>
      <c r="AI6" s="295" t="s">
        <v>170</v>
      </c>
      <c r="AJ6" s="295" t="s">
        <v>171</v>
      </c>
      <c r="AK6" s="295" t="s">
        <v>172</v>
      </c>
      <c r="AL6" s="295" t="s">
        <v>142</v>
      </c>
      <c r="AM6" s="294" t="s">
        <v>143</v>
      </c>
      <c r="AN6" s="294" t="s">
        <v>144</v>
      </c>
      <c r="AO6" s="294" t="s">
        <v>419</v>
      </c>
      <c r="AP6" s="295" t="s">
        <v>422</v>
      </c>
      <c r="AQ6" s="294" t="s">
        <v>145</v>
      </c>
      <c r="AR6" s="294" t="s">
        <v>146</v>
      </c>
      <c r="AS6" s="294" t="s">
        <v>164</v>
      </c>
      <c r="AT6" s="294" t="s">
        <v>168</v>
      </c>
      <c r="AU6" s="294" t="s">
        <v>170</v>
      </c>
      <c r="AV6" s="294" t="s">
        <v>171</v>
      </c>
      <c r="AW6" s="295" t="s">
        <v>172</v>
      </c>
      <c r="AX6" s="295" t="s">
        <v>142</v>
      </c>
      <c r="AY6" s="295" t="s">
        <v>143</v>
      </c>
      <c r="AZ6" s="295" t="s">
        <v>144</v>
      </c>
      <c r="BA6" s="295" t="s">
        <v>419</v>
      </c>
      <c r="BB6" s="295" t="s">
        <v>422</v>
      </c>
      <c r="BC6" s="296" t="s">
        <v>145</v>
      </c>
    </row>
    <row r="7" spans="1:82" ht="23.1" customHeight="1">
      <c r="A7" s="96" t="s">
        <v>405</v>
      </c>
      <c r="B7" s="97">
        <v>4.4400000000000004</v>
      </c>
      <c r="C7" s="97">
        <v>5.29</v>
      </c>
      <c r="D7" s="97">
        <v>6.16</v>
      </c>
      <c r="E7" s="97">
        <v>6.02</v>
      </c>
      <c r="F7" s="97">
        <v>6.95</v>
      </c>
      <c r="G7" s="97">
        <v>6.16</v>
      </c>
      <c r="H7" s="97">
        <v>6.21</v>
      </c>
      <c r="I7" s="97">
        <v>5.76</v>
      </c>
      <c r="J7" s="97">
        <v>6.55</v>
      </c>
      <c r="K7" s="97">
        <v>6.82</v>
      </c>
      <c r="L7" s="116">
        <v>6.87</v>
      </c>
      <c r="M7" s="116">
        <v>6.7</v>
      </c>
      <c r="N7" s="97">
        <v>6.74</v>
      </c>
      <c r="O7" s="97">
        <v>5.83</v>
      </c>
      <c r="P7" s="97">
        <v>4.54</v>
      </c>
      <c r="Q7" s="97">
        <v>4.78</v>
      </c>
      <c r="R7" s="98">
        <v>3.49</v>
      </c>
      <c r="S7" s="98">
        <v>4.5199999999999996</v>
      </c>
      <c r="T7" s="97">
        <v>3.79</v>
      </c>
      <c r="U7" s="98">
        <v>4.05</v>
      </c>
      <c r="V7" s="98">
        <v>2.93</v>
      </c>
      <c r="W7" s="98">
        <v>3.56</v>
      </c>
      <c r="X7" s="98">
        <v>2.7</v>
      </c>
      <c r="Y7" s="98">
        <v>3.03</v>
      </c>
      <c r="Z7" s="98">
        <v>3.1</v>
      </c>
      <c r="AA7" s="98">
        <v>3.65</v>
      </c>
      <c r="AB7" s="98">
        <v>4.1900000000000004</v>
      </c>
      <c r="AC7" s="98">
        <v>4.1900000000000004</v>
      </c>
      <c r="AD7" s="98">
        <v>4.3499999999999996</v>
      </c>
      <c r="AE7" s="98">
        <v>3.49</v>
      </c>
      <c r="AF7" s="98">
        <v>4.24</v>
      </c>
      <c r="AG7" s="98">
        <v>6.04</v>
      </c>
      <c r="AH7" s="98">
        <v>7.11</v>
      </c>
      <c r="AI7" s="98">
        <v>5.65</v>
      </c>
      <c r="AJ7" s="98">
        <v>6.24</v>
      </c>
      <c r="AK7" s="98">
        <v>7.14</v>
      </c>
      <c r="AL7" s="98">
        <v>7.28</v>
      </c>
      <c r="AM7" s="262">
        <v>7.87</v>
      </c>
      <c r="AN7" s="262">
        <v>8.56</v>
      </c>
      <c r="AO7" s="262">
        <v>8.08</v>
      </c>
      <c r="AP7" s="283">
        <v>8.26</v>
      </c>
      <c r="AQ7" s="262">
        <v>8.64</v>
      </c>
      <c r="AR7" s="262">
        <v>8.5</v>
      </c>
      <c r="AS7" s="262">
        <v>8.08</v>
      </c>
      <c r="AT7" s="262">
        <v>7.38</v>
      </c>
      <c r="AU7" s="262">
        <v>7.26</v>
      </c>
      <c r="AV7" s="262">
        <v>7.88</v>
      </c>
      <c r="AW7" s="283">
        <v>7.44</v>
      </c>
      <c r="AX7" s="283">
        <v>7.76</v>
      </c>
      <c r="AY7" s="283">
        <v>7.41</v>
      </c>
      <c r="AZ7" s="283">
        <v>6.83</v>
      </c>
      <c r="BA7" s="283">
        <v>7.44</v>
      </c>
      <c r="BB7" s="283">
        <v>7.52</v>
      </c>
      <c r="BC7" s="367">
        <v>8.19</v>
      </c>
    </row>
    <row r="8" spans="1:82" ht="33.75" customHeight="1">
      <c r="A8" s="130" t="s">
        <v>411</v>
      </c>
      <c r="B8" s="97">
        <v>0.57999999999999996</v>
      </c>
      <c r="C8" s="97">
        <v>1.19</v>
      </c>
      <c r="D8" s="97">
        <v>1.1399999999999999</v>
      </c>
      <c r="E8" s="97">
        <v>0.64</v>
      </c>
      <c r="F8" s="97">
        <v>2.58</v>
      </c>
      <c r="G8" s="97">
        <v>-0.15</v>
      </c>
      <c r="H8" s="97">
        <v>0.68</v>
      </c>
      <c r="I8" s="97">
        <v>0.2</v>
      </c>
      <c r="J8" s="97">
        <v>-0.23</v>
      </c>
      <c r="K8" s="97">
        <v>-0.1</v>
      </c>
      <c r="L8" s="116">
        <v>0.28999999999999998</v>
      </c>
      <c r="M8" s="116">
        <v>-0.27</v>
      </c>
      <c r="N8" s="97">
        <v>0.62</v>
      </c>
      <c r="O8" s="97">
        <v>0.34</v>
      </c>
      <c r="P8" s="97">
        <v>-0.1</v>
      </c>
      <c r="Q8" s="97">
        <v>0.86</v>
      </c>
      <c r="R8" s="98">
        <v>1.33</v>
      </c>
      <c r="S8" s="98">
        <v>0.84</v>
      </c>
      <c r="T8" s="97">
        <v>-0.03</v>
      </c>
      <c r="U8" s="98">
        <v>0.44</v>
      </c>
      <c r="V8" s="98">
        <v>-1.3</v>
      </c>
      <c r="W8" s="98">
        <v>0.51</v>
      </c>
      <c r="X8" s="98">
        <v>-0.55000000000000004</v>
      </c>
      <c r="Y8" s="98">
        <v>0.05</v>
      </c>
      <c r="Z8" s="98">
        <v>0.69</v>
      </c>
      <c r="AA8" s="98">
        <v>0.87</v>
      </c>
      <c r="AB8" s="98">
        <v>0.43</v>
      </c>
      <c r="AC8" s="98">
        <v>0.85</v>
      </c>
      <c r="AD8" s="98">
        <v>1.49</v>
      </c>
      <c r="AE8" s="98">
        <v>0.01</v>
      </c>
      <c r="AF8" s="98">
        <v>0.7</v>
      </c>
      <c r="AG8" s="98">
        <v>2.1800000000000002</v>
      </c>
      <c r="AH8" s="98">
        <v>0.38</v>
      </c>
      <c r="AI8" s="98">
        <v>-0.86</v>
      </c>
      <c r="AJ8" s="98">
        <v>0.01</v>
      </c>
      <c r="AK8" s="98">
        <v>1.1599999999999999</v>
      </c>
      <c r="AL8" s="98">
        <v>0.81</v>
      </c>
      <c r="AM8" s="262">
        <v>1.43</v>
      </c>
      <c r="AN8" s="262">
        <v>1.07</v>
      </c>
      <c r="AO8" s="262">
        <v>0.41</v>
      </c>
      <c r="AP8" s="283">
        <v>1.66</v>
      </c>
      <c r="AQ8" s="262">
        <v>0.36</v>
      </c>
      <c r="AR8" s="262">
        <v>0.56000000000000005</v>
      </c>
      <c r="AS8" s="262">
        <v>1.79</v>
      </c>
      <c r="AT8" s="262">
        <v>-0.96</v>
      </c>
      <c r="AU8" s="262">
        <v>-0.96</v>
      </c>
      <c r="AV8" s="262">
        <v>0.57999999999999996</v>
      </c>
      <c r="AW8" s="283">
        <v>0.48</v>
      </c>
      <c r="AX8" s="283">
        <v>1.1200000000000001</v>
      </c>
      <c r="AY8" s="283">
        <v>1.0900000000000001</v>
      </c>
      <c r="AZ8" s="283">
        <v>0.53</v>
      </c>
      <c r="BA8" s="283">
        <v>0.99</v>
      </c>
      <c r="BB8" s="283">
        <v>1.74</v>
      </c>
      <c r="BC8" s="367">
        <v>0.98</v>
      </c>
    </row>
    <row r="9" spans="1:82" ht="23.1" customHeight="1">
      <c r="A9" s="99" t="s">
        <v>406</v>
      </c>
      <c r="B9" s="97">
        <v>1.35</v>
      </c>
      <c r="C9" s="97">
        <v>1.54</v>
      </c>
      <c r="D9" s="97">
        <v>2.52</v>
      </c>
      <c r="E9" s="97">
        <v>1.4</v>
      </c>
      <c r="F9" s="97">
        <v>3.1</v>
      </c>
      <c r="G9" s="97">
        <v>-0.34</v>
      </c>
      <c r="H9" s="97">
        <v>1.6</v>
      </c>
      <c r="I9" s="97">
        <v>0.08</v>
      </c>
      <c r="J9" s="97">
        <v>-0.56999999999999995</v>
      </c>
      <c r="K9" s="97">
        <v>-0.38</v>
      </c>
      <c r="L9" s="116">
        <v>-0.6</v>
      </c>
      <c r="M9" s="116">
        <v>-0.66</v>
      </c>
      <c r="N9" s="97">
        <v>1.68</v>
      </c>
      <c r="O9" s="97">
        <v>0.59</v>
      </c>
      <c r="P9" s="97">
        <v>-0.55000000000000004</v>
      </c>
      <c r="Q9" s="97">
        <v>1.71</v>
      </c>
      <c r="R9" s="98">
        <v>2.76</v>
      </c>
      <c r="S9" s="98">
        <v>1.1100000000000001</v>
      </c>
      <c r="T9" s="97">
        <v>0.26</v>
      </c>
      <c r="U9" s="98">
        <v>0.3</v>
      </c>
      <c r="V9" s="98">
        <v>-1.04</v>
      </c>
      <c r="W9" s="98">
        <v>-1.29</v>
      </c>
      <c r="X9" s="98">
        <v>-1.8</v>
      </c>
      <c r="Y9" s="98">
        <v>0.1</v>
      </c>
      <c r="Z9" s="98">
        <v>1.37</v>
      </c>
      <c r="AA9" s="98">
        <v>1.79</v>
      </c>
      <c r="AB9" s="98">
        <v>0.88</v>
      </c>
      <c r="AC9" s="98">
        <v>1.31</v>
      </c>
      <c r="AD9" s="98">
        <v>0.87</v>
      </c>
      <c r="AE9" s="98">
        <v>-0.15</v>
      </c>
      <c r="AF9" s="98">
        <v>1.3</v>
      </c>
      <c r="AG9" s="98">
        <v>2.0499999999999998</v>
      </c>
      <c r="AH9" s="98">
        <v>-0.2</v>
      </c>
      <c r="AI9" s="98">
        <v>-1.99</v>
      </c>
      <c r="AJ9" s="98">
        <v>-0.86</v>
      </c>
      <c r="AK9" s="98">
        <v>1.53</v>
      </c>
      <c r="AL9" s="98">
        <v>1.26</v>
      </c>
      <c r="AM9" s="262">
        <v>1.53</v>
      </c>
      <c r="AN9" s="262">
        <v>1.17</v>
      </c>
      <c r="AO9" s="262">
        <v>0.8</v>
      </c>
      <c r="AP9" s="283">
        <v>1.07</v>
      </c>
      <c r="AQ9" s="262">
        <v>0.84</v>
      </c>
      <c r="AR9" s="262">
        <v>1.19</v>
      </c>
      <c r="AS9" s="262">
        <v>1.42</v>
      </c>
      <c r="AT9" s="262">
        <v>-2.2400000000000002</v>
      </c>
      <c r="AU9" s="262">
        <v>-2.19</v>
      </c>
      <c r="AV9" s="262">
        <v>-0.32</v>
      </c>
      <c r="AW9" s="283">
        <v>1.06</v>
      </c>
      <c r="AX9" s="283">
        <v>2.5099999999999998</v>
      </c>
      <c r="AY9" s="283">
        <v>0.21</v>
      </c>
      <c r="AZ9" s="283">
        <v>1.28</v>
      </c>
      <c r="BA9" s="283">
        <v>2.4500000000000002</v>
      </c>
      <c r="BB9" s="283">
        <v>2.5499999999999998</v>
      </c>
      <c r="BC9" s="367">
        <v>1.57</v>
      </c>
    </row>
    <row r="10" spans="1:82" ht="23.1" customHeight="1">
      <c r="A10" s="99" t="s">
        <v>407</v>
      </c>
      <c r="B10" s="97">
        <v>-0.02</v>
      </c>
      <c r="C10" s="97">
        <v>0.93</v>
      </c>
      <c r="D10" s="97">
        <v>0.06</v>
      </c>
      <c r="E10" s="97">
        <v>0.04</v>
      </c>
      <c r="F10" s="97">
        <v>2.1800000000000002</v>
      </c>
      <c r="G10" s="97">
        <v>-0.01</v>
      </c>
      <c r="H10" s="97">
        <v>-0.03</v>
      </c>
      <c r="I10" s="97">
        <v>0.28000000000000003</v>
      </c>
      <c r="J10" s="97">
        <v>-0.04</v>
      </c>
      <c r="K10" s="97">
        <v>0.11</v>
      </c>
      <c r="L10" s="116">
        <v>1</v>
      </c>
      <c r="M10" s="116">
        <v>0.04</v>
      </c>
      <c r="N10" s="97">
        <v>-0.21</v>
      </c>
      <c r="O10" s="97">
        <v>0.14000000000000001</v>
      </c>
      <c r="P10" s="97">
        <v>0.26</v>
      </c>
      <c r="Q10" s="97">
        <v>0.2</v>
      </c>
      <c r="R10" s="98">
        <v>0.22</v>
      </c>
      <c r="S10" s="98">
        <v>0.62</v>
      </c>
      <c r="T10" s="97">
        <v>-0.25</v>
      </c>
      <c r="U10" s="98">
        <v>0.56000000000000005</v>
      </c>
      <c r="V10" s="98">
        <v>-1.51</v>
      </c>
      <c r="W10" s="98">
        <v>1.93</v>
      </c>
      <c r="X10" s="98">
        <v>0.46</v>
      </c>
      <c r="Y10" s="98">
        <v>0.01</v>
      </c>
      <c r="Z10" s="98">
        <v>0.15</v>
      </c>
      <c r="AA10" s="98">
        <v>0.16</v>
      </c>
      <c r="AB10" s="98">
        <v>0.08</v>
      </c>
      <c r="AC10" s="98">
        <v>0.5</v>
      </c>
      <c r="AD10" s="98">
        <v>1.98</v>
      </c>
      <c r="AE10" s="98">
        <v>0.13</v>
      </c>
      <c r="AF10" s="98">
        <v>0.23</v>
      </c>
      <c r="AG10" s="98">
        <v>2.2799999999999998</v>
      </c>
      <c r="AH10" s="98">
        <v>0.83</v>
      </c>
      <c r="AI10" s="98">
        <v>0.03</v>
      </c>
      <c r="AJ10" s="98">
        <v>0.69</v>
      </c>
      <c r="AK10" s="98">
        <v>0.84</v>
      </c>
      <c r="AL10" s="98">
        <v>0.47</v>
      </c>
      <c r="AM10" s="262">
        <v>1.35</v>
      </c>
      <c r="AN10" s="262">
        <v>1</v>
      </c>
      <c r="AO10" s="262">
        <v>0.11</v>
      </c>
      <c r="AP10" s="283">
        <v>2.12</v>
      </c>
      <c r="AQ10" s="262">
        <v>-0.02</v>
      </c>
      <c r="AR10" s="262">
        <v>7.0000000000000007E-2</v>
      </c>
      <c r="AS10" s="262">
        <v>2.0699999999999998</v>
      </c>
      <c r="AT10" s="262">
        <v>0.06</v>
      </c>
      <c r="AU10" s="262">
        <v>0.01</v>
      </c>
      <c r="AV10" s="262">
        <v>1.3</v>
      </c>
      <c r="AW10" s="283">
        <v>0.02</v>
      </c>
      <c r="AX10" s="283">
        <v>0.05</v>
      </c>
      <c r="AY10" s="283">
        <v>1.79</v>
      </c>
      <c r="AZ10" s="283">
        <v>-0.05</v>
      </c>
      <c r="BA10" s="283">
        <v>-0.15</v>
      </c>
      <c r="BB10" s="283">
        <v>1.1100000000000001</v>
      </c>
      <c r="BC10" s="367">
        <v>0.52</v>
      </c>
    </row>
    <row r="11" spans="1:82" ht="23.1" customHeight="1">
      <c r="A11" s="96" t="s">
        <v>149</v>
      </c>
      <c r="B11" s="100">
        <v>8.6</v>
      </c>
      <c r="C11" s="100">
        <v>8.6999999999999993</v>
      </c>
      <c r="D11" s="100">
        <v>9.3000000000000007</v>
      </c>
      <c r="E11" s="100">
        <v>9.3000000000000007</v>
      </c>
      <c r="F11" s="100">
        <v>8.837085431000002</v>
      </c>
      <c r="G11" s="100">
        <v>9.664768917</v>
      </c>
      <c r="H11" s="100">
        <v>8.664915741999998</v>
      </c>
      <c r="I11" s="100">
        <v>9.1123021410000007</v>
      </c>
      <c r="J11" s="100">
        <v>11.337762672999997</v>
      </c>
      <c r="K11" s="100">
        <v>9.6629123570000015</v>
      </c>
      <c r="L11" s="113">
        <v>7.6914791889999981</v>
      </c>
      <c r="M11" s="113">
        <v>9.936719547000008</v>
      </c>
      <c r="N11" s="100">
        <v>3.9107151889999949</v>
      </c>
      <c r="O11" s="100">
        <v>3.2461076909999975</v>
      </c>
      <c r="P11" s="100">
        <v>5.9383406300000061</v>
      </c>
      <c r="Q11" s="100">
        <v>9.7059956908099849</v>
      </c>
      <c r="R11" s="101">
        <v>9.6200488740000001</v>
      </c>
      <c r="S11" s="101">
        <v>10.823013238569406</v>
      </c>
      <c r="T11" s="100">
        <v>10.603030794000002</v>
      </c>
      <c r="U11" s="101">
        <v>9.1539715909999941</v>
      </c>
      <c r="V11" s="101">
        <v>9.8555439639999971</v>
      </c>
      <c r="W11" s="101">
        <v>10.743605183000007</v>
      </c>
      <c r="X11" s="101">
        <v>9.1178662289999917</v>
      </c>
      <c r="Y11" s="101">
        <v>10.861781660000007</v>
      </c>
      <c r="Z11" s="101">
        <v>13.988248195999986</v>
      </c>
      <c r="AA11" s="101">
        <v>13.71264637599999</v>
      </c>
      <c r="AB11" s="101">
        <v>12.774203174000009</v>
      </c>
      <c r="AC11" s="101">
        <v>19.870121321000013</v>
      </c>
      <c r="AD11" s="101">
        <v>20.76512</v>
      </c>
      <c r="AE11" s="101">
        <v>23.274471081140003</v>
      </c>
      <c r="AF11" s="101">
        <v>21.013243035459993</v>
      </c>
      <c r="AG11" s="101">
        <v>17.071460835099998</v>
      </c>
      <c r="AH11" s="101">
        <v>20.796277195900011</v>
      </c>
      <c r="AI11" s="101">
        <v>15.930388503000009</v>
      </c>
      <c r="AJ11" s="101">
        <v>12.805050675899999</v>
      </c>
      <c r="AK11" s="101">
        <v>16.090055090499984</v>
      </c>
      <c r="AL11" s="101">
        <v>12.826843497700029</v>
      </c>
      <c r="AM11" s="262">
        <v>12.775302322499979</v>
      </c>
      <c r="AN11" s="262">
        <v>12.488806187500012</v>
      </c>
      <c r="AO11" s="262">
        <v>14.193943593699981</v>
      </c>
      <c r="AP11" s="283">
        <v>14.8097003972</v>
      </c>
      <c r="AQ11" s="262">
        <v>13.8707368534</v>
      </c>
      <c r="AR11" s="262">
        <v>13.139755383099997</v>
      </c>
      <c r="AS11" s="262">
        <v>12.954123727999999</v>
      </c>
      <c r="AT11" s="262">
        <v>12.530185834000003</v>
      </c>
      <c r="AU11" s="262">
        <v>13.502918746100011</v>
      </c>
      <c r="AV11" s="262">
        <v>12.624917590699988</v>
      </c>
      <c r="AW11" s="283">
        <v>11.363854677100012</v>
      </c>
      <c r="AX11" s="283">
        <v>13.5</v>
      </c>
      <c r="AY11" s="283">
        <v>12.620074957100005</v>
      </c>
      <c r="AZ11" s="283">
        <v>12.686507127900001</v>
      </c>
      <c r="BA11" s="283">
        <v>13.554151111700008</v>
      </c>
      <c r="BB11" s="283">
        <v>13.5286559182</v>
      </c>
      <c r="BC11" s="361">
        <v>12.9183771775</v>
      </c>
      <c r="BM11" s="106"/>
      <c r="BN11" s="106"/>
      <c r="BO11" s="106"/>
      <c r="BP11" s="106"/>
      <c r="BQ11" s="106"/>
      <c r="BR11" s="106"/>
      <c r="BS11" s="106"/>
      <c r="BT11" s="106"/>
      <c r="BU11" s="106"/>
      <c r="BV11" s="106"/>
      <c r="BW11" s="106"/>
      <c r="BX11" s="106"/>
      <c r="BY11" s="106"/>
      <c r="BZ11" s="106"/>
      <c r="CA11" s="106"/>
      <c r="CB11" s="106"/>
      <c r="CC11" s="106"/>
      <c r="CD11" s="106"/>
    </row>
    <row r="12" spans="1:82" ht="23.1" customHeight="1">
      <c r="A12" s="96" t="s">
        <v>150</v>
      </c>
      <c r="B12" s="100">
        <v>112.5</v>
      </c>
      <c r="C12" s="100">
        <v>116.5</v>
      </c>
      <c r="D12" s="100">
        <v>121.7</v>
      </c>
      <c r="E12" s="100">
        <v>118.7</v>
      </c>
      <c r="F12" s="100">
        <v>106.725318032</v>
      </c>
      <c r="G12" s="100">
        <v>122.77837838400001</v>
      </c>
      <c r="H12" s="100">
        <v>105.44566687999998</v>
      </c>
      <c r="I12" s="100">
        <v>115.34953719000006</v>
      </c>
      <c r="J12" s="100">
        <v>130.95821800499985</v>
      </c>
      <c r="K12" s="100">
        <v>113.43660435399995</v>
      </c>
      <c r="L12" s="113">
        <v>108.90909283699992</v>
      </c>
      <c r="M12" s="113">
        <v>120.63982126237498</v>
      </c>
      <c r="N12" s="100">
        <v>58.292207105999928</v>
      </c>
      <c r="O12" s="100">
        <v>42.602942394625281</v>
      </c>
      <c r="P12" s="100">
        <v>75.675637455999848</v>
      </c>
      <c r="Q12" s="100">
        <v>95.985628957249929</v>
      </c>
      <c r="R12" s="101">
        <v>85.807989391999996</v>
      </c>
      <c r="S12" s="101">
        <v>93.038278343949372</v>
      </c>
      <c r="T12" s="100">
        <v>113.423592832</v>
      </c>
      <c r="U12" s="101">
        <v>110.22031778099999</v>
      </c>
      <c r="V12" s="101">
        <v>123.00796492999996</v>
      </c>
      <c r="W12" s="101">
        <v>135.74725217300002</v>
      </c>
      <c r="X12" s="101">
        <v>142.39779807199992</v>
      </c>
      <c r="Y12" s="101">
        <v>140.34505871700028</v>
      </c>
      <c r="Z12" s="101">
        <v>167.40720660099993</v>
      </c>
      <c r="AA12" s="101">
        <v>142.714722725</v>
      </c>
      <c r="AB12" s="101">
        <v>129.254745077</v>
      </c>
      <c r="AC12" s="101">
        <v>156.47214416599996</v>
      </c>
      <c r="AD12" s="101">
        <v>150.73172</v>
      </c>
      <c r="AE12" s="101">
        <v>163.78538973870002</v>
      </c>
      <c r="AF12" s="101">
        <v>164.00611078349996</v>
      </c>
      <c r="AG12" s="101">
        <v>171.77109367210011</v>
      </c>
      <c r="AH12" s="101">
        <v>188.11392955619993</v>
      </c>
      <c r="AI12" s="101">
        <v>160.93446560839993</v>
      </c>
      <c r="AJ12" s="101">
        <v>148.12172846590016</v>
      </c>
      <c r="AK12" s="101">
        <v>161.27042057349999</v>
      </c>
      <c r="AL12" s="101">
        <v>157.92714528299985</v>
      </c>
      <c r="AM12" s="289">
        <v>137.99051673269994</v>
      </c>
      <c r="AN12" s="289">
        <v>158.57057859910023</v>
      </c>
      <c r="AO12" s="289">
        <v>157.22525381250006</v>
      </c>
      <c r="AP12" s="290">
        <v>131.28606575879999</v>
      </c>
      <c r="AQ12" s="289">
        <v>142.3135867135</v>
      </c>
      <c r="AR12" s="289">
        <v>127.39864964929997</v>
      </c>
      <c r="AS12" s="289">
        <v>131.69307976850001</v>
      </c>
      <c r="AT12" s="289">
        <v>132.05506910940002</v>
      </c>
      <c r="AU12" s="289">
        <v>127.91983947180002</v>
      </c>
      <c r="AV12" s="289">
        <v>126.499058586</v>
      </c>
      <c r="AW12" s="290">
        <v>139.22018217959999</v>
      </c>
      <c r="AX12" s="290">
        <v>143.1</v>
      </c>
      <c r="AY12" s="290">
        <v>133.81347143339994</v>
      </c>
      <c r="AZ12" s="290">
        <v>145.65866437230011</v>
      </c>
      <c r="BA12" s="290">
        <v>130.75064344700013</v>
      </c>
      <c r="BB12" s="290">
        <v>129.23897136579998</v>
      </c>
      <c r="BC12" s="362">
        <v>130.51092728540002</v>
      </c>
      <c r="BM12" s="106"/>
      <c r="BN12" s="106"/>
      <c r="BO12" s="106"/>
      <c r="BP12" s="106"/>
      <c r="BQ12" s="106"/>
      <c r="BR12" s="106"/>
      <c r="BS12" s="106"/>
      <c r="BT12" s="106"/>
      <c r="BU12" s="106"/>
      <c r="BV12" s="106"/>
      <c r="BW12" s="106"/>
      <c r="BX12" s="106"/>
      <c r="BY12" s="106"/>
      <c r="BZ12" s="106"/>
      <c r="CA12" s="106"/>
      <c r="CB12" s="106"/>
      <c r="CC12" s="106"/>
      <c r="CD12" s="106"/>
    </row>
    <row r="13" spans="1:82" ht="23.1" customHeight="1">
      <c r="A13" s="96" t="s">
        <v>151</v>
      </c>
      <c r="B13" s="100">
        <v>7.1</v>
      </c>
      <c r="C13" s="100">
        <v>9.1999999999999993</v>
      </c>
      <c r="D13" s="100">
        <v>5.6</v>
      </c>
      <c r="E13" s="100">
        <v>5.0999999999999996</v>
      </c>
      <c r="F13" s="100">
        <v>4.3649347835118508</v>
      </c>
      <c r="G13" s="100">
        <v>5.846896243448092</v>
      </c>
      <c r="H13" s="100">
        <v>7.1147820398708825</v>
      </c>
      <c r="I13" s="100">
        <v>9.81656933288426</v>
      </c>
      <c r="J13" s="100">
        <v>8.415910294168345</v>
      </c>
      <c r="K13" s="100">
        <v>5.72620129955469</v>
      </c>
      <c r="L13" s="113">
        <v>6.7218994466307924</v>
      </c>
      <c r="M13" s="113">
        <v>5.3494259833257241</v>
      </c>
      <c r="N13" s="100">
        <v>3.3191319860521689</v>
      </c>
      <c r="O13" s="100">
        <v>0.89758517464876786</v>
      </c>
      <c r="P13" s="100">
        <v>1.0526790993911417</v>
      </c>
      <c r="Q13" s="100">
        <v>2.2593447698212477</v>
      </c>
      <c r="R13" s="101">
        <v>0.60801638173530581</v>
      </c>
      <c r="S13" s="101">
        <v>0.3689293452864375</v>
      </c>
      <c r="T13" s="100">
        <v>0.50457369587452627</v>
      </c>
      <c r="U13" s="101">
        <v>0.40677493988343622</v>
      </c>
      <c r="V13" s="101">
        <v>0.4288232468140627</v>
      </c>
      <c r="W13" s="101">
        <v>1.0144551027566318</v>
      </c>
      <c r="X13" s="101">
        <v>0.55509705144838606</v>
      </c>
      <c r="Y13" s="101">
        <v>0.58162655865519541</v>
      </c>
      <c r="Z13" s="101">
        <v>1.0903924761483068</v>
      </c>
      <c r="AA13" s="101">
        <v>0.67923860525556579</v>
      </c>
      <c r="AB13" s="101">
        <v>0.45504007610695135</v>
      </c>
      <c r="AC13" s="101">
        <v>0.57331011942359877</v>
      </c>
      <c r="AD13" s="101">
        <v>1.3289019647923614</v>
      </c>
      <c r="AE13" s="101">
        <v>1.3787726119430399</v>
      </c>
      <c r="AF13" s="101">
        <v>1.4970065396380796</v>
      </c>
      <c r="AG13" s="101">
        <v>1.9033130634676227</v>
      </c>
      <c r="AH13" s="101">
        <v>1.7664337212596575</v>
      </c>
      <c r="AI13" s="101">
        <v>2.3697532796888199</v>
      </c>
      <c r="AJ13" s="101">
        <v>1.106766346526727</v>
      </c>
      <c r="AK13" s="101">
        <v>3.1423075184198277</v>
      </c>
      <c r="AL13" s="101">
        <v>3.9799486102084591</v>
      </c>
      <c r="AM13" s="113">
        <v>3.9785153442427581</v>
      </c>
      <c r="AN13" s="113">
        <v>3.070508132261919</v>
      </c>
      <c r="AO13" s="113">
        <v>6.924984071342231</v>
      </c>
      <c r="AP13" s="114">
        <v>2.598598120074695</v>
      </c>
      <c r="AQ13" s="113">
        <v>3.3514707849837215</v>
      </c>
      <c r="AR13" s="113">
        <v>5.4551953535086026</v>
      </c>
      <c r="AS13" s="113">
        <v>6.5543395070657491</v>
      </c>
      <c r="AT13" s="113">
        <v>5.6671905680697767</v>
      </c>
      <c r="AU13" s="113">
        <v>4.4538982098969955</v>
      </c>
      <c r="AV13" s="113">
        <v>4.1551965237356958</v>
      </c>
      <c r="AW13" s="114">
        <v>4.8873617408926906</v>
      </c>
      <c r="AX13" s="114">
        <v>7</v>
      </c>
      <c r="AY13" s="114">
        <v>7.7098586696213554</v>
      </c>
      <c r="AZ13" s="114">
        <v>6.1841367763929096</v>
      </c>
      <c r="BA13" s="114">
        <v>3.4625083539115451</v>
      </c>
      <c r="BB13" s="114">
        <v>4.3897900311242068</v>
      </c>
      <c r="BC13" s="363">
        <v>4.9462853122318666</v>
      </c>
      <c r="BM13" s="106"/>
      <c r="BN13" s="106"/>
      <c r="BO13" s="106"/>
      <c r="BP13" s="106"/>
      <c r="BQ13" s="106"/>
      <c r="BR13" s="106"/>
      <c r="BS13" s="106"/>
      <c r="BT13" s="106"/>
      <c r="BU13" s="106"/>
      <c r="BV13" s="106"/>
      <c r="BW13" s="106"/>
      <c r="BX13" s="106"/>
      <c r="BY13" s="106"/>
      <c r="BZ13" s="106"/>
      <c r="CA13" s="106"/>
      <c r="CB13" s="106"/>
      <c r="CC13" s="106"/>
      <c r="CD13" s="106"/>
    </row>
    <row r="14" spans="1:82" ht="23.1" customHeight="1">
      <c r="A14" s="96" t="s">
        <v>152</v>
      </c>
      <c r="B14" s="100">
        <v>6.4</v>
      </c>
      <c r="C14" s="100">
        <v>5.7</v>
      </c>
      <c r="D14" s="100">
        <v>6.8</v>
      </c>
      <c r="E14" s="100">
        <v>9.1</v>
      </c>
      <c r="F14" s="100">
        <v>7.021935306905652</v>
      </c>
      <c r="G14" s="100">
        <v>7.6110776840840391</v>
      </c>
      <c r="H14" s="100">
        <v>6.3711857308209963</v>
      </c>
      <c r="I14" s="100">
        <v>4.5837959413576028</v>
      </c>
      <c r="J14" s="100">
        <v>5.7241271525468909</v>
      </c>
      <c r="K14" s="100">
        <v>6.1512122755770182</v>
      </c>
      <c r="L14" s="113">
        <v>6.0306896772571488</v>
      </c>
      <c r="M14" s="113">
        <v>5.6334012832497971</v>
      </c>
      <c r="N14" s="100">
        <v>1.3404390045535548</v>
      </c>
      <c r="O14" s="100">
        <v>0.60117865568808337</v>
      </c>
      <c r="P14" s="100">
        <v>0.76354186794503764</v>
      </c>
      <c r="Q14" s="100">
        <v>1.3047691191317281</v>
      </c>
      <c r="R14" s="101">
        <v>1.6108868210817873</v>
      </c>
      <c r="S14" s="101">
        <v>1.3462071283099049</v>
      </c>
      <c r="T14" s="100">
        <v>2.3592422358068235</v>
      </c>
      <c r="U14" s="101">
        <v>2.757531929585737</v>
      </c>
      <c r="V14" s="101">
        <v>3.4382688833154553</v>
      </c>
      <c r="W14" s="101">
        <v>3.666396368068483</v>
      </c>
      <c r="X14" s="101">
        <v>3.7676127063081841</v>
      </c>
      <c r="Y14" s="101">
        <v>3.7678732761618523</v>
      </c>
      <c r="Z14" s="101">
        <v>4.1350492114550654</v>
      </c>
      <c r="AA14" s="101">
        <v>2.7680688415224504</v>
      </c>
      <c r="AB14" s="101">
        <v>1.1719416350481697</v>
      </c>
      <c r="AC14" s="101">
        <v>2.0110594350312456</v>
      </c>
      <c r="AD14" s="101">
        <v>5.1210999531032702</v>
      </c>
      <c r="AE14" s="101">
        <v>5.154239255316436</v>
      </c>
      <c r="AF14" s="101">
        <v>4.9891471268977599</v>
      </c>
      <c r="AG14" s="101">
        <v>3.89032158652144</v>
      </c>
      <c r="AH14" s="101">
        <v>4.6752743284864628</v>
      </c>
      <c r="AI14" s="101">
        <v>5.885919720289003</v>
      </c>
      <c r="AJ14" s="101">
        <v>6.5869063140706894</v>
      </c>
      <c r="AK14" s="101">
        <v>10.544482652290746</v>
      </c>
      <c r="AL14" s="101">
        <v>15.044593313615216</v>
      </c>
      <c r="AM14" s="113">
        <v>10.184319546254169</v>
      </c>
      <c r="AN14" s="113">
        <v>11.293227094107205</v>
      </c>
      <c r="AO14" s="113">
        <v>13.953389066985901</v>
      </c>
      <c r="AP14" s="114">
        <v>10.04858572273001</v>
      </c>
      <c r="AQ14" s="113">
        <v>7.8985653403250353</v>
      </c>
      <c r="AR14" s="113">
        <v>8.089904974542474</v>
      </c>
      <c r="AS14" s="113">
        <v>7.0277198425685761</v>
      </c>
      <c r="AT14" s="113">
        <v>9.0105815901713626</v>
      </c>
      <c r="AU14" s="113">
        <v>9.373495031813718</v>
      </c>
      <c r="AV14" s="113">
        <v>11.120761041482613</v>
      </c>
      <c r="AW14" s="114">
        <v>13.553348053106465</v>
      </c>
      <c r="AX14" s="114">
        <v>15.5</v>
      </c>
      <c r="AY14" s="114">
        <v>10.884389680497218</v>
      </c>
      <c r="AZ14" s="114">
        <v>17.499289897449898</v>
      </c>
      <c r="BA14" s="114">
        <v>24.472787074172885</v>
      </c>
      <c r="BB14" s="114">
        <v>17.25581274627433</v>
      </c>
      <c r="BC14" s="363">
        <v>18.339178582701834</v>
      </c>
      <c r="BM14" s="106"/>
      <c r="BN14" s="106"/>
      <c r="BO14" s="106"/>
      <c r="BP14" s="106"/>
      <c r="BQ14" s="106"/>
      <c r="BR14" s="106"/>
      <c r="BS14" s="106"/>
      <c r="BT14" s="106"/>
      <c r="BU14" s="106"/>
      <c r="BV14" s="106"/>
      <c r="BW14" s="106"/>
      <c r="BX14" s="106"/>
      <c r="BY14" s="106"/>
      <c r="BZ14" s="106"/>
      <c r="CA14" s="106"/>
      <c r="CB14" s="106"/>
      <c r="CC14" s="106"/>
      <c r="CD14" s="106"/>
    </row>
    <row r="15" spans="1:82" ht="23.1" customHeight="1">
      <c r="A15" s="96" t="s">
        <v>153</v>
      </c>
      <c r="B15" s="100">
        <v>71</v>
      </c>
      <c r="C15" s="100">
        <v>72.099999999999994</v>
      </c>
      <c r="D15" s="100">
        <v>73.7</v>
      </c>
      <c r="E15" s="100">
        <v>80.3</v>
      </c>
      <c r="F15" s="100">
        <v>75.401471876619667</v>
      </c>
      <c r="G15" s="100">
        <v>77.949935895846039</v>
      </c>
      <c r="H15" s="100">
        <v>76.510548720911373</v>
      </c>
      <c r="I15" s="100">
        <v>73.798248791715622</v>
      </c>
      <c r="J15" s="100">
        <v>72.019686324189365</v>
      </c>
      <c r="K15" s="100">
        <v>70.273515054813871</v>
      </c>
      <c r="L15" s="113">
        <v>65.986039951555313</v>
      </c>
      <c r="M15" s="113">
        <v>79.252839670931564</v>
      </c>
      <c r="N15" s="100">
        <v>34.516808462657735</v>
      </c>
      <c r="O15" s="100">
        <v>53.971844563358815</v>
      </c>
      <c r="P15" s="100">
        <v>93.977564173295391</v>
      </c>
      <c r="Q15" s="100">
        <v>101.36845329110034</v>
      </c>
      <c r="R15" s="101">
        <v>92.742760052281142</v>
      </c>
      <c r="S15" s="101">
        <v>73.027706171945397</v>
      </c>
      <c r="T15" s="100">
        <v>93.1705292279606</v>
      </c>
      <c r="U15" s="101">
        <v>78.877006412480981</v>
      </c>
      <c r="V15" s="101">
        <v>79.143621135370608</v>
      </c>
      <c r="W15" s="101">
        <v>78.509787658381157</v>
      </c>
      <c r="X15" s="101">
        <v>72.418963791585725</v>
      </c>
      <c r="Y15" s="101">
        <v>74.442007803227582</v>
      </c>
      <c r="Z15" s="101">
        <v>86.886868985675335</v>
      </c>
      <c r="AA15" s="101">
        <v>81.038303280342845</v>
      </c>
      <c r="AB15" s="101">
        <v>61.044972255935079</v>
      </c>
      <c r="AC15" s="101">
        <v>89.752050498591657</v>
      </c>
      <c r="AD15" s="101">
        <v>76.625352295124841</v>
      </c>
      <c r="AE15" s="101">
        <v>79.530948668799667</v>
      </c>
      <c r="AF15" s="101">
        <v>84.484825491831174</v>
      </c>
      <c r="AG15" s="101">
        <v>73.370448670916403</v>
      </c>
      <c r="AH15" s="101">
        <v>76.498532500491166</v>
      </c>
      <c r="AI15" s="101">
        <v>80.209470189917809</v>
      </c>
      <c r="AJ15" s="101">
        <v>72.136747048875776</v>
      </c>
      <c r="AK15" s="101">
        <v>91.069936554520879</v>
      </c>
      <c r="AL15" s="101">
        <v>93.553052442514741</v>
      </c>
      <c r="AM15" s="113">
        <v>87.050760687956227</v>
      </c>
      <c r="AN15" s="113">
        <v>92.38719722159091</v>
      </c>
      <c r="AO15" s="113">
        <v>100.38960241101961</v>
      </c>
      <c r="AP15" s="114">
        <v>92.20677379926812</v>
      </c>
      <c r="AQ15" s="113">
        <v>94.832547120474231</v>
      </c>
      <c r="AR15" s="113">
        <v>94.011784752813981</v>
      </c>
      <c r="AS15" s="113">
        <v>96.991528022542269</v>
      </c>
      <c r="AT15" s="113">
        <v>102.4605996589697</v>
      </c>
      <c r="AU15" s="113">
        <v>104.57279782404942</v>
      </c>
      <c r="AV15" s="113">
        <v>104.80180175788431</v>
      </c>
      <c r="AW15" s="114">
        <v>104.44379162112043</v>
      </c>
      <c r="AX15" s="114">
        <v>109.1</v>
      </c>
      <c r="AY15" s="114">
        <v>101.78853349433032</v>
      </c>
      <c r="AZ15" s="114">
        <v>107.342297978693</v>
      </c>
      <c r="BA15" s="114">
        <v>108.0370500675815</v>
      </c>
      <c r="BB15" s="114">
        <v>116.01912383583807</v>
      </c>
      <c r="BC15" s="363">
        <v>112.3521622823401</v>
      </c>
      <c r="BM15" s="106"/>
      <c r="BN15" s="106"/>
      <c r="BO15" s="106"/>
      <c r="BP15" s="106"/>
      <c r="BQ15" s="106"/>
      <c r="BR15" s="106"/>
      <c r="BS15" s="106"/>
      <c r="BT15" s="106"/>
      <c r="BU15" s="106"/>
      <c r="BV15" s="106"/>
      <c r="BW15" s="106"/>
      <c r="BX15" s="106"/>
      <c r="BY15" s="106"/>
      <c r="BZ15" s="106"/>
      <c r="CA15" s="106"/>
      <c r="CB15" s="106"/>
      <c r="CC15" s="106"/>
      <c r="CD15" s="106"/>
    </row>
    <row r="16" spans="1:82" s="105" customFormat="1" ht="23.1" customHeight="1">
      <c r="A16" s="112" t="s">
        <v>154</v>
      </c>
      <c r="B16" s="113">
        <v>81.099999999999994</v>
      </c>
      <c r="C16" s="113">
        <v>86.2</v>
      </c>
      <c r="D16" s="113" t="s">
        <v>73</v>
      </c>
      <c r="E16" s="113" t="s">
        <v>73</v>
      </c>
      <c r="F16" s="113">
        <v>4.2960000000000003</v>
      </c>
      <c r="G16" s="113">
        <v>55.111800000000002</v>
      </c>
      <c r="H16" s="113">
        <v>118.59829999999999</v>
      </c>
      <c r="I16" s="113">
        <v>48.009599999999999</v>
      </c>
      <c r="J16" s="113">
        <v>72.691299999999998</v>
      </c>
      <c r="K16" s="113">
        <v>111.7603</v>
      </c>
      <c r="L16" s="113">
        <v>76.619900000000001</v>
      </c>
      <c r="M16" s="113">
        <v>124.11</v>
      </c>
      <c r="N16" s="113">
        <v>64.599999999999994</v>
      </c>
      <c r="O16" s="113">
        <v>85.8</v>
      </c>
      <c r="P16" s="113">
        <v>122.29640000000001</v>
      </c>
      <c r="Q16" s="113">
        <v>210.45009999999999</v>
      </c>
      <c r="R16" s="114">
        <v>1.9791000000000001</v>
      </c>
      <c r="S16" s="114">
        <v>66.589799999999997</v>
      </c>
      <c r="T16" s="113">
        <v>132.50819999999999</v>
      </c>
      <c r="U16" s="114">
        <v>67.892200000000003</v>
      </c>
      <c r="V16" s="114">
        <v>59.488999999999997</v>
      </c>
      <c r="W16" s="114">
        <v>87.287300000000002</v>
      </c>
      <c r="X16" s="114">
        <v>83.936700000000002</v>
      </c>
      <c r="Y16" s="114">
        <v>71.338899999999995</v>
      </c>
      <c r="Z16" s="114">
        <v>119.4533</v>
      </c>
      <c r="AA16" s="114">
        <v>134.33420000000001</v>
      </c>
      <c r="AB16" s="114">
        <v>92.045500000000004</v>
      </c>
      <c r="AC16" s="114">
        <v>264.09890000000001</v>
      </c>
      <c r="AD16" s="114">
        <v>10.5</v>
      </c>
      <c r="AE16" s="114">
        <v>79.443299999999994</v>
      </c>
      <c r="AF16" s="114">
        <v>144.58789999999999</v>
      </c>
      <c r="AG16" s="114">
        <v>53.015500000000003</v>
      </c>
      <c r="AH16" s="114">
        <v>99.495099999999994</v>
      </c>
      <c r="AI16" s="114">
        <v>119.6587</v>
      </c>
      <c r="AJ16" s="114">
        <v>84.331900000000005</v>
      </c>
      <c r="AK16" s="114">
        <v>84.272100000000009</v>
      </c>
      <c r="AL16" s="114">
        <v>118.959</v>
      </c>
      <c r="AM16" s="113">
        <v>114.6016</v>
      </c>
      <c r="AN16" s="113">
        <v>126.7501</v>
      </c>
      <c r="AO16" s="113">
        <v>260.60000000000002</v>
      </c>
      <c r="AP16" s="114">
        <v>22.258700000000001</v>
      </c>
      <c r="AQ16" s="113">
        <v>112</v>
      </c>
      <c r="AR16" s="113">
        <v>143.80000000000001</v>
      </c>
      <c r="AS16" s="113">
        <v>72.819999999999993</v>
      </c>
      <c r="AT16" s="113">
        <v>84.22</v>
      </c>
      <c r="AU16" s="113">
        <v>141</v>
      </c>
      <c r="AV16" s="113">
        <v>91.3</v>
      </c>
      <c r="AW16" s="114">
        <v>111.57</v>
      </c>
      <c r="AX16" s="114">
        <v>163.82149999999999</v>
      </c>
      <c r="AY16" s="114">
        <v>104.70939999999996</v>
      </c>
      <c r="AZ16" s="114">
        <v>128.31</v>
      </c>
      <c r="BA16" s="114">
        <v>253.4983</v>
      </c>
      <c r="BB16" s="114">
        <v>35.036999999999999</v>
      </c>
      <c r="BC16" s="364">
        <v>96.104299999999995</v>
      </c>
      <c r="BD16" s="411"/>
      <c r="BE16" s="412"/>
      <c r="BF16" s="410"/>
    </row>
    <row r="17" spans="1:57" s="105" customFormat="1" ht="23.1" customHeight="1">
      <c r="A17" s="115" t="s">
        <v>155</v>
      </c>
      <c r="B17" s="113">
        <v>57.7</v>
      </c>
      <c r="C17" s="113">
        <v>65.3</v>
      </c>
      <c r="D17" s="113" t="s">
        <v>73</v>
      </c>
      <c r="E17" s="113" t="s">
        <v>73</v>
      </c>
      <c r="F17" s="113">
        <v>3.5903999999999998</v>
      </c>
      <c r="G17" s="113">
        <v>50.088000000000001</v>
      </c>
      <c r="H17" s="113">
        <v>103.07680000000001</v>
      </c>
      <c r="I17" s="113">
        <v>40.151499999999999</v>
      </c>
      <c r="J17" s="113">
        <v>50.0214</v>
      </c>
      <c r="K17" s="113">
        <v>62.720100000000002</v>
      </c>
      <c r="L17" s="113">
        <v>56.1021</v>
      </c>
      <c r="M17" s="113">
        <v>85.072599999999994</v>
      </c>
      <c r="N17" s="113">
        <v>44.6</v>
      </c>
      <c r="O17" s="113">
        <v>76.7</v>
      </c>
      <c r="P17" s="113">
        <v>98.386399999999995</v>
      </c>
      <c r="Q17" s="113">
        <v>115.98399999999999</v>
      </c>
      <c r="R17" s="114">
        <v>1.7282999999999999</v>
      </c>
      <c r="S17" s="114">
        <v>61.515099999999997</v>
      </c>
      <c r="T17" s="113">
        <v>119.374</v>
      </c>
      <c r="U17" s="114">
        <v>47.403700000000001</v>
      </c>
      <c r="V17" s="114">
        <v>50.721899999999998</v>
      </c>
      <c r="W17" s="114">
        <v>61.613500000000002</v>
      </c>
      <c r="X17" s="114">
        <v>64.369299999999996</v>
      </c>
      <c r="Y17" s="114">
        <v>49.090400000000002</v>
      </c>
      <c r="Z17" s="114">
        <v>71.2303</v>
      </c>
      <c r="AA17" s="114">
        <v>103.1579</v>
      </c>
      <c r="AB17" s="114">
        <v>70.409899999999993</v>
      </c>
      <c r="AC17" s="114">
        <v>151.0641</v>
      </c>
      <c r="AD17" s="114">
        <v>9.6</v>
      </c>
      <c r="AE17" s="114">
        <v>49.037300000000002</v>
      </c>
      <c r="AF17" s="114">
        <v>127.9286</v>
      </c>
      <c r="AG17" s="114">
        <v>46.984499999999997</v>
      </c>
      <c r="AH17" s="114">
        <v>83.820899999999995</v>
      </c>
      <c r="AI17" s="114">
        <v>89.081400000000002</v>
      </c>
      <c r="AJ17" s="114">
        <v>69.213800000000006</v>
      </c>
      <c r="AK17" s="114">
        <v>62.811700000000002</v>
      </c>
      <c r="AL17" s="114">
        <v>87.065100000000001</v>
      </c>
      <c r="AM17" s="113">
        <v>91.373900000000006</v>
      </c>
      <c r="AN17" s="113">
        <v>97.666399999999996</v>
      </c>
      <c r="AO17" s="113">
        <v>146.9</v>
      </c>
      <c r="AP17" s="114">
        <v>5.6571999999999996</v>
      </c>
      <c r="AQ17" s="113">
        <v>103.1</v>
      </c>
      <c r="AR17" s="113">
        <v>115</v>
      </c>
      <c r="AS17" s="113">
        <v>57.63</v>
      </c>
      <c r="AT17" s="113">
        <v>72.87</v>
      </c>
      <c r="AU17" s="113">
        <v>100.87</v>
      </c>
      <c r="AV17" s="113">
        <v>76.37</v>
      </c>
      <c r="AW17" s="114">
        <v>77.34</v>
      </c>
      <c r="AX17" s="114">
        <v>97.921400000000006</v>
      </c>
      <c r="AY17" s="114">
        <v>79.976700000000051</v>
      </c>
      <c r="AZ17" s="114">
        <v>90.65</v>
      </c>
      <c r="BA17" s="114">
        <v>128.36500000000001</v>
      </c>
      <c r="BB17" s="114">
        <v>12.1358</v>
      </c>
      <c r="BC17" s="364">
        <v>75.527699999999996</v>
      </c>
      <c r="BD17" s="411"/>
      <c r="BE17" s="248"/>
    </row>
    <row r="18" spans="1:57" s="105" customFormat="1" ht="23.1" customHeight="1">
      <c r="A18" s="115" t="s">
        <v>156</v>
      </c>
      <c r="B18" s="113">
        <v>19.2</v>
      </c>
      <c r="C18" s="113">
        <v>19.399999999999999</v>
      </c>
      <c r="D18" s="113" t="s">
        <v>73</v>
      </c>
      <c r="E18" s="113" t="s">
        <v>73</v>
      </c>
      <c r="F18" s="113">
        <v>0.59650000000000003</v>
      </c>
      <c r="G18" s="113">
        <v>4.5376000000000003</v>
      </c>
      <c r="H18" s="113">
        <v>13.233499999999999</v>
      </c>
      <c r="I18" s="113">
        <v>6.4679000000000002</v>
      </c>
      <c r="J18" s="113">
        <v>12.774800000000001</v>
      </c>
      <c r="K18" s="113">
        <v>25.5334</v>
      </c>
      <c r="L18" s="113">
        <v>14.131600000000001</v>
      </c>
      <c r="M18" s="113">
        <v>19.573399999999999</v>
      </c>
      <c r="N18" s="113">
        <v>8.6999999999999993</v>
      </c>
      <c r="O18" s="113">
        <v>9.1</v>
      </c>
      <c r="P18" s="113">
        <v>11.938800000000001</v>
      </c>
      <c r="Q18" s="113">
        <v>65.183400000000006</v>
      </c>
      <c r="R18" s="114">
        <v>0.1333</v>
      </c>
      <c r="S18" s="114">
        <v>3.6194000000000002</v>
      </c>
      <c r="T18" s="113">
        <v>11.293100000000001</v>
      </c>
      <c r="U18" s="114">
        <v>14.3994</v>
      </c>
      <c r="V18" s="114">
        <v>6.4965000000000002</v>
      </c>
      <c r="W18" s="114">
        <v>14.8752</v>
      </c>
      <c r="X18" s="114">
        <v>12.026400000000001</v>
      </c>
      <c r="Y18" s="114">
        <v>16.853400000000001</v>
      </c>
      <c r="Z18" s="114">
        <v>26.142800000000001</v>
      </c>
      <c r="AA18" s="114">
        <v>20.043800000000001</v>
      </c>
      <c r="AB18" s="114">
        <v>17.206099999999999</v>
      </c>
      <c r="AC18" s="114">
        <v>85.211200000000005</v>
      </c>
      <c r="AD18" s="114">
        <v>0.9</v>
      </c>
      <c r="AE18" s="114">
        <v>1.6737</v>
      </c>
      <c r="AF18" s="114">
        <v>12.2806</v>
      </c>
      <c r="AG18" s="114">
        <v>5.9028</v>
      </c>
      <c r="AH18" s="114">
        <v>7.6113999999999997</v>
      </c>
      <c r="AI18" s="114">
        <v>22.404499999999999</v>
      </c>
      <c r="AJ18" s="114">
        <v>9.9816000000000003</v>
      </c>
      <c r="AK18" s="114">
        <v>16.357199999999999</v>
      </c>
      <c r="AL18" s="114">
        <v>26.642800000000001</v>
      </c>
      <c r="AM18" s="113">
        <v>14.4796</v>
      </c>
      <c r="AN18" s="113">
        <v>19.693899999999999</v>
      </c>
      <c r="AO18" s="113">
        <v>78.400000000000006</v>
      </c>
      <c r="AP18" s="114">
        <v>1.4845999999999999</v>
      </c>
      <c r="AQ18" s="113">
        <v>4.4000000000000004</v>
      </c>
      <c r="AR18" s="113">
        <v>13.8</v>
      </c>
      <c r="AS18" s="113">
        <v>6.62</v>
      </c>
      <c r="AT18" s="113">
        <v>7.6955</v>
      </c>
      <c r="AU18" s="113">
        <v>19.463000000000001</v>
      </c>
      <c r="AV18" s="113">
        <v>12.84</v>
      </c>
      <c r="AW18" s="114">
        <v>17.96</v>
      </c>
      <c r="AX18" s="114">
        <v>22.987400000000001</v>
      </c>
      <c r="AY18" s="114">
        <v>18.436199999999999</v>
      </c>
      <c r="AZ18" s="114">
        <v>27.4</v>
      </c>
      <c r="BA18" s="114">
        <v>80.611699999999999</v>
      </c>
      <c r="BB18" s="114">
        <v>0.82310000000000005</v>
      </c>
      <c r="BC18" s="364">
        <v>7.3407999999999998</v>
      </c>
      <c r="BD18" s="411"/>
      <c r="BE18" s="248"/>
    </row>
    <row r="19" spans="1:57" s="105" customFormat="1" ht="23.1" customHeight="1">
      <c r="A19" s="112" t="s">
        <v>157</v>
      </c>
      <c r="B19" s="113">
        <v>81</v>
      </c>
      <c r="C19" s="113">
        <v>59.1</v>
      </c>
      <c r="D19" s="113" t="s">
        <v>73</v>
      </c>
      <c r="E19" s="113" t="s">
        <v>73</v>
      </c>
      <c r="F19" s="113">
        <v>66.772900000000007</v>
      </c>
      <c r="G19" s="113">
        <v>59.4435</v>
      </c>
      <c r="H19" s="113">
        <v>63.451500000000003</v>
      </c>
      <c r="I19" s="113">
        <v>58.136200000000002</v>
      </c>
      <c r="J19" s="113">
        <v>61.015999999999998</v>
      </c>
      <c r="K19" s="113">
        <v>124.334</v>
      </c>
      <c r="L19" s="113">
        <v>59.130200000000002</v>
      </c>
      <c r="M19" s="113">
        <v>54.4345</v>
      </c>
      <c r="N19" s="113">
        <v>43.9</v>
      </c>
      <c r="O19" s="113">
        <v>16.100000000000001</v>
      </c>
      <c r="P19" s="113">
        <v>41.096600000000002</v>
      </c>
      <c r="Q19" s="113">
        <v>145.98920000000001</v>
      </c>
      <c r="R19" s="114">
        <v>58.814799999999998</v>
      </c>
      <c r="S19" s="114">
        <v>46.566000000000003</v>
      </c>
      <c r="T19" s="113">
        <v>66.983199999999997</v>
      </c>
      <c r="U19" s="114">
        <v>67.788799999999995</v>
      </c>
      <c r="V19" s="114">
        <v>61.135599999999997</v>
      </c>
      <c r="W19" s="114">
        <v>120.94750000000001</v>
      </c>
      <c r="X19" s="114">
        <v>76.288700000000006</v>
      </c>
      <c r="Y19" s="114">
        <v>72.678799999999995</v>
      </c>
      <c r="Z19" s="114">
        <v>112.66679999999999</v>
      </c>
      <c r="AA19" s="114">
        <v>77.133300000000006</v>
      </c>
      <c r="AB19" s="114">
        <v>51.349499999999999</v>
      </c>
      <c r="AC19" s="114">
        <v>125.9693</v>
      </c>
      <c r="AD19" s="114">
        <v>93.3</v>
      </c>
      <c r="AE19" s="114">
        <v>75.316400000000002</v>
      </c>
      <c r="AF19" s="114">
        <v>86.461699999999993</v>
      </c>
      <c r="AG19" s="114">
        <v>79.274600000000007</v>
      </c>
      <c r="AH19" s="114">
        <v>78.089500000000001</v>
      </c>
      <c r="AI19" s="114">
        <v>129.65110000000001</v>
      </c>
      <c r="AJ19" s="114">
        <v>71.356399999999994</v>
      </c>
      <c r="AK19" s="114">
        <v>71.288499999999999</v>
      </c>
      <c r="AL19" s="114">
        <v>104.56100000000001</v>
      </c>
      <c r="AM19" s="113">
        <v>76.438000000000002</v>
      </c>
      <c r="AN19" s="113">
        <v>76.427300000000002</v>
      </c>
      <c r="AO19" s="113">
        <v>125.8</v>
      </c>
      <c r="AP19" s="114">
        <v>79.722499999999997</v>
      </c>
      <c r="AQ19" s="113">
        <v>64.099999999999994</v>
      </c>
      <c r="AR19" s="113">
        <v>64.8</v>
      </c>
      <c r="AS19" s="113">
        <v>59.49</v>
      </c>
      <c r="AT19" s="113">
        <v>58.818399999999997</v>
      </c>
      <c r="AU19" s="113">
        <v>132.096</v>
      </c>
      <c r="AV19" s="113">
        <v>55.7</v>
      </c>
      <c r="AW19" s="114">
        <v>68.08</v>
      </c>
      <c r="AX19" s="114">
        <v>108.7286</v>
      </c>
      <c r="AY19" s="114">
        <v>72.447200000000066</v>
      </c>
      <c r="AZ19" s="114">
        <v>80.599999999999994</v>
      </c>
      <c r="BA19" s="114">
        <v>120.2998</v>
      </c>
      <c r="BB19" s="114">
        <v>78.874099999999999</v>
      </c>
      <c r="BC19" s="364">
        <v>62.203000000000003</v>
      </c>
      <c r="BD19" s="411"/>
      <c r="BE19" s="248"/>
    </row>
    <row r="20" spans="1:57" ht="23.1" customHeight="1">
      <c r="A20" s="96" t="s">
        <v>158</v>
      </c>
      <c r="B20" s="100">
        <v>24.9</v>
      </c>
      <c r="C20" s="100">
        <v>29.2</v>
      </c>
      <c r="D20" s="100">
        <v>43</v>
      </c>
      <c r="E20" s="100">
        <v>129.30000000000001</v>
      </c>
      <c r="F20" s="100">
        <v>-14.2</v>
      </c>
      <c r="G20" s="100">
        <v>28.376088183696847</v>
      </c>
      <c r="H20" s="100">
        <v>82.329341090209795</v>
      </c>
      <c r="I20" s="100">
        <v>4.8167569592040902</v>
      </c>
      <c r="J20" s="100">
        <v>82.329341090209795</v>
      </c>
      <c r="K20" s="100">
        <v>69.421149125866094</v>
      </c>
      <c r="L20" s="118">
        <v>8.2156605589417708</v>
      </c>
      <c r="M20" s="118">
        <v>51.012292585775697</v>
      </c>
      <c r="N20" s="100">
        <v>53.4</v>
      </c>
      <c r="O20" s="100">
        <v>44.8</v>
      </c>
      <c r="P20" s="100">
        <v>74.099999999999994</v>
      </c>
      <c r="Q20" s="100">
        <v>173.1</v>
      </c>
      <c r="R20" s="101">
        <v>-5.4</v>
      </c>
      <c r="S20" s="101">
        <v>23.408884640671779</v>
      </c>
      <c r="T20" s="100">
        <v>169.646254006211</v>
      </c>
      <c r="U20" s="101">
        <v>3.3805596508718998</v>
      </c>
      <c r="V20" s="101">
        <v>60.313989125712297</v>
      </c>
      <c r="W20" s="101">
        <v>100.873111782419</v>
      </c>
      <c r="X20" s="101">
        <v>23.415605515020399</v>
      </c>
      <c r="Y20" s="101">
        <v>45.117778544712799</v>
      </c>
      <c r="Z20" s="101">
        <v>103.885294528526</v>
      </c>
      <c r="AA20" s="101">
        <v>25.936325342257501</v>
      </c>
      <c r="AB20" s="101">
        <v>37.647476431374436</v>
      </c>
      <c r="AC20" s="101">
        <v>234.78768972294404</v>
      </c>
      <c r="AD20" s="101">
        <v>-76.013134869745002</v>
      </c>
      <c r="AE20" s="101">
        <v>107.22532453759108</v>
      </c>
      <c r="AF20" s="101">
        <v>24.888546991641633</v>
      </c>
      <c r="AG20" s="101">
        <v>6.3172690827650904</v>
      </c>
      <c r="AH20" s="101">
        <v>16.017182480326852</v>
      </c>
      <c r="AI20" s="101">
        <v>100.63071944914758</v>
      </c>
      <c r="AJ20" s="101">
        <v>-11.727280987090431</v>
      </c>
      <c r="AK20" s="101">
        <v>24.777841982428917</v>
      </c>
      <c r="AL20" s="101">
        <v>44.112340995406733</v>
      </c>
      <c r="AM20" s="113">
        <v>-4.9053882667832003</v>
      </c>
      <c r="AN20" s="113">
        <v>34.434530436928384</v>
      </c>
      <c r="AO20" s="113">
        <v>154.28204776178114</v>
      </c>
      <c r="AP20" s="114">
        <v>-100.76699765023309</v>
      </c>
      <c r="AQ20" s="113">
        <v>57.107077408955398</v>
      </c>
      <c r="AR20" s="113">
        <v>66.346089031251097</v>
      </c>
      <c r="AS20" s="113">
        <v>24.0545841927621</v>
      </c>
      <c r="AT20" s="113">
        <v>64.414024963400294</v>
      </c>
      <c r="AU20" s="113">
        <v>103.980280248043</v>
      </c>
      <c r="AV20" s="113">
        <v>38.830665467403797</v>
      </c>
      <c r="AW20" s="114">
        <v>26.6057802507299</v>
      </c>
      <c r="AX20" s="114">
        <v>75.316751882793397</v>
      </c>
      <c r="AY20" s="114">
        <v>14.8874661732604</v>
      </c>
      <c r="AZ20" s="114">
        <v>74.350004259051801</v>
      </c>
      <c r="BA20" s="114">
        <v>182.12089650727251</v>
      </c>
      <c r="BB20" s="114">
        <v>-133.23717491831351</v>
      </c>
      <c r="BC20" s="364">
        <v>125.677555669041</v>
      </c>
    </row>
    <row r="21" spans="1:57" ht="23.1" customHeight="1">
      <c r="A21" s="96" t="s">
        <v>159</v>
      </c>
      <c r="B21" s="100">
        <v>46.5</v>
      </c>
      <c r="C21" s="100">
        <v>15.6</v>
      </c>
      <c r="D21" s="100">
        <v>24.8</v>
      </c>
      <c r="E21" s="100">
        <v>30.1</v>
      </c>
      <c r="F21" s="100">
        <v>14.7</v>
      </c>
      <c r="G21" s="100">
        <v>57.328666172789873</v>
      </c>
      <c r="H21" s="100">
        <v>50.545341228049701</v>
      </c>
      <c r="I21" s="100">
        <v>21.285566847046301</v>
      </c>
      <c r="J21" s="100">
        <v>50.545341228049701</v>
      </c>
      <c r="K21" s="100">
        <v>70.291456675955999</v>
      </c>
      <c r="L21" s="118">
        <v>7.4563492735889696</v>
      </c>
      <c r="M21" s="118">
        <v>35.5998347958582</v>
      </c>
      <c r="N21" s="100">
        <v>40</v>
      </c>
      <c r="O21" s="100">
        <v>-13.3</v>
      </c>
      <c r="P21" s="100">
        <v>-10.4</v>
      </c>
      <c r="Q21" s="100">
        <v>36.799999999999997</v>
      </c>
      <c r="R21" s="101">
        <v>-17.3</v>
      </c>
      <c r="S21" s="101">
        <v>34.066778443716004</v>
      </c>
      <c r="T21" s="100">
        <v>113.091079555077</v>
      </c>
      <c r="U21" s="101">
        <v>26.2758937631165</v>
      </c>
      <c r="V21" s="101">
        <v>70.212135214488995</v>
      </c>
      <c r="W21" s="101">
        <v>139.96569501318299</v>
      </c>
      <c r="X21" s="101">
        <v>85.533587892316305</v>
      </c>
      <c r="Y21" s="101">
        <v>108.02214195769</v>
      </c>
      <c r="Z21" s="101">
        <v>163.774910927647</v>
      </c>
      <c r="AA21" s="101">
        <v>40.850834524904798</v>
      </c>
      <c r="AB21" s="101">
        <v>34.225686772237069</v>
      </c>
      <c r="AC21" s="101">
        <v>76.286363696843381</v>
      </c>
      <c r="AD21" s="101">
        <v>47.363386481807105</v>
      </c>
      <c r="AE21" s="101">
        <v>187.29042983582661</v>
      </c>
      <c r="AF21" s="101">
        <v>80.375489554161206</v>
      </c>
      <c r="AG21" s="101">
        <v>49.593819257531301</v>
      </c>
      <c r="AH21" s="101">
        <v>58.511228156520055</v>
      </c>
      <c r="AI21" s="101">
        <v>69.499515829284675</v>
      </c>
      <c r="AJ21" s="101">
        <v>11.360889163871295</v>
      </c>
      <c r="AK21" s="101">
        <v>18.496293303929271</v>
      </c>
      <c r="AL21" s="101">
        <v>28.148450646029787</v>
      </c>
      <c r="AM21" s="113">
        <v>-2.4953119185660002</v>
      </c>
      <c r="AN21" s="113">
        <v>4.5675811020815749</v>
      </c>
      <c r="AO21" s="113">
        <v>-16.426263226679527</v>
      </c>
      <c r="AP21" s="114">
        <v>-2.307214918313548</v>
      </c>
      <c r="AQ21" s="113">
        <v>26.3969497490972</v>
      </c>
      <c r="AR21" s="113">
        <v>61.416064884543403</v>
      </c>
      <c r="AS21" s="113">
        <v>9.4456904557850194</v>
      </c>
      <c r="AT21" s="113">
        <v>4.7475499469237397</v>
      </c>
      <c r="AU21" s="113">
        <v>64.024087647232193</v>
      </c>
      <c r="AV21" s="113">
        <v>10.798351781067399</v>
      </c>
      <c r="AW21" s="114">
        <v>-19.944294332872101</v>
      </c>
      <c r="AX21" s="114">
        <v>33.7987650005565</v>
      </c>
      <c r="AY21" s="114">
        <v>-8.8137522511035193</v>
      </c>
      <c r="AZ21" s="114">
        <v>4.1993482585335098</v>
      </c>
      <c r="BA21" s="114">
        <v>18.57045411306806</v>
      </c>
      <c r="BB21" s="114">
        <v>-4.3541352933524173</v>
      </c>
      <c r="BC21" s="364">
        <v>37.949351954459203</v>
      </c>
    </row>
    <row r="22" spans="1:57" ht="23.1" customHeight="1">
      <c r="A22" s="96" t="s">
        <v>408</v>
      </c>
      <c r="B22" s="97">
        <v>6.7</v>
      </c>
      <c r="C22" s="97">
        <v>6.7</v>
      </c>
      <c r="D22" s="97">
        <v>6.6</v>
      </c>
      <c r="E22" s="97">
        <v>6.6</v>
      </c>
      <c r="F22" s="97">
        <v>6.8</v>
      </c>
      <c r="G22" s="97">
        <v>6.7969344556380094</v>
      </c>
      <c r="H22" s="97">
        <v>6.7528365303814386</v>
      </c>
      <c r="I22" s="97">
        <v>6.812104227644717</v>
      </c>
      <c r="J22" s="97">
        <v>6.7990752801041694</v>
      </c>
      <c r="K22" s="97">
        <v>6.72</v>
      </c>
      <c r="L22" s="119">
        <v>6.7800412401803731</v>
      </c>
      <c r="M22" s="119">
        <v>6.7732241274743972</v>
      </c>
      <c r="N22" s="97">
        <v>6.7</v>
      </c>
      <c r="O22" s="97">
        <v>6.4</v>
      </c>
      <c r="P22" s="97">
        <v>6.2</v>
      </c>
      <c r="Q22" s="97">
        <v>6</v>
      </c>
      <c r="R22" s="98">
        <v>5.8</v>
      </c>
      <c r="S22" s="98">
        <v>5.605723681566924</v>
      </c>
      <c r="T22" s="97">
        <v>5.4485346781296711</v>
      </c>
      <c r="U22" s="98">
        <v>5.3083686809997035</v>
      </c>
      <c r="V22" s="98">
        <v>5.1433643034573233</v>
      </c>
      <c r="W22" s="98">
        <v>5.000981577404195</v>
      </c>
      <c r="X22" s="98">
        <v>4.8643516895826258</v>
      </c>
      <c r="Y22" s="98">
        <v>4.7646465856273448</v>
      </c>
      <c r="Z22" s="98">
        <v>4.785174100990238</v>
      </c>
      <c r="AA22" s="98">
        <v>4.8141802093800887</v>
      </c>
      <c r="AB22" s="98">
        <v>4.7183868094842252</v>
      </c>
      <c r="AC22" s="98">
        <v>4.6500000000000004</v>
      </c>
      <c r="AD22" s="98">
        <v>4.76</v>
      </c>
      <c r="AE22" s="98">
        <v>4.9200856193909939</v>
      </c>
      <c r="AF22" s="98">
        <v>5.4272512703314533</v>
      </c>
      <c r="AG22" s="98">
        <v>5.8</v>
      </c>
      <c r="AH22" s="98">
        <v>6.2406371789029338</v>
      </c>
      <c r="AI22" s="98">
        <v>6.3672618620484949</v>
      </c>
      <c r="AJ22" s="98">
        <v>6.49</v>
      </c>
      <c r="AK22" s="98">
        <v>6.9292818797363882</v>
      </c>
      <c r="AL22" s="98">
        <v>7.1057230357513985</v>
      </c>
      <c r="AM22" s="116">
        <v>7.253697766488381</v>
      </c>
      <c r="AN22" s="116">
        <v>7.3449635025112583</v>
      </c>
      <c r="AO22" s="116">
        <v>7.4065960507324</v>
      </c>
      <c r="AP22" s="284">
        <v>7.6373473426779883</v>
      </c>
      <c r="AQ22" s="116">
        <v>7.8057588495833068</v>
      </c>
      <c r="AR22" s="116">
        <v>8.1564657988665061</v>
      </c>
      <c r="AS22" s="116">
        <v>8.3195105687519515</v>
      </c>
      <c r="AT22" s="116">
        <v>8.4596475239991538</v>
      </c>
      <c r="AU22" s="116">
        <v>8.5077644149471325</v>
      </c>
      <c r="AV22" s="116">
        <v>8.4057994980988742</v>
      </c>
      <c r="AW22" s="284">
        <v>8.3745465808195618</v>
      </c>
      <c r="AX22" s="284">
        <v>8.2623320480725457</v>
      </c>
      <c r="AY22" s="284">
        <v>8.0835413762715014</v>
      </c>
      <c r="AZ22" s="284">
        <v>7.9935794016801145</v>
      </c>
      <c r="BA22" s="284">
        <v>7.8602755862174645</v>
      </c>
      <c r="BB22" s="284">
        <v>8.0049743526081194</v>
      </c>
      <c r="BC22" s="361">
        <v>8.0629580350105545</v>
      </c>
    </row>
    <row r="23" spans="1:57" ht="23.1" customHeight="1">
      <c r="A23" s="96" t="s">
        <v>409</v>
      </c>
      <c r="B23" s="97">
        <v>12.3</v>
      </c>
      <c r="C23" s="97">
        <v>12.2</v>
      </c>
      <c r="D23" s="97">
        <v>12.2</v>
      </c>
      <c r="E23" s="97">
        <v>12.1</v>
      </c>
      <c r="F23" s="97">
        <v>12.1</v>
      </c>
      <c r="G23" s="97">
        <v>11.965903360305679</v>
      </c>
      <c r="H23" s="97">
        <v>11.98479244278075</v>
      </c>
      <c r="I23" s="97">
        <v>12.073929961045465</v>
      </c>
      <c r="J23" s="97">
        <v>11.932860907827484</v>
      </c>
      <c r="K23" s="97">
        <v>12.29</v>
      </c>
      <c r="L23" s="119">
        <v>11.93890115549449</v>
      </c>
      <c r="M23" s="119">
        <v>11.795105403448739</v>
      </c>
      <c r="N23" s="97">
        <v>11.8</v>
      </c>
      <c r="O23" s="97">
        <v>11</v>
      </c>
      <c r="P23" s="97">
        <v>10.4</v>
      </c>
      <c r="Q23" s="97">
        <v>10.1</v>
      </c>
      <c r="R23" s="98">
        <v>10.5</v>
      </c>
      <c r="S23" s="98">
        <v>10.178098954428284</v>
      </c>
      <c r="T23" s="97">
        <v>9.8318649812907015</v>
      </c>
      <c r="U23" s="98">
        <v>9.517731632300432</v>
      </c>
      <c r="V23" s="98">
        <v>9.3697289946410578</v>
      </c>
      <c r="W23" s="98">
        <v>9.0942202201108095</v>
      </c>
      <c r="X23" s="98">
        <v>8.8912745435893399</v>
      </c>
      <c r="Y23" s="98">
        <v>8.7276050942080641</v>
      </c>
      <c r="Z23" s="98">
        <v>8.6132691841477431</v>
      </c>
      <c r="AA23" s="98">
        <v>8.5342448085804961</v>
      </c>
      <c r="AB23" s="98">
        <v>8.4591292533300528</v>
      </c>
      <c r="AC23" s="98">
        <v>8.4348018971758574</v>
      </c>
      <c r="AD23" s="98">
        <v>8.48</v>
      </c>
      <c r="AE23" s="98">
        <v>8.5654920397279479</v>
      </c>
      <c r="AF23" s="98">
        <v>8.69</v>
      </c>
      <c r="AG23" s="98">
        <v>9.02</v>
      </c>
      <c r="AH23" s="98">
        <v>9.2931225909120396</v>
      </c>
      <c r="AI23" s="98">
        <v>9.4402244568434135</v>
      </c>
      <c r="AJ23" s="98">
        <v>10.31</v>
      </c>
      <c r="AK23" s="98">
        <v>10.603007556868986</v>
      </c>
      <c r="AL23" s="98">
        <v>10.784276371814389</v>
      </c>
      <c r="AM23" s="116">
        <v>11.418644910857113</v>
      </c>
      <c r="AN23" s="116">
        <v>11.53937423853144</v>
      </c>
      <c r="AO23" s="116">
        <v>11.620299693912473</v>
      </c>
      <c r="AP23" s="284">
        <v>11.9352313050618</v>
      </c>
      <c r="AQ23" s="116">
        <v>12.060672464651923</v>
      </c>
      <c r="AR23" s="116">
        <v>12.186941726100301</v>
      </c>
      <c r="AS23" s="116">
        <v>12.649630175408365</v>
      </c>
      <c r="AT23" s="116">
        <v>12.735165389766548</v>
      </c>
      <c r="AU23" s="116">
        <v>12.78585747325813</v>
      </c>
      <c r="AV23" s="116">
        <v>13.0333481903709</v>
      </c>
      <c r="AW23" s="284">
        <v>13.034284933532549</v>
      </c>
      <c r="AX23" s="284">
        <v>12.839437652453611</v>
      </c>
      <c r="AY23" s="284">
        <v>12.649870217159112</v>
      </c>
      <c r="AZ23" s="284">
        <v>12.534739692054348</v>
      </c>
      <c r="BA23" s="284">
        <v>12.2968211469067</v>
      </c>
      <c r="BB23" s="284">
        <v>12.243697262021449</v>
      </c>
      <c r="BC23" s="361">
        <v>12.234427425431878</v>
      </c>
    </row>
    <row r="24" spans="1:57" ht="23.1" customHeight="1" thickBot="1">
      <c r="A24" s="109" t="s">
        <v>410</v>
      </c>
      <c r="B24" s="110">
        <v>9.64</v>
      </c>
      <c r="C24" s="110">
        <v>9.59</v>
      </c>
      <c r="D24" s="110">
        <v>9.48</v>
      </c>
      <c r="E24" s="110">
        <v>9.57</v>
      </c>
      <c r="F24" s="110">
        <v>9.4499999999999993</v>
      </c>
      <c r="G24" s="110">
        <v>9.5279797654207865</v>
      </c>
      <c r="H24" s="110">
        <v>9.5638687499999993</v>
      </c>
      <c r="I24" s="110">
        <v>9.5</v>
      </c>
      <c r="J24" s="110">
        <v>9.4647699060531565</v>
      </c>
      <c r="K24" s="110">
        <v>9.8000000000000007</v>
      </c>
      <c r="L24" s="121">
        <v>9.4531177329610987</v>
      </c>
      <c r="M24" s="121">
        <v>9.4520602603713133</v>
      </c>
      <c r="N24" s="110">
        <v>9.36</v>
      </c>
      <c r="O24" s="110">
        <v>8.9600000000000009</v>
      </c>
      <c r="P24" s="110">
        <v>8.66</v>
      </c>
      <c r="Q24" s="110">
        <v>8.5</v>
      </c>
      <c r="R24" s="111">
        <v>8.08</v>
      </c>
      <c r="S24" s="111">
        <v>7.8336111428311135</v>
      </c>
      <c r="T24" s="110">
        <v>7.7349848742244127</v>
      </c>
      <c r="U24" s="111">
        <v>7.565152851903175</v>
      </c>
      <c r="V24" s="111">
        <v>7.3632620325038927</v>
      </c>
      <c r="W24" s="111">
        <v>7.1770263092806994</v>
      </c>
      <c r="X24" s="111">
        <v>6.9718357360598722</v>
      </c>
      <c r="Y24" s="111">
        <v>6.8351330238781616</v>
      </c>
      <c r="Z24" s="111">
        <v>6.8967934660178933</v>
      </c>
      <c r="AA24" s="111">
        <v>6.8289021574931139</v>
      </c>
      <c r="AB24" s="111">
        <v>6.6641308725619615</v>
      </c>
      <c r="AC24" s="111">
        <v>6.864127077806029</v>
      </c>
      <c r="AD24" s="111">
        <v>6.7135184666013972</v>
      </c>
      <c r="AE24" s="111">
        <v>6.8925962754309023</v>
      </c>
      <c r="AF24" s="111">
        <v>7.5702518351583477</v>
      </c>
      <c r="AG24" s="111">
        <v>7.8163103691076605</v>
      </c>
      <c r="AH24" s="111">
        <v>8.246662922188067</v>
      </c>
      <c r="AI24" s="111">
        <v>8.4249284549153085</v>
      </c>
      <c r="AJ24" s="111">
        <v>8.5299999999999994</v>
      </c>
      <c r="AK24" s="111">
        <v>8.9751879882816752</v>
      </c>
      <c r="AL24" s="111">
        <v>9.1748486753806073</v>
      </c>
      <c r="AM24" s="263">
        <v>9.3007064886979389</v>
      </c>
      <c r="AN24" s="263">
        <v>9.3895255591023101</v>
      </c>
      <c r="AO24" s="263">
        <v>9.5417696777585999</v>
      </c>
      <c r="AP24" s="285">
        <v>9.716983741172184</v>
      </c>
      <c r="AQ24" s="263">
        <v>10.005106428718225</v>
      </c>
      <c r="AR24" s="263">
        <v>10.344957282097605</v>
      </c>
      <c r="AS24" s="263">
        <v>10.597351812859308</v>
      </c>
      <c r="AT24" s="263">
        <v>10.693651046404524</v>
      </c>
      <c r="AU24" s="263">
        <v>10.913824406250901</v>
      </c>
      <c r="AV24" s="263">
        <v>10.724862279815689</v>
      </c>
      <c r="AW24" s="285">
        <v>10.637530583279201</v>
      </c>
      <c r="AX24" s="285">
        <v>10.479652097888163</v>
      </c>
      <c r="AY24" s="285">
        <v>10.274045903906298</v>
      </c>
      <c r="AZ24" s="285">
        <v>10.182070387705506</v>
      </c>
      <c r="BA24" s="285">
        <v>10.025933752681521</v>
      </c>
      <c r="BB24" s="285">
        <v>10.108775285196504</v>
      </c>
      <c r="BC24" s="365">
        <v>10.144591341771251</v>
      </c>
    </row>
    <row r="25" spans="1:57" ht="15" thickTop="1">
      <c r="A25" s="3646" t="s">
        <v>160</v>
      </c>
      <c r="B25" s="3646"/>
      <c r="C25" s="3646"/>
      <c r="D25" s="3646"/>
      <c r="E25" s="3646"/>
      <c r="F25" s="3646"/>
      <c r="G25" s="3646"/>
      <c r="H25" s="3646"/>
      <c r="I25" s="3646"/>
      <c r="J25" s="3646"/>
      <c r="K25" s="3646"/>
      <c r="L25" s="3646"/>
      <c r="M25" s="3646"/>
      <c r="N25" s="3646"/>
      <c r="O25" s="3646"/>
      <c r="P25" s="3646"/>
      <c r="Q25" s="3646"/>
      <c r="R25" s="3646"/>
      <c r="S25" s="3646"/>
      <c r="T25" s="3646"/>
      <c r="U25" s="3646"/>
      <c r="V25" s="3646"/>
      <c r="W25" s="117"/>
      <c r="AQ25" s="287"/>
    </row>
    <row r="26" spans="1:57">
      <c r="AQ26" s="287"/>
    </row>
    <row r="27" spans="1:57">
      <c r="AQ27" s="287"/>
    </row>
    <row r="28" spans="1:57">
      <c r="AQ28" s="287"/>
    </row>
    <row r="29" spans="1:57">
      <c r="AQ29" s="287"/>
    </row>
    <row r="30" spans="1:57">
      <c r="AQ30" s="287"/>
    </row>
    <row r="31" spans="1:57">
      <c r="AQ31" s="287"/>
    </row>
    <row r="32" spans="1:57">
      <c r="AQ32" s="287"/>
    </row>
    <row r="33" spans="2:43">
      <c r="AQ33" s="287"/>
    </row>
    <row r="34" spans="2:43">
      <c r="B34" s="106"/>
      <c r="C34" s="106"/>
      <c r="D34" s="106"/>
      <c r="E34" s="106"/>
      <c r="F34" s="106"/>
      <c r="G34" s="106"/>
      <c r="H34" s="106"/>
      <c r="I34" s="106"/>
      <c r="J34" s="106"/>
      <c r="K34" s="106"/>
      <c r="L34" s="106"/>
      <c r="M34" s="106"/>
      <c r="N34" s="106"/>
      <c r="O34" s="106"/>
      <c r="P34" s="106"/>
      <c r="Q34" s="106"/>
      <c r="R34" s="106"/>
      <c r="S34" s="106"/>
      <c r="T34" s="106"/>
      <c r="U34" s="106"/>
      <c r="V34" s="106"/>
      <c r="W34" s="106"/>
      <c r="AQ34" s="287"/>
    </row>
    <row r="35" spans="2:43">
      <c r="B35" s="106"/>
      <c r="C35" s="106"/>
      <c r="D35" s="106"/>
      <c r="E35" s="106"/>
      <c r="F35" s="106"/>
      <c r="G35" s="106"/>
      <c r="H35" s="106"/>
      <c r="I35" s="106"/>
      <c r="J35" s="106"/>
      <c r="K35" s="106"/>
      <c r="L35" s="106"/>
      <c r="M35" s="106"/>
      <c r="N35" s="106"/>
      <c r="O35" s="106"/>
      <c r="P35" s="106"/>
      <c r="Q35" s="106"/>
      <c r="R35" s="106"/>
      <c r="S35" s="106"/>
      <c r="T35" s="106"/>
      <c r="U35" s="106"/>
      <c r="V35" s="106"/>
      <c r="W35" s="106"/>
      <c r="AQ35" s="287"/>
    </row>
    <row r="36" spans="2:43">
      <c r="B36" s="106"/>
      <c r="C36" s="106"/>
      <c r="D36" s="106"/>
      <c r="E36" s="106"/>
      <c r="F36" s="106"/>
      <c r="G36" s="106"/>
      <c r="H36" s="106"/>
      <c r="I36" s="106"/>
      <c r="J36" s="106"/>
      <c r="K36" s="106"/>
      <c r="L36" s="106"/>
      <c r="M36" s="106"/>
      <c r="N36" s="106"/>
      <c r="O36" s="106"/>
      <c r="P36" s="106"/>
      <c r="Q36" s="106"/>
      <c r="R36" s="106"/>
      <c r="S36" s="106"/>
      <c r="T36" s="106"/>
      <c r="U36" s="106"/>
      <c r="V36" s="106"/>
      <c r="W36" s="106"/>
      <c r="AQ36" s="287"/>
    </row>
    <row r="37" spans="2:43">
      <c r="B37" s="106"/>
      <c r="C37" s="106"/>
      <c r="D37" s="106"/>
      <c r="E37" s="106"/>
      <c r="F37" s="106"/>
      <c r="G37" s="106"/>
      <c r="H37" s="106"/>
      <c r="I37" s="106"/>
      <c r="J37" s="106"/>
      <c r="K37" s="106"/>
      <c r="L37" s="106"/>
      <c r="M37" s="106"/>
      <c r="N37" s="106"/>
      <c r="O37" s="106"/>
      <c r="P37" s="106"/>
      <c r="Q37" s="106"/>
      <c r="R37" s="106"/>
      <c r="S37" s="106"/>
      <c r="T37" s="106"/>
      <c r="U37" s="106"/>
      <c r="V37" s="106"/>
      <c r="W37" s="106"/>
      <c r="AQ37" s="287"/>
    </row>
    <row r="38" spans="2:43">
      <c r="B38" s="106"/>
      <c r="C38" s="106"/>
      <c r="D38" s="106"/>
      <c r="E38" s="106"/>
      <c r="F38" s="106"/>
      <c r="G38" s="106"/>
      <c r="H38" s="106"/>
      <c r="I38" s="106"/>
      <c r="J38" s="106"/>
      <c r="K38" s="106"/>
      <c r="L38" s="106"/>
      <c r="M38" s="106"/>
      <c r="N38" s="106"/>
      <c r="O38" s="106"/>
      <c r="P38" s="106"/>
      <c r="Q38" s="106"/>
      <c r="R38" s="106"/>
      <c r="S38" s="106"/>
      <c r="T38" s="106"/>
      <c r="U38" s="106"/>
      <c r="V38" s="106"/>
      <c r="W38" s="106"/>
      <c r="AQ38" s="287"/>
    </row>
    <row r="39" spans="2:43">
      <c r="B39" s="106"/>
      <c r="C39" s="106"/>
      <c r="D39" s="106"/>
      <c r="E39" s="106"/>
      <c r="F39" s="106"/>
      <c r="G39" s="106"/>
      <c r="H39" s="106"/>
      <c r="I39" s="106"/>
      <c r="J39" s="106"/>
      <c r="K39" s="106"/>
      <c r="L39" s="106"/>
      <c r="M39" s="106"/>
      <c r="N39" s="106"/>
      <c r="O39" s="106"/>
      <c r="P39" s="106"/>
      <c r="Q39" s="106"/>
      <c r="R39" s="106"/>
      <c r="S39" s="106"/>
      <c r="T39" s="106"/>
      <c r="U39" s="106"/>
      <c r="V39" s="106"/>
      <c r="W39" s="106"/>
      <c r="AQ39" s="287"/>
    </row>
    <row r="40" spans="2:43">
      <c r="B40" s="106"/>
      <c r="C40" s="106"/>
      <c r="D40" s="106"/>
      <c r="E40" s="106"/>
      <c r="F40" s="106"/>
      <c r="G40" s="106"/>
      <c r="H40" s="106"/>
      <c r="I40" s="106"/>
      <c r="J40" s="106"/>
      <c r="K40" s="106"/>
      <c r="L40" s="106"/>
      <c r="M40" s="106"/>
      <c r="N40" s="106"/>
      <c r="O40" s="106"/>
      <c r="P40" s="106"/>
      <c r="Q40" s="106"/>
      <c r="R40" s="106"/>
      <c r="S40" s="106"/>
      <c r="T40" s="106"/>
      <c r="U40" s="106"/>
      <c r="V40" s="106"/>
      <c r="W40" s="106"/>
      <c r="AQ40" s="287"/>
    </row>
    <row r="41" spans="2:43">
      <c r="B41" s="106"/>
      <c r="C41" s="106"/>
      <c r="D41" s="106"/>
      <c r="E41" s="106"/>
      <c r="F41" s="106"/>
      <c r="G41" s="106"/>
      <c r="H41" s="106"/>
      <c r="I41" s="106"/>
      <c r="J41" s="106"/>
      <c r="K41" s="106"/>
      <c r="L41" s="106"/>
      <c r="M41" s="106"/>
      <c r="N41" s="106"/>
      <c r="O41" s="106"/>
      <c r="P41" s="106"/>
      <c r="Q41" s="106"/>
      <c r="R41" s="106"/>
      <c r="S41" s="106"/>
      <c r="T41" s="106"/>
      <c r="U41" s="106"/>
      <c r="V41" s="106"/>
      <c r="W41" s="106"/>
      <c r="AQ41" s="287"/>
    </row>
    <row r="42" spans="2:43">
      <c r="AQ42" s="287"/>
    </row>
    <row r="43" spans="2:43">
      <c r="AQ43" s="287"/>
    </row>
    <row r="44" spans="2:43">
      <c r="AQ44" s="287"/>
    </row>
    <row r="45" spans="2:43">
      <c r="AQ45" s="287"/>
    </row>
    <row r="46" spans="2:43">
      <c r="AQ46" s="287"/>
    </row>
    <row r="47" spans="2:43">
      <c r="AQ47" s="287"/>
    </row>
    <row r="48" spans="2:43">
      <c r="AQ48" s="287"/>
    </row>
    <row r="49" spans="43:43">
      <c r="AQ49" s="287"/>
    </row>
    <row r="50" spans="43:43">
      <c r="AQ50" s="287"/>
    </row>
    <row r="51" spans="43:43">
      <c r="AQ51" s="287"/>
    </row>
    <row r="52" spans="43:43">
      <c r="AQ52" s="287"/>
    </row>
    <row r="53" spans="43:43">
      <c r="AQ53" s="287"/>
    </row>
    <row r="54" spans="43:43">
      <c r="AQ54" s="287"/>
    </row>
    <row r="55" spans="43:43">
      <c r="AQ55" s="287"/>
    </row>
    <row r="56" spans="43:43">
      <c r="AQ56" s="287"/>
    </row>
    <row r="57" spans="43:43">
      <c r="AQ57" s="287"/>
    </row>
    <row r="58" spans="43:43">
      <c r="AQ58" s="287"/>
    </row>
    <row r="59" spans="43:43">
      <c r="AQ59" s="287"/>
    </row>
    <row r="60" spans="43:43">
      <c r="AQ60" s="287"/>
    </row>
    <row r="61" spans="43:43">
      <c r="AQ61" s="287"/>
    </row>
    <row r="62" spans="43:43">
      <c r="AQ62" s="287"/>
    </row>
    <row r="63" spans="43:43">
      <c r="AQ63" s="287"/>
    </row>
    <row r="64" spans="43:43">
      <c r="AQ64" s="287"/>
    </row>
    <row r="65" spans="43:43">
      <c r="AQ65" s="287"/>
    </row>
    <row r="66" spans="43:43">
      <c r="AQ66" s="287"/>
    </row>
    <row r="67" spans="43:43">
      <c r="AQ67" s="287"/>
    </row>
    <row r="68" spans="43:43">
      <c r="AQ68" s="287"/>
    </row>
    <row r="69" spans="43:43">
      <c r="AQ69" s="287"/>
    </row>
    <row r="70" spans="43:43">
      <c r="AQ70" s="287"/>
    </row>
    <row r="71" spans="43:43">
      <c r="AQ71" s="287"/>
    </row>
    <row r="72" spans="43:43">
      <c r="AQ72" s="287"/>
    </row>
    <row r="73" spans="43:43">
      <c r="AQ73" s="287"/>
    </row>
    <row r="74" spans="43:43">
      <c r="AQ74" s="287"/>
    </row>
    <row r="75" spans="43:43">
      <c r="AQ75" s="287"/>
    </row>
    <row r="76" spans="43:43">
      <c r="AQ76" s="287"/>
    </row>
    <row r="77" spans="43:43">
      <c r="AQ77" s="287"/>
    </row>
    <row r="78" spans="43:43">
      <c r="AQ78" s="287"/>
    </row>
    <row r="79" spans="43:43">
      <c r="AQ79" s="287"/>
    </row>
    <row r="80" spans="43:43">
      <c r="AQ80" s="287"/>
    </row>
    <row r="81" spans="43:43">
      <c r="AQ81" s="287"/>
    </row>
    <row r="82" spans="43:43">
      <c r="AQ82" s="287"/>
    </row>
    <row r="83" spans="43:43">
      <c r="AQ83" s="287"/>
    </row>
    <row r="84" spans="43:43">
      <c r="AQ84" s="287"/>
    </row>
    <row r="85" spans="43:43">
      <c r="AQ85" s="287"/>
    </row>
    <row r="86" spans="43:43">
      <c r="AQ86" s="287"/>
    </row>
    <row r="87" spans="43:43">
      <c r="AQ87" s="287"/>
    </row>
    <row r="88" spans="43:43">
      <c r="AQ88" s="287"/>
    </row>
    <row r="89" spans="43:43">
      <c r="AQ89" s="287"/>
    </row>
    <row r="90" spans="43:43">
      <c r="AQ90" s="287"/>
    </row>
    <row r="91" spans="43:43">
      <c r="AQ91" s="287"/>
    </row>
    <row r="92" spans="43:43">
      <c r="AQ92" s="287"/>
    </row>
    <row r="93" spans="43:43">
      <c r="AQ93" s="287"/>
    </row>
    <row r="94" spans="43:43">
      <c r="AQ94" s="287"/>
    </row>
    <row r="95" spans="43:43">
      <c r="AQ95" s="287"/>
    </row>
    <row r="96" spans="43:43">
      <c r="AQ96" s="287"/>
    </row>
    <row r="97" spans="43:43">
      <c r="AQ97" s="287"/>
    </row>
    <row r="98" spans="43:43">
      <c r="AQ98" s="287"/>
    </row>
    <row r="99" spans="43:43">
      <c r="AQ99" s="287"/>
    </row>
    <row r="100" spans="43:43">
      <c r="AQ100" s="287"/>
    </row>
    <row r="101" spans="43:43">
      <c r="AQ101" s="287"/>
    </row>
    <row r="102" spans="43:43">
      <c r="AQ102" s="287"/>
    </row>
    <row r="103" spans="43:43">
      <c r="AQ103" s="287"/>
    </row>
    <row r="104" spans="43:43">
      <c r="AQ104" s="287"/>
    </row>
    <row r="105" spans="43:43">
      <c r="AQ105" s="287"/>
    </row>
    <row r="106" spans="43:43">
      <c r="AQ106" s="287"/>
    </row>
    <row r="107" spans="43:43">
      <c r="AQ107" s="287"/>
    </row>
    <row r="108" spans="43:43">
      <c r="AQ108" s="287"/>
    </row>
    <row r="109" spans="43:43">
      <c r="AQ109" s="287"/>
    </row>
    <row r="110" spans="43:43">
      <c r="AQ110" s="287"/>
    </row>
    <row r="111" spans="43:43">
      <c r="AQ111" s="287"/>
    </row>
    <row r="112" spans="43:43">
      <c r="AQ112" s="287"/>
    </row>
    <row r="113" spans="43:43">
      <c r="AQ113" s="287"/>
    </row>
    <row r="114" spans="43:43">
      <c r="AQ114" s="287"/>
    </row>
    <row r="115" spans="43:43">
      <c r="AQ115" s="287"/>
    </row>
    <row r="116" spans="43:43">
      <c r="AQ116" s="287"/>
    </row>
    <row r="117" spans="43:43">
      <c r="AQ117" s="287"/>
    </row>
    <row r="118" spans="43:43">
      <c r="AQ118" s="287"/>
    </row>
    <row r="119" spans="43:43">
      <c r="AQ119" s="287"/>
    </row>
    <row r="120" spans="43:43">
      <c r="AQ120" s="287"/>
    </row>
    <row r="121" spans="43:43">
      <c r="AQ121" s="287"/>
    </row>
    <row r="122" spans="43:43">
      <c r="AQ122" s="287"/>
    </row>
    <row r="123" spans="43:43">
      <c r="AQ123" s="287"/>
    </row>
    <row r="124" spans="43:43">
      <c r="AQ124" s="287"/>
    </row>
    <row r="125" spans="43:43">
      <c r="AQ125" s="287"/>
    </row>
    <row r="126" spans="43:43">
      <c r="AQ126" s="287"/>
    </row>
    <row r="127" spans="43:43">
      <c r="AQ127" s="287"/>
    </row>
    <row r="128" spans="43:43">
      <c r="AQ128" s="287"/>
    </row>
    <row r="129" spans="43:43">
      <c r="AQ129" s="287"/>
    </row>
    <row r="130" spans="43:43">
      <c r="AQ130" s="287"/>
    </row>
    <row r="131" spans="43:43">
      <c r="AQ131" s="287"/>
    </row>
    <row r="132" spans="43:43">
      <c r="AQ132" s="287"/>
    </row>
    <row r="133" spans="43:43">
      <c r="AQ133" s="287"/>
    </row>
    <row r="134" spans="43:43">
      <c r="AQ134" s="287"/>
    </row>
    <row r="135" spans="43:43">
      <c r="AQ135" s="287"/>
    </row>
    <row r="136" spans="43:43">
      <c r="AQ136" s="287"/>
    </row>
    <row r="137" spans="43:43">
      <c r="AQ137" s="287"/>
    </row>
    <row r="138" spans="43:43">
      <c r="AQ138" s="287"/>
    </row>
    <row r="139" spans="43:43">
      <c r="AQ139" s="287"/>
    </row>
    <row r="140" spans="43:43">
      <c r="AQ140" s="287"/>
    </row>
    <row r="141" spans="43:43">
      <c r="AQ141" s="287"/>
    </row>
    <row r="142" spans="43:43">
      <c r="AQ142" s="287"/>
    </row>
    <row r="143" spans="43:43">
      <c r="AQ143" s="287"/>
    </row>
    <row r="144" spans="43:43">
      <c r="AQ144" s="287"/>
    </row>
    <row r="145" spans="43:43">
      <c r="AQ145" s="287"/>
    </row>
    <row r="146" spans="43:43">
      <c r="AQ146" s="287"/>
    </row>
    <row r="147" spans="43:43">
      <c r="AQ147" s="287"/>
    </row>
    <row r="148" spans="43:43">
      <c r="AQ148" s="287"/>
    </row>
    <row r="149" spans="43:43">
      <c r="AQ149" s="287"/>
    </row>
    <row r="150" spans="43:43">
      <c r="AQ150" s="287"/>
    </row>
    <row r="151" spans="43:43">
      <c r="AQ151" s="287"/>
    </row>
    <row r="152" spans="43:43">
      <c r="AQ152" s="287"/>
    </row>
    <row r="153" spans="43:43">
      <c r="AQ153" s="287"/>
    </row>
    <row r="154" spans="43:43">
      <c r="AQ154" s="287"/>
    </row>
    <row r="155" spans="43:43">
      <c r="AQ155" s="287"/>
    </row>
    <row r="156" spans="43:43">
      <c r="AQ156" s="287"/>
    </row>
    <row r="157" spans="43:43">
      <c r="AQ157" s="287"/>
    </row>
    <row r="158" spans="43:43">
      <c r="AQ158" s="287"/>
    </row>
  </sheetData>
  <mergeCells count="10">
    <mergeCell ref="A3:BC3"/>
    <mergeCell ref="A2:BC2"/>
    <mergeCell ref="A25:V25"/>
    <mergeCell ref="A4:A6"/>
    <mergeCell ref="L4:W4"/>
    <mergeCell ref="B4:K4"/>
    <mergeCell ref="B5:BC5"/>
    <mergeCell ref="X4:AI4"/>
    <mergeCell ref="AJ4:AU4"/>
    <mergeCell ref="AV4:BC4"/>
  </mergeCells>
  <pageMargins left="0.2" right="0.2" top="0.75" bottom="0.75" header="0.3" footer="0.3"/>
  <pageSetup paperSize="9" scale="3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C10" sqref="C10"/>
    </sheetView>
  </sheetViews>
  <sheetFormatPr defaultRowHeight="13.2"/>
  <cols>
    <col min="1" max="1" width="7.5546875" style="435" customWidth="1"/>
    <col min="2" max="2" width="10.6640625" style="435" customWidth="1"/>
    <col min="3" max="3" width="57.5546875" style="435" bestFit="1" customWidth="1"/>
    <col min="4" max="257" width="8.88671875" style="435"/>
    <col min="258" max="258" width="10.6640625" style="435" customWidth="1"/>
    <col min="259" max="259" width="57.5546875" style="435" bestFit="1" customWidth="1"/>
    <col min="260" max="513" width="8.88671875" style="435"/>
    <col min="514" max="514" width="10.6640625" style="435" customWidth="1"/>
    <col min="515" max="515" width="57.5546875" style="435" bestFit="1" customWidth="1"/>
    <col min="516" max="769" width="8.88671875" style="435"/>
    <col min="770" max="770" width="10.6640625" style="435" customWidth="1"/>
    <col min="771" max="771" width="57.5546875" style="435" bestFit="1" customWidth="1"/>
    <col min="772" max="1025" width="8.88671875" style="435"/>
    <col min="1026" max="1026" width="10.6640625" style="435" customWidth="1"/>
    <col min="1027" max="1027" width="57.5546875" style="435" bestFit="1" customWidth="1"/>
    <col min="1028" max="1281" width="8.88671875" style="435"/>
    <col min="1282" max="1282" width="10.6640625" style="435" customWidth="1"/>
    <col min="1283" max="1283" width="57.5546875" style="435" bestFit="1" customWidth="1"/>
    <col min="1284" max="1537" width="8.88671875" style="435"/>
    <col min="1538" max="1538" width="10.6640625" style="435" customWidth="1"/>
    <col min="1539" max="1539" width="57.5546875" style="435" bestFit="1" customWidth="1"/>
    <col min="1540" max="1793" width="8.88671875" style="435"/>
    <col min="1794" max="1794" width="10.6640625" style="435" customWidth="1"/>
    <col min="1795" max="1795" width="57.5546875" style="435" bestFit="1" customWidth="1"/>
    <col min="1796" max="2049" width="8.88671875" style="435"/>
    <col min="2050" max="2050" width="10.6640625" style="435" customWidth="1"/>
    <col min="2051" max="2051" width="57.5546875" style="435" bestFit="1" customWidth="1"/>
    <col min="2052" max="2305" width="8.88671875" style="435"/>
    <col min="2306" max="2306" width="10.6640625" style="435" customWidth="1"/>
    <col min="2307" max="2307" width="57.5546875" style="435" bestFit="1" customWidth="1"/>
    <col min="2308" max="2561" width="8.88671875" style="435"/>
    <col min="2562" max="2562" width="10.6640625" style="435" customWidth="1"/>
    <col min="2563" max="2563" width="57.5546875" style="435" bestFit="1" customWidth="1"/>
    <col min="2564" max="2817" width="8.88671875" style="435"/>
    <col min="2818" max="2818" width="10.6640625" style="435" customWidth="1"/>
    <col min="2819" max="2819" width="57.5546875" style="435" bestFit="1" customWidth="1"/>
    <col min="2820" max="3073" width="8.88671875" style="435"/>
    <col min="3074" max="3074" width="10.6640625" style="435" customWidth="1"/>
    <col min="3075" max="3075" width="57.5546875" style="435" bestFit="1" customWidth="1"/>
    <col min="3076" max="3329" width="8.88671875" style="435"/>
    <col min="3330" max="3330" width="10.6640625" style="435" customWidth="1"/>
    <col min="3331" max="3331" width="57.5546875" style="435" bestFit="1" customWidth="1"/>
    <col min="3332" max="3585" width="8.88671875" style="435"/>
    <col min="3586" max="3586" width="10.6640625" style="435" customWidth="1"/>
    <col min="3587" max="3587" width="57.5546875" style="435" bestFit="1" customWidth="1"/>
    <col min="3588" max="3841" width="8.88671875" style="435"/>
    <col min="3842" max="3842" width="10.6640625" style="435" customWidth="1"/>
    <col min="3843" max="3843" width="57.5546875" style="435" bestFit="1" customWidth="1"/>
    <col min="3844" max="4097" width="8.88671875" style="435"/>
    <col min="4098" max="4098" width="10.6640625" style="435" customWidth="1"/>
    <col min="4099" max="4099" width="57.5546875" style="435" bestFit="1" customWidth="1"/>
    <col min="4100" max="4353" width="8.88671875" style="435"/>
    <col min="4354" max="4354" width="10.6640625" style="435" customWidth="1"/>
    <col min="4355" max="4355" width="57.5546875" style="435" bestFit="1" customWidth="1"/>
    <col min="4356" max="4609" width="8.88671875" style="435"/>
    <col min="4610" max="4610" width="10.6640625" style="435" customWidth="1"/>
    <col min="4611" max="4611" width="57.5546875" style="435" bestFit="1" customWidth="1"/>
    <col min="4612" max="4865" width="8.88671875" style="435"/>
    <col min="4866" max="4866" width="10.6640625" style="435" customWidth="1"/>
    <col min="4867" max="4867" width="57.5546875" style="435" bestFit="1" customWidth="1"/>
    <col min="4868" max="5121" width="8.88671875" style="435"/>
    <col min="5122" max="5122" width="10.6640625" style="435" customWidth="1"/>
    <col min="5123" max="5123" width="57.5546875" style="435" bestFit="1" customWidth="1"/>
    <col min="5124" max="5377" width="8.88671875" style="435"/>
    <col min="5378" max="5378" width="10.6640625" style="435" customWidth="1"/>
    <col min="5379" max="5379" width="57.5546875" style="435" bestFit="1" customWidth="1"/>
    <col min="5380" max="5633" width="8.88671875" style="435"/>
    <col min="5634" max="5634" width="10.6640625" style="435" customWidth="1"/>
    <col min="5635" max="5635" width="57.5546875" style="435" bestFit="1" customWidth="1"/>
    <col min="5636" max="5889" width="8.88671875" style="435"/>
    <col min="5890" max="5890" width="10.6640625" style="435" customWidth="1"/>
    <col min="5891" max="5891" width="57.5546875" style="435" bestFit="1" customWidth="1"/>
    <col min="5892" max="6145" width="8.88671875" style="435"/>
    <col min="6146" max="6146" width="10.6640625" style="435" customWidth="1"/>
    <col min="6147" max="6147" width="57.5546875" style="435" bestFit="1" customWidth="1"/>
    <col min="6148" max="6401" width="8.88671875" style="435"/>
    <col min="6402" max="6402" width="10.6640625" style="435" customWidth="1"/>
    <col min="6403" max="6403" width="57.5546875" style="435" bestFit="1" customWidth="1"/>
    <col min="6404" max="6657" width="8.88671875" style="435"/>
    <col min="6658" max="6658" width="10.6640625" style="435" customWidth="1"/>
    <col min="6659" max="6659" width="57.5546875" style="435" bestFit="1" customWidth="1"/>
    <col min="6660" max="6913" width="8.88671875" style="435"/>
    <col min="6914" max="6914" width="10.6640625" style="435" customWidth="1"/>
    <col min="6915" max="6915" width="57.5546875" style="435" bestFit="1" customWidth="1"/>
    <col min="6916" max="7169" width="8.88671875" style="435"/>
    <col min="7170" max="7170" width="10.6640625" style="435" customWidth="1"/>
    <col min="7171" max="7171" width="57.5546875" style="435" bestFit="1" customWidth="1"/>
    <col min="7172" max="7425" width="8.88671875" style="435"/>
    <col min="7426" max="7426" width="10.6640625" style="435" customWidth="1"/>
    <col min="7427" max="7427" width="57.5546875" style="435" bestFit="1" customWidth="1"/>
    <col min="7428" max="7681" width="8.88671875" style="435"/>
    <col min="7682" max="7682" width="10.6640625" style="435" customWidth="1"/>
    <col min="7683" max="7683" width="57.5546875" style="435" bestFit="1" customWidth="1"/>
    <col min="7684" max="7937" width="8.88671875" style="435"/>
    <col min="7938" max="7938" width="10.6640625" style="435" customWidth="1"/>
    <col min="7939" max="7939" width="57.5546875" style="435" bestFit="1" customWidth="1"/>
    <col min="7940" max="8193" width="8.88671875" style="435"/>
    <col min="8194" max="8194" width="10.6640625" style="435" customWidth="1"/>
    <col min="8195" max="8195" width="57.5546875" style="435" bestFit="1" customWidth="1"/>
    <col min="8196" max="8449" width="8.88671875" style="435"/>
    <col min="8450" max="8450" width="10.6640625" style="435" customWidth="1"/>
    <col min="8451" max="8451" width="57.5546875" style="435" bestFit="1" customWidth="1"/>
    <col min="8452" max="8705" width="8.88671875" style="435"/>
    <col min="8706" max="8706" width="10.6640625" style="435" customWidth="1"/>
    <col min="8707" max="8707" width="57.5546875" style="435" bestFit="1" customWidth="1"/>
    <col min="8708" max="8961" width="8.88671875" style="435"/>
    <col min="8962" max="8962" width="10.6640625" style="435" customWidth="1"/>
    <col min="8963" max="8963" width="57.5546875" style="435" bestFit="1" customWidth="1"/>
    <col min="8964" max="9217" width="8.88671875" style="435"/>
    <col min="9218" max="9218" width="10.6640625" style="435" customWidth="1"/>
    <col min="9219" max="9219" width="57.5546875" style="435" bestFit="1" customWidth="1"/>
    <col min="9220" max="9473" width="8.88671875" style="435"/>
    <col min="9474" max="9474" width="10.6640625" style="435" customWidth="1"/>
    <col min="9475" max="9475" width="57.5546875" style="435" bestFit="1" customWidth="1"/>
    <col min="9476" max="9729" width="8.88671875" style="435"/>
    <col min="9730" max="9730" width="10.6640625" style="435" customWidth="1"/>
    <col min="9731" max="9731" width="57.5546875" style="435" bestFit="1" customWidth="1"/>
    <col min="9732" max="9985" width="8.88671875" style="435"/>
    <col min="9986" max="9986" width="10.6640625" style="435" customWidth="1"/>
    <col min="9987" max="9987" width="57.5546875" style="435" bestFit="1" customWidth="1"/>
    <col min="9988" max="10241" width="8.88671875" style="435"/>
    <col min="10242" max="10242" width="10.6640625" style="435" customWidth="1"/>
    <col min="10243" max="10243" width="57.5546875" style="435" bestFit="1" customWidth="1"/>
    <col min="10244" max="10497" width="8.88671875" style="435"/>
    <col min="10498" max="10498" width="10.6640625" style="435" customWidth="1"/>
    <col min="10499" max="10499" width="57.5546875" style="435" bestFit="1" customWidth="1"/>
    <col min="10500" max="10753" width="8.88671875" style="435"/>
    <col min="10754" max="10754" width="10.6640625" style="435" customWidth="1"/>
    <col min="10755" max="10755" width="57.5546875" style="435" bestFit="1" customWidth="1"/>
    <col min="10756" max="11009" width="8.88671875" style="435"/>
    <col min="11010" max="11010" width="10.6640625" style="435" customWidth="1"/>
    <col min="11011" max="11011" width="57.5546875" style="435" bestFit="1" customWidth="1"/>
    <col min="11012" max="11265" width="8.88671875" style="435"/>
    <col min="11266" max="11266" width="10.6640625" style="435" customWidth="1"/>
    <col min="11267" max="11267" width="57.5546875" style="435" bestFit="1" customWidth="1"/>
    <col min="11268" max="11521" width="8.88671875" style="435"/>
    <col min="11522" max="11522" width="10.6640625" style="435" customWidth="1"/>
    <col min="11523" max="11523" width="57.5546875" style="435" bestFit="1" customWidth="1"/>
    <col min="11524" max="11777" width="8.88671875" style="435"/>
    <col min="11778" max="11778" width="10.6640625" style="435" customWidth="1"/>
    <col min="11779" max="11779" width="57.5546875" style="435" bestFit="1" customWidth="1"/>
    <col min="11780" max="12033" width="8.88671875" style="435"/>
    <col min="12034" max="12034" width="10.6640625" style="435" customWidth="1"/>
    <col min="12035" max="12035" width="57.5546875" style="435" bestFit="1" customWidth="1"/>
    <col min="12036" max="12289" width="8.88671875" style="435"/>
    <col min="12290" max="12290" width="10.6640625" style="435" customWidth="1"/>
    <col min="12291" max="12291" width="57.5546875" style="435" bestFit="1" customWidth="1"/>
    <col min="12292" max="12545" width="8.88671875" style="435"/>
    <col min="12546" max="12546" width="10.6640625" style="435" customWidth="1"/>
    <col min="12547" max="12547" width="57.5546875" style="435" bestFit="1" customWidth="1"/>
    <col min="12548" max="12801" width="8.88671875" style="435"/>
    <col min="12802" max="12802" width="10.6640625" style="435" customWidth="1"/>
    <col min="12803" max="12803" width="57.5546875" style="435" bestFit="1" customWidth="1"/>
    <col min="12804" max="13057" width="8.88671875" style="435"/>
    <col min="13058" max="13058" width="10.6640625" style="435" customWidth="1"/>
    <col min="13059" max="13059" width="57.5546875" style="435" bestFit="1" customWidth="1"/>
    <col min="13060" max="13313" width="8.88671875" style="435"/>
    <col min="13314" max="13314" width="10.6640625" style="435" customWidth="1"/>
    <col min="13315" max="13315" width="57.5546875" style="435" bestFit="1" customWidth="1"/>
    <col min="13316" max="13569" width="8.88671875" style="435"/>
    <col min="13570" max="13570" width="10.6640625" style="435" customWidth="1"/>
    <col min="13571" max="13571" width="57.5546875" style="435" bestFit="1" customWidth="1"/>
    <col min="13572" max="13825" width="8.88671875" style="435"/>
    <col min="13826" max="13826" width="10.6640625" style="435" customWidth="1"/>
    <col min="13827" max="13827" width="57.5546875" style="435" bestFit="1" customWidth="1"/>
    <col min="13828" max="14081" width="8.88671875" style="435"/>
    <col min="14082" max="14082" width="10.6640625" style="435" customWidth="1"/>
    <col min="14083" max="14083" width="57.5546875" style="435" bestFit="1" customWidth="1"/>
    <col min="14084" max="14337" width="8.88671875" style="435"/>
    <col min="14338" max="14338" width="10.6640625" style="435" customWidth="1"/>
    <col min="14339" max="14339" width="57.5546875" style="435" bestFit="1" customWidth="1"/>
    <col min="14340" max="14593" width="8.88671875" style="435"/>
    <col min="14594" max="14594" width="10.6640625" style="435" customWidth="1"/>
    <col min="14595" max="14595" width="57.5546875" style="435" bestFit="1" customWidth="1"/>
    <col min="14596" max="14849" width="8.88671875" style="435"/>
    <col min="14850" max="14850" width="10.6640625" style="435" customWidth="1"/>
    <col min="14851" max="14851" width="57.5546875" style="435" bestFit="1" customWidth="1"/>
    <col min="14852" max="15105" width="8.88671875" style="435"/>
    <col min="15106" max="15106" width="10.6640625" style="435" customWidth="1"/>
    <col min="15107" max="15107" width="57.5546875" style="435" bestFit="1" customWidth="1"/>
    <col min="15108" max="15361" width="8.88671875" style="435"/>
    <col min="15362" max="15362" width="10.6640625" style="435" customWidth="1"/>
    <col min="15363" max="15363" width="57.5546875" style="435" bestFit="1" customWidth="1"/>
    <col min="15364" max="15617" width="8.88671875" style="435"/>
    <col min="15618" max="15618" width="10.6640625" style="435" customWidth="1"/>
    <col min="15619" max="15619" width="57.5546875" style="435" bestFit="1" customWidth="1"/>
    <col min="15620" max="15873" width="8.88671875" style="435"/>
    <col min="15874" max="15874" width="10.6640625" style="435" customWidth="1"/>
    <col min="15875" max="15875" width="57.5546875" style="435" bestFit="1" customWidth="1"/>
    <col min="15876" max="16129" width="8.88671875" style="435"/>
    <col min="16130" max="16130" width="10.6640625" style="435" customWidth="1"/>
    <col min="16131" max="16131" width="57.5546875" style="435" bestFit="1" customWidth="1"/>
    <col min="16132" max="16384" width="8.88671875" style="435"/>
  </cols>
  <sheetData>
    <row r="1" spans="2:35" ht="20.399999999999999">
      <c r="B1" s="3657" t="s">
        <v>490</v>
      </c>
      <c r="C1" s="3657"/>
    </row>
    <row r="2" spans="2:35" ht="17.399999999999999">
      <c r="B2" s="3658" t="s">
        <v>489</v>
      </c>
      <c r="C2" s="3658"/>
    </row>
    <row r="3" spans="2:35" ht="15.6">
      <c r="B3" s="102" t="s">
        <v>488</v>
      </c>
      <c r="C3" s="442" t="s">
        <v>487</v>
      </c>
      <c r="D3" s="441"/>
    </row>
    <row r="4" spans="2:35" ht="15.6">
      <c r="B4" s="420">
        <v>1</v>
      </c>
      <c r="C4" s="3659" t="s">
        <v>486</v>
      </c>
      <c r="D4" s="3659"/>
      <c r="E4" s="3659"/>
      <c r="F4" s="3659"/>
      <c r="G4" s="3659"/>
      <c r="H4" s="3659"/>
      <c r="I4" s="3659"/>
      <c r="J4" s="3659"/>
      <c r="K4" s="3659"/>
      <c r="L4" s="440"/>
      <c r="M4" s="3659"/>
      <c r="N4" s="3659"/>
      <c r="O4" s="3659"/>
      <c r="P4" s="3659"/>
      <c r="Q4" s="3659"/>
      <c r="R4" s="3659"/>
    </row>
    <row r="5" spans="2:35" ht="15.6">
      <c r="B5" s="420">
        <v>2</v>
      </c>
      <c r="C5" s="3659" t="s">
        <v>485</v>
      </c>
      <c r="D5" s="3659"/>
      <c r="E5" s="3659"/>
      <c r="F5" s="3659"/>
      <c r="G5" s="3659"/>
      <c r="H5" s="3659"/>
      <c r="I5" s="3659"/>
      <c r="J5" s="3659"/>
      <c r="K5" s="3659"/>
      <c r="L5" s="440"/>
      <c r="M5" s="3659"/>
      <c r="N5" s="3659"/>
      <c r="O5" s="3659"/>
      <c r="P5" s="3659"/>
      <c r="Q5" s="3659"/>
      <c r="R5" s="3659"/>
    </row>
    <row r="6" spans="2:35" ht="15.6">
      <c r="B6" s="420">
        <v>3</v>
      </c>
      <c r="C6" s="3659" t="s">
        <v>484</v>
      </c>
      <c r="D6" s="3659"/>
      <c r="E6" s="3659"/>
      <c r="F6" s="3659"/>
      <c r="G6" s="3659"/>
      <c r="H6" s="3659"/>
      <c r="I6" s="3659"/>
      <c r="J6" s="3659"/>
      <c r="K6" s="3659"/>
      <c r="L6" s="440"/>
      <c r="M6" s="3659"/>
      <c r="N6" s="3659"/>
      <c r="O6" s="3659"/>
      <c r="P6" s="3659"/>
      <c r="Q6" s="3659"/>
      <c r="R6" s="3659"/>
    </row>
    <row r="7" spans="2:35" ht="15.6">
      <c r="B7" s="420">
        <v>4</v>
      </c>
      <c r="C7" s="3659" t="s">
        <v>483</v>
      </c>
      <c r="D7" s="3659"/>
      <c r="E7" s="3659"/>
      <c r="F7" s="3659"/>
      <c r="G7" s="3659"/>
      <c r="H7" s="3659"/>
      <c r="I7" s="3659"/>
      <c r="J7" s="3659"/>
      <c r="K7" s="3659"/>
      <c r="L7" s="440"/>
      <c r="M7" s="3659"/>
      <c r="N7" s="3659"/>
      <c r="O7" s="3659"/>
      <c r="P7" s="3659"/>
      <c r="Q7" s="3659"/>
      <c r="R7" s="3659"/>
    </row>
    <row r="8" spans="2:35" ht="15.6">
      <c r="B8" s="420">
        <v>5</v>
      </c>
      <c r="C8" s="439" t="s">
        <v>482</v>
      </c>
      <c r="D8" s="420"/>
      <c r="E8" s="3661"/>
      <c r="F8" s="3661"/>
      <c r="G8" s="3661"/>
      <c r="H8" s="3661"/>
      <c r="I8" s="3661"/>
      <c r="J8" s="3661"/>
      <c r="K8" s="3661"/>
      <c r="L8" s="3661"/>
      <c r="M8" s="3661"/>
      <c r="N8" s="3661"/>
      <c r="O8" s="3661"/>
      <c r="P8" s="3663"/>
      <c r="Q8" s="437"/>
      <c r="R8" s="437"/>
    </row>
    <row r="9" spans="2:35" ht="15.6">
      <c r="B9" s="420">
        <v>6</v>
      </c>
      <c r="C9" s="439" t="s">
        <v>481</v>
      </c>
      <c r="D9" s="420"/>
      <c r="E9" s="3661"/>
      <c r="F9" s="3661"/>
      <c r="G9" s="3661"/>
      <c r="H9" s="3661"/>
      <c r="I9" s="3661"/>
      <c r="J9" s="3661"/>
      <c r="K9" s="3661"/>
      <c r="L9" s="3661"/>
      <c r="M9" s="3661"/>
      <c r="N9" s="3661"/>
      <c r="O9" s="3661"/>
      <c r="P9" s="3662"/>
      <c r="Q9" s="437"/>
      <c r="R9" s="437"/>
      <c r="AI9" s="435">
        <v>60924</v>
      </c>
    </row>
    <row r="10" spans="2:35" ht="15.6">
      <c r="B10" s="420">
        <v>7</v>
      </c>
      <c r="C10" s="439" t="s">
        <v>480</v>
      </c>
      <c r="D10" s="420"/>
      <c r="E10" s="3661"/>
      <c r="F10" s="3661"/>
      <c r="G10" s="3661"/>
      <c r="H10" s="3661"/>
      <c r="I10" s="3661"/>
      <c r="J10" s="3661"/>
      <c r="K10" s="3661"/>
      <c r="L10" s="3661"/>
      <c r="M10" s="3661"/>
      <c r="N10" s="3661"/>
      <c r="O10" s="3661"/>
      <c r="P10" s="3662"/>
      <c r="Q10" s="437"/>
      <c r="R10" s="437"/>
      <c r="AI10" s="435">
        <v>10177956</v>
      </c>
    </row>
    <row r="11" spans="2:35" ht="15.6">
      <c r="B11" s="420">
        <v>8</v>
      </c>
      <c r="C11" s="439" t="s">
        <v>479</v>
      </c>
      <c r="D11" s="420"/>
      <c r="E11" s="3661"/>
      <c r="F11" s="3661"/>
      <c r="G11" s="3661"/>
      <c r="H11" s="3661"/>
      <c r="I11" s="3661"/>
      <c r="J11" s="3661"/>
      <c r="K11" s="3661"/>
      <c r="L11" s="3661"/>
      <c r="M11" s="3661"/>
      <c r="N11" s="3661"/>
      <c r="O11" s="3661"/>
      <c r="P11" s="3663"/>
      <c r="Q11" s="437"/>
      <c r="R11" s="437"/>
      <c r="AI11" s="435">
        <v>975778</v>
      </c>
    </row>
    <row r="12" spans="2:35" ht="15.6">
      <c r="B12" s="420">
        <v>9</v>
      </c>
      <c r="C12" s="439" t="s">
        <v>478</v>
      </c>
      <c r="D12" s="420"/>
      <c r="E12" s="3661"/>
      <c r="F12" s="3661"/>
      <c r="G12" s="3661"/>
      <c r="H12" s="3661"/>
      <c r="I12" s="3661"/>
      <c r="J12" s="3661"/>
      <c r="K12" s="3661"/>
      <c r="L12" s="3661"/>
      <c r="M12" s="3661"/>
      <c r="N12" s="3661"/>
      <c r="O12" s="3661"/>
      <c r="P12" s="3662"/>
      <c r="Q12" s="437"/>
      <c r="R12" s="437"/>
      <c r="AI12" s="435">
        <v>941714</v>
      </c>
    </row>
    <row r="13" spans="2:35" ht="15.6">
      <c r="B13" s="420">
        <v>10</v>
      </c>
      <c r="C13" s="439" t="s">
        <v>477</v>
      </c>
      <c r="D13" s="420"/>
      <c r="E13" s="3661"/>
      <c r="F13" s="3661"/>
      <c r="G13" s="3661"/>
      <c r="H13" s="3661"/>
      <c r="I13" s="3661"/>
      <c r="J13" s="3661"/>
      <c r="K13" s="3661"/>
      <c r="L13" s="3661"/>
      <c r="M13" s="3661"/>
      <c r="N13" s="3661"/>
      <c r="O13" s="3661"/>
      <c r="P13" s="3662"/>
      <c r="Q13" s="437"/>
      <c r="R13" s="437"/>
      <c r="AI13" s="435">
        <v>4105332</v>
      </c>
    </row>
    <row r="14" spans="2:35" ht="15.6">
      <c r="B14" s="420">
        <v>11</v>
      </c>
      <c r="C14" s="439" t="s">
        <v>162</v>
      </c>
      <c r="D14" s="420"/>
      <c r="E14" s="3661"/>
      <c r="F14" s="3661"/>
      <c r="G14" s="3661"/>
      <c r="H14" s="3661"/>
      <c r="I14" s="3661"/>
      <c r="J14" s="3661"/>
      <c r="K14" s="3661"/>
      <c r="L14" s="3661"/>
      <c r="M14" s="3661"/>
      <c r="N14" s="3661"/>
      <c r="O14" s="3661"/>
      <c r="P14" s="3663"/>
      <c r="Q14" s="437"/>
      <c r="R14" s="437"/>
      <c r="AI14" s="435">
        <v>10940532</v>
      </c>
    </row>
    <row r="15" spans="2:35" ht="15.6">
      <c r="B15" s="420">
        <v>12</v>
      </c>
      <c r="C15" s="3660" t="s">
        <v>163</v>
      </c>
      <c r="D15" s="3660"/>
      <c r="E15" s="3660"/>
      <c r="F15" s="3660"/>
      <c r="G15" s="3660"/>
      <c r="H15" s="3660"/>
      <c r="I15" s="3660"/>
      <c r="J15" s="3660"/>
      <c r="K15" s="3660"/>
      <c r="L15" s="3660"/>
      <c r="M15" s="3660"/>
      <c r="N15" s="437"/>
      <c r="O15" s="437"/>
      <c r="P15" s="437"/>
      <c r="Q15" s="437"/>
      <c r="R15" s="437"/>
      <c r="AI15" s="435">
        <v>230495</v>
      </c>
    </row>
    <row r="16" spans="2:35" ht="15.6">
      <c r="B16" s="420">
        <v>13</v>
      </c>
      <c r="C16" s="3660" t="s">
        <v>476</v>
      </c>
      <c r="D16" s="3660"/>
      <c r="E16" s="3660"/>
      <c r="F16" s="3660"/>
      <c r="G16" s="3660"/>
      <c r="H16" s="3660"/>
      <c r="I16" s="3660"/>
      <c r="J16" s="3660"/>
      <c r="K16" s="3660"/>
      <c r="L16" s="3660"/>
      <c r="M16" s="3660"/>
      <c r="N16" s="437"/>
      <c r="O16" s="437"/>
      <c r="P16" s="437"/>
      <c r="Q16" s="437"/>
      <c r="R16" s="437"/>
      <c r="AI16" s="435">
        <v>56632</v>
      </c>
    </row>
    <row r="17" spans="2:35" ht="15.6">
      <c r="B17" s="438">
        <v>14</v>
      </c>
      <c r="C17" s="3661" t="s">
        <v>475</v>
      </c>
      <c r="D17" s="3661"/>
      <c r="E17" s="3661"/>
      <c r="F17" s="3661"/>
      <c r="G17" s="3661"/>
      <c r="H17" s="3661"/>
      <c r="I17" s="3661"/>
      <c r="J17" s="3661"/>
      <c r="K17" s="3661"/>
      <c r="L17" s="3661"/>
      <c r="M17" s="3661"/>
      <c r="N17" s="3661"/>
      <c r="O17" s="3661"/>
      <c r="P17" s="3661"/>
      <c r="Q17" s="437"/>
      <c r="R17" s="437"/>
      <c r="AI17" s="435">
        <v>276910</v>
      </c>
    </row>
    <row r="18" spans="2:35" ht="15.6">
      <c r="B18" s="420">
        <v>15</v>
      </c>
      <c r="C18" s="3660" t="s">
        <v>474</v>
      </c>
      <c r="D18" s="3660"/>
      <c r="E18" s="3660"/>
      <c r="F18" s="3660"/>
      <c r="G18" s="3660"/>
      <c r="H18" s="3660"/>
      <c r="I18" s="3660"/>
      <c r="J18" s="3660"/>
      <c r="K18" s="3660"/>
      <c r="L18" s="3660"/>
      <c r="M18" s="3660"/>
      <c r="N18" s="437"/>
      <c r="O18" s="437"/>
      <c r="P18" s="437"/>
      <c r="Q18" s="437"/>
      <c r="R18" s="437"/>
      <c r="AI18" s="435">
        <v>24566107</v>
      </c>
    </row>
    <row r="19" spans="2:35" ht="15.6">
      <c r="B19" s="420">
        <v>16</v>
      </c>
      <c r="C19" s="3660" t="s">
        <v>473</v>
      </c>
      <c r="D19" s="3660"/>
      <c r="E19" s="3660"/>
      <c r="F19" s="3660"/>
      <c r="G19" s="3660"/>
      <c r="H19" s="3660"/>
      <c r="I19" s="3660"/>
      <c r="J19" s="3660"/>
      <c r="K19" s="3660"/>
      <c r="L19" s="3660"/>
      <c r="M19" s="3660"/>
      <c r="N19" s="437"/>
      <c r="O19" s="437"/>
      <c r="P19" s="437"/>
      <c r="Q19" s="437"/>
      <c r="R19" s="437"/>
      <c r="AI19" s="435">
        <v>68746</v>
      </c>
    </row>
    <row r="20" spans="2:35" ht="15.6">
      <c r="B20" s="420">
        <v>17</v>
      </c>
      <c r="C20" s="3660" t="s">
        <v>472</v>
      </c>
      <c r="D20" s="3660"/>
      <c r="E20" s="3660"/>
      <c r="F20" s="3660"/>
      <c r="G20" s="3660"/>
      <c r="H20" s="3660"/>
      <c r="I20" s="3660"/>
      <c r="J20" s="3660"/>
      <c r="K20" s="3660"/>
      <c r="L20" s="3660"/>
      <c r="M20" s="3660"/>
      <c r="N20" s="437"/>
      <c r="O20" s="437"/>
      <c r="P20" s="437"/>
      <c r="Q20" s="437"/>
      <c r="R20" s="437"/>
      <c r="AI20" s="435">
        <v>19787258</v>
      </c>
    </row>
    <row r="21" spans="2:35" ht="15.6">
      <c r="B21" s="438">
        <v>18</v>
      </c>
      <c r="C21" s="3661" t="s">
        <v>471</v>
      </c>
      <c r="D21" s="3661"/>
      <c r="E21" s="3661"/>
      <c r="F21" s="3661"/>
      <c r="G21" s="3661"/>
      <c r="H21" s="3661"/>
      <c r="I21" s="3661"/>
      <c r="J21" s="3661"/>
      <c r="K21" s="3661"/>
      <c r="L21" s="3661"/>
      <c r="M21" s="3661"/>
      <c r="N21" s="3661"/>
      <c r="O21" s="3661"/>
      <c r="P21" s="3661"/>
      <c r="Q21" s="437"/>
      <c r="R21" s="437"/>
      <c r="AI21" s="435">
        <v>6750582</v>
      </c>
    </row>
    <row r="22" spans="2:35" ht="15">
      <c r="B22" s="436"/>
      <c r="C22" s="436"/>
      <c r="D22" s="436"/>
      <c r="E22" s="436"/>
      <c r="AI22" s="435">
        <v>967753</v>
      </c>
    </row>
    <row r="23" spans="2:35" ht="15">
      <c r="B23" s="436"/>
      <c r="C23" s="436"/>
      <c r="D23" s="436"/>
      <c r="E23" s="436"/>
      <c r="AI23" s="435">
        <v>79465</v>
      </c>
    </row>
    <row r="24" spans="2:35" ht="15">
      <c r="B24" s="436"/>
      <c r="C24" s="436"/>
      <c r="D24" s="436"/>
      <c r="E24" s="436"/>
    </row>
    <row r="25" spans="2:35" ht="15">
      <c r="B25" s="436"/>
      <c r="C25" s="436"/>
      <c r="D25" s="436"/>
      <c r="E25" s="436"/>
    </row>
    <row r="26" spans="2:35" ht="15">
      <c r="B26" s="436"/>
      <c r="C26" s="436"/>
      <c r="D26" s="436"/>
      <c r="E26" s="436"/>
    </row>
    <row r="27" spans="2:35" ht="15">
      <c r="B27" s="436"/>
      <c r="C27" s="436"/>
      <c r="D27" s="436"/>
      <c r="E27" s="436"/>
    </row>
    <row r="29" spans="2:35">
      <c r="AI29" s="435">
        <v>2287259.1440195693</v>
      </c>
    </row>
    <row r="30" spans="2:35">
      <c r="AI30" s="435">
        <v>81733.656182530016</v>
      </c>
    </row>
    <row r="31" spans="2:35">
      <c r="AI31" s="435">
        <v>457817.31933169841</v>
      </c>
    </row>
    <row r="32" spans="2:35">
      <c r="AI32" s="435">
        <v>159991.09891090658</v>
      </c>
    </row>
    <row r="33" spans="35:35">
      <c r="AI33" s="435">
        <v>340016.66110984999</v>
      </c>
    </row>
    <row r="34" spans="35:35">
      <c r="AI34" s="435">
        <v>85141.126411140009</v>
      </c>
    </row>
    <row r="35" spans="35:35">
      <c r="AI35" s="435">
        <v>1411.5530065399998</v>
      </c>
    </row>
    <row r="36" spans="35:35">
      <c r="AI36" s="435">
        <v>365</v>
      </c>
    </row>
    <row r="37" spans="35:35">
      <c r="AI37" s="435">
        <v>13861.013716670004</v>
      </c>
    </row>
    <row r="38" spans="35:35">
      <c r="AI38" s="435">
        <v>191823.78057949999</v>
      </c>
    </row>
    <row r="39" spans="35:35">
      <c r="AI39" s="435">
        <v>1523.8785222999998</v>
      </c>
    </row>
    <row r="40" spans="35:35">
      <c r="AI40" s="435">
        <v>18155.771003454804</v>
      </c>
    </row>
    <row r="41" spans="35:35">
      <c r="AI41" s="435">
        <v>20776.393217239998</v>
      </c>
    </row>
    <row r="42" spans="35:35">
      <c r="AI42" s="435">
        <v>4705.1057619599997</v>
      </c>
    </row>
    <row r="43" spans="35:35">
      <c r="AI43" s="435">
        <v>474.48611257000005</v>
      </c>
    </row>
  </sheetData>
  <mergeCells count="31">
    <mergeCell ref="C6:K6"/>
    <mergeCell ref="M6:R6"/>
    <mergeCell ref="C7:K7"/>
    <mergeCell ref="M7:R7"/>
    <mergeCell ref="E9:N9"/>
    <mergeCell ref="O9:P9"/>
    <mergeCell ref="E10:N10"/>
    <mergeCell ref="O10:P10"/>
    <mergeCell ref="E8:N8"/>
    <mergeCell ref="O8:P8"/>
    <mergeCell ref="C19:M19"/>
    <mergeCell ref="E14:N14"/>
    <mergeCell ref="O14:P14"/>
    <mergeCell ref="E11:N11"/>
    <mergeCell ref="O11:P11"/>
    <mergeCell ref="E12:N12"/>
    <mergeCell ref="O12:P12"/>
    <mergeCell ref="E13:N13"/>
    <mergeCell ref="O13:P13"/>
    <mergeCell ref="C20:M20"/>
    <mergeCell ref="C21:P21"/>
    <mergeCell ref="C17:P17"/>
    <mergeCell ref="C15:M15"/>
    <mergeCell ref="C16:M16"/>
    <mergeCell ref="C18:M18"/>
    <mergeCell ref="B1:C1"/>
    <mergeCell ref="B2:C2"/>
    <mergeCell ref="M4:R4"/>
    <mergeCell ref="C5:K5"/>
    <mergeCell ref="M5:R5"/>
    <mergeCell ref="C4:K4"/>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ernmen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8.Monetary Ind. % of GDP'!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 ref="C11:H11" location="'A8.Gov Finance'!Print_Area" display="Government Budgetary Operations (Annual Series)"/>
    <hyperlink ref="C12:H12" location="'A9.Gov.Fin(Growth Rate)'!Print_Area" display="Government Budgetary Operations( Growth Rate in Percent)"/>
    <hyperlink ref="C13:P13" location="'A10.Gov.Fin(as percent of GDP)'!Print_Area" display="Government Budgetary Operations (As percentage of Nominal GDP at Producers' Pric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view="pageBreakPreview" zoomScaleSheetLayoutView="100" workbookViewId="0">
      <pane ySplit="6" topLeftCell="A49" activePane="bottomLeft" state="frozen"/>
      <selection activeCell="C20" sqref="C20:M20"/>
      <selection pane="bottomLeft" activeCell="A4" sqref="A4:H4"/>
    </sheetView>
  </sheetViews>
  <sheetFormatPr defaultRowHeight="13.8"/>
  <cols>
    <col min="1" max="1" width="9.88671875" style="1791" bestFit="1" customWidth="1"/>
    <col min="2" max="2" width="10.109375" style="1791" bestFit="1" customWidth="1"/>
    <col min="3" max="3" width="7.33203125" style="1791" bestFit="1" customWidth="1"/>
    <col min="4" max="4" width="9.109375" style="1791" bestFit="1" customWidth="1"/>
    <col min="5" max="5" width="10.88671875" style="1791" bestFit="1" customWidth="1"/>
    <col min="6" max="6" width="7.33203125" style="1791" bestFit="1" customWidth="1"/>
    <col min="7" max="7" width="9.109375" style="1791" bestFit="1" customWidth="1"/>
    <col min="8" max="8" width="10.88671875" style="1791" bestFit="1" customWidth="1"/>
    <col min="9" max="9" width="7.5546875" style="1791" customWidth="1"/>
    <col min="10" max="10" width="7" style="1791" customWidth="1"/>
    <col min="11" max="11" width="8.6640625" style="1791" customWidth="1"/>
    <col min="12" max="12" width="8.33203125" style="1791" customWidth="1"/>
    <col min="13" max="13" width="8.5546875" style="1791" customWidth="1"/>
    <col min="14" max="183" width="8.88671875" style="1791"/>
    <col min="184" max="184" width="17.44140625" style="1791" bestFit="1" customWidth="1"/>
    <col min="185" max="185" width="10" style="1791" customWidth="1"/>
    <col min="186" max="186" width="11.88671875" style="1791" customWidth="1"/>
    <col min="187" max="187" width="12.5546875" style="1791" customWidth="1"/>
    <col min="188" max="188" width="12" style="1791" customWidth="1"/>
    <col min="189" max="189" width="10.88671875" style="1791" customWidth="1"/>
    <col min="190" max="190" width="13.33203125" style="1791" customWidth="1"/>
    <col min="191" max="191" width="9.109375" style="1791" customWidth="1"/>
    <col min="192" max="256" width="8.88671875" style="1791"/>
    <col min="257" max="264" width="14.44140625" style="1791" customWidth="1"/>
    <col min="265" max="439" width="8.88671875" style="1791"/>
    <col min="440" max="440" width="17.44140625" style="1791" bestFit="1" customWidth="1"/>
    <col min="441" max="441" width="10" style="1791" customWidth="1"/>
    <col min="442" max="442" width="11.88671875" style="1791" customWidth="1"/>
    <col min="443" max="443" width="12.5546875" style="1791" customWidth="1"/>
    <col min="444" max="444" width="12" style="1791" customWidth="1"/>
    <col min="445" max="445" width="10.88671875" style="1791" customWidth="1"/>
    <col min="446" max="446" width="13.33203125" style="1791" customWidth="1"/>
    <col min="447" max="447" width="9.109375" style="1791" customWidth="1"/>
    <col min="448" max="512" width="8.88671875" style="1791"/>
    <col min="513" max="520" width="14.44140625" style="1791" customWidth="1"/>
    <col min="521" max="695" width="8.88671875" style="1791"/>
    <col min="696" max="696" width="17.44140625" style="1791" bestFit="1" customWidth="1"/>
    <col min="697" max="697" width="10" style="1791" customWidth="1"/>
    <col min="698" max="698" width="11.88671875" style="1791" customWidth="1"/>
    <col min="699" max="699" width="12.5546875" style="1791" customWidth="1"/>
    <col min="700" max="700" width="12" style="1791" customWidth="1"/>
    <col min="701" max="701" width="10.88671875" style="1791" customWidth="1"/>
    <col min="702" max="702" width="13.33203125" style="1791" customWidth="1"/>
    <col min="703" max="703" width="9.109375" style="1791" customWidth="1"/>
    <col min="704" max="768" width="8.88671875" style="1791"/>
    <col min="769" max="776" width="14.44140625" style="1791" customWidth="1"/>
    <col min="777" max="951" width="8.88671875" style="1791"/>
    <col min="952" max="952" width="17.44140625" style="1791" bestFit="1" customWidth="1"/>
    <col min="953" max="953" width="10" style="1791" customWidth="1"/>
    <col min="954" max="954" width="11.88671875" style="1791" customWidth="1"/>
    <col min="955" max="955" width="12.5546875" style="1791" customWidth="1"/>
    <col min="956" max="956" width="12" style="1791" customWidth="1"/>
    <col min="957" max="957" width="10.88671875" style="1791" customWidth="1"/>
    <col min="958" max="958" width="13.33203125" style="1791" customWidth="1"/>
    <col min="959" max="959" width="9.109375" style="1791" customWidth="1"/>
    <col min="960" max="1024" width="8.88671875" style="1791"/>
    <col min="1025" max="1032" width="14.44140625" style="1791" customWidth="1"/>
    <col min="1033" max="1207" width="8.88671875" style="1791"/>
    <col min="1208" max="1208" width="17.44140625" style="1791" bestFit="1" customWidth="1"/>
    <col min="1209" max="1209" width="10" style="1791" customWidth="1"/>
    <col min="1210" max="1210" width="11.88671875" style="1791" customWidth="1"/>
    <col min="1211" max="1211" width="12.5546875" style="1791" customWidth="1"/>
    <col min="1212" max="1212" width="12" style="1791" customWidth="1"/>
    <col min="1213" max="1213" width="10.88671875" style="1791" customWidth="1"/>
    <col min="1214" max="1214" width="13.33203125" style="1791" customWidth="1"/>
    <col min="1215" max="1215" width="9.109375" style="1791" customWidth="1"/>
    <col min="1216" max="1280" width="8.88671875" style="1791"/>
    <col min="1281" max="1288" width="14.44140625" style="1791" customWidth="1"/>
    <col min="1289" max="1463" width="8.88671875" style="1791"/>
    <col min="1464" max="1464" width="17.44140625" style="1791" bestFit="1" customWidth="1"/>
    <col min="1465" max="1465" width="10" style="1791" customWidth="1"/>
    <col min="1466" max="1466" width="11.88671875" style="1791" customWidth="1"/>
    <col min="1467" max="1467" width="12.5546875" style="1791" customWidth="1"/>
    <col min="1468" max="1468" width="12" style="1791" customWidth="1"/>
    <col min="1469" max="1469" width="10.88671875" style="1791" customWidth="1"/>
    <col min="1470" max="1470" width="13.33203125" style="1791" customWidth="1"/>
    <col min="1471" max="1471" width="9.109375" style="1791" customWidth="1"/>
    <col min="1472" max="1536" width="8.88671875" style="1791"/>
    <col min="1537" max="1544" width="14.44140625" style="1791" customWidth="1"/>
    <col min="1545" max="1719" width="8.88671875" style="1791"/>
    <col min="1720" max="1720" width="17.44140625" style="1791" bestFit="1" customWidth="1"/>
    <col min="1721" max="1721" width="10" style="1791" customWidth="1"/>
    <col min="1722" max="1722" width="11.88671875" style="1791" customWidth="1"/>
    <col min="1723" max="1723" width="12.5546875" style="1791" customWidth="1"/>
    <col min="1724" max="1724" width="12" style="1791" customWidth="1"/>
    <col min="1725" max="1725" width="10.88671875" style="1791" customWidth="1"/>
    <col min="1726" max="1726" width="13.33203125" style="1791" customWidth="1"/>
    <col min="1727" max="1727" width="9.109375" style="1791" customWidth="1"/>
    <col min="1728" max="1792" width="8.88671875" style="1791"/>
    <col min="1793" max="1800" width="14.44140625" style="1791" customWidth="1"/>
    <col min="1801" max="1975" width="8.88671875" style="1791"/>
    <col min="1976" max="1976" width="17.44140625" style="1791" bestFit="1" customWidth="1"/>
    <col min="1977" max="1977" width="10" style="1791" customWidth="1"/>
    <col min="1978" max="1978" width="11.88671875" style="1791" customWidth="1"/>
    <col min="1979" max="1979" width="12.5546875" style="1791" customWidth="1"/>
    <col min="1980" max="1980" width="12" style="1791" customWidth="1"/>
    <col min="1981" max="1981" width="10.88671875" style="1791" customWidth="1"/>
    <col min="1982" max="1982" width="13.33203125" style="1791" customWidth="1"/>
    <col min="1983" max="1983" width="9.109375" style="1791" customWidth="1"/>
    <col min="1984" max="2048" width="8.88671875" style="1791"/>
    <col min="2049" max="2056" width="14.44140625" style="1791" customWidth="1"/>
    <col min="2057" max="2231" width="8.88671875" style="1791"/>
    <col min="2232" max="2232" width="17.44140625" style="1791" bestFit="1" customWidth="1"/>
    <col min="2233" max="2233" width="10" style="1791" customWidth="1"/>
    <col min="2234" max="2234" width="11.88671875" style="1791" customWidth="1"/>
    <col min="2235" max="2235" width="12.5546875" style="1791" customWidth="1"/>
    <col min="2236" max="2236" width="12" style="1791" customWidth="1"/>
    <col min="2237" max="2237" width="10.88671875" style="1791" customWidth="1"/>
    <col min="2238" max="2238" width="13.33203125" style="1791" customWidth="1"/>
    <col min="2239" max="2239" width="9.109375" style="1791" customWidth="1"/>
    <col min="2240" max="2304" width="8.88671875" style="1791"/>
    <col min="2305" max="2312" width="14.44140625" style="1791" customWidth="1"/>
    <col min="2313" max="2487" width="8.88671875" style="1791"/>
    <col min="2488" max="2488" width="17.44140625" style="1791" bestFit="1" customWidth="1"/>
    <col min="2489" max="2489" width="10" style="1791" customWidth="1"/>
    <col min="2490" max="2490" width="11.88671875" style="1791" customWidth="1"/>
    <col min="2491" max="2491" width="12.5546875" style="1791" customWidth="1"/>
    <col min="2492" max="2492" width="12" style="1791" customWidth="1"/>
    <col min="2493" max="2493" width="10.88671875" style="1791" customWidth="1"/>
    <col min="2494" max="2494" width="13.33203125" style="1791" customWidth="1"/>
    <col min="2495" max="2495" width="9.109375" style="1791" customWidth="1"/>
    <col min="2496" max="2560" width="8.88671875" style="1791"/>
    <col min="2561" max="2568" width="14.44140625" style="1791" customWidth="1"/>
    <col min="2569" max="2743" width="8.88671875" style="1791"/>
    <col min="2744" max="2744" width="17.44140625" style="1791" bestFit="1" customWidth="1"/>
    <col min="2745" max="2745" width="10" style="1791" customWidth="1"/>
    <col min="2746" max="2746" width="11.88671875" style="1791" customWidth="1"/>
    <col min="2747" max="2747" width="12.5546875" style="1791" customWidth="1"/>
    <col min="2748" max="2748" width="12" style="1791" customWidth="1"/>
    <col min="2749" max="2749" width="10.88671875" style="1791" customWidth="1"/>
    <col min="2750" max="2750" width="13.33203125" style="1791" customWidth="1"/>
    <col min="2751" max="2751" width="9.109375" style="1791" customWidth="1"/>
    <col min="2752" max="2816" width="8.88671875" style="1791"/>
    <col min="2817" max="2824" width="14.44140625" style="1791" customWidth="1"/>
    <col min="2825" max="2999" width="8.88671875" style="1791"/>
    <col min="3000" max="3000" width="17.44140625" style="1791" bestFit="1" customWidth="1"/>
    <col min="3001" max="3001" width="10" style="1791" customWidth="1"/>
    <col min="3002" max="3002" width="11.88671875" style="1791" customWidth="1"/>
    <col min="3003" max="3003" width="12.5546875" style="1791" customWidth="1"/>
    <col min="3004" max="3004" width="12" style="1791" customWidth="1"/>
    <col min="3005" max="3005" width="10.88671875" style="1791" customWidth="1"/>
    <col min="3006" max="3006" width="13.33203125" style="1791" customWidth="1"/>
    <col min="3007" max="3007" width="9.109375" style="1791" customWidth="1"/>
    <col min="3008" max="3072" width="8.88671875" style="1791"/>
    <col min="3073" max="3080" width="14.44140625" style="1791" customWidth="1"/>
    <col min="3081" max="3255" width="8.88671875" style="1791"/>
    <col min="3256" max="3256" width="17.44140625" style="1791" bestFit="1" customWidth="1"/>
    <col min="3257" max="3257" width="10" style="1791" customWidth="1"/>
    <col min="3258" max="3258" width="11.88671875" style="1791" customWidth="1"/>
    <col min="3259" max="3259" width="12.5546875" style="1791" customWidth="1"/>
    <col min="3260" max="3260" width="12" style="1791" customWidth="1"/>
    <col min="3261" max="3261" width="10.88671875" style="1791" customWidth="1"/>
    <col min="3262" max="3262" width="13.33203125" style="1791" customWidth="1"/>
    <col min="3263" max="3263" width="9.109375" style="1791" customWidth="1"/>
    <col min="3264" max="3328" width="8.88671875" style="1791"/>
    <col min="3329" max="3336" width="14.44140625" style="1791" customWidth="1"/>
    <col min="3337" max="3511" width="8.88671875" style="1791"/>
    <col min="3512" max="3512" width="17.44140625" style="1791" bestFit="1" customWidth="1"/>
    <col min="3513" max="3513" width="10" style="1791" customWidth="1"/>
    <col min="3514" max="3514" width="11.88671875" style="1791" customWidth="1"/>
    <col min="3515" max="3515" width="12.5546875" style="1791" customWidth="1"/>
    <col min="3516" max="3516" width="12" style="1791" customWidth="1"/>
    <col min="3517" max="3517" width="10.88671875" style="1791" customWidth="1"/>
    <col min="3518" max="3518" width="13.33203125" style="1791" customWidth="1"/>
    <col min="3519" max="3519" width="9.109375" style="1791" customWidth="1"/>
    <col min="3520" max="3584" width="8.88671875" style="1791"/>
    <col min="3585" max="3592" width="14.44140625" style="1791" customWidth="1"/>
    <col min="3593" max="3767" width="8.88671875" style="1791"/>
    <col min="3768" max="3768" width="17.44140625" style="1791" bestFit="1" customWidth="1"/>
    <col min="3769" max="3769" width="10" style="1791" customWidth="1"/>
    <col min="3770" max="3770" width="11.88671875" style="1791" customWidth="1"/>
    <col min="3771" max="3771" width="12.5546875" style="1791" customWidth="1"/>
    <col min="3772" max="3772" width="12" style="1791" customWidth="1"/>
    <col min="3773" max="3773" width="10.88671875" style="1791" customWidth="1"/>
    <col min="3774" max="3774" width="13.33203125" style="1791" customWidth="1"/>
    <col min="3775" max="3775" width="9.109375" style="1791" customWidth="1"/>
    <col min="3776" max="3840" width="8.88671875" style="1791"/>
    <col min="3841" max="3848" width="14.44140625" style="1791" customWidth="1"/>
    <col min="3849" max="4023" width="8.88671875" style="1791"/>
    <col min="4024" max="4024" width="17.44140625" style="1791" bestFit="1" customWidth="1"/>
    <col min="4025" max="4025" width="10" style="1791" customWidth="1"/>
    <col min="4026" max="4026" width="11.88671875" style="1791" customWidth="1"/>
    <col min="4027" max="4027" width="12.5546875" style="1791" customWidth="1"/>
    <col min="4028" max="4028" width="12" style="1791" customWidth="1"/>
    <col min="4029" max="4029" width="10.88671875" style="1791" customWidth="1"/>
    <col min="4030" max="4030" width="13.33203125" style="1791" customWidth="1"/>
    <col min="4031" max="4031" width="9.109375" style="1791" customWidth="1"/>
    <col min="4032" max="4096" width="8.88671875" style="1791"/>
    <col min="4097" max="4104" width="14.44140625" style="1791" customWidth="1"/>
    <col min="4105" max="4279" width="8.88671875" style="1791"/>
    <col min="4280" max="4280" width="17.44140625" style="1791" bestFit="1" customWidth="1"/>
    <col min="4281" max="4281" width="10" style="1791" customWidth="1"/>
    <col min="4282" max="4282" width="11.88671875" style="1791" customWidth="1"/>
    <col min="4283" max="4283" width="12.5546875" style="1791" customWidth="1"/>
    <col min="4284" max="4284" width="12" style="1791" customWidth="1"/>
    <col min="4285" max="4285" width="10.88671875" style="1791" customWidth="1"/>
    <col min="4286" max="4286" width="13.33203125" style="1791" customWidth="1"/>
    <col min="4287" max="4287" width="9.109375" style="1791" customWidth="1"/>
    <col min="4288" max="4352" width="8.88671875" style="1791"/>
    <col min="4353" max="4360" width="14.44140625" style="1791" customWidth="1"/>
    <col min="4361" max="4535" width="8.88671875" style="1791"/>
    <col min="4536" max="4536" width="17.44140625" style="1791" bestFit="1" customWidth="1"/>
    <col min="4537" max="4537" width="10" style="1791" customWidth="1"/>
    <col min="4538" max="4538" width="11.88671875" style="1791" customWidth="1"/>
    <col min="4539" max="4539" width="12.5546875" style="1791" customWidth="1"/>
    <col min="4540" max="4540" width="12" style="1791" customWidth="1"/>
    <col min="4541" max="4541" width="10.88671875" style="1791" customWidth="1"/>
    <col min="4542" max="4542" width="13.33203125" style="1791" customWidth="1"/>
    <col min="4543" max="4543" width="9.109375" style="1791" customWidth="1"/>
    <col min="4544" max="4608" width="8.88671875" style="1791"/>
    <col min="4609" max="4616" width="14.44140625" style="1791" customWidth="1"/>
    <col min="4617" max="4791" width="8.88671875" style="1791"/>
    <col min="4792" max="4792" width="17.44140625" style="1791" bestFit="1" customWidth="1"/>
    <col min="4793" max="4793" width="10" style="1791" customWidth="1"/>
    <col min="4794" max="4794" width="11.88671875" style="1791" customWidth="1"/>
    <col min="4795" max="4795" width="12.5546875" style="1791" customWidth="1"/>
    <col min="4796" max="4796" width="12" style="1791" customWidth="1"/>
    <col min="4797" max="4797" width="10.88671875" style="1791" customWidth="1"/>
    <col min="4798" max="4798" width="13.33203125" style="1791" customWidth="1"/>
    <col min="4799" max="4799" width="9.109375" style="1791" customWidth="1"/>
    <col min="4800" max="4864" width="8.88671875" style="1791"/>
    <col min="4865" max="4872" width="14.44140625" style="1791" customWidth="1"/>
    <col min="4873" max="5047" width="8.88671875" style="1791"/>
    <col min="5048" max="5048" width="17.44140625" style="1791" bestFit="1" customWidth="1"/>
    <col min="5049" max="5049" width="10" style="1791" customWidth="1"/>
    <col min="5050" max="5050" width="11.88671875" style="1791" customWidth="1"/>
    <col min="5051" max="5051" width="12.5546875" style="1791" customWidth="1"/>
    <col min="5052" max="5052" width="12" style="1791" customWidth="1"/>
    <col min="5053" max="5053" width="10.88671875" style="1791" customWidth="1"/>
    <col min="5054" max="5054" width="13.33203125" style="1791" customWidth="1"/>
    <col min="5055" max="5055" width="9.109375" style="1791" customWidth="1"/>
    <col min="5056" max="5120" width="8.88671875" style="1791"/>
    <col min="5121" max="5128" width="14.44140625" style="1791" customWidth="1"/>
    <col min="5129" max="5303" width="8.88671875" style="1791"/>
    <col min="5304" max="5304" width="17.44140625" style="1791" bestFit="1" customWidth="1"/>
    <col min="5305" max="5305" width="10" style="1791" customWidth="1"/>
    <col min="5306" max="5306" width="11.88671875" style="1791" customWidth="1"/>
    <col min="5307" max="5307" width="12.5546875" style="1791" customWidth="1"/>
    <col min="5308" max="5308" width="12" style="1791" customWidth="1"/>
    <col min="5309" max="5309" width="10.88671875" style="1791" customWidth="1"/>
    <col min="5310" max="5310" width="13.33203125" style="1791" customWidth="1"/>
    <col min="5311" max="5311" width="9.109375" style="1791" customWidth="1"/>
    <col min="5312" max="5376" width="8.88671875" style="1791"/>
    <col min="5377" max="5384" width="14.44140625" style="1791" customWidth="1"/>
    <col min="5385" max="5559" width="8.88671875" style="1791"/>
    <col min="5560" max="5560" width="17.44140625" style="1791" bestFit="1" customWidth="1"/>
    <col min="5561" max="5561" width="10" style="1791" customWidth="1"/>
    <col min="5562" max="5562" width="11.88671875" style="1791" customWidth="1"/>
    <col min="5563" max="5563" width="12.5546875" style="1791" customWidth="1"/>
    <col min="5564" max="5564" width="12" style="1791" customWidth="1"/>
    <col min="5565" max="5565" width="10.88671875" style="1791" customWidth="1"/>
    <col min="5566" max="5566" width="13.33203125" style="1791" customWidth="1"/>
    <col min="5567" max="5567" width="9.109375" style="1791" customWidth="1"/>
    <col min="5568" max="5632" width="8.88671875" style="1791"/>
    <col min="5633" max="5640" width="14.44140625" style="1791" customWidth="1"/>
    <col min="5641" max="5815" width="8.88671875" style="1791"/>
    <col min="5816" max="5816" width="17.44140625" style="1791" bestFit="1" customWidth="1"/>
    <col min="5817" max="5817" width="10" style="1791" customWidth="1"/>
    <col min="5818" max="5818" width="11.88671875" style="1791" customWidth="1"/>
    <col min="5819" max="5819" width="12.5546875" style="1791" customWidth="1"/>
    <col min="5820" max="5820" width="12" style="1791" customWidth="1"/>
    <col min="5821" max="5821" width="10.88671875" style="1791" customWidth="1"/>
    <col min="5822" max="5822" width="13.33203125" style="1791" customWidth="1"/>
    <col min="5823" max="5823" width="9.109375" style="1791" customWidth="1"/>
    <col min="5824" max="5888" width="8.88671875" style="1791"/>
    <col min="5889" max="5896" width="14.44140625" style="1791" customWidth="1"/>
    <col min="5897" max="6071" width="8.88671875" style="1791"/>
    <col min="6072" max="6072" width="17.44140625" style="1791" bestFit="1" customWidth="1"/>
    <col min="6073" max="6073" width="10" style="1791" customWidth="1"/>
    <col min="6074" max="6074" width="11.88671875" style="1791" customWidth="1"/>
    <col min="6075" max="6075" width="12.5546875" style="1791" customWidth="1"/>
    <col min="6076" max="6076" width="12" style="1791" customWidth="1"/>
    <col min="6077" max="6077" width="10.88671875" style="1791" customWidth="1"/>
    <col min="6078" max="6078" width="13.33203125" style="1791" customWidth="1"/>
    <col min="6079" max="6079" width="9.109375" style="1791" customWidth="1"/>
    <col min="6080" max="6144" width="8.88671875" style="1791"/>
    <col min="6145" max="6152" width="14.44140625" style="1791" customWidth="1"/>
    <col min="6153" max="6327" width="8.88671875" style="1791"/>
    <col min="6328" max="6328" width="17.44140625" style="1791" bestFit="1" customWidth="1"/>
    <col min="6329" max="6329" width="10" style="1791" customWidth="1"/>
    <col min="6330" max="6330" width="11.88671875" style="1791" customWidth="1"/>
    <col min="6331" max="6331" width="12.5546875" style="1791" customWidth="1"/>
    <col min="6332" max="6332" width="12" style="1791" customWidth="1"/>
    <col min="6333" max="6333" width="10.88671875" style="1791" customWidth="1"/>
    <col min="6334" max="6334" width="13.33203125" style="1791" customWidth="1"/>
    <col min="6335" max="6335" width="9.109375" style="1791" customWidth="1"/>
    <col min="6336" max="6400" width="8.88671875" style="1791"/>
    <col min="6401" max="6408" width="14.44140625" style="1791" customWidth="1"/>
    <col min="6409" max="6583" width="8.88671875" style="1791"/>
    <col min="6584" max="6584" width="17.44140625" style="1791" bestFit="1" customWidth="1"/>
    <col min="6585" max="6585" width="10" style="1791" customWidth="1"/>
    <col min="6586" max="6586" width="11.88671875" style="1791" customWidth="1"/>
    <col min="6587" max="6587" width="12.5546875" style="1791" customWidth="1"/>
    <col min="6588" max="6588" width="12" style="1791" customWidth="1"/>
    <col min="6589" max="6589" width="10.88671875" style="1791" customWidth="1"/>
    <col min="6590" max="6590" width="13.33203125" style="1791" customWidth="1"/>
    <col min="6591" max="6591" width="9.109375" style="1791" customWidth="1"/>
    <col min="6592" max="6656" width="8.88671875" style="1791"/>
    <col min="6657" max="6664" width="14.44140625" style="1791" customWidth="1"/>
    <col min="6665" max="6839" width="8.88671875" style="1791"/>
    <col min="6840" max="6840" width="17.44140625" style="1791" bestFit="1" customWidth="1"/>
    <col min="6841" max="6841" width="10" style="1791" customWidth="1"/>
    <col min="6842" max="6842" width="11.88671875" style="1791" customWidth="1"/>
    <col min="6843" max="6843" width="12.5546875" style="1791" customWidth="1"/>
    <col min="6844" max="6844" width="12" style="1791" customWidth="1"/>
    <col min="6845" max="6845" width="10.88671875" style="1791" customWidth="1"/>
    <col min="6846" max="6846" width="13.33203125" style="1791" customWidth="1"/>
    <col min="6847" max="6847" width="9.109375" style="1791" customWidth="1"/>
    <col min="6848" max="6912" width="8.88671875" style="1791"/>
    <col min="6913" max="6920" width="14.44140625" style="1791" customWidth="1"/>
    <col min="6921" max="7095" width="8.88671875" style="1791"/>
    <col min="7096" max="7096" width="17.44140625" style="1791" bestFit="1" customWidth="1"/>
    <col min="7097" max="7097" width="10" style="1791" customWidth="1"/>
    <col min="7098" max="7098" width="11.88671875" style="1791" customWidth="1"/>
    <col min="7099" max="7099" width="12.5546875" style="1791" customWidth="1"/>
    <col min="7100" max="7100" width="12" style="1791" customWidth="1"/>
    <col min="7101" max="7101" width="10.88671875" style="1791" customWidth="1"/>
    <col min="7102" max="7102" width="13.33203125" style="1791" customWidth="1"/>
    <col min="7103" max="7103" width="9.109375" style="1791" customWidth="1"/>
    <col min="7104" max="7168" width="8.88671875" style="1791"/>
    <col min="7169" max="7176" width="14.44140625" style="1791" customWidth="1"/>
    <col min="7177" max="7351" width="8.88671875" style="1791"/>
    <col min="7352" max="7352" width="17.44140625" style="1791" bestFit="1" customWidth="1"/>
    <col min="7353" max="7353" width="10" style="1791" customWidth="1"/>
    <col min="7354" max="7354" width="11.88671875" style="1791" customWidth="1"/>
    <col min="7355" max="7355" width="12.5546875" style="1791" customWidth="1"/>
    <col min="7356" max="7356" width="12" style="1791" customWidth="1"/>
    <col min="7357" max="7357" width="10.88671875" style="1791" customWidth="1"/>
    <col min="7358" max="7358" width="13.33203125" style="1791" customWidth="1"/>
    <col min="7359" max="7359" width="9.109375" style="1791" customWidth="1"/>
    <col min="7360" max="7424" width="8.88671875" style="1791"/>
    <col min="7425" max="7432" width="14.44140625" style="1791" customWidth="1"/>
    <col min="7433" max="7607" width="8.88671875" style="1791"/>
    <col min="7608" max="7608" width="17.44140625" style="1791" bestFit="1" customWidth="1"/>
    <col min="7609" max="7609" width="10" style="1791" customWidth="1"/>
    <col min="7610" max="7610" width="11.88671875" style="1791" customWidth="1"/>
    <col min="7611" max="7611" width="12.5546875" style="1791" customWidth="1"/>
    <col min="7612" max="7612" width="12" style="1791" customWidth="1"/>
    <col min="7613" max="7613" width="10.88671875" style="1791" customWidth="1"/>
    <col min="7614" max="7614" width="13.33203125" style="1791" customWidth="1"/>
    <col min="7615" max="7615" width="9.109375" style="1791" customWidth="1"/>
    <col min="7616" max="7680" width="8.88671875" style="1791"/>
    <col min="7681" max="7688" width="14.44140625" style="1791" customWidth="1"/>
    <col min="7689" max="7863" width="8.88671875" style="1791"/>
    <col min="7864" max="7864" width="17.44140625" style="1791" bestFit="1" customWidth="1"/>
    <col min="7865" max="7865" width="10" style="1791" customWidth="1"/>
    <col min="7866" max="7866" width="11.88671875" style="1791" customWidth="1"/>
    <col min="7867" max="7867" width="12.5546875" style="1791" customWidth="1"/>
    <col min="7868" max="7868" width="12" style="1791" customWidth="1"/>
    <col min="7869" max="7869" width="10.88671875" style="1791" customWidth="1"/>
    <col min="7870" max="7870" width="13.33203125" style="1791" customWidth="1"/>
    <col min="7871" max="7871" width="9.109375" style="1791" customWidth="1"/>
    <col min="7872" max="7936" width="8.88671875" style="1791"/>
    <col min="7937" max="7944" width="14.44140625" style="1791" customWidth="1"/>
    <col min="7945" max="8119" width="8.88671875" style="1791"/>
    <col min="8120" max="8120" width="17.44140625" style="1791" bestFit="1" customWidth="1"/>
    <col min="8121" max="8121" width="10" style="1791" customWidth="1"/>
    <col min="8122" max="8122" width="11.88671875" style="1791" customWidth="1"/>
    <col min="8123" max="8123" width="12.5546875" style="1791" customWidth="1"/>
    <col min="8124" max="8124" width="12" style="1791" customWidth="1"/>
    <col min="8125" max="8125" width="10.88671875" style="1791" customWidth="1"/>
    <col min="8126" max="8126" width="13.33203125" style="1791" customWidth="1"/>
    <col min="8127" max="8127" width="9.109375" style="1791" customWidth="1"/>
    <col min="8128" max="8192" width="8.88671875" style="1791"/>
    <col min="8193" max="8200" width="14.44140625" style="1791" customWidth="1"/>
    <col min="8201" max="8375" width="8.88671875" style="1791"/>
    <col min="8376" max="8376" width="17.44140625" style="1791" bestFit="1" customWidth="1"/>
    <col min="8377" max="8377" width="10" style="1791" customWidth="1"/>
    <col min="8378" max="8378" width="11.88671875" style="1791" customWidth="1"/>
    <col min="8379" max="8379" width="12.5546875" style="1791" customWidth="1"/>
    <col min="8380" max="8380" width="12" style="1791" customWidth="1"/>
    <col min="8381" max="8381" width="10.88671875" style="1791" customWidth="1"/>
    <col min="8382" max="8382" width="13.33203125" style="1791" customWidth="1"/>
    <col min="8383" max="8383" width="9.109375" style="1791" customWidth="1"/>
    <col min="8384" max="8448" width="8.88671875" style="1791"/>
    <col min="8449" max="8456" width="14.44140625" style="1791" customWidth="1"/>
    <col min="8457" max="8631" width="8.88671875" style="1791"/>
    <col min="8632" max="8632" width="17.44140625" style="1791" bestFit="1" customWidth="1"/>
    <col min="8633" max="8633" width="10" style="1791" customWidth="1"/>
    <col min="8634" max="8634" width="11.88671875" style="1791" customWidth="1"/>
    <col min="8635" max="8635" width="12.5546875" style="1791" customWidth="1"/>
    <col min="8636" max="8636" width="12" style="1791" customWidth="1"/>
    <col min="8637" max="8637" width="10.88671875" style="1791" customWidth="1"/>
    <col min="8638" max="8638" width="13.33203125" style="1791" customWidth="1"/>
    <col min="8639" max="8639" width="9.109375" style="1791" customWidth="1"/>
    <col min="8640" max="8704" width="8.88671875" style="1791"/>
    <col min="8705" max="8712" width="14.44140625" style="1791" customWidth="1"/>
    <col min="8713" max="8887" width="8.88671875" style="1791"/>
    <col min="8888" max="8888" width="17.44140625" style="1791" bestFit="1" customWidth="1"/>
    <col min="8889" max="8889" width="10" style="1791" customWidth="1"/>
    <col min="8890" max="8890" width="11.88671875" style="1791" customWidth="1"/>
    <col min="8891" max="8891" width="12.5546875" style="1791" customWidth="1"/>
    <col min="8892" max="8892" width="12" style="1791" customWidth="1"/>
    <col min="8893" max="8893" width="10.88671875" style="1791" customWidth="1"/>
    <col min="8894" max="8894" width="13.33203125" style="1791" customWidth="1"/>
    <col min="8895" max="8895" width="9.109375" style="1791" customWidth="1"/>
    <col min="8896" max="8960" width="8.88671875" style="1791"/>
    <col min="8961" max="8968" width="14.44140625" style="1791" customWidth="1"/>
    <col min="8969" max="9143" width="8.88671875" style="1791"/>
    <col min="9144" max="9144" width="17.44140625" style="1791" bestFit="1" customWidth="1"/>
    <col min="9145" max="9145" width="10" style="1791" customWidth="1"/>
    <col min="9146" max="9146" width="11.88671875" style="1791" customWidth="1"/>
    <col min="9147" max="9147" width="12.5546875" style="1791" customWidth="1"/>
    <col min="9148" max="9148" width="12" style="1791" customWidth="1"/>
    <col min="9149" max="9149" width="10.88671875" style="1791" customWidth="1"/>
    <col min="9150" max="9150" width="13.33203125" style="1791" customWidth="1"/>
    <col min="9151" max="9151" width="9.109375" style="1791" customWidth="1"/>
    <col min="9152" max="9216" width="8.88671875" style="1791"/>
    <col min="9217" max="9224" width="14.44140625" style="1791" customWidth="1"/>
    <col min="9225" max="9399" width="8.88671875" style="1791"/>
    <col min="9400" max="9400" width="17.44140625" style="1791" bestFit="1" customWidth="1"/>
    <col min="9401" max="9401" width="10" style="1791" customWidth="1"/>
    <col min="9402" max="9402" width="11.88671875" style="1791" customWidth="1"/>
    <col min="9403" max="9403" width="12.5546875" style="1791" customWidth="1"/>
    <col min="9404" max="9404" width="12" style="1791" customWidth="1"/>
    <col min="9405" max="9405" width="10.88671875" style="1791" customWidth="1"/>
    <col min="9406" max="9406" width="13.33203125" style="1791" customWidth="1"/>
    <col min="9407" max="9407" width="9.109375" style="1791" customWidth="1"/>
    <col min="9408" max="9472" width="8.88671875" style="1791"/>
    <col min="9473" max="9480" width="14.44140625" style="1791" customWidth="1"/>
    <col min="9481" max="9655" width="8.88671875" style="1791"/>
    <col min="9656" max="9656" width="17.44140625" style="1791" bestFit="1" customWidth="1"/>
    <col min="9657" max="9657" width="10" style="1791" customWidth="1"/>
    <col min="9658" max="9658" width="11.88671875" style="1791" customWidth="1"/>
    <col min="9659" max="9659" width="12.5546875" style="1791" customWidth="1"/>
    <col min="9660" max="9660" width="12" style="1791" customWidth="1"/>
    <col min="9661" max="9661" width="10.88671875" style="1791" customWidth="1"/>
    <col min="9662" max="9662" width="13.33203125" style="1791" customWidth="1"/>
    <col min="9663" max="9663" width="9.109375" style="1791" customWidth="1"/>
    <col min="9664" max="9728" width="8.88671875" style="1791"/>
    <col min="9729" max="9736" width="14.44140625" style="1791" customWidth="1"/>
    <col min="9737" max="9911" width="8.88671875" style="1791"/>
    <col min="9912" max="9912" width="17.44140625" style="1791" bestFit="1" customWidth="1"/>
    <col min="9913" max="9913" width="10" style="1791" customWidth="1"/>
    <col min="9914" max="9914" width="11.88671875" style="1791" customWidth="1"/>
    <col min="9915" max="9915" width="12.5546875" style="1791" customWidth="1"/>
    <col min="9916" max="9916" width="12" style="1791" customWidth="1"/>
    <col min="9917" max="9917" width="10.88671875" style="1791" customWidth="1"/>
    <col min="9918" max="9918" width="13.33203125" style="1791" customWidth="1"/>
    <col min="9919" max="9919" width="9.109375" style="1791" customWidth="1"/>
    <col min="9920" max="9984" width="8.88671875" style="1791"/>
    <col min="9985" max="9992" width="14.44140625" style="1791" customWidth="1"/>
    <col min="9993" max="10167" width="8.88671875" style="1791"/>
    <col min="10168" max="10168" width="17.44140625" style="1791" bestFit="1" customWidth="1"/>
    <col min="10169" max="10169" width="10" style="1791" customWidth="1"/>
    <col min="10170" max="10170" width="11.88671875" style="1791" customWidth="1"/>
    <col min="10171" max="10171" width="12.5546875" style="1791" customWidth="1"/>
    <col min="10172" max="10172" width="12" style="1791" customWidth="1"/>
    <col min="10173" max="10173" width="10.88671875" style="1791" customWidth="1"/>
    <col min="10174" max="10174" width="13.33203125" style="1791" customWidth="1"/>
    <col min="10175" max="10175" width="9.109375" style="1791" customWidth="1"/>
    <col min="10176" max="10240" width="8.88671875" style="1791"/>
    <col min="10241" max="10248" width="14.44140625" style="1791" customWidth="1"/>
    <col min="10249" max="10423" width="8.88671875" style="1791"/>
    <col min="10424" max="10424" width="17.44140625" style="1791" bestFit="1" customWidth="1"/>
    <col min="10425" max="10425" width="10" style="1791" customWidth="1"/>
    <col min="10426" max="10426" width="11.88671875" style="1791" customWidth="1"/>
    <col min="10427" max="10427" width="12.5546875" style="1791" customWidth="1"/>
    <col min="10428" max="10428" width="12" style="1791" customWidth="1"/>
    <col min="10429" max="10429" width="10.88671875" style="1791" customWidth="1"/>
    <col min="10430" max="10430" width="13.33203125" style="1791" customWidth="1"/>
    <col min="10431" max="10431" width="9.109375" style="1791" customWidth="1"/>
    <col min="10432" max="10496" width="8.88671875" style="1791"/>
    <col min="10497" max="10504" width="14.44140625" style="1791" customWidth="1"/>
    <col min="10505" max="10679" width="8.88671875" style="1791"/>
    <col min="10680" max="10680" width="17.44140625" style="1791" bestFit="1" customWidth="1"/>
    <col min="10681" max="10681" width="10" style="1791" customWidth="1"/>
    <col min="10682" max="10682" width="11.88671875" style="1791" customWidth="1"/>
    <col min="10683" max="10683" width="12.5546875" style="1791" customWidth="1"/>
    <col min="10684" max="10684" width="12" style="1791" customWidth="1"/>
    <col min="10685" max="10685" width="10.88671875" style="1791" customWidth="1"/>
    <col min="10686" max="10686" width="13.33203125" style="1791" customWidth="1"/>
    <col min="10687" max="10687" width="9.109375" style="1791" customWidth="1"/>
    <col min="10688" max="10752" width="8.88671875" style="1791"/>
    <col min="10753" max="10760" width="14.44140625" style="1791" customWidth="1"/>
    <col min="10761" max="10935" width="8.88671875" style="1791"/>
    <col min="10936" max="10936" width="17.44140625" style="1791" bestFit="1" customWidth="1"/>
    <col min="10937" max="10937" width="10" style="1791" customWidth="1"/>
    <col min="10938" max="10938" width="11.88671875" style="1791" customWidth="1"/>
    <col min="10939" max="10939" width="12.5546875" style="1791" customWidth="1"/>
    <col min="10940" max="10940" width="12" style="1791" customWidth="1"/>
    <col min="10941" max="10941" width="10.88671875" style="1791" customWidth="1"/>
    <col min="10942" max="10942" width="13.33203125" style="1791" customWidth="1"/>
    <col min="10943" max="10943" width="9.109375" style="1791" customWidth="1"/>
    <col min="10944" max="11008" width="8.88671875" style="1791"/>
    <col min="11009" max="11016" width="14.44140625" style="1791" customWidth="1"/>
    <col min="11017" max="11191" width="8.88671875" style="1791"/>
    <col min="11192" max="11192" width="17.44140625" style="1791" bestFit="1" customWidth="1"/>
    <col min="11193" max="11193" width="10" style="1791" customWidth="1"/>
    <col min="11194" max="11194" width="11.88671875" style="1791" customWidth="1"/>
    <col min="11195" max="11195" width="12.5546875" style="1791" customWidth="1"/>
    <col min="11196" max="11196" width="12" style="1791" customWidth="1"/>
    <col min="11197" max="11197" width="10.88671875" style="1791" customWidth="1"/>
    <col min="11198" max="11198" width="13.33203125" style="1791" customWidth="1"/>
    <col min="11199" max="11199" width="9.109375" style="1791" customWidth="1"/>
    <col min="11200" max="11264" width="8.88671875" style="1791"/>
    <col min="11265" max="11272" width="14.44140625" style="1791" customWidth="1"/>
    <col min="11273" max="11447" width="8.88671875" style="1791"/>
    <col min="11448" max="11448" width="17.44140625" style="1791" bestFit="1" customWidth="1"/>
    <col min="11449" max="11449" width="10" style="1791" customWidth="1"/>
    <col min="11450" max="11450" width="11.88671875" style="1791" customWidth="1"/>
    <col min="11451" max="11451" width="12.5546875" style="1791" customWidth="1"/>
    <col min="11452" max="11452" width="12" style="1791" customWidth="1"/>
    <col min="11453" max="11453" width="10.88671875" style="1791" customWidth="1"/>
    <col min="11454" max="11454" width="13.33203125" style="1791" customWidth="1"/>
    <col min="11455" max="11455" width="9.109375" style="1791" customWidth="1"/>
    <col min="11456" max="11520" width="8.88671875" style="1791"/>
    <col min="11521" max="11528" width="14.44140625" style="1791" customWidth="1"/>
    <col min="11529" max="11703" width="8.88671875" style="1791"/>
    <col min="11704" max="11704" width="17.44140625" style="1791" bestFit="1" customWidth="1"/>
    <col min="11705" max="11705" width="10" style="1791" customWidth="1"/>
    <col min="11706" max="11706" width="11.88671875" style="1791" customWidth="1"/>
    <col min="11707" max="11707" width="12.5546875" style="1791" customWidth="1"/>
    <col min="11708" max="11708" width="12" style="1791" customWidth="1"/>
    <col min="11709" max="11709" width="10.88671875" style="1791" customWidth="1"/>
    <col min="11710" max="11710" width="13.33203125" style="1791" customWidth="1"/>
    <col min="11711" max="11711" width="9.109375" style="1791" customWidth="1"/>
    <col min="11712" max="11776" width="8.88671875" style="1791"/>
    <col min="11777" max="11784" width="14.44140625" style="1791" customWidth="1"/>
    <col min="11785" max="11959" width="8.88671875" style="1791"/>
    <col min="11960" max="11960" width="17.44140625" style="1791" bestFit="1" customWidth="1"/>
    <col min="11961" max="11961" width="10" style="1791" customWidth="1"/>
    <col min="11962" max="11962" width="11.88671875" style="1791" customWidth="1"/>
    <col min="11963" max="11963" width="12.5546875" style="1791" customWidth="1"/>
    <col min="11964" max="11964" width="12" style="1791" customWidth="1"/>
    <col min="11965" max="11965" width="10.88671875" style="1791" customWidth="1"/>
    <col min="11966" max="11966" width="13.33203125" style="1791" customWidth="1"/>
    <col min="11967" max="11967" width="9.109375" style="1791" customWidth="1"/>
    <col min="11968" max="12032" width="8.88671875" style="1791"/>
    <col min="12033" max="12040" width="14.44140625" style="1791" customWidth="1"/>
    <col min="12041" max="12215" width="8.88671875" style="1791"/>
    <col min="12216" max="12216" width="17.44140625" style="1791" bestFit="1" customWidth="1"/>
    <col min="12217" max="12217" width="10" style="1791" customWidth="1"/>
    <col min="12218" max="12218" width="11.88671875" style="1791" customWidth="1"/>
    <col min="12219" max="12219" width="12.5546875" style="1791" customWidth="1"/>
    <col min="12220" max="12220" width="12" style="1791" customWidth="1"/>
    <col min="12221" max="12221" width="10.88671875" style="1791" customWidth="1"/>
    <col min="12222" max="12222" width="13.33203125" style="1791" customWidth="1"/>
    <col min="12223" max="12223" width="9.109375" style="1791" customWidth="1"/>
    <col min="12224" max="12288" width="8.88671875" style="1791"/>
    <col min="12289" max="12296" width="14.44140625" style="1791" customWidth="1"/>
    <col min="12297" max="12471" width="8.88671875" style="1791"/>
    <col min="12472" max="12472" width="17.44140625" style="1791" bestFit="1" customWidth="1"/>
    <col min="12473" max="12473" width="10" style="1791" customWidth="1"/>
    <col min="12474" max="12474" width="11.88671875" style="1791" customWidth="1"/>
    <col min="12475" max="12475" width="12.5546875" style="1791" customWidth="1"/>
    <col min="12476" max="12476" width="12" style="1791" customWidth="1"/>
    <col min="12477" max="12477" width="10.88671875" style="1791" customWidth="1"/>
    <col min="12478" max="12478" width="13.33203125" style="1791" customWidth="1"/>
    <col min="12479" max="12479" width="9.109375" style="1791" customWidth="1"/>
    <col min="12480" max="12544" width="8.88671875" style="1791"/>
    <col min="12545" max="12552" width="14.44140625" style="1791" customWidth="1"/>
    <col min="12553" max="12727" width="8.88671875" style="1791"/>
    <col min="12728" max="12728" width="17.44140625" style="1791" bestFit="1" customWidth="1"/>
    <col min="12729" max="12729" width="10" style="1791" customWidth="1"/>
    <col min="12730" max="12730" width="11.88671875" style="1791" customWidth="1"/>
    <col min="12731" max="12731" width="12.5546875" style="1791" customWidth="1"/>
    <col min="12732" max="12732" width="12" style="1791" customWidth="1"/>
    <col min="12733" max="12733" width="10.88671875" style="1791" customWidth="1"/>
    <col min="12734" max="12734" width="13.33203125" style="1791" customWidth="1"/>
    <col min="12735" max="12735" width="9.109375" style="1791" customWidth="1"/>
    <col min="12736" max="12800" width="8.88671875" style="1791"/>
    <col min="12801" max="12808" width="14.44140625" style="1791" customWidth="1"/>
    <col min="12809" max="12983" width="8.88671875" style="1791"/>
    <col min="12984" max="12984" width="17.44140625" style="1791" bestFit="1" customWidth="1"/>
    <col min="12985" max="12985" width="10" style="1791" customWidth="1"/>
    <col min="12986" max="12986" width="11.88671875" style="1791" customWidth="1"/>
    <col min="12987" max="12987" width="12.5546875" style="1791" customWidth="1"/>
    <col min="12988" max="12988" width="12" style="1791" customWidth="1"/>
    <col min="12989" max="12989" width="10.88671875" style="1791" customWidth="1"/>
    <col min="12990" max="12990" width="13.33203125" style="1791" customWidth="1"/>
    <col min="12991" max="12991" width="9.109375" style="1791" customWidth="1"/>
    <col min="12992" max="13056" width="8.88671875" style="1791"/>
    <col min="13057" max="13064" width="14.44140625" style="1791" customWidth="1"/>
    <col min="13065" max="13239" width="8.88671875" style="1791"/>
    <col min="13240" max="13240" width="17.44140625" style="1791" bestFit="1" customWidth="1"/>
    <col min="13241" max="13241" width="10" style="1791" customWidth="1"/>
    <col min="13242" max="13242" width="11.88671875" style="1791" customWidth="1"/>
    <col min="13243" max="13243" width="12.5546875" style="1791" customWidth="1"/>
    <col min="13244" max="13244" width="12" style="1791" customWidth="1"/>
    <col min="13245" max="13245" width="10.88671875" style="1791" customWidth="1"/>
    <col min="13246" max="13246" width="13.33203125" style="1791" customWidth="1"/>
    <col min="13247" max="13247" width="9.109375" style="1791" customWidth="1"/>
    <col min="13248" max="13312" width="8.88671875" style="1791"/>
    <col min="13313" max="13320" width="14.44140625" style="1791" customWidth="1"/>
    <col min="13321" max="13495" width="8.88671875" style="1791"/>
    <col min="13496" max="13496" width="17.44140625" style="1791" bestFit="1" customWidth="1"/>
    <col min="13497" max="13497" width="10" style="1791" customWidth="1"/>
    <col min="13498" max="13498" width="11.88671875" style="1791" customWidth="1"/>
    <col min="13499" max="13499" width="12.5546875" style="1791" customWidth="1"/>
    <col min="13500" max="13500" width="12" style="1791" customWidth="1"/>
    <col min="13501" max="13501" width="10.88671875" style="1791" customWidth="1"/>
    <col min="13502" max="13502" width="13.33203125" style="1791" customWidth="1"/>
    <col min="13503" max="13503" width="9.109375" style="1791" customWidth="1"/>
    <col min="13504" max="13568" width="8.88671875" style="1791"/>
    <col min="13569" max="13576" width="14.44140625" style="1791" customWidth="1"/>
    <col min="13577" max="13751" width="8.88671875" style="1791"/>
    <col min="13752" max="13752" width="17.44140625" style="1791" bestFit="1" customWidth="1"/>
    <col min="13753" max="13753" width="10" style="1791" customWidth="1"/>
    <col min="13754" max="13754" width="11.88671875" style="1791" customWidth="1"/>
    <col min="13755" max="13755" width="12.5546875" style="1791" customWidth="1"/>
    <col min="13756" max="13756" width="12" style="1791" customWidth="1"/>
    <col min="13757" max="13757" width="10.88671875" style="1791" customWidth="1"/>
    <col min="13758" max="13758" width="13.33203125" style="1791" customWidth="1"/>
    <col min="13759" max="13759" width="9.109375" style="1791" customWidth="1"/>
    <col min="13760" max="13824" width="8.88671875" style="1791"/>
    <col min="13825" max="13832" width="14.44140625" style="1791" customWidth="1"/>
    <col min="13833" max="14007" width="8.88671875" style="1791"/>
    <col min="14008" max="14008" width="17.44140625" style="1791" bestFit="1" customWidth="1"/>
    <col min="14009" max="14009" width="10" style="1791" customWidth="1"/>
    <col min="14010" max="14010" width="11.88671875" style="1791" customWidth="1"/>
    <col min="14011" max="14011" width="12.5546875" style="1791" customWidth="1"/>
    <col min="14012" max="14012" width="12" style="1791" customWidth="1"/>
    <col min="14013" max="14013" width="10.88671875" style="1791" customWidth="1"/>
    <col min="14014" max="14014" width="13.33203125" style="1791" customWidth="1"/>
    <col min="14015" max="14015" width="9.109375" style="1791" customWidth="1"/>
    <col min="14016" max="14080" width="8.88671875" style="1791"/>
    <col min="14081" max="14088" width="14.44140625" style="1791" customWidth="1"/>
    <col min="14089" max="14263" width="8.88671875" style="1791"/>
    <col min="14264" max="14264" width="17.44140625" style="1791" bestFit="1" customWidth="1"/>
    <col min="14265" max="14265" width="10" style="1791" customWidth="1"/>
    <col min="14266" max="14266" width="11.88671875" style="1791" customWidth="1"/>
    <col min="14267" max="14267" width="12.5546875" style="1791" customWidth="1"/>
    <col min="14268" max="14268" width="12" style="1791" customWidth="1"/>
    <col min="14269" max="14269" width="10.88671875" style="1791" customWidth="1"/>
    <col min="14270" max="14270" width="13.33203125" style="1791" customWidth="1"/>
    <col min="14271" max="14271" width="9.109375" style="1791" customWidth="1"/>
    <col min="14272" max="14336" width="8.88671875" style="1791"/>
    <col min="14337" max="14344" width="14.44140625" style="1791" customWidth="1"/>
    <col min="14345" max="14519" width="8.88671875" style="1791"/>
    <col min="14520" max="14520" width="17.44140625" style="1791" bestFit="1" customWidth="1"/>
    <col min="14521" max="14521" width="10" style="1791" customWidth="1"/>
    <col min="14522" max="14522" width="11.88671875" style="1791" customWidth="1"/>
    <col min="14523" max="14523" width="12.5546875" style="1791" customWidth="1"/>
    <col min="14524" max="14524" width="12" style="1791" customWidth="1"/>
    <col min="14525" max="14525" width="10.88671875" style="1791" customWidth="1"/>
    <col min="14526" max="14526" width="13.33203125" style="1791" customWidth="1"/>
    <col min="14527" max="14527" width="9.109375" style="1791" customWidth="1"/>
    <col min="14528" max="14592" width="8.88671875" style="1791"/>
    <col min="14593" max="14600" width="14.44140625" style="1791" customWidth="1"/>
    <col min="14601" max="14775" width="8.88671875" style="1791"/>
    <col min="14776" max="14776" width="17.44140625" style="1791" bestFit="1" customWidth="1"/>
    <col min="14777" max="14777" width="10" style="1791" customWidth="1"/>
    <col min="14778" max="14778" width="11.88671875" style="1791" customWidth="1"/>
    <col min="14779" max="14779" width="12.5546875" style="1791" customWidth="1"/>
    <col min="14780" max="14780" width="12" style="1791" customWidth="1"/>
    <col min="14781" max="14781" width="10.88671875" style="1791" customWidth="1"/>
    <col min="14782" max="14782" width="13.33203125" style="1791" customWidth="1"/>
    <col min="14783" max="14783" width="9.109375" style="1791" customWidth="1"/>
    <col min="14784" max="14848" width="8.88671875" style="1791"/>
    <col min="14849" max="14856" width="14.44140625" style="1791" customWidth="1"/>
    <col min="14857" max="15031" width="8.88671875" style="1791"/>
    <col min="15032" max="15032" width="17.44140625" style="1791" bestFit="1" customWidth="1"/>
    <col min="15033" max="15033" width="10" style="1791" customWidth="1"/>
    <col min="15034" max="15034" width="11.88671875" style="1791" customWidth="1"/>
    <col min="15035" max="15035" width="12.5546875" style="1791" customWidth="1"/>
    <col min="15036" max="15036" width="12" style="1791" customWidth="1"/>
    <col min="15037" max="15037" width="10.88671875" style="1791" customWidth="1"/>
    <col min="15038" max="15038" width="13.33203125" style="1791" customWidth="1"/>
    <col min="15039" max="15039" width="9.109375" style="1791" customWidth="1"/>
    <col min="15040" max="15104" width="8.88671875" style="1791"/>
    <col min="15105" max="15112" width="14.44140625" style="1791" customWidth="1"/>
    <col min="15113" max="15287" width="8.88671875" style="1791"/>
    <col min="15288" max="15288" width="17.44140625" style="1791" bestFit="1" customWidth="1"/>
    <col min="15289" max="15289" width="10" style="1791" customWidth="1"/>
    <col min="15290" max="15290" width="11.88671875" style="1791" customWidth="1"/>
    <col min="15291" max="15291" width="12.5546875" style="1791" customWidth="1"/>
    <col min="15292" max="15292" width="12" style="1791" customWidth="1"/>
    <col min="15293" max="15293" width="10.88671875" style="1791" customWidth="1"/>
    <col min="15294" max="15294" width="13.33203125" style="1791" customWidth="1"/>
    <col min="15295" max="15295" width="9.109375" style="1791" customWidth="1"/>
    <col min="15296" max="15360" width="8.88671875" style="1791"/>
    <col min="15361" max="15368" width="14.44140625" style="1791" customWidth="1"/>
    <col min="15369" max="15543" width="8.88671875" style="1791"/>
    <col min="15544" max="15544" width="17.44140625" style="1791" bestFit="1" customWidth="1"/>
    <col min="15545" max="15545" width="10" style="1791" customWidth="1"/>
    <col min="15546" max="15546" width="11.88671875" style="1791" customWidth="1"/>
    <col min="15547" max="15547" width="12.5546875" style="1791" customWidth="1"/>
    <col min="15548" max="15548" width="12" style="1791" customWidth="1"/>
    <col min="15549" max="15549" width="10.88671875" style="1791" customWidth="1"/>
    <col min="15550" max="15550" width="13.33203125" style="1791" customWidth="1"/>
    <col min="15551" max="15551" width="9.109375" style="1791" customWidth="1"/>
    <col min="15552" max="15616" width="8.88671875" style="1791"/>
    <col min="15617" max="15624" width="14.44140625" style="1791" customWidth="1"/>
    <col min="15625" max="15799" width="8.88671875" style="1791"/>
    <col min="15800" max="15800" width="17.44140625" style="1791" bestFit="1" customWidth="1"/>
    <col min="15801" max="15801" width="10" style="1791" customWidth="1"/>
    <col min="15802" max="15802" width="11.88671875" style="1791" customWidth="1"/>
    <col min="15803" max="15803" width="12.5546875" style="1791" customWidth="1"/>
    <col min="15804" max="15804" width="12" style="1791" customWidth="1"/>
    <col min="15805" max="15805" width="10.88671875" style="1791" customWidth="1"/>
    <col min="15806" max="15806" width="13.33203125" style="1791" customWidth="1"/>
    <col min="15807" max="15807" width="9.109375" style="1791" customWidth="1"/>
    <col min="15808" max="15872" width="8.88671875" style="1791"/>
    <col min="15873" max="15880" width="14.44140625" style="1791" customWidth="1"/>
    <col min="15881" max="16055" width="8.88671875" style="1791"/>
    <col min="16056" max="16056" width="17.44140625" style="1791" bestFit="1" customWidth="1"/>
    <col min="16057" max="16057" width="10" style="1791" customWidth="1"/>
    <col min="16058" max="16058" width="11.88671875" style="1791" customWidth="1"/>
    <col min="16059" max="16059" width="12.5546875" style="1791" customWidth="1"/>
    <col min="16060" max="16060" width="12" style="1791" customWidth="1"/>
    <col min="16061" max="16061" width="10.88671875" style="1791" customWidth="1"/>
    <col min="16062" max="16062" width="13.33203125" style="1791" customWidth="1"/>
    <col min="16063" max="16063" width="9.109375" style="1791" customWidth="1"/>
    <col min="16064" max="16128" width="8.88671875" style="1791"/>
    <col min="16129" max="16136" width="14.44140625" style="1791" customWidth="1"/>
    <col min="16137" max="16311" width="8.88671875" style="1791"/>
    <col min="16312" max="16312" width="17.44140625" style="1791" bestFit="1" customWidth="1"/>
    <col min="16313" max="16313" width="10" style="1791" customWidth="1"/>
    <col min="16314" max="16314" width="11.88671875" style="1791" customWidth="1"/>
    <col min="16315" max="16315" width="12.5546875" style="1791" customWidth="1"/>
    <col min="16316" max="16316" width="12" style="1791" customWidth="1"/>
    <col min="16317" max="16317" width="10.88671875" style="1791" customWidth="1"/>
    <col min="16318" max="16318" width="13.33203125" style="1791" customWidth="1"/>
    <col min="16319" max="16319" width="9.109375" style="1791" customWidth="1"/>
    <col min="16320" max="16384" width="8.88671875" style="1791"/>
  </cols>
  <sheetData>
    <row r="1" spans="1:8">
      <c r="A1" s="3664" t="s">
        <v>1412</v>
      </c>
      <c r="B1" s="3664"/>
      <c r="C1" s="3664"/>
      <c r="D1" s="3664"/>
      <c r="E1" s="3664"/>
      <c r="F1" s="3664"/>
      <c r="G1" s="3664"/>
      <c r="H1" s="3664"/>
    </row>
    <row r="2" spans="1:8">
      <c r="A2" s="3665" t="s">
        <v>486</v>
      </c>
      <c r="B2" s="3665"/>
      <c r="C2" s="3665"/>
      <c r="D2" s="3665"/>
      <c r="E2" s="3665"/>
      <c r="F2" s="3665"/>
      <c r="G2" s="3665"/>
      <c r="H2" s="3665"/>
    </row>
    <row r="3" spans="1:8" s="1793" customFormat="1">
      <c r="A3" s="3666" t="s">
        <v>1411</v>
      </c>
      <c r="B3" s="3666"/>
      <c r="C3" s="3666"/>
      <c r="D3" s="3666"/>
      <c r="E3" s="3666"/>
      <c r="F3" s="3666"/>
      <c r="G3" s="3666"/>
      <c r="H3" s="3666"/>
    </row>
    <row r="4" spans="1:8" s="1793" customFormat="1" ht="14.4" thickBot="1">
      <c r="A4" s="3673" t="s">
        <v>1410</v>
      </c>
      <c r="B4" s="3673"/>
      <c r="C4" s="3673"/>
      <c r="D4" s="3673"/>
      <c r="E4" s="3673"/>
      <c r="F4" s="3673"/>
      <c r="G4" s="3673"/>
      <c r="H4" s="3673"/>
    </row>
    <row r="5" spans="1:8" s="1793" customFormat="1" ht="14.4" thickTop="1">
      <c r="A5" s="3667" t="s">
        <v>320</v>
      </c>
      <c r="B5" s="3669" t="s">
        <v>319</v>
      </c>
      <c r="C5" s="3671" t="s">
        <v>1330</v>
      </c>
      <c r="D5" s="3671"/>
      <c r="E5" s="3671"/>
      <c r="F5" s="3671" t="s">
        <v>529</v>
      </c>
      <c r="G5" s="3671"/>
      <c r="H5" s="3672"/>
    </row>
    <row r="6" spans="1:8" s="1814" customFormat="1" ht="39.6">
      <c r="A6" s="3668"/>
      <c r="B6" s="3670"/>
      <c r="C6" s="1816" t="s">
        <v>1409</v>
      </c>
      <c r="D6" s="1816" t="s">
        <v>1408</v>
      </c>
      <c r="E6" s="1816" t="s">
        <v>1407</v>
      </c>
      <c r="F6" s="1816" t="s">
        <v>1409</v>
      </c>
      <c r="G6" s="1816" t="s">
        <v>1408</v>
      </c>
      <c r="H6" s="1815" t="s">
        <v>1407</v>
      </c>
    </row>
    <row r="7" spans="1:8">
      <c r="A7" s="1813" t="s">
        <v>1406</v>
      </c>
      <c r="B7" s="1812" t="s">
        <v>1405</v>
      </c>
      <c r="C7" s="1811">
        <v>3.0172314482558074</v>
      </c>
      <c r="D7" s="1811">
        <v>2.4966526060064673</v>
      </c>
      <c r="E7" s="1811">
        <v>3.5907264427834082</v>
      </c>
      <c r="F7" s="1811" t="s">
        <v>73</v>
      </c>
      <c r="G7" s="1811" t="s">
        <v>73</v>
      </c>
      <c r="H7" s="1810" t="s">
        <v>73</v>
      </c>
    </row>
    <row r="8" spans="1:8">
      <c r="A8" s="1807" t="s">
        <v>1404</v>
      </c>
      <c r="B8" s="1806" t="s">
        <v>1403</v>
      </c>
      <c r="C8" s="1802">
        <v>3.575241088137346</v>
      </c>
      <c r="D8" s="1802">
        <v>3.052442819824198</v>
      </c>
      <c r="E8" s="1802">
        <v>3.9496337028765831</v>
      </c>
      <c r="F8" s="1802">
        <v>18.494094651045529</v>
      </c>
      <c r="G8" s="1802">
        <v>22.261415644315363</v>
      </c>
      <c r="H8" s="1805">
        <v>9.9953941301906184</v>
      </c>
    </row>
    <row r="9" spans="1:8">
      <c r="A9" s="1807" t="s">
        <v>307</v>
      </c>
      <c r="B9" s="1806" t="s">
        <v>306</v>
      </c>
      <c r="C9" s="1802">
        <v>4.1732918756884221</v>
      </c>
      <c r="D9" s="1802">
        <v>3.5329725640377072</v>
      </c>
      <c r="E9" s="1802">
        <v>4.6995460844465189</v>
      </c>
      <c r="F9" s="1802">
        <v>16.727565297216145</v>
      </c>
      <c r="G9" s="1802">
        <v>15.742465054306408</v>
      </c>
      <c r="H9" s="1805">
        <v>18.986884303315591</v>
      </c>
    </row>
    <row r="10" spans="1:8">
      <c r="A10" s="1807" t="s">
        <v>305</v>
      </c>
      <c r="B10" s="1806" t="s">
        <v>304</v>
      </c>
      <c r="C10" s="1802">
        <v>4.1444134318015893</v>
      </c>
      <c r="D10" s="1802">
        <v>3.3883723100042209</v>
      </c>
      <c r="E10" s="1802">
        <v>5.0412884582784478</v>
      </c>
      <c r="F10" s="1802">
        <v>-0.69198236660761836</v>
      </c>
      <c r="G10" s="1802">
        <v>-4.0928779211415076</v>
      </c>
      <c r="H10" s="1805">
        <v>7.2718166327371279</v>
      </c>
    </row>
    <row r="11" spans="1:8">
      <c r="A11" s="1807" t="s">
        <v>303</v>
      </c>
      <c r="B11" s="1806" t="s">
        <v>302</v>
      </c>
      <c r="C11" s="1802">
        <v>4.25645463897271</v>
      </c>
      <c r="D11" s="1802">
        <v>3.3794396561876079</v>
      </c>
      <c r="E11" s="1802">
        <v>5.3973975525384708</v>
      </c>
      <c r="F11" s="1802">
        <v>2.7034273731328966</v>
      </c>
      <c r="G11" s="1802">
        <v>-0.26362669150138629</v>
      </c>
      <c r="H11" s="1805">
        <v>7.0638507835282951</v>
      </c>
    </row>
    <row r="12" spans="1:8">
      <c r="A12" s="1807" t="s">
        <v>301</v>
      </c>
      <c r="B12" s="1806" t="s">
        <v>300</v>
      </c>
      <c r="C12" s="1802">
        <v>4.7317954368411348</v>
      </c>
      <c r="D12" s="1802">
        <v>3.9067779098164488</v>
      </c>
      <c r="E12" s="1802">
        <v>5.6018992352834163</v>
      </c>
      <c r="F12" s="1802">
        <v>11.167528804750717</v>
      </c>
      <c r="G12" s="1802">
        <v>15.604310396941329</v>
      </c>
      <c r="H12" s="1805">
        <v>3.7888941986266218</v>
      </c>
    </row>
    <row r="13" spans="1:8">
      <c r="A13" s="1807" t="s">
        <v>299</v>
      </c>
      <c r="B13" s="1806" t="s">
        <v>298</v>
      </c>
      <c r="C13" s="1802">
        <v>4.894378644001284</v>
      </c>
      <c r="D13" s="1802">
        <v>3.9660005536734819</v>
      </c>
      <c r="E13" s="1802">
        <v>6.0531726081997483</v>
      </c>
      <c r="F13" s="1802">
        <v>3.4359728633722995</v>
      </c>
      <c r="G13" s="1802">
        <v>1.5158948172668403</v>
      </c>
      <c r="H13" s="1805">
        <v>8.0557209968004742</v>
      </c>
    </row>
    <row r="14" spans="1:8">
      <c r="A14" s="1807" t="s">
        <v>297</v>
      </c>
      <c r="B14" s="1806" t="s">
        <v>296</v>
      </c>
      <c r="C14" s="1802">
        <v>5.373144524994653</v>
      </c>
      <c r="D14" s="1802">
        <v>4.4048298551976988</v>
      </c>
      <c r="E14" s="1802">
        <v>6.5143794907749477</v>
      </c>
      <c r="F14" s="1802">
        <v>9.7819542748324153</v>
      </c>
      <c r="G14" s="1802">
        <v>11.064781650566189</v>
      </c>
      <c r="H14" s="1805">
        <v>7.6192587330227326</v>
      </c>
    </row>
    <row r="15" spans="1:8">
      <c r="A15" s="1807" t="s">
        <v>295</v>
      </c>
      <c r="B15" s="1806" t="s">
        <v>294</v>
      </c>
      <c r="C15" s="1802">
        <v>6.0923511605039273</v>
      </c>
      <c r="D15" s="1802">
        <v>4.9954171446290943</v>
      </c>
      <c r="E15" s="1802">
        <v>7.384864399182228</v>
      </c>
      <c r="F15" s="1802">
        <v>13.385209204101784</v>
      </c>
      <c r="G15" s="1802">
        <v>13.407720816605504</v>
      </c>
      <c r="H15" s="1805">
        <v>13.362514567043249</v>
      </c>
    </row>
    <row r="16" spans="1:8">
      <c r="A16" s="1807" t="s">
        <v>293</v>
      </c>
      <c r="B16" s="1806" t="s">
        <v>292</v>
      </c>
      <c r="C16" s="1802">
        <v>6.7270971361412153</v>
      </c>
      <c r="D16" s="1802">
        <v>5.5440422060166545</v>
      </c>
      <c r="E16" s="1802">
        <v>8.078532865882643</v>
      </c>
      <c r="F16" s="1802">
        <v>10.418735869203985</v>
      </c>
      <c r="G16" s="1802">
        <v>10.982567531470806</v>
      </c>
      <c r="H16" s="1805">
        <v>9.3931104107643364</v>
      </c>
    </row>
    <row r="17" spans="1:8">
      <c r="A17" s="1807" t="s">
        <v>291</v>
      </c>
      <c r="B17" s="1806" t="s">
        <v>290</v>
      </c>
      <c r="C17" s="1802">
        <v>7.6801948367665496</v>
      </c>
      <c r="D17" s="1802">
        <v>6.4318835656545454</v>
      </c>
      <c r="E17" s="1802">
        <v>8.9346983986957049</v>
      </c>
      <c r="F17" s="1802">
        <v>14.168038328223844</v>
      </c>
      <c r="G17" s="1802">
        <v>16.01433262312402</v>
      </c>
      <c r="H17" s="1805">
        <v>10.598032427754703</v>
      </c>
    </row>
    <row r="18" spans="1:8">
      <c r="A18" s="1807" t="s">
        <v>289</v>
      </c>
      <c r="B18" s="1806" t="s">
        <v>288</v>
      </c>
      <c r="C18" s="1802">
        <v>8.1592035753416567</v>
      </c>
      <c r="D18" s="1802">
        <v>6.7878313754822228</v>
      </c>
      <c r="E18" s="1802">
        <v>9.6890270960399878</v>
      </c>
      <c r="F18" s="1802">
        <v>6.2369347230880123</v>
      </c>
      <c r="G18" s="1802">
        <v>5.5341146367821921</v>
      </c>
      <c r="H18" s="1805">
        <v>8.4426878634694447</v>
      </c>
    </row>
    <row r="19" spans="1:8">
      <c r="A19" s="1807" t="s">
        <v>287</v>
      </c>
      <c r="B19" s="1806" t="s">
        <v>286</v>
      </c>
      <c r="C19" s="1802">
        <v>8.4972226376984068</v>
      </c>
      <c r="D19" s="1802">
        <v>6.8569388876901955</v>
      </c>
      <c r="E19" s="1802">
        <v>10.647491404772833</v>
      </c>
      <c r="F19" s="1802">
        <v>4.1427948112275885</v>
      </c>
      <c r="G19" s="1802">
        <v>1.0181088536994451</v>
      </c>
      <c r="H19" s="1805">
        <v>9.8922657479674285</v>
      </c>
    </row>
    <row r="20" spans="1:8">
      <c r="A20" s="1807" t="s">
        <v>285</v>
      </c>
      <c r="B20" s="1806" t="s">
        <v>284</v>
      </c>
      <c r="C20" s="1802">
        <v>9.8435977729799546</v>
      </c>
      <c r="D20" s="1802">
        <v>8.1343433907274036</v>
      </c>
      <c r="E20" s="1802">
        <v>11.792918012759355</v>
      </c>
      <c r="F20" s="1802">
        <v>15.8448847663268</v>
      </c>
      <c r="G20" s="1802">
        <v>18.629369810053987</v>
      </c>
      <c r="H20" s="1805">
        <v>10.757713384704616</v>
      </c>
    </row>
    <row r="21" spans="1:8">
      <c r="A21" s="1807" t="s">
        <v>283</v>
      </c>
      <c r="B21" s="1806" t="s">
        <v>282</v>
      </c>
      <c r="C21" s="1802">
        <v>11.150036825645062</v>
      </c>
      <c r="D21" s="1802">
        <v>9.3646664058998095</v>
      </c>
      <c r="E21" s="1802">
        <v>12.917094070011025</v>
      </c>
      <c r="F21" s="1802">
        <v>13.27196704695919</v>
      </c>
      <c r="G21" s="1802">
        <v>15.125043978041177</v>
      </c>
      <c r="H21" s="1805">
        <v>9.532636926970639</v>
      </c>
    </row>
    <row r="22" spans="1:8">
      <c r="A22" s="1807" t="s">
        <v>281</v>
      </c>
      <c r="B22" s="1806" t="s">
        <v>280</v>
      </c>
      <c r="C22" s="1802">
        <v>12.353175019557968</v>
      </c>
      <c r="D22" s="1802">
        <v>10.495817882837498</v>
      </c>
      <c r="E22" s="1802">
        <v>14.081143008190901</v>
      </c>
      <c r="F22" s="1802">
        <v>10.790441437338501</v>
      </c>
      <c r="G22" s="1802">
        <v>12.078929754775402</v>
      </c>
      <c r="H22" s="1805">
        <v>9.0116935889039524</v>
      </c>
    </row>
    <row r="23" spans="1:8">
      <c r="A23" s="1807" t="s">
        <v>279</v>
      </c>
      <c r="B23" s="1806" t="s">
        <v>278</v>
      </c>
      <c r="C23" s="1802">
        <v>13.380259430593842</v>
      </c>
      <c r="D23" s="1802">
        <v>11.115674596019849</v>
      </c>
      <c r="E23" s="1802">
        <v>15.887330113386264</v>
      </c>
      <c r="F23" s="1802">
        <v>8.3143354595863457</v>
      </c>
      <c r="G23" s="1802">
        <v>5.9057495099636128</v>
      </c>
      <c r="H23" s="1805">
        <v>12.826992128016286</v>
      </c>
    </row>
    <row r="24" spans="1:8">
      <c r="A24" s="1807" t="s">
        <v>277</v>
      </c>
      <c r="B24" s="1806" t="s">
        <v>276</v>
      </c>
      <c r="C24" s="1802">
        <v>14.678445432651719</v>
      </c>
      <c r="D24" s="1802">
        <v>12.333946124877523</v>
      </c>
      <c r="E24" s="1802">
        <v>17.167378969374948</v>
      </c>
      <c r="F24" s="1802">
        <v>9.7022483666466854</v>
      </c>
      <c r="G24" s="1802">
        <v>10.95994236187785</v>
      </c>
      <c r="H24" s="1805">
        <v>8.0570419752916393</v>
      </c>
    </row>
    <row r="25" spans="1:8">
      <c r="A25" s="1809" t="s">
        <v>275</v>
      </c>
      <c r="B25" s="1808" t="s">
        <v>274</v>
      </c>
      <c r="C25" s="1802">
        <v>16.118735143508651</v>
      </c>
      <c r="D25" s="1802">
        <v>13.563660049704328</v>
      </c>
      <c r="E25" s="1802">
        <v>18.763442575466343</v>
      </c>
      <c r="F25" s="1802">
        <v>9.812276902655185</v>
      </c>
      <c r="G25" s="1802">
        <v>9.9701580692531024</v>
      </c>
      <c r="H25" s="1805">
        <v>9.2970721327852601</v>
      </c>
    </row>
    <row r="26" spans="1:8">
      <c r="A26" s="1807" t="s">
        <v>273</v>
      </c>
      <c r="B26" s="1806" t="s">
        <v>272</v>
      </c>
      <c r="C26" s="1802">
        <v>19.512336924588599</v>
      </c>
      <c r="D26" s="1802">
        <v>16.889321239612578</v>
      </c>
      <c r="E26" s="1802">
        <v>21.538946935360819</v>
      </c>
      <c r="F26" s="1802">
        <v>21.053772215164329</v>
      </c>
      <c r="G26" s="1802">
        <v>24.518906974380755</v>
      </c>
      <c r="H26" s="1805">
        <v>14.792084921151513</v>
      </c>
    </row>
    <row r="27" spans="1:8">
      <c r="A27" s="1807" t="s">
        <v>271</v>
      </c>
      <c r="B27" s="1806" t="s">
        <v>270</v>
      </c>
      <c r="C27" s="1802">
        <v>21.241748814456301</v>
      </c>
      <c r="D27" s="1802">
        <v>17.95469700959104</v>
      </c>
      <c r="E27" s="1802">
        <v>24.446777803797325</v>
      </c>
      <c r="F27" s="1802">
        <v>8.8631715234907205</v>
      </c>
      <c r="G27" s="1802">
        <v>6.307984523852312</v>
      </c>
      <c r="H27" s="1805">
        <v>13.500339070257297</v>
      </c>
    </row>
    <row r="28" spans="1:8">
      <c r="A28" s="1809" t="s">
        <v>269</v>
      </c>
      <c r="B28" s="1808" t="s">
        <v>268</v>
      </c>
      <c r="C28" s="1802">
        <v>23.142863124940963</v>
      </c>
      <c r="D28" s="1802">
        <v>19.58796576789987</v>
      </c>
      <c r="E28" s="1802">
        <v>26.651723731458642</v>
      </c>
      <c r="F28" s="1802">
        <v>8.94989544924303</v>
      </c>
      <c r="G28" s="1802">
        <v>9.0966099702844758</v>
      </c>
      <c r="H28" s="1805">
        <v>9.0193723907402727</v>
      </c>
    </row>
    <row r="29" spans="1:8">
      <c r="A29" s="1809" t="s">
        <v>267</v>
      </c>
      <c r="B29" s="1808" t="s">
        <v>266</v>
      </c>
      <c r="C29" s="1802">
        <v>24.915089407891525</v>
      </c>
      <c r="D29" s="1802">
        <v>21.026327890516349</v>
      </c>
      <c r="E29" s="1802">
        <v>28.768938841777903</v>
      </c>
      <c r="F29" s="1802">
        <v>7.6577659098741435</v>
      </c>
      <c r="G29" s="1802">
        <v>7.3430908531279186</v>
      </c>
      <c r="H29" s="1805">
        <v>7.9440081686731077</v>
      </c>
    </row>
    <row r="30" spans="1:8">
      <c r="A30" s="1809" t="s">
        <v>265</v>
      </c>
      <c r="B30" s="1808" t="s">
        <v>264</v>
      </c>
      <c r="C30" s="1802">
        <v>26.941811466159187</v>
      </c>
      <c r="D30" s="1802">
        <v>22.903161024060857</v>
      </c>
      <c r="E30" s="1802">
        <v>30.68996959643939</v>
      </c>
      <c r="F30" s="1802">
        <v>8.1345164975636237</v>
      </c>
      <c r="G30" s="1802">
        <v>8.9261098909763916</v>
      </c>
      <c r="H30" s="1805">
        <v>6.677447385969586</v>
      </c>
    </row>
    <row r="31" spans="1:8">
      <c r="A31" s="1809" t="s">
        <v>263</v>
      </c>
      <c r="B31" s="1808" t="s">
        <v>262</v>
      </c>
      <c r="C31" s="1802">
        <v>29.121671388969002</v>
      </c>
      <c r="D31" s="1802">
        <v>24.7775592343807</v>
      </c>
      <c r="E31" s="1802">
        <v>33.147724661620913</v>
      </c>
      <c r="F31" s="1802">
        <v>8.090992417298537</v>
      </c>
      <c r="G31" s="1802">
        <v>8.1840153346112174</v>
      </c>
      <c r="H31" s="1805">
        <v>8.0083333333333258</v>
      </c>
    </row>
    <row r="32" spans="1:8">
      <c r="A32" s="1807" t="s">
        <v>261</v>
      </c>
      <c r="B32" s="1806" t="s">
        <v>260</v>
      </c>
      <c r="C32" s="1802">
        <v>31.546232374174561</v>
      </c>
      <c r="D32" s="1802">
        <v>26.703493851705257</v>
      </c>
      <c r="E32" s="1802">
        <v>36.137439199807382</v>
      </c>
      <c r="F32" s="1802">
        <v>8.3256244218316482</v>
      </c>
      <c r="G32" s="1802">
        <v>7.7728988521685665</v>
      </c>
      <c r="H32" s="1805">
        <v>9.0193657896766979</v>
      </c>
    </row>
    <row r="33" spans="1:8">
      <c r="A33" s="1807" t="s">
        <v>259</v>
      </c>
      <c r="B33" s="1806" t="s">
        <v>258</v>
      </c>
      <c r="C33" s="1802">
        <v>35.135929610603903</v>
      </c>
      <c r="D33" s="1802">
        <v>31.0306432842868</v>
      </c>
      <c r="E33" s="1802">
        <v>38.237144619697112</v>
      </c>
      <c r="F33" s="1802">
        <v>11.379163108454307</v>
      </c>
      <c r="G33" s="1802">
        <v>16.204431736954959</v>
      </c>
      <c r="H33" s="1805">
        <v>5.8103326256192815</v>
      </c>
    </row>
    <row r="34" spans="1:8">
      <c r="A34" s="1807" t="s">
        <v>257</v>
      </c>
      <c r="B34" s="1806" t="s">
        <v>256</v>
      </c>
      <c r="C34" s="1802">
        <v>36.328005428329966</v>
      </c>
      <c r="D34" s="1802">
        <v>31.173799970411025</v>
      </c>
      <c r="E34" s="1802">
        <v>40.94041944165015</v>
      </c>
      <c r="F34" s="1802">
        <v>3.3927544565842283</v>
      </c>
      <c r="G34" s="1802">
        <v>0.46133973057760613</v>
      </c>
      <c r="H34" s="1805">
        <v>7.0697612199852813</v>
      </c>
    </row>
    <row r="35" spans="1:8">
      <c r="A35" s="1807" t="s">
        <v>255</v>
      </c>
      <c r="B35" s="1806" t="s">
        <v>254</v>
      </c>
      <c r="C35" s="1802">
        <v>37.212521195154963</v>
      </c>
      <c r="D35" s="1802">
        <v>30.465651563049864</v>
      </c>
      <c r="E35" s="1802">
        <v>44.247263665666502</v>
      </c>
      <c r="F35" s="1802">
        <v>2.4348041033246801</v>
      </c>
      <c r="G35" s="1802">
        <v>-2.2716140093068873</v>
      </c>
      <c r="H35" s="1805">
        <v>8.0772113943028643</v>
      </c>
    </row>
    <row r="36" spans="1:8">
      <c r="A36" s="1807" t="s">
        <v>253</v>
      </c>
      <c r="B36" s="1806" t="s">
        <v>252</v>
      </c>
      <c r="C36" s="1802">
        <v>38.28785889137113</v>
      </c>
      <c r="D36" s="1802">
        <v>31.57463869155885</v>
      </c>
      <c r="E36" s="1802">
        <v>45.183307738357882</v>
      </c>
      <c r="F36" s="1802">
        <v>2.8897200772200762</v>
      </c>
      <c r="G36" s="1802">
        <v>3.6401227993233505</v>
      </c>
      <c r="H36" s="1805">
        <v>2.1154846540662078</v>
      </c>
    </row>
    <row r="37" spans="1:8">
      <c r="A37" s="1807" t="s">
        <v>251</v>
      </c>
      <c r="B37" s="1806" t="s">
        <v>250</v>
      </c>
      <c r="C37" s="1802">
        <v>40.106279630275303</v>
      </c>
      <c r="D37" s="1802">
        <v>32.9871179946512</v>
      </c>
      <c r="E37" s="1802">
        <v>47.431348011297075</v>
      </c>
      <c r="F37" s="1802">
        <v>4.7493403693931384</v>
      </c>
      <c r="G37" s="1802">
        <v>4.473461491959867</v>
      </c>
      <c r="H37" s="1805">
        <v>4.9753778230599437</v>
      </c>
    </row>
    <row r="38" spans="1:8">
      <c r="A38" s="1807" t="s">
        <v>249</v>
      </c>
      <c r="B38" s="1806" t="s">
        <v>248</v>
      </c>
      <c r="C38" s="1802">
        <v>41.695714053910059</v>
      </c>
      <c r="D38" s="1802">
        <v>34.08083507664027</v>
      </c>
      <c r="E38" s="1802">
        <v>49.653813309572563</v>
      </c>
      <c r="F38" s="1802">
        <v>3.9630562552476931</v>
      </c>
      <c r="G38" s="1802">
        <v>3.3155884735562893</v>
      </c>
      <c r="H38" s="1805">
        <v>4.6856465005931085</v>
      </c>
    </row>
    <row r="39" spans="1:8">
      <c r="A39" s="1807" t="s">
        <v>247</v>
      </c>
      <c r="B39" s="1806" t="s">
        <v>246</v>
      </c>
      <c r="C39" s="1802">
        <v>43.588218600695519</v>
      </c>
      <c r="D39" s="1802">
        <v>35.432234193652945</v>
      </c>
      <c r="E39" s="1802">
        <v>52.206195781009768</v>
      </c>
      <c r="F39" s="1802">
        <v>4.5388467129704679</v>
      </c>
      <c r="G39" s="1802">
        <v>3.9652758330999802</v>
      </c>
      <c r="H39" s="1805">
        <v>5.1403553953128949</v>
      </c>
    </row>
    <row r="40" spans="1:8">
      <c r="A40" s="1807" t="s">
        <v>245</v>
      </c>
      <c r="B40" s="1806" t="s">
        <v>244</v>
      </c>
      <c r="C40" s="1802">
        <v>47.058932751739768</v>
      </c>
      <c r="D40" s="1802">
        <v>38.198021369572956</v>
      </c>
      <c r="E40" s="1802">
        <v>56.433739092919303</v>
      </c>
      <c r="F40" s="1802">
        <v>7.9625051503914079</v>
      </c>
      <c r="G40" s="1802">
        <v>7.8058503474653946</v>
      </c>
      <c r="H40" s="1805">
        <v>8.0977808259442838</v>
      </c>
    </row>
    <row r="41" spans="1:8">
      <c r="A41" s="1807" t="s">
        <v>243</v>
      </c>
      <c r="B41" s="1806" t="s">
        <v>242</v>
      </c>
      <c r="C41" s="1802">
        <v>49.835409784092413</v>
      </c>
      <c r="D41" s="1802">
        <v>40.871882865443062</v>
      </c>
      <c r="E41" s="1802">
        <v>59.198992308472356</v>
      </c>
      <c r="F41" s="1802">
        <v>5.9000000000000199</v>
      </c>
      <c r="G41" s="1802">
        <v>7</v>
      </c>
      <c r="H41" s="1805">
        <v>4.9000000000000199</v>
      </c>
    </row>
    <row r="42" spans="1:8">
      <c r="A42" s="1807" t="s">
        <v>241</v>
      </c>
      <c r="B42" s="1806" t="s">
        <v>240</v>
      </c>
      <c r="C42" s="1802">
        <v>53.17659400946593</v>
      </c>
      <c r="D42" s="1802">
        <v>44.691685002400355</v>
      </c>
      <c r="E42" s="1802">
        <v>61.625643089467886</v>
      </c>
      <c r="F42" s="1802">
        <v>6.7044381491973439</v>
      </c>
      <c r="G42" s="1802">
        <v>9.3457943925233593</v>
      </c>
      <c r="H42" s="1805">
        <v>4.0991420400381458</v>
      </c>
    </row>
    <row r="43" spans="1:8">
      <c r="A43" s="1807" t="s">
        <v>239</v>
      </c>
      <c r="B43" s="1806" t="s">
        <v>238</v>
      </c>
      <c r="C43" s="1802">
        <v>59.867197773444531</v>
      </c>
      <c r="D43" s="1802">
        <v>52.44588334042367</v>
      </c>
      <c r="E43" s="1802">
        <v>67.156149520573976</v>
      </c>
      <c r="F43" s="1802">
        <v>12.630639531789086</v>
      </c>
      <c r="G43" s="1802">
        <v>17.115386301821857</v>
      </c>
      <c r="H43" s="1805">
        <v>8.8837703542190951</v>
      </c>
    </row>
    <row r="44" spans="1:8">
      <c r="A44" s="1807" t="s">
        <v>237</v>
      </c>
      <c r="B44" s="1806" t="s">
        <v>236</v>
      </c>
      <c r="C44" s="1802">
        <v>65.600152255925224</v>
      </c>
      <c r="D44" s="1802">
        <v>60.397438122189776</v>
      </c>
      <c r="E44" s="1802">
        <v>70.439652573463675</v>
      </c>
      <c r="F44" s="1802">
        <v>9.6000000000000085</v>
      </c>
      <c r="G44" s="1802">
        <v>15.452698136243754</v>
      </c>
      <c r="H44" s="1805">
        <v>5.0045618527696689</v>
      </c>
    </row>
    <row r="45" spans="1:8">
      <c r="A45" s="1807" t="s">
        <v>235</v>
      </c>
      <c r="B45" s="1806" t="s">
        <v>234</v>
      </c>
      <c r="C45" s="1802">
        <v>71.87114720286749</v>
      </c>
      <c r="D45" s="1802">
        <v>69.31190135931385</v>
      </c>
      <c r="E45" s="1802">
        <v>74.288433579600763</v>
      </c>
      <c r="F45" s="1802">
        <v>9.6430494983031849</v>
      </c>
      <c r="G45" s="1802">
        <v>14.700000000000003</v>
      </c>
      <c r="H45" s="1805">
        <v>5.4000000000000057</v>
      </c>
    </row>
    <row r="46" spans="1:8">
      <c r="A46" s="1807" t="s">
        <v>233</v>
      </c>
      <c r="B46" s="1806" t="s">
        <v>232</v>
      </c>
      <c r="C46" s="1802">
        <v>77.847239504565508</v>
      </c>
      <c r="D46" s="1802">
        <v>74.5561713765115</v>
      </c>
      <c r="E46" s="1802">
        <v>80.902467801290896</v>
      </c>
      <c r="F46" s="1802">
        <v>8.3042709975642168</v>
      </c>
      <c r="G46" s="1802">
        <v>7.6999999999999886</v>
      </c>
      <c r="H46" s="1805">
        <v>9.0000000000000142</v>
      </c>
    </row>
    <row r="47" spans="1:8">
      <c r="A47" s="1809" t="s">
        <v>231</v>
      </c>
      <c r="B47" s="1808" t="s">
        <v>230</v>
      </c>
      <c r="C47" s="1802">
        <v>85.50608080991114</v>
      </c>
      <c r="D47" s="1802">
        <v>81.743765730886125</v>
      </c>
      <c r="E47" s="1802">
        <v>89.05244028862667</v>
      </c>
      <c r="F47" s="1802">
        <v>9.8999999999999915</v>
      </c>
      <c r="G47" s="1802">
        <v>9.6000000000000085</v>
      </c>
      <c r="H47" s="1805">
        <v>10.000000000000014</v>
      </c>
    </row>
    <row r="48" spans="1:8">
      <c r="A48" s="1807" t="s">
        <v>229</v>
      </c>
      <c r="B48" s="1806" t="s">
        <v>228</v>
      </c>
      <c r="C48" s="1802">
        <v>93.270804713948195</v>
      </c>
      <c r="D48" s="1802">
        <v>91.216875030540223</v>
      </c>
      <c r="E48" s="1802">
        <v>95.090850371569019</v>
      </c>
      <c r="F48" s="1802">
        <v>9.0999999999999943</v>
      </c>
      <c r="G48" s="1802">
        <v>11.600000000000009</v>
      </c>
      <c r="H48" s="1805">
        <v>6.8000000000000114</v>
      </c>
    </row>
    <row r="49" spans="1:8">
      <c r="A49" s="1807" t="s">
        <v>227</v>
      </c>
      <c r="B49" s="1806" t="s">
        <v>226</v>
      </c>
      <c r="C49" s="1802">
        <v>100.000232097447</v>
      </c>
      <c r="D49" s="1802">
        <v>100.002419945542</v>
      </c>
      <c r="E49" s="1802">
        <v>100.00058567265299</v>
      </c>
      <c r="F49" s="1802">
        <v>7.21</v>
      </c>
      <c r="G49" s="1802">
        <v>9.6300000000000008</v>
      </c>
      <c r="H49" s="1805">
        <v>5.16</v>
      </c>
    </row>
    <row r="50" spans="1:8">
      <c r="A50" s="1809" t="s">
        <v>67</v>
      </c>
      <c r="B50" s="1808" t="s">
        <v>225</v>
      </c>
      <c r="C50" s="1802">
        <v>109.92</v>
      </c>
      <c r="D50" s="1802">
        <v>110.91</v>
      </c>
      <c r="E50" s="1802">
        <v>109.16</v>
      </c>
      <c r="F50" s="1802">
        <v>9.92</v>
      </c>
      <c r="G50" s="1802">
        <v>10.91</v>
      </c>
      <c r="H50" s="1805">
        <v>9.16</v>
      </c>
    </row>
    <row r="51" spans="1:8">
      <c r="A51" s="1807" t="s">
        <v>68</v>
      </c>
      <c r="B51" s="1806" t="s">
        <v>224</v>
      </c>
      <c r="C51" s="1802">
        <v>114.83</v>
      </c>
      <c r="D51" s="1802">
        <v>113.03</v>
      </c>
      <c r="E51" s="1802">
        <v>116.27</v>
      </c>
      <c r="F51" s="1802">
        <v>4.47</v>
      </c>
      <c r="G51" s="1802">
        <v>1.91</v>
      </c>
      <c r="H51" s="1805">
        <v>6.51</v>
      </c>
    </row>
    <row r="52" spans="1:8">
      <c r="A52" s="1807" t="s">
        <v>69</v>
      </c>
      <c r="B52" s="1806" t="s">
        <v>223</v>
      </c>
      <c r="C52" s="1802">
        <v>119.59</v>
      </c>
      <c r="D52" s="1802">
        <v>116.13</v>
      </c>
      <c r="E52" s="1802">
        <v>122.38</v>
      </c>
      <c r="F52" s="1802">
        <v>4.1500000000000004</v>
      </c>
      <c r="G52" s="1802">
        <v>2.74</v>
      </c>
      <c r="H52" s="1805">
        <v>5.26</v>
      </c>
    </row>
    <row r="53" spans="1:8">
      <c r="A53" s="1807" t="s">
        <v>70</v>
      </c>
      <c r="B53" s="1806" t="s">
        <v>222</v>
      </c>
      <c r="C53" s="1802">
        <v>125.14</v>
      </c>
      <c r="D53" s="1802">
        <v>119.72</v>
      </c>
      <c r="E53" s="1802">
        <v>129.55000000000001</v>
      </c>
      <c r="F53" s="1802">
        <v>4.6399999999999997</v>
      </c>
      <c r="G53" s="1802">
        <v>3.09</v>
      </c>
      <c r="H53" s="1805">
        <v>5.86</v>
      </c>
    </row>
    <row r="54" spans="1:8">
      <c r="A54" s="1804" t="s">
        <v>71</v>
      </c>
      <c r="B54" s="1803" t="s">
        <v>78</v>
      </c>
      <c r="C54" s="1802">
        <v>132.84</v>
      </c>
      <c r="D54" s="1802">
        <v>129.49</v>
      </c>
      <c r="E54" s="1802">
        <v>135.52000000000001</v>
      </c>
      <c r="F54" s="1801">
        <v>6.15</v>
      </c>
      <c r="G54" s="1801">
        <v>8.16</v>
      </c>
      <c r="H54" s="1800">
        <v>4.6100000000000003</v>
      </c>
    </row>
    <row r="55" spans="1:8">
      <c r="A55" s="1804" t="s">
        <v>72</v>
      </c>
      <c r="B55" s="1803" t="s">
        <v>79</v>
      </c>
      <c r="C55" s="1802">
        <v>137.62</v>
      </c>
      <c r="D55" s="1802">
        <v>135.97</v>
      </c>
      <c r="E55" s="1802">
        <v>138.91999999999999</v>
      </c>
      <c r="F55" s="1801">
        <v>3.6</v>
      </c>
      <c r="G55" s="1801">
        <v>5</v>
      </c>
      <c r="H55" s="1800">
        <v>2.5099999999999998</v>
      </c>
    </row>
    <row r="56" spans="1:8">
      <c r="A56" s="1804" t="s">
        <v>216</v>
      </c>
      <c r="B56" s="1803" t="s">
        <v>420</v>
      </c>
      <c r="C56" s="1802">
        <v>146.32</v>
      </c>
      <c r="D56" s="1802">
        <v>143.69999999999999</v>
      </c>
      <c r="E56" s="1802">
        <v>148.41</v>
      </c>
      <c r="F56" s="1801">
        <v>6.32</v>
      </c>
      <c r="G56" s="1801">
        <v>5.69</v>
      </c>
      <c r="H56" s="1800">
        <v>6.83</v>
      </c>
    </row>
    <row r="57" spans="1:8" ht="14.4" thickBot="1">
      <c r="A57" s="1799" t="s">
        <v>418</v>
      </c>
      <c r="B57" s="1798" t="s">
        <v>468</v>
      </c>
      <c r="C57" s="1797">
        <v>157.63999999999999</v>
      </c>
      <c r="D57" s="1797">
        <v>153.22</v>
      </c>
      <c r="E57" s="1797">
        <v>161.19999999999999</v>
      </c>
      <c r="F57" s="1796">
        <v>7.74</v>
      </c>
      <c r="G57" s="1796">
        <v>6.62</v>
      </c>
      <c r="H57" s="1795">
        <v>8.6199999999999992</v>
      </c>
    </row>
    <row r="58" spans="1:8" ht="14.4" thickTop="1">
      <c r="B58" s="1794"/>
      <c r="C58" s="1794"/>
      <c r="D58" s="1794"/>
      <c r="E58" s="1794"/>
    </row>
    <row r="59" spans="1:8">
      <c r="B59" s="1794"/>
      <c r="C59" s="1794"/>
      <c r="D59" s="1794"/>
      <c r="E59" s="1794"/>
    </row>
    <row r="60" spans="1:8">
      <c r="B60" s="1793"/>
      <c r="C60" s="1793"/>
      <c r="D60" s="1793"/>
      <c r="E60" s="1793"/>
      <c r="F60" s="1792"/>
    </row>
  </sheetData>
  <mergeCells count="8">
    <mergeCell ref="A1:H1"/>
    <mergeCell ref="A2:H2"/>
    <mergeCell ref="A3:H3"/>
    <mergeCell ref="A5:A6"/>
    <mergeCell ref="B5:B6"/>
    <mergeCell ref="C5:E5"/>
    <mergeCell ref="F5:H5"/>
    <mergeCell ref="A4:H4"/>
  </mergeCells>
  <printOptions horizontalCentered="1"/>
  <pageMargins left="0" right="0" top="0.5" bottom="0.5" header="0.5" footer="0.5"/>
  <pageSetup paperSize="9" scale="91"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2"/>
  <sheetViews>
    <sheetView showGridLines="0" view="pageBreakPreview" zoomScaleSheetLayoutView="100" workbookViewId="0">
      <pane xSplit="1" ySplit="4" topLeftCell="B83" activePane="bottomRight" state="frozen"/>
      <selection activeCell="C20" sqref="C20:M20"/>
      <selection pane="topRight" activeCell="C20" sqref="C20:M20"/>
      <selection pane="bottomLeft" activeCell="C20" sqref="C20:M20"/>
      <selection pane="bottomRight" activeCell="G4" sqref="G4"/>
    </sheetView>
  </sheetViews>
  <sheetFormatPr defaultColWidth="9.109375" defaultRowHeight="13.8"/>
  <cols>
    <col min="1" max="1" width="9.88671875" style="1056" bestFit="1" customWidth="1"/>
    <col min="2" max="2" width="10" style="1056" bestFit="1" customWidth="1"/>
    <col min="3" max="3" width="7" style="1056" bestFit="1" customWidth="1"/>
    <col min="4" max="4" width="6.88671875" style="1056" bestFit="1" customWidth="1"/>
    <col min="5" max="5" width="7.88671875" style="1056" bestFit="1" customWidth="1"/>
    <col min="6" max="6" width="7" style="1056" bestFit="1" customWidth="1"/>
    <col min="7" max="7" width="9.109375" style="1056" bestFit="1" customWidth="1"/>
    <col min="8" max="8" width="6.88671875" style="1056" bestFit="1" customWidth="1"/>
    <col min="9" max="16" width="7" style="1056" bestFit="1" customWidth="1"/>
    <col min="17" max="16384" width="9.109375" style="1056"/>
  </cols>
  <sheetData>
    <row r="1" spans="1:16" ht="18">
      <c r="A1" s="3682" t="s">
        <v>1421</v>
      </c>
      <c r="B1" s="3683"/>
      <c r="C1" s="3683"/>
      <c r="D1" s="3683"/>
      <c r="E1" s="3683"/>
      <c r="F1" s="3683"/>
      <c r="G1" s="3683"/>
      <c r="H1" s="3683"/>
      <c r="I1" s="3683"/>
      <c r="J1" s="3683"/>
      <c r="K1" s="3683"/>
      <c r="L1" s="3683"/>
      <c r="M1" s="3683"/>
      <c r="N1" s="3683"/>
      <c r="O1" s="3683"/>
      <c r="P1" s="3683"/>
    </row>
    <row r="2" spans="1:16" ht="18.600000000000001" thickBot="1">
      <c r="A2" s="3682" t="s">
        <v>485</v>
      </c>
      <c r="B2" s="3683"/>
      <c r="C2" s="3683"/>
      <c r="D2" s="3683"/>
      <c r="E2" s="3683"/>
      <c r="F2" s="3683"/>
      <c r="G2" s="3683"/>
      <c r="H2" s="3683"/>
      <c r="I2" s="3683"/>
      <c r="J2" s="3683"/>
      <c r="K2" s="3683"/>
      <c r="L2" s="3683"/>
      <c r="M2" s="3683"/>
      <c r="N2" s="3683"/>
      <c r="O2" s="3683"/>
      <c r="P2" s="3683"/>
    </row>
    <row r="3" spans="1:16" ht="16.2" thickTop="1">
      <c r="A3" s="3684" t="s">
        <v>320</v>
      </c>
      <c r="B3" s="3686" t="s">
        <v>140</v>
      </c>
      <c r="C3" s="3688" t="s">
        <v>1420</v>
      </c>
      <c r="D3" s="3689"/>
      <c r="E3" s="3689"/>
      <c r="F3" s="3689"/>
      <c r="G3" s="3689"/>
      <c r="H3" s="3690"/>
      <c r="I3" s="3688" t="s">
        <v>1419</v>
      </c>
      <c r="J3" s="3690"/>
      <c r="K3" s="3688" t="s">
        <v>1418</v>
      </c>
      <c r="L3" s="3689"/>
      <c r="M3" s="3689"/>
      <c r="N3" s="3689"/>
      <c r="O3" s="3689"/>
      <c r="P3" s="3691"/>
    </row>
    <row r="4" spans="1:16" ht="23.4" thickBot="1">
      <c r="A4" s="3685"/>
      <c r="B4" s="3687"/>
      <c r="C4" s="1882" t="s">
        <v>1292</v>
      </c>
      <c r="D4" s="1884" t="s">
        <v>529</v>
      </c>
      <c r="E4" s="1883" t="s">
        <v>1417</v>
      </c>
      <c r="F4" s="1883" t="s">
        <v>529</v>
      </c>
      <c r="G4" s="1882" t="s">
        <v>1416</v>
      </c>
      <c r="H4" s="1881" t="s">
        <v>529</v>
      </c>
      <c r="I4" s="1880" t="s">
        <v>1292</v>
      </c>
      <c r="J4" s="1881" t="s">
        <v>529</v>
      </c>
      <c r="K4" s="1880" t="s">
        <v>1292</v>
      </c>
      <c r="L4" s="1879" t="s">
        <v>529</v>
      </c>
      <c r="M4" s="1879" t="s">
        <v>1393</v>
      </c>
      <c r="N4" s="1879" t="s">
        <v>529</v>
      </c>
      <c r="O4" s="1879" t="s">
        <v>1415</v>
      </c>
      <c r="P4" s="1878" t="s">
        <v>529</v>
      </c>
    </row>
    <row r="5" spans="1:16" hidden="1">
      <c r="A5" s="3675" t="s">
        <v>68</v>
      </c>
      <c r="B5" s="1865" t="s">
        <v>356</v>
      </c>
      <c r="C5" s="1841">
        <v>115.7</v>
      </c>
      <c r="D5" s="1844">
        <v>8.61</v>
      </c>
      <c r="E5" s="1841">
        <v>116.91</v>
      </c>
      <c r="F5" s="1842">
        <v>9.32</v>
      </c>
      <c r="G5" s="1845">
        <v>114.75</v>
      </c>
      <c r="H5" s="1846">
        <v>8.06</v>
      </c>
      <c r="I5" s="1841">
        <v>97.953241694969805</v>
      </c>
      <c r="J5" s="1846">
        <v>5.9</v>
      </c>
      <c r="K5" s="1841">
        <v>415.1</v>
      </c>
      <c r="L5" s="1877">
        <v>14.82710926694331</v>
      </c>
      <c r="M5" s="1841">
        <v>335.3</v>
      </c>
      <c r="N5" s="1877">
        <v>17.897327707454309</v>
      </c>
      <c r="O5" s="1841">
        <v>444.6</v>
      </c>
      <c r="P5" s="1840">
        <v>14.000000000000014</v>
      </c>
    </row>
    <row r="6" spans="1:16" hidden="1">
      <c r="A6" s="3675"/>
      <c r="B6" s="1865" t="s">
        <v>355</v>
      </c>
      <c r="C6" s="1841">
        <v>115.5</v>
      </c>
      <c r="D6" s="1844">
        <v>7.9</v>
      </c>
      <c r="E6" s="1841">
        <v>116.61</v>
      </c>
      <c r="F6" s="1842">
        <v>7.65</v>
      </c>
      <c r="G6" s="1845">
        <v>114.63</v>
      </c>
      <c r="H6" s="1846">
        <v>8.07</v>
      </c>
      <c r="I6" s="1841">
        <v>97.317288386684481</v>
      </c>
      <c r="J6" s="1846">
        <v>5.3</v>
      </c>
      <c r="K6" s="1841">
        <v>417.5</v>
      </c>
      <c r="L6" s="1877">
        <v>15.108905431486079</v>
      </c>
      <c r="M6" s="1841">
        <v>335.9</v>
      </c>
      <c r="N6" s="1877">
        <v>18.108298171589325</v>
      </c>
      <c r="O6" s="1841">
        <v>447.6</v>
      </c>
      <c r="P6" s="1840">
        <v>14.300306435137884</v>
      </c>
    </row>
    <row r="7" spans="1:16" hidden="1">
      <c r="A7" s="3675"/>
      <c r="B7" s="1865" t="s">
        <v>354</v>
      </c>
      <c r="C7" s="1841">
        <v>115.66</v>
      </c>
      <c r="D7" s="1844">
        <v>6.73</v>
      </c>
      <c r="E7" s="1841">
        <v>117.07</v>
      </c>
      <c r="F7" s="1842">
        <v>5.67</v>
      </c>
      <c r="G7" s="1845">
        <v>114.57</v>
      </c>
      <c r="H7" s="1846">
        <v>7.56</v>
      </c>
      <c r="I7" s="1841">
        <v>97.176228368432447</v>
      </c>
      <c r="J7" s="1846">
        <v>5.0116827276052192</v>
      </c>
      <c r="K7" s="1841">
        <v>421.4</v>
      </c>
      <c r="L7" s="1877">
        <v>14.38653637350707</v>
      </c>
      <c r="M7" s="1841">
        <v>335.9</v>
      </c>
      <c r="N7" s="1877">
        <v>18.108298171589325</v>
      </c>
      <c r="O7" s="1841">
        <v>453</v>
      </c>
      <c r="P7" s="1840">
        <v>13.420130195292955</v>
      </c>
    </row>
    <row r="8" spans="1:16" hidden="1">
      <c r="A8" s="3675"/>
      <c r="B8" s="1865" t="s">
        <v>353</v>
      </c>
      <c r="C8" s="1841">
        <v>116.12</v>
      </c>
      <c r="D8" s="1844">
        <v>4.75</v>
      </c>
      <c r="E8" s="1841">
        <v>116.5</v>
      </c>
      <c r="F8" s="1842">
        <v>2.61</v>
      </c>
      <c r="G8" s="1845">
        <v>115.83</v>
      </c>
      <c r="H8" s="1846">
        <v>6.46</v>
      </c>
      <c r="I8" s="1841">
        <v>96.7</v>
      </c>
      <c r="J8" s="1846">
        <v>4.101578726819227</v>
      </c>
      <c r="K8" s="1841">
        <v>421.4</v>
      </c>
      <c r="L8" s="1877">
        <v>14.355495251017629</v>
      </c>
      <c r="M8" s="1841">
        <v>335.9</v>
      </c>
      <c r="N8" s="1877">
        <v>18.108298171589325</v>
      </c>
      <c r="O8" s="1841">
        <v>453</v>
      </c>
      <c r="P8" s="1840">
        <v>13.391739674593239</v>
      </c>
    </row>
    <row r="9" spans="1:16" hidden="1">
      <c r="A9" s="3675"/>
      <c r="B9" s="1865" t="s">
        <v>352</v>
      </c>
      <c r="C9" s="1841">
        <v>115.13</v>
      </c>
      <c r="D9" s="1844">
        <v>3.8</v>
      </c>
      <c r="E9" s="1841">
        <v>114.4</v>
      </c>
      <c r="F9" s="1842">
        <v>0.57999999999999996</v>
      </c>
      <c r="G9" s="1845">
        <v>115.7</v>
      </c>
      <c r="H9" s="1846">
        <v>6.45</v>
      </c>
      <c r="I9" s="1841">
        <v>97</v>
      </c>
      <c r="J9" s="1846">
        <v>2.7</v>
      </c>
      <c r="K9" s="1841">
        <v>421.4</v>
      </c>
      <c r="L9" s="1877">
        <v>14.200542005420047</v>
      </c>
      <c r="M9" s="1841">
        <v>335.9</v>
      </c>
      <c r="N9" s="1877">
        <v>18.108298171589325</v>
      </c>
      <c r="O9" s="1841">
        <v>453</v>
      </c>
      <c r="P9" s="1840">
        <v>13.19340329835083</v>
      </c>
    </row>
    <row r="10" spans="1:16" hidden="1">
      <c r="A10" s="3675"/>
      <c r="B10" s="1865" t="s">
        <v>351</v>
      </c>
      <c r="C10" s="1841">
        <v>113.94</v>
      </c>
      <c r="D10" s="1844">
        <v>3.2</v>
      </c>
      <c r="E10" s="1841">
        <v>111.47</v>
      </c>
      <c r="F10" s="1842">
        <v>-0.67</v>
      </c>
      <c r="G10" s="1845">
        <v>115.91</v>
      </c>
      <c r="H10" s="1846">
        <v>6.21</v>
      </c>
      <c r="I10" s="1841">
        <v>97.6</v>
      </c>
      <c r="J10" s="1846">
        <v>1.7917795224803541</v>
      </c>
      <c r="K10" s="1841">
        <v>421.6</v>
      </c>
      <c r="L10" s="1875">
        <v>14.100135317997299</v>
      </c>
      <c r="M10" s="1876">
        <v>335.9</v>
      </c>
      <c r="N10" s="1875">
        <v>18.108298171589325</v>
      </c>
      <c r="O10" s="1841">
        <v>453.2</v>
      </c>
      <c r="P10" s="1840">
        <v>13.04564729358944</v>
      </c>
    </row>
    <row r="11" spans="1:16" hidden="1">
      <c r="A11" s="3675"/>
      <c r="B11" s="1865" t="s">
        <v>350</v>
      </c>
      <c r="C11" s="1841">
        <v>113.38</v>
      </c>
      <c r="D11" s="1844">
        <v>3.26</v>
      </c>
      <c r="E11" s="1841">
        <v>109.74</v>
      </c>
      <c r="F11" s="1842">
        <v>-0.22</v>
      </c>
      <c r="G11" s="1845">
        <v>116.32</v>
      </c>
      <c r="H11" s="1846">
        <v>6.08</v>
      </c>
      <c r="I11" s="1841">
        <v>97.031753967134023</v>
      </c>
      <c r="J11" s="1846">
        <v>1.686582996249399</v>
      </c>
      <c r="K11" s="1841">
        <v>421.8</v>
      </c>
      <c r="L11" s="1875">
        <v>14.154262516914756</v>
      </c>
      <c r="M11" s="1876">
        <v>336.9</v>
      </c>
      <c r="N11" s="1875">
        <v>18.459915611814353</v>
      </c>
      <c r="O11" s="1841">
        <v>453.2</v>
      </c>
      <c r="P11" s="1840">
        <v>13.04564729358944</v>
      </c>
    </row>
    <row r="12" spans="1:16" hidden="1">
      <c r="A12" s="3675"/>
      <c r="B12" s="1865" t="s">
        <v>349</v>
      </c>
      <c r="C12" s="1841">
        <v>112.39</v>
      </c>
      <c r="D12" s="1844">
        <v>2.9</v>
      </c>
      <c r="E12" s="1841">
        <v>108.16</v>
      </c>
      <c r="F12" s="1842">
        <v>-0.35</v>
      </c>
      <c r="G12" s="1845">
        <v>115.81</v>
      </c>
      <c r="H12" s="1846">
        <v>5.58</v>
      </c>
      <c r="I12" s="1841">
        <v>97.648452694535521</v>
      </c>
      <c r="J12" s="1846">
        <v>1</v>
      </c>
      <c r="K12" s="1841">
        <v>421.8</v>
      </c>
      <c r="L12" s="1842">
        <v>14.092507438463613</v>
      </c>
      <c r="M12" s="1841">
        <v>336.9</v>
      </c>
      <c r="N12" s="1842">
        <v>18.459915611814353</v>
      </c>
      <c r="O12" s="1841">
        <v>453.2</v>
      </c>
      <c r="P12" s="1840">
        <v>12.961116650049846</v>
      </c>
    </row>
    <row r="13" spans="1:16" hidden="1">
      <c r="A13" s="3675"/>
      <c r="B13" s="1865" t="s">
        <v>348</v>
      </c>
      <c r="C13" s="1841">
        <v>113.47</v>
      </c>
      <c r="D13" s="1844">
        <v>3.8</v>
      </c>
      <c r="E13" s="1841">
        <v>109.86</v>
      </c>
      <c r="F13" s="1842">
        <v>0.71</v>
      </c>
      <c r="G13" s="1845">
        <v>116.44</v>
      </c>
      <c r="H13" s="1846">
        <v>6.27</v>
      </c>
      <c r="I13" s="1841">
        <v>98.253928986174074</v>
      </c>
      <c r="J13" s="1846">
        <v>1.2</v>
      </c>
      <c r="K13" s="1841">
        <v>427.6</v>
      </c>
      <c r="L13" s="1842">
        <v>14.699570815450642</v>
      </c>
      <c r="M13" s="1841">
        <v>336.9</v>
      </c>
      <c r="N13" s="1842">
        <v>18.459915611814353</v>
      </c>
      <c r="O13" s="1841">
        <v>461.1</v>
      </c>
      <c r="P13" s="1840">
        <v>13.711467324291007</v>
      </c>
    </row>
    <row r="14" spans="1:16" hidden="1">
      <c r="A14" s="3675"/>
      <c r="B14" s="1865" t="s">
        <v>347</v>
      </c>
      <c r="C14" s="1841">
        <v>115.22</v>
      </c>
      <c r="D14" s="1844">
        <v>3.36</v>
      </c>
      <c r="E14" s="1841">
        <v>111.1</v>
      </c>
      <c r="F14" s="1842">
        <v>0.18</v>
      </c>
      <c r="G14" s="1845">
        <v>118.61</v>
      </c>
      <c r="H14" s="1846">
        <v>5.97</v>
      </c>
      <c r="I14" s="1841">
        <v>99.631458745255401</v>
      </c>
      <c r="J14" s="1846">
        <v>1.4818350776288014</v>
      </c>
      <c r="K14" s="1841">
        <v>429.5</v>
      </c>
      <c r="L14" s="1842">
        <v>14.931763446614937</v>
      </c>
      <c r="M14" s="1841">
        <v>336.9</v>
      </c>
      <c r="N14" s="1842">
        <v>18.459915611814353</v>
      </c>
      <c r="O14" s="1841">
        <v>463.7</v>
      </c>
      <c r="P14" s="1840">
        <v>14.043285784554826</v>
      </c>
    </row>
    <row r="15" spans="1:16" hidden="1">
      <c r="A15" s="3675"/>
      <c r="B15" s="1873" t="s">
        <v>346</v>
      </c>
      <c r="C15" s="1868">
        <v>115.57</v>
      </c>
      <c r="D15" s="1872">
        <v>2.78</v>
      </c>
      <c r="E15" s="1868">
        <v>111.97</v>
      </c>
      <c r="F15" s="1869">
        <v>-0.98</v>
      </c>
      <c r="G15" s="1871">
        <v>118.46</v>
      </c>
      <c r="H15" s="1870">
        <v>5.83</v>
      </c>
      <c r="I15" s="1868">
        <v>101.23751042440797</v>
      </c>
      <c r="J15" s="1870">
        <v>0.75584272109227868</v>
      </c>
      <c r="K15" s="1868">
        <v>429.7</v>
      </c>
      <c r="L15" s="1869">
        <v>14.985282312014988</v>
      </c>
      <c r="M15" s="1868">
        <v>336.9</v>
      </c>
      <c r="N15" s="1869">
        <v>18.459915611814353</v>
      </c>
      <c r="O15" s="1868">
        <v>464</v>
      </c>
      <c r="P15" s="1867">
        <v>14.117068371864235</v>
      </c>
    </row>
    <row r="16" spans="1:16" hidden="1">
      <c r="A16" s="3676"/>
      <c r="B16" s="1864" t="s">
        <v>345</v>
      </c>
      <c r="C16" s="1834">
        <v>115.94</v>
      </c>
      <c r="D16" s="1838">
        <v>2.71</v>
      </c>
      <c r="E16" s="1834">
        <v>113.01</v>
      </c>
      <c r="F16" s="1835">
        <v>-0.87</v>
      </c>
      <c r="G16" s="1837">
        <v>118.29</v>
      </c>
      <c r="H16" s="1836">
        <v>5.6</v>
      </c>
      <c r="I16" s="1834">
        <v>101.58011286220942</v>
      </c>
      <c r="J16" s="1836">
        <v>0.91628618733487599</v>
      </c>
      <c r="K16" s="1834">
        <v>429.7</v>
      </c>
      <c r="L16" s="1835">
        <v>13.437170010559669</v>
      </c>
      <c r="M16" s="1834">
        <v>336.9</v>
      </c>
      <c r="N16" s="1835">
        <v>18.459915611814353</v>
      </c>
      <c r="O16" s="1834">
        <v>464</v>
      </c>
      <c r="P16" s="1833">
        <v>12.185686653771754</v>
      </c>
    </row>
    <row r="17" spans="1:16" hidden="1">
      <c r="A17" s="3677" t="s">
        <v>69</v>
      </c>
      <c r="B17" s="1866" t="s">
        <v>356</v>
      </c>
      <c r="C17" s="1858">
        <v>118.34</v>
      </c>
      <c r="D17" s="1862">
        <v>2.29</v>
      </c>
      <c r="E17" s="1858">
        <v>115.73</v>
      </c>
      <c r="F17" s="1859">
        <v>-1.01</v>
      </c>
      <c r="G17" s="1861">
        <v>120.43</v>
      </c>
      <c r="H17" s="1860">
        <v>4.9400000000000004</v>
      </c>
      <c r="I17" s="1858">
        <v>99.135729899193805</v>
      </c>
      <c r="J17" s="1860">
        <v>1.2</v>
      </c>
      <c r="K17" s="1858">
        <v>438.4</v>
      </c>
      <c r="L17" s="1859">
        <v>5.6131052758371425</v>
      </c>
      <c r="M17" s="1858">
        <v>368.6</v>
      </c>
      <c r="N17" s="1859">
        <v>9.9314047121980451</v>
      </c>
      <c r="O17" s="1858">
        <v>464.2</v>
      </c>
      <c r="P17" s="1857">
        <v>4.4084570400359837</v>
      </c>
    </row>
    <row r="18" spans="1:16" hidden="1">
      <c r="A18" s="3675"/>
      <c r="B18" s="1865" t="s">
        <v>355</v>
      </c>
      <c r="C18" s="1841">
        <v>119.41</v>
      </c>
      <c r="D18" s="1844">
        <v>3.39</v>
      </c>
      <c r="E18" s="1841">
        <v>118.7</v>
      </c>
      <c r="F18" s="1842">
        <v>1.79</v>
      </c>
      <c r="G18" s="1845">
        <v>119.98</v>
      </c>
      <c r="H18" s="1846">
        <v>4.66</v>
      </c>
      <c r="I18" s="1841">
        <v>98.764655130720115</v>
      </c>
      <c r="J18" s="1846">
        <v>1.4872721388534274</v>
      </c>
      <c r="K18" s="1841">
        <v>438.4</v>
      </c>
      <c r="L18" s="1842">
        <v>5.0059880239520851</v>
      </c>
      <c r="M18" s="1841">
        <v>368.6</v>
      </c>
      <c r="N18" s="1842">
        <v>9.7350401905329136</v>
      </c>
      <c r="O18" s="1841">
        <v>464.2</v>
      </c>
      <c r="P18" s="1840">
        <v>3.7086684539767418</v>
      </c>
    </row>
    <row r="19" spans="1:16" hidden="1">
      <c r="A19" s="3675"/>
      <c r="B19" s="1865" t="s">
        <v>354</v>
      </c>
      <c r="C19" s="1841">
        <v>119.24</v>
      </c>
      <c r="D19" s="1844">
        <v>3.1</v>
      </c>
      <c r="E19" s="1841">
        <v>117.67</v>
      </c>
      <c r="F19" s="1842">
        <v>0.52</v>
      </c>
      <c r="G19" s="1845">
        <v>120.48</v>
      </c>
      <c r="H19" s="1846">
        <v>5.16</v>
      </c>
      <c r="I19" s="1841">
        <v>98.70798366434714</v>
      </c>
      <c r="J19" s="1846">
        <v>1.5762727489319985</v>
      </c>
      <c r="K19" s="1841">
        <v>441.1</v>
      </c>
      <c r="L19" s="1842">
        <v>4.674893213099196</v>
      </c>
      <c r="M19" s="1841">
        <v>368.6</v>
      </c>
      <c r="N19" s="1842">
        <v>9.7350401905329136</v>
      </c>
      <c r="O19" s="1841">
        <v>467.9</v>
      </c>
      <c r="P19" s="1840">
        <v>3.2891832229580586</v>
      </c>
    </row>
    <row r="20" spans="1:16" hidden="1">
      <c r="A20" s="3675"/>
      <c r="B20" s="1865" t="s">
        <v>353</v>
      </c>
      <c r="C20" s="1841">
        <v>120.59</v>
      </c>
      <c r="D20" s="1844">
        <v>3.85</v>
      </c>
      <c r="E20" s="1841">
        <v>119.19</v>
      </c>
      <c r="F20" s="1842">
        <v>2.2999999999999998</v>
      </c>
      <c r="G20" s="1845">
        <v>121.7</v>
      </c>
      <c r="H20" s="1846">
        <v>5.07</v>
      </c>
      <c r="I20" s="1841">
        <v>99.543361637329056</v>
      </c>
      <c r="J20" s="1846">
        <v>0.8</v>
      </c>
      <c r="K20" s="1841">
        <v>447.2</v>
      </c>
      <c r="L20" s="1842">
        <v>6.1224489795918373</v>
      </c>
      <c r="M20" s="1841">
        <v>368.6</v>
      </c>
      <c r="N20" s="1842">
        <v>9.7350401905329136</v>
      </c>
      <c r="O20" s="1841">
        <v>476.2</v>
      </c>
      <c r="P20" s="1840">
        <v>5.1214128035319959</v>
      </c>
    </row>
    <row r="21" spans="1:16" hidden="1">
      <c r="A21" s="3675"/>
      <c r="B21" s="1865" t="s">
        <v>352</v>
      </c>
      <c r="C21" s="1841">
        <v>119.92</v>
      </c>
      <c r="D21" s="1844">
        <v>4.1605142013376337</v>
      </c>
      <c r="E21" s="1841">
        <v>117.57</v>
      </c>
      <c r="F21" s="1842">
        <v>2.7709790209789986</v>
      </c>
      <c r="G21" s="1845">
        <v>121.79</v>
      </c>
      <c r="H21" s="1846">
        <v>5.263612791702684</v>
      </c>
      <c r="I21" s="1841">
        <v>97.926606958793741</v>
      </c>
      <c r="J21" s="1846">
        <v>1.7596098120946664</v>
      </c>
      <c r="K21" s="1841">
        <v>447.2</v>
      </c>
      <c r="L21" s="1842">
        <v>6.1224489795918373</v>
      </c>
      <c r="M21" s="1841">
        <v>368.6</v>
      </c>
      <c r="N21" s="1842">
        <v>9.7350401905329136</v>
      </c>
      <c r="O21" s="1841">
        <v>476.2</v>
      </c>
      <c r="P21" s="1840">
        <v>5.1214128035319959</v>
      </c>
    </row>
    <row r="22" spans="1:16" hidden="1">
      <c r="A22" s="3675"/>
      <c r="B22" s="1865" t="s">
        <v>351</v>
      </c>
      <c r="C22" s="1841">
        <v>118.5</v>
      </c>
      <c r="D22" s="1844">
        <v>4</v>
      </c>
      <c r="E22" s="1841">
        <v>114.16</v>
      </c>
      <c r="F22" s="1842">
        <v>2.41</v>
      </c>
      <c r="G22" s="1845">
        <v>122.01</v>
      </c>
      <c r="H22" s="1846">
        <v>5.26</v>
      </c>
      <c r="I22" s="1841">
        <v>98.641382967678069</v>
      </c>
      <c r="J22" s="1846">
        <v>2</v>
      </c>
      <c r="K22" s="1841">
        <v>447.3</v>
      </c>
      <c r="L22" s="1842">
        <v>6.0958254269449839</v>
      </c>
      <c r="M22" s="1841">
        <v>368.6</v>
      </c>
      <c r="N22" s="1842">
        <v>9.7350401905329136</v>
      </c>
      <c r="O22" s="1841">
        <v>476.4</v>
      </c>
      <c r="P22" s="1840">
        <v>5.1191526919682246</v>
      </c>
    </row>
    <row r="23" spans="1:16" hidden="1">
      <c r="A23" s="3675"/>
      <c r="B23" s="1865" t="s">
        <v>350</v>
      </c>
      <c r="C23" s="1841">
        <v>119.04</v>
      </c>
      <c r="D23" s="1844">
        <v>4.99</v>
      </c>
      <c r="E23" s="1841">
        <v>114.09</v>
      </c>
      <c r="F23" s="1842">
        <v>3.96</v>
      </c>
      <c r="G23" s="1845">
        <v>123.07</v>
      </c>
      <c r="H23" s="1846">
        <v>5.81</v>
      </c>
      <c r="I23" s="1841">
        <v>99.122178271705081</v>
      </c>
      <c r="J23" s="1846">
        <v>2.1543713465996746</v>
      </c>
      <c r="K23" s="1841">
        <v>449.5</v>
      </c>
      <c r="L23" s="1842">
        <v>6.5670934091986766</v>
      </c>
      <c r="M23" s="1841">
        <v>368.6</v>
      </c>
      <c r="N23" s="1842">
        <v>9.4093202730780803</v>
      </c>
      <c r="O23" s="1841">
        <v>479.4</v>
      </c>
      <c r="P23" s="1840">
        <v>5.7811120917917123</v>
      </c>
    </row>
    <row r="24" spans="1:16" hidden="1">
      <c r="A24" s="3675"/>
      <c r="B24" s="1865" t="s">
        <v>349</v>
      </c>
      <c r="C24" s="1841">
        <v>119.09</v>
      </c>
      <c r="D24" s="1844">
        <v>5.96</v>
      </c>
      <c r="E24" s="1841">
        <v>114.19</v>
      </c>
      <c r="F24" s="1842">
        <v>5.57</v>
      </c>
      <c r="G24" s="1845">
        <v>123.08</v>
      </c>
      <c r="H24" s="1846">
        <v>6.27</v>
      </c>
      <c r="I24" s="1841">
        <v>99.865872125192709</v>
      </c>
      <c r="J24" s="1846">
        <v>2.2708188091763191</v>
      </c>
      <c r="K24" s="1841">
        <v>454.9</v>
      </c>
      <c r="L24" s="1842">
        <v>7.8473210052157185</v>
      </c>
      <c r="M24" s="1841">
        <v>368.6</v>
      </c>
      <c r="N24" s="1842">
        <v>9.4093202730780803</v>
      </c>
      <c r="O24" s="1841">
        <v>486.7</v>
      </c>
      <c r="P24" s="1840">
        <v>7.3918799646955051</v>
      </c>
    </row>
    <row r="25" spans="1:16" hidden="1">
      <c r="A25" s="3675"/>
      <c r="B25" s="1865" t="s">
        <v>348</v>
      </c>
      <c r="C25" s="1841">
        <v>119.51</v>
      </c>
      <c r="D25" s="1844">
        <v>5.33</v>
      </c>
      <c r="E25" s="1841">
        <v>114.99</v>
      </c>
      <c r="F25" s="1842">
        <v>4.67</v>
      </c>
      <c r="G25" s="1845">
        <v>123.17</v>
      </c>
      <c r="H25" s="1846">
        <v>5.78</v>
      </c>
      <c r="I25" s="1841">
        <v>100.45525221079566</v>
      </c>
      <c r="J25" s="1846">
        <v>2.2404429495448852</v>
      </c>
      <c r="K25" s="1841">
        <v>456.5</v>
      </c>
      <c r="L25" s="1842">
        <v>6.758652946679149</v>
      </c>
      <c r="M25" s="1841">
        <v>368.6</v>
      </c>
      <c r="N25" s="1842">
        <v>9.4093202730780803</v>
      </c>
      <c r="O25" s="1841">
        <v>489</v>
      </c>
      <c r="P25" s="1840">
        <v>6.0507482108002506</v>
      </c>
    </row>
    <row r="26" spans="1:16" hidden="1">
      <c r="A26" s="3675"/>
      <c r="B26" s="1865" t="s">
        <v>347</v>
      </c>
      <c r="C26" s="1841">
        <v>120</v>
      </c>
      <c r="D26" s="1844">
        <v>4.1100000000000003</v>
      </c>
      <c r="E26" s="1841">
        <v>114.7</v>
      </c>
      <c r="F26" s="1842">
        <v>3.21</v>
      </c>
      <c r="G26" s="1845">
        <v>124.33</v>
      </c>
      <c r="H26" s="1846">
        <v>4.7699999999999996</v>
      </c>
      <c r="I26" s="1841">
        <v>101.59790283446861</v>
      </c>
      <c r="J26" s="1846">
        <v>1.9737180544963735</v>
      </c>
      <c r="K26" s="1841">
        <v>456.9</v>
      </c>
      <c r="L26" s="1842">
        <v>6.3795110593713531</v>
      </c>
      <c r="M26" s="1841">
        <v>368.6</v>
      </c>
      <c r="N26" s="1842">
        <v>9.4093202730780803</v>
      </c>
      <c r="O26" s="1841">
        <v>489.6</v>
      </c>
      <c r="P26" s="1840">
        <v>5.5855078714686357</v>
      </c>
    </row>
    <row r="27" spans="1:16" hidden="1">
      <c r="A27" s="3675"/>
      <c r="B27" s="1873" t="s">
        <v>346</v>
      </c>
      <c r="C27" s="1868">
        <v>120.32</v>
      </c>
      <c r="D27" s="1872">
        <v>4.12</v>
      </c>
      <c r="E27" s="1868">
        <v>115.29</v>
      </c>
      <c r="F27" s="1869">
        <v>2.97</v>
      </c>
      <c r="G27" s="1871">
        <v>124.41</v>
      </c>
      <c r="H27" s="1870">
        <v>5.0199999999999996</v>
      </c>
      <c r="I27" s="1868">
        <v>102.48203208078642</v>
      </c>
      <c r="J27" s="1870">
        <v>1.1865449335384426</v>
      </c>
      <c r="K27" s="1868">
        <v>456.9</v>
      </c>
      <c r="L27" s="1869">
        <v>6.3299976727949598</v>
      </c>
      <c r="M27" s="1868">
        <v>368.6</v>
      </c>
      <c r="N27" s="1869">
        <v>9.4093202730780803</v>
      </c>
      <c r="O27" s="1868">
        <v>489.6</v>
      </c>
      <c r="P27" s="1867">
        <v>5.5172413793103487</v>
      </c>
    </row>
    <row r="28" spans="1:16" hidden="1">
      <c r="A28" s="3676"/>
      <c r="B28" s="1864" t="s">
        <v>345</v>
      </c>
      <c r="C28" s="1834">
        <v>121.25</v>
      </c>
      <c r="D28" s="1838">
        <v>4.58</v>
      </c>
      <c r="E28" s="1834">
        <v>117.42</v>
      </c>
      <c r="F28" s="1835">
        <v>3.91</v>
      </c>
      <c r="G28" s="1837">
        <v>124.33</v>
      </c>
      <c r="H28" s="1836">
        <v>5.0999999999999996</v>
      </c>
      <c r="I28" s="1834">
        <v>103.75704221898944</v>
      </c>
      <c r="J28" s="1836">
        <v>2.1</v>
      </c>
      <c r="K28" s="1834">
        <v>458.8</v>
      </c>
      <c r="L28" s="1835">
        <v>6.772166627879912</v>
      </c>
      <c r="M28" s="1834">
        <v>368.6</v>
      </c>
      <c r="N28" s="1835">
        <v>9.4093202730780803</v>
      </c>
      <c r="O28" s="1834">
        <v>492.1</v>
      </c>
      <c r="P28" s="1874">
        <v>6.0560344827586192</v>
      </c>
    </row>
    <row r="29" spans="1:16">
      <c r="A29" s="3677" t="s">
        <v>70</v>
      </c>
      <c r="B29" s="1866" t="s">
        <v>356</v>
      </c>
      <c r="C29" s="1858">
        <v>123.3</v>
      </c>
      <c r="D29" s="1862">
        <v>4.1900000000000004</v>
      </c>
      <c r="E29" s="1858">
        <v>119.11</v>
      </c>
      <c r="F29" s="1859">
        <v>2.92</v>
      </c>
      <c r="G29" s="1861">
        <v>126.69</v>
      </c>
      <c r="H29" s="1860">
        <v>5.2</v>
      </c>
      <c r="I29" s="1858">
        <v>105.48023000000001</v>
      </c>
      <c r="J29" s="1860">
        <v>6.3998117603588618</v>
      </c>
      <c r="K29" s="1858">
        <v>470.9</v>
      </c>
      <c r="L29" s="1859">
        <v>7.4133211678831969</v>
      </c>
      <c r="M29" s="1858">
        <v>393.1</v>
      </c>
      <c r="N29" s="1859">
        <v>6.6467715680955024</v>
      </c>
      <c r="O29" s="1858">
        <v>499.7</v>
      </c>
      <c r="P29" s="1857">
        <v>7.6475657044377385</v>
      </c>
    </row>
    <row r="30" spans="1:16">
      <c r="A30" s="3675"/>
      <c r="B30" s="1865" t="s">
        <v>355</v>
      </c>
      <c r="C30" s="1841">
        <v>124.03</v>
      </c>
      <c r="D30" s="1844">
        <v>3.86</v>
      </c>
      <c r="E30" s="1841">
        <v>120.38</v>
      </c>
      <c r="F30" s="1842">
        <v>1.42</v>
      </c>
      <c r="G30" s="1845">
        <v>126.96</v>
      </c>
      <c r="H30" s="1846">
        <v>5.81</v>
      </c>
      <c r="I30" s="1841">
        <v>107.36151</v>
      </c>
      <c r="J30" s="1846">
        <v>8.704384030806871</v>
      </c>
      <c r="K30" s="1841">
        <v>474.8</v>
      </c>
      <c r="L30" s="1842">
        <v>8.3029197080292079</v>
      </c>
      <c r="M30" s="1841">
        <v>393.1</v>
      </c>
      <c r="N30" s="1842">
        <v>6.6467715680955024</v>
      </c>
      <c r="O30" s="1841">
        <v>505</v>
      </c>
      <c r="P30" s="1840">
        <v>8.7893149504523933</v>
      </c>
    </row>
    <row r="31" spans="1:16">
      <c r="A31" s="3675"/>
      <c r="B31" s="1865" t="s">
        <v>354</v>
      </c>
      <c r="C31" s="1841">
        <v>124.82</v>
      </c>
      <c r="D31" s="1844">
        <v>4.68</v>
      </c>
      <c r="E31" s="1841">
        <v>121.7</v>
      </c>
      <c r="F31" s="1842">
        <v>3.42</v>
      </c>
      <c r="G31" s="1845">
        <v>127.32</v>
      </c>
      <c r="H31" s="1846">
        <v>5.68</v>
      </c>
      <c r="I31" s="1841">
        <v>107.76094999999999</v>
      </c>
      <c r="J31" s="1846">
        <v>9.1714631376091447</v>
      </c>
      <c r="K31" s="1841">
        <v>479.6</v>
      </c>
      <c r="L31" s="1842">
        <v>8.7281795511221958</v>
      </c>
      <c r="M31" s="1841">
        <v>393.1</v>
      </c>
      <c r="N31" s="1842">
        <v>6.6467715680955024</v>
      </c>
      <c r="O31" s="1841">
        <v>511.5</v>
      </c>
      <c r="P31" s="1840">
        <v>9.3182303911092106</v>
      </c>
    </row>
    <row r="32" spans="1:16">
      <c r="A32" s="3675"/>
      <c r="B32" s="1865" t="s">
        <v>353</v>
      </c>
      <c r="C32" s="1841">
        <v>125.59</v>
      </c>
      <c r="D32" s="1844">
        <v>4.1500000000000004</v>
      </c>
      <c r="E32" s="1841">
        <v>120.77</v>
      </c>
      <c r="F32" s="1842">
        <v>1.33</v>
      </c>
      <c r="G32" s="1845">
        <v>129.49</v>
      </c>
      <c r="H32" s="1846">
        <v>6.41</v>
      </c>
      <c r="I32" s="1841">
        <v>106.43895999999999</v>
      </c>
      <c r="J32" s="1846">
        <v>6.9272307557725359</v>
      </c>
      <c r="K32" s="1841">
        <v>487</v>
      </c>
      <c r="L32" s="1842">
        <v>8.8998211091234367</v>
      </c>
      <c r="M32" s="1841">
        <v>393.1</v>
      </c>
      <c r="N32" s="1842">
        <v>6.6467715680955024</v>
      </c>
      <c r="O32" s="1841">
        <v>521.6</v>
      </c>
      <c r="P32" s="1840">
        <v>9.5338093238135286</v>
      </c>
    </row>
    <row r="33" spans="1:16">
      <c r="A33" s="3675"/>
      <c r="B33" s="1865" t="s">
        <v>352</v>
      </c>
      <c r="C33" s="1841">
        <v>124.37</v>
      </c>
      <c r="D33" s="1844">
        <v>3.710807204803217</v>
      </c>
      <c r="E33" s="1841">
        <v>118.11</v>
      </c>
      <c r="F33" s="1842">
        <v>0.45930084205154742</v>
      </c>
      <c r="G33" s="1845">
        <v>129.5</v>
      </c>
      <c r="H33" s="1846">
        <v>6.3305690122341645</v>
      </c>
      <c r="I33" s="1841">
        <v>104.95336</v>
      </c>
      <c r="J33" s="1846">
        <v>7.175529980491441</v>
      </c>
      <c r="K33" s="1841">
        <v>488.9</v>
      </c>
      <c r="L33" s="1842">
        <v>9.3246869409660036</v>
      </c>
      <c r="M33" s="1841">
        <v>393.1</v>
      </c>
      <c r="N33" s="1842">
        <v>6.6467715680955024</v>
      </c>
      <c r="O33" s="1841">
        <v>524.29999999999995</v>
      </c>
      <c r="P33" s="1840">
        <v>10.100797984040312</v>
      </c>
    </row>
    <row r="34" spans="1:16">
      <c r="A34" s="3675"/>
      <c r="B34" s="1865" t="s">
        <v>351</v>
      </c>
      <c r="C34" s="1841">
        <v>123.92</v>
      </c>
      <c r="D34" s="1844">
        <v>4.58</v>
      </c>
      <c r="E34" s="1841">
        <v>117.18</v>
      </c>
      <c r="F34" s="1842">
        <v>2.65</v>
      </c>
      <c r="G34" s="1845">
        <v>129.46</v>
      </c>
      <c r="H34" s="1846">
        <v>6.11</v>
      </c>
      <c r="I34" s="1841">
        <v>104.60026999999999</v>
      </c>
      <c r="J34" s="1846">
        <v>6.0409605512875668</v>
      </c>
      <c r="K34" s="1841">
        <v>488.9</v>
      </c>
      <c r="L34" s="1842">
        <v>9.3002459199642118</v>
      </c>
      <c r="M34" s="1841">
        <v>393.1</v>
      </c>
      <c r="N34" s="1842">
        <v>6.6467715680955024</v>
      </c>
      <c r="O34" s="1841">
        <v>524.29999999999995</v>
      </c>
      <c r="P34" s="1840">
        <v>10.054575986565922</v>
      </c>
    </row>
    <row r="35" spans="1:16">
      <c r="A35" s="3675"/>
      <c r="B35" s="1865" t="s">
        <v>350</v>
      </c>
      <c r="C35" s="1841">
        <v>124.22</v>
      </c>
      <c r="D35" s="1844">
        <v>4.3499999999999996</v>
      </c>
      <c r="E35" s="1841">
        <v>116.92</v>
      </c>
      <c r="F35" s="1842">
        <v>2.48</v>
      </c>
      <c r="G35" s="1845">
        <v>130.26</v>
      </c>
      <c r="H35" s="1846">
        <v>5.84</v>
      </c>
      <c r="I35" s="1841">
        <v>104.25931</v>
      </c>
      <c r="J35" s="1846">
        <v>5.1826259449358139</v>
      </c>
      <c r="K35" s="1841">
        <v>500.4</v>
      </c>
      <c r="L35" s="1842">
        <v>11.323692992213566</v>
      </c>
      <c r="M35" s="1841">
        <v>393.1</v>
      </c>
      <c r="N35" s="1842">
        <v>6.6467715680955024</v>
      </c>
      <c r="O35" s="1841">
        <v>540</v>
      </c>
      <c r="P35" s="1840">
        <v>12.640801001251575</v>
      </c>
    </row>
    <row r="36" spans="1:16">
      <c r="A36" s="3675"/>
      <c r="B36" s="1865" t="s">
        <v>349</v>
      </c>
      <c r="C36" s="1841">
        <v>124.09</v>
      </c>
      <c r="D36" s="1844">
        <v>4.2</v>
      </c>
      <c r="E36" s="1841">
        <v>116.64</v>
      </c>
      <c r="F36" s="1842">
        <v>2.15</v>
      </c>
      <c r="G36" s="1845">
        <v>130.25</v>
      </c>
      <c r="H36" s="1846">
        <v>5.83</v>
      </c>
      <c r="I36" s="1841">
        <v>104.83313</v>
      </c>
      <c r="J36" s="1846">
        <v>4.9739293004724283</v>
      </c>
      <c r="K36" s="1841">
        <v>500.4</v>
      </c>
      <c r="L36" s="1842">
        <v>10.002198285337442</v>
      </c>
      <c r="M36" s="1841">
        <v>393.1</v>
      </c>
      <c r="N36" s="1842">
        <v>6.6467715680955024</v>
      </c>
      <c r="O36" s="1841">
        <v>540</v>
      </c>
      <c r="P36" s="1840">
        <v>10.951304705157199</v>
      </c>
    </row>
    <row r="37" spans="1:16">
      <c r="A37" s="3675"/>
      <c r="B37" s="1865" t="s">
        <v>348</v>
      </c>
      <c r="C37" s="1841">
        <v>124.81</v>
      </c>
      <c r="D37" s="1844">
        <v>4.4400000000000004</v>
      </c>
      <c r="E37" s="1841">
        <v>118.22</v>
      </c>
      <c r="F37" s="1842">
        <v>2.81</v>
      </c>
      <c r="G37" s="1845">
        <v>130.22999999999999</v>
      </c>
      <c r="H37" s="1846">
        <v>5.73</v>
      </c>
      <c r="I37" s="1841">
        <v>104.85</v>
      </c>
      <c r="J37" s="1846">
        <v>4.38</v>
      </c>
      <c r="K37" s="1841">
        <v>500.5</v>
      </c>
      <c r="L37" s="1842">
        <v>9.638554216867476</v>
      </c>
      <c r="M37" s="1841">
        <v>393.1</v>
      </c>
      <c r="N37" s="1842">
        <v>6.6467715680955024</v>
      </c>
      <c r="O37" s="1841">
        <v>540.20000000000005</v>
      </c>
      <c r="P37" s="1840">
        <v>10.470347648261765</v>
      </c>
    </row>
    <row r="38" spans="1:16">
      <c r="A38" s="3675"/>
      <c r="B38" s="1865" t="s">
        <v>347</v>
      </c>
      <c r="C38" s="1841">
        <v>126.3</v>
      </c>
      <c r="D38" s="1844">
        <v>5.29</v>
      </c>
      <c r="E38" s="1841">
        <v>120.04</v>
      </c>
      <c r="F38" s="1842">
        <v>4.68</v>
      </c>
      <c r="G38" s="1845">
        <v>131.43</v>
      </c>
      <c r="H38" s="1846">
        <v>5.77</v>
      </c>
      <c r="I38" s="1841">
        <v>106.87</v>
      </c>
      <c r="J38" s="1846">
        <v>5.19</v>
      </c>
      <c r="K38" s="1841">
        <v>500.5</v>
      </c>
      <c r="L38" s="1842">
        <v>9.5425694900416005</v>
      </c>
      <c r="M38" s="1841">
        <v>393.1</v>
      </c>
      <c r="N38" s="1842">
        <v>6.6467715680955024</v>
      </c>
      <c r="O38" s="1841">
        <v>540.20000000000005</v>
      </c>
      <c r="P38" s="1840">
        <v>10.334967320261441</v>
      </c>
    </row>
    <row r="39" spans="1:16">
      <c r="A39" s="3675"/>
      <c r="B39" s="1873" t="s">
        <v>346</v>
      </c>
      <c r="C39" s="1868">
        <v>127.74</v>
      </c>
      <c r="D39" s="1872">
        <v>6.16</v>
      </c>
      <c r="E39" s="1868">
        <v>123.06</v>
      </c>
      <c r="F39" s="1869">
        <v>6.74</v>
      </c>
      <c r="G39" s="1871">
        <v>131.52000000000001</v>
      </c>
      <c r="H39" s="1870">
        <v>5.71</v>
      </c>
      <c r="I39" s="1868">
        <v>107.9</v>
      </c>
      <c r="J39" s="1870">
        <v>5.2867491102660855</v>
      </c>
      <c r="K39" s="1868">
        <v>500.5</v>
      </c>
      <c r="L39" s="1869">
        <v>9.5425694900416005</v>
      </c>
      <c r="M39" s="1868">
        <v>393.1</v>
      </c>
      <c r="N39" s="1869">
        <v>6.6467715680955024</v>
      </c>
      <c r="O39" s="1868">
        <v>540.20000000000005</v>
      </c>
      <c r="P39" s="1867">
        <v>10.334967320261441</v>
      </c>
    </row>
    <row r="40" spans="1:16">
      <c r="A40" s="3676"/>
      <c r="B40" s="1864" t="s">
        <v>345</v>
      </c>
      <c r="C40" s="1834">
        <v>128.55000000000001</v>
      </c>
      <c r="D40" s="1838">
        <v>6.02</v>
      </c>
      <c r="E40" s="1834">
        <v>124.79</v>
      </c>
      <c r="F40" s="1835">
        <v>6.27</v>
      </c>
      <c r="G40" s="1837">
        <v>131.57</v>
      </c>
      <c r="H40" s="1836">
        <v>5.83</v>
      </c>
      <c r="I40" s="1834">
        <v>109.4</v>
      </c>
      <c r="J40" s="1836">
        <v>5.4386262949752826</v>
      </c>
      <c r="K40" s="1834">
        <v>500.5</v>
      </c>
      <c r="L40" s="1835">
        <v>9.0889276373147254</v>
      </c>
      <c r="M40" s="1834">
        <v>393.1</v>
      </c>
      <c r="N40" s="1835">
        <v>6.6467715680955024</v>
      </c>
      <c r="O40" s="1834">
        <v>540.20000000000005</v>
      </c>
      <c r="P40" s="1833">
        <v>9.7744360902255636</v>
      </c>
    </row>
    <row r="41" spans="1:16">
      <c r="A41" s="3678" t="s">
        <v>71</v>
      </c>
      <c r="B41" s="1866" t="s">
        <v>356</v>
      </c>
      <c r="C41" s="1858">
        <v>131.87</v>
      </c>
      <c r="D41" s="1862">
        <v>6.95</v>
      </c>
      <c r="E41" s="1858">
        <v>128.66</v>
      </c>
      <c r="F41" s="1859">
        <v>8.02</v>
      </c>
      <c r="G41" s="1861">
        <v>134.44</v>
      </c>
      <c r="H41" s="1860">
        <v>6.12</v>
      </c>
      <c r="I41" s="1858">
        <v>114.2</v>
      </c>
      <c r="J41" s="1860">
        <v>8.26</v>
      </c>
      <c r="K41" s="1858">
        <v>534.17806664452041</v>
      </c>
      <c r="L41" s="1859">
        <v>13.437686694525468</v>
      </c>
      <c r="M41" s="1858">
        <v>441.87793125981364</v>
      </c>
      <c r="N41" s="1859">
        <v>12.408529956706587</v>
      </c>
      <c r="O41" s="1858">
        <v>568.26453318327901</v>
      </c>
      <c r="P41" s="1857">
        <v>13.721139320247943</v>
      </c>
    </row>
    <row r="42" spans="1:16">
      <c r="A42" s="3679"/>
      <c r="B42" s="1865" t="s">
        <v>355</v>
      </c>
      <c r="C42" s="1841">
        <v>131.66999999999999</v>
      </c>
      <c r="D42" s="1844">
        <v>6.16</v>
      </c>
      <c r="E42" s="1841">
        <v>128.22</v>
      </c>
      <c r="F42" s="1842">
        <v>6.51</v>
      </c>
      <c r="G42" s="1845">
        <v>134.43</v>
      </c>
      <c r="H42" s="1846">
        <v>5.89</v>
      </c>
      <c r="I42" s="1841">
        <v>114.24</v>
      </c>
      <c r="J42" s="1846">
        <v>6.4</v>
      </c>
      <c r="K42" s="1841">
        <v>535.96</v>
      </c>
      <c r="L42" s="1842">
        <v>12.881213142375742</v>
      </c>
      <c r="M42" s="1841">
        <v>446.4</v>
      </c>
      <c r="N42" s="1842">
        <v>13.558890867463731</v>
      </c>
      <c r="O42" s="1841">
        <v>569.03</v>
      </c>
      <c r="P42" s="1840">
        <v>12.679207920792066</v>
      </c>
    </row>
    <row r="43" spans="1:16">
      <c r="A43" s="3679"/>
      <c r="B43" s="1865" t="s">
        <v>354</v>
      </c>
      <c r="C43" s="1841">
        <v>132.56</v>
      </c>
      <c r="D43" s="1844">
        <v>6.21</v>
      </c>
      <c r="E43" s="1841">
        <v>130.27000000000001</v>
      </c>
      <c r="F43" s="1842">
        <v>7.04</v>
      </c>
      <c r="G43" s="1845">
        <v>134.38999999999999</v>
      </c>
      <c r="H43" s="1846">
        <v>5.55</v>
      </c>
      <c r="I43" s="1841">
        <v>115.61</v>
      </c>
      <c r="J43" s="1846">
        <v>7.29</v>
      </c>
      <c r="K43" s="1841">
        <v>537.51</v>
      </c>
      <c r="L43" s="1842">
        <v>12.074645537948285</v>
      </c>
      <c r="M43" s="1841">
        <v>446.4</v>
      </c>
      <c r="N43" s="1842">
        <v>13.558890867463731</v>
      </c>
      <c r="O43" s="1841">
        <v>571.20000000000005</v>
      </c>
      <c r="P43" s="1840">
        <v>11.671554252199414</v>
      </c>
    </row>
    <row r="44" spans="1:16">
      <c r="A44" s="3679"/>
      <c r="B44" s="1865" t="s">
        <v>353</v>
      </c>
      <c r="C44" s="1841">
        <v>132.82</v>
      </c>
      <c r="D44" s="1844">
        <v>5.76</v>
      </c>
      <c r="E44" s="1841">
        <v>130.38</v>
      </c>
      <c r="F44" s="1842">
        <v>7.96</v>
      </c>
      <c r="G44" s="1845">
        <v>134.76</v>
      </c>
      <c r="H44" s="1846">
        <v>4.07</v>
      </c>
      <c r="I44" s="1841">
        <v>114.5</v>
      </c>
      <c r="J44" s="1846">
        <v>7.57</v>
      </c>
      <c r="K44" s="1841">
        <v>537.9</v>
      </c>
      <c r="L44" s="1842">
        <v>10.451745379876783</v>
      </c>
      <c r="M44" s="1841">
        <v>446.4</v>
      </c>
      <c r="N44" s="1842">
        <v>13.558890867463731</v>
      </c>
      <c r="O44" s="1841">
        <v>571.70000000000005</v>
      </c>
      <c r="P44" s="1840">
        <v>9.6050613496932584</v>
      </c>
    </row>
    <row r="45" spans="1:16">
      <c r="A45" s="3679"/>
      <c r="B45" s="1865" t="s">
        <v>352</v>
      </c>
      <c r="C45" s="1841">
        <v>132.51</v>
      </c>
      <c r="D45" s="1844">
        <v>6.55</v>
      </c>
      <c r="E45" s="1841">
        <v>129.63999999999999</v>
      </c>
      <c r="F45" s="1842">
        <v>9.76</v>
      </c>
      <c r="G45" s="1845">
        <v>134.81</v>
      </c>
      <c r="H45" s="1846">
        <v>4.0999999999999996</v>
      </c>
      <c r="I45" s="1841">
        <v>114.38</v>
      </c>
      <c r="J45" s="1846">
        <v>8.98</v>
      </c>
      <c r="K45" s="1841">
        <v>537.97298541466432</v>
      </c>
      <c r="L45" s="1842">
        <v>10.037427984181704</v>
      </c>
      <c r="M45" s="1841">
        <v>446.41839022926877</v>
      </c>
      <c r="N45" s="1842">
        <v>13.563569124718583</v>
      </c>
      <c r="O45" s="1841">
        <v>571.78412374343486</v>
      </c>
      <c r="P45" s="1840">
        <v>9.056670559495501</v>
      </c>
    </row>
    <row r="46" spans="1:16">
      <c r="A46" s="3679"/>
      <c r="B46" s="1865" t="s">
        <v>351</v>
      </c>
      <c r="C46" s="1841">
        <v>132.38</v>
      </c>
      <c r="D46" s="1844">
        <v>6.82</v>
      </c>
      <c r="E46" s="1841">
        <v>129.15</v>
      </c>
      <c r="F46" s="1842">
        <v>10.210000000000001</v>
      </c>
      <c r="G46" s="1845">
        <v>134.96</v>
      </c>
      <c r="H46" s="1846">
        <v>4.25</v>
      </c>
      <c r="I46" s="1841">
        <v>112.84</v>
      </c>
      <c r="J46" s="1846">
        <v>7.88</v>
      </c>
      <c r="K46" s="1841">
        <v>537.97</v>
      </c>
      <c r="L46" s="1842">
        <v>10.039999999999999</v>
      </c>
      <c r="M46" s="1841">
        <v>446.42</v>
      </c>
      <c r="N46" s="1842">
        <v>13.56</v>
      </c>
      <c r="O46" s="1841">
        <v>571.78</v>
      </c>
      <c r="P46" s="1840">
        <v>9.06</v>
      </c>
    </row>
    <row r="47" spans="1:16">
      <c r="A47" s="3679"/>
      <c r="B47" s="1865" t="s">
        <v>350</v>
      </c>
      <c r="C47" s="1841">
        <v>132.76</v>
      </c>
      <c r="D47" s="1844">
        <v>6.87</v>
      </c>
      <c r="E47" s="1841">
        <v>128.37</v>
      </c>
      <c r="F47" s="1842">
        <v>9.7899999999999991</v>
      </c>
      <c r="G47" s="1845">
        <v>136.31</v>
      </c>
      <c r="H47" s="1846">
        <v>4.6500000000000004</v>
      </c>
      <c r="I47" s="1841">
        <v>111.69</v>
      </c>
      <c r="J47" s="1846">
        <v>7.13</v>
      </c>
      <c r="K47" s="1841">
        <v>537.97298541466432</v>
      </c>
      <c r="L47" s="1842">
        <v>7.51</v>
      </c>
      <c r="M47" s="1841">
        <v>446.41839022926877</v>
      </c>
      <c r="N47" s="1842">
        <v>13.55</v>
      </c>
      <c r="O47" s="1841">
        <v>571.78412374343486</v>
      </c>
      <c r="P47" s="1840">
        <v>5.89</v>
      </c>
    </row>
    <row r="48" spans="1:16">
      <c r="A48" s="3679"/>
      <c r="B48" s="1865" t="s">
        <v>349</v>
      </c>
      <c r="C48" s="1845">
        <v>132.4</v>
      </c>
      <c r="D48" s="1844">
        <v>6.7</v>
      </c>
      <c r="E48" s="1841">
        <v>127.52</v>
      </c>
      <c r="F48" s="1842">
        <v>9.33</v>
      </c>
      <c r="G48" s="1845">
        <v>136.35</v>
      </c>
      <c r="H48" s="1846">
        <v>4.6900000000000004</v>
      </c>
      <c r="I48" s="1845">
        <v>111.72</v>
      </c>
      <c r="J48" s="1846">
        <v>6.57</v>
      </c>
      <c r="K48" s="1845">
        <v>537.97</v>
      </c>
      <c r="L48" s="1856">
        <v>7.51</v>
      </c>
      <c r="M48" s="1845">
        <v>446.42</v>
      </c>
      <c r="N48" s="1856">
        <v>13.55</v>
      </c>
      <c r="O48" s="1845">
        <v>571.78</v>
      </c>
      <c r="P48" s="1855">
        <v>5.89</v>
      </c>
    </row>
    <row r="49" spans="1:16">
      <c r="A49" s="3679"/>
      <c r="B49" s="1865" t="s">
        <v>348</v>
      </c>
      <c r="C49" s="1845">
        <v>133.22</v>
      </c>
      <c r="D49" s="1844">
        <v>6.74</v>
      </c>
      <c r="E49" s="1841">
        <v>129.66999999999999</v>
      </c>
      <c r="F49" s="1842">
        <v>9.68</v>
      </c>
      <c r="G49" s="1845">
        <v>136.07</v>
      </c>
      <c r="H49" s="1846">
        <v>4.4800000000000004</v>
      </c>
      <c r="I49" s="1845">
        <v>113</v>
      </c>
      <c r="J49" s="1846">
        <v>7.77</v>
      </c>
      <c r="K49" s="1845">
        <v>537.97</v>
      </c>
      <c r="L49" s="1856">
        <v>7.49</v>
      </c>
      <c r="M49" s="1845">
        <v>446.42</v>
      </c>
      <c r="N49" s="1856">
        <v>13.55</v>
      </c>
      <c r="O49" s="1845">
        <v>571.78</v>
      </c>
      <c r="P49" s="1855">
        <v>5.86</v>
      </c>
    </row>
    <row r="50" spans="1:16">
      <c r="A50" s="3679"/>
      <c r="B50" s="1865" t="s">
        <v>347</v>
      </c>
      <c r="C50" s="1845">
        <v>133.66999999999999</v>
      </c>
      <c r="D50" s="1844">
        <v>5.83</v>
      </c>
      <c r="E50" s="1841">
        <v>130.44</v>
      </c>
      <c r="F50" s="1842">
        <v>8.66</v>
      </c>
      <c r="G50" s="1845">
        <v>136.25</v>
      </c>
      <c r="H50" s="1846">
        <v>3.67</v>
      </c>
      <c r="I50" s="1845">
        <v>112.38</v>
      </c>
      <c r="J50" s="1846">
        <v>5.16</v>
      </c>
      <c r="K50" s="1845">
        <v>537.97</v>
      </c>
      <c r="L50" s="1856">
        <v>7.49</v>
      </c>
      <c r="M50" s="1845">
        <v>446.4</v>
      </c>
      <c r="N50" s="1856">
        <v>13.56</v>
      </c>
      <c r="O50" s="1845">
        <v>571.79999999999995</v>
      </c>
      <c r="P50" s="1855">
        <v>5.85</v>
      </c>
    </row>
    <row r="51" spans="1:16">
      <c r="A51" s="3679"/>
      <c r="B51" s="1865" t="s">
        <v>346</v>
      </c>
      <c r="C51" s="1845">
        <v>133.54</v>
      </c>
      <c r="D51" s="1844">
        <v>4.54</v>
      </c>
      <c r="E51" s="1841">
        <v>129.72</v>
      </c>
      <c r="F51" s="1842">
        <v>5.41</v>
      </c>
      <c r="G51" s="1845">
        <v>136.61000000000001</v>
      </c>
      <c r="H51" s="1846">
        <v>3.87</v>
      </c>
      <c r="I51" s="1845">
        <v>112.21762</v>
      </c>
      <c r="J51" s="1846">
        <v>3.9638499999999999</v>
      </c>
      <c r="K51" s="1845">
        <v>537.97298541466432</v>
      </c>
      <c r="L51" s="1856">
        <v>7.4816847347169499</v>
      </c>
      <c r="M51" s="1845">
        <v>446.41839022926877</v>
      </c>
      <c r="N51" s="1856">
        <v>13.553397265065527</v>
      </c>
      <c r="O51" s="1845">
        <v>571.78412374343486</v>
      </c>
      <c r="P51" s="1855">
        <v>5.849795330701042</v>
      </c>
    </row>
    <row r="52" spans="1:16">
      <c r="A52" s="3679"/>
      <c r="B52" s="1864" t="s">
        <v>345</v>
      </c>
      <c r="C52" s="1834">
        <v>134.69</v>
      </c>
      <c r="D52" s="1838">
        <v>4.78</v>
      </c>
      <c r="E52" s="1834">
        <v>131.94</v>
      </c>
      <c r="F52" s="1835">
        <v>5.73</v>
      </c>
      <c r="G52" s="1837">
        <v>136.88</v>
      </c>
      <c r="H52" s="1836">
        <v>4.04</v>
      </c>
      <c r="I52" s="1834">
        <v>115.496</v>
      </c>
      <c r="J52" s="1836">
        <v>5.5999470000000002</v>
      </c>
      <c r="K52" s="1834">
        <v>537.97298541466432</v>
      </c>
      <c r="L52" s="1835">
        <v>7.4816847347169499</v>
      </c>
      <c r="M52" s="1834">
        <v>446.41839022926877</v>
      </c>
      <c r="N52" s="1835">
        <v>13.553397265065527</v>
      </c>
      <c r="O52" s="1834">
        <v>571.78412374343486</v>
      </c>
      <c r="P52" s="1833">
        <v>5.85</v>
      </c>
    </row>
    <row r="53" spans="1:16">
      <c r="A53" s="3678" t="s">
        <v>72</v>
      </c>
      <c r="B53" s="1863" t="s">
        <v>356</v>
      </c>
      <c r="C53" s="1858">
        <v>136.47999999999999</v>
      </c>
      <c r="D53" s="1862">
        <v>3.49</v>
      </c>
      <c r="E53" s="1858">
        <v>135.58000000000001</v>
      </c>
      <c r="F53" s="1859">
        <v>5.38</v>
      </c>
      <c r="G53" s="1861">
        <v>137.19</v>
      </c>
      <c r="H53" s="1860">
        <v>2.04</v>
      </c>
      <c r="I53" s="1858">
        <v>122.57</v>
      </c>
      <c r="J53" s="1860">
        <v>7.33</v>
      </c>
      <c r="K53" s="1858">
        <v>541.34728401056225</v>
      </c>
      <c r="L53" s="1859">
        <v>1.3421025335382524</v>
      </c>
      <c r="M53" s="1858">
        <v>446.41839022926877</v>
      </c>
      <c r="N53" s="1859">
        <v>1.0275369391067102</v>
      </c>
      <c r="O53" s="1858">
        <v>576.40455178108789</v>
      </c>
      <c r="P53" s="1857">
        <v>1.4324347416528838</v>
      </c>
    </row>
    <row r="54" spans="1:16">
      <c r="A54" s="3679"/>
      <c r="B54" s="1853" t="s">
        <v>355</v>
      </c>
      <c r="C54" s="1845">
        <v>137.62</v>
      </c>
      <c r="D54" s="1844">
        <v>4.5199999999999996</v>
      </c>
      <c r="E54" s="1841">
        <v>137.08000000000001</v>
      </c>
      <c r="F54" s="1842">
        <v>6.91</v>
      </c>
      <c r="G54" s="1845">
        <v>138.04</v>
      </c>
      <c r="H54" s="1846">
        <v>2.68</v>
      </c>
      <c r="I54" s="1845">
        <v>124.29</v>
      </c>
      <c r="J54" s="1846">
        <v>8.8000000000000007</v>
      </c>
      <c r="K54" s="1845">
        <v>542.48265449449218</v>
      </c>
      <c r="L54" s="1856">
        <v>1.2007517511612775</v>
      </c>
      <c r="M54" s="1845">
        <v>446.41839022926877</v>
      </c>
      <c r="N54" s="1856">
        <v>0.01</v>
      </c>
      <c r="O54" s="1845">
        <v>577.95921491121237</v>
      </c>
      <c r="P54" s="1855">
        <v>1.55</v>
      </c>
    </row>
    <row r="55" spans="1:16">
      <c r="A55" s="3679"/>
      <c r="B55" s="1853" t="s">
        <v>354</v>
      </c>
      <c r="C55" s="1845">
        <v>137.58000000000001</v>
      </c>
      <c r="D55" s="1844">
        <v>3.79</v>
      </c>
      <c r="E55" s="1854">
        <v>137.43</v>
      </c>
      <c r="F55" s="1842">
        <v>5.5</v>
      </c>
      <c r="G55" s="1845">
        <v>137.69999999999999</v>
      </c>
      <c r="H55" s="1846">
        <v>2.46</v>
      </c>
      <c r="I55" s="1845">
        <v>125.15913</v>
      </c>
      <c r="J55" s="1846">
        <v>8.2551520000000007</v>
      </c>
      <c r="K55" s="1845">
        <v>542.48265449449218</v>
      </c>
      <c r="L55" s="1856">
        <v>0.92431934846359809</v>
      </c>
      <c r="M55" s="1845">
        <v>446.41839022926877</v>
      </c>
      <c r="N55" s="1856">
        <v>0</v>
      </c>
      <c r="O55" s="1845">
        <v>577.95921491121237</v>
      </c>
      <c r="P55" s="1855">
        <v>1.191121288256852</v>
      </c>
    </row>
    <row r="56" spans="1:16">
      <c r="A56" s="3679"/>
      <c r="B56" s="1853" t="s">
        <v>353</v>
      </c>
      <c r="C56" s="1845">
        <v>138.19</v>
      </c>
      <c r="D56" s="1844">
        <v>4.05</v>
      </c>
      <c r="E56" s="1854">
        <v>137.85</v>
      </c>
      <c r="F56" s="1842">
        <v>5.73</v>
      </c>
      <c r="G56" s="1845">
        <v>138.46</v>
      </c>
      <c r="H56" s="1846">
        <v>2.75</v>
      </c>
      <c r="I56" s="1845">
        <v>125.28</v>
      </c>
      <c r="J56" s="1846">
        <v>9.41</v>
      </c>
      <c r="K56" s="1845">
        <v>542.48</v>
      </c>
      <c r="L56" s="1856">
        <v>0.85</v>
      </c>
      <c r="M56" s="1845">
        <v>446.42</v>
      </c>
      <c r="N56" s="1856">
        <v>0</v>
      </c>
      <c r="O56" s="1845">
        <v>577.96</v>
      </c>
      <c r="P56" s="1855">
        <v>1.1000000000000001</v>
      </c>
    </row>
    <row r="57" spans="1:16">
      <c r="A57" s="3679"/>
      <c r="B57" s="1853" t="s">
        <v>352</v>
      </c>
      <c r="C57" s="1845">
        <v>136.38999999999999</v>
      </c>
      <c r="D57" s="1844">
        <v>2.93</v>
      </c>
      <c r="E57" s="1854">
        <v>136.41999999999999</v>
      </c>
      <c r="F57" s="1842">
        <v>5.23</v>
      </c>
      <c r="G57" s="1845">
        <v>136.37</v>
      </c>
      <c r="H57" s="1846">
        <v>1.1599999999999999</v>
      </c>
      <c r="I57" s="1845">
        <v>122.91</v>
      </c>
      <c r="J57" s="1846">
        <v>7.46</v>
      </c>
      <c r="K57" s="1845">
        <v>543.29999999999995</v>
      </c>
      <c r="L57" s="1856">
        <v>0.99</v>
      </c>
      <c r="M57" s="1845">
        <v>446.42</v>
      </c>
      <c r="N57" s="1856">
        <v>0</v>
      </c>
      <c r="O57" s="1845">
        <v>579.08000000000004</v>
      </c>
      <c r="P57" s="1855">
        <v>1.28</v>
      </c>
    </row>
    <row r="58" spans="1:16">
      <c r="A58" s="3679"/>
      <c r="B58" s="1853" t="s">
        <v>351</v>
      </c>
      <c r="C58" s="1841">
        <v>137.1</v>
      </c>
      <c r="D58" s="1844">
        <v>3.56</v>
      </c>
      <c r="E58" s="1854">
        <v>134.66</v>
      </c>
      <c r="F58" s="1842">
        <v>4.2699999999999996</v>
      </c>
      <c r="G58" s="1845">
        <v>139</v>
      </c>
      <c r="H58" s="1846">
        <v>2.99</v>
      </c>
      <c r="I58" s="1841">
        <v>119.81252000000001</v>
      </c>
      <c r="J58" s="1846">
        <v>6.1791387000000002</v>
      </c>
      <c r="K58" s="1841">
        <v>547.23</v>
      </c>
      <c r="L58" s="1842">
        <v>1.72</v>
      </c>
      <c r="M58" s="1841">
        <v>446.42</v>
      </c>
      <c r="N58" s="1842">
        <v>0</v>
      </c>
      <c r="O58" s="1841">
        <v>584.46</v>
      </c>
      <c r="P58" s="1840">
        <v>2.2200000000000002</v>
      </c>
    </row>
    <row r="59" spans="1:16">
      <c r="A59" s="3679"/>
      <c r="B59" s="1853" t="s">
        <v>350</v>
      </c>
      <c r="C59" s="1841">
        <v>136.34</v>
      </c>
      <c r="D59" s="1844">
        <v>2.7</v>
      </c>
      <c r="E59" s="1854">
        <v>132.25</v>
      </c>
      <c r="F59" s="1842">
        <v>3.02</v>
      </c>
      <c r="G59" s="1845">
        <v>139.63999999999999</v>
      </c>
      <c r="H59" s="1846">
        <v>2.44</v>
      </c>
      <c r="I59" s="1841">
        <v>118.53216999999999</v>
      </c>
      <c r="J59" s="1846">
        <v>6.1231255999999998</v>
      </c>
      <c r="K59" s="1841">
        <v>547.46884747454749</v>
      </c>
      <c r="L59" s="1842">
        <v>1.77</v>
      </c>
      <c r="M59" s="1841">
        <v>446.41839022926877</v>
      </c>
      <c r="N59" s="1842">
        <v>0</v>
      </c>
      <c r="O59" s="1841">
        <v>584.7868103925972</v>
      </c>
      <c r="P59" s="1840">
        <v>2.2740552088145591</v>
      </c>
    </row>
    <row r="60" spans="1:16">
      <c r="A60" s="3679"/>
      <c r="B60" s="1456" t="s">
        <v>349</v>
      </c>
      <c r="C60" s="1843">
        <v>136.41</v>
      </c>
      <c r="D60" s="1842">
        <v>3.03</v>
      </c>
      <c r="E60" s="1841">
        <v>132.37</v>
      </c>
      <c r="F60" s="1842">
        <v>3.8</v>
      </c>
      <c r="G60" s="1841">
        <v>139.66</v>
      </c>
      <c r="H60" s="1846">
        <v>2.42</v>
      </c>
      <c r="I60" s="1845">
        <v>118.75336</v>
      </c>
      <c r="J60" s="1844">
        <v>6.2994669999999999</v>
      </c>
      <c r="K60" s="1843">
        <v>548.12420031680244</v>
      </c>
      <c r="L60" s="1842">
        <v>1.8869376673837479</v>
      </c>
      <c r="M60" s="1841">
        <v>446.41839022926877</v>
      </c>
      <c r="N60" s="1842">
        <v>0</v>
      </c>
      <c r="O60" s="1841">
        <v>585.68418522794559</v>
      </c>
      <c r="P60" s="1840">
        <v>2.4309981525034061</v>
      </c>
    </row>
    <row r="61" spans="1:16">
      <c r="A61" s="3679"/>
      <c r="B61" s="1456" t="s">
        <v>348</v>
      </c>
      <c r="C61" s="1843">
        <v>137.35</v>
      </c>
      <c r="D61" s="1842">
        <v>3.1</v>
      </c>
      <c r="E61" s="1841">
        <v>134.19</v>
      </c>
      <c r="F61" s="1842">
        <v>3.49</v>
      </c>
      <c r="G61" s="1841">
        <v>139.87</v>
      </c>
      <c r="H61" s="1846">
        <v>2.79</v>
      </c>
      <c r="I61" s="1845">
        <v>119.9481</v>
      </c>
      <c r="J61" s="1844">
        <v>6.1449594000000003</v>
      </c>
      <c r="K61" s="1843">
        <v>548.12420031680244</v>
      </c>
      <c r="L61" s="1842">
        <v>1.89</v>
      </c>
      <c r="M61" s="1841">
        <v>446.41839022926877</v>
      </c>
      <c r="N61" s="1842">
        <v>0</v>
      </c>
      <c r="O61" s="1841">
        <v>585.68418522794559</v>
      </c>
      <c r="P61" s="1840">
        <v>2.4300000000000002</v>
      </c>
    </row>
    <row r="62" spans="1:16">
      <c r="A62" s="3679"/>
      <c r="B62" s="1456" t="s">
        <v>347</v>
      </c>
      <c r="C62" s="1843">
        <v>138.54</v>
      </c>
      <c r="D62" s="1842">
        <v>3.65</v>
      </c>
      <c r="E62" s="1841">
        <v>136.59</v>
      </c>
      <c r="F62" s="1842">
        <v>4.72</v>
      </c>
      <c r="G62" s="1841">
        <v>140.09</v>
      </c>
      <c r="H62" s="1846">
        <v>2.81</v>
      </c>
      <c r="I62" s="1845">
        <v>121.43</v>
      </c>
      <c r="J62" s="1844">
        <v>8.0500000000000007</v>
      </c>
      <c r="K62" s="1843">
        <v>548.12</v>
      </c>
      <c r="L62" s="1842">
        <v>1.89</v>
      </c>
      <c r="M62" s="1841">
        <v>446.42</v>
      </c>
      <c r="N62" s="1842">
        <v>0</v>
      </c>
      <c r="O62" s="1841">
        <v>585.67999999999995</v>
      </c>
      <c r="P62" s="1840">
        <v>2.4300000000000002</v>
      </c>
    </row>
    <row r="63" spans="1:16">
      <c r="A63" s="3679"/>
      <c r="B63" s="1456" t="s">
        <v>346</v>
      </c>
      <c r="C63" s="1843">
        <v>139.13999999999999</v>
      </c>
      <c r="D63" s="1842">
        <v>4.1900000000000004</v>
      </c>
      <c r="E63" s="1841">
        <v>137.79</v>
      </c>
      <c r="F63" s="1842">
        <v>6.22</v>
      </c>
      <c r="G63" s="1841">
        <v>140.19999999999999</v>
      </c>
      <c r="H63" s="1846">
        <v>2.63</v>
      </c>
      <c r="I63" s="1845">
        <v>122.31238999999999</v>
      </c>
      <c r="J63" s="1844">
        <v>9</v>
      </c>
      <c r="K63" s="1843">
        <v>548.23374531680236</v>
      </c>
      <c r="L63" s="1842">
        <v>1.98</v>
      </c>
      <c r="M63" s="1841">
        <v>446.41839022926877</v>
      </c>
      <c r="N63" s="1842">
        <v>0</v>
      </c>
      <c r="O63" s="1841">
        <v>585.83418522794557</v>
      </c>
      <c r="P63" s="1840">
        <v>2.56</v>
      </c>
    </row>
    <row r="64" spans="1:16">
      <c r="A64" s="3680"/>
      <c r="B64" s="1864" t="s">
        <v>345</v>
      </c>
      <c r="C64" s="1834">
        <v>140.33000000000001</v>
      </c>
      <c r="D64" s="1838">
        <v>4.1900000000000004</v>
      </c>
      <c r="E64" s="1834">
        <v>139.6</v>
      </c>
      <c r="F64" s="1835">
        <v>5.81</v>
      </c>
      <c r="G64" s="1837">
        <v>140.9</v>
      </c>
      <c r="H64" s="1836">
        <v>2.94</v>
      </c>
      <c r="I64" s="1834">
        <v>124.98284</v>
      </c>
      <c r="J64" s="1836">
        <v>8.2100000000000009</v>
      </c>
      <c r="K64" s="1834">
        <v>552.42455828685763</v>
      </c>
      <c r="L64" s="1835">
        <v>2.76</v>
      </c>
      <c r="M64" s="1834">
        <v>446.41839022926877</v>
      </c>
      <c r="N64" s="1835">
        <v>0</v>
      </c>
      <c r="O64" s="1834">
        <v>591.5726666329233</v>
      </c>
      <c r="P64" s="1833">
        <v>3.56</v>
      </c>
    </row>
    <row r="65" spans="1:16">
      <c r="A65" s="3678" t="s">
        <v>216</v>
      </c>
      <c r="B65" s="1863" t="s">
        <v>356</v>
      </c>
      <c r="C65" s="1858">
        <v>142.41999999999999</v>
      </c>
      <c r="D65" s="1862">
        <v>4.3499999999999996</v>
      </c>
      <c r="E65" s="1858">
        <v>140.81</v>
      </c>
      <c r="F65" s="1859">
        <v>3.86</v>
      </c>
      <c r="G65" s="1861">
        <v>143.68</v>
      </c>
      <c r="H65" s="1860">
        <v>4.74</v>
      </c>
      <c r="I65" s="1858">
        <v>127.78</v>
      </c>
      <c r="J65" s="1860">
        <v>4.25</v>
      </c>
      <c r="K65" s="1858">
        <v>568.70000000000005</v>
      </c>
      <c r="L65" s="1859">
        <v>5.05</v>
      </c>
      <c r="M65" s="1858">
        <v>488.57</v>
      </c>
      <c r="N65" s="1859">
        <v>9.44</v>
      </c>
      <c r="O65" s="1858">
        <v>598.29</v>
      </c>
      <c r="P65" s="1857">
        <v>3.8</v>
      </c>
    </row>
    <row r="66" spans="1:16">
      <c r="A66" s="3679"/>
      <c r="B66" s="1853" t="s">
        <v>355</v>
      </c>
      <c r="C66" s="1845">
        <v>142.4</v>
      </c>
      <c r="D66" s="1844">
        <v>3.49</v>
      </c>
      <c r="E66" s="1841">
        <v>140.6</v>
      </c>
      <c r="F66" s="1842">
        <v>2.57</v>
      </c>
      <c r="G66" s="1845">
        <v>143.87</v>
      </c>
      <c r="H66" s="1846">
        <v>4.22</v>
      </c>
      <c r="I66" s="1845">
        <v>128.15</v>
      </c>
      <c r="J66" s="1846">
        <v>3.11</v>
      </c>
      <c r="K66" s="1845">
        <v>568.70000000000005</v>
      </c>
      <c r="L66" s="1856">
        <v>4.84</v>
      </c>
      <c r="M66" s="1845">
        <v>488.57</v>
      </c>
      <c r="N66" s="1856">
        <v>9.44</v>
      </c>
      <c r="O66" s="1845">
        <v>598.32000000000005</v>
      </c>
      <c r="P66" s="1855">
        <v>3.52</v>
      </c>
    </row>
    <row r="67" spans="1:16">
      <c r="A67" s="3679"/>
      <c r="B67" s="1853" t="s">
        <v>354</v>
      </c>
      <c r="C67" s="1845">
        <v>143.41999999999999</v>
      </c>
      <c r="D67" s="1844">
        <v>4.24</v>
      </c>
      <c r="E67" s="1854">
        <v>142.43</v>
      </c>
      <c r="F67" s="1842">
        <v>3.63</v>
      </c>
      <c r="G67" s="1845">
        <v>144.19</v>
      </c>
      <c r="H67" s="1846">
        <v>4.72</v>
      </c>
      <c r="I67" s="1845">
        <v>129.95624000000001</v>
      </c>
      <c r="J67" s="1846">
        <v>3.83</v>
      </c>
      <c r="K67" s="1845">
        <v>569.17565848277206</v>
      </c>
      <c r="L67" s="1856">
        <v>4.92</v>
      </c>
      <c r="M67" s="1845">
        <v>488.56571319353856</v>
      </c>
      <c r="N67" s="1856">
        <v>9.44</v>
      </c>
      <c r="O67" s="1845">
        <v>598.94493445772241</v>
      </c>
      <c r="P67" s="1855">
        <v>3.63</v>
      </c>
    </row>
    <row r="68" spans="1:16">
      <c r="A68" s="3679"/>
      <c r="B68" s="1853" t="s">
        <v>353</v>
      </c>
      <c r="C68" s="1848">
        <v>146.54</v>
      </c>
      <c r="D68" s="1851">
        <v>6.04</v>
      </c>
      <c r="E68" s="1850">
        <v>145.35</v>
      </c>
      <c r="F68" s="1849">
        <v>5.44</v>
      </c>
      <c r="G68" s="1848">
        <v>147.47999999999999</v>
      </c>
      <c r="H68" s="1847">
        <v>6.51</v>
      </c>
      <c r="I68" s="1845">
        <v>133.64684</v>
      </c>
      <c r="J68" s="1846">
        <v>6.68</v>
      </c>
      <c r="K68" s="1845">
        <v>569.7643061383427</v>
      </c>
      <c r="L68" s="1856">
        <v>5.03</v>
      </c>
      <c r="M68" s="1845">
        <v>488.56571319353856</v>
      </c>
      <c r="N68" s="1856">
        <v>9.4412156592885879</v>
      </c>
      <c r="O68" s="1845">
        <v>599.75096986176277</v>
      </c>
      <c r="P68" s="1855">
        <v>3.7704658716961887</v>
      </c>
    </row>
    <row r="69" spans="1:16">
      <c r="A69" s="3679"/>
      <c r="B69" s="1853" t="s">
        <v>352</v>
      </c>
      <c r="C69" s="1845">
        <v>146.09</v>
      </c>
      <c r="D69" s="1844">
        <v>7.11</v>
      </c>
      <c r="E69" s="1854">
        <v>144.16</v>
      </c>
      <c r="F69" s="1842">
        <v>5.67</v>
      </c>
      <c r="G69" s="1845">
        <v>147.62</v>
      </c>
      <c r="H69" s="1846">
        <v>8.25</v>
      </c>
      <c r="I69" s="1845">
        <v>131.78209000000001</v>
      </c>
      <c r="J69" s="1846">
        <v>7.2209596999999999</v>
      </c>
      <c r="K69" s="1845">
        <v>578.79493234286156</v>
      </c>
      <c r="L69" s="1856">
        <v>6.53</v>
      </c>
      <c r="M69" s="1845">
        <v>488.56571319353856</v>
      </c>
      <c r="N69" s="1856">
        <v>9.44</v>
      </c>
      <c r="O69" s="1845">
        <v>612.1166089203947</v>
      </c>
      <c r="P69" s="1855">
        <v>5.71</v>
      </c>
    </row>
    <row r="70" spans="1:16">
      <c r="A70" s="3679"/>
      <c r="B70" s="1853" t="s">
        <v>351</v>
      </c>
      <c r="C70" s="1841">
        <v>144.84</v>
      </c>
      <c r="D70" s="1844">
        <v>5.65</v>
      </c>
      <c r="E70" s="1854">
        <v>141.30000000000001</v>
      </c>
      <c r="F70" s="1842">
        <v>4.92</v>
      </c>
      <c r="G70" s="1845">
        <v>147.66999999999999</v>
      </c>
      <c r="H70" s="1846">
        <v>6.23</v>
      </c>
      <c r="I70" s="1841">
        <v>129.5</v>
      </c>
      <c r="J70" s="1846">
        <v>8.08</v>
      </c>
      <c r="K70" s="1841">
        <v>578.79</v>
      </c>
      <c r="L70" s="1842">
        <v>5.77</v>
      </c>
      <c r="M70" s="1841">
        <v>488.57</v>
      </c>
      <c r="N70" s="1842">
        <v>9.44</v>
      </c>
      <c r="O70" s="1841">
        <v>612.12</v>
      </c>
      <c r="P70" s="1840">
        <v>4.7300000000000004</v>
      </c>
    </row>
    <row r="71" spans="1:16">
      <c r="A71" s="3679"/>
      <c r="B71" s="1853" t="s">
        <v>350</v>
      </c>
      <c r="C71" s="1852">
        <v>144.85</v>
      </c>
      <c r="D71" s="1851">
        <v>6.24</v>
      </c>
      <c r="E71" s="1850">
        <v>140.08000000000001</v>
      </c>
      <c r="F71" s="1849">
        <v>5.93</v>
      </c>
      <c r="G71" s="1848">
        <v>148.69999999999999</v>
      </c>
      <c r="H71" s="1847">
        <v>6.49</v>
      </c>
      <c r="I71" s="1841">
        <v>130.79031000000001</v>
      </c>
      <c r="J71" s="1846">
        <v>10.341620000000001</v>
      </c>
      <c r="K71" s="1841">
        <v>578.79493234286156</v>
      </c>
      <c r="L71" s="1842">
        <v>5.7219849152732678</v>
      </c>
      <c r="M71" s="1841">
        <v>488.56571319353856</v>
      </c>
      <c r="N71" s="1842">
        <v>9.4412156592885879</v>
      </c>
      <c r="O71" s="1841">
        <v>612.1</v>
      </c>
      <c r="P71" s="1840">
        <v>4.6734635669107689</v>
      </c>
    </row>
    <row r="72" spans="1:16">
      <c r="A72" s="3679"/>
      <c r="B72" s="1456" t="s">
        <v>349</v>
      </c>
      <c r="C72" s="1843">
        <v>146.15</v>
      </c>
      <c r="D72" s="1842">
        <v>7.14</v>
      </c>
      <c r="E72" s="1841">
        <v>142.32</v>
      </c>
      <c r="F72" s="1842">
        <v>7.51</v>
      </c>
      <c r="G72" s="1841">
        <v>149.21</v>
      </c>
      <c r="H72" s="1846">
        <v>6.84</v>
      </c>
      <c r="I72" s="1845">
        <v>134.30000000000001</v>
      </c>
      <c r="J72" s="1844">
        <v>13.13</v>
      </c>
      <c r="K72" s="1843">
        <v>587.90038005643794</v>
      </c>
      <c r="L72" s="1842">
        <v>7.26</v>
      </c>
      <c r="M72" s="1841">
        <v>488.6</v>
      </c>
      <c r="N72" s="1842">
        <v>9.44</v>
      </c>
      <c r="O72" s="1841">
        <v>624.58000000000004</v>
      </c>
      <c r="P72" s="1840">
        <v>6.64</v>
      </c>
    </row>
    <row r="73" spans="1:16">
      <c r="A73" s="3679"/>
      <c r="B73" s="1456" t="s">
        <v>348</v>
      </c>
      <c r="C73" s="1843">
        <v>147.34</v>
      </c>
      <c r="D73" s="1842">
        <v>7.28</v>
      </c>
      <c r="E73" s="1841">
        <v>144.12</v>
      </c>
      <c r="F73" s="1842">
        <v>7.4</v>
      </c>
      <c r="G73" s="1841">
        <v>149.91</v>
      </c>
      <c r="H73" s="1846">
        <v>7.18</v>
      </c>
      <c r="I73" s="1845">
        <v>137.24484000000001</v>
      </c>
      <c r="J73" s="1844">
        <v>14.420197999999999</v>
      </c>
      <c r="K73" s="1843">
        <v>594.84610572452118</v>
      </c>
      <c r="L73" s="1842">
        <v>8.5239632515248474</v>
      </c>
      <c r="M73" s="1841">
        <v>488.56571319353861</v>
      </c>
      <c r="N73" s="1842">
        <v>9.4412156592886163</v>
      </c>
      <c r="O73" s="1841">
        <v>634.09548524746515</v>
      </c>
      <c r="P73" s="1840">
        <v>8.2657686925041531</v>
      </c>
    </row>
    <row r="74" spans="1:16">
      <c r="A74" s="3679"/>
      <c r="B74" s="1456" t="s">
        <v>347</v>
      </c>
      <c r="C74" s="1843">
        <v>149.44</v>
      </c>
      <c r="D74" s="1842">
        <v>7.87</v>
      </c>
      <c r="E74" s="1841">
        <v>146.33000000000001</v>
      </c>
      <c r="F74" s="1842">
        <v>7.13</v>
      </c>
      <c r="G74" s="1841">
        <v>151.93</v>
      </c>
      <c r="H74" s="1846">
        <v>8.4499999999999993</v>
      </c>
      <c r="I74" s="1845">
        <v>140.93</v>
      </c>
      <c r="J74" s="1844">
        <v>16.059999999999999</v>
      </c>
      <c r="K74" s="1843">
        <v>594.84610572452118</v>
      </c>
      <c r="L74" s="1842">
        <v>8.5239632515248474</v>
      </c>
      <c r="M74" s="1841">
        <v>488.57</v>
      </c>
      <c r="N74" s="1842">
        <v>9.4412156592886163</v>
      </c>
      <c r="O74" s="1841">
        <v>634.1</v>
      </c>
      <c r="P74" s="1840">
        <v>8.27</v>
      </c>
    </row>
    <row r="75" spans="1:16">
      <c r="A75" s="3679"/>
      <c r="B75" s="1456" t="s">
        <v>346</v>
      </c>
      <c r="C75" s="1843">
        <v>151.04</v>
      </c>
      <c r="D75" s="1842">
        <v>8.56</v>
      </c>
      <c r="E75" s="1841">
        <v>148.03</v>
      </c>
      <c r="F75" s="1842">
        <v>7.43</v>
      </c>
      <c r="G75" s="1841">
        <v>153.44999999999999</v>
      </c>
      <c r="H75" s="1846">
        <v>9.44</v>
      </c>
      <c r="I75" s="1845">
        <v>140.37593000000001</v>
      </c>
      <c r="J75" s="1844">
        <v>14.768359999999999</v>
      </c>
      <c r="K75" s="1843">
        <v>594.85045274833067</v>
      </c>
      <c r="L75" s="1842">
        <v>8.5</v>
      </c>
      <c r="M75" s="1841">
        <v>488.56571319353861</v>
      </c>
      <c r="N75" s="1842">
        <v>9.4412156592886163</v>
      </c>
      <c r="O75" s="1841">
        <v>634.10143762841744</v>
      </c>
      <c r="P75" s="1840">
        <v>8.2390638200280648</v>
      </c>
    </row>
    <row r="76" spans="1:16">
      <c r="A76" s="3679"/>
      <c r="B76" s="1839" t="s">
        <v>345</v>
      </c>
      <c r="C76" s="1834">
        <v>151.66999999999999</v>
      </c>
      <c r="D76" s="1838">
        <v>8.08</v>
      </c>
      <c r="E76" s="1834">
        <v>149.22</v>
      </c>
      <c r="F76" s="1835">
        <v>6.89</v>
      </c>
      <c r="G76" s="1837">
        <v>153.62</v>
      </c>
      <c r="H76" s="1836">
        <v>9.0299999999999994</v>
      </c>
      <c r="I76" s="1834">
        <v>140.91</v>
      </c>
      <c r="J76" s="1836">
        <v>12.74</v>
      </c>
      <c r="K76" s="1834">
        <v>602.63</v>
      </c>
      <c r="L76" s="1835">
        <v>9.09</v>
      </c>
      <c r="M76" s="1834">
        <v>488.57</v>
      </c>
      <c r="N76" s="1835">
        <v>9.44</v>
      </c>
      <c r="O76" s="1834">
        <v>644.75</v>
      </c>
      <c r="P76" s="1833">
        <v>8.99</v>
      </c>
    </row>
    <row r="77" spans="1:16">
      <c r="A77" s="3678" t="s">
        <v>418</v>
      </c>
      <c r="B77" s="1863" t="s">
        <v>356</v>
      </c>
      <c r="C77" s="1858">
        <v>154.19</v>
      </c>
      <c r="D77" s="1862">
        <v>8.26</v>
      </c>
      <c r="E77" s="1858">
        <v>150.82</v>
      </c>
      <c r="F77" s="1859">
        <v>7.11</v>
      </c>
      <c r="G77" s="1861">
        <v>156.87</v>
      </c>
      <c r="H77" s="1860">
        <v>9.18</v>
      </c>
      <c r="I77" s="1858">
        <v>143.85</v>
      </c>
      <c r="J77" s="1860">
        <v>12.58</v>
      </c>
      <c r="K77" s="1858">
        <v>634.48</v>
      </c>
      <c r="L77" s="1859">
        <v>11.57</v>
      </c>
      <c r="M77" s="1858">
        <v>549.12</v>
      </c>
      <c r="N77" s="1859">
        <v>12.39</v>
      </c>
      <c r="O77" s="1858">
        <v>666</v>
      </c>
      <c r="P77" s="1857">
        <v>11.32</v>
      </c>
    </row>
    <row r="78" spans="1:16">
      <c r="A78" s="3679"/>
      <c r="B78" s="1853" t="s">
        <v>355</v>
      </c>
      <c r="C78" s="1845">
        <v>154.72999999999999</v>
      </c>
      <c r="D78" s="1844">
        <v>8.64</v>
      </c>
      <c r="E78" s="1841">
        <v>152.09</v>
      </c>
      <c r="F78" s="1842">
        <v>8.17</v>
      </c>
      <c r="G78" s="1845">
        <v>156.84</v>
      </c>
      <c r="H78" s="1846">
        <v>9.02</v>
      </c>
      <c r="I78" s="1845">
        <v>146.1</v>
      </c>
      <c r="J78" s="1846">
        <v>14</v>
      </c>
      <c r="K78" s="1845">
        <v>635.13</v>
      </c>
      <c r="L78" s="1856">
        <v>11.68</v>
      </c>
      <c r="M78" s="1845">
        <v>549.12</v>
      </c>
      <c r="N78" s="1856">
        <v>12.39</v>
      </c>
      <c r="O78" s="1845">
        <v>666.89</v>
      </c>
      <c r="P78" s="1855">
        <v>11.46</v>
      </c>
    </row>
    <row r="79" spans="1:16">
      <c r="A79" s="3679"/>
      <c r="B79" s="1853" t="s">
        <v>354</v>
      </c>
      <c r="C79" s="1845">
        <v>155.6</v>
      </c>
      <c r="D79" s="1844">
        <v>8.5</v>
      </c>
      <c r="E79" s="1854">
        <v>153.88999999999999</v>
      </c>
      <c r="F79" s="1842">
        <v>8.0500000000000007</v>
      </c>
      <c r="G79" s="1845">
        <v>156.96</v>
      </c>
      <c r="H79" s="1846">
        <v>8.85</v>
      </c>
      <c r="I79" s="1845">
        <v>147.80000000000001</v>
      </c>
      <c r="J79" s="1846">
        <v>13.73</v>
      </c>
      <c r="K79" s="1845">
        <v>635.13</v>
      </c>
      <c r="L79" s="1856">
        <v>11.59</v>
      </c>
      <c r="M79" s="1845">
        <v>549.12</v>
      </c>
      <c r="N79" s="1856">
        <v>12.39</v>
      </c>
      <c r="O79" s="1845">
        <v>666.88865589141017</v>
      </c>
      <c r="P79" s="1855">
        <v>11.34</v>
      </c>
    </row>
    <row r="80" spans="1:16">
      <c r="A80" s="3679"/>
      <c r="B80" s="1853" t="s">
        <v>353</v>
      </c>
      <c r="C80" s="1848">
        <v>158.38</v>
      </c>
      <c r="D80" s="1851">
        <v>8.08</v>
      </c>
      <c r="E80" s="1850">
        <v>156.08000000000001</v>
      </c>
      <c r="F80" s="1849">
        <v>7.38</v>
      </c>
      <c r="G80" s="1848">
        <v>160.21</v>
      </c>
      <c r="H80" s="1847">
        <v>8.6300000000000008</v>
      </c>
      <c r="I80" s="1845">
        <v>147.03</v>
      </c>
      <c r="J80" s="1846">
        <v>10.02</v>
      </c>
      <c r="K80" s="1845">
        <v>635.13</v>
      </c>
      <c r="L80" s="1856">
        <v>11.47</v>
      </c>
      <c r="M80" s="1845">
        <v>549.12</v>
      </c>
      <c r="N80" s="1856">
        <v>12.39</v>
      </c>
      <c r="O80" s="1845">
        <v>666.88865589141017</v>
      </c>
      <c r="P80" s="1855">
        <v>11.19</v>
      </c>
    </row>
    <row r="81" spans="1:16">
      <c r="A81" s="3679"/>
      <c r="B81" s="1853" t="s">
        <v>352</v>
      </c>
      <c r="C81" s="1845">
        <v>156.87</v>
      </c>
      <c r="D81" s="1844">
        <v>7.38</v>
      </c>
      <c r="E81" s="1854">
        <v>152.59</v>
      </c>
      <c r="F81" s="1842">
        <v>5.85</v>
      </c>
      <c r="G81" s="1845">
        <v>160.30000000000001</v>
      </c>
      <c r="H81" s="1846">
        <v>8.59</v>
      </c>
      <c r="I81" s="1845">
        <v>143.84</v>
      </c>
      <c r="J81" s="1846">
        <v>9.15</v>
      </c>
      <c r="K81" s="1845">
        <v>635.13</v>
      </c>
      <c r="L81" s="1856">
        <v>9.73</v>
      </c>
      <c r="M81" s="1845">
        <v>549.12</v>
      </c>
      <c r="N81" s="1856">
        <v>12.39</v>
      </c>
      <c r="O81" s="1845">
        <v>666.89</v>
      </c>
      <c r="P81" s="1855">
        <v>8.9499999999999993</v>
      </c>
    </row>
    <row r="82" spans="1:16">
      <c r="A82" s="3679"/>
      <c r="B82" s="1853" t="s">
        <v>351</v>
      </c>
      <c r="C82" s="1841">
        <v>155.36000000000001</v>
      </c>
      <c r="D82" s="1844">
        <v>7.26</v>
      </c>
      <c r="E82" s="1854">
        <v>149.24</v>
      </c>
      <c r="F82" s="1842">
        <v>5.62</v>
      </c>
      <c r="G82" s="1845">
        <v>160.30000000000001</v>
      </c>
      <c r="H82" s="1846">
        <v>8.57</v>
      </c>
      <c r="I82" s="1841">
        <v>142.21</v>
      </c>
      <c r="J82" s="1846">
        <v>9.82</v>
      </c>
      <c r="K82" s="1841">
        <v>638.23</v>
      </c>
      <c r="L82" s="1842">
        <v>10.27</v>
      </c>
      <c r="M82" s="1841">
        <v>549.12</v>
      </c>
      <c r="N82" s="1842">
        <v>12.39</v>
      </c>
      <c r="O82" s="1841">
        <v>671.14</v>
      </c>
      <c r="P82" s="1840">
        <v>9.64</v>
      </c>
    </row>
    <row r="83" spans="1:16">
      <c r="A83" s="3679"/>
      <c r="B83" s="1853" t="s">
        <v>350</v>
      </c>
      <c r="C83" s="1852">
        <v>156.26</v>
      </c>
      <c r="D83" s="1851">
        <v>7.88</v>
      </c>
      <c r="E83" s="1850">
        <v>148.76</v>
      </c>
      <c r="F83" s="1849">
        <v>6.19</v>
      </c>
      <c r="G83" s="1848">
        <v>162.41</v>
      </c>
      <c r="H83" s="1847">
        <v>9.2200000000000006</v>
      </c>
      <c r="I83" s="1841">
        <v>143.44</v>
      </c>
      <c r="J83" s="1846">
        <v>9.67</v>
      </c>
      <c r="K83" s="1841">
        <v>638.23</v>
      </c>
      <c r="L83" s="1842">
        <v>10.27</v>
      </c>
      <c r="M83" s="1841">
        <v>549.12</v>
      </c>
      <c r="N83" s="1842">
        <v>12.39</v>
      </c>
      <c r="O83" s="1841">
        <v>671.14</v>
      </c>
      <c r="P83" s="1840">
        <v>9.64</v>
      </c>
    </row>
    <row r="84" spans="1:16">
      <c r="A84" s="3679"/>
      <c r="B84" s="1456" t="s">
        <v>349</v>
      </c>
      <c r="C84" s="1843">
        <v>157.02000000000001</v>
      </c>
      <c r="D84" s="1842">
        <v>7.44</v>
      </c>
      <c r="E84" s="1841">
        <v>150.34</v>
      </c>
      <c r="F84" s="1842">
        <v>5.64</v>
      </c>
      <c r="G84" s="1841">
        <v>162.44999999999999</v>
      </c>
      <c r="H84" s="1846">
        <v>8.8699999999999992</v>
      </c>
      <c r="I84" s="1845">
        <v>143.88</v>
      </c>
      <c r="J84" s="1844">
        <v>7.0949999999999998</v>
      </c>
      <c r="K84" s="1843">
        <v>638.23</v>
      </c>
      <c r="L84" s="1842">
        <v>8.56</v>
      </c>
      <c r="M84" s="1841">
        <v>549.12</v>
      </c>
      <c r="N84" s="1842">
        <v>12.39</v>
      </c>
      <c r="O84" s="1841">
        <v>671.14</v>
      </c>
      <c r="P84" s="1840">
        <v>7.45</v>
      </c>
    </row>
    <row r="85" spans="1:16">
      <c r="A85" s="3679"/>
      <c r="B85" s="1456" t="s">
        <v>348</v>
      </c>
      <c r="C85" s="1843">
        <v>158.77000000000001</v>
      </c>
      <c r="D85" s="1842">
        <v>7.76</v>
      </c>
      <c r="E85" s="1841">
        <v>154.11000000000001</v>
      </c>
      <c r="F85" s="1842">
        <v>6.93</v>
      </c>
      <c r="G85" s="1841">
        <v>162.53</v>
      </c>
      <c r="H85" s="1846">
        <v>8.42</v>
      </c>
      <c r="I85" s="1845">
        <v>144.91999999999999</v>
      </c>
      <c r="J85" s="1844">
        <v>5.59</v>
      </c>
      <c r="K85" s="1843">
        <v>639.55999999999995</v>
      </c>
      <c r="L85" s="1842">
        <v>7.52</v>
      </c>
      <c r="M85" s="1841">
        <v>549.12</v>
      </c>
      <c r="N85" s="1842">
        <v>12.39</v>
      </c>
      <c r="O85" s="1841">
        <v>672.96</v>
      </c>
      <c r="P85" s="1840">
        <v>6.13</v>
      </c>
    </row>
    <row r="86" spans="1:16">
      <c r="A86" s="3679"/>
      <c r="B86" s="1456" t="s">
        <v>347</v>
      </c>
      <c r="C86" s="1843">
        <v>160.51</v>
      </c>
      <c r="D86" s="1842">
        <v>7.41</v>
      </c>
      <c r="E86" s="1841">
        <v>154.43</v>
      </c>
      <c r="F86" s="1842">
        <v>5.54</v>
      </c>
      <c r="G86" s="1841">
        <v>165.43</v>
      </c>
      <c r="H86" s="1846">
        <v>8.89</v>
      </c>
      <c r="I86" s="1845">
        <v>145.6</v>
      </c>
      <c r="J86" s="1844">
        <v>3.31</v>
      </c>
      <c r="K86" s="1843">
        <v>640.29999999999995</v>
      </c>
      <c r="L86" s="1842">
        <v>7.64</v>
      </c>
      <c r="M86" s="1841">
        <v>549.12</v>
      </c>
      <c r="N86" s="1842">
        <v>12.39</v>
      </c>
      <c r="O86" s="1841">
        <v>673.97</v>
      </c>
      <c r="P86" s="1840">
        <v>6.29</v>
      </c>
    </row>
    <row r="87" spans="1:16">
      <c r="A87" s="3679"/>
      <c r="B87" s="1456" t="s">
        <v>346</v>
      </c>
      <c r="C87" s="1843">
        <v>161.36000000000001</v>
      </c>
      <c r="D87" s="1842">
        <v>6.83</v>
      </c>
      <c r="E87" s="1841">
        <v>156.4</v>
      </c>
      <c r="F87" s="1842">
        <v>5.66</v>
      </c>
      <c r="G87" s="1841">
        <v>165.35</v>
      </c>
      <c r="H87" s="1846">
        <v>7.76</v>
      </c>
      <c r="I87" s="1845">
        <v>144.72</v>
      </c>
      <c r="J87" s="1844">
        <v>3.1</v>
      </c>
      <c r="K87" s="1843">
        <v>655.14</v>
      </c>
      <c r="L87" s="1842">
        <v>10.14</v>
      </c>
      <c r="M87" s="1841">
        <v>549.12</v>
      </c>
      <c r="N87" s="1842">
        <v>12.39</v>
      </c>
      <c r="O87" s="1841">
        <v>694.3</v>
      </c>
      <c r="P87" s="1840">
        <v>9.49</v>
      </c>
    </row>
    <row r="88" spans="1:16">
      <c r="A88" s="3679"/>
      <c r="B88" s="1839" t="s">
        <v>345</v>
      </c>
      <c r="C88" s="1834">
        <v>162.94999999999999</v>
      </c>
      <c r="D88" s="1838">
        <v>7.44</v>
      </c>
      <c r="E88" s="1834">
        <v>160.24</v>
      </c>
      <c r="F88" s="1835">
        <v>7.38</v>
      </c>
      <c r="G88" s="1837">
        <v>165.11</v>
      </c>
      <c r="H88" s="1836">
        <v>7.48</v>
      </c>
      <c r="I88" s="1834">
        <v>147.91999999999999</v>
      </c>
      <c r="J88" s="1836">
        <v>4.9800000000000004</v>
      </c>
      <c r="K88" s="1834">
        <v>655.14</v>
      </c>
      <c r="L88" s="1835">
        <v>8.7100000000000009</v>
      </c>
      <c r="M88" s="1834">
        <v>549.12</v>
      </c>
      <c r="N88" s="1835">
        <v>12.39</v>
      </c>
      <c r="O88" s="1834">
        <v>694.3</v>
      </c>
      <c r="P88" s="1833">
        <v>7.68</v>
      </c>
    </row>
    <row r="89" spans="1:16" ht="18" customHeight="1">
      <c r="A89" s="3678" t="s">
        <v>1414</v>
      </c>
      <c r="B89" s="1832" t="s">
        <v>356</v>
      </c>
      <c r="C89" s="1827">
        <v>165.79</v>
      </c>
      <c r="D89" s="1831">
        <v>7.52</v>
      </c>
      <c r="E89" s="1827">
        <v>164.33</v>
      </c>
      <c r="F89" s="1828">
        <v>8.9499999999999993</v>
      </c>
      <c r="G89" s="1830">
        <v>166.94</v>
      </c>
      <c r="H89" s="1829">
        <v>6.42</v>
      </c>
      <c r="I89" s="1827">
        <v>150.1</v>
      </c>
      <c r="J89" s="1829">
        <v>4.34</v>
      </c>
      <c r="K89" s="1827">
        <v>668.49</v>
      </c>
      <c r="L89" s="1828">
        <v>5.36</v>
      </c>
      <c r="M89" s="1827">
        <v>554.89</v>
      </c>
      <c r="N89" s="1828">
        <v>1.05</v>
      </c>
      <c r="O89" s="1827">
        <v>710.45</v>
      </c>
      <c r="P89" s="1826">
        <v>6.67</v>
      </c>
    </row>
    <row r="90" spans="1:16" ht="14.4" thickBot="1">
      <c r="A90" s="3681"/>
      <c r="B90" s="1825" t="s">
        <v>355</v>
      </c>
      <c r="C90" s="1820">
        <v>167.41</v>
      </c>
      <c r="D90" s="1824">
        <v>8.19</v>
      </c>
      <c r="E90" s="1820">
        <v>166.9</v>
      </c>
      <c r="F90" s="1821">
        <v>9.74</v>
      </c>
      <c r="G90" s="1823">
        <v>167.81</v>
      </c>
      <c r="H90" s="1822">
        <v>6.99</v>
      </c>
      <c r="I90" s="1820">
        <v>153.09</v>
      </c>
      <c r="J90" s="1822">
        <v>4.78</v>
      </c>
      <c r="K90" s="1820">
        <v>668.49</v>
      </c>
      <c r="L90" s="1821">
        <v>5.25</v>
      </c>
      <c r="M90" s="1820">
        <v>554.89</v>
      </c>
      <c r="N90" s="1821">
        <v>1.05</v>
      </c>
      <c r="O90" s="1820">
        <v>710.45</v>
      </c>
      <c r="P90" s="1819">
        <v>6.53</v>
      </c>
    </row>
    <row r="91" spans="1:16" ht="14.4" thickTop="1">
      <c r="A91" s="3674" t="s">
        <v>1413</v>
      </c>
      <c r="B91" s="3674"/>
      <c r="C91" s="1818"/>
      <c r="D91" s="1818"/>
      <c r="E91" s="1818"/>
      <c r="F91" s="1818"/>
      <c r="G91" s="1818"/>
      <c r="H91" s="1818"/>
      <c r="I91" s="1818"/>
      <c r="J91" s="1818"/>
      <c r="K91" s="1818"/>
      <c r="L91" s="1818"/>
      <c r="M91" s="1818"/>
      <c r="N91" s="1818"/>
      <c r="O91" s="1818"/>
      <c r="P91" s="1818"/>
    </row>
    <row r="92" spans="1:16">
      <c r="C92" s="1817"/>
    </row>
  </sheetData>
  <mergeCells count="16">
    <mergeCell ref="A1:P1"/>
    <mergeCell ref="A2:P2"/>
    <mergeCell ref="A3:A4"/>
    <mergeCell ref="B3:B4"/>
    <mergeCell ref="C3:H3"/>
    <mergeCell ref="I3:J3"/>
    <mergeCell ref="K3:P3"/>
    <mergeCell ref="A91:B91"/>
    <mergeCell ref="A5:A16"/>
    <mergeCell ref="A17:A28"/>
    <mergeCell ref="A29:A40"/>
    <mergeCell ref="A41:A52"/>
    <mergeCell ref="A53:A64"/>
    <mergeCell ref="A65:A76"/>
    <mergeCell ref="A77:A88"/>
    <mergeCell ref="A89:A90"/>
  </mergeCells>
  <printOptions horizontalCentered="1"/>
  <pageMargins left="0" right="0" top="0.5" bottom="0.5" header="0.3" footer="0.3"/>
  <pageSetup paperSize="9" scale="7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3"/>
  <sheetViews>
    <sheetView showGridLines="0" zoomScale="80" zoomScaleNormal="80" workbookViewId="0">
      <pane xSplit="3" ySplit="4" topLeftCell="D5" activePane="bottomRight" state="frozen"/>
      <selection sqref="A1:P91"/>
      <selection pane="topRight" sqref="A1:P91"/>
      <selection pane="bottomLeft" sqref="A1:P91"/>
      <selection pane="bottomRight" activeCell="N9" sqref="N9"/>
    </sheetView>
  </sheetViews>
  <sheetFormatPr defaultColWidth="9.44140625" defaultRowHeight="15.6"/>
  <cols>
    <col min="1" max="1" width="4.44140625" style="2747" customWidth="1"/>
    <col min="2" max="2" width="13.44140625" style="2748" bestFit="1" customWidth="1"/>
    <col min="3" max="3" width="12" style="2748" customWidth="1"/>
    <col min="4" max="4" width="18.44140625" style="2747" customWidth="1"/>
    <col min="5" max="7" width="14.109375" style="2747" customWidth="1"/>
    <col min="8" max="8" width="16.44140625" style="2747" customWidth="1"/>
    <col min="9" max="9" width="11" style="2747" customWidth="1"/>
    <col min="10" max="10" width="12.44140625" style="2747" customWidth="1"/>
    <col min="11" max="11" width="13.44140625" style="2747" customWidth="1"/>
    <col min="12" max="12" width="9.44140625" style="2747"/>
    <col min="13" max="13" width="22.88671875" style="2747" bestFit="1" customWidth="1"/>
    <col min="14" max="14" width="11.5546875" style="2747" customWidth="1"/>
    <col min="15" max="15" width="10" style="2747" customWidth="1"/>
    <col min="16" max="16" width="13" style="2747" customWidth="1"/>
    <col min="17" max="17" width="13.6640625" style="2747" customWidth="1"/>
    <col min="18" max="241" width="9.44140625" style="2747"/>
    <col min="242" max="242" width="4.44140625" style="2747" customWidth="1"/>
    <col min="243" max="243" width="13.44140625" style="2747" bestFit="1" customWidth="1"/>
    <col min="244" max="244" width="14.44140625" style="2747" bestFit="1" customWidth="1"/>
    <col min="245" max="245" width="19.109375" style="2747" bestFit="1" customWidth="1"/>
    <col min="246" max="248" width="14.109375" style="2747" customWidth="1"/>
    <col min="249" max="249" width="19.109375" style="2747" bestFit="1" customWidth="1"/>
    <col min="250" max="252" width="14.109375" style="2747" customWidth="1"/>
    <col min="253" max="497" width="9.44140625" style="2747"/>
    <col min="498" max="498" width="4.44140625" style="2747" customWidth="1"/>
    <col min="499" max="499" width="13.44140625" style="2747" bestFit="1" customWidth="1"/>
    <col min="500" max="500" width="14.44140625" style="2747" bestFit="1" customWidth="1"/>
    <col min="501" max="501" width="19.109375" style="2747" bestFit="1" customWidth="1"/>
    <col min="502" max="504" width="14.109375" style="2747" customWidth="1"/>
    <col min="505" max="505" width="19.109375" style="2747" bestFit="1" customWidth="1"/>
    <col min="506" max="508" width="14.109375" style="2747" customWidth="1"/>
    <col min="509" max="753" width="9.44140625" style="2747"/>
    <col min="754" max="754" width="4.44140625" style="2747" customWidth="1"/>
    <col min="755" max="755" width="13.44140625" style="2747" bestFit="1" customWidth="1"/>
    <col min="756" max="756" width="14.44140625" style="2747" bestFit="1" customWidth="1"/>
    <col min="757" max="757" width="19.109375" style="2747" bestFit="1" customWidth="1"/>
    <col min="758" max="760" width="14.109375" style="2747" customWidth="1"/>
    <col min="761" max="761" width="19.109375" style="2747" bestFit="1" customWidth="1"/>
    <col min="762" max="764" width="14.109375" style="2747" customWidth="1"/>
    <col min="765" max="1009" width="9.44140625" style="2747"/>
    <col min="1010" max="1010" width="4.44140625" style="2747" customWidth="1"/>
    <col min="1011" max="1011" width="13.44140625" style="2747" bestFit="1" customWidth="1"/>
    <col min="1012" max="1012" width="14.44140625" style="2747" bestFit="1" customWidth="1"/>
    <col min="1013" max="1013" width="19.109375" style="2747" bestFit="1" customWidth="1"/>
    <col min="1014" max="1016" width="14.109375" style="2747" customWidth="1"/>
    <col min="1017" max="1017" width="19.109375" style="2747" bestFit="1" customWidth="1"/>
    <col min="1018" max="1020" width="14.109375" style="2747" customWidth="1"/>
    <col min="1021" max="1265" width="9.44140625" style="2747"/>
    <col min="1266" max="1266" width="4.44140625" style="2747" customWidth="1"/>
    <col min="1267" max="1267" width="13.44140625" style="2747" bestFit="1" customWidth="1"/>
    <col min="1268" max="1268" width="14.44140625" style="2747" bestFit="1" customWidth="1"/>
    <col min="1269" max="1269" width="19.109375" style="2747" bestFit="1" customWidth="1"/>
    <col min="1270" max="1272" width="14.109375" style="2747" customWidth="1"/>
    <col min="1273" max="1273" width="19.109375" style="2747" bestFit="1" customWidth="1"/>
    <col min="1274" max="1276" width="14.109375" style="2747" customWidth="1"/>
    <col min="1277" max="1521" width="9.44140625" style="2747"/>
    <col min="1522" max="1522" width="4.44140625" style="2747" customWidth="1"/>
    <col min="1523" max="1523" width="13.44140625" style="2747" bestFit="1" customWidth="1"/>
    <col min="1524" max="1524" width="14.44140625" style="2747" bestFit="1" customWidth="1"/>
    <col min="1525" max="1525" width="19.109375" style="2747" bestFit="1" customWidth="1"/>
    <col min="1526" max="1528" width="14.109375" style="2747" customWidth="1"/>
    <col min="1529" max="1529" width="19.109375" style="2747" bestFit="1" customWidth="1"/>
    <col min="1530" max="1532" width="14.109375" style="2747" customWidth="1"/>
    <col min="1533" max="1777" width="9.44140625" style="2747"/>
    <col min="1778" max="1778" width="4.44140625" style="2747" customWidth="1"/>
    <col min="1779" max="1779" width="13.44140625" style="2747" bestFit="1" customWidth="1"/>
    <col min="1780" max="1780" width="14.44140625" style="2747" bestFit="1" customWidth="1"/>
    <col min="1781" max="1781" width="19.109375" style="2747" bestFit="1" customWidth="1"/>
    <col min="1782" max="1784" width="14.109375" style="2747" customWidth="1"/>
    <col min="1785" max="1785" width="19.109375" style="2747" bestFit="1" customWidth="1"/>
    <col min="1786" max="1788" width="14.109375" style="2747" customWidth="1"/>
    <col min="1789" max="2033" width="9.44140625" style="2747"/>
    <col min="2034" max="2034" width="4.44140625" style="2747" customWidth="1"/>
    <col min="2035" max="2035" width="13.44140625" style="2747" bestFit="1" customWidth="1"/>
    <col min="2036" max="2036" width="14.44140625" style="2747" bestFit="1" customWidth="1"/>
    <col min="2037" max="2037" width="19.109375" style="2747" bestFit="1" customWidth="1"/>
    <col min="2038" max="2040" width="14.109375" style="2747" customWidth="1"/>
    <col min="2041" max="2041" width="19.109375" style="2747" bestFit="1" customWidth="1"/>
    <col min="2042" max="2044" width="14.109375" style="2747" customWidth="1"/>
    <col min="2045" max="2289" width="9.44140625" style="2747"/>
    <col min="2290" max="2290" width="4.44140625" style="2747" customWidth="1"/>
    <col min="2291" max="2291" width="13.44140625" style="2747" bestFit="1" customWidth="1"/>
    <col min="2292" max="2292" width="14.44140625" style="2747" bestFit="1" customWidth="1"/>
    <col min="2293" max="2293" width="19.109375" style="2747" bestFit="1" customWidth="1"/>
    <col min="2294" max="2296" width="14.109375" style="2747" customWidth="1"/>
    <col min="2297" max="2297" width="19.109375" style="2747" bestFit="1" customWidth="1"/>
    <col min="2298" max="2300" width="14.109375" style="2747" customWidth="1"/>
    <col min="2301" max="2545" width="9.44140625" style="2747"/>
    <col min="2546" max="2546" width="4.44140625" style="2747" customWidth="1"/>
    <col min="2547" max="2547" width="13.44140625" style="2747" bestFit="1" customWidth="1"/>
    <col min="2548" max="2548" width="14.44140625" style="2747" bestFit="1" customWidth="1"/>
    <col min="2549" max="2549" width="19.109375" style="2747" bestFit="1" customWidth="1"/>
    <col min="2550" max="2552" width="14.109375" style="2747" customWidth="1"/>
    <col min="2553" max="2553" width="19.109375" style="2747" bestFit="1" customWidth="1"/>
    <col min="2554" max="2556" width="14.109375" style="2747" customWidth="1"/>
    <col min="2557" max="2801" width="9.44140625" style="2747"/>
    <col min="2802" max="2802" width="4.44140625" style="2747" customWidth="1"/>
    <col min="2803" max="2803" width="13.44140625" style="2747" bestFit="1" customWidth="1"/>
    <col min="2804" max="2804" width="14.44140625" style="2747" bestFit="1" customWidth="1"/>
    <col min="2805" max="2805" width="19.109375" style="2747" bestFit="1" customWidth="1"/>
    <col min="2806" max="2808" width="14.109375" style="2747" customWidth="1"/>
    <col min="2809" max="2809" width="19.109375" style="2747" bestFit="1" customWidth="1"/>
    <col min="2810" max="2812" width="14.109375" style="2747" customWidth="1"/>
    <col min="2813" max="3057" width="9.44140625" style="2747"/>
    <col min="3058" max="3058" width="4.44140625" style="2747" customWidth="1"/>
    <col min="3059" max="3059" width="13.44140625" style="2747" bestFit="1" customWidth="1"/>
    <col min="3060" max="3060" width="14.44140625" style="2747" bestFit="1" customWidth="1"/>
    <col min="3061" max="3061" width="19.109375" style="2747" bestFit="1" customWidth="1"/>
    <col min="3062" max="3064" width="14.109375" style="2747" customWidth="1"/>
    <col min="3065" max="3065" width="19.109375" style="2747" bestFit="1" customWidth="1"/>
    <col min="3066" max="3068" width="14.109375" style="2747" customWidth="1"/>
    <col min="3069" max="3313" width="9.44140625" style="2747"/>
    <col min="3314" max="3314" width="4.44140625" style="2747" customWidth="1"/>
    <col min="3315" max="3315" width="13.44140625" style="2747" bestFit="1" customWidth="1"/>
    <col min="3316" max="3316" width="14.44140625" style="2747" bestFit="1" customWidth="1"/>
    <col min="3317" max="3317" width="19.109375" style="2747" bestFit="1" customWidth="1"/>
    <col min="3318" max="3320" width="14.109375" style="2747" customWidth="1"/>
    <col min="3321" max="3321" width="19.109375" style="2747" bestFit="1" customWidth="1"/>
    <col min="3322" max="3324" width="14.109375" style="2747" customWidth="1"/>
    <col min="3325" max="3569" width="9.44140625" style="2747"/>
    <col min="3570" max="3570" width="4.44140625" style="2747" customWidth="1"/>
    <col min="3571" max="3571" width="13.44140625" style="2747" bestFit="1" customWidth="1"/>
    <col min="3572" max="3572" width="14.44140625" style="2747" bestFit="1" customWidth="1"/>
    <col min="3573" max="3573" width="19.109375" style="2747" bestFit="1" customWidth="1"/>
    <col min="3574" max="3576" width="14.109375" style="2747" customWidth="1"/>
    <col min="3577" max="3577" width="19.109375" style="2747" bestFit="1" customWidth="1"/>
    <col min="3578" max="3580" width="14.109375" style="2747" customWidth="1"/>
    <col min="3581" max="3825" width="9.44140625" style="2747"/>
    <col min="3826" max="3826" width="4.44140625" style="2747" customWidth="1"/>
    <col min="3827" max="3827" width="13.44140625" style="2747" bestFit="1" customWidth="1"/>
    <col min="3828" max="3828" width="14.44140625" style="2747" bestFit="1" customWidth="1"/>
    <col min="3829" max="3829" width="19.109375" style="2747" bestFit="1" customWidth="1"/>
    <col min="3830" max="3832" width="14.109375" style="2747" customWidth="1"/>
    <col min="3833" max="3833" width="19.109375" style="2747" bestFit="1" customWidth="1"/>
    <col min="3834" max="3836" width="14.109375" style="2747" customWidth="1"/>
    <col min="3837" max="4081" width="9.44140625" style="2747"/>
    <col min="4082" max="4082" width="4.44140625" style="2747" customWidth="1"/>
    <col min="4083" max="4083" width="13.44140625" style="2747" bestFit="1" customWidth="1"/>
    <col min="4084" max="4084" width="14.44140625" style="2747" bestFit="1" customWidth="1"/>
    <col min="4085" max="4085" width="19.109375" style="2747" bestFit="1" customWidth="1"/>
    <col min="4086" max="4088" width="14.109375" style="2747" customWidth="1"/>
    <col min="4089" max="4089" width="19.109375" style="2747" bestFit="1" customWidth="1"/>
    <col min="4090" max="4092" width="14.109375" style="2747" customWidth="1"/>
    <col min="4093" max="4337" width="9.44140625" style="2747"/>
    <col min="4338" max="4338" width="4.44140625" style="2747" customWidth="1"/>
    <col min="4339" max="4339" width="13.44140625" style="2747" bestFit="1" customWidth="1"/>
    <col min="4340" max="4340" width="14.44140625" style="2747" bestFit="1" customWidth="1"/>
    <col min="4341" max="4341" width="19.109375" style="2747" bestFit="1" customWidth="1"/>
    <col min="4342" max="4344" width="14.109375" style="2747" customWidth="1"/>
    <col min="4345" max="4345" width="19.109375" style="2747" bestFit="1" customWidth="1"/>
    <col min="4346" max="4348" width="14.109375" style="2747" customWidth="1"/>
    <col min="4349" max="4593" width="9.44140625" style="2747"/>
    <col min="4594" max="4594" width="4.44140625" style="2747" customWidth="1"/>
    <col min="4595" max="4595" width="13.44140625" style="2747" bestFit="1" customWidth="1"/>
    <col min="4596" max="4596" width="14.44140625" style="2747" bestFit="1" customWidth="1"/>
    <col min="4597" max="4597" width="19.109375" style="2747" bestFit="1" customWidth="1"/>
    <col min="4598" max="4600" width="14.109375" style="2747" customWidth="1"/>
    <col min="4601" max="4601" width="19.109375" style="2747" bestFit="1" customWidth="1"/>
    <col min="4602" max="4604" width="14.109375" style="2747" customWidth="1"/>
    <col min="4605" max="4849" width="9.44140625" style="2747"/>
    <col min="4850" max="4850" width="4.44140625" style="2747" customWidth="1"/>
    <col min="4851" max="4851" width="13.44140625" style="2747" bestFit="1" customWidth="1"/>
    <col min="4852" max="4852" width="14.44140625" style="2747" bestFit="1" customWidth="1"/>
    <col min="4853" max="4853" width="19.109375" style="2747" bestFit="1" customWidth="1"/>
    <col min="4854" max="4856" width="14.109375" style="2747" customWidth="1"/>
    <col min="4857" max="4857" width="19.109375" style="2747" bestFit="1" customWidth="1"/>
    <col min="4858" max="4860" width="14.109375" style="2747" customWidth="1"/>
    <col min="4861" max="5105" width="9.44140625" style="2747"/>
    <col min="5106" max="5106" width="4.44140625" style="2747" customWidth="1"/>
    <col min="5107" max="5107" width="13.44140625" style="2747" bestFit="1" customWidth="1"/>
    <col min="5108" max="5108" width="14.44140625" style="2747" bestFit="1" customWidth="1"/>
    <col min="5109" max="5109" width="19.109375" style="2747" bestFit="1" customWidth="1"/>
    <col min="5110" max="5112" width="14.109375" style="2747" customWidth="1"/>
    <col min="5113" max="5113" width="19.109375" style="2747" bestFit="1" customWidth="1"/>
    <col min="5114" max="5116" width="14.109375" style="2747" customWidth="1"/>
    <col min="5117" max="5361" width="9.44140625" style="2747"/>
    <col min="5362" max="5362" width="4.44140625" style="2747" customWidth="1"/>
    <col min="5363" max="5363" width="13.44140625" style="2747" bestFit="1" customWidth="1"/>
    <col min="5364" max="5364" width="14.44140625" style="2747" bestFit="1" customWidth="1"/>
    <col min="5365" max="5365" width="19.109375" style="2747" bestFit="1" customWidth="1"/>
    <col min="5366" max="5368" width="14.109375" style="2747" customWidth="1"/>
    <col min="5369" max="5369" width="19.109375" style="2747" bestFit="1" customWidth="1"/>
    <col min="5370" max="5372" width="14.109375" style="2747" customWidth="1"/>
    <col min="5373" max="5617" width="9.44140625" style="2747"/>
    <col min="5618" max="5618" width="4.44140625" style="2747" customWidth="1"/>
    <col min="5619" max="5619" width="13.44140625" style="2747" bestFit="1" customWidth="1"/>
    <col min="5620" max="5620" width="14.44140625" style="2747" bestFit="1" customWidth="1"/>
    <col min="5621" max="5621" width="19.109375" style="2747" bestFit="1" customWidth="1"/>
    <col min="5622" max="5624" width="14.109375" style="2747" customWidth="1"/>
    <col min="5625" max="5625" width="19.109375" style="2747" bestFit="1" customWidth="1"/>
    <col min="5626" max="5628" width="14.109375" style="2747" customWidth="1"/>
    <col min="5629" max="5873" width="9.44140625" style="2747"/>
    <col min="5874" max="5874" width="4.44140625" style="2747" customWidth="1"/>
    <col min="5875" max="5875" width="13.44140625" style="2747" bestFit="1" customWidth="1"/>
    <col min="5876" max="5876" width="14.44140625" style="2747" bestFit="1" customWidth="1"/>
    <col min="5877" max="5877" width="19.109375" style="2747" bestFit="1" customWidth="1"/>
    <col min="5878" max="5880" width="14.109375" style="2747" customWidth="1"/>
    <col min="5881" max="5881" width="19.109375" style="2747" bestFit="1" customWidth="1"/>
    <col min="5882" max="5884" width="14.109375" style="2747" customWidth="1"/>
    <col min="5885" max="6129" width="9.44140625" style="2747"/>
    <col min="6130" max="6130" width="4.44140625" style="2747" customWidth="1"/>
    <col min="6131" max="6131" width="13.44140625" style="2747" bestFit="1" customWidth="1"/>
    <col min="6132" max="6132" width="14.44140625" style="2747" bestFit="1" customWidth="1"/>
    <col min="6133" max="6133" width="19.109375" style="2747" bestFit="1" customWidth="1"/>
    <col min="6134" max="6136" width="14.109375" style="2747" customWidth="1"/>
    <col min="6137" max="6137" width="19.109375" style="2747" bestFit="1" customWidth="1"/>
    <col min="6138" max="6140" width="14.109375" style="2747" customWidth="1"/>
    <col min="6141" max="6385" width="9.44140625" style="2747"/>
    <col min="6386" max="6386" width="4.44140625" style="2747" customWidth="1"/>
    <col min="6387" max="6387" width="13.44140625" style="2747" bestFit="1" customWidth="1"/>
    <col min="6388" max="6388" width="14.44140625" style="2747" bestFit="1" customWidth="1"/>
    <col min="6389" max="6389" width="19.109375" style="2747" bestFit="1" customWidth="1"/>
    <col min="6390" max="6392" width="14.109375" style="2747" customWidth="1"/>
    <col min="6393" max="6393" width="19.109375" style="2747" bestFit="1" customWidth="1"/>
    <col min="6394" max="6396" width="14.109375" style="2747" customWidth="1"/>
    <col min="6397" max="6641" width="9.44140625" style="2747"/>
    <col min="6642" max="6642" width="4.44140625" style="2747" customWidth="1"/>
    <col min="6643" max="6643" width="13.44140625" style="2747" bestFit="1" customWidth="1"/>
    <col min="6644" max="6644" width="14.44140625" style="2747" bestFit="1" customWidth="1"/>
    <col min="6645" max="6645" width="19.109375" style="2747" bestFit="1" customWidth="1"/>
    <col min="6646" max="6648" width="14.109375" style="2747" customWidth="1"/>
    <col min="6649" max="6649" width="19.109375" style="2747" bestFit="1" customWidth="1"/>
    <col min="6650" max="6652" width="14.109375" style="2747" customWidth="1"/>
    <col min="6653" max="6897" width="9.44140625" style="2747"/>
    <col min="6898" max="6898" width="4.44140625" style="2747" customWidth="1"/>
    <col min="6899" max="6899" width="13.44140625" style="2747" bestFit="1" customWidth="1"/>
    <col min="6900" max="6900" width="14.44140625" style="2747" bestFit="1" customWidth="1"/>
    <col min="6901" max="6901" width="19.109375" style="2747" bestFit="1" customWidth="1"/>
    <col min="6902" max="6904" width="14.109375" style="2747" customWidth="1"/>
    <col min="6905" max="6905" width="19.109375" style="2747" bestFit="1" customWidth="1"/>
    <col min="6906" max="6908" width="14.109375" style="2747" customWidth="1"/>
    <col min="6909" max="7153" width="9.44140625" style="2747"/>
    <col min="7154" max="7154" width="4.44140625" style="2747" customWidth="1"/>
    <col min="7155" max="7155" width="13.44140625" style="2747" bestFit="1" customWidth="1"/>
    <col min="7156" max="7156" width="14.44140625" style="2747" bestFit="1" customWidth="1"/>
    <col min="7157" max="7157" width="19.109375" style="2747" bestFit="1" customWidth="1"/>
    <col min="7158" max="7160" width="14.109375" style="2747" customWidth="1"/>
    <col min="7161" max="7161" width="19.109375" style="2747" bestFit="1" customWidth="1"/>
    <col min="7162" max="7164" width="14.109375" style="2747" customWidth="1"/>
    <col min="7165" max="7409" width="9.44140625" style="2747"/>
    <col min="7410" max="7410" width="4.44140625" style="2747" customWidth="1"/>
    <col min="7411" max="7411" width="13.44140625" style="2747" bestFit="1" customWidth="1"/>
    <col min="7412" max="7412" width="14.44140625" style="2747" bestFit="1" customWidth="1"/>
    <col min="7413" max="7413" width="19.109375" style="2747" bestFit="1" customWidth="1"/>
    <col min="7414" max="7416" width="14.109375" style="2747" customWidth="1"/>
    <col min="7417" max="7417" width="19.109375" style="2747" bestFit="1" customWidth="1"/>
    <col min="7418" max="7420" width="14.109375" style="2747" customWidth="1"/>
    <col min="7421" max="7665" width="9.44140625" style="2747"/>
    <col min="7666" max="7666" width="4.44140625" style="2747" customWidth="1"/>
    <col min="7667" max="7667" width="13.44140625" style="2747" bestFit="1" customWidth="1"/>
    <col min="7668" max="7668" width="14.44140625" style="2747" bestFit="1" customWidth="1"/>
    <col min="7669" max="7669" width="19.109375" style="2747" bestFit="1" customWidth="1"/>
    <col min="7670" max="7672" width="14.109375" style="2747" customWidth="1"/>
    <col min="7673" max="7673" width="19.109375" style="2747" bestFit="1" customWidth="1"/>
    <col min="7674" max="7676" width="14.109375" style="2747" customWidth="1"/>
    <col min="7677" max="7921" width="9.44140625" style="2747"/>
    <col min="7922" max="7922" width="4.44140625" style="2747" customWidth="1"/>
    <col min="7923" max="7923" width="13.44140625" style="2747" bestFit="1" customWidth="1"/>
    <col min="7924" max="7924" width="14.44140625" style="2747" bestFit="1" customWidth="1"/>
    <col min="7925" max="7925" width="19.109375" style="2747" bestFit="1" customWidth="1"/>
    <col min="7926" max="7928" width="14.109375" style="2747" customWidth="1"/>
    <col min="7929" max="7929" width="19.109375" style="2747" bestFit="1" customWidth="1"/>
    <col min="7930" max="7932" width="14.109375" style="2747" customWidth="1"/>
    <col min="7933" max="8177" width="9.44140625" style="2747"/>
    <col min="8178" max="8178" width="4.44140625" style="2747" customWidth="1"/>
    <col min="8179" max="8179" width="13.44140625" style="2747" bestFit="1" customWidth="1"/>
    <col min="8180" max="8180" width="14.44140625" style="2747" bestFit="1" customWidth="1"/>
    <col min="8181" max="8181" width="19.109375" style="2747" bestFit="1" customWidth="1"/>
    <col min="8182" max="8184" width="14.109375" style="2747" customWidth="1"/>
    <col min="8185" max="8185" width="19.109375" style="2747" bestFit="1" customWidth="1"/>
    <col min="8186" max="8188" width="14.109375" style="2747" customWidth="1"/>
    <col min="8189" max="8433" width="9.44140625" style="2747"/>
    <col min="8434" max="8434" width="4.44140625" style="2747" customWidth="1"/>
    <col min="8435" max="8435" width="13.44140625" style="2747" bestFit="1" customWidth="1"/>
    <col min="8436" max="8436" width="14.44140625" style="2747" bestFit="1" customWidth="1"/>
    <col min="8437" max="8437" width="19.109375" style="2747" bestFit="1" customWidth="1"/>
    <col min="8438" max="8440" width="14.109375" style="2747" customWidth="1"/>
    <col min="8441" max="8441" width="19.109375" style="2747" bestFit="1" customWidth="1"/>
    <col min="8442" max="8444" width="14.109375" style="2747" customWidth="1"/>
    <col min="8445" max="8689" width="9.44140625" style="2747"/>
    <col min="8690" max="8690" width="4.44140625" style="2747" customWidth="1"/>
    <col min="8691" max="8691" width="13.44140625" style="2747" bestFit="1" customWidth="1"/>
    <col min="8692" max="8692" width="14.44140625" style="2747" bestFit="1" customWidth="1"/>
    <col min="8693" max="8693" width="19.109375" style="2747" bestFit="1" customWidth="1"/>
    <col min="8694" max="8696" width="14.109375" style="2747" customWidth="1"/>
    <col min="8697" max="8697" width="19.109375" style="2747" bestFit="1" customWidth="1"/>
    <col min="8698" max="8700" width="14.109375" style="2747" customWidth="1"/>
    <col min="8701" max="8945" width="9.44140625" style="2747"/>
    <col min="8946" max="8946" width="4.44140625" style="2747" customWidth="1"/>
    <col min="8947" max="8947" width="13.44140625" style="2747" bestFit="1" customWidth="1"/>
    <col min="8948" max="8948" width="14.44140625" style="2747" bestFit="1" customWidth="1"/>
    <col min="8949" max="8949" width="19.109375" style="2747" bestFit="1" customWidth="1"/>
    <col min="8950" max="8952" width="14.109375" style="2747" customWidth="1"/>
    <col min="8953" max="8953" width="19.109375" style="2747" bestFit="1" customWidth="1"/>
    <col min="8954" max="8956" width="14.109375" style="2747" customWidth="1"/>
    <col min="8957" max="9201" width="9.44140625" style="2747"/>
    <col min="9202" max="9202" width="4.44140625" style="2747" customWidth="1"/>
    <col min="9203" max="9203" width="13.44140625" style="2747" bestFit="1" customWidth="1"/>
    <col min="9204" max="9204" width="14.44140625" style="2747" bestFit="1" customWidth="1"/>
    <col min="9205" max="9205" width="19.109375" style="2747" bestFit="1" customWidth="1"/>
    <col min="9206" max="9208" width="14.109375" style="2747" customWidth="1"/>
    <col min="9209" max="9209" width="19.109375" style="2747" bestFit="1" customWidth="1"/>
    <col min="9210" max="9212" width="14.109375" style="2747" customWidth="1"/>
    <col min="9213" max="9457" width="9.44140625" style="2747"/>
    <col min="9458" max="9458" width="4.44140625" style="2747" customWidth="1"/>
    <col min="9459" max="9459" width="13.44140625" style="2747" bestFit="1" customWidth="1"/>
    <col min="9460" max="9460" width="14.44140625" style="2747" bestFit="1" customWidth="1"/>
    <col min="9461" max="9461" width="19.109375" style="2747" bestFit="1" customWidth="1"/>
    <col min="9462" max="9464" width="14.109375" style="2747" customWidth="1"/>
    <col min="9465" max="9465" width="19.109375" style="2747" bestFit="1" customWidth="1"/>
    <col min="9466" max="9468" width="14.109375" style="2747" customWidth="1"/>
    <col min="9469" max="9713" width="9.44140625" style="2747"/>
    <col min="9714" max="9714" width="4.44140625" style="2747" customWidth="1"/>
    <col min="9715" max="9715" width="13.44140625" style="2747" bestFit="1" customWidth="1"/>
    <col min="9716" max="9716" width="14.44140625" style="2747" bestFit="1" customWidth="1"/>
    <col min="9717" max="9717" width="19.109375" style="2747" bestFit="1" customWidth="1"/>
    <col min="9718" max="9720" width="14.109375" style="2747" customWidth="1"/>
    <col min="9721" max="9721" width="19.109375" style="2747" bestFit="1" customWidth="1"/>
    <col min="9722" max="9724" width="14.109375" style="2747" customWidth="1"/>
    <col min="9725" max="9969" width="9.44140625" style="2747"/>
    <col min="9970" max="9970" width="4.44140625" style="2747" customWidth="1"/>
    <col min="9971" max="9971" width="13.44140625" style="2747" bestFit="1" customWidth="1"/>
    <col min="9972" max="9972" width="14.44140625" style="2747" bestFit="1" customWidth="1"/>
    <col min="9973" max="9973" width="19.109375" style="2747" bestFit="1" customWidth="1"/>
    <col min="9974" max="9976" width="14.109375" style="2747" customWidth="1"/>
    <col min="9977" max="9977" width="19.109375" style="2747" bestFit="1" customWidth="1"/>
    <col min="9978" max="9980" width="14.109375" style="2747" customWidth="1"/>
    <col min="9981" max="10225" width="9.44140625" style="2747"/>
    <col min="10226" max="10226" width="4.44140625" style="2747" customWidth="1"/>
    <col min="10227" max="10227" width="13.44140625" style="2747" bestFit="1" customWidth="1"/>
    <col min="10228" max="10228" width="14.44140625" style="2747" bestFit="1" customWidth="1"/>
    <col min="10229" max="10229" width="19.109375" style="2747" bestFit="1" customWidth="1"/>
    <col min="10230" max="10232" width="14.109375" style="2747" customWidth="1"/>
    <col min="10233" max="10233" width="19.109375" style="2747" bestFit="1" customWidth="1"/>
    <col min="10234" max="10236" width="14.109375" style="2747" customWidth="1"/>
    <col min="10237" max="10481" width="9.44140625" style="2747"/>
    <col min="10482" max="10482" width="4.44140625" style="2747" customWidth="1"/>
    <col min="10483" max="10483" width="13.44140625" style="2747" bestFit="1" customWidth="1"/>
    <col min="10484" max="10484" width="14.44140625" style="2747" bestFit="1" customWidth="1"/>
    <col min="10485" max="10485" width="19.109375" style="2747" bestFit="1" customWidth="1"/>
    <col min="10486" max="10488" width="14.109375" style="2747" customWidth="1"/>
    <col min="10489" max="10489" width="19.109375" style="2747" bestFit="1" customWidth="1"/>
    <col min="10490" max="10492" width="14.109375" style="2747" customWidth="1"/>
    <col min="10493" max="10737" width="9.44140625" style="2747"/>
    <col min="10738" max="10738" width="4.44140625" style="2747" customWidth="1"/>
    <col min="10739" max="10739" width="13.44140625" style="2747" bestFit="1" customWidth="1"/>
    <col min="10740" max="10740" width="14.44140625" style="2747" bestFit="1" customWidth="1"/>
    <col min="10741" max="10741" width="19.109375" style="2747" bestFit="1" customWidth="1"/>
    <col min="10742" max="10744" width="14.109375" style="2747" customWidth="1"/>
    <col min="10745" max="10745" width="19.109375" style="2747" bestFit="1" customWidth="1"/>
    <col min="10746" max="10748" width="14.109375" style="2747" customWidth="1"/>
    <col min="10749" max="10993" width="9.44140625" style="2747"/>
    <col min="10994" max="10994" width="4.44140625" style="2747" customWidth="1"/>
    <col min="10995" max="10995" width="13.44140625" style="2747" bestFit="1" customWidth="1"/>
    <col min="10996" max="10996" width="14.44140625" style="2747" bestFit="1" customWidth="1"/>
    <col min="10997" max="10997" width="19.109375" style="2747" bestFit="1" customWidth="1"/>
    <col min="10998" max="11000" width="14.109375" style="2747" customWidth="1"/>
    <col min="11001" max="11001" width="19.109375" style="2747" bestFit="1" customWidth="1"/>
    <col min="11002" max="11004" width="14.109375" style="2747" customWidth="1"/>
    <col min="11005" max="11249" width="9.44140625" style="2747"/>
    <col min="11250" max="11250" width="4.44140625" style="2747" customWidth="1"/>
    <col min="11251" max="11251" width="13.44140625" style="2747" bestFit="1" customWidth="1"/>
    <col min="11252" max="11252" width="14.44140625" style="2747" bestFit="1" customWidth="1"/>
    <col min="11253" max="11253" width="19.109375" style="2747" bestFit="1" customWidth="1"/>
    <col min="11254" max="11256" width="14.109375" style="2747" customWidth="1"/>
    <col min="11257" max="11257" width="19.109375" style="2747" bestFit="1" customWidth="1"/>
    <col min="11258" max="11260" width="14.109375" style="2747" customWidth="1"/>
    <col min="11261" max="11505" width="9.44140625" style="2747"/>
    <col min="11506" max="11506" width="4.44140625" style="2747" customWidth="1"/>
    <col min="11507" max="11507" width="13.44140625" style="2747" bestFit="1" customWidth="1"/>
    <col min="11508" max="11508" width="14.44140625" style="2747" bestFit="1" customWidth="1"/>
    <col min="11509" max="11509" width="19.109375" style="2747" bestFit="1" customWidth="1"/>
    <col min="11510" max="11512" width="14.109375" style="2747" customWidth="1"/>
    <col min="11513" max="11513" width="19.109375" style="2747" bestFit="1" customWidth="1"/>
    <col min="11514" max="11516" width="14.109375" style="2747" customWidth="1"/>
    <col min="11517" max="11761" width="9.44140625" style="2747"/>
    <col min="11762" max="11762" width="4.44140625" style="2747" customWidth="1"/>
    <col min="11763" max="11763" width="13.44140625" style="2747" bestFit="1" customWidth="1"/>
    <col min="11764" max="11764" width="14.44140625" style="2747" bestFit="1" customWidth="1"/>
    <col min="11765" max="11765" width="19.109375" style="2747" bestFit="1" customWidth="1"/>
    <col min="11766" max="11768" width="14.109375" style="2747" customWidth="1"/>
    <col min="11769" max="11769" width="19.109375" style="2747" bestFit="1" customWidth="1"/>
    <col min="11770" max="11772" width="14.109375" style="2747" customWidth="1"/>
    <col min="11773" max="12017" width="9.44140625" style="2747"/>
    <col min="12018" max="12018" width="4.44140625" style="2747" customWidth="1"/>
    <col min="12019" max="12019" width="13.44140625" style="2747" bestFit="1" customWidth="1"/>
    <col min="12020" max="12020" width="14.44140625" style="2747" bestFit="1" customWidth="1"/>
    <col min="12021" max="12021" width="19.109375" style="2747" bestFit="1" customWidth="1"/>
    <col min="12022" max="12024" width="14.109375" style="2747" customWidth="1"/>
    <col min="12025" max="12025" width="19.109375" style="2747" bestFit="1" customWidth="1"/>
    <col min="12026" max="12028" width="14.109375" style="2747" customWidth="1"/>
    <col min="12029" max="12273" width="9.44140625" style="2747"/>
    <col min="12274" max="12274" width="4.44140625" style="2747" customWidth="1"/>
    <col min="12275" max="12275" width="13.44140625" style="2747" bestFit="1" customWidth="1"/>
    <col min="12276" max="12276" width="14.44140625" style="2747" bestFit="1" customWidth="1"/>
    <col min="12277" max="12277" width="19.109375" style="2747" bestFit="1" customWidth="1"/>
    <col min="12278" max="12280" width="14.109375" style="2747" customWidth="1"/>
    <col min="12281" max="12281" width="19.109375" style="2747" bestFit="1" customWidth="1"/>
    <col min="12282" max="12284" width="14.109375" style="2747" customWidth="1"/>
    <col min="12285" max="12529" width="9.44140625" style="2747"/>
    <col min="12530" max="12530" width="4.44140625" style="2747" customWidth="1"/>
    <col min="12531" max="12531" width="13.44140625" style="2747" bestFit="1" customWidth="1"/>
    <col min="12532" max="12532" width="14.44140625" style="2747" bestFit="1" customWidth="1"/>
    <col min="12533" max="12533" width="19.109375" style="2747" bestFit="1" customWidth="1"/>
    <col min="12534" max="12536" width="14.109375" style="2747" customWidth="1"/>
    <col min="12537" max="12537" width="19.109375" style="2747" bestFit="1" customWidth="1"/>
    <col min="12538" max="12540" width="14.109375" style="2747" customWidth="1"/>
    <col min="12541" max="12785" width="9.44140625" style="2747"/>
    <col min="12786" max="12786" width="4.44140625" style="2747" customWidth="1"/>
    <col min="12787" max="12787" width="13.44140625" style="2747" bestFit="1" customWidth="1"/>
    <col min="12788" max="12788" width="14.44140625" style="2747" bestFit="1" customWidth="1"/>
    <col min="12789" max="12789" width="19.109375" style="2747" bestFit="1" customWidth="1"/>
    <col min="12790" max="12792" width="14.109375" style="2747" customWidth="1"/>
    <col min="12793" max="12793" width="19.109375" style="2747" bestFit="1" customWidth="1"/>
    <col min="12794" max="12796" width="14.109375" style="2747" customWidth="1"/>
    <col min="12797" max="13041" width="9.44140625" style="2747"/>
    <col min="13042" max="13042" width="4.44140625" style="2747" customWidth="1"/>
    <col min="13043" max="13043" width="13.44140625" style="2747" bestFit="1" customWidth="1"/>
    <col min="13044" max="13044" width="14.44140625" style="2747" bestFit="1" customWidth="1"/>
    <col min="13045" max="13045" width="19.109375" style="2747" bestFit="1" customWidth="1"/>
    <col min="13046" max="13048" width="14.109375" style="2747" customWidth="1"/>
    <col min="13049" max="13049" width="19.109375" style="2747" bestFit="1" customWidth="1"/>
    <col min="13050" max="13052" width="14.109375" style="2747" customWidth="1"/>
    <col min="13053" max="13297" width="9.44140625" style="2747"/>
    <col min="13298" max="13298" width="4.44140625" style="2747" customWidth="1"/>
    <col min="13299" max="13299" width="13.44140625" style="2747" bestFit="1" customWidth="1"/>
    <col min="13300" max="13300" width="14.44140625" style="2747" bestFit="1" customWidth="1"/>
    <col min="13301" max="13301" width="19.109375" style="2747" bestFit="1" customWidth="1"/>
    <col min="13302" max="13304" width="14.109375" style="2747" customWidth="1"/>
    <col min="13305" max="13305" width="19.109375" style="2747" bestFit="1" customWidth="1"/>
    <col min="13306" max="13308" width="14.109375" style="2747" customWidth="1"/>
    <col min="13309" max="13553" width="9.44140625" style="2747"/>
    <col min="13554" max="13554" width="4.44140625" style="2747" customWidth="1"/>
    <col min="13555" max="13555" width="13.44140625" style="2747" bestFit="1" customWidth="1"/>
    <col min="13556" max="13556" width="14.44140625" style="2747" bestFit="1" customWidth="1"/>
    <col min="13557" max="13557" width="19.109375" style="2747" bestFit="1" customWidth="1"/>
    <col min="13558" max="13560" width="14.109375" style="2747" customWidth="1"/>
    <col min="13561" max="13561" width="19.109375" style="2747" bestFit="1" customWidth="1"/>
    <col min="13562" max="13564" width="14.109375" style="2747" customWidth="1"/>
    <col min="13565" max="13809" width="9.44140625" style="2747"/>
    <col min="13810" max="13810" width="4.44140625" style="2747" customWidth="1"/>
    <col min="13811" max="13811" width="13.44140625" style="2747" bestFit="1" customWidth="1"/>
    <col min="13812" max="13812" width="14.44140625" style="2747" bestFit="1" customWidth="1"/>
    <col min="13813" max="13813" width="19.109375" style="2747" bestFit="1" customWidth="1"/>
    <col min="13814" max="13816" width="14.109375" style="2747" customWidth="1"/>
    <col min="13817" max="13817" width="19.109375" style="2747" bestFit="1" customWidth="1"/>
    <col min="13818" max="13820" width="14.109375" style="2747" customWidth="1"/>
    <col min="13821" max="14065" width="9.44140625" style="2747"/>
    <col min="14066" max="14066" width="4.44140625" style="2747" customWidth="1"/>
    <col min="14067" max="14067" width="13.44140625" style="2747" bestFit="1" customWidth="1"/>
    <col min="14068" max="14068" width="14.44140625" style="2747" bestFit="1" customWidth="1"/>
    <col min="14069" max="14069" width="19.109375" style="2747" bestFit="1" customWidth="1"/>
    <col min="14070" max="14072" width="14.109375" style="2747" customWidth="1"/>
    <col min="14073" max="14073" width="19.109375" style="2747" bestFit="1" customWidth="1"/>
    <col min="14074" max="14076" width="14.109375" style="2747" customWidth="1"/>
    <col min="14077" max="14321" width="9.44140625" style="2747"/>
    <col min="14322" max="14322" width="4.44140625" style="2747" customWidth="1"/>
    <col min="14323" max="14323" width="13.44140625" style="2747" bestFit="1" customWidth="1"/>
    <col min="14324" max="14324" width="14.44140625" style="2747" bestFit="1" customWidth="1"/>
    <col min="14325" max="14325" width="19.109375" style="2747" bestFit="1" customWidth="1"/>
    <col min="14326" max="14328" width="14.109375" style="2747" customWidth="1"/>
    <col min="14329" max="14329" width="19.109375" style="2747" bestFit="1" customWidth="1"/>
    <col min="14330" max="14332" width="14.109375" style="2747" customWidth="1"/>
    <col min="14333" max="14577" width="9.44140625" style="2747"/>
    <col min="14578" max="14578" width="4.44140625" style="2747" customWidth="1"/>
    <col min="14579" max="14579" width="13.44140625" style="2747" bestFit="1" customWidth="1"/>
    <col min="14580" max="14580" width="14.44140625" style="2747" bestFit="1" customWidth="1"/>
    <col min="14581" max="14581" width="19.109375" style="2747" bestFit="1" customWidth="1"/>
    <col min="14582" max="14584" width="14.109375" style="2747" customWidth="1"/>
    <col min="14585" max="14585" width="19.109375" style="2747" bestFit="1" customWidth="1"/>
    <col min="14586" max="14588" width="14.109375" style="2747" customWidth="1"/>
    <col min="14589" max="14833" width="9.44140625" style="2747"/>
    <col min="14834" max="14834" width="4.44140625" style="2747" customWidth="1"/>
    <col min="14835" max="14835" width="13.44140625" style="2747" bestFit="1" customWidth="1"/>
    <col min="14836" max="14836" width="14.44140625" style="2747" bestFit="1" customWidth="1"/>
    <col min="14837" max="14837" width="19.109375" style="2747" bestFit="1" customWidth="1"/>
    <col min="14838" max="14840" width="14.109375" style="2747" customWidth="1"/>
    <col min="14841" max="14841" width="19.109375" style="2747" bestFit="1" customWidth="1"/>
    <col min="14842" max="14844" width="14.109375" style="2747" customWidth="1"/>
    <col min="14845" max="15089" width="9.44140625" style="2747"/>
    <col min="15090" max="15090" width="4.44140625" style="2747" customWidth="1"/>
    <col min="15091" max="15091" width="13.44140625" style="2747" bestFit="1" customWidth="1"/>
    <col min="15092" max="15092" width="14.44140625" style="2747" bestFit="1" customWidth="1"/>
    <col min="15093" max="15093" width="19.109375" style="2747" bestFit="1" customWidth="1"/>
    <col min="15094" max="15096" width="14.109375" style="2747" customWidth="1"/>
    <col min="15097" max="15097" width="19.109375" style="2747" bestFit="1" customWidth="1"/>
    <col min="15098" max="15100" width="14.109375" style="2747" customWidth="1"/>
    <col min="15101" max="15345" width="9.44140625" style="2747"/>
    <col min="15346" max="15346" width="4.44140625" style="2747" customWidth="1"/>
    <col min="15347" max="15347" width="13.44140625" style="2747" bestFit="1" customWidth="1"/>
    <col min="15348" max="15348" width="14.44140625" style="2747" bestFit="1" customWidth="1"/>
    <col min="15349" max="15349" width="19.109375" style="2747" bestFit="1" customWidth="1"/>
    <col min="15350" max="15352" width="14.109375" style="2747" customWidth="1"/>
    <col min="15353" max="15353" width="19.109375" style="2747" bestFit="1" customWidth="1"/>
    <col min="15354" max="15356" width="14.109375" style="2747" customWidth="1"/>
    <col min="15357" max="15601" width="9.44140625" style="2747"/>
    <col min="15602" max="15602" width="4.44140625" style="2747" customWidth="1"/>
    <col min="15603" max="15603" width="13.44140625" style="2747" bestFit="1" customWidth="1"/>
    <col min="15604" max="15604" width="14.44140625" style="2747" bestFit="1" customWidth="1"/>
    <col min="15605" max="15605" width="19.109375" style="2747" bestFit="1" customWidth="1"/>
    <col min="15606" max="15608" width="14.109375" style="2747" customWidth="1"/>
    <col min="15609" max="15609" width="19.109375" style="2747" bestFit="1" customWidth="1"/>
    <col min="15610" max="15612" width="14.109375" style="2747" customWidth="1"/>
    <col min="15613" max="15857" width="9.44140625" style="2747"/>
    <col min="15858" max="15858" width="4.44140625" style="2747" customWidth="1"/>
    <col min="15859" max="15859" width="13.44140625" style="2747" bestFit="1" customWidth="1"/>
    <col min="15860" max="15860" width="14.44140625" style="2747" bestFit="1" customWidth="1"/>
    <col min="15861" max="15861" width="19.109375" style="2747" bestFit="1" customWidth="1"/>
    <col min="15862" max="15864" width="14.109375" style="2747" customWidth="1"/>
    <col min="15865" max="15865" width="19.109375" style="2747" bestFit="1" customWidth="1"/>
    <col min="15866" max="15868" width="14.109375" style="2747" customWidth="1"/>
    <col min="15869" max="16113" width="9.44140625" style="2747"/>
    <col min="16114" max="16114" width="4.44140625" style="2747" customWidth="1"/>
    <col min="16115" max="16115" width="13.44140625" style="2747" bestFit="1" customWidth="1"/>
    <col min="16116" max="16116" width="14.44140625" style="2747" bestFit="1" customWidth="1"/>
    <col min="16117" max="16117" width="19.109375" style="2747" bestFit="1" customWidth="1"/>
    <col min="16118" max="16120" width="14.109375" style="2747" customWidth="1"/>
    <col min="16121" max="16121" width="19.109375" style="2747" bestFit="1" customWidth="1"/>
    <col min="16122" max="16124" width="14.109375" style="2747" customWidth="1"/>
    <col min="16125" max="16384" width="9.44140625" style="2747"/>
  </cols>
  <sheetData>
    <row r="1" spans="2:18">
      <c r="B1" s="3692" t="s">
        <v>1999</v>
      </c>
      <c r="C1" s="3692"/>
      <c r="D1" s="3692"/>
      <c r="E1" s="3692"/>
      <c r="F1" s="3692"/>
      <c r="G1" s="3692"/>
      <c r="H1" s="3692"/>
      <c r="I1" s="3692"/>
      <c r="J1" s="3692"/>
      <c r="K1" s="3692"/>
    </row>
    <row r="2" spans="2:18" ht="16.2" thickBot="1">
      <c r="B2" s="3693" t="s">
        <v>484</v>
      </c>
      <c r="C2" s="3693"/>
      <c r="D2" s="3693"/>
      <c r="E2" s="3693"/>
      <c r="F2" s="3693"/>
      <c r="G2" s="3693"/>
      <c r="H2" s="3693"/>
      <c r="I2" s="3693"/>
      <c r="J2" s="3693"/>
      <c r="K2" s="3693"/>
    </row>
    <row r="3" spans="2:18" s="2777" customFormat="1" ht="20.25" customHeight="1" thickTop="1">
      <c r="B3" s="3694" t="s">
        <v>320</v>
      </c>
      <c r="C3" s="3696" t="s">
        <v>319</v>
      </c>
      <c r="D3" s="3698" t="s">
        <v>344</v>
      </c>
      <c r="E3" s="3698"/>
      <c r="F3" s="3698"/>
      <c r="G3" s="3698"/>
      <c r="H3" s="3698" t="s">
        <v>1998</v>
      </c>
      <c r="I3" s="3698"/>
      <c r="J3" s="3698"/>
      <c r="K3" s="3699"/>
    </row>
    <row r="4" spans="2:18" s="2777" customFormat="1" ht="47.1" customHeight="1">
      <c r="B4" s="3695"/>
      <c r="C4" s="3697"/>
      <c r="D4" s="2779" t="s">
        <v>1996</v>
      </c>
      <c r="E4" s="2779" t="s">
        <v>1995</v>
      </c>
      <c r="F4" s="2779" t="s">
        <v>1997</v>
      </c>
      <c r="G4" s="2779" t="s">
        <v>1777</v>
      </c>
      <c r="H4" s="2779" t="s">
        <v>1996</v>
      </c>
      <c r="I4" s="2779" t="s">
        <v>1995</v>
      </c>
      <c r="J4" s="2779" t="s">
        <v>1994</v>
      </c>
      <c r="K4" s="2778" t="s">
        <v>1777</v>
      </c>
    </row>
    <row r="5" spans="2:18" ht="21.75" customHeight="1">
      <c r="B5" s="2776" t="s">
        <v>307</v>
      </c>
      <c r="C5" s="2775" t="s">
        <v>306</v>
      </c>
      <c r="D5" s="2774">
        <v>-644.19999999999982</v>
      </c>
      <c r="E5" s="2774">
        <v>-120.3</v>
      </c>
      <c r="F5" s="2774">
        <v>422.4</v>
      </c>
      <c r="G5" s="2774"/>
      <c r="H5" s="2773">
        <v>-3.8875143322672128</v>
      </c>
      <c r="I5" s="2773">
        <v>-0.7259670508720053</v>
      </c>
      <c r="J5" s="2773">
        <v>2.5490314404682879</v>
      </c>
      <c r="K5" s="2772"/>
      <c r="M5" s="2749"/>
      <c r="N5" s="2749"/>
      <c r="O5" s="2749"/>
      <c r="P5" s="2749"/>
      <c r="Q5" s="2749"/>
      <c r="R5" s="2749"/>
    </row>
    <row r="6" spans="2:18" ht="21.75" customHeight="1">
      <c r="B6" s="2768" t="s">
        <v>305</v>
      </c>
      <c r="C6" s="2767" t="s">
        <v>304</v>
      </c>
      <c r="D6" s="2997">
        <v>-528.59999999999991</v>
      </c>
      <c r="E6" s="2766">
        <v>60</v>
      </c>
      <c r="F6" s="2997">
        <v>358.2</v>
      </c>
      <c r="G6" s="2771"/>
      <c r="H6" s="2765">
        <v>-3.038978958261469</v>
      </c>
      <c r="I6" s="2765">
        <v>0.34494653328734048</v>
      </c>
      <c r="J6" s="2765">
        <v>2.0593308037254223</v>
      </c>
      <c r="K6" s="2769"/>
      <c r="M6" s="2749"/>
      <c r="N6" s="2749"/>
      <c r="O6" s="2749"/>
    </row>
    <row r="7" spans="2:18" ht="21.75" customHeight="1">
      <c r="B7" s="2768" t="s">
        <v>303</v>
      </c>
      <c r="C7" s="2767" t="s">
        <v>302</v>
      </c>
      <c r="D7" s="2766">
        <v>-363.20000000000027</v>
      </c>
      <c r="E7" s="2766">
        <v>254.7</v>
      </c>
      <c r="F7" s="2766">
        <v>310.8</v>
      </c>
      <c r="G7" s="2766"/>
      <c r="H7" s="2765">
        <v>-2.1018518518518534</v>
      </c>
      <c r="I7" s="2765">
        <v>1.4739583333333299</v>
      </c>
      <c r="J7" s="2765">
        <v>1.7986111111111112</v>
      </c>
      <c r="K7" s="2769"/>
      <c r="M7" s="2749"/>
      <c r="N7" s="2749"/>
      <c r="O7" s="2749"/>
    </row>
    <row r="8" spans="2:18" ht="21.75" customHeight="1">
      <c r="B8" s="2768" t="s">
        <v>301</v>
      </c>
      <c r="C8" s="2767" t="s">
        <v>300</v>
      </c>
      <c r="D8" s="2766">
        <v>-879</v>
      </c>
      <c r="E8" s="2766">
        <v>-291.5</v>
      </c>
      <c r="F8" s="2766">
        <v>10.8</v>
      </c>
      <c r="G8" s="2766"/>
      <c r="H8" s="2765">
        <v>-4.454692884654369</v>
      </c>
      <c r="I8" s="2765">
        <v>-1.4772957632272452</v>
      </c>
      <c r="J8" s="2765">
        <v>5.4733427934319887E-2</v>
      </c>
      <c r="K8" s="2769"/>
      <c r="M8" s="2749"/>
      <c r="N8" s="2749"/>
      <c r="O8" s="2749"/>
    </row>
    <row r="9" spans="2:18" ht="21.75" customHeight="1">
      <c r="B9" s="2768" t="s">
        <v>299</v>
      </c>
      <c r="C9" s="2767" t="s">
        <v>298</v>
      </c>
      <c r="D9" s="2766">
        <v>-830.20000000000027</v>
      </c>
      <c r="E9" s="2766">
        <v>39.4</v>
      </c>
      <c r="F9" s="2766">
        <v>583.4</v>
      </c>
      <c r="G9" s="2766"/>
      <c r="H9" s="2765">
        <v>-3.7371145622327266</v>
      </c>
      <c r="I9" s="2765">
        <v>0.17735764123340086</v>
      </c>
      <c r="J9" s="2765">
        <v>2.6261534998874634</v>
      </c>
      <c r="K9" s="2769"/>
      <c r="M9" s="2749"/>
      <c r="N9" s="2749"/>
      <c r="O9" s="2749"/>
    </row>
    <row r="10" spans="2:18" ht="21.75" customHeight="1">
      <c r="B10" s="2768" t="s">
        <v>297</v>
      </c>
      <c r="C10" s="2767" t="s">
        <v>296</v>
      </c>
      <c r="D10" s="2766">
        <v>-1529.8000000000002</v>
      </c>
      <c r="E10" s="2766">
        <v>-341.6</v>
      </c>
      <c r="F10" s="2766">
        <v>26.400000000000091</v>
      </c>
      <c r="G10" s="2766"/>
      <c r="H10" s="2765">
        <v>-6.5513254250353317</v>
      </c>
      <c r="I10" s="2765">
        <v>-1.4628923814825918</v>
      </c>
      <c r="J10" s="2765">
        <v>0.11305725664853793</v>
      </c>
      <c r="K10" s="2769"/>
      <c r="M10" s="2749"/>
      <c r="N10" s="2749"/>
      <c r="O10" s="2749"/>
    </row>
    <row r="11" spans="2:18" ht="21.75" customHeight="1">
      <c r="B11" s="2768" t="s">
        <v>1993</v>
      </c>
      <c r="C11" s="2767" t="s">
        <v>294</v>
      </c>
      <c r="D11" s="2766">
        <v>-1713.1999999999998</v>
      </c>
      <c r="E11" s="2766">
        <v>-295.7</v>
      </c>
      <c r="F11" s="2766">
        <v>194</v>
      </c>
      <c r="G11" s="2766"/>
      <c r="H11" s="2765">
        <v>-6.273849196176803</v>
      </c>
      <c r="I11" s="2765">
        <v>-1.0828725235287655</v>
      </c>
      <c r="J11" s="2765">
        <v>0.71044054638004905</v>
      </c>
      <c r="K11" s="2769"/>
      <c r="M11" s="2749"/>
      <c r="N11" s="2749"/>
      <c r="O11" s="2749"/>
    </row>
    <row r="12" spans="2:18" ht="21.75" customHeight="1">
      <c r="B12" s="2768" t="s">
        <v>293</v>
      </c>
      <c r="C12" s="2767" t="s">
        <v>292</v>
      </c>
      <c r="D12" s="2766">
        <v>-2074</v>
      </c>
      <c r="E12" s="2766">
        <v>-392.3</v>
      </c>
      <c r="F12" s="2766">
        <v>501.5</v>
      </c>
      <c r="G12" s="2766"/>
      <c r="H12" s="2765">
        <v>-6.6929133858267722</v>
      </c>
      <c r="I12" s="2765">
        <v>-1.2659739253904738</v>
      </c>
      <c r="J12" s="2765">
        <v>1.6183684006712278</v>
      </c>
      <c r="K12" s="2769"/>
      <c r="M12" s="2749"/>
      <c r="N12" s="2749"/>
      <c r="O12" s="2749"/>
    </row>
    <row r="13" spans="2:18" ht="21.75" customHeight="1">
      <c r="B13" s="2768" t="s">
        <v>291</v>
      </c>
      <c r="C13" s="2767" t="s">
        <v>290</v>
      </c>
      <c r="D13" s="2766">
        <v>-3562.0999999999995</v>
      </c>
      <c r="E13" s="2766">
        <v>-1671.4</v>
      </c>
      <c r="F13" s="2766">
        <v>-675</v>
      </c>
      <c r="G13" s="2766"/>
      <c r="H13" s="2765">
        <v>-10.550931548236129</v>
      </c>
      <c r="I13" s="2765">
        <v>-4.9506827404401532</v>
      </c>
      <c r="J13" s="2765">
        <v>-1.9993483605343445</v>
      </c>
      <c r="K13" s="2769"/>
      <c r="M13" s="2749"/>
      <c r="N13" s="2749"/>
      <c r="O13" s="2749"/>
    </row>
    <row r="14" spans="2:18" ht="21.75" customHeight="1">
      <c r="B14" s="2768" t="s">
        <v>289</v>
      </c>
      <c r="C14" s="2767" t="s">
        <v>288</v>
      </c>
      <c r="D14" s="2766">
        <v>-3416.8</v>
      </c>
      <c r="E14" s="2766">
        <v>-1343.4</v>
      </c>
      <c r="F14" s="2766">
        <v>-126</v>
      </c>
      <c r="G14" s="2766"/>
      <c r="H14" s="2765">
        <v>-8.6742828128966742</v>
      </c>
      <c r="I14" s="2765">
        <v>-3.4105102817974111</v>
      </c>
      <c r="J14" s="2765">
        <v>-0.31987814166031991</v>
      </c>
      <c r="K14" s="2769"/>
      <c r="M14" s="2749"/>
      <c r="N14" s="2749"/>
      <c r="O14" s="2749"/>
    </row>
    <row r="15" spans="2:18" ht="21.75" customHeight="1">
      <c r="B15" s="2768" t="s">
        <v>287</v>
      </c>
      <c r="C15" s="2767" t="s">
        <v>286</v>
      </c>
      <c r="D15" s="2766">
        <v>-3942.7</v>
      </c>
      <c r="E15" s="2766">
        <v>-1849</v>
      </c>
      <c r="F15" s="2766">
        <v>-866</v>
      </c>
      <c r="G15" s="2766"/>
      <c r="H15" s="2765">
        <v>-8.4630905617446928</v>
      </c>
      <c r="I15" s="2765">
        <v>-3.9689183677850042</v>
      </c>
      <c r="J15" s="2765">
        <v>-1.8588876725266705</v>
      </c>
      <c r="K15" s="2769"/>
      <c r="M15" s="2749"/>
      <c r="N15" s="2749"/>
      <c r="O15" s="2749"/>
    </row>
    <row r="16" spans="2:18" ht="21.75" customHeight="1">
      <c r="B16" s="2768" t="s">
        <v>285</v>
      </c>
      <c r="C16" s="2767" t="s">
        <v>284</v>
      </c>
      <c r="D16" s="2766">
        <v>-4711.7999999999993</v>
      </c>
      <c r="E16" s="2766">
        <v>-2470.9</v>
      </c>
      <c r="F16" s="2766">
        <v>563</v>
      </c>
      <c r="G16" s="2766"/>
      <c r="H16" s="2765">
        <v>-8.4540854774464407</v>
      </c>
      <c r="I16" s="2765">
        <v>-4.4333799834930208</v>
      </c>
      <c r="J16" s="2765">
        <v>1.0101553809164963</v>
      </c>
      <c r="K16" s="2769"/>
      <c r="M16" s="2749"/>
      <c r="N16" s="2749"/>
      <c r="O16" s="2749"/>
    </row>
    <row r="17" spans="2:15" ht="21.75" customHeight="1">
      <c r="B17" s="2768" t="s">
        <v>283</v>
      </c>
      <c r="C17" s="2767" t="s">
        <v>282</v>
      </c>
      <c r="D17" s="2766">
        <v>-5596.699999999998</v>
      </c>
      <c r="E17" s="2766">
        <v>-2904.4</v>
      </c>
      <c r="F17" s="2766">
        <v>376.5</v>
      </c>
      <c r="G17" s="2766"/>
      <c r="H17" s="2765">
        <v>-8.7634661154954241</v>
      </c>
      <c r="I17" s="2765">
        <v>-4.5477890517349371</v>
      </c>
      <c r="J17" s="2765">
        <v>0.58953400977076287</v>
      </c>
      <c r="K17" s="2769"/>
      <c r="M17" s="2749"/>
      <c r="N17" s="2749"/>
      <c r="O17" s="2749"/>
    </row>
    <row r="18" spans="2:15" ht="21.75" customHeight="1">
      <c r="B18" s="2768" t="s">
        <v>281</v>
      </c>
      <c r="C18" s="2767" t="s">
        <v>280</v>
      </c>
      <c r="D18" s="2766">
        <v>-7553.7999999999993</v>
      </c>
      <c r="E18" s="2766">
        <v>-4575.1000000000004</v>
      </c>
      <c r="F18" s="2766">
        <v>2273</v>
      </c>
      <c r="G18" s="2766"/>
      <c r="H18" s="2765">
        <v>-9.8221205107533862</v>
      </c>
      <c r="I18" s="2765">
        <v>-5.9489506670480852</v>
      </c>
      <c r="J18" s="2765">
        <v>2.9555561334616285</v>
      </c>
      <c r="K18" s="2769"/>
      <c r="M18" s="2749"/>
      <c r="N18" s="2749"/>
      <c r="O18" s="2749"/>
    </row>
    <row r="19" spans="2:15" ht="21.75" customHeight="1">
      <c r="B19" s="2768" t="s">
        <v>1992</v>
      </c>
      <c r="C19" s="2767" t="s">
        <v>278</v>
      </c>
      <c r="D19" s="2766">
        <v>-9096.2000000000007</v>
      </c>
      <c r="E19" s="2766">
        <v>-6334.8</v>
      </c>
      <c r="F19" s="2766">
        <v>75.900000000000006</v>
      </c>
      <c r="G19" s="2766"/>
      <c r="H19" s="2765">
        <v>-10.189537358575111</v>
      </c>
      <c r="I19" s="2765">
        <v>-7.0962249355886646</v>
      </c>
      <c r="J19" s="2765">
        <v>8.5022964041671339E-2</v>
      </c>
      <c r="K19" s="2769"/>
      <c r="M19" s="2749"/>
      <c r="N19" s="2749"/>
      <c r="O19" s="2749"/>
    </row>
    <row r="20" spans="2:15" ht="21.75" customHeight="1">
      <c r="B20" s="2768" t="s">
        <v>277</v>
      </c>
      <c r="C20" s="2767" t="s">
        <v>276</v>
      </c>
      <c r="D20" s="2766">
        <v>-10433.699999999999</v>
      </c>
      <c r="E20" s="2766">
        <v>-7643.6</v>
      </c>
      <c r="F20" s="2766">
        <v>2649.6</v>
      </c>
      <c r="G20" s="2766"/>
      <c r="H20" s="2765">
        <v>-10.08905778602924</v>
      </c>
      <c r="I20" s="2765">
        <v>-7.3911193625744565</v>
      </c>
      <c r="J20" s="2765">
        <v>2.5620793687630536</v>
      </c>
      <c r="K20" s="2769"/>
      <c r="M20" s="2749"/>
      <c r="N20" s="2749"/>
      <c r="O20" s="2749"/>
    </row>
    <row r="21" spans="2:15" ht="21.75" customHeight="1">
      <c r="B21" s="2768" t="s">
        <v>275</v>
      </c>
      <c r="C21" s="2767" t="s">
        <v>274</v>
      </c>
      <c r="D21" s="2766">
        <v>-13160.900000000001</v>
      </c>
      <c r="E21" s="2766">
        <v>-9499.7000000000007</v>
      </c>
      <c r="F21" s="2766">
        <v>4132.2</v>
      </c>
      <c r="G21" s="2766"/>
      <c r="H21" s="2765">
        <v>-10.933704411398191</v>
      </c>
      <c r="I21" s="2765">
        <v>-7.8920827448699855</v>
      </c>
      <c r="J21" s="2765">
        <v>3.4329151782005485</v>
      </c>
      <c r="K21" s="2769"/>
      <c r="M21" s="2749"/>
      <c r="N21" s="2749"/>
      <c r="O21" s="2749"/>
    </row>
    <row r="22" spans="2:15" ht="21.75" customHeight="1">
      <c r="B22" s="2768" t="s">
        <v>273</v>
      </c>
      <c r="C22" s="2767" t="s">
        <v>272</v>
      </c>
      <c r="D22" s="2766">
        <v>-14368.3</v>
      </c>
      <c r="E22" s="2766">
        <v>-10074.000000000004</v>
      </c>
      <c r="F22" s="2766">
        <v>3394.4</v>
      </c>
      <c r="G22" s="2766"/>
      <c r="H22" s="2765">
        <v>-9.6117388134085235</v>
      </c>
      <c r="I22" s="2765">
        <v>-6.7390475425956806</v>
      </c>
      <c r="J22" s="2765">
        <v>2.2706991243385715</v>
      </c>
      <c r="K22" s="2769"/>
      <c r="M22" s="2749"/>
      <c r="N22" s="2749"/>
      <c r="O22" s="2749"/>
    </row>
    <row r="23" spans="2:15" ht="21.75" customHeight="1">
      <c r="B23" s="2768" t="s">
        <v>271</v>
      </c>
      <c r="C23" s="2767" t="s">
        <v>270</v>
      </c>
      <c r="D23" s="2766">
        <v>-16909.100000000006</v>
      </c>
      <c r="E23" s="2766">
        <v>-9971.8000000000011</v>
      </c>
      <c r="F23" s="2766">
        <v>7740.2</v>
      </c>
      <c r="G23" s="2766"/>
      <c r="H23" s="2765">
        <v>-9.8610284941157289</v>
      </c>
      <c r="I23" s="2765">
        <v>-5.8153422676324107</v>
      </c>
      <c r="J23" s="2765">
        <v>4.513920477740065</v>
      </c>
      <c r="K23" s="2769"/>
      <c r="M23" s="2749"/>
      <c r="N23" s="2749"/>
      <c r="O23" s="2749"/>
    </row>
    <row r="24" spans="2:15" ht="21.75" customHeight="1">
      <c r="B24" s="2768" t="s">
        <v>269</v>
      </c>
      <c r="C24" s="2767" t="s">
        <v>268</v>
      </c>
      <c r="D24" s="2766">
        <v>-14836.199999999997</v>
      </c>
      <c r="E24" s="2766">
        <v>-8027.2000000000007</v>
      </c>
      <c r="F24" s="2766">
        <v>6283.3</v>
      </c>
      <c r="G24" s="2766"/>
      <c r="H24" s="2765">
        <v>-7.4452005299289397</v>
      </c>
      <c r="I24" s="2765">
        <v>-4.0282628768718141</v>
      </c>
      <c r="J24" s="2765">
        <v>3.153127383676583</v>
      </c>
      <c r="K24" s="2769"/>
      <c r="M24" s="2749"/>
      <c r="N24" s="2749"/>
      <c r="O24" s="2749"/>
    </row>
    <row r="25" spans="2:15" ht="21.75" customHeight="1">
      <c r="B25" s="2768" t="s">
        <v>267</v>
      </c>
      <c r="C25" s="2767" t="s">
        <v>266</v>
      </c>
      <c r="D25" s="2766">
        <v>-22494.899999999994</v>
      </c>
      <c r="E25" s="2766">
        <v>-11786.099999999989</v>
      </c>
      <c r="F25" s="2766">
        <v>-313.89999999999998</v>
      </c>
      <c r="G25" s="2766"/>
      <c r="H25" s="2765">
        <v>-10.263442454659517</v>
      </c>
      <c r="I25" s="2765">
        <v>-5.3774837458651712</v>
      </c>
      <c r="J25" s="2765">
        <v>-0.14321888901562677</v>
      </c>
      <c r="K25" s="2769"/>
      <c r="M25" s="2749"/>
      <c r="N25" s="2749"/>
      <c r="O25" s="2749"/>
    </row>
    <row r="26" spans="2:15" ht="21.75" customHeight="1">
      <c r="B26" s="2768" t="s">
        <v>265</v>
      </c>
      <c r="C26" s="2767" t="s">
        <v>264</v>
      </c>
      <c r="D26" s="2766">
        <v>-33735.400000000009</v>
      </c>
      <c r="E26" s="2766">
        <v>-21542.200000000008</v>
      </c>
      <c r="F26" s="2766">
        <v>-1080.5</v>
      </c>
      <c r="G26" s="2766"/>
      <c r="H26" s="2765">
        <v>-13.553088830233861</v>
      </c>
      <c r="I26" s="2765">
        <v>-8.6545098086480046</v>
      </c>
      <c r="J26" s="2765">
        <v>-0.43408741206767021</v>
      </c>
      <c r="K26" s="2769"/>
      <c r="M26" s="2749"/>
      <c r="N26" s="2749"/>
      <c r="O26" s="2749"/>
    </row>
    <row r="27" spans="2:15" ht="21.75" customHeight="1">
      <c r="B27" s="2768" t="s">
        <v>263</v>
      </c>
      <c r="C27" s="2767" t="s">
        <v>262</v>
      </c>
      <c r="D27" s="2766">
        <v>-31638.099999999991</v>
      </c>
      <c r="E27" s="2766">
        <v>-16507.999999999982</v>
      </c>
      <c r="F27" s="2766">
        <v>3202.1</v>
      </c>
      <c r="G27" s="2766"/>
      <c r="H27" s="2765">
        <v>-11.278657317129683</v>
      </c>
      <c r="I27" s="2765">
        <v>-5.8849322491292675</v>
      </c>
      <c r="J27" s="2765">
        <v>1.1415157229789707</v>
      </c>
      <c r="K27" s="2769"/>
      <c r="M27" s="2749"/>
      <c r="N27" s="2749"/>
      <c r="O27" s="2749"/>
    </row>
    <row r="28" spans="2:15" ht="21.75" customHeight="1">
      <c r="B28" s="2768" t="s">
        <v>261</v>
      </c>
      <c r="C28" s="2767" t="s">
        <v>260</v>
      </c>
      <c r="D28" s="2766">
        <v>-32486.100000000006</v>
      </c>
      <c r="E28" s="2766">
        <v>-15188.2</v>
      </c>
      <c r="F28" s="2766">
        <v>10965.9</v>
      </c>
      <c r="G28" s="2766"/>
      <c r="H28" s="2765">
        <v>-10.798284831059185</v>
      </c>
      <c r="I28" s="2765">
        <v>-5.0485133540527514</v>
      </c>
      <c r="J28" s="2765">
        <v>3.6450331566088852</v>
      </c>
      <c r="K28" s="2769"/>
      <c r="M28" s="2749"/>
      <c r="N28" s="2749"/>
      <c r="O28" s="2749"/>
    </row>
    <row r="29" spans="2:15" ht="21.75" customHeight="1">
      <c r="B29" s="2768" t="s">
        <v>259</v>
      </c>
      <c r="C29" s="2767" t="s">
        <v>258</v>
      </c>
      <c r="D29" s="2766">
        <v>-21801</v>
      </c>
      <c r="E29" s="2766">
        <v>235.09999999999127</v>
      </c>
      <c r="F29" s="2766">
        <v>9840</v>
      </c>
      <c r="G29" s="2766"/>
      <c r="H29" s="2765">
        <v>-6.3738904676700692</v>
      </c>
      <c r="I29" s="2765">
        <v>6.8735454747450936E-2</v>
      </c>
      <c r="J29" s="2765">
        <v>2.8768901519138335</v>
      </c>
      <c r="K29" s="2769"/>
      <c r="M29" s="2749"/>
      <c r="N29" s="2749"/>
      <c r="O29" s="2749"/>
    </row>
    <row r="30" spans="2:15" ht="21.75" customHeight="1">
      <c r="B30" s="2768" t="s">
        <v>257</v>
      </c>
      <c r="C30" s="2767" t="s">
        <v>256</v>
      </c>
      <c r="D30" s="2766">
        <v>-32333.999999999985</v>
      </c>
      <c r="E30" s="2766">
        <v>-8965.7999999999975</v>
      </c>
      <c r="F30" s="2766">
        <v>14434.099999999999</v>
      </c>
      <c r="G30" s="2766"/>
      <c r="H30" s="2765">
        <v>-8.5204275233999454</v>
      </c>
      <c r="I30" s="2765">
        <v>-2.3626043511257264</v>
      </c>
      <c r="J30" s="2765">
        <v>3.8035721814655532</v>
      </c>
      <c r="K30" s="2769"/>
      <c r="M30" s="2749"/>
      <c r="N30" s="2749"/>
      <c r="O30" s="2749"/>
    </row>
    <row r="31" spans="2:15" ht="21.75" customHeight="1">
      <c r="B31" s="2768" t="s">
        <v>255</v>
      </c>
      <c r="C31" s="2767" t="s">
        <v>254</v>
      </c>
      <c r="D31" s="2766">
        <v>-47147.199999999997</v>
      </c>
      <c r="E31" s="2766">
        <v>20148.499999999993</v>
      </c>
      <c r="F31" s="2766">
        <v>5221.3999999999996</v>
      </c>
      <c r="G31" s="2766">
        <v>47216.1</v>
      </c>
      <c r="H31" s="2765">
        <v>-10.678407950733716</v>
      </c>
      <c r="I31" s="2765">
        <v>4.5634502705432816</v>
      </c>
      <c r="J31" s="2765">
        <v>1.1825991633429138</v>
      </c>
      <c r="K31" s="2769">
        <v>10.694013168176228</v>
      </c>
      <c r="M31" s="2749"/>
      <c r="N31" s="2749"/>
      <c r="O31" s="2749"/>
    </row>
    <row r="32" spans="2:15" ht="21.75" customHeight="1">
      <c r="B32" s="2768" t="s">
        <v>253</v>
      </c>
      <c r="C32" s="2767" t="s">
        <v>252</v>
      </c>
      <c r="D32" s="2766">
        <v>-49420.100000000006</v>
      </c>
      <c r="E32" s="2766">
        <v>18161.100000000009</v>
      </c>
      <c r="F32" s="2766">
        <v>-3342.9000000000005</v>
      </c>
      <c r="G32" s="2766">
        <v>47536.3</v>
      </c>
      <c r="H32" s="2765">
        <v>-10.756524748445402</v>
      </c>
      <c r="I32" s="2765">
        <v>3.9528516050957379</v>
      </c>
      <c r="J32" s="2765">
        <v>-0.72759841808450687</v>
      </c>
      <c r="K32" s="2769">
        <v>10.346506530733954</v>
      </c>
      <c r="M32" s="2749"/>
      <c r="N32" s="2749"/>
      <c r="O32" s="2749"/>
    </row>
    <row r="33" spans="2:18" ht="21.75" customHeight="1">
      <c r="B33" s="2768" t="s">
        <v>251</v>
      </c>
      <c r="C33" s="2767" t="s">
        <v>250</v>
      </c>
      <c r="D33" s="2766">
        <v>-63242.600000000006</v>
      </c>
      <c r="E33" s="2766">
        <v>11614.7</v>
      </c>
      <c r="F33" s="2766">
        <v>4363.5</v>
      </c>
      <c r="G33" s="2766">
        <v>54203.3</v>
      </c>
      <c r="H33" s="2765">
        <v>-12.848154626587924</v>
      </c>
      <c r="I33" s="2765">
        <v>2.3596035194857699</v>
      </c>
      <c r="J33" s="2765">
        <v>0.88647403353303633</v>
      </c>
      <c r="K33" s="2769">
        <v>11.011760738352521</v>
      </c>
      <c r="M33" s="2749"/>
      <c r="N33" s="2749"/>
      <c r="O33" s="2749"/>
    </row>
    <row r="34" spans="2:18" ht="21.75" customHeight="1">
      <c r="B34" s="2768" t="s">
        <v>249</v>
      </c>
      <c r="C34" s="2767" t="s">
        <v>248</v>
      </c>
      <c r="D34" s="2766">
        <v>-68606.699999999983</v>
      </c>
      <c r="E34" s="2766">
        <v>14598</v>
      </c>
      <c r="F34" s="2766">
        <v>16005.2</v>
      </c>
      <c r="G34" s="2766">
        <v>58587.6</v>
      </c>
      <c r="H34" s="2765">
        <v>-12.781896193565331</v>
      </c>
      <c r="I34" s="2765">
        <v>2.7197069766315356</v>
      </c>
      <c r="J34" s="2765">
        <v>2.9818779354968523</v>
      </c>
      <c r="K34" s="2769">
        <v>10.915269520762964</v>
      </c>
      <c r="M34" s="2749"/>
      <c r="N34" s="2749"/>
      <c r="O34" s="2749"/>
    </row>
    <row r="35" spans="2:18" ht="21.75" customHeight="1">
      <c r="B35" s="2768" t="s">
        <v>247</v>
      </c>
      <c r="C35" s="2767" t="s">
        <v>246</v>
      </c>
      <c r="D35" s="2766">
        <v>-87796.300000000017</v>
      </c>
      <c r="E35" s="2766">
        <v>11544.6</v>
      </c>
      <c r="F35" s="2766">
        <v>5742.1</v>
      </c>
      <c r="G35" s="2766">
        <v>65541.2</v>
      </c>
      <c r="H35" s="2765">
        <v>-14.89557389398248</v>
      </c>
      <c r="I35" s="2765">
        <v>1.9586638887569305</v>
      </c>
      <c r="J35" s="2765">
        <v>0.97420819392886482</v>
      </c>
      <c r="K35" s="2769">
        <v>11.119760032031923</v>
      </c>
      <c r="M35" s="2749"/>
      <c r="N35" s="2749"/>
      <c r="O35" s="2749"/>
    </row>
    <row r="36" spans="2:18" ht="21.75" customHeight="1">
      <c r="B36" s="2768" t="s">
        <v>245</v>
      </c>
      <c r="C36" s="2767" t="s">
        <v>244</v>
      </c>
      <c r="D36" s="2766">
        <v>-116876.69999999998</v>
      </c>
      <c r="E36" s="2766">
        <v>14224.5</v>
      </c>
      <c r="F36" s="2766">
        <v>25597.8</v>
      </c>
      <c r="G36" s="2766">
        <v>97688.5</v>
      </c>
      <c r="H36" s="2765">
        <v>-17.868759975782925</v>
      </c>
      <c r="I36" s="2765">
        <v>2.174720678078045</v>
      </c>
      <c r="J36" s="2765">
        <v>3.9135340414992568</v>
      </c>
      <c r="K36" s="2769">
        <v>14.935161233113789</v>
      </c>
      <c r="M36" s="2749"/>
      <c r="N36" s="2749"/>
      <c r="O36" s="2749"/>
    </row>
    <row r="37" spans="2:18" ht="21.75" customHeight="1">
      <c r="B37" s="2768" t="s">
        <v>243</v>
      </c>
      <c r="C37" s="2767" t="s">
        <v>242</v>
      </c>
      <c r="D37" s="2766">
        <v>-137326</v>
      </c>
      <c r="E37" s="2766">
        <v>-902.20000000001164</v>
      </c>
      <c r="F37" s="2766">
        <v>5904.2999999999993</v>
      </c>
      <c r="G37" s="2766">
        <v>100144.8</v>
      </c>
      <c r="H37" s="2765">
        <v>-18.867946133860194</v>
      </c>
      <c r="I37" s="2765">
        <v>-0.12395803418121031</v>
      </c>
      <c r="J37" s="2765">
        <v>0.81122303393494843</v>
      </c>
      <c r="K37" s="2769">
        <v>13.759424231290524</v>
      </c>
      <c r="M37" s="2749"/>
      <c r="N37" s="2749"/>
      <c r="O37" s="2749"/>
    </row>
    <row r="38" spans="2:18" ht="21.75" customHeight="1">
      <c r="B38" s="2768" t="s">
        <v>241</v>
      </c>
      <c r="C38" s="2767" t="s">
        <v>240</v>
      </c>
      <c r="D38" s="2766">
        <v>-167083.69999999995</v>
      </c>
      <c r="E38" s="2766">
        <v>23679.600000000006</v>
      </c>
      <c r="F38" s="2766">
        <v>29674.699999999997</v>
      </c>
      <c r="G38" s="2766">
        <v>142682.70000000001</v>
      </c>
      <c r="H38" s="2765">
        <v>-20.484524006315571</v>
      </c>
      <c r="I38" s="2765">
        <v>2.9031278015746027</v>
      </c>
      <c r="J38" s="2765">
        <v>3.6381293000466997</v>
      </c>
      <c r="K38" s="2769">
        <v>17.49295229538204</v>
      </c>
      <c r="M38" s="2749"/>
      <c r="N38" s="2749"/>
      <c r="O38" s="2749"/>
    </row>
    <row r="39" spans="2:18" ht="21.75" customHeight="1">
      <c r="B39" s="2768" t="s">
        <v>239</v>
      </c>
      <c r="C39" s="2767" t="s">
        <v>238</v>
      </c>
      <c r="D39" s="2766">
        <v>-219798.99999999997</v>
      </c>
      <c r="E39" s="2766">
        <v>41437.299999999988</v>
      </c>
      <c r="F39" s="2766">
        <v>44758.399999999994</v>
      </c>
      <c r="G39" s="2766">
        <v>209698.5</v>
      </c>
      <c r="H39" s="2765">
        <v>-22.240750037615424</v>
      </c>
      <c r="I39" s="2765">
        <v>4.1929063896272574</v>
      </c>
      <c r="J39" s="2765">
        <v>4.5289577590598968</v>
      </c>
      <c r="K39" s="2769">
        <v>21.218713104986371</v>
      </c>
      <c r="M39" s="2749"/>
      <c r="N39" s="2749"/>
      <c r="O39" s="2749"/>
    </row>
    <row r="40" spans="2:18" ht="21.75" customHeight="1">
      <c r="B40" s="2768" t="s">
        <v>237</v>
      </c>
      <c r="C40" s="2767" t="s">
        <v>236</v>
      </c>
      <c r="D40" s="2766">
        <v>-319900.3</v>
      </c>
      <c r="E40" s="2766">
        <v>-28135.199999999983</v>
      </c>
      <c r="F40" s="2766">
        <v>-3325.7</v>
      </c>
      <c r="G40" s="2766">
        <v>231725.3</v>
      </c>
      <c r="H40" s="2765">
        <v>-26.81986816351991</v>
      </c>
      <c r="I40" s="2765">
        <v>-2.35880477371939</v>
      </c>
      <c r="J40" s="2765">
        <v>-0.27882073118224071</v>
      </c>
      <c r="K40" s="2769">
        <v>19.427434097911444</v>
      </c>
      <c r="M40" s="2749"/>
      <c r="N40" s="2749"/>
      <c r="O40" s="2749"/>
    </row>
    <row r="41" spans="2:18" ht="21.75" customHeight="1">
      <c r="B41" s="2768" t="s">
        <v>329</v>
      </c>
      <c r="C41" s="2767" t="s">
        <v>234</v>
      </c>
      <c r="D41" s="2766">
        <v>-328344.5</v>
      </c>
      <c r="E41" s="2766">
        <v>-12936.399999999994</v>
      </c>
      <c r="F41" s="2766">
        <v>4089.6999999999971</v>
      </c>
      <c r="G41" s="2766">
        <v>253551.59999999998</v>
      </c>
      <c r="H41" s="2765">
        <v>-21.011614253855036</v>
      </c>
      <c r="I41" s="2765">
        <v>-0.82783371316885213</v>
      </c>
      <c r="J41" s="2765">
        <v>0.26171048643723555</v>
      </c>
      <c r="K41" s="2769">
        <v>16.225423031747905</v>
      </c>
      <c r="M41" s="2749"/>
      <c r="N41" s="2749"/>
      <c r="O41" s="2749"/>
    </row>
    <row r="42" spans="2:18" ht="21.75" customHeight="1">
      <c r="B42" s="2768" t="s">
        <v>233</v>
      </c>
      <c r="C42" s="2767" t="s">
        <v>232</v>
      </c>
      <c r="D42" s="2766">
        <v>-359084.3</v>
      </c>
      <c r="E42" s="2766">
        <v>75979.200000000012</v>
      </c>
      <c r="F42" s="2766">
        <v>131626.6</v>
      </c>
      <c r="G42" s="2766">
        <v>359554.4</v>
      </c>
      <c r="H42" s="2765">
        <v>-20.421323484820704</v>
      </c>
      <c r="I42" s="2765">
        <v>4.3209792834659977</v>
      </c>
      <c r="J42" s="2765">
        <v>7.4856778138367535</v>
      </c>
      <c r="K42" s="2769">
        <v>20.448058332794325</v>
      </c>
      <c r="M42" s="2749"/>
      <c r="N42" s="2749"/>
      <c r="O42" s="2749"/>
    </row>
    <row r="43" spans="2:18" ht="21.75" customHeight="1">
      <c r="B43" s="2768" t="s">
        <v>231</v>
      </c>
      <c r="C43" s="2767" t="s">
        <v>230</v>
      </c>
      <c r="D43" s="2766">
        <v>-453718.70000000007</v>
      </c>
      <c r="E43" s="2766">
        <v>57060.739999999991</v>
      </c>
      <c r="F43" s="2766">
        <v>68939.62</v>
      </c>
      <c r="G43" s="2766">
        <v>434581.7</v>
      </c>
      <c r="H43" s="2765">
        <v>-23.276042992207795</v>
      </c>
      <c r="I43" s="2765">
        <v>2.9272503809236663</v>
      </c>
      <c r="J43" s="2765">
        <v>3.5366440902402041</v>
      </c>
      <c r="K43" s="2769">
        <v>22.294303348807862</v>
      </c>
      <c r="M43" s="2749"/>
      <c r="N43" s="2749"/>
      <c r="O43" s="2749"/>
    </row>
    <row r="44" spans="2:18" ht="21.75" customHeight="1">
      <c r="B44" s="2768" t="s">
        <v>229</v>
      </c>
      <c r="C44" s="2767" t="s">
        <v>228</v>
      </c>
      <c r="D44" s="2766">
        <v>-574530.5</v>
      </c>
      <c r="E44" s="2766">
        <v>89721.500000000058</v>
      </c>
      <c r="F44" s="2766">
        <v>127127.13000000002</v>
      </c>
      <c r="G44" s="2766">
        <v>543294.10000000009</v>
      </c>
      <c r="H44" s="2765">
        <v>-25.734557374962765</v>
      </c>
      <c r="I44" s="2765">
        <v>4.0188346650312265</v>
      </c>
      <c r="J44" s="2765">
        <v>5.6943198331495903</v>
      </c>
      <c r="K44" s="2769">
        <v>24.335406367336041</v>
      </c>
      <c r="M44" s="2749"/>
      <c r="N44" s="2749"/>
      <c r="O44" s="2749"/>
    </row>
    <row r="45" spans="2:18" ht="21.75" customHeight="1">
      <c r="B45" s="2768" t="s">
        <v>227</v>
      </c>
      <c r="C45" s="2767" t="s">
        <v>226</v>
      </c>
      <c r="D45" s="2766">
        <v>-635879.20000000007</v>
      </c>
      <c r="E45" s="2766">
        <v>108319.79999999999</v>
      </c>
      <c r="F45" s="2766">
        <v>145035.95000000001</v>
      </c>
      <c r="G45" s="2766">
        <v>617278.80000000005</v>
      </c>
      <c r="H45" s="2765">
        <v>-26.236553202967151</v>
      </c>
      <c r="I45" s="2765">
        <v>4.4693051693383907</v>
      </c>
      <c r="J45" s="2765">
        <v>5.9842237621829479</v>
      </c>
      <c r="K45" s="2769">
        <v>25.469095509435942</v>
      </c>
      <c r="M45" s="2749"/>
      <c r="N45" s="2749"/>
      <c r="O45" s="2749"/>
    </row>
    <row r="46" spans="2:18" ht="21.75" customHeight="1">
      <c r="B46" s="2768" t="s">
        <v>67</v>
      </c>
      <c r="C46" s="2767" t="s">
        <v>225</v>
      </c>
      <c r="D46" s="2766">
        <v>-671772.38038956898</v>
      </c>
      <c r="E46" s="2766">
        <v>140418.61221132224</v>
      </c>
      <c r="F46" s="2766">
        <v>188912.3</v>
      </c>
      <c r="G46" s="2766">
        <v>665064.34822111635</v>
      </c>
      <c r="H46" s="2765">
        <v>-25.756321933115153</v>
      </c>
      <c r="I46" s="2765">
        <v>5.3837685011978627</v>
      </c>
      <c r="J46" s="2765">
        <v>7.2430575563460335</v>
      </c>
      <c r="K46" s="2769">
        <v>25.499130299293942</v>
      </c>
      <c r="M46" s="2749"/>
      <c r="N46" s="2749"/>
      <c r="O46" s="2749"/>
    </row>
    <row r="47" spans="2:18" ht="21.75" customHeight="1">
      <c r="B47" s="2768" t="s">
        <v>68</v>
      </c>
      <c r="C47" s="2767" t="s">
        <v>224</v>
      </c>
      <c r="D47" s="2766">
        <v>-892926.9</v>
      </c>
      <c r="E47" s="2766">
        <v>-10130.6</v>
      </c>
      <c r="F47" s="2766">
        <v>82106.100000000006</v>
      </c>
      <c r="G47" s="2766">
        <v>695452.4</v>
      </c>
      <c r="H47" s="2765">
        <v>-29.018032085421805</v>
      </c>
      <c r="I47" s="2765">
        <v>-0.32922076358610558</v>
      </c>
      <c r="J47" s="2765">
        <v>2.6682558720191443</v>
      </c>
      <c r="K47" s="2769">
        <v>22.600573526325164</v>
      </c>
      <c r="M47" s="2749"/>
      <c r="N47" s="2749"/>
      <c r="O47" s="2749"/>
    </row>
    <row r="48" spans="2:18" ht="21.75" customHeight="1">
      <c r="B48" s="2768" t="s">
        <v>69</v>
      </c>
      <c r="C48" s="2767" t="s">
        <v>223</v>
      </c>
      <c r="D48" s="2766">
        <v>-1134107.9443190622</v>
      </c>
      <c r="E48" s="2766">
        <v>-246822.22110370582</v>
      </c>
      <c r="F48" s="2766">
        <v>960.19000000003098</v>
      </c>
      <c r="G48" s="2766">
        <v>755058.58393590851</v>
      </c>
      <c r="H48" s="2770">
        <v>-32.816104902214157</v>
      </c>
      <c r="I48" s="2765">
        <v>-7.1419514698840532</v>
      </c>
      <c r="J48" s="2765">
        <v>2.7783683135186036E-2</v>
      </c>
      <c r="K48" s="2769">
        <v>21.848080530495917</v>
      </c>
      <c r="M48" s="2756"/>
      <c r="N48" s="2749"/>
      <c r="O48" s="2749"/>
      <c r="P48" s="2749"/>
      <c r="Q48" s="2749"/>
      <c r="R48" s="2749"/>
    </row>
    <row r="49" spans="2:17" ht="21.75" customHeight="1">
      <c r="B49" s="2768" t="s">
        <v>70</v>
      </c>
      <c r="C49" s="2767" t="s">
        <v>222</v>
      </c>
      <c r="D49" s="2766">
        <v>-1299546.5055090443</v>
      </c>
      <c r="E49" s="2766">
        <v>-266970.39985171054</v>
      </c>
      <c r="F49" s="2766">
        <v>-67400.493227382001</v>
      </c>
      <c r="G49" s="2766">
        <v>879367.14949666336</v>
      </c>
      <c r="H49" s="2765">
        <v>-33.67633955527517</v>
      </c>
      <c r="I49" s="2765">
        <v>-6.9182486340433753</v>
      </c>
      <c r="J49" s="2765">
        <v>-1.7466107495931731</v>
      </c>
      <c r="K49" s="2769">
        <v>22.787846833233594</v>
      </c>
      <c r="M49" s="2756"/>
      <c r="N49" s="2749"/>
      <c r="O49" s="2749"/>
      <c r="P49" s="2749"/>
      <c r="Q49" s="2749"/>
    </row>
    <row r="50" spans="2:17" ht="21.75" customHeight="1">
      <c r="B50" s="2768" t="s">
        <v>71</v>
      </c>
      <c r="C50" s="2767" t="s">
        <v>78</v>
      </c>
      <c r="D50" s="2766">
        <v>-1061937.9808374112</v>
      </c>
      <c r="E50" s="2766">
        <v>-33763.120085891453</v>
      </c>
      <c r="F50" s="2766">
        <v>282409.53906808869</v>
      </c>
      <c r="G50" s="2766">
        <v>875026.9567769951</v>
      </c>
      <c r="H50" s="2765">
        <v>-27.308277414964728</v>
      </c>
      <c r="I50" s="2765">
        <v>-0.86823587284562609</v>
      </c>
      <c r="J50" s="2765">
        <v>7.2623054986903748</v>
      </c>
      <c r="K50" s="2769">
        <v>22.501764992335335</v>
      </c>
      <c r="M50" s="2756"/>
      <c r="N50" s="2749"/>
      <c r="O50" s="2749"/>
      <c r="P50" s="2749"/>
      <c r="Q50" s="2749"/>
    </row>
    <row r="51" spans="2:17" ht="21.75" customHeight="1">
      <c r="B51" s="2768" t="s">
        <v>1991</v>
      </c>
      <c r="C51" s="2767" t="s">
        <v>1990</v>
      </c>
      <c r="D51" s="2766">
        <v>-1428309.4626212099</v>
      </c>
      <c r="E51" s="2766">
        <v>-333671.93453037995</v>
      </c>
      <c r="F51" s="2766">
        <v>1226.7149713200979</v>
      </c>
      <c r="G51" s="2766">
        <v>961054.57727377792</v>
      </c>
      <c r="H51" s="2765">
        <v>-32.815461822091827</v>
      </c>
      <c r="I51" s="2765">
        <v>-7.6661248246515736</v>
      </c>
      <c r="J51" s="2765">
        <v>2.8183821056584919E-2</v>
      </c>
      <c r="K51" s="2764">
        <v>22.080263846741762</v>
      </c>
      <c r="L51" s="2758"/>
      <c r="M51" s="2756"/>
      <c r="N51" s="2749"/>
      <c r="O51" s="2749"/>
      <c r="P51" s="2749"/>
      <c r="Q51" s="2749"/>
    </row>
    <row r="52" spans="2:17" ht="21.75" customHeight="1">
      <c r="B52" s="2768" t="s">
        <v>1989</v>
      </c>
      <c r="C52" s="2767" t="s">
        <v>1988</v>
      </c>
      <c r="D52" s="2766">
        <v>-1770092.8833312273</v>
      </c>
      <c r="E52" s="2766">
        <v>-623325.18174717342</v>
      </c>
      <c r="F52" s="2766">
        <v>-255259.07119597038</v>
      </c>
      <c r="G52" s="2766">
        <v>1007306.8741835592</v>
      </c>
      <c r="H52" s="2765">
        <v>-35.877619431306911</v>
      </c>
      <c r="I52" s="2765">
        <v>-12.63403963897558</v>
      </c>
      <c r="J52" s="2765">
        <v>-5.173789409018374</v>
      </c>
      <c r="K52" s="2764">
        <v>20.416879262563796</v>
      </c>
      <c r="L52" s="2758"/>
      <c r="M52" s="2756"/>
      <c r="N52" s="2749"/>
      <c r="O52" s="2749"/>
      <c r="P52" s="2749"/>
      <c r="Q52" s="2749"/>
    </row>
    <row r="53" spans="2:17" ht="21.75" customHeight="1" thickBot="1">
      <c r="B53" s="2763" t="s">
        <v>1987</v>
      </c>
      <c r="C53" s="2762" t="s">
        <v>1986</v>
      </c>
      <c r="D53" s="2761">
        <v>-1483007.9595060819</v>
      </c>
      <c r="E53" s="2761">
        <v>-72158.435609311564</v>
      </c>
      <c r="F53" s="2761">
        <v>290515.36687175563</v>
      </c>
      <c r="G53" s="2761">
        <v>1220559.5165727963</v>
      </c>
      <c r="H53" s="2760">
        <v>-27.558364906071159</v>
      </c>
      <c r="I53" s="2760">
        <v>-1.3409021083305197</v>
      </c>
      <c r="J53" s="2760">
        <v>5.3985741881921072</v>
      </c>
      <c r="K53" s="2759">
        <v>22.681351324974454</v>
      </c>
      <c r="L53" s="2758"/>
      <c r="M53" s="2756"/>
      <c r="N53" s="2749"/>
      <c r="O53" s="2749"/>
      <c r="P53" s="2749"/>
      <c r="Q53" s="2749"/>
    </row>
    <row r="54" spans="2:17" ht="16.2" thickTop="1">
      <c r="B54" s="2757" t="s">
        <v>1985</v>
      </c>
      <c r="C54" s="2757"/>
      <c r="M54" s="2756"/>
    </row>
    <row r="55" spans="2:17">
      <c r="B55" s="2755" t="s">
        <v>1984</v>
      </c>
      <c r="H55" s="2749"/>
      <c r="I55" s="2749"/>
      <c r="J55" s="2749"/>
      <c r="K55" s="2749"/>
    </row>
    <row r="56" spans="2:17">
      <c r="H56" s="2749"/>
      <c r="I56" s="2749"/>
      <c r="J56" s="2749"/>
      <c r="K56" s="2749"/>
    </row>
    <row r="57" spans="2:17">
      <c r="H57" s="2749"/>
      <c r="I57" s="2749"/>
      <c r="J57" s="2749"/>
      <c r="K57" s="2749"/>
    </row>
    <row r="58" spans="2:17">
      <c r="D58" s="2749"/>
      <c r="E58" s="2749"/>
      <c r="F58" s="2749"/>
      <c r="G58" s="2749"/>
      <c r="H58" s="2749"/>
      <c r="I58" s="2749"/>
      <c r="J58" s="2749"/>
      <c r="K58" s="2749"/>
    </row>
    <row r="59" spans="2:17">
      <c r="D59" s="2749"/>
      <c r="E59" s="2749"/>
      <c r="F59" s="2749"/>
      <c r="G59" s="2749"/>
      <c r="H59" s="2749"/>
      <c r="I59" s="2749"/>
      <c r="K59" s="2749"/>
      <c r="L59" s="2751"/>
      <c r="M59" s="2751"/>
      <c r="N59" s="2754"/>
      <c r="O59" s="2754"/>
      <c r="P59" s="2754"/>
      <c r="Q59" s="2754"/>
    </row>
    <row r="60" spans="2:17">
      <c r="D60" s="2749"/>
      <c r="E60" s="2749"/>
      <c r="F60" s="2749"/>
      <c r="G60" s="2749"/>
      <c r="H60" s="2749"/>
      <c r="I60" s="2749"/>
      <c r="J60" s="2749"/>
      <c r="K60" s="2749"/>
      <c r="L60" s="2751"/>
      <c r="M60" s="2752"/>
      <c r="N60" s="2753"/>
      <c r="O60" s="2753"/>
      <c r="P60" s="2753"/>
      <c r="Q60" s="2753"/>
    </row>
    <row r="61" spans="2:17">
      <c r="L61" s="2751"/>
      <c r="M61" s="2752"/>
      <c r="N61" s="2753"/>
      <c r="O61" s="2753"/>
      <c r="P61" s="2753"/>
      <c r="Q61" s="2753"/>
    </row>
    <row r="62" spans="2:17">
      <c r="L62" s="2751"/>
      <c r="M62" s="2752"/>
      <c r="N62" s="2753"/>
      <c r="O62" s="2753"/>
      <c r="P62" s="2753"/>
      <c r="Q62" s="2753"/>
    </row>
    <row r="63" spans="2:17">
      <c r="L63" s="2751"/>
      <c r="M63" s="2752"/>
      <c r="N63" s="2753"/>
      <c r="O63" s="2753"/>
      <c r="P63" s="2753"/>
      <c r="Q63" s="2753"/>
    </row>
    <row r="64" spans="2:17">
      <c r="L64" s="2751"/>
      <c r="M64" s="2752"/>
      <c r="N64" s="2751"/>
      <c r="O64" s="2751"/>
      <c r="P64" s="2751"/>
      <c r="Q64" s="2751"/>
    </row>
    <row r="65" spans="6:17">
      <c r="L65" s="2751"/>
      <c r="M65" s="2751"/>
      <c r="N65" s="2750"/>
      <c r="O65" s="2750"/>
      <c r="P65" s="2750"/>
      <c r="Q65" s="2750"/>
    </row>
    <row r="66" spans="6:17">
      <c r="L66" s="2751"/>
      <c r="M66" s="2751"/>
      <c r="N66" s="2750"/>
      <c r="O66" s="2750"/>
      <c r="P66" s="2750"/>
      <c r="Q66" s="2750"/>
    </row>
    <row r="67" spans="6:17">
      <c r="L67" s="2751"/>
      <c r="M67" s="2751"/>
      <c r="N67" s="2750"/>
      <c r="O67" s="2750"/>
      <c r="P67" s="2750"/>
      <c r="Q67" s="2750"/>
    </row>
    <row r="68" spans="6:17">
      <c r="L68" s="2751"/>
      <c r="M68" s="2751"/>
      <c r="N68" s="2750"/>
      <c r="O68" s="2750"/>
      <c r="P68" s="2750"/>
      <c r="Q68" s="2750"/>
    </row>
    <row r="69" spans="6:17">
      <c r="N69" s="2749"/>
      <c r="O69" s="2749"/>
      <c r="P69" s="2749"/>
      <c r="Q69" s="2749"/>
    </row>
    <row r="73" spans="6:17">
      <c r="F73" s="2749"/>
    </row>
    <row r="74" spans="6:17">
      <c r="F74" s="2749"/>
    </row>
    <row r="75" spans="6:17">
      <c r="F75" s="2749"/>
    </row>
    <row r="76" spans="6:17">
      <c r="F76" s="2749"/>
    </row>
    <row r="77" spans="6:17">
      <c r="F77" s="2749"/>
    </row>
    <row r="78" spans="6:17">
      <c r="F78" s="2749"/>
    </row>
    <row r="79" spans="6:17">
      <c r="F79" s="2749"/>
    </row>
    <row r="80" spans="6:17">
      <c r="F80" s="2749"/>
    </row>
    <row r="81" spans="6:6">
      <c r="F81" s="2749"/>
    </row>
    <row r="82" spans="6:6">
      <c r="F82" s="2749"/>
    </row>
    <row r="83" spans="6:6">
      <c r="F83" s="2749"/>
    </row>
    <row r="84" spans="6:6">
      <c r="F84" s="2749"/>
    </row>
    <row r="85" spans="6:6">
      <c r="F85" s="2749"/>
    </row>
    <row r="86" spans="6:6">
      <c r="F86" s="2749"/>
    </row>
    <row r="87" spans="6:6">
      <c r="F87" s="2749"/>
    </row>
    <row r="88" spans="6:6">
      <c r="F88" s="2749"/>
    </row>
    <row r="89" spans="6:6">
      <c r="F89" s="2749"/>
    </row>
    <row r="90" spans="6:6">
      <c r="F90" s="2749"/>
    </row>
    <row r="91" spans="6:6">
      <c r="F91" s="2749"/>
    </row>
    <row r="92" spans="6:6">
      <c r="F92" s="2749"/>
    </row>
    <row r="93" spans="6:6">
      <c r="F93" s="2749"/>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29"/>
  <sheetViews>
    <sheetView showGridLines="0" workbookViewId="0">
      <pane xSplit="3" ySplit="5" topLeftCell="D79" activePane="bottomRight" state="frozen"/>
      <selection sqref="A1:P91"/>
      <selection pane="topRight" sqref="A1:P91"/>
      <selection pane="bottomLeft" sqref="A1:P91"/>
      <selection pane="bottomRight" activeCell="N79" sqref="N79"/>
    </sheetView>
  </sheetViews>
  <sheetFormatPr defaultColWidth="9.109375" defaultRowHeight="15" customHeight="1"/>
  <cols>
    <col min="1" max="1" width="6.109375" style="2780" customWidth="1"/>
    <col min="2" max="2" width="12" style="2780" customWidth="1"/>
    <col min="3" max="3" width="14.6640625" style="2780" customWidth="1"/>
    <col min="4" max="4" width="13.88671875" style="2780" bestFit="1" customWidth="1"/>
    <col min="5" max="5" width="16.88671875" style="2780" bestFit="1" customWidth="1"/>
    <col min="6" max="6" width="12.44140625" style="2780" customWidth="1"/>
    <col min="7" max="7" width="13.44140625" style="2780" customWidth="1"/>
    <col min="8" max="8" width="12" style="2780" bestFit="1" customWidth="1"/>
    <col min="9" max="9" width="13.88671875" style="2780" customWidth="1"/>
    <col min="10" max="10" width="13.109375" style="2780" customWidth="1"/>
    <col min="11" max="11" width="12.44140625" style="2780" bestFit="1" customWidth="1"/>
    <col min="12" max="13" width="9.44140625" style="2780" customWidth="1"/>
    <col min="14" max="16384" width="9.109375" style="2780"/>
  </cols>
  <sheetData>
    <row r="1" spans="2:13" ht="15.6">
      <c r="B1" s="3712" t="s">
        <v>2009</v>
      </c>
      <c r="C1" s="3713"/>
      <c r="D1" s="3713"/>
      <c r="E1" s="3713"/>
      <c r="F1" s="3713"/>
      <c r="G1" s="3713"/>
      <c r="H1" s="3713"/>
      <c r="I1" s="3713"/>
      <c r="J1" s="3713"/>
    </row>
    <row r="2" spans="2:13" ht="15.6">
      <c r="B2" s="3712" t="s">
        <v>483</v>
      </c>
      <c r="C2" s="3713"/>
      <c r="D2" s="3713"/>
      <c r="E2" s="3713"/>
      <c r="F2" s="3713"/>
      <c r="G2" s="3713"/>
      <c r="H2" s="3713"/>
      <c r="I2" s="3713"/>
      <c r="J2" s="3713"/>
    </row>
    <row r="3" spans="2:13" ht="16.2" thickBot="1">
      <c r="B3" s="3714" t="s">
        <v>123</v>
      </c>
      <c r="C3" s="3715"/>
      <c r="D3" s="3715"/>
      <c r="E3" s="3715"/>
      <c r="F3" s="3715"/>
      <c r="G3" s="3715"/>
      <c r="H3" s="3715"/>
      <c r="I3" s="3715"/>
      <c r="J3" s="3715"/>
    </row>
    <row r="4" spans="2:13" thickTop="1">
      <c r="B4" s="3716" t="s">
        <v>320</v>
      </c>
      <c r="C4" s="3706" t="s">
        <v>2008</v>
      </c>
      <c r="D4" s="3706" t="s">
        <v>2007</v>
      </c>
      <c r="E4" s="3706" t="s">
        <v>1791</v>
      </c>
      <c r="F4" s="3706" t="s">
        <v>2006</v>
      </c>
      <c r="G4" s="3717" t="s">
        <v>1777</v>
      </c>
      <c r="H4" s="3718"/>
      <c r="I4" s="3706" t="s">
        <v>2005</v>
      </c>
      <c r="J4" s="3708" t="s">
        <v>2004</v>
      </c>
      <c r="L4" s="2831"/>
      <c r="M4" s="2831"/>
    </row>
    <row r="5" spans="2:13" ht="42" customHeight="1">
      <c r="B5" s="3702"/>
      <c r="C5" s="3707"/>
      <c r="D5" s="3707"/>
      <c r="E5" s="3707"/>
      <c r="F5" s="3707"/>
      <c r="G5" s="2832" t="s">
        <v>343</v>
      </c>
      <c r="H5" s="2832" t="s">
        <v>2003</v>
      </c>
      <c r="I5" s="3707"/>
      <c r="J5" s="3709"/>
      <c r="L5" s="2831"/>
      <c r="M5" s="2831"/>
    </row>
    <row r="6" spans="2:13" ht="15.6">
      <c r="B6" s="3700" t="s">
        <v>68</v>
      </c>
      <c r="C6" s="2824" t="s">
        <v>356</v>
      </c>
      <c r="D6" s="2830" t="s">
        <v>501</v>
      </c>
      <c r="E6" s="2823">
        <v>-61585.96818663981</v>
      </c>
      <c r="F6" s="2830" t="s">
        <v>501</v>
      </c>
      <c r="G6" s="2830" t="s">
        <v>501</v>
      </c>
      <c r="H6" s="2823">
        <v>-2.5007406639422514</v>
      </c>
      <c r="I6" s="2823">
        <v>1233.2069999999999</v>
      </c>
      <c r="J6" s="2822">
        <v>-2111.4400000000082</v>
      </c>
    </row>
    <row r="7" spans="2:13" ht="14.4">
      <c r="B7" s="3701"/>
      <c r="C7" s="2821" t="s">
        <v>355</v>
      </c>
      <c r="D7" s="2825">
        <v>-11116.381814462555</v>
      </c>
      <c r="E7" s="2825">
        <v>-131661.92973273239</v>
      </c>
      <c r="F7" s="2825">
        <v>-5314.7781990221611</v>
      </c>
      <c r="G7" s="2825">
        <v>114739.77702329913</v>
      </c>
      <c r="H7" s="2825">
        <v>6.5677367020399098</v>
      </c>
      <c r="I7" s="2825">
        <v>2193.337</v>
      </c>
      <c r="J7" s="2805">
        <v>-3497.2000000000353</v>
      </c>
    </row>
    <row r="8" spans="2:13" ht="14.4">
      <c r="B8" s="3701"/>
      <c r="C8" s="2820" t="s">
        <v>354</v>
      </c>
      <c r="D8" s="2825">
        <v>-1974.5554188921815</v>
      </c>
      <c r="E8" s="2825">
        <v>-195649.16813926279</v>
      </c>
      <c r="F8" s="2825">
        <v>-2401.5327664531706</v>
      </c>
      <c r="G8" s="2825">
        <v>171796.87120966386</v>
      </c>
      <c r="H8" s="2825">
        <v>3.2302221350921592</v>
      </c>
      <c r="I8" s="2825">
        <v>5020.91</v>
      </c>
      <c r="J8" s="2805">
        <v>19695.419999999944</v>
      </c>
    </row>
    <row r="9" spans="2:13" ht="14.4">
      <c r="B9" s="3701"/>
      <c r="C9" s="2820" t="s">
        <v>353</v>
      </c>
      <c r="D9" s="2825">
        <v>1858.1977170610044</v>
      </c>
      <c r="E9" s="2825">
        <v>-268342.24414765352</v>
      </c>
      <c r="F9" s="2825">
        <v>1090.7430938449688</v>
      </c>
      <c r="G9" s="2825">
        <v>232137.78040203292</v>
      </c>
      <c r="H9" s="2825">
        <v>7.7766115933313467</v>
      </c>
      <c r="I9" s="2825">
        <v>5710.741</v>
      </c>
      <c r="J9" s="2805">
        <v>21977.259999999995</v>
      </c>
    </row>
    <row r="10" spans="2:13" ht="14.4">
      <c r="B10" s="3701"/>
      <c r="C10" s="2820" t="s">
        <v>352</v>
      </c>
      <c r="D10" s="2825">
        <v>3485.9658238825505</v>
      </c>
      <c r="E10" s="2825">
        <v>-341407.16889575805</v>
      </c>
      <c r="F10" s="2825">
        <v>3593.0914362064141</v>
      </c>
      <c r="G10" s="2825">
        <v>287664.17140263785</v>
      </c>
      <c r="H10" s="2825">
        <v>6.0039427185485543</v>
      </c>
      <c r="I10" s="2825">
        <v>6838.0779999999995</v>
      </c>
      <c r="J10" s="2805">
        <v>28779.329999999973</v>
      </c>
    </row>
    <row r="11" spans="2:13" ht="14.4">
      <c r="B11" s="3701"/>
      <c r="C11" s="2820" t="s">
        <v>351</v>
      </c>
      <c r="D11" s="2825">
        <v>-1078.5637366355513</v>
      </c>
      <c r="E11" s="2825">
        <v>-416851.66007222672</v>
      </c>
      <c r="F11" s="2825">
        <v>4285.2454684600052</v>
      </c>
      <c r="G11" s="2825">
        <v>342233.46462058183</v>
      </c>
      <c r="H11" s="2825">
        <v>5.7279561993502561</v>
      </c>
      <c r="I11" s="2825">
        <v>7393.1219999999994</v>
      </c>
      <c r="J11" s="2805">
        <v>44998.810000000012</v>
      </c>
    </row>
    <row r="12" spans="2:13" ht="14.4">
      <c r="B12" s="3701"/>
      <c r="C12" s="2820" t="s">
        <v>350</v>
      </c>
      <c r="D12" s="2825">
        <v>-10657.172930667468</v>
      </c>
      <c r="E12" s="2825">
        <v>-501371.32974980655</v>
      </c>
      <c r="F12" s="2825">
        <v>4585.3050184969543</v>
      </c>
      <c r="G12" s="2825">
        <v>394567.09979330411</v>
      </c>
      <c r="H12" s="2825">
        <v>5.1741969052068821</v>
      </c>
      <c r="I12" s="2825">
        <v>7600.0259999999998</v>
      </c>
      <c r="J12" s="2805">
        <v>36947.459999999948</v>
      </c>
    </row>
    <row r="13" spans="2:13" ht="14.4">
      <c r="B13" s="3701"/>
      <c r="C13" s="2820" t="s">
        <v>349</v>
      </c>
      <c r="D13" s="2825">
        <v>-6306.9307570507517</v>
      </c>
      <c r="E13" s="2825">
        <v>-566185.35754425905</v>
      </c>
      <c r="F13" s="2825">
        <v>3728.9688407823778</v>
      </c>
      <c r="G13" s="2825">
        <v>449991.58091562742</v>
      </c>
      <c r="H13" s="2825">
        <v>5.2924683860766635</v>
      </c>
      <c r="I13" s="2825">
        <v>8353.98</v>
      </c>
      <c r="J13" s="2805">
        <v>50020.880326887403</v>
      </c>
    </row>
    <row r="14" spans="2:13" ht="14.4">
      <c r="B14" s="3701"/>
      <c r="C14" s="2820" t="s">
        <v>348</v>
      </c>
      <c r="D14" s="2825">
        <v>-10335.489942339365</v>
      </c>
      <c r="E14" s="2825">
        <v>-655189.87568075943</v>
      </c>
      <c r="F14" s="2825">
        <v>6422.1624525296647</v>
      </c>
      <c r="G14" s="2825">
        <v>511931.52801913524</v>
      </c>
      <c r="H14" s="2825">
        <v>6.2791625367195163</v>
      </c>
      <c r="I14" s="2825">
        <v>11069.053</v>
      </c>
      <c r="J14" s="2805">
        <v>50603.310509389201</v>
      </c>
    </row>
    <row r="15" spans="2:13" ht="14.4">
      <c r="B15" s="3701"/>
      <c r="C15" s="2820" t="s">
        <v>347</v>
      </c>
      <c r="D15" s="2825">
        <v>-7565.030522427056</v>
      </c>
      <c r="E15" s="2825">
        <v>-730514.41133907181</v>
      </c>
      <c r="F15" s="2825">
        <v>7764.478823718222</v>
      </c>
      <c r="G15" s="2825">
        <v>566971.84008661122</v>
      </c>
      <c r="H15" s="2825">
        <v>5.2142933918451337</v>
      </c>
      <c r="I15" s="2825">
        <v>11607.731</v>
      </c>
      <c r="J15" s="2805">
        <v>53806.91</v>
      </c>
    </row>
    <row r="16" spans="2:13" ht="14.4">
      <c r="B16" s="3701"/>
      <c r="C16" s="2829" t="s">
        <v>346</v>
      </c>
      <c r="D16" s="2828">
        <v>-2993.9464514718275</v>
      </c>
      <c r="E16" s="2828">
        <v>-810797.83130878396</v>
      </c>
      <c r="F16" s="2828">
        <v>6008.3330603680988</v>
      </c>
      <c r="G16" s="2828">
        <v>633419.73226518265</v>
      </c>
      <c r="H16" s="2828">
        <v>5.7549913607479519</v>
      </c>
      <c r="I16" s="2828">
        <v>12270.48</v>
      </c>
      <c r="J16" s="2827">
        <v>74229.554076237895</v>
      </c>
    </row>
    <row r="17" spans="2:10" ht="14.4">
      <c r="B17" s="3702"/>
      <c r="C17" s="2819" t="s">
        <v>345</v>
      </c>
      <c r="D17" s="2795">
        <v>-10130.609031744534</v>
      </c>
      <c r="E17" s="2795">
        <v>-895818.27083488437</v>
      </c>
      <c r="F17" s="2795">
        <v>2891.333075273993</v>
      </c>
      <c r="G17" s="2795">
        <v>695452.39585422631</v>
      </c>
      <c r="H17" s="2826">
        <v>4.5692213326405353</v>
      </c>
      <c r="I17" s="2795">
        <v>13503.939999999999</v>
      </c>
      <c r="J17" s="2794">
        <v>82106.12</v>
      </c>
    </row>
    <row r="18" spans="2:10" ht="14.4">
      <c r="B18" s="3700" t="s">
        <v>69</v>
      </c>
      <c r="C18" s="2824" t="s">
        <v>356</v>
      </c>
      <c r="D18" s="2823">
        <v>-5982.0573334691653</v>
      </c>
      <c r="E18" s="2823">
        <v>-69190.363328178719</v>
      </c>
      <c r="F18" s="2823">
        <v>-2335.4143447941374</v>
      </c>
      <c r="G18" s="2823">
        <v>55552.818990492262</v>
      </c>
      <c r="H18" s="2823">
        <v>6.9553522662063827</v>
      </c>
      <c r="I18" s="2823">
        <v>4605.5389999999998</v>
      </c>
      <c r="J18" s="2822">
        <v>-3286.4400000000387</v>
      </c>
    </row>
    <row r="19" spans="2:10" ht="14.4">
      <c r="B19" s="3701"/>
      <c r="C19" s="2821" t="s">
        <v>355</v>
      </c>
      <c r="D19" s="2825">
        <v>-19735.265651982903</v>
      </c>
      <c r="E19" s="2825">
        <v>-148835.49275575718</v>
      </c>
      <c r="F19" s="2825">
        <v>-6700.8979040640106</v>
      </c>
      <c r="G19" s="2825">
        <v>115551.71009822453</v>
      </c>
      <c r="H19" s="2825">
        <v>0.70762999196043452</v>
      </c>
      <c r="I19" s="2825">
        <v>5103.9650000000001</v>
      </c>
      <c r="J19" s="2805">
        <v>-5873.8399999999674</v>
      </c>
    </row>
    <row r="20" spans="2:10" ht="14.4">
      <c r="B20" s="3701"/>
      <c r="C20" s="2820" t="s">
        <v>354</v>
      </c>
      <c r="D20" s="2825">
        <v>-25522.932125530337</v>
      </c>
      <c r="E20" s="2825">
        <v>-233408.28386576672</v>
      </c>
      <c r="F20" s="2825">
        <v>-6133.1787491136456</v>
      </c>
      <c r="G20" s="2825">
        <v>176323.72447282408</v>
      </c>
      <c r="H20" s="2825">
        <v>2.6350033218216051</v>
      </c>
      <c r="I20" s="2825">
        <v>6069.1809999999996</v>
      </c>
      <c r="J20" s="2805">
        <v>4273.980000000025</v>
      </c>
    </row>
    <row r="21" spans="2:10" ht="15.75" customHeight="1">
      <c r="B21" s="3701"/>
      <c r="C21" s="2820" t="s">
        <v>353</v>
      </c>
      <c r="D21" s="2825">
        <v>-48981.29207395867</v>
      </c>
      <c r="E21" s="2825">
        <v>-321306.71991733147</v>
      </c>
      <c r="F21" s="2825">
        <v>-3009.3800059910682</v>
      </c>
      <c r="G21" s="2825">
        <v>228949.71812943125</v>
      </c>
      <c r="H21" s="2825">
        <v>-1.3733491666373165</v>
      </c>
      <c r="I21" s="2825">
        <v>10165.281999999999</v>
      </c>
      <c r="J21" s="2805">
        <v>2399.5699999999342</v>
      </c>
    </row>
    <row r="22" spans="2:10" ht="15.75" customHeight="1">
      <c r="B22" s="3701"/>
      <c r="C22" s="2820" t="s">
        <v>352</v>
      </c>
      <c r="D22" s="2825">
        <v>-64114.67377928202</v>
      </c>
      <c r="E22" s="2825">
        <v>-406613.10529501364</v>
      </c>
      <c r="F22" s="2825">
        <v>-4540.2185011751699</v>
      </c>
      <c r="G22" s="2825">
        <v>285480.70672293782</v>
      </c>
      <c r="H22" s="2825">
        <v>-0.75903254446098023</v>
      </c>
      <c r="I22" s="2825">
        <v>11123.351999999999</v>
      </c>
      <c r="J22" s="2805">
        <v>-5477.349999999984</v>
      </c>
    </row>
    <row r="23" spans="2:10" ht="15.75" customHeight="1">
      <c r="B23" s="3701"/>
      <c r="C23" s="2820" t="s">
        <v>351</v>
      </c>
      <c r="D23" s="2825">
        <v>-98225.2</v>
      </c>
      <c r="E23" s="2825">
        <v>-499248.3</v>
      </c>
      <c r="F23" s="2825">
        <v>-1417.7405290758688</v>
      </c>
      <c r="G23" s="2825">
        <v>340543.4731385489</v>
      </c>
      <c r="H23" s="2825">
        <v>-0.49381245750077518</v>
      </c>
      <c r="I23" s="2825">
        <v>14334.936999999998</v>
      </c>
      <c r="J23" s="2805">
        <v>-6664.4899999999907</v>
      </c>
    </row>
    <row r="24" spans="2:10" ht="15.75" customHeight="1">
      <c r="B24" s="3701"/>
      <c r="C24" s="2820" t="s">
        <v>350</v>
      </c>
      <c r="D24" s="2825">
        <v>-141874.9</v>
      </c>
      <c r="E24" s="2825">
        <v>-596481.19999999995</v>
      </c>
      <c r="F24" s="2825">
        <v>-3189.3</v>
      </c>
      <c r="G24" s="2825">
        <v>401349.033517932</v>
      </c>
      <c r="H24" s="2825">
        <v>1.7188289971922677</v>
      </c>
      <c r="I24" s="2825">
        <v>14338</v>
      </c>
      <c r="J24" s="2805">
        <v>-18275.610000000022</v>
      </c>
    </row>
    <row r="25" spans="2:10" ht="15.75" customHeight="1">
      <c r="B25" s="3701"/>
      <c r="C25" s="2820" t="s">
        <v>349</v>
      </c>
      <c r="D25" s="2825">
        <v>-154039.64786734909</v>
      </c>
      <c r="E25" s="2825">
        <v>-693987.8049473149</v>
      </c>
      <c r="F25" s="2825">
        <v>-2657.1996135666559</v>
      </c>
      <c r="G25" s="2825">
        <v>471855.43143093208</v>
      </c>
      <c r="H25" s="2825">
        <v>4.8587243500904709</v>
      </c>
      <c r="I25" s="2825">
        <v>14240.768999999998</v>
      </c>
      <c r="J25" s="2805">
        <v>-24729.899999999998</v>
      </c>
    </row>
    <row r="26" spans="2:10" ht="15.75" customHeight="1">
      <c r="B26" s="3701"/>
      <c r="C26" s="2820" t="s">
        <v>348</v>
      </c>
      <c r="D26" s="2825">
        <v>-171928.95500418893</v>
      </c>
      <c r="E26" s="2825">
        <v>-794466.7560013542</v>
      </c>
      <c r="F26" s="2825">
        <v>-3345.2440827359096</v>
      </c>
      <c r="G26" s="2825">
        <v>540376.91450879152</v>
      </c>
      <c r="H26" s="2825">
        <v>5.5564826412865642</v>
      </c>
      <c r="I26" s="2825">
        <v>14401.643999999998</v>
      </c>
      <c r="J26" s="2805">
        <v>-14602.400000000032</v>
      </c>
    </row>
    <row r="27" spans="2:10" ht="15.75" customHeight="1">
      <c r="B27" s="3701"/>
      <c r="C27" s="2820" t="s">
        <v>347</v>
      </c>
      <c r="D27" s="2825">
        <v>-191621.51995434111</v>
      </c>
      <c r="E27" s="2825">
        <v>-895562.60460538743</v>
      </c>
      <c r="F27" s="2825">
        <v>-986.3973565348133</v>
      </c>
      <c r="G27" s="2825">
        <v>606680.00475067063</v>
      </c>
      <c r="H27" s="2825">
        <v>7.0035514740897087</v>
      </c>
      <c r="I27" s="2825">
        <v>15506.418999999998</v>
      </c>
      <c r="J27" s="2805">
        <v>-18932.26999999995</v>
      </c>
    </row>
    <row r="28" spans="2:10" ht="15.75" customHeight="1">
      <c r="B28" s="3701"/>
      <c r="C28" s="2829" t="s">
        <v>346</v>
      </c>
      <c r="D28" s="2828">
        <v>-209940.9807684765</v>
      </c>
      <c r="E28" s="2828">
        <v>-1007215.327804452</v>
      </c>
      <c r="F28" s="2828">
        <v>859.440503011283</v>
      </c>
      <c r="G28" s="2828">
        <v>679731.01968370634</v>
      </c>
      <c r="H28" s="2828">
        <v>7.3113111353366067</v>
      </c>
      <c r="I28" s="2828">
        <v>15868.231999999998</v>
      </c>
      <c r="J28" s="2827">
        <v>-4336.599999999964</v>
      </c>
    </row>
    <row r="29" spans="2:10" ht="15.75" customHeight="1">
      <c r="B29" s="3702"/>
      <c r="C29" s="2819" t="s">
        <v>345</v>
      </c>
      <c r="D29" s="2795">
        <v>-246822.22110370582</v>
      </c>
      <c r="E29" s="2795">
        <v>-1135798.6895514196</v>
      </c>
      <c r="F29" s="2795">
        <v>1690.745232357498</v>
      </c>
      <c r="G29" s="2795">
        <v>755058.58393590851</v>
      </c>
      <c r="H29" s="2826">
        <v>8.5708509219337508</v>
      </c>
      <c r="I29" s="2795">
        <v>17504.643999999997</v>
      </c>
      <c r="J29" s="2794">
        <v>960.19000000003143</v>
      </c>
    </row>
    <row r="30" spans="2:10" ht="15.75" customHeight="1">
      <c r="B30" s="3700" t="s">
        <v>70</v>
      </c>
      <c r="C30" s="2824" t="s">
        <v>356</v>
      </c>
      <c r="D30" s="2823">
        <v>-25995.382865992156</v>
      </c>
      <c r="E30" s="2823">
        <v>-110642.45775681367</v>
      </c>
      <c r="F30" s="2823">
        <v>-3988.6566652051242</v>
      </c>
      <c r="G30" s="2823">
        <v>73954.194243408827</v>
      </c>
      <c r="H30" s="2823">
        <v>33.124107088185603</v>
      </c>
      <c r="I30" s="2823">
        <v>295.72699999999998</v>
      </c>
      <c r="J30" s="2822">
        <v>-24774.019791311915</v>
      </c>
    </row>
    <row r="31" spans="2:10" ht="15.75" customHeight="1">
      <c r="B31" s="3701"/>
      <c r="C31" s="2821" t="s">
        <v>355</v>
      </c>
      <c r="D31" s="2825">
        <v>-35993.480733919161</v>
      </c>
      <c r="E31" s="2825">
        <v>-212875.12601917083</v>
      </c>
      <c r="F31" s="2825">
        <v>-11782.18469136014</v>
      </c>
      <c r="G31" s="2825">
        <v>154201.87417424697</v>
      </c>
      <c r="H31" s="2825">
        <v>33.448370468224084</v>
      </c>
      <c r="I31" s="2825">
        <v>1231.664</v>
      </c>
      <c r="J31" s="2805">
        <v>-25446.854645658175</v>
      </c>
    </row>
    <row r="32" spans="2:10" ht="15.75" customHeight="1">
      <c r="B32" s="3701"/>
      <c r="C32" s="2820" t="s">
        <v>354</v>
      </c>
      <c r="D32" s="2825">
        <v>-82387.61765132891</v>
      </c>
      <c r="E32" s="2825">
        <v>-340169.50580327993</v>
      </c>
      <c r="F32" s="2825">
        <v>-18520.483057606987</v>
      </c>
      <c r="G32" s="2825">
        <v>242171.67088878807</v>
      </c>
      <c r="H32" s="2825">
        <v>37.3449157864816</v>
      </c>
      <c r="I32" s="2825">
        <v>1541.6210000000001</v>
      </c>
      <c r="J32" s="2805">
        <v>-35421.046524928541</v>
      </c>
    </row>
    <row r="33" spans="2:10" ht="15.75" customHeight="1">
      <c r="B33" s="3701"/>
      <c r="C33" s="2820" t="s">
        <v>353</v>
      </c>
      <c r="D33" s="2825">
        <v>-89070.978575705085</v>
      </c>
      <c r="E33" s="2825">
        <v>-440379.80059045536</v>
      </c>
      <c r="F33" s="2825">
        <v>-11873.850686648475</v>
      </c>
      <c r="G33" s="2825">
        <v>312258.88571769884</v>
      </c>
      <c r="H33" s="2825">
        <v>36.387538831199052</v>
      </c>
      <c r="I33" s="2825">
        <v>4235.2299999999996</v>
      </c>
      <c r="J33" s="2805">
        <v>-57484.266331256571</v>
      </c>
    </row>
    <row r="34" spans="2:10" ht="15.75" customHeight="1">
      <c r="B34" s="3701"/>
      <c r="C34" s="2820" t="s">
        <v>352</v>
      </c>
      <c r="D34" s="2825">
        <v>-117261.07805572409</v>
      </c>
      <c r="E34" s="2825">
        <v>-551981.88845274039</v>
      </c>
      <c r="F34" s="2825">
        <v>-5705.7956984120538</v>
      </c>
      <c r="G34" s="2825">
        <v>376582.39368609863</v>
      </c>
      <c r="H34" s="2825">
        <v>31.911679079446877</v>
      </c>
      <c r="I34" s="2825">
        <v>6358.5579999999991</v>
      </c>
      <c r="J34" s="2805">
        <v>-85324.40609186847</v>
      </c>
    </row>
    <row r="35" spans="2:10" ht="15.75" customHeight="1">
      <c r="B35" s="3701"/>
      <c r="C35" s="2820" t="s">
        <v>351</v>
      </c>
      <c r="D35" s="2825">
        <v>-149134.98432938458</v>
      </c>
      <c r="E35" s="2825">
        <v>-660372.4263089801</v>
      </c>
      <c r="F35" s="2825">
        <v>-6657.82278665989</v>
      </c>
      <c r="G35" s="2825">
        <v>443355.72660648299</v>
      </c>
      <c r="H35" s="2825">
        <v>30.190639838252096</v>
      </c>
      <c r="I35" s="2825">
        <v>4358.9199999999992</v>
      </c>
      <c r="J35" s="2805">
        <v>-63676.98190647822</v>
      </c>
    </row>
    <row r="36" spans="2:10" ht="15.75" customHeight="1">
      <c r="B36" s="3701"/>
      <c r="C36" s="2820" t="s">
        <v>350</v>
      </c>
      <c r="D36" s="2825">
        <v>-163546.66116985551</v>
      </c>
      <c r="E36" s="2825">
        <v>-759023.31139162416</v>
      </c>
      <c r="F36" s="2825">
        <v>-8096.3402848441037</v>
      </c>
      <c r="G36" s="2825">
        <v>515555.45796883886</v>
      </c>
      <c r="H36" s="2825">
        <v>28.455637092198003</v>
      </c>
      <c r="I36" s="2825">
        <v>5146.329999999999</v>
      </c>
      <c r="J36" s="2805">
        <v>-49323.832477639393</v>
      </c>
    </row>
    <row r="37" spans="2:10" ht="15.75" customHeight="1">
      <c r="B37" s="3701"/>
      <c r="C37" s="2820" t="s">
        <v>349</v>
      </c>
      <c r="D37" s="2825">
        <v>-188522.22383302986</v>
      </c>
      <c r="E37" s="2825">
        <v>-863610.70517363655</v>
      </c>
      <c r="F37" s="2825">
        <v>-9616.7806196676102</v>
      </c>
      <c r="G37" s="2825">
        <v>582192.17720205418</v>
      </c>
      <c r="H37" s="2825">
        <v>23.383591333582565</v>
      </c>
      <c r="I37" s="2825">
        <v>6659.0360000000001</v>
      </c>
      <c r="J37" s="2805">
        <v>-58985.434877219326</v>
      </c>
    </row>
    <row r="38" spans="2:10" ht="15.75" customHeight="1">
      <c r="B38" s="3701"/>
      <c r="C38" s="2820" t="s">
        <v>348</v>
      </c>
      <c r="D38" s="2825">
        <v>-203420.19093190483</v>
      </c>
      <c r="E38" s="2825">
        <v>-965663.50320992572</v>
      </c>
      <c r="F38" s="2825">
        <v>-8264.5667280194175</v>
      </c>
      <c r="G38" s="2825">
        <v>653188.81693352072</v>
      </c>
      <c r="H38" s="2825">
        <v>20.876521441941385</v>
      </c>
      <c r="I38" s="2825">
        <v>7096.6809999999987</v>
      </c>
      <c r="J38" s="2805">
        <v>-64678.278681046271</v>
      </c>
    </row>
    <row r="39" spans="2:10" ht="15.75" customHeight="1">
      <c r="B39" s="3701"/>
      <c r="C39" s="2820" t="s">
        <v>347</v>
      </c>
      <c r="D39" s="2825">
        <v>-222617.0288779682</v>
      </c>
      <c r="E39" s="2825">
        <v>-1071112.113072129</v>
      </c>
      <c r="F39" s="2825">
        <v>-7545.3319587210426</v>
      </c>
      <c r="G39" s="2825">
        <v>725389.89970214246</v>
      </c>
      <c r="H39" s="2825">
        <v>19.567134901744197</v>
      </c>
      <c r="I39" s="2825">
        <v>9469.5669999999991</v>
      </c>
      <c r="J39" s="2805">
        <v>-68204.782623355975</v>
      </c>
    </row>
    <row r="40" spans="2:10" ht="15.75" customHeight="1">
      <c r="B40" s="3701"/>
      <c r="C40" s="2829" t="s">
        <v>346</v>
      </c>
      <c r="D40" s="2828">
        <v>-250314.57797533576</v>
      </c>
      <c r="E40" s="2828">
        <v>-1180242.9159784522</v>
      </c>
      <c r="F40" s="2828">
        <v>-8688.1142614710261</v>
      </c>
      <c r="G40" s="2828">
        <v>799112.2846021424</v>
      </c>
      <c r="H40" s="2828">
        <v>17.563015584309618</v>
      </c>
      <c r="I40" s="2828">
        <v>11804.866999999998</v>
      </c>
      <c r="J40" s="2827">
        <v>-90827.818372733891</v>
      </c>
    </row>
    <row r="41" spans="2:10" ht="15.75" customHeight="1">
      <c r="B41" s="3702"/>
      <c r="C41" s="2819" t="s">
        <v>345</v>
      </c>
      <c r="D41" s="2795">
        <v>-266970.39985171054</v>
      </c>
      <c r="E41" s="2795">
        <v>-1285189.4945013123</v>
      </c>
      <c r="F41" s="2795">
        <v>-14357.011007732013</v>
      </c>
      <c r="G41" s="2795">
        <v>879367.14949666336</v>
      </c>
      <c r="H41" s="2826">
        <v>16.463433196503672</v>
      </c>
      <c r="I41" s="2795">
        <v>13065.175999999998</v>
      </c>
      <c r="J41" s="2794">
        <v>-67400.493227382001</v>
      </c>
    </row>
    <row r="42" spans="2:10" ht="15.75" customHeight="1">
      <c r="B42" s="3700" t="s">
        <v>71</v>
      </c>
      <c r="C42" s="2824" t="s">
        <v>356</v>
      </c>
      <c r="D42" s="2823">
        <v>-9358.1859276878677</v>
      </c>
      <c r="E42" s="2823">
        <v>-94104.16759634926</v>
      </c>
      <c r="F42" s="2823">
        <v>-3407.0659861510503</v>
      </c>
      <c r="G42" s="2823">
        <v>75401.47187661966</v>
      </c>
      <c r="H42" s="2825">
        <v>1.9569919570042726</v>
      </c>
      <c r="I42" s="2823">
        <v>1441.3029999999999</v>
      </c>
      <c r="J42" s="2822">
        <v>6045.1583336193617</v>
      </c>
    </row>
    <row r="43" spans="2:10" ht="15.75" customHeight="1">
      <c r="B43" s="3701"/>
      <c r="C43" s="2821" t="s">
        <v>355</v>
      </c>
      <c r="D43" s="2825">
        <v>-22704.981625348708</v>
      </c>
      <c r="E43" s="2825">
        <v>-203769.65671318179</v>
      </c>
      <c r="F43" s="2825">
        <v>-5801.2003034902191</v>
      </c>
      <c r="G43" s="2825">
        <v>153351.40777246573</v>
      </c>
      <c r="H43" s="2825">
        <v>-0.55152792813674134</v>
      </c>
      <c r="I43" s="2825">
        <v>1980.7349999999999</v>
      </c>
      <c r="J43" s="2805">
        <v>8831.0051892678584</v>
      </c>
    </row>
    <row r="44" spans="2:10" ht="15.75" customHeight="1">
      <c r="B44" s="3701"/>
      <c r="C44" s="2820" t="s">
        <v>354</v>
      </c>
      <c r="D44" s="2825">
        <v>-22488.832028677789</v>
      </c>
      <c r="E44" s="2825">
        <v>-296389.27307577466</v>
      </c>
      <c r="F44" s="2825">
        <v>-6049.3363430625523</v>
      </c>
      <c r="G44" s="2825">
        <v>229861.95649337707</v>
      </c>
      <c r="H44" s="2825">
        <v>-5.0830530054293384</v>
      </c>
      <c r="I44" s="2825">
        <v>3992.3130000000001</v>
      </c>
      <c r="J44" s="2805">
        <v>14428.280267694401</v>
      </c>
    </row>
    <row r="45" spans="2:10" ht="15.75" customHeight="1">
      <c r="B45" s="3701"/>
      <c r="C45" s="2820" t="s">
        <v>353</v>
      </c>
      <c r="D45" s="2825">
        <v>-34138.867630886671</v>
      </c>
      <c r="E45" s="2825">
        <v>-398348.07942227478</v>
      </c>
      <c r="F45" s="2825">
        <v>-2487.683878248994</v>
      </c>
      <c r="G45" s="2825">
        <v>303660.2052850927</v>
      </c>
      <c r="H45" s="2825">
        <v>-2.753702400763669</v>
      </c>
      <c r="I45" s="2825">
        <v>4920.8640000000005</v>
      </c>
      <c r="J45" s="2805">
        <v>27285.420586800486</v>
      </c>
    </row>
    <row r="46" spans="2:10" ht="15.75" customHeight="1">
      <c r="B46" s="3701"/>
      <c r="C46" s="2820" t="s">
        <v>352</v>
      </c>
      <c r="D46" s="2825">
        <v>-65127.06858237047</v>
      </c>
      <c r="E46" s="2825">
        <v>-513401.7412961779</v>
      </c>
      <c r="F46" s="2825">
        <v>-3013.821373909188</v>
      </c>
      <c r="G46" s="2825">
        <v>375679.89160928212</v>
      </c>
      <c r="H46" s="2825">
        <v>-0.23965594035944005</v>
      </c>
      <c r="I46" s="2825">
        <v>6567.4350000000004</v>
      </c>
      <c r="J46" s="2805">
        <v>23297.142427527539</v>
      </c>
    </row>
    <row r="47" spans="2:10" ht="15.75" customHeight="1">
      <c r="B47" s="3701"/>
      <c r="C47" s="2820" t="s">
        <v>351</v>
      </c>
      <c r="D47" s="2800">
        <v>-79652.558660976123</v>
      </c>
      <c r="E47" s="2800">
        <v>-614617.17863325286</v>
      </c>
      <c r="F47" s="2800">
        <v>-3732.9947800649097</v>
      </c>
      <c r="G47" s="2800">
        <v>445953.40666409594</v>
      </c>
      <c r="H47" s="2825">
        <v>0.58591327498935808</v>
      </c>
      <c r="I47" s="2800">
        <v>12203.794</v>
      </c>
      <c r="J47" s="2799">
        <v>26648.361972289782</v>
      </c>
    </row>
    <row r="48" spans="2:10" ht="15.75" customHeight="1">
      <c r="B48" s="3701"/>
      <c r="C48" s="2820" t="s">
        <v>350</v>
      </c>
      <c r="D48" s="2825">
        <v>-106003.36244525318</v>
      </c>
      <c r="E48" s="2825">
        <v>-713717.5586629149</v>
      </c>
      <c r="F48" s="2825">
        <v>-3076.2476450667164</v>
      </c>
      <c r="G48" s="2825">
        <v>511939.44661565125</v>
      </c>
      <c r="H48" s="2825">
        <v>-0.70138164523246838</v>
      </c>
      <c r="I48" s="2825">
        <v>14382.212</v>
      </c>
      <c r="J48" s="2805">
        <v>21613.161410672838</v>
      </c>
    </row>
    <row r="49" spans="2:11" ht="15.75" customHeight="1">
      <c r="B49" s="3701"/>
      <c r="C49" s="2820" t="s">
        <v>349</v>
      </c>
      <c r="D49" s="2825">
        <v>-119695.23759581847</v>
      </c>
      <c r="E49" s="2825">
        <v>-821185.42087442742</v>
      </c>
      <c r="F49" s="2825">
        <v>-4221.4251331990235</v>
      </c>
      <c r="G49" s="2825">
        <v>591192.28628658294</v>
      </c>
      <c r="H49" s="2825">
        <v>1.5459000373007736</v>
      </c>
      <c r="I49" s="2825">
        <v>15612.554</v>
      </c>
      <c r="J49" s="2805">
        <v>37840.711910512393</v>
      </c>
    </row>
    <row r="50" spans="2:11" ht="15.75" customHeight="1">
      <c r="B50" s="3701"/>
      <c r="C50" s="2820" t="s">
        <v>348</v>
      </c>
      <c r="D50" s="2825">
        <v>-126087.97976958135</v>
      </c>
      <c r="E50" s="2825">
        <v>-874099.13190366654</v>
      </c>
      <c r="F50" s="2825">
        <v>-1084.3332236530841</v>
      </c>
      <c r="G50" s="2825">
        <v>625709.09474924055</v>
      </c>
      <c r="H50" s="2825">
        <v>-4.2070105108791171</v>
      </c>
      <c r="I50" s="2825">
        <v>16478.671999999999</v>
      </c>
      <c r="J50" s="2805">
        <v>36610.561024159651</v>
      </c>
    </row>
    <row r="51" spans="2:11" ht="15.75" customHeight="1">
      <c r="B51" s="3701"/>
      <c r="C51" s="2820" t="s">
        <v>347</v>
      </c>
      <c r="D51" s="2825">
        <v>-96184.565491877845</v>
      </c>
      <c r="E51" s="2825">
        <v>-911636.92920355848</v>
      </c>
      <c r="F51" s="2825">
        <v>788.1562932204688</v>
      </c>
      <c r="G51" s="2825">
        <v>679680.93931259937</v>
      </c>
      <c r="H51" s="2825">
        <v>-6.3012954010404574</v>
      </c>
      <c r="I51" s="2825">
        <v>17425.197</v>
      </c>
      <c r="J51" s="2805">
        <v>120899.35802712855</v>
      </c>
    </row>
    <row r="52" spans="2:11" ht="15.75" customHeight="1">
      <c r="B52" s="3701"/>
      <c r="C52" s="2821" t="s">
        <v>346</v>
      </c>
      <c r="D52" s="2800">
        <v>-62591.279670751188</v>
      </c>
      <c r="E52" s="2800">
        <v>-977882.34028090502</v>
      </c>
      <c r="F52" s="2800">
        <v>-1230.4982876474387</v>
      </c>
      <c r="G52" s="2800">
        <v>773658.50348589476</v>
      </c>
      <c r="H52" s="2800">
        <v>-3.185257141794589</v>
      </c>
      <c r="I52" s="2800">
        <v>18717.105</v>
      </c>
      <c r="J52" s="2799">
        <v>179372.18197103875</v>
      </c>
    </row>
    <row r="53" spans="2:11" ht="15.75" customHeight="1">
      <c r="B53" s="3701"/>
      <c r="C53" s="2819" t="s">
        <v>345</v>
      </c>
      <c r="D53" s="2795">
        <v>-33763.120085891453</v>
      </c>
      <c r="E53" s="2795">
        <v>-1060973.3249700537</v>
      </c>
      <c r="F53" s="2795">
        <v>-964.6558673575928</v>
      </c>
      <c r="G53" s="2795">
        <v>875026.9567769951</v>
      </c>
      <c r="H53" s="2796">
        <v>-0.49355866001504767</v>
      </c>
      <c r="I53" s="2795">
        <v>19478.723999999998</v>
      </c>
      <c r="J53" s="2794">
        <v>282409.53906808869</v>
      </c>
      <c r="K53" s="2817"/>
    </row>
    <row r="54" spans="2:11" ht="15.75" customHeight="1">
      <c r="B54" s="3703" t="s">
        <v>72</v>
      </c>
      <c r="C54" s="2824" t="s">
        <v>356</v>
      </c>
      <c r="D54" s="2823">
        <v>24889.856049603171</v>
      </c>
      <c r="E54" s="2823">
        <v>-73273.811585446703</v>
      </c>
      <c r="F54" s="2823">
        <v>-3091.5754388004798</v>
      </c>
      <c r="G54" s="2823">
        <v>92742.760052281141</v>
      </c>
      <c r="H54" s="2823">
        <v>22.998606982151813</v>
      </c>
      <c r="I54" s="2823">
        <v>1393.5509999999999</v>
      </c>
      <c r="J54" s="2822">
        <v>51464.946372824459</v>
      </c>
      <c r="K54" s="2817"/>
    </row>
    <row r="55" spans="2:11" ht="15.75" customHeight="1">
      <c r="B55" s="3704"/>
      <c r="C55" s="2821" t="s">
        <v>355</v>
      </c>
      <c r="D55" s="2800">
        <v>25158.398151383648</v>
      </c>
      <c r="E55" s="2800">
        <v>-152606.6489998929</v>
      </c>
      <c r="F55" s="2800">
        <v>-6520.4614861571645</v>
      </c>
      <c r="G55" s="2800">
        <v>165770.46622422652</v>
      </c>
      <c r="H55" s="2800">
        <v>8.0984313298170019</v>
      </c>
      <c r="I55" s="2800">
        <v>2441.5450000000001</v>
      </c>
      <c r="J55" s="2799">
        <v>67626.048292446445</v>
      </c>
      <c r="K55" s="2817"/>
    </row>
    <row r="56" spans="2:11" ht="15.75" customHeight="1">
      <c r="B56" s="3704"/>
      <c r="C56" s="2820" t="s">
        <v>354</v>
      </c>
      <c r="D56" s="2800">
        <v>33380.329272449133</v>
      </c>
      <c r="E56" s="2800">
        <v>-251573.25275651069</v>
      </c>
      <c r="F56" s="2800">
        <v>-11942.857281447643</v>
      </c>
      <c r="G56" s="2800">
        <v>258940.99545218711</v>
      </c>
      <c r="H56" s="2800">
        <v>12.650653201782823</v>
      </c>
      <c r="I56" s="2800">
        <v>2922.0059999999999</v>
      </c>
      <c r="J56" s="2799">
        <v>101086.449607609</v>
      </c>
      <c r="K56" s="2817"/>
    </row>
    <row r="57" spans="2:11" ht="15.75" customHeight="1">
      <c r="B57" s="3704"/>
      <c r="C57" s="2820" t="s">
        <v>353</v>
      </c>
      <c r="D57" s="2800">
        <v>19011.97710239928</v>
      </c>
      <c r="E57" s="2800">
        <v>-348950.9846212854</v>
      </c>
      <c r="F57" s="2800">
        <v>-17508.948744550034</v>
      </c>
      <c r="G57" s="2800">
        <v>337818.0018646681</v>
      </c>
      <c r="H57" s="2800">
        <v>11.248690472136836</v>
      </c>
      <c r="I57" s="2800">
        <v>3745.0219999999999</v>
      </c>
      <c r="J57" s="2799">
        <v>110647.47663496299</v>
      </c>
      <c r="K57" s="2817"/>
    </row>
    <row r="58" spans="2:11" ht="15.75" customHeight="1">
      <c r="B58" s="3704"/>
      <c r="C58" s="2820" t="s">
        <v>352</v>
      </c>
      <c r="D58" s="2800">
        <v>-22996.521377316269</v>
      </c>
      <c r="E58" s="2800">
        <v>-459211.21521453571</v>
      </c>
      <c r="F58" s="2800">
        <v>-23552.973012629434</v>
      </c>
      <c r="G58" s="2800">
        <v>416961.62300003867</v>
      </c>
      <c r="H58" s="2800">
        <v>10.988538996303454</v>
      </c>
      <c r="I58" s="2800">
        <v>4500.8220000000001</v>
      </c>
      <c r="J58" s="2799">
        <v>106480.94575561699</v>
      </c>
      <c r="K58" s="2817"/>
    </row>
    <row r="59" spans="2:11" ht="15.75" customHeight="1">
      <c r="B59" s="3704"/>
      <c r="C59" s="2820" t="s">
        <v>351</v>
      </c>
      <c r="D59" s="2800">
        <v>-51680.635889681522</v>
      </c>
      <c r="E59" s="2800">
        <v>-581726.06633864541</v>
      </c>
      <c r="F59" s="2800">
        <v>-28523.092496202677</v>
      </c>
      <c r="G59" s="2800">
        <v>495471.41065841983</v>
      </c>
      <c r="H59" s="2800">
        <v>11.10385149084021</v>
      </c>
      <c r="I59" s="2800">
        <v>7659.1750000000002</v>
      </c>
      <c r="J59" s="2799">
        <v>124917.34759098101</v>
      </c>
      <c r="K59" s="2817"/>
    </row>
    <row r="60" spans="2:11" ht="15.75" customHeight="1">
      <c r="B60" s="3704"/>
      <c r="C60" s="2820" t="s">
        <v>350</v>
      </c>
      <c r="D60" s="2800">
        <v>-104388.65424481279</v>
      </c>
      <c r="E60" s="2800">
        <v>-711321.69397850707</v>
      </c>
      <c r="F60" s="2800">
        <v>-35369.418030056419</v>
      </c>
      <c r="G60" s="2800">
        <v>567890.37445000559</v>
      </c>
      <c r="H60" s="2800">
        <v>10.929208171832983</v>
      </c>
      <c r="I60" s="2800">
        <v>9017.4920000000002</v>
      </c>
      <c r="J60" s="2799">
        <v>97364.09537399112</v>
      </c>
      <c r="K60" s="2817"/>
    </row>
    <row r="61" spans="2:11" ht="15.75" customHeight="1">
      <c r="B61" s="3704"/>
      <c r="C61" s="2820" t="s">
        <v>349</v>
      </c>
      <c r="D61" s="2800">
        <v>-151419.1837722765</v>
      </c>
      <c r="E61" s="2800">
        <v>-836548.62409712491</v>
      </c>
      <c r="F61" s="2800">
        <v>-43359.108483455406</v>
      </c>
      <c r="G61" s="2800">
        <v>642332.38225323311</v>
      </c>
      <c r="H61" s="2800">
        <v>8.6503320751820212</v>
      </c>
      <c r="I61" s="2800">
        <v>10183.576000000001</v>
      </c>
      <c r="J61" s="2799">
        <v>68009.658141918568</v>
      </c>
      <c r="K61" s="2817"/>
    </row>
    <row r="62" spans="2:11" ht="15.75" customHeight="1">
      <c r="B62" s="3704"/>
      <c r="C62" s="2820" t="s">
        <v>348</v>
      </c>
      <c r="D62" s="2800">
        <v>-210513.39115335734</v>
      </c>
      <c r="E62" s="2800">
        <v>-986805.92703812069</v>
      </c>
      <c r="F62" s="2800">
        <v>-53257.999905284276</v>
      </c>
      <c r="G62" s="2800">
        <v>729219.25123890839</v>
      </c>
      <c r="H62" s="2800">
        <v>16.542856314267041</v>
      </c>
      <c r="I62" s="2800">
        <v>12353.384000000002</v>
      </c>
      <c r="J62" s="2799">
        <v>42536.733906800298</v>
      </c>
      <c r="K62" s="2817"/>
    </row>
    <row r="63" spans="2:11" ht="15.75" customHeight="1">
      <c r="B63" s="3704"/>
      <c r="C63" s="2820" t="s">
        <v>1733</v>
      </c>
      <c r="D63" s="2800">
        <v>-251288.85798388848</v>
      </c>
      <c r="E63" s="2800">
        <v>-1112622.8144599404</v>
      </c>
      <c r="F63" s="2800">
        <v>-59966.662679788991</v>
      </c>
      <c r="G63" s="2800">
        <v>810257.55451925122</v>
      </c>
      <c r="H63" s="2800">
        <v>19.211457561059685</v>
      </c>
      <c r="I63" s="2800">
        <v>14083.174000000003</v>
      </c>
      <c r="J63" s="2799">
        <v>7754.0460489597626</v>
      </c>
      <c r="K63" s="2817"/>
    </row>
    <row r="64" spans="2:11" ht="15.75" customHeight="1">
      <c r="B64" s="3704"/>
      <c r="C64" s="2820" t="s">
        <v>346</v>
      </c>
      <c r="D64" s="2800">
        <v>-298107.16586232593</v>
      </c>
      <c r="E64" s="2800">
        <v>-1224893.3817563837</v>
      </c>
      <c r="F64" s="2800">
        <v>-63888.264965140872</v>
      </c>
      <c r="G64" s="2800">
        <v>871302.5267751863</v>
      </c>
      <c r="H64" s="2800">
        <v>12.621075429189244</v>
      </c>
      <c r="I64" s="2800">
        <v>16201.348000000002</v>
      </c>
      <c r="J64" s="2799">
        <v>-15147.420894667814</v>
      </c>
      <c r="K64" s="2817"/>
    </row>
    <row r="65" spans="1:12" ht="15.75" customHeight="1">
      <c r="B65" s="3719"/>
      <c r="C65" s="2819" t="s">
        <v>345</v>
      </c>
      <c r="D65" s="2795">
        <v>-333671.93453037995</v>
      </c>
      <c r="E65" s="2795">
        <v>-1355456.9390056308</v>
      </c>
      <c r="F65" s="2795">
        <v>-72852.523615579019</v>
      </c>
      <c r="G65" s="2795">
        <v>961054.57727377792</v>
      </c>
      <c r="H65" s="2796">
        <v>9.8314251727341215</v>
      </c>
      <c r="I65" s="2795">
        <v>19512.715000000004</v>
      </c>
      <c r="J65" s="2794">
        <v>1226.7149713200979</v>
      </c>
      <c r="K65" s="2817"/>
    </row>
    <row r="66" spans="1:12" ht="15.75" customHeight="1">
      <c r="B66" s="3703" t="s">
        <v>2002</v>
      </c>
      <c r="C66" s="2818" t="s">
        <v>356</v>
      </c>
      <c r="D66" s="2811">
        <v>-47294.735027649105</v>
      </c>
      <c r="E66" s="2810">
        <v>-124551.18334614908</v>
      </c>
      <c r="F66" s="2810">
        <v>-10128.617705476336</v>
      </c>
      <c r="G66" s="2810">
        <v>76625.352295124845</v>
      </c>
      <c r="H66" s="2810">
        <v>-17.378615590123214</v>
      </c>
      <c r="I66" s="2810">
        <v>480.572</v>
      </c>
      <c r="J66" s="2809">
        <v>-38745.256853721738</v>
      </c>
      <c r="K66" s="2817"/>
      <c r="L66" s="2814"/>
    </row>
    <row r="67" spans="1:12" ht="15.75" customHeight="1">
      <c r="B67" s="3704"/>
      <c r="C67" s="2801" t="s">
        <v>355</v>
      </c>
      <c r="D67" s="2811">
        <v>-106077.09281391307</v>
      </c>
      <c r="E67" s="2810">
        <v>-259418.91881477137</v>
      </c>
      <c r="F67" s="2810">
        <v>-17520.044375288991</v>
      </c>
      <c r="G67" s="2810">
        <v>156156.3009639245</v>
      </c>
      <c r="H67" s="2810">
        <v>68.375731837068201</v>
      </c>
      <c r="I67" s="2810">
        <v>3043.145</v>
      </c>
      <c r="J67" s="2809">
        <v>-94804.534405662067</v>
      </c>
      <c r="K67" s="2817"/>
      <c r="L67" s="2814"/>
    </row>
    <row r="68" spans="1:12" ht="15.75" customHeight="1">
      <c r="B68" s="3704"/>
      <c r="C68" s="2808" t="s">
        <v>354</v>
      </c>
      <c r="D68" s="2803">
        <v>-149809.42583647376</v>
      </c>
      <c r="E68" s="2803">
        <v>-396296.96928444225</v>
      </c>
      <c r="F68" s="2804">
        <v>-23335.448190522256</v>
      </c>
      <c r="G68" s="2804">
        <v>240641.12645575567</v>
      </c>
      <c r="H68" s="2803">
        <v>-7.0671965111103745</v>
      </c>
      <c r="I68" s="2803">
        <v>5070.7340000000004</v>
      </c>
      <c r="J68" s="2802">
        <v>-87707.282175992194</v>
      </c>
      <c r="K68" s="2817"/>
      <c r="L68" s="2814"/>
    </row>
    <row r="69" spans="1:12" ht="15.75" customHeight="1">
      <c r="B69" s="3704"/>
      <c r="C69" s="2808" t="s">
        <v>353</v>
      </c>
      <c r="D69" s="2803">
        <v>-220906.70716283226</v>
      </c>
      <c r="E69" s="2803">
        <v>-544251.50536036468</v>
      </c>
      <c r="F69" s="2804">
        <v>-30786.822466178302</v>
      </c>
      <c r="G69" s="2804">
        <v>314011.57512667205</v>
      </c>
      <c r="H69" s="2803">
        <v>-7.0471160822072054</v>
      </c>
      <c r="I69" s="2803">
        <v>6628.723</v>
      </c>
      <c r="J69" s="2802">
        <v>-150375.77134407801</v>
      </c>
      <c r="K69" s="2817"/>
      <c r="L69" s="2814"/>
    </row>
    <row r="70" spans="1:12" ht="15.75" customHeight="1">
      <c r="B70" s="3704"/>
      <c r="C70" s="2808" t="s">
        <v>352</v>
      </c>
      <c r="D70" s="2803">
        <v>-298506.16202994908</v>
      </c>
      <c r="E70" s="2803">
        <v>-705389.06874232821</v>
      </c>
      <c r="F70" s="2804">
        <v>-38130.93557687111</v>
      </c>
      <c r="G70" s="2804">
        <v>390510.10762716323</v>
      </c>
      <c r="H70" s="2803">
        <v>-6.3438728923196352</v>
      </c>
      <c r="I70" s="2803">
        <v>7065.3860000000004</v>
      </c>
      <c r="J70" s="2802">
        <v>-195008.88639849101</v>
      </c>
      <c r="K70" s="2817"/>
      <c r="L70" s="2814"/>
    </row>
    <row r="71" spans="1:12" ht="15.75" customHeight="1">
      <c r="B71" s="3704"/>
      <c r="C71" s="2808" t="s">
        <v>351</v>
      </c>
      <c r="D71" s="2803">
        <v>-352158.53236890002</v>
      </c>
      <c r="E71" s="2803">
        <v>-846072.38618984236</v>
      </c>
      <c r="F71" s="2804">
        <v>-46233.034066650711</v>
      </c>
      <c r="G71" s="2804">
        <v>470719.57781708101</v>
      </c>
      <c r="H71" s="2803">
        <v>-4.9956127253531601</v>
      </c>
      <c r="I71" s="2803">
        <v>11344.237000000001</v>
      </c>
      <c r="J71" s="2802">
        <v>-241230.38893117954</v>
      </c>
      <c r="K71" s="2817"/>
      <c r="L71" s="2814"/>
    </row>
    <row r="72" spans="1:12" ht="15.75" customHeight="1">
      <c r="B72" s="3704"/>
      <c r="C72" s="2808" t="s">
        <v>350</v>
      </c>
      <c r="D72" s="2803">
        <v>-411341.76163609116</v>
      </c>
      <c r="E72" s="2803">
        <v>-978174.25051972736</v>
      </c>
      <c r="F72" s="2804">
        <v>-55087.717809643713</v>
      </c>
      <c r="G72" s="2804">
        <v>542856.32486595679</v>
      </c>
      <c r="H72" s="2803">
        <v>-4.4082539008156179</v>
      </c>
      <c r="I72" s="2803">
        <v>16285.238000000001</v>
      </c>
      <c r="J72" s="2802">
        <v>-247028.20043445512</v>
      </c>
      <c r="K72" s="2817"/>
      <c r="L72" s="2814"/>
    </row>
    <row r="73" spans="1:12" ht="15.75" customHeight="1">
      <c r="B73" s="3704"/>
      <c r="C73" s="2808" t="s">
        <v>349</v>
      </c>
      <c r="D73" s="2803">
        <v>-460714.9802260967</v>
      </c>
      <c r="E73" s="2803">
        <v>-1119445.7018155521</v>
      </c>
      <c r="F73" s="2804">
        <v>-66248.812228270443</v>
      </c>
      <c r="G73" s="2804">
        <v>633926.26142047765</v>
      </c>
      <c r="H73" s="2803">
        <v>-1.308687069966441</v>
      </c>
      <c r="I73" s="2803">
        <v>16295.612000000001</v>
      </c>
      <c r="J73" s="2802">
        <v>-258638.28341908861</v>
      </c>
      <c r="L73" s="2814"/>
    </row>
    <row r="74" spans="1:12" ht="15.75" customHeight="1">
      <c r="B74" s="3704"/>
      <c r="C74" s="2808" t="s">
        <v>348</v>
      </c>
      <c r="D74" s="2803">
        <v>-510578.31620872114</v>
      </c>
      <c r="E74" s="2803">
        <v>-1262325.6628625535</v>
      </c>
      <c r="F74" s="2804">
        <v>-79279.581217442057</v>
      </c>
      <c r="G74" s="2804">
        <v>727479.31386299245</v>
      </c>
      <c r="H74" s="2803">
        <v>-0.2386027759086029</v>
      </c>
      <c r="I74" s="2803">
        <v>16511.34</v>
      </c>
      <c r="J74" s="2802">
        <v>-268256.66786856489</v>
      </c>
      <c r="K74" s="2817"/>
      <c r="L74" s="2814"/>
    </row>
    <row r="75" spans="1:12" ht="15.75" customHeight="1">
      <c r="B75" s="3704"/>
      <c r="C75" s="2808" t="s">
        <v>347</v>
      </c>
      <c r="D75" s="2803">
        <v>-545060.900379361</v>
      </c>
      <c r="E75" s="2803">
        <v>-1385122.2005629113</v>
      </c>
      <c r="F75" s="2804">
        <v>-88178.536572973229</v>
      </c>
      <c r="G75" s="2804">
        <v>814530.07455094869</v>
      </c>
      <c r="H75" s="2803">
        <v>0.52730394278550641</v>
      </c>
      <c r="I75" s="2803">
        <v>16646.841</v>
      </c>
      <c r="J75" s="2802">
        <v>-288501.75349014159</v>
      </c>
      <c r="K75" s="2817"/>
      <c r="L75" s="2814"/>
    </row>
    <row r="76" spans="1:12" ht="15.75" customHeight="1">
      <c r="B76" s="3704"/>
      <c r="C76" s="2808" t="s">
        <v>346</v>
      </c>
      <c r="D76" s="2800">
        <v>-592140.38233329623</v>
      </c>
      <c r="E76" s="2800">
        <v>-1525635.6094255487</v>
      </c>
      <c r="F76" s="2800">
        <v>-99501.957602589275</v>
      </c>
      <c r="G76" s="2800">
        <v>906917.27177253959</v>
      </c>
      <c r="H76" s="2800">
        <v>4.0875291764811639</v>
      </c>
      <c r="I76" s="2800">
        <v>17350.054</v>
      </c>
      <c r="J76" s="2799">
        <v>-269806.83935613633</v>
      </c>
      <c r="K76" s="2817"/>
      <c r="L76" s="2814"/>
    </row>
    <row r="77" spans="1:12" s="2813" customFormat="1" ht="15.75" customHeight="1">
      <c r="B77" s="3705"/>
      <c r="C77" s="2816" t="s">
        <v>345</v>
      </c>
      <c r="D77" s="2795">
        <v>-623376.5267471734</v>
      </c>
      <c r="E77" s="2795">
        <v>-1661975.3903993983</v>
      </c>
      <c r="F77" s="2795">
        <v>-108117.49293182897</v>
      </c>
      <c r="G77" s="2795">
        <v>1007306.8741835592</v>
      </c>
      <c r="H77" s="2796">
        <v>4.812660800283064</v>
      </c>
      <c r="I77" s="2795">
        <v>18560.309000000001</v>
      </c>
      <c r="J77" s="2794">
        <v>-255259.07119597038</v>
      </c>
      <c r="K77" s="2815"/>
      <c r="L77" s="2814"/>
    </row>
    <row r="78" spans="1:12" ht="15.75" customHeight="1">
      <c r="A78" s="2798"/>
      <c r="B78" s="3710" t="s">
        <v>2001</v>
      </c>
      <c r="C78" s="2812" t="s">
        <v>356</v>
      </c>
      <c r="D78" s="2811">
        <v>-15127.888052045717</v>
      </c>
      <c r="E78" s="2810">
        <v>-109099.09873675971</v>
      </c>
      <c r="F78" s="2810">
        <v>-10707.277630416778</v>
      </c>
      <c r="G78" s="2810">
        <v>92207.197586784969</v>
      </c>
      <c r="H78" s="2810">
        <v>20.335104276775361</v>
      </c>
      <c r="I78" s="2810">
        <v>-1397.7260000000001</v>
      </c>
      <c r="J78" s="2809">
        <v>-19759.411405293467</v>
      </c>
    </row>
    <row r="79" spans="1:12" ht="15.75" customHeight="1">
      <c r="A79" s="2798"/>
      <c r="B79" s="3720"/>
      <c r="C79" s="2808" t="s">
        <v>355</v>
      </c>
      <c r="D79" s="2811">
        <v>-36839.633232116874</v>
      </c>
      <c r="E79" s="2810">
        <v>-229849.25958818005</v>
      </c>
      <c r="F79" s="2810">
        <v>-19262.04178012464</v>
      </c>
      <c r="G79" s="2810">
        <v>187039.90792458598</v>
      </c>
      <c r="H79" s="2810">
        <v>19.777368425111618</v>
      </c>
      <c r="I79" s="2810">
        <v>-809.68200000000013</v>
      </c>
      <c r="J79" s="2809">
        <v>-20807.410858617335</v>
      </c>
    </row>
    <row r="80" spans="1:12" ht="15.75" customHeight="1">
      <c r="A80" s="2798"/>
      <c r="B80" s="3720"/>
      <c r="C80" s="2808" t="s">
        <v>354</v>
      </c>
      <c r="D80" s="2784">
        <v>-34283.850059077435</v>
      </c>
      <c r="E80" s="2807">
        <v>-337076.33558344381</v>
      </c>
      <c r="F80" s="2807">
        <v>-21697.893619137452</v>
      </c>
      <c r="G80" s="2807">
        <v>281051.10567255632</v>
      </c>
      <c r="H80" s="2806">
        <v>16.792632170557287</v>
      </c>
      <c r="I80" s="2784">
        <v>79.569999999999823</v>
      </c>
      <c r="J80" s="2805">
        <v>12429.808255038142</v>
      </c>
    </row>
    <row r="81" spans="1:10" ht="15.75" customHeight="1">
      <c r="A81" s="2798"/>
      <c r="B81" s="3720"/>
      <c r="C81" s="2808" t="s">
        <v>353</v>
      </c>
      <c r="D81" s="2784">
        <v>-35400.470810476923</v>
      </c>
      <c r="E81" s="2807">
        <v>-448212.87236291717</v>
      </c>
      <c r="F81" s="2807">
        <v>-23302.630396486034</v>
      </c>
      <c r="G81" s="2807">
        <v>378042.63369509857</v>
      </c>
      <c r="H81" s="2806">
        <v>20.391305174847908</v>
      </c>
      <c r="I81" s="2784">
        <v>429.15099999999984</v>
      </c>
      <c r="J81" s="2805">
        <v>20033.568717826369</v>
      </c>
    </row>
    <row r="82" spans="1:10" ht="15.75" customHeight="1">
      <c r="A82" s="2798"/>
      <c r="B82" s="3720"/>
      <c r="C82" s="2801" t="s">
        <v>352</v>
      </c>
      <c r="D82" s="2784">
        <v>-37914.013400993193</v>
      </c>
      <c r="E82" s="2807">
        <v>-561849.03130380646</v>
      </c>
      <c r="F82" s="2807">
        <v>-26682.028197127584</v>
      </c>
      <c r="G82" s="2807">
        <v>480503.2333540683</v>
      </c>
      <c r="H82" s="2806">
        <v>23.045018289981201</v>
      </c>
      <c r="I82" s="2784">
        <v>604.9079999999999</v>
      </c>
      <c r="J82" s="2805">
        <v>45865.472752625756</v>
      </c>
    </row>
    <row r="83" spans="1:10" ht="15.75" customHeight="1">
      <c r="A83" s="2798"/>
      <c r="B83" s="3720"/>
      <c r="C83" s="2801" t="s">
        <v>351</v>
      </c>
      <c r="D83" s="2784">
        <v>-29468.975067403982</v>
      </c>
      <c r="E83" s="2807">
        <v>-671382.32170037949</v>
      </c>
      <c r="F83" s="2807">
        <v>-31269.428020132706</v>
      </c>
      <c r="G83" s="2807">
        <v>585076.03117811773</v>
      </c>
      <c r="H83" s="2806">
        <v>24.293965823846619</v>
      </c>
      <c r="I83" s="2784">
        <v>749.38199999999983</v>
      </c>
      <c r="J83" s="2805">
        <v>97095.060892608803</v>
      </c>
    </row>
    <row r="84" spans="1:10" ht="15.75" customHeight="1">
      <c r="A84" s="2798"/>
      <c r="B84" s="3720"/>
      <c r="C84" s="2801" t="s">
        <v>350</v>
      </c>
      <c r="D84" s="2784">
        <v>-29641.636233505444</v>
      </c>
      <c r="E84" s="2807">
        <v>-780395.35436247545</v>
      </c>
      <c r="F84" s="2807">
        <v>-38449.011548156297</v>
      </c>
      <c r="G84" s="2807">
        <v>689877.83293600206</v>
      </c>
      <c r="H84" s="2806">
        <v>27.082950190614085</v>
      </c>
      <c r="I84" s="2784">
        <v>1035.2849999999999</v>
      </c>
      <c r="J84" s="2805">
        <v>133206.15381256727</v>
      </c>
    </row>
    <row r="85" spans="1:10" ht="15.75" customHeight="1">
      <c r="A85" s="2798"/>
      <c r="B85" s="3720"/>
      <c r="C85" s="2801" t="s">
        <v>349</v>
      </c>
      <c r="D85" s="2803">
        <v>-44307.917852369952</v>
      </c>
      <c r="E85" s="2803">
        <v>-905992.76898613735</v>
      </c>
      <c r="F85" s="2804">
        <v>-49082.535985138325</v>
      </c>
      <c r="G85" s="2804">
        <v>794321.62455712247</v>
      </c>
      <c r="H85" s="2803">
        <v>25.301895961406771</v>
      </c>
      <c r="I85" s="2803">
        <v>1169.0349999999999</v>
      </c>
      <c r="J85" s="2802">
        <v>148107.77314766461</v>
      </c>
    </row>
    <row r="86" spans="1:10" ht="15.75" customHeight="1">
      <c r="A86" s="2798"/>
      <c r="B86" s="3720"/>
      <c r="C86" s="2801" t="s">
        <v>348</v>
      </c>
      <c r="D86" s="2803">
        <v>-51818.901279445272</v>
      </c>
      <c r="E86" s="2803">
        <v>-1037335.3082362186</v>
      </c>
      <c r="F86" s="2804">
        <v>-56262.704910506582</v>
      </c>
      <c r="G86" s="2804">
        <v>903391.63503219164</v>
      </c>
      <c r="H86" s="2803">
        <v>24.181075367639803</v>
      </c>
      <c r="I86" s="2803">
        <v>2621.002</v>
      </c>
      <c r="J86" s="2802">
        <v>180171.02742496738</v>
      </c>
    </row>
    <row r="87" spans="1:10" ht="15.75" customHeight="1">
      <c r="A87" s="2798"/>
      <c r="B87" s="3720"/>
      <c r="C87" s="2801" t="s">
        <v>347</v>
      </c>
      <c r="D87" s="2803">
        <v>-54670.0830474908</v>
      </c>
      <c r="E87" s="2803">
        <v>-1157259.5447246912</v>
      </c>
      <c r="F87" s="2804">
        <v>-57741.120536663657</v>
      </c>
      <c r="G87" s="2804">
        <v>1005180.1685265219</v>
      </c>
      <c r="H87" s="2803">
        <v>23.406145449040515</v>
      </c>
      <c r="I87" s="2803">
        <v>4355.5640000000003</v>
      </c>
      <c r="J87" s="2802">
        <v>214666.08818660077</v>
      </c>
    </row>
    <row r="88" spans="1:10" ht="15.75" customHeight="1">
      <c r="A88" s="2798"/>
      <c r="B88" s="3720"/>
      <c r="C88" s="2801" t="s">
        <v>346</v>
      </c>
      <c r="D88" s="2800">
        <v>-69397.628994378727</v>
      </c>
      <c r="E88" s="2800">
        <v>-1286366.0246457884</v>
      </c>
      <c r="F88" s="2800">
        <v>-67680.425727488939</v>
      </c>
      <c r="G88" s="2800">
        <v>1112522.466505215</v>
      </c>
      <c r="H88" s="2800">
        <v>22.670777272862708</v>
      </c>
      <c r="I88" s="2800">
        <v>4647.4610000000002</v>
      </c>
      <c r="J88" s="2799">
        <v>228977.17320322662</v>
      </c>
    </row>
    <row r="89" spans="1:10" ht="15.75" customHeight="1">
      <c r="A89" s="2798"/>
      <c r="B89" s="3721"/>
      <c r="C89" s="2797" t="s">
        <v>345</v>
      </c>
      <c r="D89" s="2795">
        <v>-72158.435609311564</v>
      </c>
      <c r="E89" s="2795">
        <v>-1399162.5231316942</v>
      </c>
      <c r="F89" s="2795">
        <v>-83845.436374387617</v>
      </c>
      <c r="G89" s="2795">
        <v>1220559.5165727963</v>
      </c>
      <c r="H89" s="2796">
        <v>21.17057352180607</v>
      </c>
      <c r="I89" s="2795">
        <v>5961.3070000000007</v>
      </c>
      <c r="J89" s="2794">
        <v>290515.36687175563</v>
      </c>
    </row>
    <row r="90" spans="1:10" ht="15.75" customHeight="1">
      <c r="A90" s="2793"/>
      <c r="B90" s="3710" t="s">
        <v>1414</v>
      </c>
      <c r="C90" s="2792" t="s">
        <v>356</v>
      </c>
      <c r="D90" s="2784">
        <v>12984.984445091963</v>
      </c>
      <c r="E90" s="2784">
        <v>-109837.58728477199</v>
      </c>
      <c r="F90" s="2784">
        <v>-11271.24831773105</v>
      </c>
      <c r="G90" s="2784">
        <v>116019.12383583808</v>
      </c>
      <c r="H90" s="2784">
        <v>25.824368240496032</v>
      </c>
      <c r="I90" s="2784">
        <v>2646.181</v>
      </c>
      <c r="J90" s="2791">
        <v>32900.677202289793</v>
      </c>
    </row>
    <row r="91" spans="1:10" s="2783" customFormat="1" thickBot="1">
      <c r="A91" s="2787"/>
      <c r="B91" s="3711"/>
      <c r="C91" s="2790" t="s">
        <v>355</v>
      </c>
      <c r="D91" s="2789">
        <v>23497.059615212609</v>
      </c>
      <c r="E91" s="2789">
        <v>-220181.27738352577</v>
      </c>
      <c r="F91" s="2789">
        <v>-25340.212899217779</v>
      </c>
      <c r="G91" s="2789">
        <v>228371.28611817816</v>
      </c>
      <c r="H91" s="2789">
        <v>22.097625395675923</v>
      </c>
      <c r="I91" s="2789">
        <v>2998.0659999999998</v>
      </c>
      <c r="J91" s="2788">
        <v>53606.396399472113</v>
      </c>
    </row>
    <row r="92" spans="1:10" s="2783" customFormat="1" thickTop="1">
      <c r="A92" s="2787"/>
      <c r="B92" s="2786"/>
      <c r="C92" s="2785"/>
      <c r="D92" s="2784"/>
      <c r="E92" s="2784"/>
      <c r="F92" s="2784"/>
      <c r="G92" s="2784"/>
      <c r="H92" s="2784"/>
      <c r="I92" s="2784"/>
      <c r="J92" s="2784"/>
    </row>
    <row r="93" spans="1:10" ht="15.75" customHeight="1">
      <c r="B93" s="2782" t="s">
        <v>2000</v>
      </c>
    </row>
    <row r="94" spans="1:10" ht="15.75" customHeight="1">
      <c r="D94" s="2781"/>
      <c r="E94" s="2781"/>
      <c r="F94" s="2781"/>
      <c r="G94" s="2781"/>
      <c r="H94" s="2781"/>
      <c r="I94" s="2781"/>
      <c r="J94" s="2781"/>
    </row>
    <row r="95" spans="1:10" ht="15.75" customHeight="1"/>
    <row r="96" spans="1:10" ht="15.75" customHeight="1">
      <c r="D96" s="2781"/>
      <c r="E96" s="2781"/>
      <c r="F96" s="2781"/>
      <c r="G96" s="2781"/>
      <c r="H96" s="2781"/>
      <c r="I96" s="2781"/>
    </row>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sheetData>
  <mergeCells count="19">
    <mergeCell ref="B90:B91"/>
    <mergeCell ref="B1:J1"/>
    <mergeCell ref="B2:J2"/>
    <mergeCell ref="B3:J3"/>
    <mergeCell ref="B4:B5"/>
    <mergeCell ref="C4:C5"/>
    <mergeCell ref="D4:D5"/>
    <mergeCell ref="E4:E5"/>
    <mergeCell ref="F4:F5"/>
    <mergeCell ref="G4:H4"/>
    <mergeCell ref="B54:B65"/>
    <mergeCell ref="B78:B89"/>
    <mergeCell ref="B18:B29"/>
    <mergeCell ref="B6:B17"/>
    <mergeCell ref="B30:B41"/>
    <mergeCell ref="B66:B77"/>
    <mergeCell ref="I4:I5"/>
    <mergeCell ref="J4:J5"/>
    <mergeCell ref="B42:B53"/>
  </mergeCells>
  <pageMargins left="0.7" right="0.7" top="0.75" bottom="0.75" header="0" footer="0"/>
  <pageSetup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selection sqref="A1:I21"/>
    </sheetView>
  </sheetViews>
  <sheetFormatPr defaultColWidth="12" defaultRowHeight="13.8"/>
  <cols>
    <col min="1" max="1" width="11.88671875" style="1698" bestFit="1" customWidth="1"/>
    <col min="2" max="2" width="7.33203125" style="1698" bestFit="1" customWidth="1"/>
    <col min="3" max="3" width="9.5546875" style="1698" bestFit="1" customWidth="1"/>
    <col min="4" max="4" width="7.33203125" style="1698" bestFit="1" customWidth="1"/>
    <col min="5" max="5" width="9.5546875" style="1698" bestFit="1" customWidth="1"/>
    <col min="6" max="6" width="7.33203125" style="1698" bestFit="1" customWidth="1"/>
    <col min="7" max="7" width="9.5546875" style="1698" bestFit="1" customWidth="1"/>
    <col min="8" max="8" width="7.33203125" style="1698" bestFit="1" customWidth="1"/>
    <col min="9" max="9" width="9.5546875" style="1698" bestFit="1" customWidth="1"/>
    <col min="10" max="16384" width="12" style="1698"/>
  </cols>
  <sheetData>
    <row r="1" spans="1:11">
      <c r="A1" s="3065" t="s">
        <v>1372</v>
      </c>
      <c r="B1" s="3065"/>
      <c r="C1" s="3065"/>
      <c r="D1" s="3065"/>
      <c r="E1" s="3065"/>
      <c r="F1" s="3065"/>
      <c r="G1" s="3065"/>
      <c r="H1" s="3065"/>
      <c r="I1" s="3065"/>
    </row>
    <row r="2" spans="1:11">
      <c r="A2" s="3065" t="s">
        <v>9</v>
      </c>
      <c r="B2" s="3065"/>
      <c r="C2" s="3065"/>
      <c r="D2" s="3065"/>
      <c r="E2" s="3065"/>
      <c r="F2" s="3065"/>
      <c r="G2" s="3065"/>
      <c r="H2" s="3065"/>
      <c r="I2" s="3065"/>
    </row>
    <row r="3" spans="1:11">
      <c r="A3" s="3084" t="s">
        <v>1369</v>
      </c>
      <c r="B3" s="3084"/>
      <c r="C3" s="3084"/>
      <c r="D3" s="3084"/>
      <c r="E3" s="3084"/>
      <c r="F3" s="3084"/>
      <c r="G3" s="3084"/>
      <c r="H3" s="3084"/>
      <c r="I3" s="3084"/>
    </row>
    <row r="4" spans="1:11">
      <c r="A4" s="3084" t="s">
        <v>1332</v>
      </c>
      <c r="B4" s="3084"/>
      <c r="C4" s="3084"/>
      <c r="D4" s="3084"/>
      <c r="E4" s="3084"/>
      <c r="F4" s="3084"/>
      <c r="G4" s="3084"/>
      <c r="H4" s="3084"/>
      <c r="I4" s="3084"/>
    </row>
    <row r="5" spans="1:11" ht="14.4" thickBot="1">
      <c r="A5" s="3065"/>
      <c r="B5" s="3065"/>
      <c r="C5" s="3065"/>
      <c r="D5" s="3065"/>
      <c r="E5" s="3065"/>
      <c r="F5" s="3065"/>
      <c r="G5" s="3065"/>
      <c r="H5" s="3065"/>
      <c r="I5" s="3065"/>
    </row>
    <row r="6" spans="1:11" ht="17.399999999999999" thickTop="1">
      <c r="A6" s="3085" t="s">
        <v>140</v>
      </c>
      <c r="B6" s="3087" t="s">
        <v>72</v>
      </c>
      <c r="C6" s="3088"/>
      <c r="D6" s="3087" t="s">
        <v>216</v>
      </c>
      <c r="E6" s="3088"/>
      <c r="F6" s="3082" t="s">
        <v>418</v>
      </c>
      <c r="G6" s="3089"/>
      <c r="H6" s="3082" t="s">
        <v>1331</v>
      </c>
      <c r="I6" s="3083"/>
    </row>
    <row r="7" spans="1:11">
      <c r="A7" s="3086"/>
      <c r="B7" s="1725" t="s">
        <v>1330</v>
      </c>
      <c r="C7" s="1725" t="s">
        <v>529</v>
      </c>
      <c r="D7" s="1725" t="s">
        <v>1330</v>
      </c>
      <c r="E7" s="1727" t="s">
        <v>529</v>
      </c>
      <c r="F7" s="1725" t="s">
        <v>1330</v>
      </c>
      <c r="G7" s="1726" t="s">
        <v>529</v>
      </c>
      <c r="H7" s="1725" t="s">
        <v>1330</v>
      </c>
      <c r="I7" s="1724" t="s">
        <v>529</v>
      </c>
    </row>
    <row r="8" spans="1:11">
      <c r="A8" s="1723" t="s">
        <v>1044</v>
      </c>
      <c r="B8" s="1722">
        <v>122.57</v>
      </c>
      <c r="C8" s="1722">
        <v>7.33</v>
      </c>
      <c r="D8" s="1721">
        <v>127.78</v>
      </c>
      <c r="E8" s="1721">
        <v>4.25</v>
      </c>
      <c r="F8" s="1719">
        <v>143.85</v>
      </c>
      <c r="G8" s="1720">
        <v>12.58</v>
      </c>
      <c r="H8" s="1719">
        <v>150.1</v>
      </c>
      <c r="I8" s="1718">
        <v>4.34</v>
      </c>
      <c r="J8" s="1057"/>
      <c r="K8" s="1057"/>
    </row>
    <row r="9" spans="1:11">
      <c r="A9" s="1710" t="s">
        <v>1043</v>
      </c>
      <c r="B9" s="1709">
        <v>124.29</v>
      </c>
      <c r="C9" s="1709">
        <v>8.8000000000000007</v>
      </c>
      <c r="D9" s="1708">
        <v>128.15</v>
      </c>
      <c r="E9" s="1708">
        <v>3.11</v>
      </c>
      <c r="F9" s="1716">
        <v>146.1</v>
      </c>
      <c r="G9" s="1717">
        <v>14</v>
      </c>
      <c r="H9" s="1716">
        <v>153.09</v>
      </c>
      <c r="I9" s="1715">
        <v>4.78</v>
      </c>
      <c r="K9" s="1057"/>
    </row>
    <row r="10" spans="1:11">
      <c r="A10" s="1710" t="s">
        <v>1042</v>
      </c>
      <c r="B10" s="1709">
        <v>125.15913</v>
      </c>
      <c r="C10" s="1709">
        <v>8.26</v>
      </c>
      <c r="D10" s="1708">
        <v>129.95624000000001</v>
      </c>
      <c r="E10" s="1708">
        <v>3.83</v>
      </c>
      <c r="F10" s="1716">
        <v>147.80000000000001</v>
      </c>
      <c r="G10" s="1717">
        <v>13.73</v>
      </c>
      <c r="H10" s="1716"/>
      <c r="I10" s="1715"/>
      <c r="J10" s="1057"/>
      <c r="K10" s="1057"/>
    </row>
    <row r="11" spans="1:11">
      <c r="A11" s="1710" t="s">
        <v>1041</v>
      </c>
      <c r="B11" s="1709">
        <v>125.28</v>
      </c>
      <c r="C11" s="1709">
        <v>9.41</v>
      </c>
      <c r="D11" s="1708">
        <v>133.64684</v>
      </c>
      <c r="E11" s="1708">
        <v>6.68</v>
      </c>
      <c r="F11" s="1716">
        <v>147.03</v>
      </c>
      <c r="G11" s="1717">
        <v>10.02</v>
      </c>
      <c r="H11" s="1716"/>
      <c r="I11" s="1715"/>
      <c r="J11" s="1057"/>
      <c r="K11" s="1057"/>
    </row>
    <row r="12" spans="1:11">
      <c r="A12" s="1710" t="s">
        <v>1040</v>
      </c>
      <c r="B12" s="1709">
        <v>122.91</v>
      </c>
      <c r="C12" s="1709">
        <v>7.46</v>
      </c>
      <c r="D12" s="1708">
        <v>131.78209000000001</v>
      </c>
      <c r="E12" s="1708">
        <v>7.22</v>
      </c>
      <c r="F12" s="1712">
        <v>143.84</v>
      </c>
      <c r="G12" s="1713">
        <v>9.15</v>
      </c>
      <c r="H12" s="1712"/>
      <c r="I12" s="1711"/>
      <c r="J12" s="1057"/>
      <c r="K12" s="1057"/>
    </row>
    <row r="13" spans="1:11">
      <c r="A13" s="1710" t="s">
        <v>1039</v>
      </c>
      <c r="B13" s="1709">
        <v>119.81252000000001</v>
      </c>
      <c r="C13" s="1709">
        <v>6.18</v>
      </c>
      <c r="D13" s="1708">
        <v>129.5</v>
      </c>
      <c r="E13" s="1708">
        <v>8.08</v>
      </c>
      <c r="F13" s="1712">
        <v>142.21</v>
      </c>
      <c r="G13" s="1713">
        <v>9.82</v>
      </c>
      <c r="H13" s="1712"/>
      <c r="I13" s="1711"/>
      <c r="J13" s="1057"/>
      <c r="K13" s="1057"/>
    </row>
    <row r="14" spans="1:11">
      <c r="A14" s="1710" t="s">
        <v>1038</v>
      </c>
      <c r="B14" s="1709">
        <v>118.53216999999999</v>
      </c>
      <c r="C14" s="1709">
        <v>6.12</v>
      </c>
      <c r="D14" s="1708">
        <v>130.79</v>
      </c>
      <c r="E14" s="1708">
        <v>10.34</v>
      </c>
      <c r="F14" s="1712">
        <v>143.44</v>
      </c>
      <c r="G14" s="1713">
        <v>9.67</v>
      </c>
      <c r="H14" s="1712"/>
      <c r="I14" s="1711"/>
      <c r="J14" s="1057"/>
      <c r="K14" s="1057"/>
    </row>
    <row r="15" spans="1:11">
      <c r="A15" s="1710" t="s">
        <v>1037</v>
      </c>
      <c r="B15" s="1709">
        <v>118.75336</v>
      </c>
      <c r="C15" s="1709">
        <v>6.3</v>
      </c>
      <c r="D15" s="1708">
        <v>134.34</v>
      </c>
      <c r="E15" s="1708">
        <v>13.13</v>
      </c>
      <c r="F15" s="1712">
        <v>143.88</v>
      </c>
      <c r="G15" s="1713">
        <v>7.0949999999999998</v>
      </c>
      <c r="H15" s="1712"/>
      <c r="I15" s="1711"/>
      <c r="J15" s="1057"/>
      <c r="K15" s="1057"/>
    </row>
    <row r="16" spans="1:11">
      <c r="A16" s="1710" t="s">
        <v>1036</v>
      </c>
      <c r="B16" s="1709">
        <v>119.9481</v>
      </c>
      <c r="C16" s="1709">
        <v>6.14</v>
      </c>
      <c r="D16" s="1714">
        <v>137.24484000000001</v>
      </c>
      <c r="E16" s="1714">
        <v>14.42</v>
      </c>
      <c r="F16" s="1712">
        <v>144.91999999999999</v>
      </c>
      <c r="G16" s="1713">
        <v>5.59</v>
      </c>
      <c r="H16" s="1712"/>
      <c r="I16" s="1711"/>
      <c r="J16" s="1057"/>
      <c r="K16" s="1057"/>
    </row>
    <row r="17" spans="1:11">
      <c r="A17" s="1710" t="s">
        <v>1035</v>
      </c>
      <c r="B17" s="1709">
        <v>121.43</v>
      </c>
      <c r="C17" s="1709">
        <v>8.0500000000000007</v>
      </c>
      <c r="D17" s="1708">
        <v>140.93</v>
      </c>
      <c r="E17" s="1708">
        <v>16.059999999999999</v>
      </c>
      <c r="F17" s="1712">
        <v>145.6</v>
      </c>
      <c r="G17" s="1713">
        <v>3.31</v>
      </c>
      <c r="H17" s="1712"/>
      <c r="I17" s="1711"/>
      <c r="J17" s="1057"/>
      <c r="K17" s="1057"/>
    </row>
    <row r="18" spans="1:11">
      <c r="A18" s="1710" t="s">
        <v>1034</v>
      </c>
      <c r="B18" s="1709">
        <v>122.31</v>
      </c>
      <c r="C18" s="1709">
        <v>9</v>
      </c>
      <c r="D18" s="1708">
        <v>140.37593000000001</v>
      </c>
      <c r="E18" s="1708">
        <v>14.77</v>
      </c>
      <c r="F18" s="1712">
        <v>144.72</v>
      </c>
      <c r="G18" s="1713">
        <v>3.1</v>
      </c>
      <c r="H18" s="1712"/>
      <c r="I18" s="1711"/>
      <c r="J18" s="1057"/>
      <c r="K18" s="1057"/>
    </row>
    <row r="19" spans="1:11">
      <c r="A19" s="1710" t="s">
        <v>1033</v>
      </c>
      <c r="B19" s="1709">
        <v>124.98284</v>
      </c>
      <c r="C19" s="1709">
        <v>8.2100000000000009</v>
      </c>
      <c r="D19" s="1708">
        <v>140.90701000000001</v>
      </c>
      <c r="E19" s="1707">
        <v>12.74</v>
      </c>
      <c r="F19" s="1705">
        <v>147.91999999999999</v>
      </c>
      <c r="G19" s="1706">
        <v>4.9800000000000004</v>
      </c>
      <c r="H19" s="1705"/>
      <c r="I19" s="1704"/>
      <c r="J19" s="1057"/>
      <c r="K19" s="1057"/>
    </row>
    <row r="20" spans="1:11" ht="14.4" thickBot="1">
      <c r="A20" s="1703" t="s">
        <v>1329</v>
      </c>
      <c r="B20" s="1701">
        <v>122.16</v>
      </c>
      <c r="C20" s="1701">
        <v>7.61</v>
      </c>
      <c r="D20" s="1701">
        <v>133.78</v>
      </c>
      <c r="E20" s="1701">
        <v>9.51</v>
      </c>
      <c r="F20" s="1701">
        <v>145.11000000000001</v>
      </c>
      <c r="G20" s="1702">
        <v>8.4700000000000006</v>
      </c>
      <c r="H20" s="1701">
        <f>AVERAGE(H8:H19)</f>
        <v>151.595</v>
      </c>
      <c r="I20" s="1700">
        <f>AVERAGE(I8:I19)</f>
        <v>4.5600000000000005</v>
      </c>
      <c r="J20" s="1699"/>
      <c r="K20" s="1699"/>
    </row>
    <row r="21" spans="1:11" ht="14.4" thickTop="1">
      <c r="G21" s="1615"/>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5"/>
  <sheetViews>
    <sheetView showGridLines="0" zoomScale="90" zoomScaleNormal="90" workbookViewId="0">
      <pane ySplit="4" topLeftCell="A53" activePane="bottomLeft" state="frozen"/>
      <selection sqref="A1:P91"/>
      <selection pane="bottomLeft" activeCell="Q63" sqref="Q63"/>
    </sheetView>
  </sheetViews>
  <sheetFormatPr defaultColWidth="10.109375" defaultRowHeight="15.6"/>
  <cols>
    <col min="1" max="1" width="4" style="2747" customWidth="1"/>
    <col min="2" max="3" width="13.44140625" style="2747" customWidth="1"/>
    <col min="4" max="7" width="15.44140625" style="2747" customWidth="1"/>
    <col min="8" max="8" width="10.88671875" style="2747" customWidth="1"/>
    <col min="9" max="9" width="13.6640625" style="2747" bestFit="1" customWidth="1"/>
    <col min="10" max="10" width="13.6640625" style="2747" customWidth="1"/>
    <col min="11" max="11" width="11.44140625" style="2747" customWidth="1"/>
    <col min="12" max="15" width="12.109375" style="2747" customWidth="1"/>
    <col min="16" max="16" width="10.109375" style="2747"/>
    <col min="17" max="17" width="10.109375" style="2747" customWidth="1"/>
    <col min="18" max="221" width="10.109375" style="2747"/>
    <col min="222" max="222" width="4" style="2747" customWidth="1"/>
    <col min="223" max="224" width="13.44140625" style="2747" customWidth="1"/>
    <col min="225" max="228" width="15.44140625" style="2747" customWidth="1"/>
    <col min="229" max="230" width="8.44140625" style="2747" bestFit="1" customWidth="1"/>
    <col min="231" max="231" width="10.109375" style="2747" customWidth="1"/>
    <col min="232" max="232" width="6.6640625" style="2747" customWidth="1"/>
    <col min="233" max="236" width="12.109375" style="2747" customWidth="1"/>
    <col min="237" max="477" width="10.109375" style="2747"/>
    <col min="478" max="478" width="4" style="2747" customWidth="1"/>
    <col min="479" max="480" width="13.44140625" style="2747" customWidth="1"/>
    <col min="481" max="484" width="15.44140625" style="2747" customWidth="1"/>
    <col min="485" max="486" width="8.44140625" style="2747" bestFit="1" customWidth="1"/>
    <col min="487" max="487" width="10.109375" style="2747" customWidth="1"/>
    <col min="488" max="488" width="6.6640625" style="2747" customWidth="1"/>
    <col min="489" max="492" width="12.109375" style="2747" customWidth="1"/>
    <col min="493" max="733" width="10.109375" style="2747"/>
    <col min="734" max="734" width="4" style="2747" customWidth="1"/>
    <col min="735" max="736" width="13.44140625" style="2747" customWidth="1"/>
    <col min="737" max="740" width="15.44140625" style="2747" customWidth="1"/>
    <col min="741" max="742" width="8.44140625" style="2747" bestFit="1" customWidth="1"/>
    <col min="743" max="743" width="10.109375" style="2747" customWidth="1"/>
    <col min="744" max="744" width="6.6640625" style="2747" customWidth="1"/>
    <col min="745" max="748" width="12.109375" style="2747" customWidth="1"/>
    <col min="749" max="989" width="10.109375" style="2747"/>
    <col min="990" max="990" width="4" style="2747" customWidth="1"/>
    <col min="991" max="992" width="13.44140625" style="2747" customWidth="1"/>
    <col min="993" max="996" width="15.44140625" style="2747" customWidth="1"/>
    <col min="997" max="998" width="8.44140625" style="2747" bestFit="1" customWidth="1"/>
    <col min="999" max="999" width="10.109375" style="2747" customWidth="1"/>
    <col min="1000" max="1000" width="6.6640625" style="2747" customWidth="1"/>
    <col min="1001" max="1004" width="12.109375" style="2747" customWidth="1"/>
    <col min="1005" max="1245" width="10.109375" style="2747"/>
    <col min="1246" max="1246" width="4" style="2747" customWidth="1"/>
    <col min="1247" max="1248" width="13.44140625" style="2747" customWidth="1"/>
    <col min="1249" max="1252" width="15.44140625" style="2747" customWidth="1"/>
    <col min="1253" max="1254" width="8.44140625" style="2747" bestFit="1" customWidth="1"/>
    <col min="1255" max="1255" width="10.109375" style="2747" customWidth="1"/>
    <col min="1256" max="1256" width="6.6640625" style="2747" customWidth="1"/>
    <col min="1257" max="1260" width="12.109375" style="2747" customWidth="1"/>
    <col min="1261" max="1501" width="10.109375" style="2747"/>
    <col min="1502" max="1502" width="4" style="2747" customWidth="1"/>
    <col min="1503" max="1504" width="13.44140625" style="2747" customWidth="1"/>
    <col min="1505" max="1508" width="15.44140625" style="2747" customWidth="1"/>
    <col min="1509" max="1510" width="8.44140625" style="2747" bestFit="1" customWidth="1"/>
    <col min="1511" max="1511" width="10.109375" style="2747" customWidth="1"/>
    <col min="1512" max="1512" width="6.6640625" style="2747" customWidth="1"/>
    <col min="1513" max="1516" width="12.109375" style="2747" customWidth="1"/>
    <col min="1517" max="1757" width="10.109375" style="2747"/>
    <col min="1758" max="1758" width="4" style="2747" customWidth="1"/>
    <col min="1759" max="1760" width="13.44140625" style="2747" customWidth="1"/>
    <col min="1761" max="1764" width="15.44140625" style="2747" customWidth="1"/>
    <col min="1765" max="1766" width="8.44140625" style="2747" bestFit="1" customWidth="1"/>
    <col min="1767" max="1767" width="10.109375" style="2747" customWidth="1"/>
    <col min="1768" max="1768" width="6.6640625" style="2747" customWidth="1"/>
    <col min="1769" max="1772" width="12.109375" style="2747" customWidth="1"/>
    <col min="1773" max="2013" width="10.109375" style="2747"/>
    <col min="2014" max="2014" width="4" style="2747" customWidth="1"/>
    <col min="2015" max="2016" width="13.44140625" style="2747" customWidth="1"/>
    <col min="2017" max="2020" width="15.44140625" style="2747" customWidth="1"/>
    <col min="2021" max="2022" width="8.44140625" style="2747" bestFit="1" customWidth="1"/>
    <col min="2023" max="2023" width="10.109375" style="2747" customWidth="1"/>
    <col min="2024" max="2024" width="6.6640625" style="2747" customWidth="1"/>
    <col min="2025" max="2028" width="12.109375" style="2747" customWidth="1"/>
    <col min="2029" max="2269" width="10.109375" style="2747"/>
    <col min="2270" max="2270" width="4" style="2747" customWidth="1"/>
    <col min="2271" max="2272" width="13.44140625" style="2747" customWidth="1"/>
    <col min="2273" max="2276" width="15.44140625" style="2747" customWidth="1"/>
    <col min="2277" max="2278" width="8.44140625" style="2747" bestFit="1" customWidth="1"/>
    <col min="2279" max="2279" width="10.109375" style="2747" customWidth="1"/>
    <col min="2280" max="2280" width="6.6640625" style="2747" customWidth="1"/>
    <col min="2281" max="2284" width="12.109375" style="2747" customWidth="1"/>
    <col min="2285" max="2525" width="10.109375" style="2747"/>
    <col min="2526" max="2526" width="4" style="2747" customWidth="1"/>
    <col min="2527" max="2528" width="13.44140625" style="2747" customWidth="1"/>
    <col min="2529" max="2532" width="15.44140625" style="2747" customWidth="1"/>
    <col min="2533" max="2534" width="8.44140625" style="2747" bestFit="1" customWidth="1"/>
    <col min="2535" max="2535" width="10.109375" style="2747" customWidth="1"/>
    <col min="2536" max="2536" width="6.6640625" style="2747" customWidth="1"/>
    <col min="2537" max="2540" width="12.109375" style="2747" customWidth="1"/>
    <col min="2541" max="2781" width="10.109375" style="2747"/>
    <col min="2782" max="2782" width="4" style="2747" customWidth="1"/>
    <col min="2783" max="2784" width="13.44140625" style="2747" customWidth="1"/>
    <col min="2785" max="2788" width="15.44140625" style="2747" customWidth="1"/>
    <col min="2789" max="2790" width="8.44140625" style="2747" bestFit="1" customWidth="1"/>
    <col min="2791" max="2791" width="10.109375" style="2747" customWidth="1"/>
    <col min="2792" max="2792" width="6.6640625" style="2747" customWidth="1"/>
    <col min="2793" max="2796" width="12.109375" style="2747" customWidth="1"/>
    <col min="2797" max="3037" width="10.109375" style="2747"/>
    <col min="3038" max="3038" width="4" style="2747" customWidth="1"/>
    <col min="3039" max="3040" width="13.44140625" style="2747" customWidth="1"/>
    <col min="3041" max="3044" width="15.44140625" style="2747" customWidth="1"/>
    <col min="3045" max="3046" width="8.44140625" style="2747" bestFit="1" customWidth="1"/>
    <col min="3047" max="3047" width="10.109375" style="2747" customWidth="1"/>
    <col min="3048" max="3048" width="6.6640625" style="2747" customWidth="1"/>
    <col min="3049" max="3052" width="12.109375" style="2747" customWidth="1"/>
    <col min="3053" max="3293" width="10.109375" style="2747"/>
    <col min="3294" max="3294" width="4" style="2747" customWidth="1"/>
    <col min="3295" max="3296" width="13.44140625" style="2747" customWidth="1"/>
    <col min="3297" max="3300" width="15.44140625" style="2747" customWidth="1"/>
    <col min="3301" max="3302" width="8.44140625" style="2747" bestFit="1" customWidth="1"/>
    <col min="3303" max="3303" width="10.109375" style="2747" customWidth="1"/>
    <col min="3304" max="3304" width="6.6640625" style="2747" customWidth="1"/>
    <col min="3305" max="3308" width="12.109375" style="2747" customWidth="1"/>
    <col min="3309" max="3549" width="10.109375" style="2747"/>
    <col min="3550" max="3550" width="4" style="2747" customWidth="1"/>
    <col min="3551" max="3552" width="13.44140625" style="2747" customWidth="1"/>
    <col min="3553" max="3556" width="15.44140625" style="2747" customWidth="1"/>
    <col min="3557" max="3558" width="8.44140625" style="2747" bestFit="1" customWidth="1"/>
    <col min="3559" max="3559" width="10.109375" style="2747" customWidth="1"/>
    <col min="3560" max="3560" width="6.6640625" style="2747" customWidth="1"/>
    <col min="3561" max="3564" width="12.109375" style="2747" customWidth="1"/>
    <col min="3565" max="3805" width="10.109375" style="2747"/>
    <col min="3806" max="3806" width="4" style="2747" customWidth="1"/>
    <col min="3807" max="3808" width="13.44140625" style="2747" customWidth="1"/>
    <col min="3809" max="3812" width="15.44140625" style="2747" customWidth="1"/>
    <col min="3813" max="3814" width="8.44140625" style="2747" bestFit="1" customWidth="1"/>
    <col min="3815" max="3815" width="10.109375" style="2747" customWidth="1"/>
    <col min="3816" max="3816" width="6.6640625" style="2747" customWidth="1"/>
    <col min="3817" max="3820" width="12.109375" style="2747" customWidth="1"/>
    <col min="3821" max="4061" width="10.109375" style="2747"/>
    <col min="4062" max="4062" width="4" style="2747" customWidth="1"/>
    <col min="4063" max="4064" width="13.44140625" style="2747" customWidth="1"/>
    <col min="4065" max="4068" width="15.44140625" style="2747" customWidth="1"/>
    <col min="4069" max="4070" width="8.44140625" style="2747" bestFit="1" customWidth="1"/>
    <col min="4071" max="4071" width="10.109375" style="2747" customWidth="1"/>
    <col min="4072" max="4072" width="6.6640625" style="2747" customWidth="1"/>
    <col min="4073" max="4076" width="12.109375" style="2747" customWidth="1"/>
    <col min="4077" max="4317" width="10.109375" style="2747"/>
    <col min="4318" max="4318" width="4" style="2747" customWidth="1"/>
    <col min="4319" max="4320" width="13.44140625" style="2747" customWidth="1"/>
    <col min="4321" max="4324" width="15.44140625" style="2747" customWidth="1"/>
    <col min="4325" max="4326" width="8.44140625" style="2747" bestFit="1" customWidth="1"/>
    <col min="4327" max="4327" width="10.109375" style="2747" customWidth="1"/>
    <col min="4328" max="4328" width="6.6640625" style="2747" customWidth="1"/>
    <col min="4329" max="4332" width="12.109375" style="2747" customWidth="1"/>
    <col min="4333" max="4573" width="10.109375" style="2747"/>
    <col min="4574" max="4574" width="4" style="2747" customWidth="1"/>
    <col min="4575" max="4576" width="13.44140625" style="2747" customWidth="1"/>
    <col min="4577" max="4580" width="15.44140625" style="2747" customWidth="1"/>
    <col min="4581" max="4582" width="8.44140625" style="2747" bestFit="1" customWidth="1"/>
    <col min="4583" max="4583" width="10.109375" style="2747" customWidth="1"/>
    <col min="4584" max="4584" width="6.6640625" style="2747" customWidth="1"/>
    <col min="4585" max="4588" width="12.109375" style="2747" customWidth="1"/>
    <col min="4589" max="4829" width="10.109375" style="2747"/>
    <col min="4830" max="4830" width="4" style="2747" customWidth="1"/>
    <col min="4831" max="4832" width="13.44140625" style="2747" customWidth="1"/>
    <col min="4833" max="4836" width="15.44140625" style="2747" customWidth="1"/>
    <col min="4837" max="4838" width="8.44140625" style="2747" bestFit="1" customWidth="1"/>
    <col min="4839" max="4839" width="10.109375" style="2747" customWidth="1"/>
    <col min="4840" max="4840" width="6.6640625" style="2747" customWidth="1"/>
    <col min="4841" max="4844" width="12.109375" style="2747" customWidth="1"/>
    <col min="4845" max="5085" width="10.109375" style="2747"/>
    <col min="5086" max="5086" width="4" style="2747" customWidth="1"/>
    <col min="5087" max="5088" width="13.44140625" style="2747" customWidth="1"/>
    <col min="5089" max="5092" width="15.44140625" style="2747" customWidth="1"/>
    <col min="5093" max="5094" width="8.44140625" style="2747" bestFit="1" customWidth="1"/>
    <col min="5095" max="5095" width="10.109375" style="2747" customWidth="1"/>
    <col min="5096" max="5096" width="6.6640625" style="2747" customWidth="1"/>
    <col min="5097" max="5100" width="12.109375" style="2747" customWidth="1"/>
    <col min="5101" max="5341" width="10.109375" style="2747"/>
    <col min="5342" max="5342" width="4" style="2747" customWidth="1"/>
    <col min="5343" max="5344" width="13.44140625" style="2747" customWidth="1"/>
    <col min="5345" max="5348" width="15.44140625" style="2747" customWidth="1"/>
    <col min="5349" max="5350" width="8.44140625" style="2747" bestFit="1" customWidth="1"/>
    <col min="5351" max="5351" width="10.109375" style="2747" customWidth="1"/>
    <col min="5352" max="5352" width="6.6640625" style="2747" customWidth="1"/>
    <col min="5353" max="5356" width="12.109375" style="2747" customWidth="1"/>
    <col min="5357" max="5597" width="10.109375" style="2747"/>
    <col min="5598" max="5598" width="4" style="2747" customWidth="1"/>
    <col min="5599" max="5600" width="13.44140625" style="2747" customWidth="1"/>
    <col min="5601" max="5604" width="15.44140625" style="2747" customWidth="1"/>
    <col min="5605" max="5606" width="8.44140625" style="2747" bestFit="1" customWidth="1"/>
    <col min="5607" max="5607" width="10.109375" style="2747" customWidth="1"/>
    <col min="5608" max="5608" width="6.6640625" style="2747" customWidth="1"/>
    <col min="5609" max="5612" width="12.109375" style="2747" customWidth="1"/>
    <col min="5613" max="5853" width="10.109375" style="2747"/>
    <col min="5854" max="5854" width="4" style="2747" customWidth="1"/>
    <col min="5855" max="5856" width="13.44140625" style="2747" customWidth="1"/>
    <col min="5857" max="5860" width="15.44140625" style="2747" customWidth="1"/>
    <col min="5861" max="5862" width="8.44140625" style="2747" bestFit="1" customWidth="1"/>
    <col min="5863" max="5863" width="10.109375" style="2747" customWidth="1"/>
    <col min="5864" max="5864" width="6.6640625" style="2747" customWidth="1"/>
    <col min="5865" max="5868" width="12.109375" style="2747" customWidth="1"/>
    <col min="5869" max="6109" width="10.109375" style="2747"/>
    <col min="6110" max="6110" width="4" style="2747" customWidth="1"/>
    <col min="6111" max="6112" width="13.44140625" style="2747" customWidth="1"/>
    <col min="6113" max="6116" width="15.44140625" style="2747" customWidth="1"/>
    <col min="6117" max="6118" width="8.44140625" style="2747" bestFit="1" customWidth="1"/>
    <col min="6119" max="6119" width="10.109375" style="2747" customWidth="1"/>
    <col min="6120" max="6120" width="6.6640625" style="2747" customWidth="1"/>
    <col min="6121" max="6124" width="12.109375" style="2747" customWidth="1"/>
    <col min="6125" max="6365" width="10.109375" style="2747"/>
    <col min="6366" max="6366" width="4" style="2747" customWidth="1"/>
    <col min="6367" max="6368" width="13.44140625" style="2747" customWidth="1"/>
    <col min="6369" max="6372" width="15.44140625" style="2747" customWidth="1"/>
    <col min="6373" max="6374" width="8.44140625" style="2747" bestFit="1" customWidth="1"/>
    <col min="6375" max="6375" width="10.109375" style="2747" customWidth="1"/>
    <col min="6376" max="6376" width="6.6640625" style="2747" customWidth="1"/>
    <col min="6377" max="6380" width="12.109375" style="2747" customWidth="1"/>
    <col min="6381" max="6621" width="10.109375" style="2747"/>
    <col min="6622" max="6622" width="4" style="2747" customWidth="1"/>
    <col min="6623" max="6624" width="13.44140625" style="2747" customWidth="1"/>
    <col min="6625" max="6628" width="15.44140625" style="2747" customWidth="1"/>
    <col min="6629" max="6630" width="8.44140625" style="2747" bestFit="1" customWidth="1"/>
    <col min="6631" max="6631" width="10.109375" style="2747" customWidth="1"/>
    <col min="6632" max="6632" width="6.6640625" style="2747" customWidth="1"/>
    <col min="6633" max="6636" width="12.109375" style="2747" customWidth="1"/>
    <col min="6637" max="6877" width="10.109375" style="2747"/>
    <col min="6878" max="6878" width="4" style="2747" customWidth="1"/>
    <col min="6879" max="6880" width="13.44140625" style="2747" customWidth="1"/>
    <col min="6881" max="6884" width="15.44140625" style="2747" customWidth="1"/>
    <col min="6885" max="6886" width="8.44140625" style="2747" bestFit="1" customWidth="1"/>
    <col min="6887" max="6887" width="10.109375" style="2747" customWidth="1"/>
    <col min="6888" max="6888" width="6.6640625" style="2747" customWidth="1"/>
    <col min="6889" max="6892" width="12.109375" style="2747" customWidth="1"/>
    <col min="6893" max="7133" width="10.109375" style="2747"/>
    <col min="7134" max="7134" width="4" style="2747" customWidth="1"/>
    <col min="7135" max="7136" width="13.44140625" style="2747" customWidth="1"/>
    <col min="7137" max="7140" width="15.44140625" style="2747" customWidth="1"/>
    <col min="7141" max="7142" width="8.44140625" style="2747" bestFit="1" customWidth="1"/>
    <col min="7143" max="7143" width="10.109375" style="2747" customWidth="1"/>
    <col min="7144" max="7144" width="6.6640625" style="2747" customWidth="1"/>
    <col min="7145" max="7148" width="12.109375" style="2747" customWidth="1"/>
    <col min="7149" max="7389" width="10.109375" style="2747"/>
    <col min="7390" max="7390" width="4" style="2747" customWidth="1"/>
    <col min="7391" max="7392" width="13.44140625" style="2747" customWidth="1"/>
    <col min="7393" max="7396" width="15.44140625" style="2747" customWidth="1"/>
    <col min="7397" max="7398" width="8.44140625" style="2747" bestFit="1" customWidth="1"/>
    <col min="7399" max="7399" width="10.109375" style="2747" customWidth="1"/>
    <col min="7400" max="7400" width="6.6640625" style="2747" customWidth="1"/>
    <col min="7401" max="7404" width="12.109375" style="2747" customWidth="1"/>
    <col min="7405" max="7645" width="10.109375" style="2747"/>
    <col min="7646" max="7646" width="4" style="2747" customWidth="1"/>
    <col min="7647" max="7648" width="13.44140625" style="2747" customWidth="1"/>
    <col min="7649" max="7652" width="15.44140625" style="2747" customWidth="1"/>
    <col min="7653" max="7654" width="8.44140625" style="2747" bestFit="1" customWidth="1"/>
    <col min="7655" max="7655" width="10.109375" style="2747" customWidth="1"/>
    <col min="7656" max="7656" width="6.6640625" style="2747" customWidth="1"/>
    <col min="7657" max="7660" width="12.109375" style="2747" customWidth="1"/>
    <col min="7661" max="7901" width="10.109375" style="2747"/>
    <col min="7902" max="7902" width="4" style="2747" customWidth="1"/>
    <col min="7903" max="7904" width="13.44140625" style="2747" customWidth="1"/>
    <col min="7905" max="7908" width="15.44140625" style="2747" customWidth="1"/>
    <col min="7909" max="7910" width="8.44140625" style="2747" bestFit="1" customWidth="1"/>
    <col min="7911" max="7911" width="10.109375" style="2747" customWidth="1"/>
    <col min="7912" max="7912" width="6.6640625" style="2747" customWidth="1"/>
    <col min="7913" max="7916" width="12.109375" style="2747" customWidth="1"/>
    <col min="7917" max="8157" width="10.109375" style="2747"/>
    <col min="8158" max="8158" width="4" style="2747" customWidth="1"/>
    <col min="8159" max="8160" width="13.44140625" style="2747" customWidth="1"/>
    <col min="8161" max="8164" width="15.44140625" style="2747" customWidth="1"/>
    <col min="8165" max="8166" width="8.44140625" style="2747" bestFit="1" customWidth="1"/>
    <col min="8167" max="8167" width="10.109375" style="2747" customWidth="1"/>
    <col min="8168" max="8168" width="6.6640625" style="2747" customWidth="1"/>
    <col min="8169" max="8172" width="12.109375" style="2747" customWidth="1"/>
    <col min="8173" max="8413" width="10.109375" style="2747"/>
    <col min="8414" max="8414" width="4" style="2747" customWidth="1"/>
    <col min="8415" max="8416" width="13.44140625" style="2747" customWidth="1"/>
    <col min="8417" max="8420" width="15.44140625" style="2747" customWidth="1"/>
    <col min="8421" max="8422" width="8.44140625" style="2747" bestFit="1" customWidth="1"/>
    <col min="8423" max="8423" width="10.109375" style="2747" customWidth="1"/>
    <col min="8424" max="8424" width="6.6640625" style="2747" customWidth="1"/>
    <col min="8425" max="8428" width="12.109375" style="2747" customWidth="1"/>
    <col min="8429" max="8669" width="10.109375" style="2747"/>
    <col min="8670" max="8670" width="4" style="2747" customWidth="1"/>
    <col min="8671" max="8672" width="13.44140625" style="2747" customWidth="1"/>
    <col min="8673" max="8676" width="15.44140625" style="2747" customWidth="1"/>
    <col min="8677" max="8678" width="8.44140625" style="2747" bestFit="1" customWidth="1"/>
    <col min="8679" max="8679" width="10.109375" style="2747" customWidth="1"/>
    <col min="8680" max="8680" width="6.6640625" style="2747" customWidth="1"/>
    <col min="8681" max="8684" width="12.109375" style="2747" customWidth="1"/>
    <col min="8685" max="8925" width="10.109375" style="2747"/>
    <col min="8926" max="8926" width="4" style="2747" customWidth="1"/>
    <col min="8927" max="8928" width="13.44140625" style="2747" customWidth="1"/>
    <col min="8929" max="8932" width="15.44140625" style="2747" customWidth="1"/>
    <col min="8933" max="8934" width="8.44140625" style="2747" bestFit="1" customWidth="1"/>
    <col min="8935" max="8935" width="10.109375" style="2747" customWidth="1"/>
    <col min="8936" max="8936" width="6.6640625" style="2747" customWidth="1"/>
    <col min="8937" max="8940" width="12.109375" style="2747" customWidth="1"/>
    <col min="8941" max="9181" width="10.109375" style="2747"/>
    <col min="9182" max="9182" width="4" style="2747" customWidth="1"/>
    <col min="9183" max="9184" width="13.44140625" style="2747" customWidth="1"/>
    <col min="9185" max="9188" width="15.44140625" style="2747" customWidth="1"/>
    <col min="9189" max="9190" width="8.44140625" style="2747" bestFit="1" customWidth="1"/>
    <col min="9191" max="9191" width="10.109375" style="2747" customWidth="1"/>
    <col min="9192" max="9192" width="6.6640625" style="2747" customWidth="1"/>
    <col min="9193" max="9196" width="12.109375" style="2747" customWidth="1"/>
    <col min="9197" max="9437" width="10.109375" style="2747"/>
    <col min="9438" max="9438" width="4" style="2747" customWidth="1"/>
    <col min="9439" max="9440" width="13.44140625" style="2747" customWidth="1"/>
    <col min="9441" max="9444" width="15.44140625" style="2747" customWidth="1"/>
    <col min="9445" max="9446" width="8.44140625" style="2747" bestFit="1" customWidth="1"/>
    <col min="9447" max="9447" width="10.109375" style="2747" customWidth="1"/>
    <col min="9448" max="9448" width="6.6640625" style="2747" customWidth="1"/>
    <col min="9449" max="9452" width="12.109375" style="2747" customWidth="1"/>
    <col min="9453" max="9693" width="10.109375" style="2747"/>
    <col min="9694" max="9694" width="4" style="2747" customWidth="1"/>
    <col min="9695" max="9696" width="13.44140625" style="2747" customWidth="1"/>
    <col min="9697" max="9700" width="15.44140625" style="2747" customWidth="1"/>
    <col min="9701" max="9702" width="8.44140625" style="2747" bestFit="1" customWidth="1"/>
    <col min="9703" max="9703" width="10.109375" style="2747" customWidth="1"/>
    <col min="9704" max="9704" width="6.6640625" style="2747" customWidth="1"/>
    <col min="9705" max="9708" width="12.109375" style="2747" customWidth="1"/>
    <col min="9709" max="9949" width="10.109375" style="2747"/>
    <col min="9950" max="9950" width="4" style="2747" customWidth="1"/>
    <col min="9951" max="9952" width="13.44140625" style="2747" customWidth="1"/>
    <col min="9953" max="9956" width="15.44140625" style="2747" customWidth="1"/>
    <col min="9957" max="9958" width="8.44140625" style="2747" bestFit="1" customWidth="1"/>
    <col min="9959" max="9959" width="10.109375" style="2747" customWidth="1"/>
    <col min="9960" max="9960" width="6.6640625" style="2747" customWidth="1"/>
    <col min="9961" max="9964" width="12.109375" style="2747" customWidth="1"/>
    <col min="9965" max="10205" width="10.109375" style="2747"/>
    <col min="10206" max="10206" width="4" style="2747" customWidth="1"/>
    <col min="10207" max="10208" width="13.44140625" style="2747" customWidth="1"/>
    <col min="10209" max="10212" width="15.44140625" style="2747" customWidth="1"/>
    <col min="10213" max="10214" width="8.44140625" style="2747" bestFit="1" customWidth="1"/>
    <col min="10215" max="10215" width="10.109375" style="2747" customWidth="1"/>
    <col min="10216" max="10216" width="6.6640625" style="2747" customWidth="1"/>
    <col min="10217" max="10220" width="12.109375" style="2747" customWidth="1"/>
    <col min="10221" max="10461" width="10.109375" style="2747"/>
    <col min="10462" max="10462" width="4" style="2747" customWidth="1"/>
    <col min="10463" max="10464" width="13.44140625" style="2747" customWidth="1"/>
    <col min="10465" max="10468" width="15.44140625" style="2747" customWidth="1"/>
    <col min="10469" max="10470" width="8.44140625" style="2747" bestFit="1" customWidth="1"/>
    <col min="10471" max="10471" width="10.109375" style="2747" customWidth="1"/>
    <col min="10472" max="10472" width="6.6640625" style="2747" customWidth="1"/>
    <col min="10473" max="10476" width="12.109375" style="2747" customWidth="1"/>
    <col min="10477" max="10717" width="10.109375" style="2747"/>
    <col min="10718" max="10718" width="4" style="2747" customWidth="1"/>
    <col min="10719" max="10720" width="13.44140625" style="2747" customWidth="1"/>
    <col min="10721" max="10724" width="15.44140625" style="2747" customWidth="1"/>
    <col min="10725" max="10726" width="8.44140625" style="2747" bestFit="1" customWidth="1"/>
    <col min="10727" max="10727" width="10.109375" style="2747" customWidth="1"/>
    <col min="10728" max="10728" width="6.6640625" style="2747" customWidth="1"/>
    <col min="10729" max="10732" width="12.109375" style="2747" customWidth="1"/>
    <col min="10733" max="10973" width="10.109375" style="2747"/>
    <col min="10974" max="10974" width="4" style="2747" customWidth="1"/>
    <col min="10975" max="10976" width="13.44140625" style="2747" customWidth="1"/>
    <col min="10977" max="10980" width="15.44140625" style="2747" customWidth="1"/>
    <col min="10981" max="10982" width="8.44140625" style="2747" bestFit="1" customWidth="1"/>
    <col min="10983" max="10983" width="10.109375" style="2747" customWidth="1"/>
    <col min="10984" max="10984" width="6.6640625" style="2747" customWidth="1"/>
    <col min="10985" max="10988" width="12.109375" style="2747" customWidth="1"/>
    <col min="10989" max="11229" width="10.109375" style="2747"/>
    <col min="11230" max="11230" width="4" style="2747" customWidth="1"/>
    <col min="11231" max="11232" width="13.44140625" style="2747" customWidth="1"/>
    <col min="11233" max="11236" width="15.44140625" style="2747" customWidth="1"/>
    <col min="11237" max="11238" width="8.44140625" style="2747" bestFit="1" customWidth="1"/>
    <col min="11239" max="11239" width="10.109375" style="2747" customWidth="1"/>
    <col min="11240" max="11240" width="6.6640625" style="2747" customWidth="1"/>
    <col min="11241" max="11244" width="12.109375" style="2747" customWidth="1"/>
    <col min="11245" max="11485" width="10.109375" style="2747"/>
    <col min="11486" max="11486" width="4" style="2747" customWidth="1"/>
    <col min="11487" max="11488" width="13.44140625" style="2747" customWidth="1"/>
    <col min="11489" max="11492" width="15.44140625" style="2747" customWidth="1"/>
    <col min="11493" max="11494" width="8.44140625" style="2747" bestFit="1" customWidth="1"/>
    <col min="11495" max="11495" width="10.109375" style="2747" customWidth="1"/>
    <col min="11496" max="11496" width="6.6640625" style="2747" customWidth="1"/>
    <col min="11497" max="11500" width="12.109375" style="2747" customWidth="1"/>
    <col min="11501" max="11741" width="10.109375" style="2747"/>
    <col min="11742" max="11742" width="4" style="2747" customWidth="1"/>
    <col min="11743" max="11744" width="13.44140625" style="2747" customWidth="1"/>
    <col min="11745" max="11748" width="15.44140625" style="2747" customWidth="1"/>
    <col min="11749" max="11750" width="8.44140625" style="2747" bestFit="1" customWidth="1"/>
    <col min="11751" max="11751" width="10.109375" style="2747" customWidth="1"/>
    <col min="11752" max="11752" width="6.6640625" style="2747" customWidth="1"/>
    <col min="11753" max="11756" width="12.109375" style="2747" customWidth="1"/>
    <col min="11757" max="11997" width="10.109375" style="2747"/>
    <col min="11998" max="11998" width="4" style="2747" customWidth="1"/>
    <col min="11999" max="12000" width="13.44140625" style="2747" customWidth="1"/>
    <col min="12001" max="12004" width="15.44140625" style="2747" customWidth="1"/>
    <col min="12005" max="12006" width="8.44140625" style="2747" bestFit="1" customWidth="1"/>
    <col min="12007" max="12007" width="10.109375" style="2747" customWidth="1"/>
    <col min="12008" max="12008" width="6.6640625" style="2747" customWidth="1"/>
    <col min="12009" max="12012" width="12.109375" style="2747" customWidth="1"/>
    <col min="12013" max="12253" width="10.109375" style="2747"/>
    <col min="12254" max="12254" width="4" style="2747" customWidth="1"/>
    <col min="12255" max="12256" width="13.44140625" style="2747" customWidth="1"/>
    <col min="12257" max="12260" width="15.44140625" style="2747" customWidth="1"/>
    <col min="12261" max="12262" width="8.44140625" style="2747" bestFit="1" customWidth="1"/>
    <col min="12263" max="12263" width="10.109375" style="2747" customWidth="1"/>
    <col min="12264" max="12264" width="6.6640625" style="2747" customWidth="1"/>
    <col min="12265" max="12268" width="12.109375" style="2747" customWidth="1"/>
    <col min="12269" max="12509" width="10.109375" style="2747"/>
    <col min="12510" max="12510" width="4" style="2747" customWidth="1"/>
    <col min="12511" max="12512" width="13.44140625" style="2747" customWidth="1"/>
    <col min="12513" max="12516" width="15.44140625" style="2747" customWidth="1"/>
    <col min="12517" max="12518" width="8.44140625" style="2747" bestFit="1" customWidth="1"/>
    <col min="12519" max="12519" width="10.109375" style="2747" customWidth="1"/>
    <col min="12520" max="12520" width="6.6640625" style="2747" customWidth="1"/>
    <col min="12521" max="12524" width="12.109375" style="2747" customWidth="1"/>
    <col min="12525" max="12765" width="10.109375" style="2747"/>
    <col min="12766" max="12766" width="4" style="2747" customWidth="1"/>
    <col min="12767" max="12768" width="13.44140625" style="2747" customWidth="1"/>
    <col min="12769" max="12772" width="15.44140625" style="2747" customWidth="1"/>
    <col min="12773" max="12774" width="8.44140625" style="2747" bestFit="1" customWidth="1"/>
    <col min="12775" max="12775" width="10.109375" style="2747" customWidth="1"/>
    <col min="12776" max="12776" width="6.6640625" style="2747" customWidth="1"/>
    <col min="12777" max="12780" width="12.109375" style="2747" customWidth="1"/>
    <col min="12781" max="13021" width="10.109375" style="2747"/>
    <col min="13022" max="13022" width="4" style="2747" customWidth="1"/>
    <col min="13023" max="13024" width="13.44140625" style="2747" customWidth="1"/>
    <col min="13025" max="13028" width="15.44140625" style="2747" customWidth="1"/>
    <col min="13029" max="13030" width="8.44140625" style="2747" bestFit="1" customWidth="1"/>
    <col min="13031" max="13031" width="10.109375" style="2747" customWidth="1"/>
    <col min="13032" max="13032" width="6.6640625" style="2747" customWidth="1"/>
    <col min="13033" max="13036" width="12.109375" style="2747" customWidth="1"/>
    <col min="13037" max="13277" width="10.109375" style="2747"/>
    <col min="13278" max="13278" width="4" style="2747" customWidth="1"/>
    <col min="13279" max="13280" width="13.44140625" style="2747" customWidth="1"/>
    <col min="13281" max="13284" width="15.44140625" style="2747" customWidth="1"/>
    <col min="13285" max="13286" width="8.44140625" style="2747" bestFit="1" customWidth="1"/>
    <col min="13287" max="13287" width="10.109375" style="2747" customWidth="1"/>
    <col min="13288" max="13288" width="6.6640625" style="2747" customWidth="1"/>
    <col min="13289" max="13292" width="12.109375" style="2747" customWidth="1"/>
    <col min="13293" max="13533" width="10.109375" style="2747"/>
    <col min="13534" max="13534" width="4" style="2747" customWidth="1"/>
    <col min="13535" max="13536" width="13.44140625" style="2747" customWidth="1"/>
    <col min="13537" max="13540" width="15.44140625" style="2747" customWidth="1"/>
    <col min="13541" max="13542" width="8.44140625" style="2747" bestFit="1" customWidth="1"/>
    <col min="13543" max="13543" width="10.109375" style="2747" customWidth="1"/>
    <col min="13544" max="13544" width="6.6640625" style="2747" customWidth="1"/>
    <col min="13545" max="13548" width="12.109375" style="2747" customWidth="1"/>
    <col min="13549" max="13789" width="10.109375" style="2747"/>
    <col min="13790" max="13790" width="4" style="2747" customWidth="1"/>
    <col min="13791" max="13792" width="13.44140625" style="2747" customWidth="1"/>
    <col min="13793" max="13796" width="15.44140625" style="2747" customWidth="1"/>
    <col min="13797" max="13798" width="8.44140625" style="2747" bestFit="1" customWidth="1"/>
    <col min="13799" max="13799" width="10.109375" style="2747" customWidth="1"/>
    <col min="13800" max="13800" width="6.6640625" style="2747" customWidth="1"/>
    <col min="13801" max="13804" width="12.109375" style="2747" customWidth="1"/>
    <col min="13805" max="14045" width="10.109375" style="2747"/>
    <col min="14046" max="14046" width="4" style="2747" customWidth="1"/>
    <col min="14047" max="14048" width="13.44140625" style="2747" customWidth="1"/>
    <col min="14049" max="14052" width="15.44140625" style="2747" customWidth="1"/>
    <col min="14053" max="14054" width="8.44140625" style="2747" bestFit="1" customWidth="1"/>
    <col min="14055" max="14055" width="10.109375" style="2747" customWidth="1"/>
    <col min="14056" max="14056" width="6.6640625" style="2747" customWidth="1"/>
    <col min="14057" max="14060" width="12.109375" style="2747" customWidth="1"/>
    <col min="14061" max="14301" width="10.109375" style="2747"/>
    <col min="14302" max="14302" width="4" style="2747" customWidth="1"/>
    <col min="14303" max="14304" width="13.44140625" style="2747" customWidth="1"/>
    <col min="14305" max="14308" width="15.44140625" style="2747" customWidth="1"/>
    <col min="14309" max="14310" width="8.44140625" style="2747" bestFit="1" customWidth="1"/>
    <col min="14311" max="14311" width="10.109375" style="2747" customWidth="1"/>
    <col min="14312" max="14312" width="6.6640625" style="2747" customWidth="1"/>
    <col min="14313" max="14316" width="12.109375" style="2747" customWidth="1"/>
    <col min="14317" max="14557" width="10.109375" style="2747"/>
    <col min="14558" max="14558" width="4" style="2747" customWidth="1"/>
    <col min="14559" max="14560" width="13.44140625" style="2747" customWidth="1"/>
    <col min="14561" max="14564" width="15.44140625" style="2747" customWidth="1"/>
    <col min="14565" max="14566" width="8.44140625" style="2747" bestFit="1" customWidth="1"/>
    <col min="14567" max="14567" width="10.109375" style="2747" customWidth="1"/>
    <col min="14568" max="14568" width="6.6640625" style="2747" customWidth="1"/>
    <col min="14569" max="14572" width="12.109375" style="2747" customWidth="1"/>
    <col min="14573" max="14813" width="10.109375" style="2747"/>
    <col min="14814" max="14814" width="4" style="2747" customWidth="1"/>
    <col min="14815" max="14816" width="13.44140625" style="2747" customWidth="1"/>
    <col min="14817" max="14820" width="15.44140625" style="2747" customWidth="1"/>
    <col min="14821" max="14822" width="8.44140625" style="2747" bestFit="1" customWidth="1"/>
    <col min="14823" max="14823" width="10.109375" style="2747" customWidth="1"/>
    <col min="14824" max="14824" width="6.6640625" style="2747" customWidth="1"/>
    <col min="14825" max="14828" width="12.109375" style="2747" customWidth="1"/>
    <col min="14829" max="15069" width="10.109375" style="2747"/>
    <col min="15070" max="15070" width="4" style="2747" customWidth="1"/>
    <col min="15071" max="15072" width="13.44140625" style="2747" customWidth="1"/>
    <col min="15073" max="15076" width="15.44140625" style="2747" customWidth="1"/>
    <col min="15077" max="15078" width="8.44140625" style="2747" bestFit="1" customWidth="1"/>
    <col min="15079" max="15079" width="10.109375" style="2747" customWidth="1"/>
    <col min="15080" max="15080" width="6.6640625" style="2747" customWidth="1"/>
    <col min="15081" max="15084" width="12.109375" style="2747" customWidth="1"/>
    <col min="15085" max="15325" width="10.109375" style="2747"/>
    <col min="15326" max="15326" width="4" style="2747" customWidth="1"/>
    <col min="15327" max="15328" width="13.44140625" style="2747" customWidth="1"/>
    <col min="15329" max="15332" width="15.44140625" style="2747" customWidth="1"/>
    <col min="15333" max="15334" width="8.44140625" style="2747" bestFit="1" customWidth="1"/>
    <col min="15335" max="15335" width="10.109375" style="2747" customWidth="1"/>
    <col min="15336" max="15336" width="6.6640625" style="2747" customWidth="1"/>
    <col min="15337" max="15340" width="12.109375" style="2747" customWidth="1"/>
    <col min="15341" max="15581" width="10.109375" style="2747"/>
    <col min="15582" max="15582" width="4" style="2747" customWidth="1"/>
    <col min="15583" max="15584" width="13.44140625" style="2747" customWidth="1"/>
    <col min="15585" max="15588" width="15.44140625" style="2747" customWidth="1"/>
    <col min="15589" max="15590" width="8.44140625" style="2747" bestFit="1" customWidth="1"/>
    <col min="15591" max="15591" width="10.109375" style="2747" customWidth="1"/>
    <col min="15592" max="15592" width="6.6640625" style="2747" customWidth="1"/>
    <col min="15593" max="15596" width="12.109375" style="2747" customWidth="1"/>
    <col min="15597" max="15837" width="10.109375" style="2747"/>
    <col min="15838" max="15838" width="4" style="2747" customWidth="1"/>
    <col min="15839" max="15840" width="13.44140625" style="2747" customWidth="1"/>
    <col min="15841" max="15844" width="15.44140625" style="2747" customWidth="1"/>
    <col min="15845" max="15846" width="8.44140625" style="2747" bestFit="1" customWidth="1"/>
    <col min="15847" max="15847" width="10.109375" style="2747" customWidth="1"/>
    <col min="15848" max="15848" width="6.6640625" style="2747" customWidth="1"/>
    <col min="15849" max="15852" width="12.109375" style="2747" customWidth="1"/>
    <col min="15853" max="16093" width="10.109375" style="2747"/>
    <col min="16094" max="16094" width="4" style="2747" customWidth="1"/>
    <col min="16095" max="16096" width="13.44140625" style="2747" customWidth="1"/>
    <col min="16097" max="16100" width="15.44140625" style="2747" customWidth="1"/>
    <col min="16101" max="16102" width="8.44140625" style="2747" bestFit="1" customWidth="1"/>
    <col min="16103" max="16103" width="10.109375" style="2747" customWidth="1"/>
    <col min="16104" max="16104" width="6.6640625" style="2747" customWidth="1"/>
    <col min="16105" max="16108" width="12.109375" style="2747" customWidth="1"/>
    <col min="16109" max="16384" width="10.109375" style="2747"/>
  </cols>
  <sheetData>
    <row r="1" spans="2:17">
      <c r="B1" s="3692" t="s">
        <v>2016</v>
      </c>
      <c r="C1" s="3692"/>
      <c r="D1" s="3692"/>
      <c r="E1" s="3692"/>
      <c r="F1" s="3692"/>
      <c r="G1" s="3692"/>
      <c r="H1" s="3692"/>
      <c r="I1" s="3692"/>
      <c r="J1" s="3692"/>
      <c r="K1" s="3692"/>
      <c r="L1" s="3692"/>
      <c r="M1" s="3692"/>
      <c r="N1" s="3692"/>
      <c r="O1" s="3692"/>
    </row>
    <row r="2" spans="2:17" ht="22.5" customHeight="1" thickBot="1">
      <c r="B2" s="3693" t="s">
        <v>482</v>
      </c>
      <c r="C2" s="3693"/>
      <c r="D2" s="3693"/>
      <c r="E2" s="3693"/>
      <c r="F2" s="3693"/>
      <c r="G2" s="3693"/>
      <c r="H2" s="3693"/>
      <c r="I2" s="3693"/>
      <c r="J2" s="3693"/>
      <c r="K2" s="3693"/>
      <c r="L2" s="3693"/>
      <c r="M2" s="3693"/>
      <c r="N2" s="3693"/>
      <c r="O2" s="3693"/>
    </row>
    <row r="3" spans="2:17" s="2777" customFormat="1" ht="16.5" customHeight="1" thickTop="1">
      <c r="B3" s="3694" t="s">
        <v>320</v>
      </c>
      <c r="C3" s="3696" t="s">
        <v>319</v>
      </c>
      <c r="D3" s="3698" t="s">
        <v>344</v>
      </c>
      <c r="E3" s="3698"/>
      <c r="F3" s="3698"/>
      <c r="G3" s="3698"/>
      <c r="H3" s="3722" t="s">
        <v>2015</v>
      </c>
      <c r="I3" s="3723"/>
      <c r="J3" s="3723"/>
      <c r="K3" s="3724"/>
      <c r="L3" s="3698" t="s">
        <v>2014</v>
      </c>
      <c r="M3" s="3698"/>
      <c r="N3" s="3698"/>
      <c r="O3" s="3699"/>
    </row>
    <row r="4" spans="2:17" s="2777" customFormat="1" ht="31.2">
      <c r="B4" s="3695"/>
      <c r="C4" s="3697"/>
      <c r="D4" s="2850" t="s">
        <v>149</v>
      </c>
      <c r="E4" s="2850" t="s">
        <v>150</v>
      </c>
      <c r="F4" s="2779" t="s">
        <v>2013</v>
      </c>
      <c r="G4" s="2779" t="s">
        <v>2010</v>
      </c>
      <c r="H4" s="2779" t="s">
        <v>2012</v>
      </c>
      <c r="I4" s="2779" t="s">
        <v>150</v>
      </c>
      <c r="J4" s="2779" t="s">
        <v>2011</v>
      </c>
      <c r="K4" s="2779" t="s">
        <v>2010</v>
      </c>
      <c r="L4" s="2850" t="s">
        <v>149</v>
      </c>
      <c r="M4" s="2850" t="s">
        <v>150</v>
      </c>
      <c r="N4" s="2779" t="s">
        <v>2011</v>
      </c>
      <c r="O4" s="2778" t="s">
        <v>2010</v>
      </c>
    </row>
    <row r="5" spans="2:17" ht="21" customHeight="1">
      <c r="B5" s="2776" t="s">
        <v>307</v>
      </c>
      <c r="C5" s="2775" t="s">
        <v>306</v>
      </c>
      <c r="D5" s="2849">
        <v>889.6</v>
      </c>
      <c r="E5" s="2849">
        <v>1814.6</v>
      </c>
      <c r="F5" s="2849">
        <v>-924.99999999999989</v>
      </c>
      <c r="G5" s="2849">
        <v>2704.2</v>
      </c>
      <c r="H5" s="2849" t="s">
        <v>73</v>
      </c>
      <c r="I5" s="2849" t="s">
        <v>73</v>
      </c>
      <c r="J5" s="2849" t="s">
        <v>73</v>
      </c>
      <c r="K5" s="2849"/>
      <c r="L5" s="2849">
        <v>5.3684147003801801</v>
      </c>
      <c r="M5" s="2849">
        <v>10.950455615231428</v>
      </c>
      <c r="N5" s="2849">
        <v>-5.5820409148512455</v>
      </c>
      <c r="O5" s="2848">
        <v>16.318870315611608</v>
      </c>
    </row>
    <row r="6" spans="2:17" ht="21" customHeight="1">
      <c r="B6" s="2768" t="s">
        <v>305</v>
      </c>
      <c r="C6" s="2767" t="s">
        <v>304</v>
      </c>
      <c r="D6" s="2847" t="s">
        <v>501</v>
      </c>
      <c r="E6" s="2844">
        <v>1981.7</v>
      </c>
      <c r="F6" s="2847" t="s">
        <v>501</v>
      </c>
      <c r="G6" s="2847" t="s">
        <v>501</v>
      </c>
      <c r="H6" s="2844">
        <v>33.295863309352512</v>
      </c>
      <c r="I6" s="2844">
        <v>9.2086410228149589</v>
      </c>
      <c r="J6" s="2844">
        <v>13.956756756756736</v>
      </c>
      <c r="K6" s="2844">
        <v>17.132608534871679</v>
      </c>
      <c r="L6" s="2844">
        <v>6.8172933195354721</v>
      </c>
      <c r="M6" s="2844">
        <v>11.393009083592045</v>
      </c>
      <c r="N6" s="2844">
        <v>-4.5757157640565715</v>
      </c>
      <c r="O6" s="2846">
        <v>18.210302403127514</v>
      </c>
      <c r="Q6" s="2749"/>
    </row>
    <row r="7" spans="2:17" ht="21" customHeight="1">
      <c r="B7" s="2768" t="s">
        <v>303</v>
      </c>
      <c r="C7" s="2767" t="s">
        <v>302</v>
      </c>
      <c r="D7" s="2844">
        <v>1164.7</v>
      </c>
      <c r="E7" s="2844">
        <v>2008</v>
      </c>
      <c r="F7" s="2844">
        <v>-843.3</v>
      </c>
      <c r="G7" s="2844">
        <v>3172.7</v>
      </c>
      <c r="H7" s="2844">
        <v>-1.7793894417270906</v>
      </c>
      <c r="I7" s="2844">
        <v>1.3271433617600934</v>
      </c>
      <c r="J7" s="2844">
        <v>-5.95552205050884</v>
      </c>
      <c r="K7" s="2844">
        <v>0.16416732438830195</v>
      </c>
      <c r="L7" s="2844">
        <v>6.7401620370370372</v>
      </c>
      <c r="M7" s="2844">
        <v>11.62037037037037</v>
      </c>
      <c r="N7" s="2844">
        <v>-4.880208333333333</v>
      </c>
      <c r="O7" s="2846">
        <v>18.360532407407408</v>
      </c>
      <c r="Q7" s="2749"/>
    </row>
    <row r="8" spans="2:17" ht="21" customHeight="1">
      <c r="B8" s="2768" t="s">
        <v>301</v>
      </c>
      <c r="C8" s="2767" t="s">
        <v>300</v>
      </c>
      <c r="D8" s="2844">
        <v>1046.2</v>
      </c>
      <c r="E8" s="2844">
        <v>2469.6</v>
      </c>
      <c r="F8" s="2844">
        <v>-1423.3999999999999</v>
      </c>
      <c r="G8" s="2844">
        <v>3515.8</v>
      </c>
      <c r="H8" s="2844">
        <v>-10.174293809564688</v>
      </c>
      <c r="I8" s="2844">
        <v>22.988047808764932</v>
      </c>
      <c r="J8" s="2844">
        <v>-68.7892802087039</v>
      </c>
      <c r="K8" s="2844">
        <v>10.814133072777139</v>
      </c>
      <c r="L8" s="2844">
        <v>5.3020474356375438</v>
      </c>
      <c r="M8" s="2844">
        <v>12.515710520981147</v>
      </c>
      <c r="N8" s="2844">
        <v>-7.2136630853436037</v>
      </c>
      <c r="O8" s="2846">
        <v>17.817757956618692</v>
      </c>
      <c r="Q8" s="2749"/>
    </row>
    <row r="9" spans="2:17" ht="21" customHeight="1">
      <c r="B9" s="2768" t="s">
        <v>299</v>
      </c>
      <c r="C9" s="2767" t="s">
        <v>298</v>
      </c>
      <c r="D9" s="2844">
        <v>1296.8</v>
      </c>
      <c r="E9" s="2844">
        <v>2884.7</v>
      </c>
      <c r="F9" s="2844">
        <v>-1587.8999999999999</v>
      </c>
      <c r="G9" s="2844">
        <v>4181.5</v>
      </c>
      <c r="H9" s="2844">
        <v>23.953354999044137</v>
      </c>
      <c r="I9" s="2844">
        <v>16.808390022675738</v>
      </c>
      <c r="J9" s="2844">
        <v>-11.556835745398343</v>
      </c>
      <c r="K9" s="2844">
        <v>18.934524148131288</v>
      </c>
      <c r="L9" s="2844">
        <v>5.8374971865856402</v>
      </c>
      <c r="M9" s="2844">
        <v>12.985370245329729</v>
      </c>
      <c r="N9" s="2844">
        <v>-7.1478730587440902</v>
      </c>
      <c r="O9" s="2846">
        <v>18.822867431915373</v>
      </c>
      <c r="Q9" s="2749"/>
    </row>
    <row r="10" spans="2:17" ht="21" customHeight="1">
      <c r="B10" s="2768" t="s">
        <v>297</v>
      </c>
      <c r="C10" s="2767" t="s">
        <v>296</v>
      </c>
      <c r="D10" s="2844">
        <v>1150.5</v>
      </c>
      <c r="E10" s="2844">
        <v>3480.1</v>
      </c>
      <c r="F10" s="2844">
        <v>-2329.6</v>
      </c>
      <c r="G10" s="2844">
        <v>4630.6000000000004</v>
      </c>
      <c r="H10" s="2844">
        <v>-11.28161628624305</v>
      </c>
      <c r="I10" s="2844">
        <v>20.639927895448395</v>
      </c>
      <c r="J10" s="2844">
        <v>-46.709490522073182</v>
      </c>
      <c r="K10" s="2844">
        <v>10.740165012555309</v>
      </c>
      <c r="L10" s="2844">
        <v>4.9269838550811533</v>
      </c>
      <c r="M10" s="2844">
        <v>14.90343025994604</v>
      </c>
      <c r="N10" s="2844">
        <v>-9.9764464048648875</v>
      </c>
      <c r="O10" s="2846">
        <v>19.830414115027196</v>
      </c>
      <c r="Q10" s="2749"/>
    </row>
    <row r="11" spans="2:17" ht="21" customHeight="1">
      <c r="B11" s="2768" t="s">
        <v>1993</v>
      </c>
      <c r="C11" s="2767" t="s">
        <v>294</v>
      </c>
      <c r="D11" s="2844">
        <v>1608.7</v>
      </c>
      <c r="E11" s="2844">
        <v>4428.2</v>
      </c>
      <c r="F11" s="2844">
        <v>-2819.5</v>
      </c>
      <c r="G11" s="2844">
        <v>6036.9</v>
      </c>
      <c r="H11" s="2844">
        <v>39.826162538026949</v>
      </c>
      <c r="I11" s="2844">
        <v>27.243470015229448</v>
      </c>
      <c r="J11" s="2844">
        <v>-21.02936126373627</v>
      </c>
      <c r="K11" s="2844">
        <v>30.369714507839149</v>
      </c>
      <c r="L11" s="2844">
        <v>5.8911634379463145</v>
      </c>
      <c r="M11" s="2844">
        <v>16.21635478082543</v>
      </c>
      <c r="N11" s="2844">
        <v>-10.325191342879116</v>
      </c>
      <c r="O11" s="2846">
        <v>22.107518218771745</v>
      </c>
      <c r="Q11" s="2749"/>
    </row>
    <row r="12" spans="2:17" ht="21" customHeight="1">
      <c r="B12" s="2768" t="s">
        <v>293</v>
      </c>
      <c r="C12" s="2767" t="s">
        <v>292</v>
      </c>
      <c r="D12" s="2844">
        <v>1491.5</v>
      </c>
      <c r="E12" s="2844">
        <v>4930.3</v>
      </c>
      <c r="F12" s="2844">
        <v>-3438.8</v>
      </c>
      <c r="G12" s="2844">
        <v>6421.8</v>
      </c>
      <c r="H12" s="2844">
        <v>-7.2853857151737458</v>
      </c>
      <c r="I12" s="2844">
        <v>11.338692922632234</v>
      </c>
      <c r="J12" s="2844">
        <v>-21.964887391381456</v>
      </c>
      <c r="K12" s="2844">
        <v>6.3757888982756157</v>
      </c>
      <c r="L12" s="2844">
        <v>4.8131534787659742</v>
      </c>
      <c r="M12" s="2844">
        <v>15.91035239447528</v>
      </c>
      <c r="N12" s="2844">
        <v>-11.097198915709306</v>
      </c>
      <c r="O12" s="2846">
        <v>20.723505873241255</v>
      </c>
      <c r="Q12" s="2749"/>
    </row>
    <row r="13" spans="2:17" ht="21" customHeight="1">
      <c r="B13" s="2768" t="s">
        <v>291</v>
      </c>
      <c r="C13" s="2767" t="s">
        <v>290</v>
      </c>
      <c r="D13" s="2844">
        <v>1132</v>
      </c>
      <c r="E13" s="2844">
        <v>6314</v>
      </c>
      <c r="F13" s="2844">
        <v>-5182</v>
      </c>
      <c r="G13" s="2844">
        <v>7446</v>
      </c>
      <c r="H13" s="2844">
        <v>-24.103251759973176</v>
      </c>
      <c r="I13" s="2844">
        <v>28.065229296391692</v>
      </c>
      <c r="J13" s="2844">
        <v>-50.692101896010236</v>
      </c>
      <c r="K13" s="2844">
        <v>15.948799402036812</v>
      </c>
      <c r="L13" s="2844">
        <v>3.3529812505553744</v>
      </c>
      <c r="M13" s="2844">
        <v>18.702052664316817</v>
      </c>
      <c r="N13" s="2844">
        <v>-15.349071413761441</v>
      </c>
      <c r="O13" s="2846">
        <v>22.05503391487219</v>
      </c>
      <c r="Q13" s="2749"/>
    </row>
    <row r="14" spans="2:17" ht="21" customHeight="1">
      <c r="B14" s="2768" t="s">
        <v>289</v>
      </c>
      <c r="C14" s="2767" t="s">
        <v>288</v>
      </c>
      <c r="D14" s="2844">
        <v>1703.9</v>
      </c>
      <c r="E14" s="2844">
        <v>6514.3</v>
      </c>
      <c r="F14" s="2844">
        <v>-4810.3999999999996</v>
      </c>
      <c r="G14" s="2844">
        <v>8218.2000000000007</v>
      </c>
      <c r="H14" s="2844">
        <v>50.521201413427576</v>
      </c>
      <c r="I14" s="2844">
        <v>3.1723154893886516</v>
      </c>
      <c r="J14" s="2844">
        <v>7.1709764569664296</v>
      </c>
      <c r="K14" s="2844">
        <v>10.37066881547139</v>
      </c>
      <c r="L14" s="2844">
        <v>4.3257171871033258</v>
      </c>
      <c r="M14" s="2844">
        <v>16.53795379537954</v>
      </c>
      <c r="N14" s="2844">
        <v>-12.212236608276211</v>
      </c>
      <c r="O14" s="2846">
        <v>20.863670982482866</v>
      </c>
      <c r="Q14" s="2749"/>
    </row>
    <row r="15" spans="2:17" ht="21" customHeight="1">
      <c r="B15" s="2768" t="s">
        <v>287</v>
      </c>
      <c r="C15" s="2767" t="s">
        <v>286</v>
      </c>
      <c r="D15" s="2844">
        <v>2740.6</v>
      </c>
      <c r="E15" s="2844">
        <v>7742.1</v>
      </c>
      <c r="F15" s="2844">
        <v>-5001.5</v>
      </c>
      <c r="G15" s="2844">
        <v>10482.700000000001</v>
      </c>
      <c r="H15" s="2844">
        <v>60.842772463172707</v>
      </c>
      <c r="I15" s="2844">
        <v>18.847765684724365</v>
      </c>
      <c r="J15" s="2844">
        <v>-3.9726426076833605</v>
      </c>
      <c r="K15" s="2844">
        <v>27.554695675452038</v>
      </c>
      <c r="L15" s="2844">
        <v>5.8827569922939871</v>
      </c>
      <c r="M15" s="2844">
        <v>16.618584583682143</v>
      </c>
      <c r="N15" s="2844">
        <v>-10.735827591388155</v>
      </c>
      <c r="O15" s="2846">
        <v>22.501341575976134</v>
      </c>
      <c r="Q15" s="2749"/>
    </row>
    <row r="16" spans="2:17" ht="21" customHeight="1">
      <c r="B16" s="2768" t="s">
        <v>285</v>
      </c>
      <c r="C16" s="2767" t="s">
        <v>284</v>
      </c>
      <c r="D16" s="2844">
        <v>3078</v>
      </c>
      <c r="E16" s="2844">
        <v>9341.2000000000007</v>
      </c>
      <c r="F16" s="2844">
        <v>-6263.2000000000007</v>
      </c>
      <c r="G16" s="2844">
        <v>12419.2</v>
      </c>
      <c r="H16" s="2844">
        <v>12.311172735897259</v>
      </c>
      <c r="I16" s="2844">
        <v>20.654602756358088</v>
      </c>
      <c r="J16" s="2844">
        <v>-25.226432070378902</v>
      </c>
      <c r="K16" s="2844">
        <v>18.47329409407881</v>
      </c>
      <c r="L16" s="2844">
        <v>5.5226612121864571</v>
      </c>
      <c r="M16" s="2844">
        <v>16.760325833423046</v>
      </c>
      <c r="N16" s="2844">
        <v>-11.23766462123659</v>
      </c>
      <c r="O16" s="2846">
        <v>22.282987045609502</v>
      </c>
      <c r="Q16" s="2749"/>
    </row>
    <row r="17" spans="2:17" ht="21" customHeight="1">
      <c r="B17" s="2768" t="s">
        <v>283</v>
      </c>
      <c r="C17" s="2767" t="s">
        <v>282</v>
      </c>
      <c r="D17" s="2844">
        <v>2991.4</v>
      </c>
      <c r="E17" s="2844">
        <v>10905.2</v>
      </c>
      <c r="F17" s="2844">
        <v>-7913.8000000000011</v>
      </c>
      <c r="G17" s="2844">
        <v>13896.6</v>
      </c>
      <c r="H17" s="2844">
        <v>-2.8135152696556247</v>
      </c>
      <c r="I17" s="2844">
        <v>16.743030873977631</v>
      </c>
      <c r="J17" s="2844">
        <v>-26.353940477711081</v>
      </c>
      <c r="K17" s="2844">
        <v>11.896096366915728</v>
      </c>
      <c r="L17" s="2844">
        <v>4.6840160340724042</v>
      </c>
      <c r="M17" s="2844">
        <v>17.075660779155708</v>
      </c>
      <c r="N17" s="2844">
        <v>-12.391644745083303</v>
      </c>
      <c r="O17" s="2846">
        <v>21.759676813228111</v>
      </c>
      <c r="Q17" s="2749"/>
    </row>
    <row r="18" spans="2:17" ht="21" customHeight="1">
      <c r="B18" s="2768" t="s">
        <v>281</v>
      </c>
      <c r="C18" s="2767" t="s">
        <v>280</v>
      </c>
      <c r="D18" s="2844">
        <v>4114.5</v>
      </c>
      <c r="E18" s="2844">
        <v>13869.6</v>
      </c>
      <c r="F18" s="2844">
        <v>-9755.1</v>
      </c>
      <c r="G18" s="2844">
        <v>17984.099999999999</v>
      </c>
      <c r="H18" s="2844">
        <v>37.544293641773066</v>
      </c>
      <c r="I18" s="2844">
        <v>27.183362065803479</v>
      </c>
      <c r="J18" s="2844">
        <v>-23.266951401349527</v>
      </c>
      <c r="K18" s="2844">
        <v>29.413669530676543</v>
      </c>
      <c r="L18" s="2844">
        <v>5.3500377083712589</v>
      </c>
      <c r="M18" s="2844">
        <v>18.034483655371492</v>
      </c>
      <c r="N18" s="2844">
        <v>-12.684445947000233</v>
      </c>
      <c r="O18" s="2846">
        <v>23.384521363742749</v>
      </c>
      <c r="Q18" s="2749"/>
    </row>
    <row r="19" spans="2:17" ht="21" customHeight="1">
      <c r="B19" s="2768" t="s">
        <v>1992</v>
      </c>
      <c r="C19" s="2767" t="s">
        <v>278</v>
      </c>
      <c r="D19" s="2844">
        <v>4195.3</v>
      </c>
      <c r="E19" s="2844">
        <v>16263.7</v>
      </c>
      <c r="F19" s="2844">
        <v>-12068.400000000001</v>
      </c>
      <c r="G19" s="2844">
        <v>20459</v>
      </c>
      <c r="H19" s="2844">
        <v>1.9637866083363775</v>
      </c>
      <c r="I19" s="2844">
        <v>17.261492761146684</v>
      </c>
      <c r="J19" s="2844">
        <v>-23.713749730909996</v>
      </c>
      <c r="K19" s="2844">
        <v>13.761600524908118</v>
      </c>
      <c r="L19" s="2844">
        <v>4.6995631231096668</v>
      </c>
      <c r="M19" s="2844">
        <v>18.218550464881819</v>
      </c>
      <c r="N19" s="2844">
        <v>-13.518987341772155</v>
      </c>
      <c r="O19" s="2846">
        <v>22.918113587991488</v>
      </c>
      <c r="Q19" s="2749"/>
    </row>
    <row r="20" spans="2:17" ht="21" customHeight="1">
      <c r="B20" s="2768" t="s">
        <v>277</v>
      </c>
      <c r="C20" s="2767" t="s">
        <v>276</v>
      </c>
      <c r="D20" s="2844">
        <v>5156.2</v>
      </c>
      <c r="E20" s="2844">
        <v>18324.900000000001</v>
      </c>
      <c r="F20" s="2844">
        <v>-13168.7</v>
      </c>
      <c r="G20" s="2844">
        <v>23481.100000000002</v>
      </c>
      <c r="H20" s="2844">
        <v>22.904202321645656</v>
      </c>
      <c r="I20" s="2844">
        <v>12.673622853348249</v>
      </c>
      <c r="J20" s="2844">
        <v>-9.1171986344502916</v>
      </c>
      <c r="K20" s="2844">
        <v>14.771494207928072</v>
      </c>
      <c r="L20" s="2844">
        <v>4.9858822619323897</v>
      </c>
      <c r="M20" s="2844">
        <v>17.7195985147366</v>
      </c>
      <c r="N20" s="2844">
        <v>-12.733716252804209</v>
      </c>
      <c r="O20" s="2846">
        <v>22.705480776668992</v>
      </c>
      <c r="Q20" s="2749"/>
    </row>
    <row r="21" spans="2:17" ht="21" customHeight="1">
      <c r="B21" s="2768" t="s">
        <v>275</v>
      </c>
      <c r="C21" s="2767" t="s">
        <v>274</v>
      </c>
      <c r="D21" s="2844">
        <v>7387.5</v>
      </c>
      <c r="E21" s="2844">
        <v>23226.5</v>
      </c>
      <c r="F21" s="2844">
        <v>-15839</v>
      </c>
      <c r="G21" s="2844">
        <v>30614</v>
      </c>
      <c r="H21" s="2844">
        <v>43.274116597494299</v>
      </c>
      <c r="I21" s="2844">
        <v>26.748304219941161</v>
      </c>
      <c r="J21" s="2844">
        <v>-20.27762801187664</v>
      </c>
      <c r="K21" s="2844">
        <v>30.377196979698567</v>
      </c>
      <c r="L21" s="2844">
        <v>6.1373265763894658</v>
      </c>
      <c r="M21" s="2844">
        <v>19.295920910525879</v>
      </c>
      <c r="N21" s="2844">
        <v>-13.158594334136412</v>
      </c>
      <c r="O21" s="2846">
        <v>25.433247486915345</v>
      </c>
      <c r="Q21" s="2749"/>
    </row>
    <row r="22" spans="2:17" ht="21" customHeight="1">
      <c r="B22" s="2768" t="s">
        <v>273</v>
      </c>
      <c r="C22" s="2767" t="s">
        <v>272</v>
      </c>
      <c r="D22" s="2844">
        <v>13706.5</v>
      </c>
      <c r="E22" s="2844">
        <v>31940</v>
      </c>
      <c r="F22" s="2844">
        <v>-18233.5</v>
      </c>
      <c r="G22" s="2844">
        <v>45646.5</v>
      </c>
      <c r="H22" s="2844">
        <v>85.536379018612536</v>
      </c>
      <c r="I22" s="2844">
        <v>37.515338083654427</v>
      </c>
      <c r="J22" s="2844">
        <v>-15.117747332533622</v>
      </c>
      <c r="K22" s="2844">
        <v>49.103351407852614</v>
      </c>
      <c r="L22" s="2844">
        <v>9.1690247312475321</v>
      </c>
      <c r="M22" s="2844">
        <v>21.366406443369655</v>
      </c>
      <c r="N22" s="2844">
        <v>-12.197381712122123</v>
      </c>
      <c r="O22" s="2846">
        <v>30.535431174617187</v>
      </c>
      <c r="Q22" s="2749"/>
    </row>
    <row r="23" spans="2:17" ht="21" customHeight="1">
      <c r="B23" s="2768" t="s">
        <v>271</v>
      </c>
      <c r="C23" s="2767" t="s">
        <v>270</v>
      </c>
      <c r="D23" s="2844">
        <v>17266.5</v>
      </c>
      <c r="E23" s="2844">
        <v>39205.599999999999</v>
      </c>
      <c r="F23" s="2844">
        <v>-21939.1</v>
      </c>
      <c r="G23" s="2844">
        <v>56472.1</v>
      </c>
      <c r="H23" s="2844">
        <v>25.973078466421057</v>
      </c>
      <c r="I23" s="2844">
        <v>22.747651847213518</v>
      </c>
      <c r="J23" s="2844">
        <v>-20.323031782159205</v>
      </c>
      <c r="K23" s="2844">
        <v>23.716166628328565</v>
      </c>
      <c r="L23" s="2844">
        <v>10.069456594002588</v>
      </c>
      <c r="M23" s="2844">
        <v>22.863874406615579</v>
      </c>
      <c r="N23" s="2844">
        <v>-12.794417812612991</v>
      </c>
      <c r="O23" s="2846">
        <v>32.933331000618168</v>
      </c>
      <c r="Q23" s="2749"/>
    </row>
    <row r="24" spans="2:17" ht="21" customHeight="1">
      <c r="B24" s="2768" t="s">
        <v>269</v>
      </c>
      <c r="C24" s="2767" t="s">
        <v>268</v>
      </c>
      <c r="D24" s="2844">
        <v>19293.400000000001</v>
      </c>
      <c r="E24" s="2844">
        <v>51570.8</v>
      </c>
      <c r="F24" s="2844">
        <v>-32277.4</v>
      </c>
      <c r="G24" s="2844">
        <v>70864.200000000012</v>
      </c>
      <c r="H24" s="2844">
        <v>11.73891639880695</v>
      </c>
      <c r="I24" s="2844">
        <v>31.539371926459495</v>
      </c>
      <c r="J24" s="2844">
        <v>-47.122716975628002</v>
      </c>
      <c r="K24" s="2844">
        <v>25.48532815319426</v>
      </c>
      <c r="L24" s="2844">
        <v>9.681942269862299</v>
      </c>
      <c r="M24" s="2844">
        <v>25.87960175037135</v>
      </c>
      <c r="N24" s="2844">
        <v>-16.197659480509053</v>
      </c>
      <c r="O24" s="2846">
        <v>35.561544020233654</v>
      </c>
      <c r="Q24" s="2749"/>
    </row>
    <row r="25" spans="2:17" ht="21" customHeight="1">
      <c r="B25" s="2768" t="s">
        <v>267</v>
      </c>
      <c r="C25" s="2767" t="s">
        <v>266</v>
      </c>
      <c r="D25" s="2844">
        <v>17639.2</v>
      </c>
      <c r="E25" s="2844">
        <v>63679.5</v>
      </c>
      <c r="F25" s="2844">
        <v>-46040.3</v>
      </c>
      <c r="G25" s="2844">
        <v>81318.7</v>
      </c>
      <c r="H25" s="2844">
        <v>-8.57391646884426</v>
      </c>
      <c r="I25" s="2844">
        <v>23.479759864109155</v>
      </c>
      <c r="J25" s="2844">
        <v>-42.639431924504457</v>
      </c>
      <c r="K25" s="2844">
        <v>14.752865339621394</v>
      </c>
      <c r="L25" s="2844">
        <v>8.0479981749743352</v>
      </c>
      <c r="M25" s="2844">
        <v>29.05418044941257</v>
      </c>
      <c r="N25" s="2844">
        <v>-21.006182274438235</v>
      </c>
      <c r="O25" s="2846">
        <v>37.102178624386909</v>
      </c>
      <c r="Q25" s="2749"/>
    </row>
    <row r="26" spans="2:17" ht="21" customHeight="1">
      <c r="B26" s="2768" t="s">
        <v>265</v>
      </c>
      <c r="C26" s="2767" t="s">
        <v>264</v>
      </c>
      <c r="D26" s="2844">
        <v>19881.099999999999</v>
      </c>
      <c r="E26" s="2844">
        <v>74454.5</v>
      </c>
      <c r="F26" s="2844">
        <v>-54573.4</v>
      </c>
      <c r="G26" s="2844">
        <v>94335.6</v>
      </c>
      <c r="H26" s="2844">
        <v>12.709760079822203</v>
      </c>
      <c r="I26" s="2844">
        <v>16.920673058048521</v>
      </c>
      <c r="J26" s="2844">
        <v>-18.533980013162378</v>
      </c>
      <c r="K26" s="2844">
        <v>16.007265241574203</v>
      </c>
      <c r="L26" s="2844">
        <v>7.9871682073656247</v>
      </c>
      <c r="M26" s="2844">
        <v>29.911856753162752</v>
      </c>
      <c r="N26" s="2844">
        <v>-21.924688545797128</v>
      </c>
      <c r="O26" s="2846">
        <v>37.899024960528379</v>
      </c>
      <c r="Q26" s="2749"/>
    </row>
    <row r="27" spans="2:17" ht="21" customHeight="1">
      <c r="B27" s="2768" t="s">
        <v>263</v>
      </c>
      <c r="C27" s="2767" t="s">
        <v>262</v>
      </c>
      <c r="D27" s="2844">
        <v>22636.5</v>
      </c>
      <c r="E27" s="2844">
        <v>93553.4</v>
      </c>
      <c r="F27" s="2844">
        <v>-70916.899999999994</v>
      </c>
      <c r="G27" s="2844">
        <v>116189.9</v>
      </c>
      <c r="H27" s="2844">
        <v>13.859394097912102</v>
      </c>
      <c r="I27" s="2844">
        <v>25.651773902181844</v>
      </c>
      <c r="J27" s="2844">
        <v>-29.947740107818081</v>
      </c>
      <c r="K27" s="2844">
        <v>23.166545821513807</v>
      </c>
      <c r="L27" s="2844">
        <v>8.069679480095397</v>
      </c>
      <c r="M27" s="2844">
        <v>33.350825095450119</v>
      </c>
      <c r="N27" s="2844">
        <v>-25.28114561535472</v>
      </c>
      <c r="O27" s="2846">
        <v>41.420504575545515</v>
      </c>
      <c r="Q27" s="2749"/>
    </row>
    <row r="28" spans="2:17" ht="21" customHeight="1">
      <c r="B28" s="2768" t="s">
        <v>261</v>
      </c>
      <c r="C28" s="2767" t="s">
        <v>260</v>
      </c>
      <c r="D28" s="2844">
        <v>27513.5</v>
      </c>
      <c r="E28" s="2844">
        <v>89002</v>
      </c>
      <c r="F28" s="2844">
        <v>-61488.5</v>
      </c>
      <c r="G28" s="2844">
        <v>116515.5</v>
      </c>
      <c r="H28" s="2844">
        <v>21.544850131424909</v>
      </c>
      <c r="I28" s="2844">
        <v>-4.8650289567241742</v>
      </c>
      <c r="J28" s="2844">
        <v>13.29499738426242</v>
      </c>
      <c r="K28" s="2844">
        <v>0.28023089786634614</v>
      </c>
      <c r="L28" s="2844">
        <v>9.145407103325633</v>
      </c>
      <c r="M28" s="2844">
        <v>29.584005052435643</v>
      </c>
      <c r="N28" s="2844">
        <v>-20.438597949110008</v>
      </c>
      <c r="O28" s="2846">
        <v>38.729412155761274</v>
      </c>
      <c r="Q28" s="2749"/>
    </row>
    <row r="29" spans="2:17" ht="21" customHeight="1">
      <c r="B29" s="2768" t="s">
        <v>259</v>
      </c>
      <c r="C29" s="2767" t="s">
        <v>258</v>
      </c>
      <c r="D29" s="2844">
        <v>35676.300000000003</v>
      </c>
      <c r="E29" s="2844">
        <v>87525.3</v>
      </c>
      <c r="F29" s="2844">
        <v>-51849</v>
      </c>
      <c r="G29" s="2844">
        <v>123201.60000000001</v>
      </c>
      <c r="H29" s="2844">
        <v>29.668344630817614</v>
      </c>
      <c r="I29" s="2844">
        <v>-1.6591761982876676</v>
      </c>
      <c r="J29" s="2844">
        <v>15.676915195524366</v>
      </c>
      <c r="K29" s="2844">
        <v>5.7383781556960258</v>
      </c>
      <c r="L29" s="2844">
        <v>10.430568712065398</v>
      </c>
      <c r="M29" s="2844">
        <v>25.589499350945516</v>
      </c>
      <c r="N29" s="2844">
        <v>-15.158930638880118</v>
      </c>
      <c r="O29" s="2846">
        <v>36.02006806301091</v>
      </c>
      <c r="Q29" s="2749"/>
    </row>
    <row r="30" spans="2:17" ht="21" customHeight="1">
      <c r="B30" s="2768" t="s">
        <v>257</v>
      </c>
      <c r="C30" s="2767" t="s">
        <v>256</v>
      </c>
      <c r="D30" s="2844">
        <v>49822.7</v>
      </c>
      <c r="E30" s="2844">
        <v>108504.9</v>
      </c>
      <c r="F30" s="2844">
        <v>-58682.2</v>
      </c>
      <c r="G30" s="2844">
        <v>158327.59999999998</v>
      </c>
      <c r="H30" s="2844">
        <v>39.652093967143429</v>
      </c>
      <c r="I30" s="2844">
        <v>23.969755030831081</v>
      </c>
      <c r="J30" s="2844">
        <v>-13.179039132866588</v>
      </c>
      <c r="K30" s="2844">
        <v>28.51099336372252</v>
      </c>
      <c r="L30" s="2844">
        <v>13.128926342861961</v>
      </c>
      <c r="M30" s="2844">
        <v>28.592445610928408</v>
      </c>
      <c r="N30" s="2844">
        <v>-15.463519268066447</v>
      </c>
      <c r="O30" s="2846">
        <v>41.721371953790367</v>
      </c>
      <c r="Q30" s="2749"/>
    </row>
    <row r="31" spans="2:17" ht="21" customHeight="1">
      <c r="B31" s="2768" t="s">
        <v>255</v>
      </c>
      <c r="C31" s="2767" t="s">
        <v>254</v>
      </c>
      <c r="D31" s="2844">
        <v>55654.1</v>
      </c>
      <c r="E31" s="2844">
        <v>115687.2</v>
      </c>
      <c r="F31" s="2844">
        <v>-60033.1</v>
      </c>
      <c r="G31" s="2844">
        <v>171341.3</v>
      </c>
      <c r="H31" s="2844">
        <v>11.704303460069411</v>
      </c>
      <c r="I31" s="2844">
        <v>6.6193323988133415</v>
      </c>
      <c r="J31" s="2844">
        <v>-2.3020609315942511</v>
      </c>
      <c r="K31" s="2844">
        <v>8.2194765789413964</v>
      </c>
      <c r="L31" s="2844">
        <v>12.605142700540634</v>
      </c>
      <c r="M31" s="2844">
        <v>26.202088698334613</v>
      </c>
      <c r="N31" s="2844">
        <v>-13.596945997793981</v>
      </c>
      <c r="O31" s="2846">
        <v>38.807231398875238</v>
      </c>
      <c r="Q31" s="2749"/>
    </row>
    <row r="32" spans="2:17" ht="21" customHeight="1">
      <c r="B32" s="2768" t="s">
        <v>253</v>
      </c>
      <c r="C32" s="2767" t="s">
        <v>252</v>
      </c>
      <c r="D32" s="2844">
        <v>46944.800000000003</v>
      </c>
      <c r="E32" s="2844">
        <v>107389</v>
      </c>
      <c r="F32" s="2844">
        <v>-60444.2</v>
      </c>
      <c r="G32" s="2844">
        <v>154333.79999999999</v>
      </c>
      <c r="H32" s="2844">
        <v>-15.64898183601926</v>
      </c>
      <c r="I32" s="2844">
        <v>-7.1729629552794023</v>
      </c>
      <c r="J32" s="2844">
        <v>-0.68478889146154132</v>
      </c>
      <c r="K32" s="2844">
        <v>-9.9260948761331917</v>
      </c>
      <c r="L32" s="2844">
        <v>10.21776368341666</v>
      </c>
      <c r="M32" s="2844">
        <v>23.373737329766694</v>
      </c>
      <c r="N32" s="2844">
        <v>-13.155973646350036</v>
      </c>
      <c r="O32" s="2846">
        <v>33.591501013183347</v>
      </c>
      <c r="Q32" s="2749"/>
    </row>
    <row r="33" spans="2:21" ht="21" customHeight="1">
      <c r="B33" s="2768" t="s">
        <v>251</v>
      </c>
      <c r="C33" s="2767" t="s">
        <v>250</v>
      </c>
      <c r="D33" s="2844">
        <v>49930.6</v>
      </c>
      <c r="E33" s="2844">
        <v>124352.1</v>
      </c>
      <c r="F33" s="2844">
        <v>-74421.5</v>
      </c>
      <c r="G33" s="2844">
        <v>174282.7</v>
      </c>
      <c r="H33" s="2844">
        <v>6.3602358514681043</v>
      </c>
      <c r="I33" s="2844">
        <v>15.795938131465988</v>
      </c>
      <c r="J33" s="2844">
        <v>-23.124303076225683</v>
      </c>
      <c r="K33" s="2844">
        <v>12.925814047214558</v>
      </c>
      <c r="L33" s="2844">
        <v>10.143733328457573</v>
      </c>
      <c r="M33" s="2844">
        <v>25.262955807334365</v>
      </c>
      <c r="N33" s="2844">
        <v>-15.119222478876788</v>
      </c>
      <c r="O33" s="2846">
        <v>35.406689135791936</v>
      </c>
      <c r="Q33" s="2749"/>
    </row>
    <row r="34" spans="2:21" ht="21" customHeight="1">
      <c r="B34" s="2768" t="s">
        <v>249</v>
      </c>
      <c r="C34" s="2767" t="s">
        <v>248</v>
      </c>
      <c r="D34" s="2844">
        <v>53910.7</v>
      </c>
      <c r="E34" s="2844">
        <v>136277.1</v>
      </c>
      <c r="F34" s="2844">
        <v>-82366.400000000009</v>
      </c>
      <c r="G34" s="2844">
        <v>190187.8</v>
      </c>
      <c r="H34" s="2844">
        <v>7.9712641145910652</v>
      </c>
      <c r="I34" s="2844">
        <v>9.5897053608262439</v>
      </c>
      <c r="J34" s="2844">
        <v>-10.675544029615109</v>
      </c>
      <c r="K34" s="2844">
        <v>9.1260348847016672</v>
      </c>
      <c r="L34" s="2844">
        <v>10.043931148451138</v>
      </c>
      <c r="M34" s="2844">
        <v>25.389353310392753</v>
      </c>
      <c r="N34" s="2844">
        <v>-15.345422161941617</v>
      </c>
      <c r="O34" s="2846">
        <v>35.433284458843886</v>
      </c>
      <c r="Q34" s="2749"/>
    </row>
    <row r="35" spans="2:21" ht="21" customHeight="1">
      <c r="B35" s="2768" t="s">
        <v>247</v>
      </c>
      <c r="C35" s="2767" t="s">
        <v>246</v>
      </c>
      <c r="D35" s="2844">
        <v>58705.7</v>
      </c>
      <c r="E35" s="2844">
        <v>149473.60000000001</v>
      </c>
      <c r="F35" s="2844">
        <v>-90767.900000000009</v>
      </c>
      <c r="G35" s="2844">
        <v>208179.3</v>
      </c>
      <c r="H35" s="2844">
        <v>8.8943382297020861</v>
      </c>
      <c r="I35" s="2844">
        <v>9.6835785322699053</v>
      </c>
      <c r="J35" s="2844">
        <v>-10.20015443190427</v>
      </c>
      <c r="K35" s="2844">
        <v>9.4598602013378468</v>
      </c>
      <c r="L35" s="2844">
        <v>9.9600449261297701</v>
      </c>
      <c r="M35" s="2844">
        <v>25.359782291504075</v>
      </c>
      <c r="N35" s="2844">
        <v>-15.399737365374309</v>
      </c>
      <c r="O35" s="2846">
        <v>35.319827217633843</v>
      </c>
      <c r="Q35" s="2749"/>
    </row>
    <row r="36" spans="2:21" ht="21" customHeight="1">
      <c r="B36" s="2768" t="s">
        <v>245</v>
      </c>
      <c r="C36" s="2767" t="s">
        <v>244</v>
      </c>
      <c r="D36" s="2844">
        <v>60234.1</v>
      </c>
      <c r="E36" s="2844">
        <v>173780.3</v>
      </c>
      <c r="F36" s="2844">
        <v>-113546.19999999998</v>
      </c>
      <c r="G36" s="2844">
        <v>234014.4</v>
      </c>
      <c r="H36" s="2844">
        <v>2.6034950609566039</v>
      </c>
      <c r="I36" s="2844">
        <v>16.261533809314813</v>
      </c>
      <c r="J36" s="2844">
        <v>-25.095105207898357</v>
      </c>
      <c r="K36" s="2844">
        <v>12.410023474956461</v>
      </c>
      <c r="L36" s="2844">
        <v>9.2089242360308461</v>
      </c>
      <c r="M36" s="2844">
        <v>26.568498847242861</v>
      </c>
      <c r="N36" s="2844">
        <v>-17.359574611212015</v>
      </c>
      <c r="O36" s="2846">
        <v>35.77742308327371</v>
      </c>
      <c r="Q36" s="2749"/>
    </row>
    <row r="37" spans="2:21" ht="21" customHeight="1">
      <c r="B37" s="2768" t="s">
        <v>243</v>
      </c>
      <c r="C37" s="2767" t="s">
        <v>242</v>
      </c>
      <c r="D37" s="2844">
        <v>59383.1</v>
      </c>
      <c r="E37" s="2844">
        <v>194694.6</v>
      </c>
      <c r="F37" s="2844">
        <v>-135311.5</v>
      </c>
      <c r="G37" s="2844">
        <v>254077.7</v>
      </c>
      <c r="H37" s="2844">
        <v>-1.4128209768221041</v>
      </c>
      <c r="I37" s="2844">
        <v>12.034908444743181</v>
      </c>
      <c r="J37" s="2844">
        <v>-19.168673192057526</v>
      </c>
      <c r="K37" s="2844">
        <v>8.5735322270766403</v>
      </c>
      <c r="L37" s="2844">
        <v>8.15895847881416</v>
      </c>
      <c r="M37" s="2844">
        <v>26.750121793057811</v>
      </c>
      <c r="N37" s="2844">
        <v>-18.591163314243651</v>
      </c>
      <c r="O37" s="2846">
        <v>34.909080271871971</v>
      </c>
      <c r="Q37" s="2749"/>
    </row>
    <row r="38" spans="2:21" ht="21" customHeight="1">
      <c r="B38" s="2768" t="s">
        <v>241</v>
      </c>
      <c r="C38" s="2767" t="s">
        <v>240</v>
      </c>
      <c r="D38" s="2844">
        <v>59266.5</v>
      </c>
      <c r="E38" s="2844">
        <v>221937.7</v>
      </c>
      <c r="F38" s="2844">
        <v>-162671.20000000001</v>
      </c>
      <c r="G38" s="2844">
        <v>281204.2</v>
      </c>
      <c r="H38" s="2844">
        <v>-0.19635216079994677</v>
      </c>
      <c r="I38" s="2844">
        <v>13.99273528901162</v>
      </c>
      <c r="J38" s="2844">
        <v>-20.219789153176198</v>
      </c>
      <c r="K38" s="2844">
        <v>10.676458421970921</v>
      </c>
      <c r="L38" s="2844">
        <v>7.2660950291398994</v>
      </c>
      <c r="M38" s="2844">
        <v>27.209644887900286</v>
      </c>
      <c r="N38" s="2844">
        <v>-19.943549858760388</v>
      </c>
      <c r="O38" s="2846">
        <v>34.47573991704018</v>
      </c>
      <c r="Q38" s="2749"/>
    </row>
    <row r="39" spans="2:21" ht="21" customHeight="1">
      <c r="B39" s="2768" t="s">
        <v>239</v>
      </c>
      <c r="C39" s="2767" t="s">
        <v>238</v>
      </c>
      <c r="D39" s="2844">
        <v>67697.5</v>
      </c>
      <c r="E39" s="2844">
        <v>284469.59999999998</v>
      </c>
      <c r="F39" s="2844">
        <v>-216772.09999999998</v>
      </c>
      <c r="G39" s="2844">
        <v>352167.1</v>
      </c>
      <c r="H39" s="2844">
        <v>14.22557431263867</v>
      </c>
      <c r="I39" s="2844">
        <v>28.175429411046423</v>
      </c>
      <c r="J39" s="2844">
        <v>-33.257823142633711</v>
      </c>
      <c r="K39" s="2844">
        <v>25.235362771964276</v>
      </c>
      <c r="L39" s="2844">
        <v>6.8500911090199246</v>
      </c>
      <c r="M39" s="2844">
        <v>28.784558923836983</v>
      </c>
      <c r="N39" s="2844">
        <v>-21.934467814817062</v>
      </c>
      <c r="O39" s="2846">
        <v>35.634650032856911</v>
      </c>
      <c r="Q39" s="2749"/>
    </row>
    <row r="40" spans="2:21" ht="21" customHeight="1">
      <c r="B40" s="2768" t="s">
        <v>237</v>
      </c>
      <c r="C40" s="2767" t="s">
        <v>236</v>
      </c>
      <c r="D40" s="2844">
        <v>60824</v>
      </c>
      <c r="E40" s="2844">
        <v>374335.2</v>
      </c>
      <c r="F40" s="2844">
        <v>-313511.2</v>
      </c>
      <c r="G40" s="2844">
        <v>435159.2</v>
      </c>
      <c r="H40" s="2844">
        <v>-10.153255290077183</v>
      </c>
      <c r="I40" s="2844">
        <v>31.590581207974452</v>
      </c>
      <c r="J40" s="2844">
        <v>-44.627099151597484</v>
      </c>
      <c r="K40" s="2844">
        <v>23.566113927166967</v>
      </c>
      <c r="L40" s="2844">
        <v>5.0993752152715555</v>
      </c>
      <c r="M40" s="2844">
        <v>31.383592678609112</v>
      </c>
      <c r="N40" s="2844">
        <v>-26.284217463337562</v>
      </c>
      <c r="O40" s="2846">
        <v>36.482967893880669</v>
      </c>
      <c r="Q40" s="2749"/>
    </row>
    <row r="41" spans="2:21" ht="21" customHeight="1">
      <c r="B41" s="2768" t="s">
        <v>329</v>
      </c>
      <c r="C41" s="2767" t="s">
        <v>234</v>
      </c>
      <c r="D41" s="2844">
        <v>64338.5</v>
      </c>
      <c r="E41" s="2844">
        <v>396175.5</v>
      </c>
      <c r="F41" s="2844">
        <v>-331837</v>
      </c>
      <c r="G41" s="2844">
        <v>460514</v>
      </c>
      <c r="H41" s="2844">
        <v>5.7781467841641501</v>
      </c>
      <c r="I41" s="2844">
        <v>5.834423265565178</v>
      </c>
      <c r="J41" s="2844">
        <v>-5.8453414104504038</v>
      </c>
      <c r="K41" s="2844">
        <v>5.8265572691557566</v>
      </c>
      <c r="L41" s="2765">
        <v>4.1171871119255909</v>
      </c>
      <c r="M41" s="2765">
        <v>25.35229547876741</v>
      </c>
      <c r="N41" s="2765">
        <v>-21.235108366841821</v>
      </c>
      <c r="O41" s="2769">
        <v>29.469482590693001</v>
      </c>
      <c r="Q41" s="2749"/>
    </row>
    <row r="42" spans="2:21" ht="21" customHeight="1">
      <c r="B42" s="2768" t="s">
        <v>233</v>
      </c>
      <c r="C42" s="2767" t="s">
        <v>232</v>
      </c>
      <c r="D42" s="2844">
        <v>74261</v>
      </c>
      <c r="E42" s="2844">
        <v>461667.7</v>
      </c>
      <c r="F42" s="2844">
        <v>-387406.7</v>
      </c>
      <c r="G42" s="2844">
        <v>535928.69999999995</v>
      </c>
      <c r="H42" s="2844">
        <v>15.422336548101057</v>
      </c>
      <c r="I42" s="2844">
        <v>16.531108056909119</v>
      </c>
      <c r="J42" s="2844">
        <v>-16.746083167338185</v>
      </c>
      <c r="K42" s="2844">
        <v>16.376201374985328</v>
      </c>
      <c r="L42" s="2765">
        <v>4.2232642956160165</v>
      </c>
      <c r="M42" s="2765">
        <v>26.255298391472863</v>
      </c>
      <c r="N42" s="2765">
        <v>-22.032034095856847</v>
      </c>
      <c r="O42" s="2769">
        <v>30.478562687088878</v>
      </c>
      <c r="Q42" s="2749"/>
    </row>
    <row r="43" spans="2:21" ht="21" customHeight="1">
      <c r="B43" s="2768" t="s">
        <v>231</v>
      </c>
      <c r="C43" s="2767" t="s">
        <v>230</v>
      </c>
      <c r="D43" s="2844">
        <v>76917.060129999998</v>
      </c>
      <c r="E43" s="2844">
        <v>556740.28343000007</v>
      </c>
      <c r="F43" s="2844">
        <v>-479822.76278699993</v>
      </c>
      <c r="G43" s="2844">
        <v>633657.34356000007</v>
      </c>
      <c r="H43" s="2844">
        <v>3.5766554853826449</v>
      </c>
      <c r="I43" s="2844">
        <v>20.593293277827328</v>
      </c>
      <c r="J43" s="2844">
        <v>-23.855050206152839</v>
      </c>
      <c r="K43" s="2844">
        <v>18.235381602067619</v>
      </c>
      <c r="L43" s="2765">
        <v>3.9458915808850548</v>
      </c>
      <c r="M43" s="2765">
        <v>28.561112364578833</v>
      </c>
      <c r="N43" s="2765">
        <v>-24.61519715909909</v>
      </c>
      <c r="O43" s="2769">
        <v>32.507003945463886</v>
      </c>
      <c r="Q43" s="2749"/>
    </row>
    <row r="44" spans="2:21" ht="21" customHeight="1">
      <c r="B44" s="2768" t="s">
        <v>229</v>
      </c>
      <c r="C44" s="2767" t="s">
        <v>228</v>
      </c>
      <c r="D44" s="2844">
        <v>91991.399911999993</v>
      </c>
      <c r="E44" s="2844">
        <v>714365.80780700012</v>
      </c>
      <c r="F44" s="2844">
        <v>-622374.40789500019</v>
      </c>
      <c r="G44" s="2844">
        <v>806357.20771900006</v>
      </c>
      <c r="H44" s="2844">
        <v>19.598174652700422</v>
      </c>
      <c r="I44" s="2844">
        <v>28.312218294298901</v>
      </c>
      <c r="J44" s="2844">
        <v>-29.709229357941265</v>
      </c>
      <c r="K44" s="2844">
        <v>27.254456357870225</v>
      </c>
      <c r="L44" s="2765">
        <v>4.120508761568809</v>
      </c>
      <c r="M44" s="2765">
        <v>31.998106049584603</v>
      </c>
      <c r="N44" s="2765">
        <v>-27.877597288015799</v>
      </c>
      <c r="O44" s="2769">
        <v>36.118614811153414</v>
      </c>
      <c r="Q44" s="2749"/>
    </row>
    <row r="45" spans="2:21" ht="21" customHeight="1">
      <c r="B45" s="2768" t="s">
        <v>227</v>
      </c>
      <c r="C45" s="2767" t="s">
        <v>226</v>
      </c>
      <c r="D45" s="2844">
        <v>85319.115036000003</v>
      </c>
      <c r="E45" s="2844">
        <v>774684.19497900002</v>
      </c>
      <c r="F45" s="2844">
        <v>-689365.07994299999</v>
      </c>
      <c r="G45" s="2844">
        <v>860003.31001500005</v>
      </c>
      <c r="H45" s="2844">
        <v>-7.2531615807377392</v>
      </c>
      <c r="I45" s="2844">
        <v>8.4436274122873698</v>
      </c>
      <c r="J45" s="2844">
        <v>-10.763725371449029</v>
      </c>
      <c r="K45" s="2844">
        <v>6.6528954888060809</v>
      </c>
      <c r="L45" s="2765">
        <v>3.5202904905083989</v>
      </c>
      <c r="M45" s="2765">
        <v>31.963686022540617</v>
      </c>
      <c r="N45" s="2765">
        <v>-28.443395532032216</v>
      </c>
      <c r="O45" s="2769">
        <v>35.483976513049015</v>
      </c>
      <c r="Q45" s="2749"/>
    </row>
    <row r="46" spans="2:21" ht="21" customHeight="1">
      <c r="B46" s="2768" t="s">
        <v>67</v>
      </c>
      <c r="C46" s="2767" t="s">
        <v>225</v>
      </c>
      <c r="D46" s="2844">
        <v>70117.147080399998</v>
      </c>
      <c r="E46" s="2844">
        <v>773599.14336941182</v>
      </c>
      <c r="F46" s="2844">
        <v>-703481.97256541182</v>
      </c>
      <c r="G46" s="2844">
        <v>843716.29044981184</v>
      </c>
      <c r="H46" s="2844">
        <v>-17.817775007611829</v>
      </c>
      <c r="I46" s="2844">
        <v>-0.14006373392160754</v>
      </c>
      <c r="J46" s="2844">
        <v>-2.0478108092709144</v>
      </c>
      <c r="K46" s="2844">
        <v>-1.8938321952393551</v>
      </c>
      <c r="L46" s="2765">
        <v>2.6883507955284935</v>
      </c>
      <c r="M46" s="2765">
        <v>29.660446254503476</v>
      </c>
      <c r="N46" s="2765">
        <v>-26.972094549392068</v>
      </c>
      <c r="O46" s="2769">
        <v>32.348797050031969</v>
      </c>
      <c r="Q46" s="2749"/>
      <c r="R46" s="2749"/>
      <c r="S46" s="2749"/>
      <c r="T46" s="2749"/>
    </row>
    <row r="47" spans="2:21" ht="21" customHeight="1">
      <c r="B47" s="2768" t="s">
        <v>68</v>
      </c>
      <c r="C47" s="2767" t="s">
        <v>224</v>
      </c>
      <c r="D47" s="2844">
        <v>73049.054353914995</v>
      </c>
      <c r="E47" s="2844">
        <v>990113.20391418773</v>
      </c>
      <c r="F47" s="2844">
        <v>-917064.14603750303</v>
      </c>
      <c r="G47" s="2844">
        <v>1063162.2582681028</v>
      </c>
      <c r="H47" s="2844">
        <v>4.1814411960502582</v>
      </c>
      <c r="I47" s="2844">
        <v>27.987887835778707</v>
      </c>
      <c r="J47" s="2844">
        <v>-30.360717374634888</v>
      </c>
      <c r="K47" s="2844">
        <v>26.009450131785101</v>
      </c>
      <c r="L47" s="2765">
        <v>2.3739231095531186</v>
      </c>
      <c r="M47" s="2765">
        <v>32.176359251111911</v>
      </c>
      <c r="N47" s="2765">
        <v>-29.802436027077029</v>
      </c>
      <c r="O47" s="2769">
        <v>34.55028236066503</v>
      </c>
      <c r="Q47" s="2756"/>
      <c r="R47" s="2749"/>
      <c r="S47" s="2749"/>
      <c r="T47" s="2749"/>
      <c r="U47" s="2749"/>
    </row>
    <row r="48" spans="2:21" ht="21" customHeight="1">
      <c r="B48" s="2768" t="s">
        <v>69</v>
      </c>
      <c r="C48" s="2767" t="s">
        <v>223</v>
      </c>
      <c r="D48" s="2844">
        <v>81359.796000000002</v>
      </c>
      <c r="E48" s="2844">
        <v>1245103.223</v>
      </c>
      <c r="F48" s="2844">
        <v>-1163743.4269999999</v>
      </c>
      <c r="G48" s="2844">
        <v>1326463.0190000001</v>
      </c>
      <c r="H48" s="2844">
        <v>11.376932555239307</v>
      </c>
      <c r="I48" s="2844">
        <v>25.753622724933578</v>
      </c>
      <c r="J48" s="2844">
        <v>-26.89880332017789</v>
      </c>
      <c r="K48" s="2844">
        <v>24.765811491541825</v>
      </c>
      <c r="L48" s="2765">
        <v>2.3541953071863939</v>
      </c>
      <c r="M48" s="2765">
        <v>36.027820971297096</v>
      </c>
      <c r="N48" s="2765">
        <v>-33.673625664110702</v>
      </c>
      <c r="O48" s="2769">
        <v>38.382016278483498</v>
      </c>
      <c r="Q48" s="2756"/>
      <c r="R48" s="2749"/>
      <c r="S48" s="2749"/>
      <c r="T48" s="2749"/>
      <c r="U48" s="2749"/>
    </row>
    <row r="49" spans="2:21" ht="21" customHeight="1">
      <c r="B49" s="2768" t="s">
        <v>70</v>
      </c>
      <c r="C49" s="2767" t="s">
        <v>222</v>
      </c>
      <c r="D49" s="2844">
        <v>97109.52102</v>
      </c>
      <c r="E49" s="2844">
        <v>1418535.3429599998</v>
      </c>
      <c r="F49" s="2844">
        <v>-1321425.8219399999</v>
      </c>
      <c r="G49" s="2844">
        <v>1515644.8639799999</v>
      </c>
      <c r="H49" s="2844">
        <v>19.35814437032171</v>
      </c>
      <c r="I49" s="2844">
        <v>13.929128431982747</v>
      </c>
      <c r="J49" s="2844">
        <v>-13.549584150733942</v>
      </c>
      <c r="K49" s="2844">
        <v>14.262121972605385</v>
      </c>
      <c r="L49" s="2765">
        <v>2.516488013361744</v>
      </c>
      <c r="M49" s="2765">
        <v>36.759806346420284</v>
      </c>
      <c r="N49" s="2765">
        <v>-34.243318333058539</v>
      </c>
      <c r="O49" s="2769">
        <v>39.276294359782028</v>
      </c>
      <c r="Q49" s="2756"/>
      <c r="R49" s="2749"/>
      <c r="S49" s="2749"/>
      <c r="T49" s="2749"/>
      <c r="U49" s="2749"/>
    </row>
    <row r="50" spans="2:21" ht="21" customHeight="1">
      <c r="B50" s="2768" t="s">
        <v>71</v>
      </c>
      <c r="C50" s="2767" t="s">
        <v>78</v>
      </c>
      <c r="D50" s="2844">
        <v>97709.105197809986</v>
      </c>
      <c r="E50" s="2844">
        <v>1196799.0528586246</v>
      </c>
      <c r="F50" s="2844">
        <v>-1099089.9476608145</v>
      </c>
      <c r="G50" s="2844">
        <v>1294508.1580564347</v>
      </c>
      <c r="H50" s="2844">
        <v>0.61743986194144895</v>
      </c>
      <c r="I50" s="2844">
        <v>-15.631354636444028</v>
      </c>
      <c r="J50" s="2844">
        <v>16.825452521638457</v>
      </c>
      <c r="K50" s="2844">
        <v>-14.590271361151142</v>
      </c>
      <c r="L50" s="2765">
        <v>2.5126395315531087</v>
      </c>
      <c r="M50" s="2765">
        <v>30.776298743602652</v>
      </c>
      <c r="N50" s="2765">
        <v>-28.263659212049539</v>
      </c>
      <c r="O50" s="2769">
        <v>33.288938275155765</v>
      </c>
      <c r="Q50" s="2756"/>
      <c r="R50" s="2749"/>
      <c r="S50" s="2749"/>
      <c r="T50" s="2749"/>
      <c r="U50" s="2749"/>
    </row>
    <row r="51" spans="2:21" ht="21" customHeight="1">
      <c r="B51" s="2768" t="s">
        <v>1991</v>
      </c>
      <c r="C51" s="2767" t="s">
        <v>1990</v>
      </c>
      <c r="D51" s="2844">
        <v>141124.0806005694</v>
      </c>
      <c r="E51" s="2844">
        <v>1539837.0708099494</v>
      </c>
      <c r="F51" s="2844">
        <v>-1398712.9902093799</v>
      </c>
      <c r="G51" s="2844">
        <v>1680961.1514105189</v>
      </c>
      <c r="H51" s="2844">
        <v>44.432886080439204</v>
      </c>
      <c r="I51" s="2844">
        <v>28.662958675640525</v>
      </c>
      <c r="J51" s="2844">
        <v>-27.261012002361689</v>
      </c>
      <c r="K51" s="2844">
        <v>29.853268281777524</v>
      </c>
      <c r="L51" s="2765">
        <v>3.2423308815912799</v>
      </c>
      <c r="M51" s="2765">
        <v>35.377812674203618</v>
      </c>
      <c r="N51" s="2765">
        <v>-32.135481792612339</v>
      </c>
      <c r="O51" s="2769">
        <v>38.620143555794897</v>
      </c>
      <c r="Q51" s="2756"/>
      <c r="R51" s="2749"/>
      <c r="S51" s="2749"/>
      <c r="T51" s="2749"/>
      <c r="U51" s="2749"/>
    </row>
    <row r="52" spans="2:21" ht="21" customHeight="1">
      <c r="B52" s="2768" t="s">
        <v>1989</v>
      </c>
      <c r="C52" s="2767" t="s">
        <v>1988</v>
      </c>
      <c r="D52" s="2844">
        <v>200030.96201839999</v>
      </c>
      <c r="E52" s="2844">
        <v>1920448.3528256002</v>
      </c>
      <c r="F52" s="2844">
        <v>-1720417.3908072</v>
      </c>
      <c r="G52" s="2844">
        <v>2120479.3148440002</v>
      </c>
      <c r="H52" s="2844">
        <v>41.741197771734868</v>
      </c>
      <c r="I52" s="2844">
        <v>24.717633361535885</v>
      </c>
      <c r="J52" s="2844">
        <v>-23.000029471501708</v>
      </c>
      <c r="K52" s="2844">
        <v>26.146836452582988</v>
      </c>
      <c r="L52" s="2765">
        <v>4.0543831328604014</v>
      </c>
      <c r="M52" s="2765">
        <v>38.925141041462531</v>
      </c>
      <c r="N52" s="2765">
        <v>-34.870757908602123</v>
      </c>
      <c r="O52" s="2769">
        <v>42.979524174322933</v>
      </c>
      <c r="Q52" s="2756"/>
      <c r="R52" s="2749"/>
      <c r="S52" s="2749"/>
      <c r="T52" s="2749"/>
      <c r="U52" s="2749"/>
    </row>
    <row r="53" spans="2:21" ht="21" customHeight="1" thickBot="1">
      <c r="B53" s="2763" t="s">
        <v>1987</v>
      </c>
      <c r="C53" s="2845" t="s">
        <v>1986</v>
      </c>
      <c r="D53" s="2844">
        <v>157140.6956762</v>
      </c>
      <c r="E53" s="2843">
        <v>1611731.7722593001</v>
      </c>
      <c r="F53" s="2843">
        <v>-1454591.0765831999</v>
      </c>
      <c r="G53" s="2844">
        <v>1768872.4679355</v>
      </c>
      <c r="H53" s="2844">
        <v>-21.441813761938867</v>
      </c>
      <c r="I53" s="2844">
        <v>-16.075234729019307</v>
      </c>
      <c r="J53" s="2844">
        <v>-15.45126872376461</v>
      </c>
      <c r="K53" s="2843">
        <v>-16.581479689386512</v>
      </c>
      <c r="L53" s="2760">
        <v>2.9201061297613613</v>
      </c>
      <c r="M53" s="2760">
        <v>29.950407228713473</v>
      </c>
      <c r="N53" s="2765">
        <v>-27.030301098953963</v>
      </c>
      <c r="O53" s="2759">
        <v>32.870513358474831</v>
      </c>
      <c r="Q53" s="2756"/>
      <c r="R53" s="2749"/>
      <c r="S53" s="2749"/>
      <c r="T53" s="2749"/>
      <c r="U53" s="2749"/>
    </row>
    <row r="54" spans="2:21" ht="16.2" thickTop="1">
      <c r="B54" s="2841" t="s">
        <v>1985</v>
      </c>
      <c r="C54" s="2841"/>
      <c r="D54" s="2842"/>
      <c r="E54" s="2841"/>
      <c r="G54" s="2840"/>
      <c r="H54" s="2840"/>
      <c r="I54" s="2840"/>
      <c r="J54" s="2840"/>
      <c r="N54" s="2840"/>
      <c r="O54" s="2840"/>
    </row>
    <row r="55" spans="2:21">
      <c r="B55" s="2755" t="s">
        <v>1984</v>
      </c>
      <c r="D55" s="2749"/>
      <c r="E55" s="2749"/>
      <c r="F55" s="2749"/>
      <c r="G55" s="2749"/>
      <c r="H55" s="2749"/>
      <c r="K55" s="2839"/>
      <c r="L55" s="2749"/>
      <c r="M55" s="2749"/>
      <c r="N55" s="2749"/>
      <c r="O55" s="2749"/>
    </row>
    <row r="56" spans="2:21">
      <c r="D56" s="2749"/>
      <c r="E56" s="2749"/>
      <c r="F56" s="2749"/>
      <c r="G56" s="2749"/>
      <c r="H56" s="2750"/>
      <c r="I56" s="2751"/>
      <c r="J56" s="2838"/>
      <c r="K56" s="2838"/>
      <c r="L56" s="2837"/>
      <c r="M56" s="2837"/>
      <c r="N56" s="2750"/>
      <c r="O56" s="2750"/>
      <c r="P56" s="2751"/>
      <c r="Q56" s="2751"/>
    </row>
    <row r="57" spans="2:21">
      <c r="D57" s="2749"/>
      <c r="E57" s="2749"/>
      <c r="F57" s="2749"/>
      <c r="G57" s="2749"/>
      <c r="H57" s="2835"/>
      <c r="I57" s="2750"/>
      <c r="J57" s="2750"/>
      <c r="K57" s="2750"/>
      <c r="L57" s="2750"/>
      <c r="M57" s="2750"/>
      <c r="N57" s="2750"/>
      <c r="O57" s="2750"/>
      <c r="P57" s="2750"/>
      <c r="Q57" s="2750"/>
    </row>
    <row r="58" spans="2:21">
      <c r="D58" s="2836"/>
      <c r="E58" s="2836"/>
      <c r="F58" s="2836"/>
      <c r="G58" s="2836"/>
      <c r="H58" s="2835"/>
      <c r="I58" s="2751"/>
      <c r="J58" s="2750"/>
      <c r="K58" s="2750"/>
      <c r="L58" s="2750"/>
      <c r="M58" s="2750"/>
      <c r="N58" s="2750"/>
      <c r="O58" s="2750"/>
      <c r="P58" s="2750"/>
      <c r="Q58" s="2750"/>
    </row>
    <row r="59" spans="2:21">
      <c r="D59" s="2836"/>
      <c r="E59" s="2836"/>
      <c r="F59" s="2836"/>
      <c r="G59" s="2836"/>
      <c r="H59" s="2836"/>
      <c r="I59" s="2836"/>
      <c r="J59" s="2836"/>
      <c r="K59" s="2836"/>
      <c r="L59" s="2836"/>
      <c r="M59" s="2836"/>
      <c r="N59" s="2836"/>
      <c r="O59" s="2836"/>
      <c r="P59" s="2750"/>
      <c r="Q59" s="2750"/>
    </row>
    <row r="60" spans="2:21">
      <c r="D60" s="2836"/>
      <c r="E60" s="2836"/>
      <c r="F60" s="2836"/>
      <c r="G60" s="2836"/>
      <c r="H60" s="2835"/>
      <c r="I60" s="2750"/>
      <c r="J60" s="2750"/>
      <c r="K60" s="2750"/>
      <c r="L60" s="2750"/>
      <c r="M60" s="2750"/>
      <c r="N60" s="2750"/>
      <c r="O60" s="2750"/>
      <c r="P60" s="2750"/>
      <c r="Q60" s="2750"/>
    </row>
    <row r="61" spans="2:21">
      <c r="D61" s="2749"/>
      <c r="E61" s="2749"/>
      <c r="F61" s="2749"/>
      <c r="G61" s="2749"/>
      <c r="H61" s="2750"/>
      <c r="I61" s="2750"/>
      <c r="J61" s="2750"/>
      <c r="K61" s="2751"/>
      <c r="L61" s="2834"/>
      <c r="M61" s="2834"/>
      <c r="N61" s="2834"/>
      <c r="O61" s="2834"/>
      <c r="P61" s="2751"/>
      <c r="Q61" s="2751"/>
    </row>
    <row r="62" spans="2:21">
      <c r="D62" s="2749"/>
      <c r="E62" s="2749"/>
      <c r="F62" s="2749"/>
      <c r="G62" s="2749"/>
      <c r="H62" s="2749"/>
      <c r="I62" s="2749"/>
      <c r="J62" s="2749"/>
      <c r="K62" s="2749"/>
      <c r="L62" s="2749"/>
      <c r="M62" s="2749"/>
      <c r="N62" s="2749"/>
      <c r="O62" s="2749"/>
      <c r="P62" s="2751"/>
      <c r="Q62" s="2751"/>
    </row>
    <row r="63" spans="2:21">
      <c r="D63" s="2749"/>
      <c r="E63" s="2749"/>
      <c r="F63" s="2749"/>
      <c r="G63" s="2749"/>
      <c r="H63" s="2749"/>
      <c r="I63" s="2749"/>
      <c r="J63" s="2749"/>
      <c r="K63" s="2749"/>
      <c r="L63" s="2749"/>
      <c r="M63" s="2749"/>
      <c r="N63" s="2749"/>
      <c r="O63" s="2749"/>
    </row>
    <row r="64" spans="2:21">
      <c r="D64" s="2749"/>
      <c r="E64" s="2749"/>
      <c r="F64" s="2749"/>
      <c r="G64" s="2749"/>
      <c r="H64" s="2749"/>
      <c r="I64" s="2749"/>
      <c r="J64" s="2749"/>
      <c r="K64" s="2749"/>
      <c r="L64" s="2749"/>
      <c r="M64" s="2749"/>
      <c r="N64" s="2749"/>
      <c r="O64" s="2749"/>
    </row>
    <row r="65" spans="12:15">
      <c r="L65" s="2833"/>
      <c r="M65" s="2833"/>
      <c r="N65" s="2833"/>
      <c r="O65" s="2833"/>
    </row>
    <row r="66" spans="12:15">
      <c r="L66" s="2833"/>
      <c r="M66" s="2833"/>
      <c r="N66" s="2833"/>
      <c r="O66" s="2833"/>
    </row>
    <row r="67" spans="12:15">
      <c r="L67" s="2833"/>
      <c r="M67" s="2833"/>
      <c r="N67" s="2833"/>
      <c r="O67" s="2833"/>
    </row>
    <row r="68" spans="12:15">
      <c r="L68" s="2833"/>
      <c r="M68" s="2833"/>
      <c r="N68" s="2833"/>
      <c r="O68" s="2833"/>
    </row>
    <row r="69" spans="12:15">
      <c r="L69" s="2833"/>
      <c r="M69" s="2833"/>
      <c r="N69" s="2833"/>
      <c r="O69" s="2833"/>
    </row>
    <row r="70" spans="12:15">
      <c r="L70" s="2833"/>
      <c r="M70" s="2833"/>
      <c r="N70" s="2833"/>
      <c r="O70" s="2833"/>
    </row>
    <row r="71" spans="12:15">
      <c r="L71" s="2833"/>
      <c r="M71" s="2833"/>
      <c r="N71" s="2833"/>
      <c r="O71" s="2833"/>
    </row>
    <row r="72" spans="12:15">
      <c r="L72" s="2749"/>
    </row>
    <row r="73" spans="12:15">
      <c r="L73" s="2749"/>
    </row>
    <row r="74" spans="12:15">
      <c r="L74" s="2749"/>
    </row>
    <row r="75" spans="12:15">
      <c r="L75" s="2749"/>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2"/>
  <sheetViews>
    <sheetView showGridLines="0" workbookViewId="0">
      <pane ySplit="5" topLeftCell="A88" activePane="bottomLeft" state="frozen"/>
      <selection sqref="A1:P91"/>
      <selection pane="bottomLeft" activeCell="I102" sqref="I102"/>
    </sheetView>
  </sheetViews>
  <sheetFormatPr defaultColWidth="9.109375" defaultRowHeight="15" customHeight="1"/>
  <cols>
    <col min="1" max="1" width="3.44140625" style="2851" customWidth="1"/>
    <col min="2" max="2" width="12.109375" style="2851" customWidth="1"/>
    <col min="3" max="3" width="14.88671875" style="2851" customWidth="1"/>
    <col min="4" max="4" width="15.33203125" style="2851" customWidth="1"/>
    <col min="5" max="5" width="13.6640625" style="2851" bestFit="1" customWidth="1"/>
    <col min="6" max="6" width="13.44140625" style="2851" bestFit="1" customWidth="1"/>
    <col min="7" max="8" width="13.6640625" style="2851" bestFit="1" customWidth="1"/>
    <col min="9" max="12" width="19.44140625" style="2851" customWidth="1"/>
    <col min="13" max="14" width="9.109375" style="2851"/>
    <col min="15" max="19" width="4.33203125" style="2851" bestFit="1" customWidth="1"/>
    <col min="20" max="16384" width="9.109375" style="2851"/>
  </cols>
  <sheetData>
    <row r="1" spans="1:12" ht="15.6">
      <c r="A1" s="2852"/>
      <c r="B1" s="3712" t="s">
        <v>2021</v>
      </c>
      <c r="C1" s="3725"/>
      <c r="D1" s="3725"/>
      <c r="E1" s="3725"/>
      <c r="F1" s="3725"/>
      <c r="G1" s="3725"/>
      <c r="H1" s="3725"/>
      <c r="I1" s="2853"/>
      <c r="J1" s="2853"/>
      <c r="K1" s="2853"/>
      <c r="L1" s="2853"/>
    </row>
    <row r="2" spans="1:12" ht="15.6">
      <c r="A2" s="2852"/>
      <c r="B2" s="3712" t="s">
        <v>481</v>
      </c>
      <c r="C2" s="3725"/>
      <c r="D2" s="3725"/>
      <c r="E2" s="3725"/>
      <c r="F2" s="3725"/>
      <c r="G2" s="3725"/>
      <c r="H2" s="3725"/>
      <c r="I2" s="2853"/>
      <c r="J2" s="2853"/>
      <c r="K2" s="2853"/>
      <c r="L2" s="2853"/>
    </row>
    <row r="3" spans="1:12" ht="16.2" thickBot="1">
      <c r="A3" s="2852"/>
      <c r="B3" s="3726" t="s">
        <v>123</v>
      </c>
      <c r="C3" s="3727"/>
      <c r="D3" s="3727"/>
      <c r="E3" s="3727"/>
      <c r="F3" s="3727"/>
      <c r="G3" s="3727"/>
      <c r="H3" s="3727"/>
      <c r="I3" s="2853"/>
      <c r="J3" s="2853"/>
      <c r="K3" s="2853"/>
      <c r="L3" s="2853"/>
    </row>
    <row r="4" spans="1:12" ht="28.5" customHeight="1" thickTop="1">
      <c r="A4" s="2831"/>
      <c r="B4" s="3716" t="s">
        <v>320</v>
      </c>
      <c r="C4" s="3706" t="s">
        <v>2008</v>
      </c>
      <c r="D4" s="3717" t="s">
        <v>2020</v>
      </c>
      <c r="E4" s="3718"/>
      <c r="F4" s="3717" t="s">
        <v>2019</v>
      </c>
      <c r="G4" s="3718"/>
      <c r="H4" s="3708" t="s">
        <v>2018</v>
      </c>
      <c r="I4" s="2940"/>
      <c r="J4" s="2940"/>
      <c r="K4" s="2940"/>
      <c r="L4" s="2940"/>
    </row>
    <row r="5" spans="1:12" ht="23.25" customHeight="1">
      <c r="A5" s="2831"/>
      <c r="B5" s="3702"/>
      <c r="C5" s="3707"/>
      <c r="D5" s="2943" t="s">
        <v>343</v>
      </c>
      <c r="E5" s="2941" t="s">
        <v>2003</v>
      </c>
      <c r="F5" s="2942" t="s">
        <v>343</v>
      </c>
      <c r="G5" s="2941" t="s">
        <v>2003</v>
      </c>
      <c r="H5" s="3709"/>
      <c r="I5" s="2940"/>
      <c r="J5" s="2940"/>
      <c r="K5" s="2940"/>
      <c r="L5" s="2940"/>
    </row>
    <row r="6" spans="1:12" ht="15.6">
      <c r="A6" s="2852"/>
      <c r="B6" s="3700" t="s">
        <v>68</v>
      </c>
      <c r="C6" s="2906" t="s">
        <v>356</v>
      </c>
      <c r="D6" s="2939" t="s">
        <v>501</v>
      </c>
      <c r="E6" s="2929">
        <v>7.6780930282997844</v>
      </c>
      <c r="F6" s="2939" t="s">
        <v>501</v>
      </c>
      <c r="G6" s="2939" t="s">
        <v>501</v>
      </c>
      <c r="H6" s="2938">
        <v>-63764.876504</v>
      </c>
      <c r="I6" s="2853"/>
      <c r="J6" s="2853"/>
      <c r="K6" s="2853"/>
      <c r="L6" s="2853"/>
    </row>
    <row r="7" spans="1:12" ht="13.8">
      <c r="A7" s="2852"/>
      <c r="B7" s="3701"/>
      <c r="C7" s="2901" t="s">
        <v>355</v>
      </c>
      <c r="D7" s="2926">
        <v>13181.344448</v>
      </c>
      <c r="E7" s="2925">
        <v>7.7039205859327069</v>
      </c>
      <c r="F7" s="2924">
        <v>149019.02941199997</v>
      </c>
      <c r="G7" s="2937">
        <v>43.359152578320533</v>
      </c>
      <c r="H7" s="2936">
        <v>-135837.68496399999</v>
      </c>
      <c r="I7" s="2853"/>
      <c r="J7" s="2853"/>
      <c r="K7" s="2853"/>
      <c r="L7" s="2853"/>
    </row>
    <row r="8" spans="1:12" ht="13.8">
      <c r="A8" s="2852"/>
      <c r="B8" s="3701"/>
      <c r="C8" s="2901" t="s">
        <v>354</v>
      </c>
      <c r="D8" s="2926">
        <v>18930.993199</v>
      </c>
      <c r="E8" s="2925">
        <v>12.623744135485708</v>
      </c>
      <c r="F8" s="2924">
        <v>220676.07997099997</v>
      </c>
      <c r="G8" s="2937">
        <v>69.118509101523841</v>
      </c>
      <c r="H8" s="2936">
        <v>-201745.08677199998</v>
      </c>
      <c r="I8" s="2853"/>
      <c r="J8" s="2853"/>
      <c r="K8" s="2853"/>
      <c r="L8" s="2853"/>
    </row>
    <row r="9" spans="1:12" ht="13.8">
      <c r="A9" s="2852"/>
      <c r="B9" s="3701"/>
      <c r="C9" s="2901" t="s">
        <v>353</v>
      </c>
      <c r="D9" s="2926">
        <v>24521.863553000003</v>
      </c>
      <c r="E9" s="2925">
        <v>17.009783308076948</v>
      </c>
      <c r="F9" s="2924">
        <v>301656.25111299998</v>
      </c>
      <c r="G9" s="2937">
        <v>87.371819347957626</v>
      </c>
      <c r="H9" s="2936">
        <v>-277134.38755999994</v>
      </c>
      <c r="I9" s="2853"/>
      <c r="J9" s="2853"/>
      <c r="K9" s="2853"/>
      <c r="L9" s="2853"/>
    </row>
    <row r="10" spans="1:12" ht="13.8">
      <c r="A10" s="2852"/>
      <c r="B10" s="3701"/>
      <c r="C10" s="2901" t="s">
        <v>352</v>
      </c>
      <c r="D10" s="2926">
        <v>30633.200252000002</v>
      </c>
      <c r="E10" s="2925">
        <v>17.056899209476327</v>
      </c>
      <c r="F10" s="2924">
        <v>382640.93699299998</v>
      </c>
      <c r="G10" s="2937">
        <v>78.948273100375985</v>
      </c>
      <c r="H10" s="2936">
        <v>-352007.73674099997</v>
      </c>
      <c r="I10" s="2853"/>
      <c r="J10" s="2853"/>
      <c r="K10" s="2853"/>
      <c r="L10" s="2853"/>
    </row>
    <row r="11" spans="1:12" ht="13.8">
      <c r="A11" s="2852"/>
      <c r="B11" s="3701"/>
      <c r="C11" s="2901" t="s">
        <v>351</v>
      </c>
      <c r="D11" s="2926">
        <v>36274.383178000004</v>
      </c>
      <c r="E11" s="2925">
        <v>14.820821266588553</v>
      </c>
      <c r="F11" s="2924">
        <v>464608.37160999997</v>
      </c>
      <c r="G11" s="2937">
        <v>67.250320747158298</v>
      </c>
      <c r="H11" s="2936">
        <v>-428333.98843199998</v>
      </c>
      <c r="I11" s="2853"/>
      <c r="J11" s="2853"/>
      <c r="K11" s="2853"/>
      <c r="L11" s="2853"/>
    </row>
    <row r="12" spans="1:12" ht="13.8">
      <c r="A12" s="2852"/>
      <c r="B12" s="3701"/>
      <c r="C12" s="2901" t="s">
        <v>350</v>
      </c>
      <c r="D12" s="2926">
        <v>42179.923189000008</v>
      </c>
      <c r="E12" s="2925">
        <v>15.24276728963541</v>
      </c>
      <c r="F12" s="2924">
        <v>556158.33382099995</v>
      </c>
      <c r="G12" s="2937">
        <v>60.81920943851847</v>
      </c>
      <c r="H12" s="2936">
        <v>-513978.41063199996</v>
      </c>
      <c r="I12" s="2853"/>
      <c r="J12" s="2853"/>
      <c r="K12" s="2853"/>
      <c r="L12" s="2853"/>
    </row>
    <row r="13" spans="1:12" ht="13.8">
      <c r="A13" s="2852"/>
      <c r="B13" s="3701"/>
      <c r="C13" s="2901" t="s">
        <v>349</v>
      </c>
      <c r="D13" s="2926">
        <v>48217.725309000001</v>
      </c>
      <c r="E13" s="2925">
        <v>12.841146926852204</v>
      </c>
      <c r="F13" s="2924">
        <v>628560.63969999994</v>
      </c>
      <c r="G13" s="2937">
        <v>44.231083639929295</v>
      </c>
      <c r="H13" s="2936">
        <v>-580342.91439099994</v>
      </c>
      <c r="I13" s="2853"/>
      <c r="J13" s="2853"/>
      <c r="K13" s="2853"/>
      <c r="L13" s="2853"/>
    </row>
    <row r="14" spans="1:12" ht="13.8">
      <c r="A14" s="2852"/>
      <c r="B14" s="3701"/>
      <c r="C14" s="2901" t="s">
        <v>348</v>
      </c>
      <c r="D14" s="2926">
        <v>55215.856756000008</v>
      </c>
      <c r="E14" s="2925">
        <v>12.14052601327505</v>
      </c>
      <c r="F14" s="2924">
        <v>726412.13858800009</v>
      </c>
      <c r="G14" s="2937">
        <v>39.70235679361187</v>
      </c>
      <c r="H14" s="2936">
        <v>-671196.28183200012</v>
      </c>
      <c r="I14" s="2853"/>
      <c r="J14" s="2853"/>
      <c r="K14" s="2853"/>
      <c r="L14" s="2853"/>
    </row>
    <row r="15" spans="1:12" ht="13.8">
      <c r="A15" s="2852"/>
      <c r="B15" s="3701"/>
      <c r="C15" s="2901" t="s">
        <v>347</v>
      </c>
      <c r="D15" s="2926">
        <v>61024.678390000001</v>
      </c>
      <c r="E15" s="2925">
        <v>9.7529441844966982</v>
      </c>
      <c r="F15" s="2924">
        <v>808677.74355899997</v>
      </c>
      <c r="G15" s="2937">
        <v>34.924033023023583</v>
      </c>
      <c r="H15" s="2936">
        <v>-747653.06516899995</v>
      </c>
      <c r="I15" s="2853"/>
      <c r="J15" s="2853"/>
      <c r="K15" s="2853"/>
      <c r="L15" s="2853"/>
    </row>
    <row r="16" spans="1:12" ht="13.8">
      <c r="A16" s="2852"/>
      <c r="B16" s="3701"/>
      <c r="C16" s="2922" t="s">
        <v>346</v>
      </c>
      <c r="D16" s="2921">
        <v>67312.178245999996</v>
      </c>
      <c r="E16" s="2900">
        <v>8.2973813315476548</v>
      </c>
      <c r="F16" s="2917">
        <v>896571.39463200001</v>
      </c>
      <c r="G16" s="2935">
        <v>30.933522349044267</v>
      </c>
      <c r="H16" s="2934">
        <v>-829259.21638600004</v>
      </c>
      <c r="I16" s="2853"/>
      <c r="J16" s="2853"/>
      <c r="K16" s="2853"/>
      <c r="L16" s="2853"/>
    </row>
    <row r="17" spans="1:12" ht="13.8">
      <c r="A17" s="2852"/>
      <c r="B17" s="3702"/>
      <c r="C17" s="2914" t="s">
        <v>345</v>
      </c>
      <c r="D17" s="2913">
        <v>73049.066227999996</v>
      </c>
      <c r="E17" s="2933">
        <v>4.1814823144941755</v>
      </c>
      <c r="F17" s="2912">
        <v>990113.20393199997</v>
      </c>
      <c r="G17" s="2932">
        <v>27.987859559187228</v>
      </c>
      <c r="H17" s="2931">
        <v>-917064.13770399999</v>
      </c>
      <c r="I17" s="2853"/>
      <c r="J17" s="2853"/>
      <c r="K17" s="2853"/>
      <c r="L17" s="2853"/>
    </row>
    <row r="18" spans="1:12" ht="13.8">
      <c r="A18" s="2852"/>
      <c r="B18" s="3700" t="s">
        <v>69</v>
      </c>
      <c r="C18" s="2906" t="s">
        <v>356</v>
      </c>
      <c r="D18" s="2930">
        <v>6707.7948500000002</v>
      </c>
      <c r="E18" s="2929">
        <v>-3.5759986022565644</v>
      </c>
      <c r="F18" s="2928">
        <v>78159.994871000003</v>
      </c>
      <c r="G18" s="2888">
        <v>10.518107663986635</v>
      </c>
      <c r="H18" s="2927">
        <v>-71452.200020999997</v>
      </c>
      <c r="I18" s="2854"/>
      <c r="J18" s="2853"/>
      <c r="K18" s="2853"/>
      <c r="L18" s="2853"/>
    </row>
    <row r="19" spans="1:12" ht="13.8">
      <c r="A19" s="2852"/>
      <c r="B19" s="3701"/>
      <c r="C19" s="2901" t="s">
        <v>355</v>
      </c>
      <c r="D19" s="2926">
        <v>13606.211077</v>
      </c>
      <c r="E19" s="2925">
        <v>3.2232419892833084</v>
      </c>
      <c r="F19" s="2924">
        <v>167738.64950100001</v>
      </c>
      <c r="G19" s="2875">
        <v>12.561899082864789</v>
      </c>
      <c r="H19" s="2923">
        <v>-154132.43842399999</v>
      </c>
      <c r="I19" s="2854"/>
      <c r="J19" s="2853"/>
      <c r="K19" s="2853"/>
      <c r="L19" s="2853"/>
    </row>
    <row r="20" spans="1:12" ht="13.8">
      <c r="A20" s="2852"/>
      <c r="B20" s="3701"/>
      <c r="C20" s="2901" t="s">
        <v>354</v>
      </c>
      <c r="D20" s="2926">
        <v>20455.135542</v>
      </c>
      <c r="E20" s="2925">
        <v>8.0510426842291078</v>
      </c>
      <c r="F20" s="2924">
        <v>260205.32957900001</v>
      </c>
      <c r="G20" s="2875">
        <v>17.912793091663925</v>
      </c>
      <c r="H20" s="2923">
        <v>-239750.19403700001</v>
      </c>
      <c r="I20" s="2854"/>
      <c r="J20" s="2853"/>
      <c r="K20" s="2853"/>
      <c r="L20" s="2853"/>
    </row>
    <row r="21" spans="1:12" ht="15.75" customHeight="1">
      <c r="A21" s="2852"/>
      <c r="B21" s="3701"/>
      <c r="C21" s="2901" t="s">
        <v>353</v>
      </c>
      <c r="D21" s="2926">
        <v>26377.589656</v>
      </c>
      <c r="E21" s="2925">
        <v>7.567638972418016</v>
      </c>
      <c r="F21" s="2924">
        <v>356225.98027</v>
      </c>
      <c r="G21" s="2875">
        <v>18.090037569471182</v>
      </c>
      <c r="H21" s="2923">
        <v>-329848.39061399997</v>
      </c>
      <c r="I21" s="2854"/>
      <c r="J21" s="2853"/>
      <c r="K21" s="2853"/>
      <c r="L21" s="2853"/>
    </row>
    <row r="22" spans="1:12" ht="15.75" customHeight="1">
      <c r="A22" s="2852"/>
      <c r="B22" s="3701"/>
      <c r="C22" s="2901" t="s">
        <v>352</v>
      </c>
      <c r="D22" s="2926">
        <v>33281.258924599999</v>
      </c>
      <c r="E22" s="2925">
        <v>8.6444075408905672</v>
      </c>
      <c r="F22" s="2924">
        <v>452145.51485100004</v>
      </c>
      <c r="G22" s="2875">
        <v>18.164438547585821</v>
      </c>
      <c r="H22" s="2923">
        <v>-418864.25592640007</v>
      </c>
      <c r="I22" s="2854"/>
      <c r="J22" s="2853"/>
      <c r="K22" s="2853"/>
      <c r="L22" s="2853"/>
    </row>
    <row r="23" spans="1:12" ht="15.75" customHeight="1">
      <c r="A23" s="2852"/>
      <c r="B23" s="3701"/>
      <c r="C23" s="2901" t="s">
        <v>351</v>
      </c>
      <c r="D23" s="2926">
        <v>40725.370224600003</v>
      </c>
      <c r="E23" s="2925">
        <v>12.270331447839675</v>
      </c>
      <c r="F23" s="2924">
        <v>554720.61485100002</v>
      </c>
      <c r="G23" s="2875">
        <v>19.395311997658485</v>
      </c>
      <c r="H23" s="2923">
        <v>-513995.2446264</v>
      </c>
      <c r="I23" s="2854"/>
      <c r="J23" s="2853"/>
      <c r="K23" s="2853"/>
      <c r="L23" s="2853"/>
    </row>
    <row r="24" spans="1:12" ht="15.75" customHeight="1">
      <c r="A24" s="2852"/>
      <c r="B24" s="3701"/>
      <c r="C24" s="2901" t="s">
        <v>350</v>
      </c>
      <c r="D24" s="2926">
        <v>47180.470224600002</v>
      </c>
      <c r="E24" s="2925">
        <v>11.855277718722999</v>
      </c>
      <c r="F24" s="2924">
        <v>661225.01485100004</v>
      </c>
      <c r="G24" s="2875">
        <v>18.891505285582198</v>
      </c>
      <c r="H24" s="2923">
        <v>-614044.54462639999</v>
      </c>
      <c r="I24" s="2854"/>
      <c r="J24" s="2853"/>
      <c r="K24" s="2853"/>
      <c r="L24" s="2853"/>
    </row>
    <row r="25" spans="1:12" ht="15.75" customHeight="1">
      <c r="A25" s="2852"/>
      <c r="B25" s="3701"/>
      <c r="C25" s="2901" t="s">
        <v>349</v>
      </c>
      <c r="D25" s="2926">
        <v>52982.170224599999</v>
      </c>
      <c r="E25" s="2925">
        <v>9.8811067611907806</v>
      </c>
      <c r="F25" s="2924">
        <v>766533.31396599999</v>
      </c>
      <c r="G25" s="2875">
        <v>21.950574940844493</v>
      </c>
      <c r="H25" s="2923">
        <v>-713551.14374139998</v>
      </c>
      <c r="I25" s="2854"/>
      <c r="J25" s="2853"/>
      <c r="K25" s="2853"/>
      <c r="L25" s="2853"/>
    </row>
    <row r="26" spans="1:12" ht="15.75" customHeight="1">
      <c r="A26" s="2852"/>
      <c r="B26" s="3701"/>
      <c r="C26" s="2901" t="s">
        <v>348</v>
      </c>
      <c r="D26" s="2926">
        <v>59300.956825599998</v>
      </c>
      <c r="E26" s="2925">
        <v>7.3984183341610192</v>
      </c>
      <c r="F26" s="2924">
        <v>875468.55605200003</v>
      </c>
      <c r="G26" s="2875">
        <v>20.519538364782257</v>
      </c>
      <c r="H26" s="2923">
        <v>-816167.59922640002</v>
      </c>
      <c r="I26" s="2854"/>
      <c r="J26" s="2853"/>
      <c r="K26" s="2853"/>
      <c r="L26" s="2853"/>
    </row>
    <row r="27" spans="1:12" ht="15.75" customHeight="1">
      <c r="A27" s="2852"/>
      <c r="B27" s="3701"/>
      <c r="C27" s="2901" t="s">
        <v>347</v>
      </c>
      <c r="D27" s="2926">
        <v>66062.405810600001</v>
      </c>
      <c r="E27" s="2925">
        <v>8.2552297750831301</v>
      </c>
      <c r="F27" s="2924">
        <v>985000.92606600001</v>
      </c>
      <c r="G27" s="2875">
        <v>21.803887136920537</v>
      </c>
      <c r="H27" s="2923">
        <v>-918938.52025539998</v>
      </c>
      <c r="I27" s="2854"/>
      <c r="J27" s="2853"/>
      <c r="K27" s="2853"/>
      <c r="L27" s="2853"/>
    </row>
    <row r="28" spans="1:12" ht="15.75" customHeight="1">
      <c r="A28" s="2852"/>
      <c r="B28" s="3701"/>
      <c r="C28" s="2922" t="s">
        <v>346</v>
      </c>
      <c r="D28" s="2921">
        <v>73575.425259070005</v>
      </c>
      <c r="E28" s="2900">
        <v>9.304775415498014</v>
      </c>
      <c r="F28" s="2917">
        <v>1107872.262814</v>
      </c>
      <c r="G28" s="2916">
        <v>23.56765668045086</v>
      </c>
      <c r="H28" s="2920">
        <v>-1034296.83755493</v>
      </c>
      <c r="I28" s="2854"/>
      <c r="J28" s="2853"/>
      <c r="K28" s="2853"/>
      <c r="L28" s="2853"/>
    </row>
    <row r="29" spans="1:12" ht="15.75" customHeight="1">
      <c r="A29" s="2852"/>
      <c r="B29" s="3702"/>
      <c r="C29" s="2914" t="s">
        <v>345</v>
      </c>
      <c r="D29" s="2913">
        <v>81359.796000000002</v>
      </c>
      <c r="E29" s="2895">
        <v>11.376914450980991</v>
      </c>
      <c r="F29" s="2912">
        <v>1245103.223</v>
      </c>
      <c r="G29" s="2911">
        <v>25.753622722671267</v>
      </c>
      <c r="H29" s="2910">
        <v>-1163743.4269999999</v>
      </c>
      <c r="I29" s="2854"/>
      <c r="J29" s="2853"/>
      <c r="K29" s="2853"/>
      <c r="L29" s="2853"/>
    </row>
    <row r="30" spans="1:12" ht="15.75" customHeight="1">
      <c r="A30" s="2852"/>
      <c r="B30" s="3700" t="s">
        <v>70</v>
      </c>
      <c r="C30" s="2906" t="s">
        <v>356</v>
      </c>
      <c r="D30" s="2890">
        <v>6921.506249</v>
      </c>
      <c r="E30" s="2877">
        <v>3.1860157291482949</v>
      </c>
      <c r="F30" s="2889">
        <v>120610.15279400001</v>
      </c>
      <c r="G30" s="2888">
        <v>54.311873987533296</v>
      </c>
      <c r="H30" s="2887">
        <v>-113688.64654500001</v>
      </c>
      <c r="I30" s="2854"/>
      <c r="J30" s="2853"/>
      <c r="K30" s="2853"/>
      <c r="L30" s="2853"/>
    </row>
    <row r="31" spans="1:12" ht="15.75" customHeight="1">
      <c r="A31" s="2852"/>
      <c r="B31" s="3701"/>
      <c r="C31" s="2901" t="s">
        <v>355</v>
      </c>
      <c r="D31" s="2878">
        <v>14698.989408000001</v>
      </c>
      <c r="E31" s="2877">
        <v>8.0314668412519339</v>
      </c>
      <c r="F31" s="2876">
        <v>232346.61163700002</v>
      </c>
      <c r="G31" s="2875">
        <v>38.517039649597784</v>
      </c>
      <c r="H31" s="2874">
        <v>-217647.62222900003</v>
      </c>
      <c r="I31" s="2854"/>
      <c r="J31" s="2853"/>
      <c r="K31" s="2853"/>
      <c r="L31" s="2853"/>
    </row>
    <row r="32" spans="1:12" ht="15.75" customHeight="1">
      <c r="A32" s="2852"/>
      <c r="B32" s="3701"/>
      <c r="C32" s="2901" t="s">
        <v>354</v>
      </c>
      <c r="D32" s="2878">
        <v>23744.930089000001</v>
      </c>
      <c r="E32" s="2877">
        <v>16.082976034283192</v>
      </c>
      <c r="F32" s="2876">
        <v>373587.26042600005</v>
      </c>
      <c r="G32" s="2875">
        <v>43.574023264798868</v>
      </c>
      <c r="H32" s="2874">
        <v>-349842.33033700008</v>
      </c>
      <c r="I32" s="2854"/>
      <c r="J32" s="2853"/>
      <c r="K32" s="2853"/>
      <c r="L32" s="2853"/>
    </row>
    <row r="33" spans="1:12" ht="15.75" customHeight="1">
      <c r="A33" s="2852"/>
      <c r="B33" s="3701"/>
      <c r="C33" s="2901" t="s">
        <v>353</v>
      </c>
      <c r="D33" s="2878">
        <v>29281.706559999999</v>
      </c>
      <c r="E33" s="2877">
        <v>11.009788770974428</v>
      </c>
      <c r="F33" s="2876">
        <v>483757.83370700007</v>
      </c>
      <c r="G33" s="2875">
        <v>35.800828827908006</v>
      </c>
      <c r="H33" s="2874">
        <v>-454476.12714700005</v>
      </c>
      <c r="I33" s="2854"/>
      <c r="J33" s="2853"/>
      <c r="K33" s="2853"/>
      <c r="L33" s="2853"/>
    </row>
    <row r="34" spans="1:12" ht="15.75" customHeight="1">
      <c r="A34" s="2852"/>
      <c r="B34" s="3701"/>
      <c r="C34" s="2901" t="s">
        <v>352</v>
      </c>
      <c r="D34" s="2878">
        <v>37501.859534999996</v>
      </c>
      <c r="E34" s="2877">
        <v>12.681613456876528</v>
      </c>
      <c r="F34" s="2876">
        <v>606996.59660900012</v>
      </c>
      <c r="G34" s="2875">
        <v>34.248063216778711</v>
      </c>
      <c r="H34" s="2874">
        <v>-569494.73707400006</v>
      </c>
      <c r="I34" s="2854"/>
      <c r="J34" s="2853"/>
      <c r="K34" s="2853"/>
      <c r="L34" s="2853"/>
    </row>
    <row r="35" spans="1:12" ht="15.75" customHeight="1">
      <c r="A35" s="2852"/>
      <c r="B35" s="3701"/>
      <c r="C35" s="2901" t="s">
        <v>351</v>
      </c>
      <c r="D35" s="2878">
        <v>45412.419134999996</v>
      </c>
      <c r="E35" s="2877">
        <v>11.508916639802091</v>
      </c>
      <c r="F35" s="2876">
        <v>723937.52233100007</v>
      </c>
      <c r="G35" s="2875">
        <v>30.50488893863308</v>
      </c>
      <c r="H35" s="2874">
        <v>-678525.1031960001</v>
      </c>
      <c r="I35" s="2854"/>
      <c r="J35" s="2853"/>
      <c r="K35" s="2853"/>
      <c r="L35" s="2853"/>
    </row>
    <row r="36" spans="1:12" ht="15.75" customHeight="1">
      <c r="A36" s="2852"/>
      <c r="B36" s="3701"/>
      <c r="C36" s="2902" t="s">
        <v>350</v>
      </c>
      <c r="D36" s="2878">
        <v>53078.791338770003</v>
      </c>
      <c r="E36" s="2877">
        <v>12.501615787403919</v>
      </c>
      <c r="F36" s="2876">
        <v>833268.4</v>
      </c>
      <c r="G36" s="2875">
        <v>26.018886352593306</v>
      </c>
      <c r="H36" s="2874">
        <v>-780189.60866122996</v>
      </c>
      <c r="I36" s="2854"/>
      <c r="J36" s="2853"/>
      <c r="K36" s="2853"/>
      <c r="L36" s="2853"/>
    </row>
    <row r="37" spans="1:12" ht="15.75" customHeight="1">
      <c r="A37" s="2852"/>
      <c r="B37" s="3701"/>
      <c r="C37" s="2902" t="s">
        <v>349</v>
      </c>
      <c r="D37" s="2878">
        <v>61224.37424877</v>
      </c>
      <c r="E37" s="2877">
        <v>15.556561743752596</v>
      </c>
      <c r="F37" s="2876">
        <v>949106.64957100002</v>
      </c>
      <c r="G37" s="2875">
        <v>23.818056212113724</v>
      </c>
      <c r="H37" s="2874">
        <v>-887882.27532223018</v>
      </c>
      <c r="I37" s="2854"/>
      <c r="J37" s="2853"/>
      <c r="K37" s="2853"/>
      <c r="L37" s="2853"/>
    </row>
    <row r="38" spans="1:12" ht="15.75" customHeight="1">
      <c r="A38" s="2852"/>
      <c r="B38" s="3701"/>
      <c r="C38" s="2902" t="s">
        <v>348</v>
      </c>
      <c r="D38" s="2878">
        <v>69822.272605769991</v>
      </c>
      <c r="E38" s="2877">
        <v>17.742236117896802</v>
      </c>
      <c r="F38" s="2876">
        <v>1061633.6791409999</v>
      </c>
      <c r="G38" s="2875">
        <v>21.264627016249136</v>
      </c>
      <c r="H38" s="2874">
        <v>-991811.40653522999</v>
      </c>
      <c r="I38" s="2854"/>
      <c r="J38" s="2853"/>
      <c r="K38" s="2853"/>
      <c r="L38" s="2853"/>
    </row>
    <row r="39" spans="1:12" ht="15.75" customHeight="1">
      <c r="A39" s="2852"/>
      <c r="B39" s="3701"/>
      <c r="C39" s="2902" t="s">
        <v>347</v>
      </c>
      <c r="D39" s="2878">
        <v>78533.808181769986</v>
      </c>
      <c r="E39" s="2877">
        <v>18.878214043438433</v>
      </c>
      <c r="F39" s="2876">
        <v>1178136.400935</v>
      </c>
      <c r="G39" s="2875">
        <v>19.607643988758937</v>
      </c>
      <c r="H39" s="2874">
        <v>-1099602.5927532301</v>
      </c>
      <c r="I39" s="2854"/>
      <c r="J39" s="2853"/>
      <c r="K39" s="2853"/>
      <c r="L39" s="2853"/>
    </row>
    <row r="40" spans="1:12" ht="15.75" customHeight="1">
      <c r="A40" s="2852"/>
      <c r="B40" s="3701"/>
      <c r="C40" s="2919" t="s">
        <v>346</v>
      </c>
      <c r="D40" s="2918">
        <v>87834.833606</v>
      </c>
      <c r="E40" s="2900">
        <v>19.380667249588424</v>
      </c>
      <c r="F40" s="2917">
        <v>1299799.5763250003</v>
      </c>
      <c r="G40" s="2916">
        <v>17.323931643482492</v>
      </c>
      <c r="H40" s="2915">
        <v>-1211964.7427190002</v>
      </c>
      <c r="I40" s="2854"/>
      <c r="J40" s="2853"/>
      <c r="K40" s="2853"/>
      <c r="L40" s="2853"/>
    </row>
    <row r="41" spans="1:12" ht="15.75" customHeight="1">
      <c r="A41" s="2852"/>
      <c r="B41" s="3702"/>
      <c r="C41" s="2914" t="s">
        <v>345</v>
      </c>
      <c r="D41" s="2913">
        <v>97109.52102</v>
      </c>
      <c r="E41" s="2895">
        <v>19.358117638348048</v>
      </c>
      <c r="F41" s="2912">
        <v>1418535.3429599998</v>
      </c>
      <c r="G41" s="2911">
        <v>13.929135894622924</v>
      </c>
      <c r="H41" s="2910">
        <v>-1321425.8219399997</v>
      </c>
      <c r="I41" s="2854"/>
      <c r="J41" s="2853"/>
      <c r="K41" s="2853"/>
      <c r="L41" s="2853"/>
    </row>
    <row r="42" spans="1:12" ht="15.75" customHeight="1">
      <c r="A42" s="2852"/>
      <c r="B42" s="3700" t="s">
        <v>71</v>
      </c>
      <c r="C42" s="2906" t="s">
        <v>356</v>
      </c>
      <c r="D42" s="2890">
        <v>8836.5300000000007</v>
      </c>
      <c r="E42" s="2877">
        <v>27.667731301646636</v>
      </c>
      <c r="F42" s="2889">
        <v>106725.32</v>
      </c>
      <c r="G42" s="2904">
        <v>-11.51215919418911</v>
      </c>
      <c r="H42" s="2887">
        <v>-97888.790000000008</v>
      </c>
      <c r="I42" s="2854"/>
      <c r="J42" s="2853"/>
      <c r="K42" s="2853"/>
      <c r="L42" s="2853"/>
    </row>
    <row r="43" spans="1:12" ht="15.75" customHeight="1">
      <c r="A43" s="2852"/>
      <c r="B43" s="3701"/>
      <c r="C43" s="2901" t="s">
        <v>355</v>
      </c>
      <c r="D43" s="2878">
        <v>18501.298459720001</v>
      </c>
      <c r="E43" s="2877">
        <v>25.867826325873633</v>
      </c>
      <c r="F43" s="2876">
        <v>229503.69641600002</v>
      </c>
      <c r="G43" s="2899">
        <v>-1.2235664643311162</v>
      </c>
      <c r="H43" s="2874">
        <v>-211002.39795628001</v>
      </c>
      <c r="I43" s="2854"/>
      <c r="J43" s="2853"/>
      <c r="K43" s="2853"/>
      <c r="L43" s="2853"/>
    </row>
    <row r="44" spans="1:12" ht="15.75" customHeight="1">
      <c r="A44" s="2852"/>
      <c r="B44" s="3701"/>
      <c r="C44" s="2901" t="s">
        <v>354</v>
      </c>
      <c r="D44" s="2878">
        <v>27166.770089999998</v>
      </c>
      <c r="E44" s="2877">
        <v>14.410823650246019</v>
      </c>
      <c r="F44" s="2876">
        <v>334948.11687329999</v>
      </c>
      <c r="G44" s="2881">
        <v>-10.342735860061181</v>
      </c>
      <c r="H44" s="2874">
        <v>-307781.34678329999</v>
      </c>
      <c r="I44" s="2854"/>
      <c r="J44" s="2853"/>
      <c r="K44" s="2853"/>
      <c r="L44" s="2853"/>
    </row>
    <row r="45" spans="1:12" ht="15.75" customHeight="1">
      <c r="A45" s="2852"/>
      <c r="B45" s="3701"/>
      <c r="C45" s="2901" t="s">
        <v>353</v>
      </c>
      <c r="D45" s="2878">
        <v>36279.072230999998</v>
      </c>
      <c r="E45" s="2877">
        <v>23.89671400012827</v>
      </c>
      <c r="F45" s="2876">
        <v>450292.63199720002</v>
      </c>
      <c r="G45" s="2899">
        <v>-6.9164633396438742</v>
      </c>
      <c r="H45" s="2874">
        <v>-414013.55976620002</v>
      </c>
      <c r="I45" s="2854"/>
      <c r="J45" s="2853"/>
      <c r="K45" s="2853"/>
      <c r="L45" s="2853"/>
    </row>
    <row r="46" spans="1:12" ht="15.75" customHeight="1">
      <c r="A46" s="2852"/>
      <c r="B46" s="3701"/>
      <c r="C46" s="2901" t="s">
        <v>352</v>
      </c>
      <c r="D46" s="2878">
        <v>47616.834903999996</v>
      </c>
      <c r="E46" s="2877">
        <v>26.971930177381797</v>
      </c>
      <c r="F46" s="2876">
        <v>581257.11849099991</v>
      </c>
      <c r="G46" s="2899">
        <v>-4.2404649814833162</v>
      </c>
      <c r="H46" s="2874">
        <v>-533640.28358699987</v>
      </c>
      <c r="I46" s="2854"/>
      <c r="J46" s="2853"/>
      <c r="K46" s="2853"/>
      <c r="L46" s="2853"/>
    </row>
    <row r="47" spans="1:12" ht="15.75" customHeight="1">
      <c r="A47" s="2852"/>
      <c r="B47" s="3701"/>
      <c r="C47" s="2901" t="s">
        <v>351</v>
      </c>
      <c r="D47" s="2878">
        <v>57279.747586900005</v>
      </c>
      <c r="E47" s="2877">
        <v>26.132340782642171</v>
      </c>
      <c r="F47" s="2876">
        <v>694693.72041449999</v>
      </c>
      <c r="G47" s="2881">
        <v>-4.0395474172741253</v>
      </c>
      <c r="H47" s="2874">
        <v>-637413.97282759997</v>
      </c>
      <c r="I47" s="2854"/>
      <c r="J47" s="2853"/>
      <c r="K47" s="2853"/>
      <c r="L47" s="2853"/>
    </row>
    <row r="48" spans="1:12" ht="15.75" customHeight="1">
      <c r="A48" s="2852"/>
      <c r="B48" s="3701"/>
      <c r="C48" s="2902" t="s">
        <v>350</v>
      </c>
      <c r="D48" s="2878">
        <v>64971.226449999995</v>
      </c>
      <c r="E48" s="2877">
        <v>22.405248520690169</v>
      </c>
      <c r="F48" s="2876">
        <v>803602.81568199978</v>
      </c>
      <c r="G48" s="2899">
        <v>-3.5601475248551617</v>
      </c>
      <c r="H48" s="2874">
        <v>-738631.58923199994</v>
      </c>
      <c r="I48" s="2854"/>
      <c r="J48" s="2853"/>
      <c r="K48" s="2853"/>
      <c r="L48" s="2853"/>
    </row>
    <row r="49" spans="1:12" ht="15.75" customHeight="1">
      <c r="A49" s="2852"/>
      <c r="B49" s="3701"/>
      <c r="C49" s="2902" t="s">
        <v>349</v>
      </c>
      <c r="D49" s="2878">
        <v>74907.945997000003</v>
      </c>
      <c r="E49" s="2877">
        <v>22.349876035694894</v>
      </c>
      <c r="F49" s="2876">
        <v>924242.63694437477</v>
      </c>
      <c r="G49" s="2899">
        <v>-2.6197279976769572</v>
      </c>
      <c r="H49" s="2874">
        <v>-849334.69094737468</v>
      </c>
      <c r="I49" s="2854"/>
      <c r="J49" s="2853"/>
      <c r="K49" s="2853"/>
      <c r="L49" s="2853"/>
    </row>
    <row r="50" spans="1:12" ht="15.75" customHeight="1">
      <c r="A50" s="2852"/>
      <c r="B50" s="3701"/>
      <c r="C50" s="2902" t="s">
        <v>348</v>
      </c>
      <c r="D50" s="2878">
        <v>78818.661185999998</v>
      </c>
      <c r="E50" s="2877">
        <v>12.884697453240101</v>
      </c>
      <c r="F50" s="2876">
        <v>982534.8440503747</v>
      </c>
      <c r="G50" s="2899">
        <v>-7.4506712291405925</v>
      </c>
      <c r="H50" s="2874">
        <v>-903716.18286437471</v>
      </c>
      <c r="I50" s="2854"/>
      <c r="J50" s="2853"/>
      <c r="K50" s="2853"/>
      <c r="L50" s="2853"/>
    </row>
    <row r="51" spans="1:12" ht="15.75" customHeight="1">
      <c r="A51" s="2852"/>
      <c r="B51" s="3701"/>
      <c r="C51" s="2902" t="s">
        <v>347</v>
      </c>
      <c r="D51" s="2878">
        <v>82064.768876999995</v>
      </c>
      <c r="E51" s="2909">
        <v>4.4961027320328695</v>
      </c>
      <c r="F51" s="2876">
        <v>1025137.7864453748</v>
      </c>
      <c r="G51" s="2899">
        <v>-12.986494124806047</v>
      </c>
      <c r="H51" s="2874">
        <v>-943073.01756837475</v>
      </c>
      <c r="I51" s="2854"/>
      <c r="J51" s="2853"/>
      <c r="K51" s="2853"/>
      <c r="L51" s="2853"/>
    </row>
    <row r="52" spans="1:12" ht="15.75" customHeight="1">
      <c r="A52" s="2852"/>
      <c r="B52" s="3701"/>
      <c r="C52" s="2901" t="s">
        <v>346</v>
      </c>
      <c r="D52" s="2878">
        <v>88003.109507000001</v>
      </c>
      <c r="E52" s="2908">
        <v>0.19158219363724083</v>
      </c>
      <c r="F52" s="2876">
        <v>1100813.4239009998</v>
      </c>
      <c r="G52" s="2899">
        <v>-15.308969083397518</v>
      </c>
      <c r="H52" s="2874">
        <v>-1012810.3143939999</v>
      </c>
      <c r="I52" s="2854"/>
      <c r="J52" s="2853"/>
      <c r="K52" s="2853"/>
      <c r="L52" s="2853"/>
    </row>
    <row r="53" spans="1:12" ht="15.75" customHeight="1">
      <c r="A53" s="2852"/>
      <c r="B53" s="3701"/>
      <c r="C53" s="2897" t="s">
        <v>345</v>
      </c>
      <c r="D53" s="2896">
        <v>97709.105197809986</v>
      </c>
      <c r="E53" s="2895">
        <v>0.61743088783901001</v>
      </c>
      <c r="F53" s="2894">
        <v>1196799.0528582497</v>
      </c>
      <c r="G53" s="2907">
        <v>-15.631354636470462</v>
      </c>
      <c r="H53" s="2892">
        <v>-1099089.9476604399</v>
      </c>
      <c r="I53" s="2854"/>
      <c r="J53" s="2853"/>
      <c r="K53" s="2853"/>
      <c r="L53" s="2853"/>
    </row>
    <row r="54" spans="1:12" ht="15.75" customHeight="1">
      <c r="A54" s="2852"/>
      <c r="B54" s="3728" t="s">
        <v>72</v>
      </c>
      <c r="C54" s="2906" t="s">
        <v>356</v>
      </c>
      <c r="D54" s="2890">
        <v>9620.0488740000001</v>
      </c>
      <c r="E54" s="2877">
        <v>8.8599736769931816</v>
      </c>
      <c r="F54" s="2905">
        <v>85807.989392000003</v>
      </c>
      <c r="G54" s="2904">
        <v>-19.599218841145316</v>
      </c>
      <c r="H54" s="2887">
        <v>-76187.940518000003</v>
      </c>
      <c r="I54" s="2854"/>
      <c r="J54" s="2853"/>
      <c r="K54" s="2853"/>
      <c r="L54" s="2853"/>
    </row>
    <row r="55" spans="1:12" ht="15.75" customHeight="1">
      <c r="A55" s="2852"/>
      <c r="B55" s="3729"/>
      <c r="C55" s="2901" t="s">
        <v>355</v>
      </c>
      <c r="D55" s="2878">
        <v>20443.062110540002</v>
      </c>
      <c r="E55" s="2877">
        <v>10.495283101602304</v>
      </c>
      <c r="F55" s="2876">
        <v>178846.26816216001</v>
      </c>
      <c r="G55" s="2899">
        <v>-22.072597977689213</v>
      </c>
      <c r="H55" s="2874">
        <v>-158403.20562337994</v>
      </c>
      <c r="I55" s="2854"/>
      <c r="J55" s="2853"/>
      <c r="K55" s="2853"/>
      <c r="L55" s="2853"/>
    </row>
    <row r="56" spans="1:12" ht="15.75" customHeight="1">
      <c r="A56" s="2852"/>
      <c r="B56" s="3729"/>
      <c r="C56" s="2901" t="s">
        <v>354</v>
      </c>
      <c r="D56" s="2878">
        <v>31046.092904099998</v>
      </c>
      <c r="E56" s="2877">
        <v>14.2796615175389</v>
      </c>
      <c r="F56" s="2884">
        <v>292269.86098890001</v>
      </c>
      <c r="G56" s="2881">
        <v>-12.741751254730527</v>
      </c>
      <c r="H56" s="2874">
        <v>-261223.76808480002</v>
      </c>
      <c r="I56" s="2854"/>
      <c r="J56" s="2853"/>
      <c r="K56" s="2853"/>
      <c r="L56" s="2853"/>
    </row>
    <row r="57" spans="1:12" ht="15.75" customHeight="1">
      <c r="A57" s="2852"/>
      <c r="B57" s="3729"/>
      <c r="C57" s="2901" t="s">
        <v>353</v>
      </c>
      <c r="D57" s="2878">
        <v>40200.064497569401</v>
      </c>
      <c r="E57" s="2877">
        <v>10.807862564960979</v>
      </c>
      <c r="F57" s="2884">
        <v>402490.17834894935</v>
      </c>
      <c r="G57" s="2899">
        <v>-10.617108344135762</v>
      </c>
      <c r="H57" s="2874">
        <v>-362290.11385137995</v>
      </c>
      <c r="I57" s="2854"/>
      <c r="J57" s="2853"/>
      <c r="K57" s="2853"/>
      <c r="L57" s="2853"/>
    </row>
    <row r="58" spans="1:12" ht="15.75" customHeight="1">
      <c r="A58" s="2852"/>
      <c r="B58" s="3729"/>
      <c r="C58" s="2901" t="s">
        <v>352</v>
      </c>
      <c r="D58" s="2878">
        <v>50055.608453599998</v>
      </c>
      <c r="E58" s="2877">
        <v>5.1216617771427053</v>
      </c>
      <c r="F58" s="2884">
        <v>525498.14369439997</v>
      </c>
      <c r="G58" s="2881">
        <v>-9.591848859115915</v>
      </c>
      <c r="H58" s="2874">
        <v>-475442.5352408</v>
      </c>
      <c r="I58" s="2903"/>
      <c r="J58" s="2853"/>
      <c r="K58" s="2853"/>
      <c r="L58" s="2853"/>
    </row>
    <row r="59" spans="1:12" ht="15.75" customHeight="1">
      <c r="A59" s="2852"/>
      <c r="B59" s="3729"/>
      <c r="C59" s="2901" t="s">
        <v>351</v>
      </c>
      <c r="D59" s="2878">
        <v>60799.213620499999</v>
      </c>
      <c r="E59" s="2877">
        <v>6.1443462687410744</v>
      </c>
      <c r="F59" s="2884">
        <v>661245.39587040001</v>
      </c>
      <c r="G59" s="2881">
        <v>-4.8148304153580845</v>
      </c>
      <c r="H59" s="2874">
        <v>-600446.18224989995</v>
      </c>
      <c r="I59" s="2903"/>
      <c r="J59" s="2853"/>
      <c r="K59" s="2853"/>
      <c r="L59" s="2853"/>
    </row>
    <row r="60" spans="1:12" ht="15.75" customHeight="1">
      <c r="A60" s="2852"/>
      <c r="B60" s="3729"/>
      <c r="C60" s="2902" t="s">
        <v>350</v>
      </c>
      <c r="D60" s="2878">
        <v>69917.0798316</v>
      </c>
      <c r="E60" s="2877">
        <v>7.6123743951015843</v>
      </c>
      <c r="F60" s="2884">
        <v>803643.1939361</v>
      </c>
      <c r="G60" s="2899">
        <v>5.0249256127621322E-3</v>
      </c>
      <c r="H60" s="2874">
        <v>-733726.11410450004</v>
      </c>
      <c r="I60" s="2903"/>
      <c r="J60" s="2853"/>
      <c r="K60" s="2853"/>
      <c r="L60" s="2853"/>
    </row>
    <row r="61" spans="1:12" ht="15.75" customHeight="1">
      <c r="A61" s="2852"/>
      <c r="B61" s="3729"/>
      <c r="C61" s="2902" t="s">
        <v>349</v>
      </c>
      <c r="D61" s="2878">
        <v>80778.861468300005</v>
      </c>
      <c r="E61" s="2877">
        <v>7.837506416845863</v>
      </c>
      <c r="F61" s="2884">
        <v>943988.25264930003</v>
      </c>
      <c r="G61" s="2899">
        <v>2.1364106048191056</v>
      </c>
      <c r="H61" s="2874">
        <v>-863209.39118100004</v>
      </c>
      <c r="I61" s="2854"/>
      <c r="J61" s="2853"/>
      <c r="K61" s="2853"/>
      <c r="L61" s="2853"/>
    </row>
    <row r="62" spans="1:12" ht="15.75" customHeight="1">
      <c r="A62" s="2852"/>
      <c r="B62" s="3729"/>
      <c r="C62" s="2902" t="s">
        <v>348</v>
      </c>
      <c r="D62" s="2878">
        <v>94767.109729569391</v>
      </c>
      <c r="E62" s="2877">
        <v>20.234356056789004</v>
      </c>
      <c r="F62" s="2884">
        <v>1111395.4588419495</v>
      </c>
      <c r="G62" s="2899">
        <v>13.115119079173132</v>
      </c>
      <c r="H62" s="2874">
        <v>-1016628.3491123801</v>
      </c>
      <c r="I62" s="2854"/>
      <c r="J62" s="2853"/>
      <c r="K62" s="2853"/>
      <c r="L62" s="2853"/>
    </row>
    <row r="63" spans="1:12" ht="15.75" customHeight="1">
      <c r="A63" s="2852"/>
      <c r="B63" s="3729"/>
      <c r="C63" s="2902" t="s">
        <v>347</v>
      </c>
      <c r="D63" s="2878">
        <v>108479.75610556938</v>
      </c>
      <c r="E63" s="2877">
        <v>32.187974925221084</v>
      </c>
      <c r="F63" s="2884">
        <v>1254110.1815669495</v>
      </c>
      <c r="G63" s="2899">
        <v>22.335767752306502</v>
      </c>
      <c r="H63" s="2874">
        <v>-1145630.42546138</v>
      </c>
      <c r="I63" s="2854"/>
      <c r="J63" s="2853"/>
      <c r="K63" s="2853"/>
      <c r="L63" s="2853"/>
    </row>
    <row r="64" spans="1:12" ht="15.75" customHeight="1">
      <c r="A64" s="2852"/>
      <c r="B64" s="3730"/>
      <c r="C64" s="2901" t="s">
        <v>346</v>
      </c>
      <c r="D64" s="2878">
        <v>121253.95927956939</v>
      </c>
      <c r="E64" s="2900">
        <v>37.783721460347408</v>
      </c>
      <c r="F64" s="2876">
        <v>1383364.9266439495</v>
      </c>
      <c r="G64" s="2899">
        <v>25.667519727517462</v>
      </c>
      <c r="H64" s="2874">
        <v>-1262110.9673643801</v>
      </c>
      <c r="I64" s="2854"/>
      <c r="J64" s="2853"/>
      <c r="K64" s="2853"/>
      <c r="L64" s="2853"/>
    </row>
    <row r="65" spans="1:19" ht="15.75" customHeight="1">
      <c r="A65" s="2852"/>
      <c r="B65" s="2898"/>
      <c r="C65" s="2897" t="s">
        <v>345</v>
      </c>
      <c r="D65" s="2896">
        <v>141124.07999999999</v>
      </c>
      <c r="E65" s="2895">
        <v>44.432885465788814</v>
      </c>
      <c r="F65" s="2894">
        <v>1539837.06</v>
      </c>
      <c r="G65" s="2893">
        <v>28.662957772442354</v>
      </c>
      <c r="H65" s="2892">
        <v>-1398712.98</v>
      </c>
      <c r="I65" s="2854"/>
      <c r="J65" s="2853"/>
      <c r="K65" s="2853"/>
      <c r="L65" s="2853"/>
    </row>
    <row r="66" spans="1:19" ht="15.75" customHeight="1">
      <c r="A66" s="2852"/>
      <c r="B66" s="3710" t="s">
        <v>216</v>
      </c>
      <c r="C66" s="2891" t="s">
        <v>356</v>
      </c>
      <c r="D66" s="2890">
        <v>20765.12</v>
      </c>
      <c r="E66" s="2877">
        <v>115.85254162400007</v>
      </c>
      <c r="F66" s="2889">
        <v>150731.72</v>
      </c>
      <c r="G66" s="2888">
        <v>75.6616383486232</v>
      </c>
      <c r="H66" s="2887">
        <v>-129966.6</v>
      </c>
      <c r="I66" s="2853"/>
      <c r="J66" s="2853"/>
      <c r="K66" s="2853"/>
      <c r="L66" s="2853"/>
      <c r="O66" s="2868"/>
      <c r="P66" s="2868"/>
      <c r="Q66" s="2868"/>
      <c r="R66" s="2868"/>
      <c r="S66" s="2868"/>
    </row>
    <row r="67" spans="1:19" ht="15.75" customHeight="1">
      <c r="A67" s="2852"/>
      <c r="B67" s="3720"/>
      <c r="C67" s="2785" t="s">
        <v>355</v>
      </c>
      <c r="D67" s="2878">
        <v>44039.591081140003</v>
      </c>
      <c r="E67" s="2877">
        <v>115.42560915291715</v>
      </c>
      <c r="F67" s="2876">
        <v>314517.10973870003</v>
      </c>
      <c r="G67" s="2875">
        <v>75.858916694603423</v>
      </c>
      <c r="H67" s="2874">
        <v>-270477.51865756005</v>
      </c>
      <c r="I67" s="2853"/>
      <c r="J67" s="2853"/>
      <c r="K67" s="2853"/>
      <c r="L67" s="2853"/>
      <c r="O67" s="2868"/>
      <c r="P67" s="2868"/>
      <c r="Q67" s="2868"/>
      <c r="R67" s="2868"/>
      <c r="S67" s="2868"/>
    </row>
    <row r="68" spans="1:19" ht="15.75" customHeight="1">
      <c r="A68" s="2852"/>
      <c r="B68" s="3720"/>
      <c r="C68" s="2785" t="s">
        <v>354</v>
      </c>
      <c r="D68" s="2878">
        <v>65052.834116599995</v>
      </c>
      <c r="E68" s="2877">
        <v>109.53629919727841</v>
      </c>
      <c r="F68" s="2884">
        <v>478523.22052219999</v>
      </c>
      <c r="G68" s="2881">
        <v>63.726502247993899</v>
      </c>
      <c r="H68" s="2874">
        <v>-413470.3864056</v>
      </c>
      <c r="I68" s="2853"/>
      <c r="J68" s="2853"/>
      <c r="K68" s="2853"/>
      <c r="L68" s="2853"/>
      <c r="O68" s="2868"/>
      <c r="P68" s="2868"/>
      <c r="Q68" s="2868"/>
      <c r="R68" s="2868"/>
      <c r="S68" s="2868"/>
    </row>
    <row r="69" spans="1:19" ht="15.75" customHeight="1">
      <c r="A69" s="2852"/>
      <c r="B69" s="3720"/>
      <c r="C69" s="2785" t="s">
        <v>353</v>
      </c>
      <c r="D69" s="2878">
        <v>82124.294951699994</v>
      </c>
      <c r="E69" s="2877">
        <v>104.28896318363994</v>
      </c>
      <c r="F69" s="2884">
        <v>650294.3141943001</v>
      </c>
      <c r="G69" s="2881">
        <v>61.567747114806636</v>
      </c>
      <c r="H69" s="2874">
        <v>-568170.01924260007</v>
      </c>
      <c r="I69" s="2853"/>
      <c r="J69" s="2853"/>
      <c r="K69" s="2853"/>
      <c r="L69" s="2853"/>
      <c r="O69" s="2868"/>
      <c r="P69" s="2868"/>
      <c r="Q69" s="2868"/>
      <c r="R69" s="2868"/>
      <c r="S69" s="2868"/>
    </row>
    <row r="70" spans="1:19" ht="15.75" customHeight="1">
      <c r="A70" s="2852"/>
      <c r="B70" s="3720"/>
      <c r="C70" s="2785" t="s">
        <v>352</v>
      </c>
      <c r="D70" s="2878">
        <v>102920.5721476</v>
      </c>
      <c r="E70" s="2877">
        <v>105.61246846695349</v>
      </c>
      <c r="F70" s="2884">
        <v>838408.24375050003</v>
      </c>
      <c r="G70" s="2886">
        <v>59.545424434091032</v>
      </c>
      <c r="H70" s="2874">
        <v>-735487.67160290002</v>
      </c>
      <c r="I70" s="2853"/>
      <c r="J70" s="2853"/>
      <c r="K70" s="2853"/>
      <c r="L70" s="2853"/>
      <c r="O70" s="2868"/>
      <c r="P70" s="2868"/>
      <c r="Q70" s="2868"/>
      <c r="R70" s="2868"/>
      <c r="S70" s="2868"/>
    </row>
    <row r="71" spans="1:19" ht="15.75" customHeight="1">
      <c r="A71" s="2852"/>
      <c r="B71" s="3720"/>
      <c r="C71" s="2785" t="s">
        <v>351</v>
      </c>
      <c r="D71" s="2878">
        <v>118850.96065060001</v>
      </c>
      <c r="E71" s="2877">
        <v>95.481082029203066</v>
      </c>
      <c r="F71" s="2884">
        <v>999342.70935889997</v>
      </c>
      <c r="G71" s="2881">
        <v>51.130384513825014</v>
      </c>
      <c r="H71" s="2874">
        <v>-880491.74870829994</v>
      </c>
      <c r="I71" s="2853"/>
      <c r="J71" s="2853"/>
      <c r="K71" s="2853"/>
      <c r="L71" s="2853"/>
      <c r="O71" s="2868"/>
      <c r="P71" s="2868"/>
      <c r="Q71" s="2868"/>
      <c r="R71" s="2868"/>
      <c r="S71" s="2868"/>
    </row>
    <row r="72" spans="1:19" ht="15.75" customHeight="1">
      <c r="A72" s="2852"/>
      <c r="B72" s="3720"/>
      <c r="C72" s="2885" t="s">
        <v>350</v>
      </c>
      <c r="D72" s="2878">
        <v>131656.01132650001</v>
      </c>
      <c r="E72" s="2877">
        <v>88.303075076365303</v>
      </c>
      <c r="F72" s="2884">
        <v>1147464.4378248001</v>
      </c>
      <c r="G72" s="2881">
        <v>42.782822835184533</v>
      </c>
      <c r="H72" s="2874">
        <v>-1015808.4264983002</v>
      </c>
      <c r="I72" s="2853"/>
      <c r="J72" s="2853"/>
      <c r="K72" s="2853"/>
      <c r="L72" s="2853"/>
      <c r="O72" s="2868"/>
      <c r="P72" s="2868"/>
      <c r="Q72" s="2868"/>
      <c r="R72" s="2868"/>
      <c r="S72" s="2868"/>
    </row>
    <row r="73" spans="1:19" ht="15.75" customHeight="1">
      <c r="A73" s="2852"/>
      <c r="B73" s="3720"/>
      <c r="C73" s="2885" t="s">
        <v>349</v>
      </c>
      <c r="D73" s="2878">
        <v>147746.06641699999</v>
      </c>
      <c r="E73" s="2877">
        <v>82.90189256378649</v>
      </c>
      <c r="F73" s="2884">
        <v>1308734.8583983001</v>
      </c>
      <c r="G73" s="2881">
        <v>38.63889245711902</v>
      </c>
      <c r="H73" s="2874">
        <v>-1160988.7919813001</v>
      </c>
      <c r="I73" s="2853"/>
      <c r="J73" s="2853"/>
      <c r="K73" s="2853"/>
      <c r="L73" s="2853"/>
      <c r="O73" s="2868"/>
      <c r="P73" s="2868"/>
      <c r="Q73" s="2868"/>
      <c r="R73" s="2868"/>
      <c r="S73" s="2868"/>
    </row>
    <row r="74" spans="1:19" ht="15.75" customHeight="1">
      <c r="A74" s="2852"/>
      <c r="B74" s="3720"/>
      <c r="C74" s="2885" t="s">
        <v>348</v>
      </c>
      <c r="D74" s="2878">
        <v>160572.90991470002</v>
      </c>
      <c r="E74" s="2877">
        <v>69.439492790494725</v>
      </c>
      <c r="F74" s="2884">
        <v>1466662.0036813</v>
      </c>
      <c r="G74" s="2881">
        <v>31.965808523267224</v>
      </c>
      <c r="H74" s="2874">
        <v>-1306089.0937665999</v>
      </c>
      <c r="I74" s="2853"/>
      <c r="J74" s="2853"/>
      <c r="K74" s="2853"/>
      <c r="L74" s="2853"/>
      <c r="O74" s="2868"/>
      <c r="P74" s="2868"/>
      <c r="Q74" s="2868"/>
      <c r="R74" s="2868"/>
      <c r="S74" s="2868"/>
    </row>
    <row r="75" spans="1:19" ht="15.75" customHeight="1">
      <c r="A75" s="2852"/>
      <c r="B75" s="3720"/>
      <c r="C75" s="2801" t="s">
        <v>347</v>
      </c>
      <c r="D75" s="2882">
        <v>173348.2122372</v>
      </c>
      <c r="E75" s="2883">
        <v>59.797752716401888</v>
      </c>
      <c r="F75" s="2882">
        <v>1604652.5204139999</v>
      </c>
      <c r="G75" s="2881">
        <v>27.951478545438313</v>
      </c>
      <c r="H75" s="2880">
        <v>-1431304.3081767999</v>
      </c>
      <c r="I75" s="2853"/>
      <c r="J75" s="2853"/>
      <c r="K75" s="2853"/>
      <c r="L75" s="2853"/>
      <c r="O75" s="2868"/>
      <c r="P75" s="2868"/>
      <c r="Q75" s="2868"/>
      <c r="R75" s="2868"/>
      <c r="S75" s="2868"/>
    </row>
    <row r="76" spans="1:19" ht="15.75" customHeight="1">
      <c r="A76" s="2852"/>
      <c r="B76" s="3720"/>
      <c r="C76" s="2801" t="s">
        <v>346</v>
      </c>
      <c r="D76" s="2882">
        <v>185837.01842470001</v>
      </c>
      <c r="E76" s="2883">
        <v>53.262639600717002</v>
      </c>
      <c r="F76" s="2882">
        <v>1763223.0990131001</v>
      </c>
      <c r="G76" s="2881">
        <v>27.458999757950942</v>
      </c>
      <c r="H76" s="2880">
        <v>-1577386.0805884001</v>
      </c>
      <c r="I76" s="2853"/>
      <c r="J76" s="2853"/>
      <c r="K76" s="2853"/>
      <c r="L76" s="2853"/>
      <c r="O76" s="2868"/>
      <c r="P76" s="2868"/>
      <c r="Q76" s="2868"/>
      <c r="R76" s="2868"/>
      <c r="S76" s="2868"/>
    </row>
    <row r="77" spans="1:19" ht="15.75" customHeight="1">
      <c r="A77" s="2852"/>
      <c r="B77" s="3721"/>
      <c r="C77" s="2873" t="s">
        <v>345</v>
      </c>
      <c r="D77" s="2871">
        <v>200030.96201839999</v>
      </c>
      <c r="E77" s="2872">
        <v>41.741197771734868</v>
      </c>
      <c r="F77" s="2871">
        <v>1920448.3528256002</v>
      </c>
      <c r="G77" s="2870">
        <v>24.717633361535885</v>
      </c>
      <c r="H77" s="2869">
        <v>-1720417.3908072002</v>
      </c>
      <c r="I77" s="2853"/>
      <c r="J77" s="2853"/>
      <c r="K77" s="2853"/>
      <c r="L77" s="2853"/>
      <c r="O77" s="2868"/>
      <c r="P77" s="2868"/>
      <c r="Q77" s="2868"/>
      <c r="R77" s="2868"/>
      <c r="S77" s="2868"/>
    </row>
    <row r="78" spans="1:19" ht="15.75" customHeight="1">
      <c r="A78" s="2852"/>
      <c r="B78" s="3710" t="s">
        <v>418</v>
      </c>
      <c r="C78" s="2879" t="s">
        <v>356</v>
      </c>
      <c r="D78" s="2867">
        <v>14809.7003972</v>
      </c>
      <c r="E78" s="2866">
        <v>-28.679919031529792</v>
      </c>
      <c r="F78" s="2865">
        <v>131286.06575879999</v>
      </c>
      <c r="G78" s="2864">
        <v>-12.900837488751545</v>
      </c>
      <c r="H78" s="2863">
        <v>-116476.36536159999</v>
      </c>
      <c r="I78" s="2853"/>
      <c r="J78" s="2853"/>
      <c r="K78" s="2853"/>
      <c r="L78" s="2853"/>
      <c r="O78" s="2868"/>
      <c r="P78" s="2868"/>
      <c r="Q78" s="2868"/>
      <c r="R78" s="2868"/>
      <c r="S78" s="2868"/>
    </row>
    <row r="79" spans="1:19" ht="15.75" customHeight="1">
      <c r="A79" s="2852"/>
      <c r="B79" s="3720"/>
      <c r="C79" s="2785" t="s">
        <v>355</v>
      </c>
      <c r="D79" s="2878">
        <v>28680.4372506</v>
      </c>
      <c r="E79" s="2877">
        <v>-34.875786657999932</v>
      </c>
      <c r="F79" s="2876">
        <v>273599.65247229999</v>
      </c>
      <c r="G79" s="2875">
        <v>-13.009612513733881</v>
      </c>
      <c r="H79" s="2874">
        <v>-244919.2152217</v>
      </c>
      <c r="I79" s="2853"/>
      <c r="J79" s="2853"/>
      <c r="K79" s="2854"/>
      <c r="L79" s="2853"/>
      <c r="M79" s="2854"/>
      <c r="O79" s="2868"/>
      <c r="P79" s="2868"/>
      <c r="Q79" s="2868"/>
      <c r="R79" s="2868"/>
      <c r="S79" s="2868"/>
    </row>
    <row r="80" spans="1:19" ht="15.75" customHeight="1">
      <c r="A80" s="2852"/>
      <c r="B80" s="3720"/>
      <c r="C80" s="2785" t="s">
        <v>354</v>
      </c>
      <c r="D80" s="2878">
        <v>41820.192633699997</v>
      </c>
      <c r="E80" s="2877">
        <v>-35.713496265601684</v>
      </c>
      <c r="F80" s="2876">
        <v>400998.30212159996</v>
      </c>
      <c r="G80" s="2875">
        <v>-16.200868646666532</v>
      </c>
      <c r="H80" s="2874">
        <v>-359178.10948789999</v>
      </c>
      <c r="I80" s="2853"/>
      <c r="J80" s="2853"/>
      <c r="K80" s="2854"/>
      <c r="L80" s="2853"/>
      <c r="M80" s="2854"/>
      <c r="O80" s="2868"/>
      <c r="P80" s="2868"/>
      <c r="Q80" s="2868"/>
      <c r="R80" s="2868"/>
      <c r="S80" s="2868"/>
    </row>
    <row r="81" spans="1:19" ht="15.75" customHeight="1">
      <c r="A81" s="2852"/>
      <c r="B81" s="3720"/>
      <c r="C81" s="2785" t="s">
        <v>353</v>
      </c>
      <c r="D81" s="2878">
        <v>54774.316361699995</v>
      </c>
      <c r="E81" s="2877">
        <v>-33.303151772670226</v>
      </c>
      <c r="F81" s="2876">
        <v>532691.38189009996</v>
      </c>
      <c r="G81" s="2875">
        <v>-18.084570284134728</v>
      </c>
      <c r="H81" s="2874">
        <v>-477917.06552839995</v>
      </c>
      <c r="I81" s="2853"/>
      <c r="J81" s="2853"/>
      <c r="K81" s="2854"/>
      <c r="L81" s="2853"/>
      <c r="M81" s="2854"/>
      <c r="O81" s="2868"/>
      <c r="P81" s="2868"/>
      <c r="Q81" s="2868"/>
      <c r="R81" s="2868"/>
      <c r="S81" s="2868"/>
    </row>
    <row r="82" spans="1:19" ht="15.75" customHeight="1">
      <c r="A82" s="2852"/>
      <c r="B82" s="3720"/>
      <c r="C82" s="2785" t="s">
        <v>352</v>
      </c>
      <c r="D82" s="2878">
        <v>67304.502195699999</v>
      </c>
      <c r="E82" s="2877">
        <v>-34.605394440309212</v>
      </c>
      <c r="F82" s="2876">
        <v>664746.4509995</v>
      </c>
      <c r="G82" s="2875">
        <v>-20.713273521041341</v>
      </c>
      <c r="H82" s="2874">
        <v>-597441.94880380004</v>
      </c>
      <c r="I82" s="2853"/>
      <c r="J82" s="2853"/>
      <c r="K82" s="2854"/>
      <c r="L82" s="2853"/>
      <c r="M82" s="2854"/>
      <c r="O82" s="2868"/>
      <c r="P82" s="2868"/>
      <c r="Q82" s="2868"/>
      <c r="R82" s="2868"/>
      <c r="S82" s="2868"/>
    </row>
    <row r="83" spans="1:19" ht="15.75" customHeight="1">
      <c r="A83" s="2852"/>
      <c r="B83" s="3720"/>
      <c r="C83" s="2785" t="s">
        <v>351</v>
      </c>
      <c r="D83" s="2878">
        <v>80807.42094180001</v>
      </c>
      <c r="E83" s="2877">
        <v>-32.009450744484113</v>
      </c>
      <c r="F83" s="2876">
        <v>792666.29047130002</v>
      </c>
      <c r="G83" s="2875">
        <v>-20.681235471281656</v>
      </c>
      <c r="H83" s="2874">
        <v>-711858.86952950002</v>
      </c>
      <c r="I83" s="2853"/>
      <c r="J83" s="2853"/>
      <c r="K83" s="2854"/>
      <c r="L83" s="2853"/>
      <c r="M83" s="2854"/>
      <c r="O83" s="2868"/>
      <c r="P83" s="2868"/>
      <c r="Q83" s="2868"/>
      <c r="R83" s="2868"/>
      <c r="S83" s="2868"/>
    </row>
    <row r="84" spans="1:19" ht="15.75" customHeight="1">
      <c r="A84" s="2852"/>
      <c r="B84" s="3720"/>
      <c r="C84" s="2785" t="s">
        <v>350</v>
      </c>
      <c r="D84" s="2878">
        <v>93432.338532499998</v>
      </c>
      <c r="E84" s="2877">
        <v>-29.032987106989982</v>
      </c>
      <c r="F84" s="2876">
        <v>919165.34905730002</v>
      </c>
      <c r="G84" s="2875">
        <v>-19.895962022167513</v>
      </c>
      <c r="H84" s="2874">
        <v>-825733.01052480005</v>
      </c>
      <c r="I84" s="2853"/>
      <c r="J84" s="2853"/>
      <c r="K84" s="2854"/>
      <c r="L84" s="2853"/>
      <c r="M84" s="2854"/>
      <c r="O84" s="2868"/>
      <c r="P84" s="2868"/>
      <c r="Q84" s="2868"/>
      <c r="R84" s="2868"/>
      <c r="S84" s="2868"/>
    </row>
    <row r="85" spans="1:19" ht="15.75" customHeight="1">
      <c r="A85" s="2852"/>
      <c r="B85" s="3720"/>
      <c r="C85" s="2785" t="s">
        <v>349</v>
      </c>
      <c r="D85" s="2878">
        <v>104796.19320960001</v>
      </c>
      <c r="E85" s="2877">
        <v>-29.070062065935364</v>
      </c>
      <c r="F85" s="2876">
        <v>1058385.5312369</v>
      </c>
      <c r="G85" s="2875">
        <v>-19.129109731805492</v>
      </c>
      <c r="H85" s="2874">
        <v>-953589.33802729996</v>
      </c>
      <c r="I85" s="2853"/>
      <c r="J85" s="2853"/>
      <c r="K85" s="2854"/>
      <c r="L85" s="2853"/>
      <c r="M85" s="2854"/>
      <c r="O85" s="2868"/>
      <c r="P85" s="2868"/>
      <c r="Q85" s="2868"/>
      <c r="R85" s="2868"/>
      <c r="S85" s="2868"/>
    </row>
    <row r="86" spans="1:19" ht="15.75" customHeight="1">
      <c r="A86" s="2852"/>
      <c r="B86" s="3720"/>
      <c r="C86" s="2785" t="s">
        <v>348</v>
      </c>
      <c r="D86" s="2878">
        <v>118279.9624795</v>
      </c>
      <c r="E86" s="2877">
        <v>-26.33878121637516</v>
      </c>
      <c r="F86" s="2876">
        <v>1201508.9930066001</v>
      </c>
      <c r="G86" s="2875">
        <v>-18.078671841853801</v>
      </c>
      <c r="H86" s="2874">
        <v>-1083229.0305271</v>
      </c>
      <c r="I86" s="2853"/>
      <c r="J86" s="2853"/>
      <c r="K86" s="2854"/>
      <c r="L86" s="2853"/>
      <c r="M86" s="2854"/>
      <c r="O86" s="2868"/>
      <c r="P86" s="2868"/>
      <c r="Q86" s="2868"/>
      <c r="R86" s="2868"/>
      <c r="S86" s="2868"/>
    </row>
    <row r="87" spans="1:19" ht="15.75" customHeight="1">
      <c r="A87" s="2852"/>
      <c r="B87" s="3720"/>
      <c r="C87" s="2785" t="s">
        <v>347</v>
      </c>
      <c r="D87" s="2878">
        <v>130900.0374366</v>
      </c>
      <c r="E87" s="2877">
        <v>-24.487229636101638</v>
      </c>
      <c r="F87" s="2876">
        <v>1335322.46444</v>
      </c>
      <c r="G87" s="2875">
        <v>-16.78432262110633</v>
      </c>
      <c r="H87" s="2874">
        <v>-1204422.4270033999</v>
      </c>
      <c r="I87" s="2853"/>
      <c r="J87" s="2853"/>
      <c r="K87" s="2854"/>
      <c r="L87" s="2853"/>
      <c r="M87" s="2854"/>
      <c r="O87" s="2868"/>
      <c r="P87" s="2868"/>
      <c r="Q87" s="2868"/>
      <c r="R87" s="2868"/>
      <c r="S87" s="2868"/>
    </row>
    <row r="88" spans="1:19" ht="15.75" customHeight="1">
      <c r="A88" s="2852"/>
      <c r="B88" s="3720"/>
      <c r="C88" s="2785" t="s">
        <v>346</v>
      </c>
      <c r="D88" s="2878">
        <v>143586.54456450001</v>
      </c>
      <c r="E88" s="2877">
        <v>-22.735230159388088</v>
      </c>
      <c r="F88" s="2876">
        <v>1480981.1288123</v>
      </c>
      <c r="G88" s="2875">
        <v>-16.007161564454019</v>
      </c>
      <c r="H88" s="2874">
        <v>-1337394.5842478001</v>
      </c>
      <c r="I88" s="2853"/>
      <c r="J88" s="2853"/>
      <c r="K88" s="2854"/>
      <c r="L88" s="2853"/>
      <c r="M88" s="2854"/>
      <c r="O88" s="2868"/>
      <c r="P88" s="2868"/>
      <c r="Q88" s="2868"/>
      <c r="R88" s="2868"/>
      <c r="S88" s="2868"/>
    </row>
    <row r="89" spans="1:19" ht="15.75" customHeight="1">
      <c r="A89" s="2852"/>
      <c r="B89" s="3721"/>
      <c r="C89" s="2873" t="s">
        <v>345</v>
      </c>
      <c r="D89" s="2871">
        <v>157140.6956762</v>
      </c>
      <c r="E89" s="2872">
        <v>-21.441813761938867</v>
      </c>
      <c r="F89" s="2871">
        <v>1611731.7722593001</v>
      </c>
      <c r="G89" s="2870">
        <v>-16.075234729019307</v>
      </c>
      <c r="H89" s="2869">
        <v>-1454591.0765831</v>
      </c>
      <c r="I89" s="2853"/>
      <c r="J89" s="2853"/>
      <c r="K89" s="2854"/>
      <c r="L89" s="2853"/>
      <c r="M89" s="2854"/>
      <c r="O89" s="2868"/>
      <c r="P89" s="2868"/>
      <c r="Q89" s="2868"/>
      <c r="R89" s="2868"/>
      <c r="S89" s="2868"/>
    </row>
    <row r="90" spans="1:19" ht="15.75" customHeight="1">
      <c r="A90" s="2862"/>
      <c r="B90" s="3710" t="s">
        <v>458</v>
      </c>
      <c r="C90" s="2785" t="s">
        <v>356</v>
      </c>
      <c r="D90" s="2867">
        <v>13528.6559182</v>
      </c>
      <c r="E90" s="2866">
        <v>-8.6500364264100895</v>
      </c>
      <c r="F90" s="2865">
        <v>129238.9713658</v>
      </c>
      <c r="G90" s="2864">
        <v>-1.5592625014454575</v>
      </c>
      <c r="H90" s="2863">
        <v>-115710.31544759999</v>
      </c>
      <c r="I90" s="2853"/>
      <c r="J90" s="2854"/>
      <c r="K90" s="2854"/>
      <c r="L90" s="2854"/>
      <c r="M90" s="2854"/>
      <c r="N90" s="2854"/>
    </row>
    <row r="91" spans="1:19" ht="15.75" customHeight="1" thickBot="1">
      <c r="A91" s="2862"/>
      <c r="B91" s="3711"/>
      <c r="C91" s="2861" t="s">
        <v>355</v>
      </c>
      <c r="D91" s="2860">
        <v>26447.033095700001</v>
      </c>
      <c r="E91" s="2859">
        <v>-7.7872039933884807</v>
      </c>
      <c r="F91" s="2858">
        <v>259749.89865120003</v>
      </c>
      <c r="G91" s="2857">
        <v>-5.0620509550910908</v>
      </c>
      <c r="H91" s="2856">
        <v>-233302.86555550003</v>
      </c>
      <c r="I91" s="2853"/>
      <c r="J91" s="2854"/>
      <c r="K91" s="2854"/>
      <c r="L91" s="2854"/>
      <c r="M91" s="2854"/>
      <c r="N91" s="2854"/>
    </row>
    <row r="92" spans="1:19" ht="15.75" customHeight="1" thickTop="1">
      <c r="A92" s="2852"/>
      <c r="B92" s="2855" t="s">
        <v>2017</v>
      </c>
      <c r="C92" s="2852"/>
      <c r="D92" s="2852"/>
      <c r="E92" s="2852"/>
      <c r="F92" s="2852"/>
      <c r="G92" s="2852"/>
      <c r="H92" s="2852"/>
      <c r="I92" s="2853"/>
      <c r="J92" s="2854"/>
      <c r="K92" s="2854"/>
      <c r="L92" s="2854"/>
      <c r="M92" s="2854"/>
      <c r="N92" s="2854"/>
    </row>
    <row r="93" spans="1:19" ht="15.75" customHeight="1">
      <c r="A93" s="2852"/>
      <c r="B93" s="2852"/>
      <c r="C93" s="2852"/>
      <c r="D93" s="2852"/>
      <c r="E93" s="2852"/>
      <c r="F93" s="2852"/>
      <c r="G93" s="2852"/>
      <c r="H93" s="2852"/>
      <c r="I93" s="2853"/>
      <c r="J93" s="2854"/>
      <c r="K93" s="2854"/>
      <c r="L93" s="2854"/>
      <c r="M93" s="2854"/>
      <c r="N93" s="2854"/>
    </row>
    <row r="94" spans="1:19" ht="15.75" customHeight="1">
      <c r="A94" s="2852"/>
      <c r="B94" s="2852"/>
      <c r="C94" s="2852"/>
      <c r="D94" s="2852"/>
      <c r="E94" s="2852"/>
      <c r="F94" s="2852"/>
      <c r="G94" s="2852"/>
      <c r="H94" s="2852"/>
      <c r="I94" s="2853"/>
      <c r="J94" s="2853"/>
      <c r="K94" s="2853"/>
      <c r="L94" s="2853"/>
    </row>
    <row r="95" spans="1:19" ht="15.75" customHeight="1">
      <c r="A95" s="2852"/>
      <c r="B95" s="2852"/>
      <c r="C95" s="2852"/>
      <c r="D95" s="2852"/>
      <c r="E95" s="2852"/>
      <c r="F95" s="2852"/>
      <c r="G95" s="2852"/>
      <c r="H95" s="2852"/>
      <c r="I95" s="2853"/>
      <c r="J95" s="2853"/>
      <c r="K95" s="2853"/>
      <c r="L95" s="2853"/>
    </row>
    <row r="96" spans="1:19" ht="15.75" customHeight="1">
      <c r="A96" s="2852"/>
      <c r="B96" s="2852"/>
      <c r="C96" s="2852"/>
      <c r="D96" s="2852"/>
      <c r="E96" s="2852"/>
      <c r="F96" s="2852"/>
      <c r="G96" s="2852"/>
      <c r="H96" s="2852"/>
      <c r="I96" s="2853"/>
      <c r="J96" s="2853"/>
      <c r="K96" s="2853"/>
      <c r="L96" s="2853"/>
    </row>
    <row r="97" spans="1:12" ht="15.75" customHeight="1">
      <c r="A97" s="2852"/>
      <c r="B97" s="2852"/>
      <c r="C97" s="2852"/>
      <c r="D97" s="2852"/>
      <c r="E97" s="2852"/>
      <c r="F97" s="2852"/>
      <c r="G97" s="2852"/>
      <c r="H97" s="2852"/>
      <c r="I97" s="2853"/>
      <c r="J97" s="2853"/>
      <c r="K97" s="2853"/>
      <c r="L97" s="2853"/>
    </row>
    <row r="98" spans="1:12" ht="15.75" customHeight="1">
      <c r="A98" s="2852"/>
      <c r="B98" s="2852"/>
      <c r="C98" s="2852"/>
      <c r="D98" s="2852"/>
      <c r="E98" s="2852"/>
      <c r="F98" s="2852"/>
      <c r="G98" s="2852"/>
      <c r="H98" s="2852"/>
      <c r="I98" s="2853"/>
      <c r="J98" s="2853"/>
      <c r="K98" s="2853"/>
      <c r="L98" s="2853"/>
    </row>
    <row r="99" spans="1:12" ht="15.75" customHeight="1">
      <c r="A99" s="2852"/>
      <c r="B99" s="2852"/>
      <c r="C99" s="2852"/>
      <c r="D99" s="2852"/>
      <c r="E99" s="2852"/>
      <c r="F99" s="2852"/>
      <c r="G99" s="2852"/>
      <c r="H99" s="2852"/>
      <c r="I99" s="2853"/>
      <c r="J99" s="2853"/>
      <c r="K99" s="2853"/>
      <c r="L99" s="2853"/>
    </row>
    <row r="100" spans="1:12" ht="15.75" customHeight="1">
      <c r="A100" s="2852"/>
      <c r="B100" s="2852"/>
      <c r="C100" s="2852"/>
      <c r="D100" s="2852"/>
      <c r="E100" s="2852"/>
      <c r="F100" s="2852"/>
      <c r="G100" s="2852"/>
      <c r="H100" s="2852"/>
      <c r="I100" s="2853"/>
      <c r="J100" s="2853"/>
      <c r="K100" s="2853"/>
      <c r="L100" s="2853"/>
    </row>
    <row r="101" spans="1:12" ht="15.75" customHeight="1">
      <c r="A101" s="2852"/>
      <c r="B101" s="2852"/>
      <c r="C101" s="2852"/>
      <c r="D101" s="2852"/>
      <c r="E101" s="2852"/>
      <c r="F101" s="2852"/>
      <c r="G101" s="2852"/>
      <c r="H101" s="2852"/>
      <c r="I101" s="2853"/>
      <c r="J101" s="2853"/>
      <c r="K101" s="2853"/>
      <c r="L101" s="2853"/>
    </row>
    <row r="102" spans="1:12" ht="15.75" customHeight="1">
      <c r="A102" s="2852"/>
      <c r="B102" s="2852"/>
      <c r="C102" s="2852"/>
      <c r="D102" s="2852"/>
      <c r="E102" s="2852"/>
      <c r="F102" s="2852"/>
      <c r="G102" s="2852"/>
      <c r="H102" s="2852"/>
      <c r="I102" s="2853"/>
      <c r="J102" s="2853"/>
      <c r="K102" s="2853"/>
      <c r="L102" s="2853"/>
    </row>
    <row r="103" spans="1:12" ht="15.75" customHeight="1">
      <c r="A103" s="2852"/>
      <c r="B103" s="2852"/>
      <c r="C103" s="2852"/>
      <c r="D103" s="2852"/>
      <c r="E103" s="2852"/>
      <c r="F103" s="2852"/>
      <c r="G103" s="2852"/>
      <c r="H103" s="2852"/>
      <c r="I103" s="2853"/>
      <c r="J103" s="2853"/>
      <c r="K103" s="2853"/>
      <c r="L103" s="2853"/>
    </row>
    <row r="104" spans="1:12" ht="15.75" customHeight="1">
      <c r="A104" s="2852"/>
      <c r="B104" s="2852"/>
      <c r="C104" s="2852"/>
      <c r="D104" s="2852"/>
      <c r="E104" s="2852"/>
      <c r="F104" s="2852"/>
      <c r="G104" s="2852"/>
      <c r="H104" s="2852"/>
      <c r="I104" s="2853"/>
      <c r="J104" s="2853"/>
      <c r="K104" s="2853"/>
      <c r="L104" s="2853"/>
    </row>
    <row r="105" spans="1:12" ht="15.75" customHeight="1">
      <c r="A105" s="2852"/>
      <c r="B105" s="2852"/>
      <c r="C105" s="2852"/>
      <c r="D105" s="2852"/>
      <c r="E105" s="2852"/>
      <c r="F105" s="2852"/>
      <c r="G105" s="2852"/>
      <c r="H105" s="2852"/>
      <c r="I105" s="2853"/>
      <c r="J105" s="2853"/>
      <c r="K105" s="2853"/>
      <c r="L105" s="2853"/>
    </row>
    <row r="106" spans="1:12" ht="15.75" customHeight="1">
      <c r="A106" s="2852"/>
      <c r="B106" s="2852"/>
      <c r="C106" s="2852"/>
      <c r="D106" s="2852"/>
      <c r="E106" s="2852"/>
      <c r="F106" s="2852"/>
      <c r="G106" s="2852"/>
      <c r="H106" s="2852"/>
      <c r="I106" s="2853"/>
      <c r="J106" s="2853"/>
      <c r="K106" s="2853"/>
      <c r="L106" s="2853"/>
    </row>
    <row r="107" spans="1:12" ht="15.75" customHeight="1">
      <c r="A107" s="2852"/>
      <c r="B107" s="2852"/>
      <c r="C107" s="2852"/>
      <c r="D107" s="2852"/>
      <c r="E107" s="2852"/>
      <c r="F107" s="2852"/>
      <c r="G107" s="2852"/>
      <c r="H107" s="2852"/>
      <c r="I107" s="2853"/>
      <c r="J107" s="2853"/>
      <c r="K107" s="2853"/>
      <c r="L107" s="2853"/>
    </row>
    <row r="108" spans="1:12" ht="15.75" customHeight="1">
      <c r="A108" s="2852"/>
      <c r="B108" s="2852"/>
      <c r="C108" s="2852"/>
      <c r="D108" s="2852"/>
      <c r="E108" s="2852"/>
      <c r="F108" s="2852"/>
      <c r="G108" s="2852"/>
      <c r="H108" s="2852"/>
      <c r="I108" s="2853"/>
      <c r="J108" s="2853"/>
      <c r="K108" s="2853"/>
      <c r="L108" s="2853"/>
    </row>
    <row r="109" spans="1:12" ht="15.75" customHeight="1">
      <c r="A109" s="2852"/>
      <c r="B109" s="2852"/>
      <c r="C109" s="2852"/>
      <c r="D109" s="2852"/>
      <c r="E109" s="2852"/>
      <c r="F109" s="2852"/>
      <c r="G109" s="2852"/>
      <c r="H109" s="2852"/>
      <c r="I109" s="2853"/>
      <c r="J109" s="2853"/>
      <c r="K109" s="2853"/>
      <c r="L109" s="2853"/>
    </row>
    <row r="110" spans="1:12" ht="15.75" customHeight="1">
      <c r="A110" s="2852"/>
      <c r="B110" s="2852"/>
      <c r="C110" s="2852"/>
      <c r="D110" s="2852"/>
      <c r="E110" s="2852"/>
      <c r="F110" s="2852"/>
      <c r="G110" s="2852"/>
      <c r="H110" s="2852"/>
      <c r="I110" s="2853"/>
      <c r="J110" s="2853"/>
      <c r="K110" s="2853"/>
      <c r="L110" s="2853"/>
    </row>
    <row r="111" spans="1:12" ht="15.75" customHeight="1">
      <c r="A111" s="2852"/>
      <c r="B111" s="2852"/>
      <c r="C111" s="2852"/>
      <c r="D111" s="2852"/>
      <c r="E111" s="2852"/>
      <c r="F111" s="2852"/>
      <c r="G111" s="2852"/>
      <c r="H111" s="2852"/>
      <c r="I111" s="2853"/>
      <c r="J111" s="2853"/>
      <c r="K111" s="2853"/>
      <c r="L111" s="2853"/>
    </row>
    <row r="112" spans="1:12" ht="15.75" customHeight="1">
      <c r="A112" s="2852"/>
      <c r="B112" s="2852"/>
      <c r="C112" s="2852"/>
      <c r="D112" s="2852"/>
      <c r="E112" s="2852"/>
      <c r="F112" s="2852"/>
      <c r="G112" s="2852"/>
      <c r="H112" s="2852"/>
      <c r="I112" s="2853"/>
      <c r="J112" s="2853"/>
      <c r="K112" s="2853"/>
      <c r="L112" s="2853"/>
    </row>
    <row r="113" spans="1:12" ht="15.75" customHeight="1">
      <c r="A113" s="2852"/>
      <c r="B113" s="2852"/>
      <c r="C113" s="2852"/>
      <c r="D113" s="2852"/>
      <c r="E113" s="2852"/>
      <c r="F113" s="2852"/>
      <c r="G113" s="2852"/>
      <c r="H113" s="2852"/>
      <c r="I113" s="2853"/>
      <c r="J113" s="2853"/>
      <c r="K113" s="2853"/>
      <c r="L113" s="2853"/>
    </row>
    <row r="114" spans="1:12" ht="15.75" customHeight="1">
      <c r="A114" s="2852"/>
      <c r="B114" s="2852"/>
      <c r="C114" s="2852"/>
      <c r="D114" s="2852"/>
      <c r="E114" s="2852"/>
      <c r="F114" s="2852"/>
      <c r="G114" s="2852"/>
      <c r="H114" s="2852"/>
      <c r="I114" s="2853"/>
      <c r="J114" s="2853"/>
      <c r="K114" s="2853"/>
      <c r="L114" s="2853"/>
    </row>
    <row r="115" spans="1:12" ht="15.75" customHeight="1">
      <c r="A115" s="2852"/>
      <c r="B115" s="2852"/>
      <c r="C115" s="2852"/>
      <c r="D115" s="2852"/>
      <c r="E115" s="2852"/>
      <c r="F115" s="2852"/>
      <c r="G115" s="2852"/>
      <c r="H115" s="2852"/>
      <c r="I115" s="2853"/>
      <c r="J115" s="2853"/>
      <c r="K115" s="2853"/>
      <c r="L115" s="2853"/>
    </row>
    <row r="116" spans="1:12" ht="15.75" customHeight="1">
      <c r="A116" s="2852"/>
      <c r="B116" s="2852"/>
      <c r="C116" s="2852"/>
      <c r="D116" s="2852"/>
      <c r="E116" s="2852"/>
      <c r="F116" s="2852"/>
      <c r="G116" s="2852"/>
      <c r="H116" s="2852"/>
      <c r="I116" s="2853"/>
      <c r="J116" s="2853"/>
      <c r="K116" s="2853"/>
      <c r="L116" s="2853"/>
    </row>
    <row r="117" spans="1:12" ht="15.75" customHeight="1">
      <c r="A117" s="2852"/>
      <c r="B117" s="2852"/>
      <c r="C117" s="2852"/>
      <c r="D117" s="2852"/>
      <c r="E117" s="2852"/>
      <c r="F117" s="2852"/>
      <c r="G117" s="2852"/>
      <c r="H117" s="2852"/>
      <c r="I117" s="2853"/>
      <c r="J117" s="2853"/>
      <c r="K117" s="2853"/>
      <c r="L117" s="2853"/>
    </row>
    <row r="118" spans="1:12" ht="15.75" customHeight="1">
      <c r="A118" s="2852"/>
      <c r="B118" s="2852"/>
      <c r="C118" s="2852"/>
      <c r="D118" s="2852"/>
      <c r="E118" s="2852"/>
      <c r="F118" s="2852"/>
      <c r="G118" s="2852"/>
      <c r="H118" s="2852"/>
      <c r="I118" s="2853"/>
      <c r="J118" s="2853"/>
      <c r="K118" s="2853"/>
      <c r="L118" s="2853"/>
    </row>
    <row r="119" spans="1:12" ht="15.75" customHeight="1">
      <c r="A119" s="2852"/>
      <c r="B119" s="2852"/>
      <c r="C119" s="2852"/>
      <c r="D119" s="2852"/>
      <c r="E119" s="2852"/>
      <c r="F119" s="2852"/>
      <c r="G119" s="2852"/>
      <c r="H119" s="2852"/>
      <c r="I119" s="2853"/>
      <c r="J119" s="2853"/>
      <c r="K119" s="2853"/>
      <c r="L119" s="2853"/>
    </row>
    <row r="120" spans="1:12" ht="15.75" customHeight="1">
      <c r="A120" s="2852"/>
      <c r="B120" s="2852"/>
      <c r="C120" s="2852"/>
      <c r="D120" s="2852"/>
      <c r="E120" s="2852"/>
      <c r="F120" s="2852"/>
      <c r="G120" s="2852"/>
      <c r="H120" s="2852"/>
      <c r="I120" s="2853"/>
      <c r="J120" s="2853"/>
      <c r="K120" s="2853"/>
      <c r="L120" s="2853"/>
    </row>
    <row r="121" spans="1:12" ht="15.75" customHeight="1">
      <c r="A121" s="2852"/>
      <c r="B121" s="2852"/>
      <c r="C121" s="2852"/>
      <c r="D121" s="2852"/>
      <c r="E121" s="2852"/>
      <c r="F121" s="2852"/>
      <c r="G121" s="2852"/>
      <c r="H121" s="2852"/>
      <c r="I121" s="2853"/>
      <c r="J121" s="2853"/>
      <c r="K121" s="2853"/>
      <c r="L121" s="2853"/>
    </row>
    <row r="122" spans="1:12" ht="15.75" customHeight="1">
      <c r="A122" s="2852"/>
      <c r="B122" s="2852"/>
      <c r="C122" s="2852"/>
      <c r="D122" s="2852"/>
      <c r="E122" s="2852"/>
      <c r="F122" s="2852"/>
      <c r="G122" s="2852"/>
      <c r="H122" s="2852"/>
      <c r="I122" s="2853"/>
      <c r="J122" s="2853"/>
      <c r="K122" s="2853"/>
      <c r="L122" s="2853"/>
    </row>
    <row r="123" spans="1:12" ht="15.75" customHeight="1">
      <c r="A123" s="2852"/>
      <c r="B123" s="2852"/>
      <c r="C123" s="2852"/>
      <c r="D123" s="2852"/>
      <c r="E123" s="2852"/>
      <c r="F123" s="2852"/>
      <c r="G123" s="2852"/>
      <c r="H123" s="2852"/>
      <c r="I123" s="2853"/>
      <c r="J123" s="2853"/>
      <c r="K123" s="2853"/>
      <c r="L123" s="2853"/>
    </row>
    <row r="124" spans="1:12" ht="15.75" customHeight="1">
      <c r="A124" s="2852"/>
      <c r="B124" s="2852"/>
      <c r="C124" s="2852"/>
      <c r="D124" s="2852"/>
      <c r="E124" s="2852"/>
      <c r="F124" s="2852"/>
      <c r="G124" s="2852"/>
      <c r="H124" s="2852"/>
      <c r="I124" s="2853"/>
      <c r="J124" s="2853"/>
      <c r="K124" s="2853"/>
      <c r="L124" s="2853"/>
    </row>
    <row r="125" spans="1:12" ht="15.75" customHeight="1">
      <c r="A125" s="2852"/>
      <c r="B125" s="2852"/>
      <c r="C125" s="2852"/>
      <c r="D125" s="2852"/>
      <c r="E125" s="2852"/>
      <c r="F125" s="2852"/>
      <c r="G125" s="2852"/>
      <c r="H125" s="2852"/>
      <c r="I125" s="2853"/>
      <c r="J125" s="2853"/>
      <c r="K125" s="2853"/>
      <c r="L125" s="2853"/>
    </row>
    <row r="126" spans="1:12" ht="15.75" customHeight="1">
      <c r="A126" s="2852"/>
      <c r="B126" s="2852"/>
      <c r="C126" s="2852"/>
      <c r="D126" s="2852"/>
      <c r="E126" s="2852"/>
      <c r="F126" s="2852"/>
      <c r="G126" s="2852"/>
      <c r="H126" s="2852"/>
      <c r="I126" s="2853"/>
      <c r="J126" s="2853"/>
      <c r="K126" s="2853"/>
      <c r="L126" s="2853"/>
    </row>
    <row r="127" spans="1:12" ht="15.75" customHeight="1">
      <c r="A127" s="2852"/>
      <c r="B127" s="2852"/>
      <c r="C127" s="2852"/>
      <c r="D127" s="2852"/>
      <c r="E127" s="2852"/>
      <c r="F127" s="2852"/>
      <c r="G127" s="2852"/>
      <c r="H127" s="2852"/>
      <c r="I127" s="2853"/>
      <c r="J127" s="2853"/>
      <c r="K127" s="2853"/>
      <c r="L127" s="2853"/>
    </row>
    <row r="128" spans="1:12" ht="15.75" customHeight="1">
      <c r="A128" s="2852"/>
      <c r="B128" s="2852"/>
      <c r="C128" s="2852"/>
      <c r="D128" s="2852"/>
      <c r="E128" s="2852"/>
      <c r="F128" s="2852"/>
      <c r="G128" s="2852"/>
      <c r="H128" s="2852"/>
      <c r="I128" s="2853"/>
      <c r="J128" s="2853"/>
      <c r="K128" s="2853"/>
      <c r="L128" s="2853"/>
    </row>
    <row r="129" spans="1:12" ht="15.75" customHeight="1">
      <c r="A129" s="2852"/>
      <c r="B129" s="2852"/>
      <c r="C129" s="2852"/>
      <c r="D129" s="2852"/>
      <c r="E129" s="2852"/>
      <c r="F129" s="2852"/>
      <c r="G129" s="2852"/>
      <c r="H129" s="2852"/>
      <c r="I129" s="2853"/>
      <c r="J129" s="2853"/>
      <c r="K129" s="2853"/>
      <c r="L129" s="2853"/>
    </row>
    <row r="130" spans="1:12" ht="15.75" customHeight="1">
      <c r="A130" s="2852"/>
      <c r="B130" s="2852"/>
      <c r="C130" s="2852"/>
      <c r="D130" s="2852"/>
      <c r="E130" s="2852"/>
      <c r="F130" s="2852"/>
      <c r="G130" s="2852"/>
      <c r="H130" s="2852"/>
      <c r="I130" s="2853"/>
      <c r="J130" s="2853"/>
      <c r="K130" s="2853"/>
      <c r="L130" s="2853"/>
    </row>
    <row r="131" spans="1:12" ht="15.75" customHeight="1">
      <c r="A131" s="2852"/>
      <c r="B131" s="2852"/>
      <c r="C131" s="2852"/>
      <c r="D131" s="2852"/>
      <c r="E131" s="2852"/>
      <c r="F131" s="2852"/>
      <c r="G131" s="2852"/>
      <c r="H131" s="2852"/>
      <c r="I131" s="2853"/>
      <c r="J131" s="2853"/>
      <c r="K131" s="2853"/>
      <c r="L131" s="2853"/>
    </row>
    <row r="132" spans="1:12" ht="15.75" customHeight="1">
      <c r="A132" s="2852"/>
      <c r="B132" s="2852"/>
      <c r="C132" s="2852"/>
      <c r="D132" s="2852"/>
      <c r="E132" s="2852"/>
      <c r="F132" s="2852"/>
      <c r="G132" s="2852"/>
      <c r="H132" s="2852"/>
      <c r="I132" s="2853"/>
      <c r="J132" s="2853"/>
      <c r="K132" s="2853"/>
      <c r="L132" s="2853"/>
    </row>
    <row r="133" spans="1:12" ht="15.75" customHeight="1">
      <c r="A133" s="2852"/>
      <c r="B133" s="2852"/>
      <c r="C133" s="2852"/>
      <c r="D133" s="2852"/>
      <c r="E133" s="2852"/>
      <c r="F133" s="2852"/>
      <c r="G133" s="2852"/>
      <c r="H133" s="2852"/>
      <c r="I133" s="2853"/>
      <c r="J133" s="2853"/>
      <c r="K133" s="2853"/>
      <c r="L133" s="2853"/>
    </row>
    <row r="134" spans="1:12" ht="15.75" customHeight="1">
      <c r="A134" s="2852"/>
      <c r="B134" s="2852"/>
      <c r="C134" s="2852"/>
      <c r="D134" s="2852"/>
      <c r="E134" s="2852"/>
      <c r="F134" s="2852"/>
      <c r="G134" s="2852"/>
      <c r="H134" s="2852"/>
      <c r="I134" s="2853"/>
      <c r="J134" s="2853"/>
      <c r="K134" s="2853"/>
      <c r="L134" s="2853"/>
    </row>
    <row r="135" spans="1:12" ht="15.75" customHeight="1">
      <c r="A135" s="2852"/>
      <c r="B135" s="2852"/>
      <c r="C135" s="2852"/>
      <c r="D135" s="2852"/>
      <c r="E135" s="2852"/>
      <c r="F135" s="2852"/>
      <c r="G135" s="2852"/>
      <c r="H135" s="2852"/>
      <c r="I135" s="2853"/>
      <c r="J135" s="2853"/>
      <c r="K135" s="2853"/>
      <c r="L135" s="2853"/>
    </row>
    <row r="136" spans="1:12" ht="15.75" customHeight="1">
      <c r="A136" s="2852"/>
      <c r="B136" s="2852"/>
      <c r="C136" s="2852"/>
      <c r="D136" s="2852"/>
      <c r="E136" s="2852"/>
      <c r="F136" s="2852"/>
      <c r="G136" s="2852"/>
      <c r="H136" s="2852"/>
      <c r="I136" s="2853"/>
      <c r="J136" s="2853"/>
      <c r="K136" s="2853"/>
      <c r="L136" s="2853"/>
    </row>
    <row r="137" spans="1:12" ht="15.75" customHeight="1">
      <c r="A137" s="2852"/>
      <c r="B137" s="2852"/>
      <c r="C137" s="2852"/>
      <c r="D137" s="2852"/>
      <c r="E137" s="2852"/>
      <c r="F137" s="2852"/>
      <c r="G137" s="2852"/>
      <c r="H137" s="2852"/>
      <c r="I137" s="2853"/>
      <c r="J137" s="2853"/>
      <c r="K137" s="2853"/>
      <c r="L137" s="2853"/>
    </row>
    <row r="138" spans="1:12" ht="15.75" customHeight="1">
      <c r="A138" s="2852"/>
      <c r="B138" s="2852"/>
      <c r="C138" s="2852"/>
      <c r="D138" s="2852"/>
      <c r="E138" s="2852"/>
      <c r="F138" s="2852"/>
      <c r="G138" s="2852"/>
      <c r="H138" s="2852"/>
      <c r="I138" s="2853"/>
      <c r="J138" s="2853"/>
      <c r="K138" s="2853"/>
      <c r="L138" s="2853"/>
    </row>
    <row r="139" spans="1:12" ht="15.75" customHeight="1">
      <c r="A139" s="2852"/>
      <c r="B139" s="2852"/>
      <c r="C139" s="2852"/>
      <c r="D139" s="2852"/>
      <c r="E139" s="2852"/>
      <c r="F139" s="2852"/>
      <c r="G139" s="2852"/>
      <c r="H139" s="2852"/>
      <c r="I139" s="2853"/>
      <c r="J139" s="2853"/>
      <c r="K139" s="2853"/>
      <c r="L139" s="2853"/>
    </row>
    <row r="140" spans="1:12" ht="15.75" customHeight="1">
      <c r="A140" s="2852"/>
      <c r="B140" s="2852"/>
      <c r="C140" s="2852"/>
      <c r="D140" s="2852"/>
      <c r="E140" s="2852"/>
      <c r="F140" s="2852"/>
      <c r="G140" s="2852"/>
      <c r="H140" s="2852"/>
      <c r="I140" s="2853"/>
      <c r="J140" s="2853"/>
      <c r="K140" s="2853"/>
      <c r="L140" s="2853"/>
    </row>
    <row r="141" spans="1:12" ht="15.75" customHeight="1">
      <c r="A141" s="2852"/>
      <c r="B141" s="2852"/>
      <c r="C141" s="2852"/>
      <c r="D141" s="2852"/>
      <c r="E141" s="2852"/>
      <c r="F141" s="2852"/>
      <c r="G141" s="2852"/>
      <c r="H141" s="2852"/>
      <c r="I141" s="2853"/>
      <c r="J141" s="2853"/>
      <c r="K141" s="2853"/>
      <c r="L141" s="2853"/>
    </row>
    <row r="142" spans="1:12" ht="15.75" customHeight="1">
      <c r="A142" s="2852"/>
      <c r="B142" s="2852"/>
      <c r="C142" s="2852"/>
      <c r="D142" s="2852"/>
      <c r="E142" s="2852"/>
      <c r="F142" s="2852"/>
      <c r="G142" s="2852"/>
      <c r="H142" s="2852"/>
      <c r="I142" s="2853"/>
      <c r="J142" s="2853"/>
      <c r="K142" s="2853"/>
      <c r="L142" s="2853"/>
    </row>
    <row r="143" spans="1:12" ht="15.75" customHeight="1">
      <c r="A143" s="2852"/>
      <c r="B143" s="2852"/>
      <c r="C143" s="2852"/>
      <c r="D143" s="2852"/>
      <c r="E143" s="2852"/>
      <c r="F143" s="2852"/>
      <c r="G143" s="2852"/>
      <c r="H143" s="2852"/>
      <c r="I143" s="2853"/>
      <c r="J143" s="2853"/>
      <c r="K143" s="2853"/>
      <c r="L143" s="2853"/>
    </row>
    <row r="144" spans="1:12" ht="15.75" customHeight="1">
      <c r="A144" s="2852"/>
      <c r="B144" s="2852"/>
      <c r="C144" s="2852"/>
      <c r="D144" s="2852"/>
      <c r="E144" s="2852"/>
      <c r="F144" s="2852"/>
      <c r="G144" s="2852"/>
      <c r="H144" s="2852"/>
      <c r="I144" s="2853"/>
      <c r="J144" s="2853"/>
      <c r="K144" s="2853"/>
      <c r="L144" s="2853"/>
    </row>
    <row r="145" spans="1:12" ht="15.75" customHeight="1">
      <c r="A145" s="2852"/>
      <c r="B145" s="2852"/>
      <c r="C145" s="2852"/>
      <c r="D145" s="2852"/>
      <c r="E145" s="2852"/>
      <c r="F145" s="2852"/>
      <c r="G145" s="2852"/>
      <c r="H145" s="2852"/>
      <c r="I145" s="2853"/>
      <c r="J145" s="2853"/>
      <c r="K145" s="2853"/>
      <c r="L145" s="2853"/>
    </row>
    <row r="146" spans="1:12" ht="15.75" customHeight="1">
      <c r="A146" s="2852"/>
      <c r="B146" s="2852"/>
      <c r="C146" s="2852"/>
      <c r="D146" s="2852"/>
      <c r="E146" s="2852"/>
      <c r="F146" s="2852"/>
      <c r="G146" s="2852"/>
      <c r="H146" s="2852"/>
      <c r="I146" s="2853"/>
      <c r="J146" s="2853"/>
      <c r="K146" s="2853"/>
      <c r="L146" s="2853"/>
    </row>
    <row r="147" spans="1:12" ht="15.75" customHeight="1">
      <c r="A147" s="2852"/>
      <c r="B147" s="2852"/>
      <c r="C147" s="2852"/>
      <c r="D147" s="2852"/>
      <c r="E147" s="2852"/>
      <c r="F147" s="2852"/>
      <c r="G147" s="2852"/>
      <c r="H147" s="2852"/>
      <c r="I147" s="2853"/>
      <c r="J147" s="2853"/>
      <c r="K147" s="2853"/>
      <c r="L147" s="2853"/>
    </row>
    <row r="148" spans="1:12" ht="15.75" customHeight="1">
      <c r="A148" s="2852"/>
      <c r="B148" s="2852"/>
      <c r="C148" s="2852"/>
      <c r="D148" s="2852"/>
      <c r="E148" s="2852"/>
      <c r="F148" s="2852"/>
      <c r="G148" s="2852"/>
      <c r="H148" s="2852"/>
      <c r="I148" s="2853"/>
      <c r="J148" s="2853"/>
      <c r="K148" s="2853"/>
      <c r="L148" s="2853"/>
    </row>
    <row r="149" spans="1:12" ht="15.75" customHeight="1">
      <c r="A149" s="2852"/>
      <c r="B149" s="2852"/>
      <c r="C149" s="2852"/>
      <c r="D149" s="2852"/>
      <c r="E149" s="2852"/>
      <c r="F149" s="2852"/>
      <c r="G149" s="2852"/>
      <c r="H149" s="2852"/>
      <c r="I149" s="2853"/>
      <c r="J149" s="2853"/>
      <c r="K149" s="2853"/>
      <c r="L149" s="2853"/>
    </row>
    <row r="150" spans="1:12" ht="15.75" customHeight="1">
      <c r="A150" s="2852"/>
      <c r="B150" s="2852"/>
      <c r="C150" s="2852"/>
      <c r="D150" s="2852"/>
      <c r="E150" s="2852"/>
      <c r="F150" s="2852"/>
      <c r="G150" s="2852"/>
      <c r="H150" s="2852"/>
      <c r="I150" s="2853"/>
      <c r="J150" s="2853"/>
      <c r="K150" s="2853"/>
      <c r="L150" s="2853"/>
    </row>
    <row r="151" spans="1:12" ht="15.75" customHeight="1">
      <c r="A151" s="2852"/>
      <c r="B151" s="2852"/>
      <c r="C151" s="2852"/>
      <c r="D151" s="2852"/>
      <c r="E151" s="2852"/>
      <c r="F151" s="2852"/>
      <c r="G151" s="2852"/>
      <c r="H151" s="2852"/>
      <c r="I151" s="2853"/>
      <c r="J151" s="2853"/>
      <c r="K151" s="2853"/>
      <c r="L151" s="2853"/>
    </row>
    <row r="152" spans="1:12" ht="15.75" customHeight="1">
      <c r="A152" s="2852"/>
      <c r="B152" s="2852"/>
      <c r="C152" s="2852"/>
      <c r="D152" s="2852"/>
      <c r="E152" s="2852"/>
      <c r="F152" s="2852"/>
      <c r="G152" s="2852"/>
      <c r="H152" s="2852"/>
      <c r="I152" s="2853"/>
      <c r="J152" s="2853"/>
      <c r="K152" s="2853"/>
      <c r="L152" s="2853"/>
    </row>
    <row r="153" spans="1:12" ht="15.75" customHeight="1">
      <c r="A153" s="2852"/>
      <c r="B153" s="2852"/>
      <c r="C153" s="2852"/>
      <c r="D153" s="2852"/>
      <c r="E153" s="2852"/>
      <c r="F153" s="2852"/>
      <c r="G153" s="2852"/>
      <c r="H153" s="2852"/>
      <c r="I153" s="2853"/>
      <c r="J153" s="2853"/>
      <c r="K153" s="2853"/>
      <c r="L153" s="2853"/>
    </row>
    <row r="154" spans="1:12" ht="15.75" customHeight="1">
      <c r="A154" s="2852"/>
      <c r="B154" s="2852"/>
      <c r="C154" s="2852"/>
      <c r="D154" s="2852"/>
      <c r="E154" s="2852"/>
      <c r="F154" s="2852"/>
      <c r="G154" s="2852"/>
      <c r="H154" s="2852"/>
      <c r="I154" s="2853"/>
      <c r="J154" s="2853"/>
      <c r="K154" s="2853"/>
      <c r="L154" s="2853"/>
    </row>
    <row r="155" spans="1:12" ht="15.75" customHeight="1">
      <c r="A155" s="2852"/>
      <c r="B155" s="2852"/>
      <c r="C155" s="2852"/>
      <c r="D155" s="2852"/>
      <c r="E155" s="2852"/>
      <c r="F155" s="2852"/>
      <c r="G155" s="2852"/>
      <c r="H155" s="2852"/>
      <c r="I155" s="2853"/>
      <c r="J155" s="2853"/>
      <c r="K155" s="2853"/>
      <c r="L155" s="2853"/>
    </row>
    <row r="156" spans="1:12" ht="15.75" customHeight="1">
      <c r="A156" s="2852"/>
      <c r="B156" s="2852"/>
      <c r="C156" s="2852"/>
      <c r="D156" s="2852"/>
      <c r="E156" s="2852"/>
      <c r="F156" s="2852"/>
      <c r="G156" s="2852"/>
      <c r="H156" s="2852"/>
      <c r="I156" s="2853"/>
      <c r="J156" s="2853"/>
      <c r="K156" s="2853"/>
      <c r="L156" s="2853"/>
    </row>
    <row r="157" spans="1:12" ht="15.75" customHeight="1">
      <c r="A157" s="2852"/>
      <c r="B157" s="2852"/>
      <c r="C157" s="2852"/>
      <c r="D157" s="2852"/>
      <c r="E157" s="2852"/>
      <c r="F157" s="2852"/>
      <c r="G157" s="2852"/>
      <c r="H157" s="2852"/>
      <c r="I157" s="2853"/>
      <c r="J157" s="2853"/>
      <c r="K157" s="2853"/>
      <c r="L157" s="2853"/>
    </row>
    <row r="158" spans="1:12" ht="15.75" customHeight="1">
      <c r="A158" s="2852"/>
      <c r="B158" s="2852"/>
      <c r="C158" s="2852"/>
      <c r="D158" s="2852"/>
      <c r="E158" s="2852"/>
      <c r="F158" s="2852"/>
      <c r="G158" s="2852"/>
      <c r="H158" s="2852"/>
      <c r="I158" s="2853"/>
      <c r="J158" s="2853"/>
      <c r="K158" s="2853"/>
      <c r="L158" s="2853"/>
    </row>
    <row r="159" spans="1:12" ht="15.75" customHeight="1">
      <c r="A159" s="2852"/>
      <c r="B159" s="2852"/>
      <c r="C159" s="2852"/>
      <c r="D159" s="2852"/>
      <c r="E159" s="2852"/>
      <c r="F159" s="2852"/>
      <c r="G159" s="2852"/>
      <c r="H159" s="2852"/>
      <c r="I159" s="2853"/>
      <c r="J159" s="2853"/>
      <c r="K159" s="2853"/>
      <c r="L159" s="2853"/>
    </row>
    <row r="160" spans="1:12" ht="15.75" customHeight="1">
      <c r="A160" s="2852"/>
      <c r="B160" s="2852"/>
      <c r="C160" s="2852"/>
      <c r="D160" s="2852"/>
      <c r="E160" s="2852"/>
      <c r="F160" s="2852"/>
      <c r="G160" s="2852"/>
      <c r="H160" s="2852"/>
      <c r="I160" s="2853"/>
      <c r="J160" s="2853"/>
      <c r="K160" s="2853"/>
      <c r="L160" s="2853"/>
    </row>
    <row r="161" spans="1:12" ht="15.75" customHeight="1">
      <c r="A161" s="2852"/>
      <c r="B161" s="2852"/>
      <c r="C161" s="2852"/>
      <c r="D161" s="2852"/>
      <c r="E161" s="2852"/>
      <c r="F161" s="2852"/>
      <c r="G161" s="2852"/>
      <c r="H161" s="2852"/>
      <c r="I161" s="2853"/>
      <c r="J161" s="2853"/>
      <c r="K161" s="2853"/>
      <c r="L161" s="2853"/>
    </row>
    <row r="162" spans="1:12" ht="15.75" customHeight="1">
      <c r="A162" s="2852"/>
      <c r="B162" s="2852"/>
      <c r="C162" s="2852"/>
      <c r="D162" s="2852"/>
      <c r="E162" s="2852"/>
      <c r="F162" s="2852"/>
      <c r="G162" s="2852"/>
      <c r="H162" s="2852"/>
      <c r="I162" s="2853"/>
      <c r="J162" s="2853"/>
      <c r="K162" s="2853"/>
      <c r="L162" s="2853"/>
    </row>
    <row r="163" spans="1:12" ht="15.75" customHeight="1">
      <c r="A163" s="2852"/>
      <c r="B163" s="2852"/>
      <c r="C163" s="2852"/>
      <c r="D163" s="2852"/>
      <c r="E163" s="2852"/>
      <c r="F163" s="2852"/>
      <c r="G163" s="2852"/>
      <c r="H163" s="2852"/>
      <c r="I163" s="2853"/>
      <c r="J163" s="2853"/>
      <c r="K163" s="2853"/>
      <c r="L163" s="2853"/>
    </row>
    <row r="164" spans="1:12" ht="15.75" customHeight="1">
      <c r="A164" s="2852"/>
      <c r="B164" s="2852"/>
      <c r="C164" s="2852"/>
      <c r="D164" s="2852"/>
      <c r="E164" s="2852"/>
      <c r="F164" s="2852"/>
      <c r="G164" s="2852"/>
      <c r="H164" s="2852"/>
      <c r="I164" s="2853"/>
      <c r="J164" s="2853"/>
      <c r="K164" s="2853"/>
      <c r="L164" s="2853"/>
    </row>
    <row r="165" spans="1:12" ht="15.75" customHeight="1">
      <c r="A165" s="2852"/>
      <c r="B165" s="2852"/>
      <c r="C165" s="2852"/>
      <c r="D165" s="2852"/>
      <c r="E165" s="2852"/>
      <c r="F165" s="2852"/>
      <c r="G165" s="2852"/>
      <c r="H165" s="2852"/>
      <c r="I165" s="2853"/>
      <c r="J165" s="2853"/>
      <c r="K165" s="2853"/>
      <c r="L165" s="2853"/>
    </row>
    <row r="166" spans="1:12" ht="15.75" customHeight="1">
      <c r="A166" s="2852"/>
      <c r="B166" s="2852"/>
      <c r="C166" s="2852"/>
      <c r="D166" s="2852"/>
      <c r="E166" s="2852"/>
      <c r="F166" s="2852"/>
      <c r="G166" s="2852"/>
      <c r="H166" s="2852"/>
      <c r="I166" s="2853"/>
      <c r="J166" s="2853"/>
      <c r="K166" s="2853"/>
      <c r="L166" s="2853"/>
    </row>
    <row r="167" spans="1:12" ht="15.75" customHeight="1">
      <c r="A167" s="2852"/>
      <c r="B167" s="2852"/>
      <c r="C167" s="2852"/>
      <c r="D167" s="2852"/>
      <c r="E167" s="2852"/>
      <c r="F167" s="2852"/>
      <c r="G167" s="2852"/>
      <c r="H167" s="2852"/>
      <c r="I167" s="2853"/>
      <c r="J167" s="2853"/>
      <c r="K167" s="2853"/>
      <c r="L167" s="2853"/>
    </row>
    <row r="168" spans="1:12" ht="15.75" customHeight="1">
      <c r="A168" s="2852"/>
      <c r="B168" s="2852"/>
      <c r="C168" s="2852"/>
      <c r="D168" s="2852"/>
      <c r="E168" s="2852"/>
      <c r="F168" s="2852"/>
      <c r="G168" s="2852"/>
      <c r="H168" s="2852"/>
      <c r="I168" s="2853"/>
      <c r="J168" s="2853"/>
      <c r="K168" s="2853"/>
      <c r="L168" s="2853"/>
    </row>
    <row r="169" spans="1:12" ht="15.75" customHeight="1">
      <c r="A169" s="2852"/>
      <c r="B169" s="2852"/>
      <c r="C169" s="2852"/>
      <c r="D169" s="2852"/>
      <c r="E169" s="2852"/>
      <c r="F169" s="2852"/>
      <c r="G169" s="2852"/>
      <c r="H169" s="2852"/>
      <c r="I169" s="2853"/>
      <c r="J169" s="2853"/>
      <c r="K169" s="2853"/>
      <c r="L169" s="2853"/>
    </row>
    <row r="170" spans="1:12" ht="15.75" customHeight="1">
      <c r="A170" s="2852"/>
      <c r="B170" s="2852"/>
      <c r="C170" s="2852"/>
      <c r="D170" s="2852"/>
      <c r="E170" s="2852"/>
      <c r="F170" s="2852"/>
      <c r="G170" s="2852"/>
      <c r="H170" s="2852"/>
      <c r="I170" s="2853"/>
      <c r="J170" s="2853"/>
      <c r="K170" s="2853"/>
      <c r="L170" s="2853"/>
    </row>
    <row r="171" spans="1:12" ht="15.75" customHeight="1">
      <c r="A171" s="2852"/>
      <c r="B171" s="2852"/>
      <c r="C171" s="2852"/>
      <c r="D171" s="2852"/>
      <c r="E171" s="2852"/>
      <c r="F171" s="2852"/>
      <c r="G171" s="2852"/>
      <c r="H171" s="2852"/>
      <c r="I171" s="2853"/>
      <c r="J171" s="2853"/>
      <c r="K171" s="2853"/>
      <c r="L171" s="2853"/>
    </row>
    <row r="172" spans="1:12" ht="15.75" customHeight="1">
      <c r="A172" s="2852"/>
      <c r="B172" s="2852"/>
      <c r="C172" s="2852"/>
      <c r="D172" s="2852"/>
      <c r="E172" s="2852"/>
      <c r="F172" s="2852"/>
      <c r="G172" s="2852"/>
      <c r="H172" s="2852"/>
      <c r="I172" s="2853"/>
      <c r="J172" s="2853"/>
      <c r="K172" s="2853"/>
      <c r="L172" s="2853"/>
    </row>
    <row r="173" spans="1:12" ht="15.75" customHeight="1">
      <c r="A173" s="2852"/>
      <c r="B173" s="2852"/>
      <c r="C173" s="2852"/>
      <c r="D173" s="2852"/>
      <c r="E173" s="2852"/>
      <c r="F173" s="2852"/>
      <c r="G173" s="2852"/>
      <c r="H173" s="2852"/>
      <c r="I173" s="2853"/>
      <c r="J173" s="2853"/>
      <c r="K173" s="2853"/>
      <c r="L173" s="2853"/>
    </row>
    <row r="174" spans="1:12" ht="15.75" customHeight="1">
      <c r="A174" s="2852"/>
      <c r="B174" s="2852"/>
      <c r="C174" s="2852"/>
      <c r="D174" s="2852"/>
      <c r="E174" s="2852"/>
      <c r="F174" s="2852"/>
      <c r="G174" s="2852"/>
      <c r="H174" s="2852"/>
      <c r="I174" s="2853"/>
      <c r="J174" s="2853"/>
      <c r="K174" s="2853"/>
      <c r="L174" s="2853"/>
    </row>
    <row r="175" spans="1:12" ht="15.75" customHeight="1">
      <c r="A175" s="2852"/>
      <c r="B175" s="2852"/>
      <c r="C175" s="2852"/>
      <c r="D175" s="2852"/>
      <c r="E175" s="2852"/>
      <c r="F175" s="2852"/>
      <c r="G175" s="2852"/>
      <c r="H175" s="2852"/>
      <c r="I175" s="2853"/>
      <c r="J175" s="2853"/>
      <c r="K175" s="2853"/>
      <c r="L175" s="2853"/>
    </row>
    <row r="176" spans="1:12" ht="15.75" customHeight="1">
      <c r="A176" s="2852"/>
      <c r="B176" s="2852"/>
      <c r="C176" s="2852"/>
      <c r="D176" s="2852"/>
      <c r="E176" s="2852"/>
      <c r="F176" s="2852"/>
      <c r="G176" s="2852"/>
      <c r="H176" s="2852"/>
      <c r="I176" s="2853"/>
      <c r="J176" s="2853"/>
      <c r="K176" s="2853"/>
      <c r="L176" s="2853"/>
    </row>
    <row r="177" spans="1:12" ht="15.75" customHeight="1">
      <c r="A177" s="2852"/>
      <c r="B177" s="2852"/>
      <c r="C177" s="2852"/>
      <c r="D177" s="2852"/>
      <c r="E177" s="2852"/>
      <c r="F177" s="2852"/>
      <c r="G177" s="2852"/>
      <c r="H177" s="2852"/>
      <c r="I177" s="2853"/>
      <c r="J177" s="2853"/>
      <c r="K177" s="2853"/>
      <c r="L177" s="2853"/>
    </row>
    <row r="178" spans="1:12" ht="15.75" customHeight="1">
      <c r="A178" s="2852"/>
      <c r="B178" s="2852"/>
      <c r="C178" s="2852"/>
      <c r="D178" s="2852"/>
      <c r="E178" s="2852"/>
      <c r="F178" s="2852"/>
      <c r="G178" s="2852"/>
      <c r="H178" s="2852"/>
      <c r="I178" s="2853"/>
      <c r="J178" s="2853"/>
      <c r="K178" s="2853"/>
      <c r="L178" s="2853"/>
    </row>
    <row r="179" spans="1:12" ht="15.75" customHeight="1">
      <c r="A179" s="2852"/>
      <c r="B179" s="2852"/>
      <c r="C179" s="2852"/>
      <c r="D179" s="2852"/>
      <c r="E179" s="2852"/>
      <c r="F179" s="2852"/>
      <c r="G179" s="2852"/>
      <c r="H179" s="2852"/>
      <c r="I179" s="2853"/>
      <c r="J179" s="2853"/>
      <c r="K179" s="2853"/>
      <c r="L179" s="2853"/>
    </row>
    <row r="180" spans="1:12" ht="15.75" customHeight="1">
      <c r="A180" s="2852"/>
      <c r="B180" s="2852"/>
      <c r="C180" s="2852"/>
      <c r="D180" s="2852"/>
      <c r="E180" s="2852"/>
      <c r="F180" s="2852"/>
      <c r="G180" s="2852"/>
      <c r="H180" s="2852"/>
      <c r="I180" s="2853"/>
      <c r="J180" s="2853"/>
      <c r="K180" s="2853"/>
      <c r="L180" s="2853"/>
    </row>
    <row r="181" spans="1:12" ht="15.75" customHeight="1">
      <c r="A181" s="2852"/>
      <c r="B181" s="2852"/>
      <c r="C181" s="2852"/>
      <c r="D181" s="2852"/>
      <c r="E181" s="2852"/>
      <c r="F181" s="2852"/>
      <c r="G181" s="2852"/>
      <c r="H181" s="2852"/>
      <c r="I181" s="2853"/>
      <c r="J181" s="2853"/>
      <c r="K181" s="2853"/>
      <c r="L181" s="2853"/>
    </row>
    <row r="182" spans="1:12" ht="15.75" customHeight="1">
      <c r="A182" s="2852"/>
      <c r="B182" s="2852"/>
      <c r="C182" s="2852"/>
      <c r="D182" s="2852"/>
      <c r="E182" s="2852"/>
      <c r="F182" s="2852"/>
      <c r="G182" s="2852"/>
      <c r="H182" s="2852"/>
      <c r="I182" s="2853"/>
      <c r="J182" s="2853"/>
      <c r="K182" s="2853"/>
      <c r="L182" s="2853"/>
    </row>
    <row r="183" spans="1:12" ht="15.75" customHeight="1">
      <c r="A183" s="2852"/>
      <c r="B183" s="2852"/>
      <c r="C183" s="2852"/>
      <c r="D183" s="2852"/>
      <c r="E183" s="2852"/>
      <c r="F183" s="2852"/>
      <c r="G183" s="2852"/>
      <c r="H183" s="2852"/>
      <c r="I183" s="2853"/>
      <c r="J183" s="2853"/>
      <c r="K183" s="2853"/>
      <c r="L183" s="2853"/>
    </row>
    <row r="184" spans="1:12" ht="15.75" customHeight="1">
      <c r="A184" s="2852"/>
      <c r="B184" s="2852"/>
      <c r="C184" s="2852"/>
      <c r="D184" s="2852"/>
      <c r="E184" s="2852"/>
      <c r="F184" s="2852"/>
      <c r="G184" s="2852"/>
      <c r="H184" s="2852"/>
      <c r="I184" s="2853"/>
      <c r="J184" s="2853"/>
      <c r="K184" s="2853"/>
      <c r="L184" s="2853"/>
    </row>
    <row r="185" spans="1:12" ht="15.75" customHeight="1">
      <c r="A185" s="2852"/>
      <c r="B185" s="2852"/>
      <c r="C185" s="2852"/>
      <c r="D185" s="2852"/>
      <c r="E185" s="2852"/>
      <c r="F185" s="2852"/>
      <c r="G185" s="2852"/>
      <c r="H185" s="2852"/>
      <c r="I185" s="2853"/>
      <c r="J185" s="2853"/>
      <c r="K185" s="2853"/>
      <c r="L185" s="2853"/>
    </row>
    <row r="186" spans="1:12" ht="15.75" customHeight="1">
      <c r="A186" s="2852"/>
      <c r="B186" s="2852"/>
      <c r="C186" s="2852"/>
      <c r="D186" s="2852"/>
      <c r="E186" s="2852"/>
      <c r="F186" s="2852"/>
      <c r="G186" s="2852"/>
      <c r="H186" s="2852"/>
      <c r="I186" s="2853"/>
      <c r="J186" s="2853"/>
      <c r="K186" s="2853"/>
      <c r="L186" s="2853"/>
    </row>
    <row r="187" spans="1:12" ht="15.75" customHeight="1">
      <c r="A187" s="2852"/>
      <c r="B187" s="2852"/>
      <c r="C187" s="2852"/>
      <c r="D187" s="2852"/>
      <c r="E187" s="2852"/>
      <c r="F187" s="2852"/>
      <c r="G187" s="2852"/>
      <c r="H187" s="2852"/>
      <c r="I187" s="2853"/>
      <c r="J187" s="2853"/>
      <c r="K187" s="2853"/>
      <c r="L187" s="2853"/>
    </row>
    <row r="188" spans="1:12" ht="15.75" customHeight="1">
      <c r="A188" s="2852"/>
      <c r="B188" s="2852"/>
      <c r="C188" s="2852"/>
      <c r="D188" s="2852"/>
      <c r="E188" s="2852"/>
      <c r="F188" s="2852"/>
      <c r="G188" s="2852"/>
      <c r="H188" s="2852"/>
      <c r="I188" s="2853"/>
      <c r="J188" s="2853"/>
      <c r="K188" s="2853"/>
      <c r="L188" s="2853"/>
    </row>
    <row r="189" spans="1:12" ht="15.75" customHeight="1">
      <c r="A189" s="2852"/>
      <c r="B189" s="2852"/>
      <c r="C189" s="2852"/>
      <c r="D189" s="2852"/>
      <c r="E189" s="2852"/>
      <c r="F189" s="2852"/>
      <c r="G189" s="2852"/>
      <c r="H189" s="2852"/>
      <c r="I189" s="2853"/>
      <c r="J189" s="2853"/>
      <c r="K189" s="2853"/>
      <c r="L189" s="2853"/>
    </row>
    <row r="190" spans="1:12" ht="15.75" customHeight="1">
      <c r="A190" s="2852"/>
      <c r="B190" s="2852"/>
      <c r="C190" s="2852"/>
      <c r="D190" s="2852"/>
      <c r="E190" s="2852"/>
      <c r="F190" s="2852"/>
      <c r="G190" s="2852"/>
      <c r="H190" s="2852"/>
      <c r="I190" s="2853"/>
      <c r="J190" s="2853"/>
      <c r="K190" s="2853"/>
      <c r="L190" s="2853"/>
    </row>
    <row r="191" spans="1:12" ht="15.75" customHeight="1">
      <c r="A191" s="2852"/>
      <c r="B191" s="2852"/>
      <c r="C191" s="2852"/>
      <c r="D191" s="2852"/>
      <c r="E191" s="2852"/>
      <c r="F191" s="2852"/>
      <c r="G191" s="2852"/>
      <c r="H191" s="2852"/>
      <c r="I191" s="2853"/>
      <c r="J191" s="2853"/>
      <c r="K191" s="2853"/>
      <c r="L191" s="2853"/>
    </row>
    <row r="192" spans="1:12" ht="15.75" customHeight="1">
      <c r="A192" s="2852"/>
      <c r="B192" s="2852"/>
      <c r="C192" s="2852"/>
      <c r="D192" s="2852"/>
      <c r="E192" s="2852"/>
      <c r="F192" s="2852"/>
      <c r="G192" s="2852"/>
      <c r="H192" s="2852"/>
      <c r="I192" s="2853"/>
      <c r="J192" s="2853"/>
      <c r="K192" s="2853"/>
      <c r="L192" s="2853"/>
    </row>
    <row r="193" spans="1:12" ht="15.75" customHeight="1">
      <c r="A193" s="2852"/>
      <c r="B193" s="2852"/>
      <c r="C193" s="2852"/>
      <c r="D193" s="2852"/>
      <c r="E193" s="2852"/>
      <c r="F193" s="2852"/>
      <c r="G193" s="2852"/>
      <c r="H193" s="2852"/>
      <c r="I193" s="2853"/>
      <c r="J193" s="2853"/>
      <c r="K193" s="2853"/>
      <c r="L193" s="2853"/>
    </row>
    <row r="194" spans="1:12" ht="15.75" customHeight="1">
      <c r="A194" s="2852"/>
      <c r="B194" s="2852"/>
      <c r="C194" s="2852"/>
      <c r="D194" s="2852"/>
      <c r="E194" s="2852"/>
      <c r="F194" s="2852"/>
      <c r="G194" s="2852"/>
      <c r="H194" s="2852"/>
      <c r="I194" s="2853"/>
      <c r="J194" s="2853"/>
      <c r="K194" s="2853"/>
      <c r="L194" s="2853"/>
    </row>
    <row r="195" spans="1:12" ht="15.75" customHeight="1">
      <c r="A195" s="2852"/>
      <c r="B195" s="2852"/>
      <c r="C195" s="2852"/>
      <c r="D195" s="2852"/>
      <c r="E195" s="2852"/>
      <c r="F195" s="2852"/>
      <c r="G195" s="2852"/>
      <c r="H195" s="2852"/>
      <c r="I195" s="2853"/>
      <c r="J195" s="2853"/>
      <c r="K195" s="2853"/>
      <c r="L195" s="2853"/>
    </row>
    <row r="196" spans="1:12" ht="15.75" customHeight="1">
      <c r="A196" s="2852"/>
      <c r="B196" s="2852"/>
      <c r="C196" s="2852"/>
      <c r="D196" s="2852"/>
      <c r="E196" s="2852"/>
      <c r="F196" s="2852"/>
      <c r="G196" s="2852"/>
      <c r="H196" s="2852"/>
      <c r="I196" s="2853"/>
      <c r="J196" s="2853"/>
      <c r="K196" s="2853"/>
      <c r="L196" s="2853"/>
    </row>
    <row r="197" spans="1:12" ht="15.75" customHeight="1">
      <c r="A197" s="2852"/>
      <c r="B197" s="2852"/>
      <c r="C197" s="2852"/>
      <c r="D197" s="2852"/>
      <c r="E197" s="2852"/>
      <c r="F197" s="2852"/>
      <c r="G197" s="2852"/>
      <c r="H197" s="2852"/>
      <c r="I197" s="2853"/>
      <c r="J197" s="2853"/>
      <c r="K197" s="2853"/>
      <c r="L197" s="2853"/>
    </row>
    <row r="198" spans="1:12" ht="15.75" customHeight="1">
      <c r="A198" s="2852"/>
      <c r="B198" s="2852"/>
      <c r="C198" s="2852"/>
      <c r="D198" s="2852"/>
      <c r="E198" s="2852"/>
      <c r="F198" s="2852"/>
      <c r="G198" s="2852"/>
      <c r="H198" s="2852"/>
      <c r="I198" s="2853"/>
      <c r="J198" s="2853"/>
      <c r="K198" s="2853"/>
      <c r="L198" s="2853"/>
    </row>
    <row r="199" spans="1:12" ht="15.75" customHeight="1">
      <c r="A199" s="2852"/>
      <c r="B199" s="2852"/>
      <c r="C199" s="2852"/>
      <c r="D199" s="2852"/>
      <c r="E199" s="2852"/>
      <c r="F199" s="2852"/>
      <c r="G199" s="2852"/>
      <c r="H199" s="2852"/>
      <c r="I199" s="2853"/>
      <c r="J199" s="2853"/>
      <c r="K199" s="2853"/>
      <c r="L199" s="2853"/>
    </row>
    <row r="200" spans="1:12" ht="15.75" customHeight="1">
      <c r="A200" s="2852"/>
      <c r="B200" s="2852"/>
      <c r="C200" s="2852"/>
      <c r="D200" s="2852"/>
      <c r="E200" s="2852"/>
      <c r="F200" s="2852"/>
      <c r="G200" s="2852"/>
      <c r="H200" s="2852"/>
      <c r="I200" s="2853"/>
      <c r="J200" s="2853"/>
      <c r="K200" s="2853"/>
      <c r="L200" s="2853"/>
    </row>
    <row r="201" spans="1:12" ht="15.75" customHeight="1">
      <c r="A201" s="2852"/>
      <c r="B201" s="2852"/>
      <c r="C201" s="2852"/>
      <c r="D201" s="2852"/>
      <c r="E201" s="2852"/>
      <c r="F201" s="2852"/>
      <c r="G201" s="2852"/>
      <c r="H201" s="2852"/>
      <c r="I201" s="2853"/>
      <c r="J201" s="2853"/>
      <c r="K201" s="2853"/>
      <c r="L201" s="2853"/>
    </row>
    <row r="202" spans="1:12" ht="15.75" customHeight="1">
      <c r="A202" s="2852"/>
      <c r="B202" s="2852"/>
      <c r="C202" s="2852"/>
      <c r="D202" s="2852"/>
      <c r="E202" s="2852"/>
      <c r="F202" s="2852"/>
      <c r="G202" s="2852"/>
      <c r="H202" s="2852"/>
      <c r="I202" s="2853"/>
      <c r="J202" s="2853"/>
      <c r="K202" s="2853"/>
      <c r="L202" s="2853"/>
    </row>
    <row r="203" spans="1:12" ht="15.75" customHeight="1">
      <c r="A203" s="2852"/>
      <c r="B203" s="2852"/>
      <c r="C203" s="2852"/>
      <c r="D203" s="2852"/>
      <c r="E203" s="2852"/>
      <c r="F203" s="2852"/>
      <c r="G203" s="2852"/>
      <c r="H203" s="2852"/>
      <c r="I203" s="2853"/>
      <c r="J203" s="2853"/>
      <c r="K203" s="2853"/>
      <c r="L203" s="2853"/>
    </row>
    <row r="204" spans="1:12" ht="15.75" customHeight="1">
      <c r="A204" s="2852"/>
      <c r="B204" s="2852"/>
      <c r="C204" s="2852"/>
      <c r="D204" s="2852"/>
      <c r="E204" s="2852"/>
      <c r="F204" s="2852"/>
      <c r="G204" s="2852"/>
      <c r="H204" s="2852"/>
      <c r="I204" s="2853"/>
      <c r="J204" s="2853"/>
      <c r="K204" s="2853"/>
      <c r="L204" s="2853"/>
    </row>
    <row r="205" spans="1:12" ht="15.75" customHeight="1">
      <c r="A205" s="2852"/>
      <c r="B205" s="2852"/>
      <c r="C205" s="2852"/>
      <c r="D205" s="2852"/>
      <c r="E205" s="2852"/>
      <c r="F205" s="2852"/>
      <c r="G205" s="2852"/>
      <c r="H205" s="2852"/>
      <c r="I205" s="2853"/>
      <c r="J205" s="2853"/>
      <c r="K205" s="2853"/>
      <c r="L205" s="2853"/>
    </row>
    <row r="206" spans="1:12" ht="15.75" customHeight="1">
      <c r="A206" s="2852"/>
      <c r="B206" s="2852"/>
      <c r="C206" s="2852"/>
      <c r="D206" s="2852"/>
      <c r="E206" s="2852"/>
      <c r="F206" s="2852"/>
      <c r="G206" s="2852"/>
      <c r="H206" s="2852"/>
      <c r="I206" s="2853"/>
      <c r="J206" s="2853"/>
      <c r="K206" s="2853"/>
      <c r="L206" s="2853"/>
    </row>
    <row r="207" spans="1:12" ht="15.75" customHeight="1">
      <c r="A207" s="2852"/>
      <c r="B207" s="2852"/>
      <c r="C207" s="2852"/>
      <c r="D207" s="2852"/>
      <c r="E207" s="2852"/>
      <c r="F207" s="2852"/>
      <c r="G207" s="2852"/>
      <c r="H207" s="2852"/>
      <c r="I207" s="2853"/>
      <c r="J207" s="2853"/>
      <c r="K207" s="2853"/>
      <c r="L207" s="2853"/>
    </row>
    <row r="208" spans="1:12" ht="15.75" customHeight="1">
      <c r="A208" s="2852"/>
      <c r="B208" s="2852"/>
      <c r="C208" s="2852"/>
      <c r="D208" s="2852"/>
      <c r="E208" s="2852"/>
      <c r="F208" s="2852"/>
      <c r="G208" s="2852"/>
      <c r="H208" s="2852"/>
      <c r="I208" s="2853"/>
      <c r="J208" s="2853"/>
      <c r="K208" s="2853"/>
      <c r="L208" s="2853"/>
    </row>
    <row r="209" spans="1:12" ht="15.75" customHeight="1">
      <c r="A209" s="2852"/>
      <c r="B209" s="2852"/>
      <c r="C209" s="2852"/>
      <c r="D209" s="2852"/>
      <c r="E209" s="2852"/>
      <c r="F209" s="2852"/>
      <c r="G209" s="2852"/>
      <c r="H209" s="2852"/>
      <c r="I209" s="2853"/>
      <c r="J209" s="2853"/>
      <c r="K209" s="2853"/>
      <c r="L209" s="2853"/>
    </row>
    <row r="210" spans="1:12" ht="15.75" customHeight="1">
      <c r="A210" s="2852"/>
      <c r="B210" s="2852"/>
      <c r="C210" s="2852"/>
      <c r="D210" s="2852"/>
      <c r="E210" s="2852"/>
      <c r="F210" s="2852"/>
      <c r="G210" s="2852"/>
      <c r="H210" s="2852"/>
      <c r="I210" s="2853"/>
      <c r="J210" s="2853"/>
      <c r="K210" s="2853"/>
      <c r="L210" s="2853"/>
    </row>
    <row r="211" spans="1:12" ht="15.75" customHeight="1">
      <c r="A211" s="2852"/>
      <c r="B211" s="2852"/>
      <c r="C211" s="2852"/>
      <c r="D211" s="2852"/>
      <c r="E211" s="2852"/>
      <c r="F211" s="2852"/>
      <c r="G211" s="2852"/>
      <c r="H211" s="2852"/>
      <c r="I211" s="2853"/>
      <c r="J211" s="2853"/>
      <c r="K211" s="2853"/>
      <c r="L211" s="2853"/>
    </row>
    <row r="212" spans="1:12" ht="15.75" customHeight="1">
      <c r="A212" s="2852"/>
      <c r="B212" s="2852"/>
      <c r="C212" s="2852"/>
      <c r="D212" s="2852"/>
      <c r="E212" s="2852"/>
      <c r="F212" s="2852"/>
      <c r="G212" s="2852"/>
      <c r="H212" s="2852"/>
      <c r="I212" s="2853"/>
      <c r="J212" s="2853"/>
      <c r="K212" s="2853"/>
      <c r="L212" s="2853"/>
    </row>
    <row r="213" spans="1:12" ht="15.75" customHeight="1">
      <c r="A213" s="2852"/>
      <c r="B213" s="2852"/>
      <c r="C213" s="2852"/>
      <c r="D213" s="2852"/>
      <c r="E213" s="2852"/>
      <c r="F213" s="2852"/>
      <c r="G213" s="2852"/>
      <c r="H213" s="2852"/>
      <c r="I213" s="2853"/>
      <c r="J213" s="2853"/>
      <c r="K213" s="2853"/>
      <c r="L213" s="2853"/>
    </row>
    <row r="214" spans="1:12" ht="15.75" customHeight="1">
      <c r="A214" s="2852"/>
      <c r="B214" s="2852"/>
      <c r="C214" s="2852"/>
      <c r="D214" s="2852"/>
      <c r="E214" s="2852"/>
      <c r="F214" s="2852"/>
      <c r="G214" s="2852"/>
      <c r="H214" s="2852"/>
      <c r="I214" s="2853"/>
      <c r="J214" s="2853"/>
      <c r="K214" s="2853"/>
      <c r="L214" s="2853"/>
    </row>
    <row r="215" spans="1:12" ht="15.75" customHeight="1">
      <c r="A215" s="2852"/>
      <c r="B215" s="2852"/>
      <c r="C215" s="2852"/>
      <c r="D215" s="2852"/>
      <c r="E215" s="2852"/>
      <c r="F215" s="2852"/>
      <c r="G215" s="2852"/>
      <c r="H215" s="2852"/>
      <c r="I215" s="2853"/>
      <c r="J215" s="2853"/>
      <c r="K215" s="2853"/>
      <c r="L215" s="2853"/>
    </row>
    <row r="216" spans="1:12" ht="15.75" customHeight="1">
      <c r="A216" s="2852"/>
      <c r="B216" s="2852"/>
      <c r="C216" s="2852"/>
      <c r="D216" s="2852"/>
      <c r="E216" s="2852"/>
      <c r="F216" s="2852"/>
      <c r="G216" s="2852"/>
      <c r="H216" s="2852"/>
      <c r="I216" s="2853"/>
      <c r="J216" s="2853"/>
      <c r="K216" s="2853"/>
      <c r="L216" s="2853"/>
    </row>
    <row r="217" spans="1:12" ht="15.75" customHeight="1">
      <c r="A217" s="2852"/>
      <c r="B217" s="2852"/>
      <c r="C217" s="2852"/>
      <c r="D217" s="2852"/>
      <c r="E217" s="2852"/>
      <c r="F217" s="2852"/>
      <c r="G217" s="2852"/>
      <c r="H217" s="2852"/>
      <c r="I217" s="2853"/>
      <c r="J217" s="2853"/>
      <c r="K217" s="2853"/>
      <c r="L217" s="2853"/>
    </row>
    <row r="218" spans="1:12" ht="15.75" customHeight="1">
      <c r="A218" s="2852"/>
      <c r="B218" s="2852"/>
      <c r="C218" s="2852"/>
      <c r="D218" s="2852"/>
      <c r="E218" s="2852"/>
      <c r="F218" s="2852"/>
      <c r="G218" s="2852"/>
      <c r="H218" s="2852"/>
      <c r="I218" s="2853"/>
      <c r="J218" s="2853"/>
      <c r="K218" s="2853"/>
      <c r="L218" s="2853"/>
    </row>
    <row r="219" spans="1:12" ht="15.75" customHeight="1">
      <c r="A219" s="2852"/>
      <c r="B219" s="2852"/>
      <c r="C219" s="2852"/>
      <c r="D219" s="2852"/>
      <c r="E219" s="2852"/>
      <c r="F219" s="2852"/>
      <c r="G219" s="2852"/>
      <c r="H219" s="2852"/>
      <c r="I219" s="2853"/>
      <c r="J219" s="2853"/>
      <c r="K219" s="2853"/>
      <c r="L219" s="2853"/>
    </row>
    <row r="220" spans="1:12" ht="15.75" customHeight="1">
      <c r="A220" s="2852"/>
      <c r="B220" s="2852"/>
      <c r="C220" s="2852"/>
      <c r="D220" s="2852"/>
      <c r="E220" s="2852"/>
      <c r="F220" s="2852"/>
      <c r="G220" s="2852"/>
      <c r="H220" s="2852"/>
      <c r="I220" s="2853"/>
      <c r="J220" s="2853"/>
      <c r="K220" s="2853"/>
      <c r="L220" s="2853"/>
    </row>
    <row r="221" spans="1:12" ht="15.75" customHeight="1">
      <c r="A221" s="2852"/>
      <c r="B221" s="2852"/>
      <c r="C221" s="2852"/>
      <c r="D221" s="2852"/>
      <c r="E221" s="2852"/>
      <c r="F221" s="2852"/>
      <c r="G221" s="2852"/>
      <c r="H221" s="2852"/>
      <c r="I221" s="2853"/>
      <c r="J221" s="2853"/>
      <c r="K221" s="2853"/>
      <c r="L221" s="2853"/>
    </row>
    <row r="222" spans="1:12" ht="15.75" customHeight="1">
      <c r="A222" s="2852"/>
      <c r="B222" s="2852"/>
      <c r="C222" s="2852"/>
      <c r="D222" s="2852"/>
      <c r="E222" s="2852"/>
      <c r="F222" s="2852"/>
      <c r="G222" s="2852"/>
      <c r="H222" s="2852"/>
      <c r="I222" s="2853"/>
      <c r="J222" s="2853"/>
      <c r="K222" s="2853"/>
      <c r="L222" s="2853"/>
    </row>
    <row r="223" spans="1:12" ht="15.75" customHeight="1">
      <c r="A223" s="2852"/>
      <c r="B223" s="2852"/>
      <c r="C223" s="2852"/>
      <c r="D223" s="2852"/>
      <c r="E223" s="2852"/>
      <c r="F223" s="2852"/>
      <c r="G223" s="2852"/>
      <c r="H223" s="2852"/>
      <c r="I223" s="2853"/>
      <c r="J223" s="2853"/>
      <c r="K223" s="2853"/>
      <c r="L223" s="2853"/>
    </row>
    <row r="224" spans="1:12" ht="15.75" customHeight="1">
      <c r="A224" s="2852"/>
      <c r="B224" s="2852"/>
      <c r="C224" s="2852"/>
      <c r="D224" s="2852"/>
      <c r="E224" s="2852"/>
      <c r="F224" s="2852"/>
      <c r="G224" s="2852"/>
      <c r="H224" s="2852"/>
      <c r="I224" s="2853"/>
      <c r="J224" s="2853"/>
      <c r="K224" s="2853"/>
      <c r="L224" s="2853"/>
    </row>
    <row r="225" spans="1:12" ht="15.75" customHeight="1">
      <c r="A225" s="2852"/>
      <c r="B225" s="2852"/>
      <c r="C225" s="2852"/>
      <c r="D225" s="2852"/>
      <c r="E225" s="2852"/>
      <c r="F225" s="2852"/>
      <c r="G225" s="2852"/>
      <c r="H225" s="2852"/>
      <c r="I225" s="2853"/>
      <c r="J225" s="2853"/>
      <c r="K225" s="2853"/>
      <c r="L225" s="2853"/>
    </row>
    <row r="226" spans="1:12" ht="15.75" customHeight="1">
      <c r="A226" s="2852"/>
      <c r="B226" s="2852"/>
      <c r="C226" s="2852"/>
      <c r="D226" s="2852"/>
      <c r="E226" s="2852"/>
      <c r="F226" s="2852"/>
      <c r="G226" s="2852"/>
      <c r="H226" s="2852"/>
      <c r="I226" s="2853"/>
      <c r="J226" s="2853"/>
      <c r="K226" s="2853"/>
      <c r="L226" s="2853"/>
    </row>
    <row r="227" spans="1:12" ht="15.75" customHeight="1">
      <c r="A227" s="2852"/>
      <c r="B227" s="2852"/>
      <c r="C227" s="2852"/>
      <c r="D227" s="2852"/>
      <c r="E227" s="2852"/>
      <c r="F227" s="2852"/>
      <c r="G227" s="2852"/>
      <c r="H227" s="2852"/>
      <c r="I227" s="2853"/>
      <c r="J227" s="2853"/>
      <c r="K227" s="2853"/>
      <c r="L227" s="2853"/>
    </row>
    <row r="228" spans="1:12" ht="15.75" customHeight="1">
      <c r="A228" s="2852"/>
      <c r="B228" s="2852"/>
      <c r="C228" s="2852"/>
      <c r="D228" s="2852"/>
      <c r="E228" s="2852"/>
      <c r="F228" s="2852"/>
      <c r="G228" s="2852"/>
      <c r="H228" s="2852"/>
      <c r="I228" s="2853"/>
      <c r="J228" s="2853"/>
      <c r="K228" s="2853"/>
      <c r="L228" s="2853"/>
    </row>
    <row r="229" spans="1:12" ht="15.75" customHeight="1">
      <c r="A229" s="2852"/>
      <c r="B229" s="2852"/>
      <c r="C229" s="2852"/>
      <c r="D229" s="2852"/>
      <c r="E229" s="2852"/>
      <c r="F229" s="2852"/>
      <c r="G229" s="2852"/>
      <c r="H229" s="2852"/>
      <c r="I229" s="2853"/>
      <c r="J229" s="2853"/>
      <c r="K229" s="2853"/>
      <c r="L229" s="2853"/>
    </row>
    <row r="230" spans="1:12" ht="15.75" customHeight="1">
      <c r="A230" s="2852"/>
      <c r="B230" s="2852"/>
      <c r="C230" s="2852"/>
      <c r="D230" s="2852"/>
      <c r="E230" s="2852"/>
      <c r="F230" s="2852"/>
      <c r="G230" s="2852"/>
      <c r="H230" s="2852"/>
      <c r="I230" s="2853"/>
      <c r="J230" s="2853"/>
      <c r="K230" s="2853"/>
      <c r="L230" s="2853"/>
    </row>
    <row r="231" spans="1:12" ht="15.75" customHeight="1">
      <c r="A231" s="2852"/>
      <c r="B231" s="2852"/>
      <c r="C231" s="2852"/>
      <c r="D231" s="2852"/>
      <c r="E231" s="2852"/>
      <c r="F231" s="2852"/>
      <c r="G231" s="2852"/>
      <c r="H231" s="2852"/>
      <c r="I231" s="2853"/>
      <c r="J231" s="2853"/>
      <c r="K231" s="2853"/>
      <c r="L231" s="2853"/>
    </row>
    <row r="232" spans="1:12" ht="15.75" customHeight="1">
      <c r="A232" s="2852"/>
      <c r="B232" s="2852"/>
      <c r="C232" s="2852"/>
      <c r="D232" s="2852"/>
      <c r="E232" s="2852"/>
      <c r="F232" s="2852"/>
      <c r="G232" s="2852"/>
      <c r="H232" s="2852"/>
      <c r="I232" s="2853"/>
      <c r="J232" s="2853"/>
      <c r="K232" s="2853"/>
      <c r="L232" s="2853"/>
    </row>
    <row r="233" spans="1:12" ht="15.75" customHeight="1">
      <c r="A233" s="2852"/>
      <c r="B233" s="2852"/>
      <c r="C233" s="2852"/>
      <c r="D233" s="2852"/>
      <c r="E233" s="2852"/>
      <c r="F233" s="2852"/>
      <c r="G233" s="2852"/>
      <c r="H233" s="2852"/>
      <c r="I233" s="2853"/>
      <c r="J233" s="2853"/>
      <c r="K233" s="2853"/>
      <c r="L233" s="2853"/>
    </row>
    <row r="234" spans="1:12" ht="15.75" customHeight="1">
      <c r="A234" s="2852"/>
      <c r="B234" s="2852"/>
      <c r="C234" s="2852"/>
      <c r="D234" s="2852"/>
      <c r="E234" s="2852"/>
      <c r="F234" s="2852"/>
      <c r="G234" s="2852"/>
      <c r="H234" s="2852"/>
      <c r="I234" s="2853"/>
      <c r="J234" s="2853"/>
      <c r="K234" s="2853"/>
      <c r="L234" s="2853"/>
    </row>
    <row r="235" spans="1:12" ht="15.75" customHeight="1">
      <c r="A235" s="2852"/>
      <c r="B235" s="2852"/>
      <c r="C235" s="2852"/>
      <c r="D235" s="2852"/>
      <c r="E235" s="2852"/>
      <c r="F235" s="2852"/>
      <c r="G235" s="2852"/>
      <c r="H235" s="2852"/>
      <c r="I235" s="2853"/>
      <c r="J235" s="2853"/>
      <c r="K235" s="2853"/>
      <c r="L235" s="2853"/>
    </row>
    <row r="236" spans="1:12" ht="15.75" customHeight="1">
      <c r="A236" s="2852"/>
      <c r="B236" s="2852"/>
      <c r="C236" s="2852"/>
      <c r="D236" s="2852"/>
      <c r="E236" s="2852"/>
      <c r="F236" s="2852"/>
      <c r="G236" s="2852"/>
      <c r="H236" s="2852"/>
      <c r="I236" s="2853"/>
      <c r="J236" s="2853"/>
      <c r="K236" s="2853"/>
      <c r="L236" s="2853"/>
    </row>
    <row r="237" spans="1:12" ht="15.75" customHeight="1">
      <c r="A237" s="2852"/>
      <c r="B237" s="2852"/>
      <c r="C237" s="2852"/>
      <c r="D237" s="2852"/>
      <c r="E237" s="2852"/>
      <c r="F237" s="2852"/>
      <c r="G237" s="2852"/>
      <c r="H237" s="2852"/>
      <c r="I237" s="2853"/>
      <c r="J237" s="2853"/>
      <c r="K237" s="2853"/>
      <c r="L237" s="2853"/>
    </row>
    <row r="238" spans="1:12" ht="15.75" customHeight="1">
      <c r="A238" s="2852"/>
      <c r="B238" s="2852"/>
      <c r="C238" s="2852"/>
      <c r="D238" s="2852"/>
      <c r="E238" s="2852"/>
      <c r="F238" s="2852"/>
      <c r="G238" s="2852"/>
      <c r="H238" s="2852"/>
      <c r="I238" s="2853"/>
      <c r="J238" s="2853"/>
      <c r="K238" s="2853"/>
      <c r="L238" s="2853"/>
    </row>
    <row r="239" spans="1:12" ht="15.75" customHeight="1">
      <c r="A239" s="2852"/>
      <c r="B239" s="2852"/>
      <c r="C239" s="2852"/>
      <c r="D239" s="2852"/>
      <c r="E239" s="2852"/>
      <c r="F239" s="2852"/>
      <c r="G239" s="2852"/>
      <c r="H239" s="2852"/>
      <c r="I239" s="2853"/>
      <c r="J239" s="2853"/>
      <c r="K239" s="2853"/>
      <c r="L239" s="2853"/>
    </row>
    <row r="240" spans="1:12" ht="15.75" customHeight="1">
      <c r="A240" s="2852"/>
      <c r="B240" s="2852"/>
      <c r="C240" s="2852"/>
      <c r="D240" s="2852"/>
      <c r="E240" s="2852"/>
      <c r="F240" s="2852"/>
      <c r="G240" s="2852"/>
      <c r="H240" s="2852"/>
      <c r="I240" s="2853"/>
      <c r="J240" s="2853"/>
      <c r="K240" s="2853"/>
      <c r="L240" s="2853"/>
    </row>
    <row r="241" spans="1:12" ht="15.75" customHeight="1">
      <c r="A241" s="2852"/>
      <c r="B241" s="2852"/>
      <c r="C241" s="2852"/>
      <c r="D241" s="2852"/>
      <c r="E241" s="2852"/>
      <c r="F241" s="2852"/>
      <c r="G241" s="2852"/>
      <c r="H241" s="2852"/>
      <c r="I241" s="2853"/>
      <c r="J241" s="2853"/>
      <c r="K241" s="2853"/>
      <c r="L241" s="2853"/>
    </row>
    <row r="242" spans="1:12" ht="15.75" customHeight="1">
      <c r="A242" s="2852"/>
      <c r="B242" s="2852"/>
      <c r="C242" s="2852"/>
      <c r="D242" s="2852"/>
      <c r="E242" s="2852"/>
      <c r="F242" s="2852"/>
      <c r="G242" s="2852"/>
      <c r="H242" s="2852"/>
      <c r="I242" s="2853"/>
      <c r="J242" s="2853"/>
      <c r="K242" s="2853"/>
      <c r="L242" s="2853"/>
    </row>
    <row r="243" spans="1:12" ht="15.75" customHeight="1">
      <c r="A243" s="2852"/>
      <c r="B243" s="2852"/>
      <c r="C243" s="2852"/>
      <c r="D243" s="2852"/>
      <c r="E243" s="2852"/>
      <c r="F243" s="2852"/>
      <c r="G243" s="2852"/>
      <c r="H243" s="2852"/>
      <c r="I243" s="2853"/>
      <c r="J243" s="2853"/>
      <c r="K243" s="2853"/>
      <c r="L243" s="2853"/>
    </row>
    <row r="244" spans="1:12" ht="15.75" customHeight="1">
      <c r="A244" s="2852"/>
      <c r="B244" s="2852"/>
      <c r="C244" s="2852"/>
      <c r="D244" s="2852"/>
      <c r="E244" s="2852"/>
      <c r="F244" s="2852"/>
      <c r="G244" s="2852"/>
      <c r="H244" s="2852"/>
      <c r="I244" s="2853"/>
      <c r="J244" s="2853"/>
      <c r="K244" s="2853"/>
      <c r="L244" s="2853"/>
    </row>
    <row r="245" spans="1:12" ht="15.75" customHeight="1">
      <c r="A245" s="2852"/>
      <c r="B245" s="2852"/>
      <c r="C245" s="2852"/>
      <c r="D245" s="2852"/>
      <c r="E245" s="2852"/>
      <c r="F245" s="2852"/>
      <c r="G245" s="2852"/>
      <c r="H245" s="2852"/>
      <c r="I245" s="2853"/>
      <c r="J245" s="2853"/>
      <c r="K245" s="2853"/>
      <c r="L245" s="2853"/>
    </row>
    <row r="246" spans="1:12" ht="15.75" customHeight="1">
      <c r="A246" s="2852"/>
      <c r="B246" s="2852"/>
      <c r="C246" s="2852"/>
      <c r="D246" s="2852"/>
      <c r="E246" s="2852"/>
      <c r="F246" s="2852"/>
      <c r="G246" s="2852"/>
      <c r="H246" s="2852"/>
      <c r="I246" s="2853"/>
      <c r="J246" s="2853"/>
      <c r="K246" s="2853"/>
      <c r="L246" s="2853"/>
    </row>
    <row r="247" spans="1:12" ht="15.75" customHeight="1">
      <c r="A247" s="2852"/>
      <c r="B247" s="2852"/>
      <c r="C247" s="2852"/>
      <c r="D247" s="2852"/>
      <c r="E247" s="2852"/>
      <c r="F247" s="2852"/>
      <c r="G247" s="2852"/>
      <c r="H247" s="2852"/>
      <c r="I247" s="2853"/>
      <c r="J247" s="2853"/>
      <c r="K247" s="2853"/>
      <c r="L247" s="2853"/>
    </row>
    <row r="248" spans="1:12" ht="15.75" customHeight="1">
      <c r="A248" s="2852"/>
      <c r="B248" s="2852"/>
      <c r="C248" s="2852"/>
      <c r="D248" s="2852"/>
      <c r="E248" s="2852"/>
      <c r="F248" s="2852"/>
      <c r="G248" s="2852"/>
      <c r="H248" s="2852"/>
      <c r="I248" s="2853"/>
      <c r="J248" s="2853"/>
      <c r="K248" s="2853"/>
      <c r="L248" s="2853"/>
    </row>
    <row r="249" spans="1:12" ht="15.75" customHeight="1">
      <c r="A249" s="2852"/>
      <c r="B249" s="2852"/>
      <c r="C249" s="2852"/>
      <c r="D249" s="2852"/>
      <c r="E249" s="2852"/>
      <c r="F249" s="2852"/>
      <c r="G249" s="2852"/>
      <c r="H249" s="2852"/>
      <c r="I249" s="2853"/>
      <c r="J249" s="2853"/>
      <c r="K249" s="2853"/>
      <c r="L249" s="2853"/>
    </row>
    <row r="250" spans="1:12" ht="15.75" customHeight="1">
      <c r="A250" s="2852"/>
      <c r="B250" s="2852"/>
      <c r="C250" s="2852"/>
      <c r="D250" s="2852"/>
      <c r="E250" s="2852"/>
      <c r="F250" s="2852"/>
      <c r="G250" s="2852"/>
      <c r="H250" s="2852"/>
      <c r="I250" s="2853"/>
      <c r="J250" s="2853"/>
      <c r="K250" s="2853"/>
      <c r="L250" s="2853"/>
    </row>
    <row r="251" spans="1:12" ht="15.75" customHeight="1">
      <c r="A251" s="2852"/>
      <c r="B251" s="2852"/>
      <c r="C251" s="2852"/>
      <c r="D251" s="2852"/>
      <c r="E251" s="2852"/>
      <c r="F251" s="2852"/>
      <c r="G251" s="2852"/>
      <c r="H251" s="2852"/>
      <c r="I251" s="2853"/>
      <c r="J251" s="2853"/>
      <c r="K251" s="2853"/>
      <c r="L251" s="2853"/>
    </row>
    <row r="252" spans="1:12" ht="15.75" customHeight="1">
      <c r="A252" s="2852"/>
      <c r="B252" s="2852"/>
      <c r="C252" s="2852"/>
      <c r="D252" s="2852"/>
      <c r="E252" s="2852"/>
      <c r="F252" s="2852"/>
      <c r="G252" s="2852"/>
      <c r="H252" s="2852"/>
      <c r="I252" s="2853"/>
      <c r="J252" s="2853"/>
      <c r="K252" s="2853"/>
      <c r="L252" s="2853"/>
    </row>
    <row r="253" spans="1:12" ht="15.75" customHeight="1">
      <c r="A253" s="2852"/>
      <c r="B253" s="2852"/>
      <c r="C253" s="2852"/>
      <c r="D253" s="2852"/>
      <c r="E253" s="2852"/>
      <c r="F253" s="2852"/>
      <c r="G253" s="2852"/>
      <c r="H253" s="2852"/>
      <c r="I253" s="2853"/>
      <c r="J253" s="2853"/>
      <c r="K253" s="2853"/>
      <c r="L253" s="2853"/>
    </row>
    <row r="254" spans="1:12" ht="15.75" customHeight="1">
      <c r="A254" s="2852"/>
      <c r="B254" s="2852"/>
      <c r="C254" s="2852"/>
      <c r="D254" s="2852"/>
      <c r="E254" s="2852"/>
      <c r="F254" s="2852"/>
      <c r="G254" s="2852"/>
      <c r="H254" s="2852"/>
      <c r="I254" s="2853"/>
      <c r="J254" s="2853"/>
      <c r="K254" s="2853"/>
      <c r="L254" s="2853"/>
    </row>
    <row r="255" spans="1:12" ht="15.75" customHeight="1">
      <c r="A255" s="2852"/>
      <c r="B255" s="2852"/>
      <c r="C255" s="2852"/>
      <c r="D255" s="2852"/>
      <c r="E255" s="2852"/>
      <c r="F255" s="2852"/>
      <c r="G255" s="2852"/>
      <c r="H255" s="2852"/>
      <c r="I255" s="2853"/>
      <c r="J255" s="2853"/>
      <c r="K255" s="2853"/>
      <c r="L255" s="2853"/>
    </row>
    <row r="256" spans="1:12" ht="15.75" customHeight="1">
      <c r="A256" s="2852"/>
      <c r="B256" s="2852"/>
      <c r="C256" s="2852"/>
      <c r="D256" s="2852"/>
      <c r="E256" s="2852"/>
      <c r="F256" s="2852"/>
      <c r="G256" s="2852"/>
      <c r="H256" s="2852"/>
      <c r="I256" s="2853"/>
      <c r="J256" s="2853"/>
      <c r="K256" s="2853"/>
      <c r="L256" s="2853"/>
    </row>
    <row r="257" spans="1:12" ht="15.75" customHeight="1">
      <c r="A257" s="2852"/>
      <c r="B257" s="2852"/>
      <c r="C257" s="2852"/>
      <c r="D257" s="2852"/>
      <c r="E257" s="2852"/>
      <c r="F257" s="2852"/>
      <c r="G257" s="2852"/>
      <c r="H257" s="2852"/>
      <c r="I257" s="2853"/>
      <c r="J257" s="2853"/>
      <c r="K257" s="2853"/>
      <c r="L257" s="2853"/>
    </row>
    <row r="258" spans="1:12" ht="15.75" customHeight="1">
      <c r="A258" s="2852"/>
      <c r="B258" s="2852"/>
      <c r="C258" s="2852"/>
      <c r="D258" s="2852"/>
      <c r="E258" s="2852"/>
      <c r="F258" s="2852"/>
      <c r="G258" s="2852"/>
      <c r="H258" s="2852"/>
      <c r="I258" s="2853"/>
      <c r="J258" s="2853"/>
      <c r="K258" s="2853"/>
      <c r="L258" s="2853"/>
    </row>
    <row r="259" spans="1:12" ht="15.75" customHeight="1">
      <c r="A259" s="2852"/>
      <c r="B259" s="2852"/>
      <c r="C259" s="2852"/>
      <c r="D259" s="2852"/>
      <c r="E259" s="2852"/>
      <c r="F259" s="2852"/>
      <c r="G259" s="2852"/>
      <c r="H259" s="2852"/>
      <c r="I259" s="2853"/>
      <c r="J259" s="2853"/>
      <c r="K259" s="2853"/>
      <c r="L259" s="2853"/>
    </row>
    <row r="260" spans="1:12" ht="15.75" customHeight="1">
      <c r="A260" s="2852"/>
      <c r="B260" s="2852"/>
      <c r="C260" s="2852"/>
      <c r="D260" s="2852"/>
      <c r="E260" s="2852"/>
      <c r="F260" s="2852"/>
      <c r="G260" s="2852"/>
      <c r="H260" s="2852"/>
      <c r="I260" s="2853"/>
      <c r="J260" s="2853"/>
      <c r="K260" s="2853"/>
      <c r="L260" s="2853"/>
    </row>
    <row r="261" spans="1:12" ht="15.75" customHeight="1">
      <c r="A261" s="2852"/>
      <c r="B261" s="2852"/>
      <c r="C261" s="2852"/>
      <c r="D261" s="2852"/>
      <c r="E261" s="2852"/>
      <c r="F261" s="2852"/>
      <c r="G261" s="2852"/>
      <c r="H261" s="2852"/>
      <c r="I261" s="2853"/>
      <c r="J261" s="2853"/>
      <c r="K261" s="2853"/>
      <c r="L261" s="2853"/>
    </row>
    <row r="262" spans="1:12" ht="15.75" customHeight="1">
      <c r="A262" s="2852"/>
      <c r="B262" s="2852"/>
      <c r="C262" s="2852"/>
      <c r="D262" s="2852"/>
      <c r="E262" s="2852"/>
      <c r="F262" s="2852"/>
      <c r="G262" s="2852"/>
      <c r="H262" s="2852"/>
      <c r="I262" s="2853"/>
      <c r="J262" s="2853"/>
      <c r="K262" s="2853"/>
      <c r="L262" s="2853"/>
    </row>
    <row r="263" spans="1:12" ht="15.75" customHeight="1">
      <c r="A263" s="2852"/>
      <c r="B263" s="2852"/>
      <c r="C263" s="2852"/>
      <c r="D263" s="2852"/>
      <c r="E263" s="2852"/>
      <c r="F263" s="2852"/>
      <c r="G263" s="2852"/>
      <c r="H263" s="2852"/>
      <c r="I263" s="2853"/>
      <c r="J263" s="2853"/>
      <c r="K263" s="2853"/>
      <c r="L263" s="2853"/>
    </row>
    <row r="264" spans="1:12" ht="15.75" customHeight="1">
      <c r="A264" s="2852"/>
      <c r="B264" s="2852"/>
      <c r="C264" s="2852"/>
      <c r="D264" s="2852"/>
      <c r="E264" s="2852"/>
      <c r="F264" s="2852"/>
      <c r="G264" s="2852"/>
      <c r="H264" s="2852"/>
      <c r="I264" s="2853"/>
      <c r="J264" s="2853"/>
      <c r="K264" s="2853"/>
      <c r="L264" s="2853"/>
    </row>
    <row r="265" spans="1:12" ht="15.75" customHeight="1">
      <c r="A265" s="2852"/>
      <c r="B265" s="2852"/>
      <c r="C265" s="2852"/>
      <c r="D265" s="2852"/>
      <c r="E265" s="2852"/>
      <c r="F265" s="2852"/>
      <c r="G265" s="2852"/>
      <c r="H265" s="2852"/>
      <c r="I265" s="2853"/>
      <c r="J265" s="2853"/>
      <c r="K265" s="2853"/>
      <c r="L265" s="2853"/>
    </row>
    <row r="266" spans="1:12" ht="15.75" customHeight="1">
      <c r="A266" s="2852"/>
      <c r="B266" s="2852"/>
      <c r="C266" s="2852"/>
      <c r="D266" s="2852"/>
      <c r="E266" s="2852"/>
      <c r="F266" s="2852"/>
      <c r="G266" s="2852"/>
      <c r="H266" s="2852"/>
      <c r="I266" s="2853"/>
      <c r="J266" s="2853"/>
      <c r="K266" s="2853"/>
      <c r="L266" s="2853"/>
    </row>
    <row r="267" spans="1:12" ht="15.75" customHeight="1">
      <c r="A267" s="2852"/>
      <c r="B267" s="2852"/>
      <c r="C267" s="2852"/>
      <c r="D267" s="2852"/>
      <c r="E267" s="2852"/>
      <c r="F267" s="2852"/>
      <c r="G267" s="2852"/>
      <c r="H267" s="2852"/>
      <c r="I267" s="2853"/>
      <c r="J267" s="2853"/>
      <c r="K267" s="2853"/>
      <c r="L267" s="2853"/>
    </row>
    <row r="268" spans="1:12" ht="15.75" customHeight="1">
      <c r="A268" s="2852"/>
      <c r="B268" s="2852"/>
      <c r="C268" s="2852"/>
      <c r="D268" s="2852"/>
      <c r="E268" s="2852"/>
      <c r="F268" s="2852"/>
      <c r="G268" s="2852"/>
      <c r="H268" s="2852"/>
      <c r="I268" s="2853"/>
      <c r="J268" s="2853"/>
      <c r="K268" s="2853"/>
      <c r="L268" s="2853"/>
    </row>
    <row r="269" spans="1:12" ht="15.75" customHeight="1">
      <c r="A269" s="2852"/>
      <c r="B269" s="2852"/>
      <c r="C269" s="2852"/>
      <c r="D269" s="2852"/>
      <c r="E269" s="2852"/>
      <c r="F269" s="2852"/>
      <c r="G269" s="2852"/>
      <c r="H269" s="2852"/>
      <c r="I269" s="2853"/>
      <c r="J269" s="2853"/>
      <c r="K269" s="2853"/>
      <c r="L269" s="2853"/>
    </row>
    <row r="270" spans="1:12" ht="15.75" customHeight="1">
      <c r="A270" s="2852"/>
      <c r="B270" s="2852"/>
      <c r="C270" s="2852"/>
      <c r="D270" s="2852"/>
      <c r="E270" s="2852"/>
      <c r="F270" s="2852"/>
      <c r="G270" s="2852"/>
      <c r="H270" s="2852"/>
      <c r="I270" s="2853"/>
      <c r="J270" s="2853"/>
      <c r="K270" s="2853"/>
      <c r="L270" s="2853"/>
    </row>
    <row r="271" spans="1:12" ht="15.75" customHeight="1">
      <c r="A271" s="2852"/>
      <c r="B271" s="2852"/>
      <c r="C271" s="2852"/>
      <c r="D271" s="2852"/>
      <c r="E271" s="2852"/>
      <c r="F271" s="2852"/>
      <c r="G271" s="2852"/>
      <c r="H271" s="2852"/>
      <c r="I271" s="2853"/>
      <c r="J271" s="2853"/>
      <c r="K271" s="2853"/>
      <c r="L271" s="2853"/>
    </row>
    <row r="272" spans="1:12" ht="15.75" customHeight="1">
      <c r="A272" s="2852"/>
      <c r="B272" s="2852"/>
      <c r="C272" s="2852"/>
      <c r="D272" s="2852"/>
      <c r="E272" s="2852"/>
      <c r="F272" s="2852"/>
      <c r="G272" s="2852"/>
      <c r="H272" s="2852"/>
      <c r="I272" s="2853"/>
      <c r="J272" s="2853"/>
      <c r="K272" s="2853"/>
      <c r="L272" s="2853"/>
    </row>
    <row r="273" spans="1:12" ht="15.75" customHeight="1">
      <c r="A273" s="2852"/>
      <c r="B273" s="2852"/>
      <c r="C273" s="2852"/>
      <c r="D273" s="2852"/>
      <c r="E273" s="2852"/>
      <c r="F273" s="2852"/>
      <c r="G273" s="2852"/>
      <c r="H273" s="2852"/>
      <c r="I273" s="2853"/>
      <c r="J273" s="2853"/>
      <c r="K273" s="2853"/>
      <c r="L273" s="2853"/>
    </row>
    <row r="274" spans="1:12" ht="15.75" customHeight="1">
      <c r="A274" s="2852"/>
      <c r="B274" s="2852"/>
      <c r="C274" s="2852"/>
      <c r="D274" s="2852"/>
      <c r="E274" s="2852"/>
      <c r="F274" s="2852"/>
      <c r="G274" s="2852"/>
      <c r="H274" s="2852"/>
      <c r="I274" s="2853"/>
      <c r="J274" s="2853"/>
      <c r="K274" s="2853"/>
      <c r="L274" s="2853"/>
    </row>
    <row r="275" spans="1:12" ht="15.75" customHeight="1">
      <c r="A275" s="2852"/>
      <c r="B275" s="2852"/>
      <c r="C275" s="2852"/>
      <c r="D275" s="2852"/>
      <c r="E275" s="2852"/>
      <c r="F275" s="2852"/>
      <c r="G275" s="2852"/>
      <c r="H275" s="2852"/>
      <c r="I275" s="2853"/>
      <c r="J275" s="2853"/>
      <c r="K275" s="2853"/>
      <c r="L275" s="2853"/>
    </row>
    <row r="276" spans="1:12" ht="15.75" customHeight="1">
      <c r="A276" s="2852"/>
      <c r="B276" s="2852"/>
      <c r="C276" s="2852"/>
      <c r="D276" s="2852"/>
      <c r="E276" s="2852"/>
      <c r="F276" s="2852"/>
      <c r="G276" s="2852"/>
      <c r="H276" s="2852"/>
      <c r="I276" s="2853"/>
      <c r="J276" s="2853"/>
      <c r="K276" s="2853"/>
      <c r="L276" s="2853"/>
    </row>
    <row r="277" spans="1:12" ht="15.75" customHeight="1">
      <c r="A277" s="2852"/>
      <c r="B277" s="2852"/>
      <c r="C277" s="2852"/>
      <c r="D277" s="2852"/>
      <c r="E277" s="2852"/>
      <c r="F277" s="2852"/>
      <c r="G277" s="2852"/>
      <c r="H277" s="2852"/>
      <c r="I277" s="2853"/>
      <c r="J277" s="2853"/>
      <c r="K277" s="2853"/>
      <c r="L277" s="2853"/>
    </row>
    <row r="278" spans="1:12" ht="15.75" customHeight="1">
      <c r="A278" s="2852"/>
      <c r="B278" s="2852"/>
      <c r="C278" s="2852"/>
      <c r="D278" s="2852"/>
      <c r="E278" s="2852"/>
      <c r="F278" s="2852"/>
      <c r="G278" s="2852"/>
      <c r="H278" s="2852"/>
      <c r="I278" s="2853"/>
      <c r="J278" s="2853"/>
      <c r="K278" s="2853"/>
      <c r="L278" s="2853"/>
    </row>
    <row r="279" spans="1:12" ht="15.75" customHeight="1">
      <c r="A279" s="2852"/>
      <c r="B279" s="2852"/>
      <c r="C279" s="2852"/>
      <c r="D279" s="2852"/>
      <c r="E279" s="2852"/>
      <c r="F279" s="2852"/>
      <c r="G279" s="2852"/>
      <c r="H279" s="2852"/>
      <c r="I279" s="2853"/>
      <c r="J279" s="2853"/>
      <c r="K279" s="2853"/>
      <c r="L279" s="2853"/>
    </row>
    <row r="280" spans="1:12" ht="15.75" customHeight="1">
      <c r="A280" s="2852"/>
      <c r="B280" s="2852"/>
      <c r="C280" s="2852"/>
      <c r="D280" s="2852"/>
      <c r="E280" s="2852"/>
      <c r="F280" s="2852"/>
      <c r="G280" s="2852"/>
      <c r="H280" s="2852"/>
      <c r="I280" s="2853"/>
      <c r="J280" s="2853"/>
      <c r="K280" s="2853"/>
      <c r="L280" s="2853"/>
    </row>
    <row r="281" spans="1:12" ht="15.75" customHeight="1">
      <c r="A281" s="2852"/>
      <c r="B281" s="2852"/>
      <c r="C281" s="2852"/>
      <c r="D281" s="2852"/>
      <c r="E281" s="2852"/>
      <c r="F281" s="2852"/>
      <c r="G281" s="2852"/>
      <c r="H281" s="2852"/>
      <c r="I281" s="2853"/>
      <c r="J281" s="2853"/>
      <c r="K281" s="2853"/>
      <c r="L281" s="2853"/>
    </row>
    <row r="282" spans="1:12" ht="15.75" customHeight="1">
      <c r="A282" s="2852"/>
      <c r="B282" s="2852"/>
      <c r="C282" s="2852"/>
      <c r="D282" s="2852"/>
      <c r="E282" s="2852"/>
      <c r="F282" s="2852"/>
      <c r="G282" s="2852"/>
      <c r="H282" s="2852"/>
      <c r="I282" s="2853"/>
      <c r="J282" s="2853"/>
      <c r="K282" s="2853"/>
      <c r="L282" s="2853"/>
    </row>
    <row r="283" spans="1:12" ht="15.75" customHeight="1">
      <c r="A283" s="2852"/>
      <c r="B283" s="2852"/>
      <c r="C283" s="2852"/>
      <c r="D283" s="2852"/>
      <c r="E283" s="2852"/>
      <c r="F283" s="2852"/>
      <c r="G283" s="2852"/>
      <c r="H283" s="2852"/>
      <c r="I283" s="2853"/>
      <c r="J283" s="2853"/>
      <c r="K283" s="2853"/>
      <c r="L283" s="2853"/>
    </row>
    <row r="284" spans="1:12" ht="15.75" customHeight="1">
      <c r="A284" s="2852"/>
      <c r="B284" s="2852"/>
      <c r="C284" s="2852"/>
      <c r="D284" s="2852"/>
      <c r="E284" s="2852"/>
      <c r="F284" s="2852"/>
      <c r="G284" s="2852"/>
      <c r="H284" s="2852"/>
      <c r="I284" s="2853"/>
      <c r="J284" s="2853"/>
      <c r="K284" s="2853"/>
      <c r="L284" s="2853"/>
    </row>
    <row r="285" spans="1:12" ht="15.75" customHeight="1">
      <c r="A285" s="2852"/>
      <c r="B285" s="2852"/>
      <c r="C285" s="2852"/>
      <c r="D285" s="2852"/>
      <c r="E285" s="2852"/>
      <c r="F285" s="2852"/>
      <c r="G285" s="2852"/>
      <c r="H285" s="2852"/>
      <c r="I285" s="2853"/>
      <c r="J285" s="2853"/>
      <c r="K285" s="2853"/>
      <c r="L285" s="2853"/>
    </row>
    <row r="286" spans="1:12" ht="15.75" customHeight="1">
      <c r="A286" s="2852"/>
      <c r="B286" s="2852"/>
      <c r="C286" s="2852"/>
      <c r="D286" s="2852"/>
      <c r="E286" s="2852"/>
      <c r="F286" s="2852"/>
      <c r="G286" s="2852"/>
      <c r="H286" s="2852"/>
      <c r="I286" s="2853"/>
      <c r="J286" s="2853"/>
      <c r="K286" s="2853"/>
      <c r="L286" s="2853"/>
    </row>
    <row r="287" spans="1:12" ht="15.75" customHeight="1">
      <c r="A287" s="2852"/>
      <c r="B287" s="2852"/>
      <c r="C287" s="2852"/>
      <c r="D287" s="2852"/>
      <c r="E287" s="2852"/>
      <c r="F287" s="2852"/>
      <c r="G287" s="2852"/>
      <c r="H287" s="2852"/>
      <c r="I287" s="2853"/>
      <c r="J287" s="2853"/>
      <c r="K287" s="2853"/>
      <c r="L287" s="2853"/>
    </row>
    <row r="288" spans="1:12" ht="15.75" customHeight="1">
      <c r="A288" s="2852"/>
      <c r="B288" s="2852"/>
      <c r="C288" s="2852"/>
      <c r="D288" s="2852"/>
      <c r="E288" s="2852"/>
      <c r="F288" s="2852"/>
      <c r="G288" s="2852"/>
      <c r="H288" s="2852"/>
      <c r="I288" s="2853"/>
      <c r="J288" s="2853"/>
      <c r="K288" s="2853"/>
      <c r="L288" s="2853"/>
    </row>
    <row r="289" spans="1:12" ht="15.75" customHeight="1">
      <c r="A289" s="2852"/>
      <c r="B289" s="2852"/>
      <c r="C289" s="2852"/>
      <c r="D289" s="2852"/>
      <c r="E289" s="2852"/>
      <c r="F289" s="2852"/>
      <c r="G289" s="2852"/>
      <c r="H289" s="2852"/>
      <c r="I289" s="2853"/>
      <c r="J289" s="2853"/>
      <c r="K289" s="2853"/>
      <c r="L289" s="2853"/>
    </row>
    <row r="290" spans="1:12" ht="15.75" customHeight="1">
      <c r="A290" s="2852"/>
      <c r="B290" s="2852"/>
      <c r="C290" s="2852"/>
      <c r="D290" s="2852"/>
      <c r="E290" s="2852"/>
      <c r="F290" s="2852"/>
      <c r="G290" s="2852"/>
      <c r="H290" s="2852"/>
      <c r="I290" s="2853"/>
      <c r="J290" s="2853"/>
      <c r="K290" s="2853"/>
      <c r="L290" s="2853"/>
    </row>
    <row r="291" spans="1:12" ht="15.75" customHeight="1">
      <c r="A291" s="2852"/>
      <c r="B291" s="2852"/>
      <c r="C291" s="2852"/>
      <c r="D291" s="2852"/>
      <c r="E291" s="2852"/>
      <c r="F291" s="2852"/>
      <c r="G291" s="2852"/>
      <c r="H291" s="2852"/>
      <c r="I291" s="2853"/>
      <c r="J291" s="2853"/>
      <c r="K291" s="2853"/>
      <c r="L291" s="2853"/>
    </row>
    <row r="292" spans="1:12" ht="15.75" customHeight="1">
      <c r="A292" s="2852"/>
      <c r="B292" s="2852"/>
      <c r="C292" s="2852"/>
      <c r="D292" s="2852"/>
      <c r="E292" s="2852"/>
      <c r="F292" s="2852"/>
      <c r="G292" s="2852"/>
      <c r="H292" s="2852"/>
      <c r="I292" s="2853"/>
      <c r="J292" s="2853"/>
      <c r="K292" s="2853"/>
      <c r="L292" s="2853"/>
    </row>
    <row r="293" spans="1:12" ht="15.75" customHeight="1">
      <c r="A293" s="2852"/>
      <c r="B293" s="2852"/>
      <c r="C293" s="2852"/>
      <c r="D293" s="2852"/>
      <c r="E293" s="2852"/>
      <c r="F293" s="2852"/>
      <c r="G293" s="2852"/>
      <c r="H293" s="2852"/>
      <c r="I293" s="2853"/>
      <c r="J293" s="2853"/>
      <c r="K293" s="2853"/>
      <c r="L293" s="2853"/>
    </row>
    <row r="294" spans="1:12" ht="15.75" customHeight="1">
      <c r="A294" s="2852"/>
      <c r="B294" s="2852"/>
      <c r="C294" s="2852"/>
      <c r="D294" s="2852"/>
      <c r="E294" s="2852"/>
      <c r="F294" s="2852"/>
      <c r="G294" s="2852"/>
      <c r="H294" s="2852"/>
      <c r="I294" s="2853"/>
      <c r="J294" s="2853"/>
      <c r="K294" s="2853"/>
      <c r="L294" s="2853"/>
    </row>
    <row r="295" spans="1:12" ht="15.75" customHeight="1">
      <c r="A295" s="2852"/>
      <c r="B295" s="2852"/>
      <c r="C295" s="2852"/>
      <c r="D295" s="2852"/>
      <c r="E295" s="2852"/>
      <c r="F295" s="2852"/>
      <c r="G295" s="2852"/>
      <c r="H295" s="2852"/>
      <c r="I295" s="2853"/>
      <c r="J295" s="2853"/>
      <c r="K295" s="2853"/>
      <c r="L295" s="2853"/>
    </row>
    <row r="296" spans="1:12" ht="15.75" customHeight="1">
      <c r="A296" s="2852"/>
      <c r="B296" s="2852"/>
      <c r="C296" s="2852"/>
      <c r="D296" s="2852"/>
      <c r="E296" s="2852"/>
      <c r="F296" s="2852"/>
      <c r="G296" s="2852"/>
      <c r="H296" s="2852"/>
      <c r="I296" s="2853"/>
      <c r="J296" s="2853"/>
      <c r="K296" s="2853"/>
      <c r="L296" s="2853"/>
    </row>
    <row r="297" spans="1:12" ht="15.75" customHeight="1">
      <c r="A297" s="2852"/>
      <c r="B297" s="2852"/>
      <c r="C297" s="2852"/>
      <c r="D297" s="2852"/>
      <c r="E297" s="2852"/>
      <c r="F297" s="2852"/>
      <c r="G297" s="2852"/>
      <c r="H297" s="2852"/>
      <c r="I297" s="2853"/>
      <c r="J297" s="2853"/>
      <c r="K297" s="2853"/>
      <c r="L297" s="2853"/>
    </row>
    <row r="298" spans="1:12" ht="15.75" customHeight="1">
      <c r="A298" s="2852"/>
      <c r="B298" s="2852"/>
      <c r="C298" s="2852"/>
      <c r="D298" s="2852"/>
      <c r="E298" s="2852"/>
      <c r="F298" s="2852"/>
      <c r="G298" s="2852"/>
      <c r="H298" s="2852"/>
      <c r="I298" s="2853"/>
      <c r="J298" s="2853"/>
      <c r="K298" s="2853"/>
      <c r="L298" s="2853"/>
    </row>
    <row r="299" spans="1:12" ht="15.75" customHeight="1">
      <c r="A299" s="2852"/>
      <c r="B299" s="2852"/>
      <c r="C299" s="2852"/>
      <c r="D299" s="2852"/>
      <c r="E299" s="2852"/>
      <c r="F299" s="2852"/>
      <c r="G299" s="2852"/>
      <c r="H299" s="2852"/>
      <c r="I299" s="2853"/>
      <c r="J299" s="2853"/>
      <c r="K299" s="2853"/>
      <c r="L299" s="2853"/>
    </row>
    <row r="300" spans="1:12" ht="15.75" customHeight="1">
      <c r="A300" s="2852"/>
      <c r="B300" s="2852"/>
      <c r="C300" s="2852"/>
      <c r="D300" s="2852"/>
      <c r="E300" s="2852"/>
      <c r="F300" s="2852"/>
      <c r="G300" s="2852"/>
      <c r="H300" s="2852"/>
      <c r="I300" s="2853"/>
      <c r="J300" s="2853"/>
      <c r="K300" s="2853"/>
      <c r="L300" s="2853"/>
    </row>
    <row r="301" spans="1:12" ht="15.75" customHeight="1">
      <c r="A301" s="2852"/>
      <c r="B301" s="2852"/>
      <c r="C301" s="2852"/>
      <c r="D301" s="2852"/>
      <c r="E301" s="2852"/>
      <c r="F301" s="2852"/>
      <c r="G301" s="2852"/>
      <c r="H301" s="2852"/>
      <c r="I301" s="2853"/>
      <c r="J301" s="2853"/>
      <c r="K301" s="2853"/>
      <c r="L301" s="2853"/>
    </row>
    <row r="302" spans="1:12" ht="15.75" customHeight="1">
      <c r="A302" s="2852"/>
      <c r="B302" s="2852"/>
      <c r="C302" s="2852"/>
      <c r="D302" s="2852"/>
      <c r="E302" s="2852"/>
      <c r="F302" s="2852"/>
      <c r="G302" s="2852"/>
      <c r="H302" s="2852"/>
      <c r="I302" s="2853"/>
      <c r="J302" s="2853"/>
      <c r="K302" s="2853"/>
      <c r="L302" s="2853"/>
    </row>
    <row r="303" spans="1:12" ht="15.75" customHeight="1">
      <c r="A303" s="2852"/>
      <c r="B303" s="2852"/>
      <c r="C303" s="2852"/>
      <c r="D303" s="2852"/>
      <c r="E303" s="2852"/>
      <c r="F303" s="2852"/>
      <c r="G303" s="2852"/>
      <c r="H303" s="2852"/>
      <c r="I303" s="2853"/>
      <c r="J303" s="2853"/>
      <c r="K303" s="2853"/>
      <c r="L303" s="2853"/>
    </row>
    <row r="304" spans="1:12" ht="15.75" customHeight="1">
      <c r="A304" s="2852"/>
      <c r="B304" s="2852"/>
      <c r="C304" s="2852"/>
      <c r="D304" s="2852"/>
      <c r="E304" s="2852"/>
      <c r="F304" s="2852"/>
      <c r="G304" s="2852"/>
      <c r="H304" s="2852"/>
      <c r="I304" s="2853"/>
      <c r="J304" s="2853"/>
      <c r="K304" s="2853"/>
      <c r="L304" s="2853"/>
    </row>
    <row r="305" spans="1:12" ht="15.75" customHeight="1">
      <c r="A305" s="2852"/>
      <c r="B305" s="2852"/>
      <c r="C305" s="2852"/>
      <c r="D305" s="2852"/>
      <c r="E305" s="2852"/>
      <c r="F305" s="2852"/>
      <c r="G305" s="2852"/>
      <c r="H305" s="2852"/>
      <c r="I305" s="2853"/>
      <c r="J305" s="2853"/>
      <c r="K305" s="2853"/>
      <c r="L305" s="2853"/>
    </row>
    <row r="306" spans="1:12" ht="15.75" customHeight="1">
      <c r="A306" s="2852"/>
      <c r="B306" s="2852"/>
      <c r="C306" s="2852"/>
      <c r="D306" s="2852"/>
      <c r="E306" s="2852"/>
      <c r="F306" s="2852"/>
      <c r="G306" s="2852"/>
      <c r="H306" s="2852"/>
      <c r="I306" s="2853"/>
      <c r="J306" s="2853"/>
      <c r="K306" s="2853"/>
      <c r="L306" s="2853"/>
    </row>
    <row r="307" spans="1:12" ht="15.75" customHeight="1">
      <c r="A307" s="2852"/>
      <c r="B307" s="2852"/>
      <c r="C307" s="2852"/>
      <c r="D307" s="2852"/>
      <c r="E307" s="2852"/>
      <c r="F307" s="2852"/>
      <c r="G307" s="2852"/>
      <c r="H307" s="2852"/>
      <c r="I307" s="2853"/>
      <c r="J307" s="2853"/>
      <c r="K307" s="2853"/>
      <c r="L307" s="2853"/>
    </row>
    <row r="308" spans="1:12" ht="15.75" customHeight="1">
      <c r="A308" s="2852"/>
      <c r="B308" s="2852"/>
      <c r="C308" s="2852"/>
      <c r="D308" s="2852"/>
      <c r="E308" s="2852"/>
      <c r="F308" s="2852"/>
      <c r="G308" s="2852"/>
      <c r="H308" s="2852"/>
      <c r="I308" s="2853"/>
      <c r="J308" s="2853"/>
      <c r="K308" s="2853"/>
      <c r="L308" s="2853"/>
    </row>
    <row r="309" spans="1:12" ht="15.75" customHeight="1">
      <c r="A309" s="2852"/>
      <c r="B309" s="2852"/>
      <c r="C309" s="2852"/>
      <c r="D309" s="2852"/>
      <c r="E309" s="2852"/>
      <c r="F309" s="2852"/>
      <c r="G309" s="2852"/>
      <c r="H309" s="2852"/>
      <c r="I309" s="2853"/>
      <c r="J309" s="2853"/>
      <c r="K309" s="2853"/>
      <c r="L309" s="2853"/>
    </row>
    <row r="310" spans="1:12" ht="15.75" customHeight="1">
      <c r="A310" s="2852"/>
      <c r="B310" s="2852"/>
      <c r="C310" s="2852"/>
      <c r="D310" s="2852"/>
      <c r="E310" s="2852"/>
      <c r="F310" s="2852"/>
      <c r="G310" s="2852"/>
      <c r="H310" s="2852"/>
      <c r="I310" s="2853"/>
      <c r="J310" s="2853"/>
      <c r="K310" s="2853"/>
      <c r="L310" s="2853"/>
    </row>
    <row r="311" spans="1:12" ht="15.75" customHeight="1">
      <c r="A311" s="2852"/>
      <c r="B311" s="2852"/>
      <c r="C311" s="2852"/>
      <c r="D311" s="2852"/>
      <c r="E311" s="2852"/>
      <c r="F311" s="2852"/>
      <c r="G311" s="2852"/>
      <c r="H311" s="2852"/>
      <c r="I311" s="2853"/>
      <c r="J311" s="2853"/>
      <c r="K311" s="2853"/>
      <c r="L311" s="2853"/>
    </row>
    <row r="312" spans="1:12" ht="15.75" customHeight="1">
      <c r="A312" s="2852"/>
      <c r="B312" s="2852"/>
      <c r="C312" s="2852"/>
      <c r="D312" s="2852"/>
      <c r="E312" s="2852"/>
      <c r="F312" s="2852"/>
      <c r="G312" s="2852"/>
      <c r="H312" s="2852"/>
      <c r="I312" s="2853"/>
      <c r="J312" s="2853"/>
      <c r="K312" s="2853"/>
      <c r="L312" s="2853"/>
    </row>
    <row r="313" spans="1:12" ht="15.75" customHeight="1">
      <c r="A313" s="2852"/>
      <c r="B313" s="2852"/>
      <c r="C313" s="2852"/>
      <c r="D313" s="2852"/>
      <c r="E313" s="2852"/>
      <c r="F313" s="2852"/>
      <c r="G313" s="2852"/>
      <c r="H313" s="2852"/>
      <c r="I313" s="2853"/>
      <c r="J313" s="2853"/>
      <c r="K313" s="2853"/>
      <c r="L313" s="2853"/>
    </row>
    <row r="314" spans="1:12" ht="15.75" customHeight="1">
      <c r="A314" s="2852"/>
      <c r="B314" s="2852"/>
      <c r="C314" s="2852"/>
      <c r="D314" s="2852"/>
      <c r="E314" s="2852"/>
      <c r="F314" s="2852"/>
      <c r="G314" s="2852"/>
      <c r="H314" s="2852"/>
      <c r="I314" s="2853"/>
      <c r="J314" s="2853"/>
      <c r="K314" s="2853"/>
      <c r="L314" s="2853"/>
    </row>
    <row r="315" spans="1:12" ht="15.75" customHeight="1">
      <c r="A315" s="2852"/>
      <c r="B315" s="2852"/>
      <c r="C315" s="2852"/>
      <c r="D315" s="2852"/>
      <c r="E315" s="2852"/>
      <c r="F315" s="2852"/>
      <c r="G315" s="2852"/>
      <c r="H315" s="2852"/>
      <c r="I315" s="2853"/>
      <c r="J315" s="2853"/>
      <c r="K315" s="2853"/>
      <c r="L315" s="2853"/>
    </row>
    <row r="316" spans="1:12" ht="15.75" customHeight="1">
      <c r="A316" s="2852"/>
      <c r="B316" s="2852"/>
      <c r="C316" s="2852"/>
      <c r="D316" s="2852"/>
      <c r="E316" s="2852"/>
      <c r="F316" s="2852"/>
      <c r="G316" s="2852"/>
      <c r="H316" s="2852"/>
      <c r="I316" s="2853"/>
      <c r="J316" s="2853"/>
      <c r="K316" s="2853"/>
      <c r="L316" s="2853"/>
    </row>
    <row r="317" spans="1:12" ht="15.75" customHeight="1">
      <c r="A317" s="2852"/>
      <c r="B317" s="2852"/>
      <c r="C317" s="2852"/>
      <c r="D317" s="2852"/>
      <c r="E317" s="2852"/>
      <c r="F317" s="2852"/>
      <c r="G317" s="2852"/>
      <c r="H317" s="2852"/>
      <c r="I317" s="2853"/>
      <c r="J317" s="2853"/>
      <c r="K317" s="2853"/>
      <c r="L317" s="2853"/>
    </row>
    <row r="318" spans="1:12" ht="15.75" customHeight="1">
      <c r="A318" s="2852"/>
      <c r="B318" s="2852"/>
      <c r="C318" s="2852"/>
      <c r="D318" s="2852"/>
      <c r="E318" s="2852"/>
      <c r="F318" s="2852"/>
      <c r="G318" s="2852"/>
      <c r="H318" s="2852"/>
      <c r="I318" s="2853"/>
      <c r="J318" s="2853"/>
      <c r="K318" s="2853"/>
      <c r="L318" s="2853"/>
    </row>
    <row r="319" spans="1:12" ht="15.75" customHeight="1">
      <c r="A319" s="2852"/>
      <c r="B319" s="2852"/>
      <c r="C319" s="2852"/>
      <c r="D319" s="2852"/>
      <c r="E319" s="2852"/>
      <c r="F319" s="2852"/>
      <c r="G319" s="2852"/>
      <c r="H319" s="2852"/>
      <c r="I319" s="2853"/>
      <c r="J319" s="2853"/>
      <c r="K319" s="2853"/>
      <c r="L319" s="2853"/>
    </row>
    <row r="320" spans="1:12" ht="15.75" customHeight="1">
      <c r="A320" s="2852"/>
      <c r="B320" s="2852"/>
      <c r="C320" s="2852"/>
      <c r="D320" s="2852"/>
      <c r="E320" s="2852"/>
      <c r="F320" s="2852"/>
      <c r="G320" s="2852"/>
      <c r="H320" s="2852"/>
      <c r="I320" s="2853"/>
      <c r="J320" s="2853"/>
      <c r="K320" s="2853"/>
      <c r="L320" s="2853"/>
    </row>
    <row r="321" spans="1:12" ht="15.75" customHeight="1">
      <c r="A321" s="2852"/>
      <c r="B321" s="2852"/>
      <c r="C321" s="2852"/>
      <c r="D321" s="2852"/>
      <c r="E321" s="2852"/>
      <c r="F321" s="2852"/>
      <c r="G321" s="2852"/>
      <c r="H321" s="2852"/>
      <c r="I321" s="2853"/>
      <c r="J321" s="2853"/>
      <c r="K321" s="2853"/>
      <c r="L321" s="2853"/>
    </row>
    <row r="322" spans="1:12" ht="15.75" customHeight="1">
      <c r="A322" s="2852"/>
      <c r="B322" s="2852"/>
      <c r="C322" s="2852"/>
      <c r="D322" s="2852"/>
      <c r="E322" s="2852"/>
      <c r="F322" s="2852"/>
      <c r="G322" s="2852"/>
      <c r="H322" s="2852"/>
      <c r="I322" s="2853"/>
      <c r="J322" s="2853"/>
      <c r="K322" s="2853"/>
      <c r="L322" s="2853"/>
    </row>
    <row r="323" spans="1:12" ht="15.75" customHeight="1">
      <c r="A323" s="2852"/>
      <c r="B323" s="2852"/>
      <c r="C323" s="2852"/>
      <c r="D323" s="2852"/>
      <c r="E323" s="2852"/>
      <c r="F323" s="2852"/>
      <c r="G323" s="2852"/>
      <c r="H323" s="2852"/>
      <c r="I323" s="2853"/>
      <c r="J323" s="2853"/>
      <c r="K323" s="2853"/>
      <c r="L323" s="2853"/>
    </row>
    <row r="324" spans="1:12" ht="15.75" customHeight="1">
      <c r="A324" s="2852"/>
      <c r="B324" s="2852"/>
      <c r="C324" s="2852"/>
      <c r="D324" s="2852"/>
      <c r="E324" s="2852"/>
      <c r="F324" s="2852"/>
      <c r="G324" s="2852"/>
      <c r="H324" s="2852"/>
      <c r="I324" s="2853"/>
      <c r="J324" s="2853"/>
      <c r="K324" s="2853"/>
      <c r="L324" s="2853"/>
    </row>
    <row r="325" spans="1:12" ht="15.75" customHeight="1">
      <c r="A325" s="2852"/>
      <c r="B325" s="2852"/>
      <c r="C325" s="2852"/>
      <c r="D325" s="2852"/>
      <c r="E325" s="2852"/>
      <c r="F325" s="2852"/>
      <c r="G325" s="2852"/>
      <c r="H325" s="2852"/>
      <c r="I325" s="2853"/>
      <c r="J325" s="2853"/>
      <c r="K325" s="2853"/>
      <c r="L325" s="2853"/>
    </row>
    <row r="326" spans="1:12" ht="15.75" customHeight="1">
      <c r="A326" s="2852"/>
      <c r="B326" s="2852"/>
      <c r="C326" s="2852"/>
      <c r="D326" s="2852"/>
      <c r="E326" s="2852"/>
      <c r="F326" s="2852"/>
      <c r="G326" s="2852"/>
      <c r="H326" s="2852"/>
      <c r="I326" s="2853"/>
      <c r="J326" s="2853"/>
      <c r="K326" s="2853"/>
      <c r="L326" s="2853"/>
    </row>
    <row r="327" spans="1:12" ht="15.75" customHeight="1">
      <c r="A327" s="2852"/>
      <c r="B327" s="2852"/>
      <c r="C327" s="2852"/>
      <c r="D327" s="2852"/>
      <c r="E327" s="2852"/>
      <c r="F327" s="2852"/>
      <c r="G327" s="2852"/>
      <c r="H327" s="2852"/>
      <c r="I327" s="2853"/>
      <c r="J327" s="2853"/>
      <c r="K327" s="2853"/>
      <c r="L327" s="2853"/>
    </row>
    <row r="328" spans="1:12" ht="15.75" customHeight="1">
      <c r="A328" s="2852"/>
      <c r="B328" s="2852"/>
      <c r="C328" s="2852"/>
      <c r="D328" s="2852"/>
      <c r="E328" s="2852"/>
      <c r="F328" s="2852"/>
      <c r="G328" s="2852"/>
      <c r="H328" s="2852"/>
      <c r="I328" s="2853"/>
      <c r="J328" s="2853"/>
      <c r="K328" s="2853"/>
      <c r="L328" s="2853"/>
    </row>
    <row r="329" spans="1:12" ht="15.75" customHeight="1">
      <c r="A329" s="2852"/>
      <c r="B329" s="2852"/>
      <c r="C329" s="2852"/>
      <c r="D329" s="2852"/>
      <c r="E329" s="2852"/>
      <c r="F329" s="2852"/>
      <c r="G329" s="2852"/>
      <c r="H329" s="2852"/>
      <c r="I329" s="2853"/>
      <c r="J329" s="2853"/>
      <c r="K329" s="2853"/>
      <c r="L329" s="2853"/>
    </row>
    <row r="330" spans="1:12" ht="15.75" customHeight="1">
      <c r="A330" s="2852"/>
      <c r="B330" s="2852"/>
      <c r="C330" s="2852"/>
      <c r="D330" s="2852"/>
      <c r="E330" s="2852"/>
      <c r="F330" s="2852"/>
      <c r="G330" s="2852"/>
      <c r="H330" s="2852"/>
      <c r="I330" s="2853"/>
      <c r="J330" s="2853"/>
      <c r="K330" s="2853"/>
      <c r="L330" s="2853"/>
    </row>
    <row r="331" spans="1:12" ht="15.75" customHeight="1">
      <c r="A331" s="2852"/>
      <c r="B331" s="2852"/>
      <c r="C331" s="2852"/>
      <c r="D331" s="2852"/>
      <c r="E331" s="2852"/>
      <c r="F331" s="2852"/>
      <c r="G331" s="2852"/>
      <c r="H331" s="2852"/>
      <c r="I331" s="2853"/>
      <c r="J331" s="2853"/>
      <c r="K331" s="2853"/>
      <c r="L331" s="2853"/>
    </row>
    <row r="332" spans="1:12" ht="15.75" customHeight="1">
      <c r="A332" s="2852"/>
      <c r="B332" s="2852"/>
      <c r="C332" s="2852"/>
      <c r="D332" s="2852"/>
      <c r="E332" s="2852"/>
      <c r="F332" s="2852"/>
      <c r="G332" s="2852"/>
      <c r="H332" s="2852"/>
      <c r="I332" s="2853"/>
      <c r="J332" s="2853"/>
      <c r="K332" s="2853"/>
      <c r="L332" s="2853"/>
    </row>
    <row r="333" spans="1:12" ht="15.75" customHeight="1">
      <c r="A333" s="2852"/>
      <c r="B333" s="2852"/>
      <c r="C333" s="2852"/>
      <c r="D333" s="2852"/>
      <c r="E333" s="2852"/>
      <c r="F333" s="2852"/>
      <c r="G333" s="2852"/>
      <c r="H333" s="2852"/>
      <c r="I333" s="2853"/>
      <c r="J333" s="2853"/>
      <c r="K333" s="2853"/>
      <c r="L333" s="2853"/>
    </row>
    <row r="334" spans="1:12" ht="15.75" customHeight="1">
      <c r="A334" s="2852"/>
      <c r="B334" s="2852"/>
      <c r="C334" s="2852"/>
      <c r="D334" s="2852"/>
      <c r="E334" s="2852"/>
      <c r="F334" s="2852"/>
      <c r="G334" s="2852"/>
      <c r="H334" s="2852"/>
      <c r="I334" s="2853"/>
      <c r="J334" s="2853"/>
      <c r="K334" s="2853"/>
      <c r="L334" s="2853"/>
    </row>
    <row r="335" spans="1:12" ht="15.75" customHeight="1">
      <c r="A335" s="2852"/>
      <c r="B335" s="2852"/>
      <c r="C335" s="2852"/>
      <c r="D335" s="2852"/>
      <c r="E335" s="2852"/>
      <c r="F335" s="2852"/>
      <c r="G335" s="2852"/>
      <c r="H335" s="2852"/>
      <c r="I335" s="2853"/>
      <c r="J335" s="2853"/>
      <c r="K335" s="2853"/>
      <c r="L335" s="2853"/>
    </row>
    <row r="336" spans="1:12" ht="15.75" customHeight="1">
      <c r="A336" s="2852"/>
      <c r="B336" s="2852"/>
      <c r="C336" s="2852"/>
      <c r="D336" s="2852"/>
      <c r="E336" s="2852"/>
      <c r="F336" s="2852"/>
      <c r="G336" s="2852"/>
      <c r="H336" s="2852"/>
      <c r="I336" s="2853"/>
      <c r="J336" s="2853"/>
      <c r="K336" s="2853"/>
      <c r="L336" s="2853"/>
    </row>
    <row r="337" spans="1:12" ht="15.75" customHeight="1">
      <c r="A337" s="2852"/>
      <c r="B337" s="2852"/>
      <c r="C337" s="2852"/>
      <c r="D337" s="2852"/>
      <c r="E337" s="2852"/>
      <c r="F337" s="2852"/>
      <c r="G337" s="2852"/>
      <c r="H337" s="2852"/>
      <c r="I337" s="2853"/>
      <c r="J337" s="2853"/>
      <c r="K337" s="2853"/>
      <c r="L337" s="2853"/>
    </row>
    <row r="338" spans="1:12" ht="15.75" customHeight="1">
      <c r="A338" s="2852"/>
      <c r="B338" s="2852"/>
      <c r="C338" s="2852"/>
      <c r="D338" s="2852"/>
      <c r="E338" s="2852"/>
      <c r="F338" s="2852"/>
      <c r="G338" s="2852"/>
      <c r="H338" s="2852"/>
      <c r="I338" s="2853"/>
      <c r="J338" s="2853"/>
      <c r="K338" s="2853"/>
      <c r="L338" s="2853"/>
    </row>
    <row r="339" spans="1:12" ht="15.75" customHeight="1">
      <c r="A339" s="2852"/>
      <c r="B339" s="2852"/>
      <c r="C339" s="2852"/>
      <c r="D339" s="2852"/>
      <c r="E339" s="2852"/>
      <c r="F339" s="2852"/>
      <c r="G339" s="2852"/>
      <c r="H339" s="2852"/>
      <c r="I339" s="2853"/>
      <c r="J339" s="2853"/>
      <c r="K339" s="2853"/>
      <c r="L339" s="2853"/>
    </row>
    <row r="340" spans="1:12" ht="15.75" customHeight="1">
      <c r="A340" s="2852"/>
      <c r="B340" s="2852"/>
      <c r="C340" s="2852"/>
      <c r="D340" s="2852"/>
      <c r="E340" s="2852"/>
      <c r="F340" s="2852"/>
      <c r="G340" s="2852"/>
      <c r="H340" s="2852"/>
      <c r="I340" s="2853"/>
      <c r="J340" s="2853"/>
      <c r="K340" s="2853"/>
      <c r="L340" s="2853"/>
    </row>
    <row r="341" spans="1:12" ht="15.75" customHeight="1">
      <c r="A341" s="2852"/>
      <c r="B341" s="2852"/>
      <c r="C341" s="2852"/>
      <c r="D341" s="2852"/>
      <c r="E341" s="2852"/>
      <c r="F341" s="2852"/>
      <c r="G341" s="2852"/>
      <c r="H341" s="2852"/>
      <c r="I341" s="2853"/>
      <c r="J341" s="2853"/>
      <c r="K341" s="2853"/>
      <c r="L341" s="2853"/>
    </row>
    <row r="342" spans="1:12" ht="15.75" customHeight="1">
      <c r="A342" s="2852"/>
      <c r="B342" s="2852"/>
      <c r="C342" s="2852"/>
      <c r="D342" s="2852"/>
      <c r="E342" s="2852"/>
      <c r="F342" s="2852"/>
      <c r="G342" s="2852"/>
      <c r="H342" s="2852"/>
      <c r="I342" s="2853"/>
      <c r="J342" s="2853"/>
      <c r="K342" s="2853"/>
      <c r="L342" s="2853"/>
    </row>
    <row r="343" spans="1:12" ht="15.75" customHeight="1">
      <c r="A343" s="2852"/>
      <c r="B343" s="2852"/>
      <c r="C343" s="2852"/>
      <c r="D343" s="2852"/>
      <c r="E343" s="2852"/>
      <c r="F343" s="2852"/>
      <c r="G343" s="2852"/>
      <c r="H343" s="2852"/>
      <c r="I343" s="2853"/>
      <c r="J343" s="2853"/>
      <c r="K343" s="2853"/>
      <c r="L343" s="2853"/>
    </row>
    <row r="344" spans="1:12" ht="15.75" customHeight="1">
      <c r="A344" s="2852"/>
      <c r="B344" s="2852"/>
      <c r="C344" s="2852"/>
      <c r="D344" s="2852"/>
      <c r="E344" s="2852"/>
      <c r="F344" s="2852"/>
      <c r="G344" s="2852"/>
      <c r="H344" s="2852"/>
      <c r="I344" s="2853"/>
      <c r="J344" s="2853"/>
      <c r="K344" s="2853"/>
      <c r="L344" s="2853"/>
    </row>
    <row r="345" spans="1:12" ht="15.75" customHeight="1">
      <c r="A345" s="2852"/>
      <c r="B345" s="2852"/>
      <c r="C345" s="2852"/>
      <c r="D345" s="2852"/>
      <c r="E345" s="2852"/>
      <c r="F345" s="2852"/>
      <c r="G345" s="2852"/>
      <c r="H345" s="2852"/>
      <c r="I345" s="2853"/>
      <c r="J345" s="2853"/>
      <c r="K345" s="2853"/>
      <c r="L345" s="2853"/>
    </row>
    <row r="346" spans="1:12" ht="15.75" customHeight="1">
      <c r="A346" s="2852"/>
      <c r="B346" s="2852"/>
      <c r="C346" s="2852"/>
      <c r="D346" s="2852"/>
      <c r="E346" s="2852"/>
      <c r="F346" s="2852"/>
      <c r="G346" s="2852"/>
      <c r="H346" s="2852"/>
      <c r="I346" s="2853"/>
      <c r="J346" s="2853"/>
      <c r="K346" s="2853"/>
      <c r="L346" s="2853"/>
    </row>
    <row r="347" spans="1:12" ht="15.75" customHeight="1">
      <c r="A347" s="2852"/>
      <c r="B347" s="2852"/>
      <c r="C347" s="2852"/>
      <c r="D347" s="2852"/>
      <c r="E347" s="2852"/>
      <c r="F347" s="2852"/>
      <c r="G347" s="2852"/>
      <c r="H347" s="2852"/>
      <c r="I347" s="2853"/>
      <c r="J347" s="2853"/>
      <c r="K347" s="2853"/>
      <c r="L347" s="2853"/>
    </row>
    <row r="348" spans="1:12" ht="15.75" customHeight="1">
      <c r="A348" s="2852"/>
      <c r="B348" s="2852"/>
      <c r="C348" s="2852"/>
      <c r="D348" s="2852"/>
      <c r="E348" s="2852"/>
      <c r="F348" s="2852"/>
      <c r="G348" s="2852"/>
      <c r="H348" s="2852"/>
      <c r="I348" s="2853"/>
      <c r="J348" s="2853"/>
      <c r="K348" s="2853"/>
      <c r="L348" s="2853"/>
    </row>
    <row r="349" spans="1:12" ht="15.75" customHeight="1">
      <c r="A349" s="2852"/>
      <c r="B349" s="2852"/>
      <c r="C349" s="2852"/>
      <c r="D349" s="2852"/>
      <c r="E349" s="2852"/>
      <c r="F349" s="2852"/>
      <c r="G349" s="2852"/>
      <c r="H349" s="2852"/>
      <c r="I349" s="2853"/>
      <c r="J349" s="2853"/>
      <c r="K349" s="2853"/>
      <c r="L349" s="2853"/>
    </row>
    <row r="350" spans="1:12" ht="15.75" customHeight="1">
      <c r="A350" s="2852"/>
      <c r="B350" s="2852"/>
      <c r="C350" s="2852"/>
      <c r="D350" s="2852"/>
      <c r="E350" s="2852"/>
      <c r="F350" s="2852"/>
      <c r="G350" s="2852"/>
      <c r="H350" s="2852"/>
      <c r="I350" s="2853"/>
      <c r="J350" s="2853"/>
      <c r="K350" s="2853"/>
      <c r="L350" s="2853"/>
    </row>
    <row r="351" spans="1:12" ht="15.75" customHeight="1">
      <c r="A351" s="2852"/>
      <c r="B351" s="2852"/>
      <c r="C351" s="2852"/>
      <c r="D351" s="2852"/>
      <c r="E351" s="2852"/>
      <c r="F351" s="2852"/>
      <c r="G351" s="2852"/>
      <c r="H351" s="2852"/>
      <c r="I351" s="2853"/>
      <c r="J351" s="2853"/>
      <c r="K351" s="2853"/>
      <c r="L351" s="2853"/>
    </row>
    <row r="352" spans="1:12" ht="15.75" customHeight="1">
      <c r="A352" s="2852"/>
      <c r="B352" s="2852"/>
      <c r="C352" s="2852"/>
      <c r="D352" s="2852"/>
      <c r="E352" s="2852"/>
      <c r="F352" s="2852"/>
      <c r="G352" s="2852"/>
      <c r="H352" s="2852"/>
      <c r="I352" s="2853"/>
      <c r="J352" s="2853"/>
      <c r="K352" s="2853"/>
      <c r="L352" s="2853"/>
    </row>
    <row r="353" spans="1:12" ht="15.75" customHeight="1">
      <c r="A353" s="2852"/>
      <c r="B353" s="2852"/>
      <c r="C353" s="2852"/>
      <c r="D353" s="2852"/>
      <c r="E353" s="2852"/>
      <c r="F353" s="2852"/>
      <c r="G353" s="2852"/>
      <c r="H353" s="2852"/>
      <c r="I353" s="2853"/>
      <c r="J353" s="2853"/>
      <c r="K353" s="2853"/>
      <c r="L353" s="2853"/>
    </row>
    <row r="354" spans="1:12" ht="15.75" customHeight="1">
      <c r="A354" s="2852"/>
      <c r="B354" s="2852"/>
      <c r="C354" s="2852"/>
      <c r="D354" s="2852"/>
      <c r="E354" s="2852"/>
      <c r="F354" s="2852"/>
      <c r="G354" s="2852"/>
      <c r="H354" s="2852"/>
      <c r="I354" s="2853"/>
      <c r="J354" s="2853"/>
      <c r="K354" s="2853"/>
      <c r="L354" s="2853"/>
    </row>
    <row r="355" spans="1:12" ht="15.75" customHeight="1">
      <c r="A355" s="2852"/>
      <c r="B355" s="2852"/>
      <c r="C355" s="2852"/>
      <c r="D355" s="2852"/>
      <c r="E355" s="2852"/>
      <c r="F355" s="2852"/>
      <c r="G355" s="2852"/>
      <c r="H355" s="2852"/>
      <c r="I355" s="2853"/>
      <c r="J355" s="2853"/>
      <c r="K355" s="2853"/>
      <c r="L355" s="2853"/>
    </row>
    <row r="356" spans="1:12" ht="15.75" customHeight="1">
      <c r="A356" s="2852"/>
      <c r="B356" s="2852"/>
      <c r="C356" s="2852"/>
      <c r="D356" s="2852"/>
      <c r="E356" s="2852"/>
      <c r="F356" s="2852"/>
      <c r="G356" s="2852"/>
      <c r="H356" s="2852"/>
      <c r="I356" s="2853"/>
      <c r="J356" s="2853"/>
      <c r="K356" s="2853"/>
      <c r="L356" s="2853"/>
    </row>
    <row r="357" spans="1:12" ht="15.75" customHeight="1">
      <c r="A357" s="2852"/>
      <c r="B357" s="2852"/>
      <c r="C357" s="2852"/>
      <c r="D357" s="2852"/>
      <c r="E357" s="2852"/>
      <c r="F357" s="2852"/>
      <c r="G357" s="2852"/>
      <c r="H357" s="2852"/>
      <c r="I357" s="2853"/>
      <c r="J357" s="2853"/>
      <c r="K357" s="2853"/>
      <c r="L357" s="2853"/>
    </row>
    <row r="358" spans="1:12" ht="15.75" customHeight="1">
      <c r="A358" s="2852"/>
      <c r="B358" s="2852"/>
      <c r="C358" s="2852"/>
      <c r="D358" s="2852"/>
      <c r="E358" s="2852"/>
      <c r="F358" s="2852"/>
      <c r="G358" s="2852"/>
      <c r="H358" s="2852"/>
      <c r="I358" s="2853"/>
      <c r="J358" s="2853"/>
      <c r="K358" s="2853"/>
      <c r="L358" s="2853"/>
    </row>
    <row r="359" spans="1:12" ht="15.75" customHeight="1">
      <c r="A359" s="2852"/>
      <c r="B359" s="2852"/>
      <c r="C359" s="2852"/>
      <c r="D359" s="2852"/>
      <c r="E359" s="2852"/>
      <c r="F359" s="2852"/>
      <c r="G359" s="2852"/>
      <c r="H359" s="2852"/>
      <c r="I359" s="2853"/>
      <c r="J359" s="2853"/>
      <c r="K359" s="2853"/>
      <c r="L359" s="2853"/>
    </row>
    <row r="360" spans="1:12" ht="15.75" customHeight="1">
      <c r="A360" s="2852"/>
      <c r="B360" s="2852"/>
      <c r="C360" s="2852"/>
      <c r="D360" s="2852"/>
      <c r="E360" s="2852"/>
      <c r="F360" s="2852"/>
      <c r="G360" s="2852"/>
      <c r="H360" s="2852"/>
      <c r="I360" s="2853"/>
      <c r="J360" s="2853"/>
      <c r="K360" s="2853"/>
      <c r="L360" s="2853"/>
    </row>
    <row r="361" spans="1:12" ht="15.75" customHeight="1">
      <c r="A361" s="2852"/>
      <c r="B361" s="2852"/>
      <c r="C361" s="2852"/>
      <c r="D361" s="2852"/>
      <c r="E361" s="2852"/>
      <c r="F361" s="2852"/>
      <c r="G361" s="2852"/>
      <c r="H361" s="2852"/>
      <c r="I361" s="2853"/>
      <c r="J361" s="2853"/>
      <c r="K361" s="2853"/>
      <c r="L361" s="2853"/>
    </row>
    <row r="362" spans="1:12" ht="15.75" customHeight="1">
      <c r="A362" s="2852"/>
      <c r="B362" s="2852"/>
      <c r="C362" s="2852"/>
      <c r="D362" s="2852"/>
      <c r="E362" s="2852"/>
      <c r="F362" s="2852"/>
      <c r="G362" s="2852"/>
      <c r="H362" s="2852"/>
      <c r="I362" s="2853"/>
      <c r="J362" s="2853"/>
      <c r="K362" s="2853"/>
      <c r="L362" s="2853"/>
    </row>
    <row r="363" spans="1:12" ht="15.75" customHeight="1">
      <c r="A363" s="2852"/>
      <c r="B363" s="2852"/>
      <c r="C363" s="2852"/>
      <c r="D363" s="2852"/>
      <c r="E363" s="2852"/>
      <c r="F363" s="2852"/>
      <c r="G363" s="2852"/>
      <c r="H363" s="2852"/>
      <c r="I363" s="2853"/>
      <c r="J363" s="2853"/>
      <c r="K363" s="2853"/>
      <c r="L363" s="2853"/>
    </row>
    <row r="364" spans="1:12" ht="15.75" customHeight="1">
      <c r="A364" s="2852"/>
      <c r="B364" s="2852"/>
      <c r="C364" s="2852"/>
      <c r="D364" s="2852"/>
      <c r="E364" s="2852"/>
      <c r="F364" s="2852"/>
      <c r="G364" s="2852"/>
      <c r="H364" s="2852"/>
      <c r="I364" s="2853"/>
      <c r="J364" s="2853"/>
      <c r="K364" s="2853"/>
      <c r="L364" s="2853"/>
    </row>
    <row r="365" spans="1:12" ht="15.75" customHeight="1">
      <c r="A365" s="2852"/>
      <c r="B365" s="2852"/>
      <c r="C365" s="2852"/>
      <c r="D365" s="2852"/>
      <c r="E365" s="2852"/>
      <c r="F365" s="2852"/>
      <c r="G365" s="2852"/>
      <c r="H365" s="2852"/>
      <c r="I365" s="2853"/>
      <c r="J365" s="2853"/>
      <c r="K365" s="2853"/>
      <c r="L365" s="2853"/>
    </row>
    <row r="366" spans="1:12" ht="15.75" customHeight="1">
      <c r="A366" s="2852"/>
      <c r="B366" s="2852"/>
      <c r="C366" s="2852"/>
      <c r="D366" s="2852"/>
      <c r="E366" s="2852"/>
      <c r="F366" s="2852"/>
      <c r="G366" s="2852"/>
      <c r="H366" s="2852"/>
      <c r="I366" s="2853"/>
      <c r="J366" s="2853"/>
      <c r="K366" s="2853"/>
      <c r="L366" s="2853"/>
    </row>
    <row r="367" spans="1:12" ht="15.75" customHeight="1">
      <c r="A367" s="2852"/>
      <c r="B367" s="2852"/>
      <c r="C367" s="2852"/>
      <c r="D367" s="2852"/>
      <c r="E367" s="2852"/>
      <c r="F367" s="2852"/>
      <c r="G367" s="2852"/>
      <c r="H367" s="2852"/>
      <c r="I367" s="2853"/>
      <c r="J367" s="2853"/>
      <c r="K367" s="2853"/>
      <c r="L367" s="2853"/>
    </row>
    <row r="368" spans="1:12" ht="15.75" customHeight="1">
      <c r="A368" s="2852"/>
      <c r="B368" s="2852"/>
      <c r="C368" s="2852"/>
      <c r="D368" s="2852"/>
      <c r="E368" s="2852"/>
      <c r="F368" s="2852"/>
      <c r="G368" s="2852"/>
      <c r="H368" s="2852"/>
      <c r="I368" s="2853"/>
      <c r="J368" s="2853"/>
      <c r="K368" s="2853"/>
      <c r="L368" s="2853"/>
    </row>
    <row r="369" spans="1:12" ht="15.75" customHeight="1">
      <c r="A369" s="2852"/>
      <c r="B369" s="2852"/>
      <c r="C369" s="2852"/>
      <c r="D369" s="2852"/>
      <c r="E369" s="2852"/>
      <c r="F369" s="2852"/>
      <c r="G369" s="2852"/>
      <c r="H369" s="2852"/>
      <c r="I369" s="2853"/>
      <c r="J369" s="2853"/>
      <c r="K369" s="2853"/>
      <c r="L369" s="2853"/>
    </row>
    <row r="370" spans="1:12" ht="15.75" customHeight="1">
      <c r="A370" s="2852"/>
      <c r="B370" s="2852"/>
      <c r="C370" s="2852"/>
      <c r="D370" s="2852"/>
      <c r="E370" s="2852"/>
      <c r="F370" s="2852"/>
      <c r="G370" s="2852"/>
      <c r="H370" s="2852"/>
      <c r="I370" s="2853"/>
      <c r="J370" s="2853"/>
      <c r="K370" s="2853"/>
      <c r="L370" s="2853"/>
    </row>
    <row r="371" spans="1:12" ht="15.75" customHeight="1">
      <c r="A371" s="2852"/>
      <c r="B371" s="2852"/>
      <c r="C371" s="2852"/>
      <c r="D371" s="2852"/>
      <c r="E371" s="2852"/>
      <c r="F371" s="2852"/>
      <c r="G371" s="2852"/>
      <c r="H371" s="2852"/>
      <c r="I371" s="2853"/>
      <c r="J371" s="2853"/>
      <c r="K371" s="2853"/>
      <c r="L371" s="2853"/>
    </row>
    <row r="372" spans="1:12" ht="15.75" customHeight="1">
      <c r="A372" s="2852"/>
      <c r="B372" s="2852"/>
      <c r="C372" s="2852"/>
      <c r="D372" s="2852"/>
      <c r="E372" s="2852"/>
      <c r="F372" s="2852"/>
      <c r="G372" s="2852"/>
      <c r="H372" s="2852"/>
      <c r="I372" s="2853"/>
      <c r="J372" s="2853"/>
      <c r="K372" s="2853"/>
      <c r="L372" s="2853"/>
    </row>
    <row r="373" spans="1:12" ht="15.75" customHeight="1">
      <c r="A373" s="2852"/>
      <c r="B373" s="2852"/>
      <c r="C373" s="2852"/>
      <c r="D373" s="2852"/>
      <c r="E373" s="2852"/>
      <c r="F373" s="2852"/>
      <c r="G373" s="2852"/>
      <c r="H373" s="2852"/>
      <c r="I373" s="2853"/>
      <c r="J373" s="2853"/>
      <c r="K373" s="2853"/>
      <c r="L373" s="2853"/>
    </row>
    <row r="374" spans="1:12" ht="15.75" customHeight="1">
      <c r="A374" s="2852"/>
      <c r="B374" s="2852"/>
      <c r="C374" s="2852"/>
      <c r="D374" s="2852"/>
      <c r="E374" s="2852"/>
      <c r="F374" s="2852"/>
      <c r="G374" s="2852"/>
      <c r="H374" s="2852"/>
      <c r="I374" s="2853"/>
      <c r="J374" s="2853"/>
      <c r="K374" s="2853"/>
      <c r="L374" s="2853"/>
    </row>
    <row r="375" spans="1:12" ht="15.75" customHeight="1">
      <c r="A375" s="2852"/>
      <c r="B375" s="2852"/>
      <c r="C375" s="2852"/>
      <c r="D375" s="2852"/>
      <c r="E375" s="2852"/>
      <c r="F375" s="2852"/>
      <c r="G375" s="2852"/>
      <c r="H375" s="2852"/>
      <c r="I375" s="2853"/>
      <c r="J375" s="2853"/>
      <c r="K375" s="2853"/>
      <c r="L375" s="2853"/>
    </row>
    <row r="376" spans="1:12" ht="15.75" customHeight="1">
      <c r="A376" s="2852"/>
      <c r="B376" s="2852"/>
      <c r="C376" s="2852"/>
      <c r="D376" s="2852"/>
      <c r="E376" s="2852"/>
      <c r="F376" s="2852"/>
      <c r="G376" s="2852"/>
      <c r="H376" s="2852"/>
      <c r="I376" s="2853"/>
      <c r="J376" s="2853"/>
      <c r="K376" s="2853"/>
      <c r="L376" s="2853"/>
    </row>
    <row r="377" spans="1:12" ht="15.75" customHeight="1">
      <c r="A377" s="2852"/>
      <c r="B377" s="2852"/>
      <c r="C377" s="2852"/>
      <c r="D377" s="2852"/>
      <c r="E377" s="2852"/>
      <c r="F377" s="2852"/>
      <c r="G377" s="2852"/>
      <c r="H377" s="2852"/>
      <c r="I377" s="2853"/>
      <c r="J377" s="2853"/>
      <c r="K377" s="2853"/>
      <c r="L377" s="2853"/>
    </row>
    <row r="378" spans="1:12" ht="15.75" customHeight="1">
      <c r="A378" s="2852"/>
      <c r="B378" s="2852"/>
      <c r="C378" s="2852"/>
      <c r="D378" s="2852"/>
      <c r="E378" s="2852"/>
      <c r="F378" s="2852"/>
      <c r="G378" s="2852"/>
      <c r="H378" s="2852"/>
      <c r="I378" s="2853"/>
      <c r="J378" s="2853"/>
      <c r="K378" s="2853"/>
      <c r="L378" s="2853"/>
    </row>
    <row r="379" spans="1:12" ht="15.75" customHeight="1">
      <c r="A379" s="2852"/>
      <c r="B379" s="2852"/>
      <c r="C379" s="2852"/>
      <c r="D379" s="2852"/>
      <c r="E379" s="2852"/>
      <c r="F379" s="2852"/>
      <c r="G379" s="2852"/>
      <c r="H379" s="2852"/>
      <c r="I379" s="2853"/>
      <c r="J379" s="2853"/>
      <c r="K379" s="2853"/>
      <c r="L379" s="2853"/>
    </row>
    <row r="380" spans="1:12" ht="15.75" customHeight="1">
      <c r="A380" s="2852"/>
      <c r="B380" s="2852"/>
      <c r="C380" s="2852"/>
      <c r="D380" s="2852"/>
      <c r="E380" s="2852"/>
      <c r="F380" s="2852"/>
      <c r="G380" s="2852"/>
      <c r="H380" s="2852"/>
      <c r="I380" s="2853"/>
      <c r="J380" s="2853"/>
      <c r="K380" s="2853"/>
      <c r="L380" s="2853"/>
    </row>
    <row r="381" spans="1:12" ht="15.75" customHeight="1">
      <c r="A381" s="2852"/>
      <c r="B381" s="2852"/>
      <c r="C381" s="2852"/>
      <c r="D381" s="2852"/>
      <c r="E381" s="2852"/>
      <c r="F381" s="2852"/>
      <c r="G381" s="2852"/>
      <c r="H381" s="2852"/>
      <c r="I381" s="2853"/>
      <c r="J381" s="2853"/>
      <c r="K381" s="2853"/>
      <c r="L381" s="2853"/>
    </row>
    <row r="382" spans="1:12" ht="15.75" customHeight="1">
      <c r="A382" s="2852"/>
      <c r="B382" s="2852"/>
      <c r="C382" s="2852"/>
      <c r="D382" s="2852"/>
      <c r="E382" s="2852"/>
      <c r="F382" s="2852"/>
      <c r="G382" s="2852"/>
      <c r="H382" s="2852"/>
      <c r="I382" s="2853"/>
      <c r="J382" s="2853"/>
      <c r="K382" s="2853"/>
      <c r="L382" s="2853"/>
    </row>
    <row r="383" spans="1:12" ht="15.75" customHeight="1">
      <c r="A383" s="2852"/>
      <c r="B383" s="2852"/>
      <c r="C383" s="2852"/>
      <c r="D383" s="2852"/>
      <c r="E383" s="2852"/>
      <c r="F383" s="2852"/>
      <c r="G383" s="2852"/>
      <c r="H383" s="2852"/>
      <c r="I383" s="2853"/>
      <c r="J383" s="2853"/>
      <c r="K383" s="2853"/>
      <c r="L383" s="2853"/>
    </row>
    <row r="384" spans="1:12" ht="15.75" customHeight="1">
      <c r="A384" s="2852"/>
      <c r="B384" s="2852"/>
      <c r="C384" s="2852"/>
      <c r="D384" s="2852"/>
      <c r="E384" s="2852"/>
      <c r="F384" s="2852"/>
      <c r="G384" s="2852"/>
      <c r="H384" s="2852"/>
      <c r="I384" s="2853"/>
      <c r="J384" s="2853"/>
      <c r="K384" s="2853"/>
      <c r="L384" s="2853"/>
    </row>
    <row r="385" spans="1:12" ht="15.75" customHeight="1">
      <c r="A385" s="2852"/>
      <c r="B385" s="2852"/>
      <c r="C385" s="2852"/>
      <c r="D385" s="2852"/>
      <c r="E385" s="2852"/>
      <c r="F385" s="2852"/>
      <c r="G385" s="2852"/>
      <c r="H385" s="2852"/>
      <c r="I385" s="2853"/>
      <c r="J385" s="2853"/>
      <c r="K385" s="2853"/>
      <c r="L385" s="2853"/>
    </row>
    <row r="386" spans="1:12" ht="15.75" customHeight="1">
      <c r="A386" s="2852"/>
      <c r="B386" s="2852"/>
      <c r="C386" s="2852"/>
      <c r="D386" s="2852"/>
      <c r="E386" s="2852"/>
      <c r="F386" s="2852"/>
      <c r="G386" s="2852"/>
      <c r="H386" s="2852"/>
      <c r="I386" s="2853"/>
      <c r="J386" s="2853"/>
      <c r="K386" s="2853"/>
      <c r="L386" s="2853"/>
    </row>
    <row r="387" spans="1:12" ht="15.75" customHeight="1">
      <c r="A387" s="2852"/>
      <c r="B387" s="2852"/>
      <c r="C387" s="2852"/>
      <c r="D387" s="2852"/>
      <c r="E387" s="2852"/>
      <c r="F387" s="2852"/>
      <c r="G387" s="2852"/>
      <c r="H387" s="2852"/>
      <c r="I387" s="2853"/>
      <c r="J387" s="2853"/>
      <c r="K387" s="2853"/>
      <c r="L387" s="2853"/>
    </row>
    <row r="388" spans="1:12" ht="15.75" customHeight="1">
      <c r="A388" s="2852"/>
      <c r="B388" s="2852"/>
      <c r="C388" s="2852"/>
      <c r="D388" s="2852"/>
      <c r="E388" s="2852"/>
      <c r="F388" s="2852"/>
      <c r="G388" s="2852"/>
      <c r="H388" s="2852"/>
      <c r="I388" s="2853"/>
      <c r="J388" s="2853"/>
      <c r="K388" s="2853"/>
      <c r="L388" s="2853"/>
    </row>
    <row r="389" spans="1:12" ht="15.75" customHeight="1">
      <c r="A389" s="2852"/>
      <c r="B389" s="2852"/>
      <c r="C389" s="2852"/>
      <c r="D389" s="2852"/>
      <c r="E389" s="2852"/>
      <c r="F389" s="2852"/>
      <c r="G389" s="2852"/>
      <c r="H389" s="2852"/>
      <c r="I389" s="2853"/>
      <c r="J389" s="2853"/>
      <c r="K389" s="2853"/>
      <c r="L389" s="2853"/>
    </row>
    <row r="390" spans="1:12" ht="15.75" customHeight="1">
      <c r="A390" s="2852"/>
      <c r="B390" s="2852"/>
      <c r="C390" s="2852"/>
      <c r="D390" s="2852"/>
      <c r="E390" s="2852"/>
      <c r="F390" s="2852"/>
      <c r="G390" s="2852"/>
      <c r="H390" s="2852"/>
      <c r="I390" s="2853"/>
      <c r="J390" s="2853"/>
      <c r="K390" s="2853"/>
      <c r="L390" s="2853"/>
    </row>
    <row r="391" spans="1:12" ht="15.75" customHeight="1">
      <c r="A391" s="2852"/>
      <c r="B391" s="2852"/>
      <c r="C391" s="2852"/>
      <c r="D391" s="2852"/>
      <c r="E391" s="2852"/>
      <c r="F391" s="2852"/>
      <c r="G391" s="2852"/>
      <c r="H391" s="2852"/>
      <c r="I391" s="2853"/>
      <c r="J391" s="2853"/>
      <c r="K391" s="2853"/>
      <c r="L391" s="2853"/>
    </row>
    <row r="392" spans="1:12" ht="15.75" customHeight="1">
      <c r="A392" s="2852"/>
      <c r="B392" s="2852"/>
      <c r="C392" s="2852"/>
      <c r="D392" s="2852"/>
      <c r="E392" s="2852"/>
      <c r="F392" s="2852"/>
      <c r="G392" s="2852"/>
      <c r="H392" s="2852"/>
      <c r="I392" s="2853"/>
      <c r="J392" s="2853"/>
      <c r="K392" s="2853"/>
      <c r="L392" s="2853"/>
    </row>
    <row r="393" spans="1:12" ht="15.75" customHeight="1">
      <c r="A393" s="2852"/>
      <c r="B393" s="2852"/>
      <c r="C393" s="2852"/>
      <c r="D393" s="2852"/>
      <c r="E393" s="2852"/>
      <c r="F393" s="2852"/>
      <c r="G393" s="2852"/>
      <c r="H393" s="2852"/>
      <c r="I393" s="2853"/>
      <c r="J393" s="2853"/>
      <c r="K393" s="2853"/>
      <c r="L393" s="2853"/>
    </row>
    <row r="394" spans="1:12" ht="15.75" customHeight="1">
      <c r="A394" s="2852"/>
      <c r="B394" s="2852"/>
      <c r="C394" s="2852"/>
      <c r="D394" s="2852"/>
      <c r="E394" s="2852"/>
      <c r="F394" s="2852"/>
      <c r="G394" s="2852"/>
      <c r="H394" s="2852"/>
      <c r="I394" s="2853"/>
      <c r="J394" s="2853"/>
      <c r="K394" s="2853"/>
      <c r="L394" s="2853"/>
    </row>
    <row r="395" spans="1:12" ht="15.75" customHeight="1">
      <c r="A395" s="2852"/>
      <c r="B395" s="2852"/>
      <c r="C395" s="2852"/>
      <c r="D395" s="2852"/>
      <c r="E395" s="2852"/>
      <c r="F395" s="2852"/>
      <c r="G395" s="2852"/>
      <c r="H395" s="2852"/>
      <c r="I395" s="2853"/>
      <c r="J395" s="2853"/>
      <c r="K395" s="2853"/>
      <c r="L395" s="2853"/>
    </row>
    <row r="396" spans="1:12" ht="15.75" customHeight="1">
      <c r="A396" s="2852"/>
      <c r="B396" s="2852"/>
      <c r="C396" s="2852"/>
      <c r="D396" s="2852"/>
      <c r="E396" s="2852"/>
      <c r="F396" s="2852"/>
      <c r="G396" s="2852"/>
      <c r="H396" s="2852"/>
      <c r="I396" s="2853"/>
      <c r="J396" s="2853"/>
      <c r="K396" s="2853"/>
      <c r="L396" s="2853"/>
    </row>
    <row r="397" spans="1:12" ht="15.75" customHeight="1">
      <c r="A397" s="2852"/>
      <c r="B397" s="2852"/>
      <c r="C397" s="2852"/>
      <c r="D397" s="2852"/>
      <c r="E397" s="2852"/>
      <c r="F397" s="2852"/>
      <c r="G397" s="2852"/>
      <c r="H397" s="2852"/>
      <c r="I397" s="2853"/>
      <c r="J397" s="2853"/>
      <c r="K397" s="2853"/>
      <c r="L397" s="2853"/>
    </row>
    <row r="398" spans="1:12" ht="15.75" customHeight="1">
      <c r="A398" s="2852"/>
      <c r="B398" s="2852"/>
      <c r="C398" s="2852"/>
      <c r="D398" s="2852"/>
      <c r="E398" s="2852"/>
      <c r="F398" s="2852"/>
      <c r="G398" s="2852"/>
      <c r="H398" s="2852"/>
      <c r="I398" s="2853"/>
      <c r="J398" s="2853"/>
      <c r="K398" s="2853"/>
      <c r="L398" s="2853"/>
    </row>
    <row r="399" spans="1:12" ht="15.75" customHeight="1">
      <c r="A399" s="2852"/>
      <c r="B399" s="2852"/>
      <c r="C399" s="2852"/>
      <c r="D399" s="2852"/>
      <c r="E399" s="2852"/>
      <c r="F399" s="2852"/>
      <c r="G399" s="2852"/>
      <c r="H399" s="2852"/>
      <c r="I399" s="2853"/>
      <c r="J399" s="2853"/>
      <c r="K399" s="2853"/>
      <c r="L399" s="2853"/>
    </row>
    <row r="400" spans="1:12" ht="15.75" customHeight="1">
      <c r="A400" s="2852"/>
      <c r="B400" s="2852"/>
      <c r="C400" s="2852"/>
      <c r="D400" s="2852"/>
      <c r="E400" s="2852"/>
      <c r="F400" s="2852"/>
      <c r="G400" s="2852"/>
      <c r="H400" s="2852"/>
      <c r="I400" s="2853"/>
      <c r="J400" s="2853"/>
      <c r="K400" s="2853"/>
      <c r="L400" s="2853"/>
    </row>
    <row r="401" spans="1:12" ht="15.75" customHeight="1">
      <c r="A401" s="2852"/>
      <c r="B401" s="2852"/>
      <c r="C401" s="2852"/>
      <c r="D401" s="2852"/>
      <c r="E401" s="2852"/>
      <c r="F401" s="2852"/>
      <c r="G401" s="2852"/>
      <c r="H401" s="2852"/>
      <c r="I401" s="2853"/>
      <c r="J401" s="2853"/>
      <c r="K401" s="2853"/>
      <c r="L401" s="2853"/>
    </row>
    <row r="402" spans="1:12" ht="15.75" customHeight="1">
      <c r="A402" s="2852"/>
      <c r="B402" s="2852"/>
      <c r="C402" s="2852"/>
      <c r="D402" s="2852"/>
      <c r="E402" s="2852"/>
      <c r="F402" s="2852"/>
      <c r="G402" s="2852"/>
      <c r="H402" s="2852"/>
      <c r="I402" s="2853"/>
      <c r="J402" s="2853"/>
      <c r="K402" s="2853"/>
      <c r="L402" s="2853"/>
    </row>
    <row r="403" spans="1:12" ht="15.75" customHeight="1">
      <c r="A403" s="2852"/>
      <c r="B403" s="2852"/>
      <c r="C403" s="2852"/>
      <c r="D403" s="2852"/>
      <c r="E403" s="2852"/>
      <c r="F403" s="2852"/>
      <c r="G403" s="2852"/>
      <c r="H403" s="2852"/>
      <c r="I403" s="2853"/>
      <c r="J403" s="2853"/>
      <c r="K403" s="2853"/>
      <c r="L403" s="2853"/>
    </row>
    <row r="404" spans="1:12" ht="15.75" customHeight="1">
      <c r="A404" s="2852"/>
      <c r="B404" s="2852"/>
      <c r="C404" s="2852"/>
      <c r="D404" s="2852"/>
      <c r="E404" s="2852"/>
      <c r="F404" s="2852"/>
      <c r="G404" s="2852"/>
      <c r="H404" s="2852"/>
      <c r="I404" s="2853"/>
      <c r="J404" s="2853"/>
      <c r="K404" s="2853"/>
      <c r="L404" s="2853"/>
    </row>
    <row r="405" spans="1:12" ht="15.75" customHeight="1">
      <c r="A405" s="2852"/>
      <c r="B405" s="2852"/>
      <c r="C405" s="2852"/>
      <c r="D405" s="2852"/>
      <c r="E405" s="2852"/>
      <c r="F405" s="2852"/>
      <c r="G405" s="2852"/>
      <c r="H405" s="2852"/>
      <c r="I405" s="2853"/>
      <c r="J405" s="2853"/>
      <c r="K405" s="2853"/>
      <c r="L405" s="2853"/>
    </row>
    <row r="406" spans="1:12" ht="15.75" customHeight="1">
      <c r="A406" s="2852"/>
      <c r="B406" s="2852"/>
      <c r="C406" s="2852"/>
      <c r="D406" s="2852"/>
      <c r="E406" s="2852"/>
      <c r="F406" s="2852"/>
      <c r="G406" s="2852"/>
      <c r="H406" s="2852"/>
      <c r="I406" s="2853"/>
      <c r="J406" s="2853"/>
      <c r="K406" s="2853"/>
      <c r="L406" s="2853"/>
    </row>
    <row r="407" spans="1:12" ht="15.75" customHeight="1">
      <c r="A407" s="2852"/>
      <c r="B407" s="2852"/>
      <c r="C407" s="2852"/>
      <c r="D407" s="2852"/>
      <c r="E407" s="2852"/>
      <c r="F407" s="2852"/>
      <c r="G407" s="2852"/>
      <c r="H407" s="2852"/>
      <c r="I407" s="2853"/>
      <c r="J407" s="2853"/>
      <c r="K407" s="2853"/>
      <c r="L407" s="2853"/>
    </row>
    <row r="408" spans="1:12" ht="15.75" customHeight="1">
      <c r="A408" s="2852"/>
      <c r="B408" s="2852"/>
      <c r="C408" s="2852"/>
      <c r="D408" s="2852"/>
      <c r="E408" s="2852"/>
      <c r="F408" s="2852"/>
      <c r="G408" s="2852"/>
      <c r="H408" s="2852"/>
      <c r="I408" s="2853"/>
      <c r="J408" s="2853"/>
      <c r="K408" s="2853"/>
      <c r="L408" s="2853"/>
    </row>
    <row r="409" spans="1:12" ht="15.75" customHeight="1">
      <c r="A409" s="2852"/>
      <c r="B409" s="2852"/>
      <c r="C409" s="2852"/>
      <c r="D409" s="2852"/>
      <c r="E409" s="2852"/>
      <c r="F409" s="2852"/>
      <c r="G409" s="2852"/>
      <c r="H409" s="2852"/>
      <c r="I409" s="2853"/>
      <c r="J409" s="2853"/>
      <c r="K409" s="2853"/>
      <c r="L409" s="2853"/>
    </row>
    <row r="410" spans="1:12" ht="15.75" customHeight="1">
      <c r="A410" s="2852"/>
      <c r="B410" s="2852"/>
      <c r="C410" s="2852"/>
      <c r="D410" s="2852"/>
      <c r="E410" s="2852"/>
      <c r="F410" s="2852"/>
      <c r="G410" s="2852"/>
      <c r="H410" s="2852"/>
      <c r="I410" s="2853"/>
      <c r="J410" s="2853"/>
      <c r="K410" s="2853"/>
      <c r="L410" s="2853"/>
    </row>
    <row r="411" spans="1:12" ht="15.75" customHeight="1">
      <c r="A411" s="2852"/>
      <c r="B411" s="2852"/>
      <c r="C411" s="2852"/>
      <c r="D411" s="2852"/>
      <c r="E411" s="2852"/>
      <c r="F411" s="2852"/>
      <c r="G411" s="2852"/>
      <c r="H411" s="2852"/>
      <c r="I411" s="2853"/>
      <c r="J411" s="2853"/>
      <c r="K411" s="2853"/>
      <c r="L411" s="2853"/>
    </row>
    <row r="412" spans="1:12" ht="15.75" customHeight="1">
      <c r="A412" s="2852"/>
      <c r="B412" s="2852"/>
      <c r="C412" s="2852"/>
      <c r="D412" s="2852"/>
      <c r="E412" s="2852"/>
      <c r="F412" s="2852"/>
      <c r="G412" s="2852"/>
      <c r="H412" s="2852"/>
      <c r="I412" s="2853"/>
      <c r="J412" s="2853"/>
      <c r="K412" s="2853"/>
      <c r="L412" s="2853"/>
    </row>
    <row r="413" spans="1:12" ht="15.75" customHeight="1">
      <c r="A413" s="2852"/>
      <c r="B413" s="2852"/>
      <c r="C413" s="2852"/>
      <c r="D413" s="2852"/>
      <c r="E413" s="2852"/>
      <c r="F413" s="2852"/>
      <c r="G413" s="2852"/>
      <c r="H413" s="2852"/>
      <c r="I413" s="2853"/>
      <c r="J413" s="2853"/>
      <c r="K413" s="2853"/>
      <c r="L413" s="2853"/>
    </row>
    <row r="414" spans="1:12" ht="15.75" customHeight="1">
      <c r="A414" s="2852"/>
      <c r="B414" s="2852"/>
      <c r="C414" s="2852"/>
      <c r="D414" s="2852"/>
      <c r="E414" s="2852"/>
      <c r="F414" s="2852"/>
      <c r="G414" s="2852"/>
      <c r="H414" s="2852"/>
      <c r="I414" s="2853"/>
      <c r="J414" s="2853"/>
      <c r="K414" s="2853"/>
      <c r="L414" s="2853"/>
    </row>
    <row r="415" spans="1:12" ht="15.75" customHeight="1">
      <c r="A415" s="2852"/>
      <c r="B415" s="2852"/>
      <c r="C415" s="2852"/>
      <c r="D415" s="2852"/>
      <c r="E415" s="2852"/>
      <c r="F415" s="2852"/>
      <c r="G415" s="2852"/>
      <c r="H415" s="2852"/>
      <c r="I415" s="2853"/>
      <c r="J415" s="2853"/>
      <c r="K415" s="2853"/>
      <c r="L415" s="2853"/>
    </row>
    <row r="416" spans="1:12" ht="15.75" customHeight="1">
      <c r="A416" s="2852"/>
      <c r="B416" s="2852"/>
      <c r="C416" s="2852"/>
      <c r="D416" s="2852"/>
      <c r="E416" s="2852"/>
      <c r="F416" s="2852"/>
      <c r="G416" s="2852"/>
      <c r="H416" s="2852"/>
      <c r="I416" s="2853"/>
      <c r="J416" s="2853"/>
      <c r="K416" s="2853"/>
      <c r="L416" s="2853"/>
    </row>
    <row r="417" spans="1:12" ht="15.75" customHeight="1">
      <c r="A417" s="2852"/>
      <c r="B417" s="2852"/>
      <c r="C417" s="2852"/>
      <c r="D417" s="2852"/>
      <c r="E417" s="2852"/>
      <c r="F417" s="2852"/>
      <c r="G417" s="2852"/>
      <c r="H417" s="2852"/>
      <c r="I417" s="2853"/>
      <c r="J417" s="2853"/>
      <c r="K417" s="2853"/>
      <c r="L417" s="2853"/>
    </row>
    <row r="418" spans="1:12" ht="15.75" customHeight="1">
      <c r="A418" s="2852"/>
      <c r="B418" s="2852"/>
      <c r="C418" s="2852"/>
      <c r="D418" s="2852"/>
      <c r="E418" s="2852"/>
      <c r="F418" s="2852"/>
      <c r="G418" s="2852"/>
      <c r="H418" s="2852"/>
      <c r="I418" s="2853"/>
      <c r="J418" s="2853"/>
      <c r="K418" s="2853"/>
      <c r="L418" s="2853"/>
    </row>
    <row r="419" spans="1:12" ht="15.75" customHeight="1">
      <c r="A419" s="2852"/>
      <c r="B419" s="2852"/>
      <c r="C419" s="2852"/>
      <c r="D419" s="2852"/>
      <c r="E419" s="2852"/>
      <c r="F419" s="2852"/>
      <c r="G419" s="2852"/>
      <c r="H419" s="2852"/>
      <c r="I419" s="2853"/>
      <c r="J419" s="2853"/>
      <c r="K419" s="2853"/>
      <c r="L419" s="2853"/>
    </row>
    <row r="420" spans="1:12" ht="15.75" customHeight="1">
      <c r="A420" s="2852"/>
      <c r="B420" s="2852"/>
      <c r="C420" s="2852"/>
      <c r="D420" s="2852"/>
      <c r="E420" s="2852"/>
      <c r="F420" s="2852"/>
      <c r="G420" s="2852"/>
      <c r="H420" s="2852"/>
      <c r="I420" s="2853"/>
      <c r="J420" s="2853"/>
      <c r="K420" s="2853"/>
      <c r="L420" s="2853"/>
    </row>
    <row r="421" spans="1:12" ht="15.75" customHeight="1">
      <c r="A421" s="2852"/>
      <c r="B421" s="2852"/>
      <c r="C421" s="2852"/>
      <c r="D421" s="2852"/>
      <c r="E421" s="2852"/>
      <c r="F421" s="2852"/>
      <c r="G421" s="2852"/>
      <c r="H421" s="2852"/>
      <c r="I421" s="2853"/>
      <c r="J421" s="2853"/>
      <c r="K421" s="2853"/>
      <c r="L421" s="2853"/>
    </row>
    <row r="422" spans="1:12" ht="15.75" customHeight="1">
      <c r="A422" s="2852"/>
      <c r="B422" s="2852"/>
      <c r="C422" s="2852"/>
      <c r="D422" s="2852"/>
      <c r="E422" s="2852"/>
      <c r="F422" s="2852"/>
      <c r="G422" s="2852"/>
      <c r="H422" s="2852"/>
      <c r="I422" s="2853"/>
      <c r="J422" s="2853"/>
      <c r="K422" s="2853"/>
      <c r="L422" s="2853"/>
    </row>
    <row r="423" spans="1:12" ht="15.75" customHeight="1">
      <c r="A423" s="2852"/>
      <c r="B423" s="2852"/>
      <c r="C423" s="2852"/>
      <c r="D423" s="2852"/>
      <c r="E423" s="2852"/>
      <c r="F423" s="2852"/>
      <c r="G423" s="2852"/>
      <c r="H423" s="2852"/>
      <c r="I423" s="2853"/>
      <c r="J423" s="2853"/>
      <c r="K423" s="2853"/>
      <c r="L423" s="2853"/>
    </row>
    <row r="424" spans="1:12" ht="15.75" customHeight="1">
      <c r="A424" s="2852"/>
      <c r="B424" s="2852"/>
      <c r="C424" s="2852"/>
      <c r="D424" s="2852"/>
      <c r="E424" s="2852"/>
      <c r="F424" s="2852"/>
      <c r="G424" s="2852"/>
      <c r="H424" s="2852"/>
      <c r="I424" s="2853"/>
      <c r="J424" s="2853"/>
      <c r="K424" s="2853"/>
      <c r="L424" s="2853"/>
    </row>
    <row r="425" spans="1:12" ht="15.75" customHeight="1">
      <c r="A425" s="2852"/>
      <c r="B425" s="2852"/>
      <c r="C425" s="2852"/>
      <c r="D425" s="2852"/>
      <c r="E425" s="2852"/>
      <c r="F425" s="2852"/>
      <c r="G425" s="2852"/>
      <c r="H425" s="2852"/>
      <c r="I425" s="2853"/>
      <c r="J425" s="2853"/>
      <c r="K425" s="2853"/>
      <c r="L425" s="2853"/>
    </row>
    <row r="426" spans="1:12" ht="15.75" customHeight="1">
      <c r="A426" s="2852"/>
      <c r="B426" s="2852"/>
      <c r="C426" s="2852"/>
      <c r="D426" s="2852"/>
      <c r="E426" s="2852"/>
      <c r="F426" s="2852"/>
      <c r="G426" s="2852"/>
      <c r="H426" s="2852"/>
      <c r="I426" s="2853"/>
      <c r="J426" s="2853"/>
      <c r="K426" s="2853"/>
      <c r="L426" s="2853"/>
    </row>
    <row r="427" spans="1:12" ht="15.75" customHeight="1">
      <c r="A427" s="2852"/>
      <c r="B427" s="2852"/>
      <c r="C427" s="2852"/>
      <c r="D427" s="2852"/>
      <c r="E427" s="2852"/>
      <c r="F427" s="2852"/>
      <c r="G427" s="2852"/>
      <c r="H427" s="2852"/>
      <c r="I427" s="2853"/>
      <c r="J427" s="2853"/>
      <c r="K427" s="2853"/>
      <c r="L427" s="2853"/>
    </row>
    <row r="428" spans="1:12" ht="15.75" customHeight="1">
      <c r="A428" s="2852"/>
      <c r="B428" s="2852"/>
      <c r="C428" s="2852"/>
      <c r="D428" s="2852"/>
      <c r="E428" s="2852"/>
      <c r="F428" s="2852"/>
      <c r="G428" s="2852"/>
      <c r="H428" s="2852"/>
      <c r="I428" s="2853"/>
      <c r="J428" s="2853"/>
      <c r="K428" s="2853"/>
      <c r="L428" s="2853"/>
    </row>
    <row r="429" spans="1:12" ht="15.75" customHeight="1">
      <c r="A429" s="2852"/>
      <c r="B429" s="2852"/>
      <c r="C429" s="2852"/>
      <c r="D429" s="2852"/>
      <c r="E429" s="2852"/>
      <c r="F429" s="2852"/>
      <c r="G429" s="2852"/>
      <c r="H429" s="2852"/>
      <c r="I429" s="2853"/>
      <c r="J429" s="2853"/>
      <c r="K429" s="2853"/>
      <c r="L429" s="2853"/>
    </row>
    <row r="430" spans="1:12" ht="15.75" customHeight="1">
      <c r="A430" s="2852"/>
      <c r="B430" s="2852"/>
      <c r="C430" s="2852"/>
      <c r="D430" s="2852"/>
      <c r="E430" s="2852"/>
      <c r="F430" s="2852"/>
      <c r="G430" s="2852"/>
      <c r="H430" s="2852"/>
      <c r="I430" s="2853"/>
      <c r="J430" s="2853"/>
      <c r="K430" s="2853"/>
      <c r="L430" s="2853"/>
    </row>
    <row r="431" spans="1:12" ht="15.75" customHeight="1">
      <c r="A431" s="2852"/>
      <c r="B431" s="2852"/>
      <c r="C431" s="2852"/>
      <c r="D431" s="2852"/>
      <c r="E431" s="2852"/>
      <c r="F431" s="2852"/>
      <c r="G431" s="2852"/>
      <c r="H431" s="2852"/>
      <c r="I431" s="2853"/>
      <c r="J431" s="2853"/>
      <c r="K431" s="2853"/>
      <c r="L431" s="2853"/>
    </row>
    <row r="432" spans="1:12" ht="15.75" customHeight="1">
      <c r="A432" s="2852"/>
      <c r="B432" s="2852"/>
      <c r="C432" s="2852"/>
      <c r="D432" s="2852"/>
      <c r="E432" s="2852"/>
      <c r="F432" s="2852"/>
      <c r="G432" s="2852"/>
      <c r="H432" s="2852"/>
      <c r="I432" s="2853"/>
      <c r="J432" s="2853"/>
      <c r="K432" s="2853"/>
      <c r="L432" s="2853"/>
    </row>
    <row r="433" spans="1:12" ht="15.75" customHeight="1">
      <c r="A433" s="2852"/>
      <c r="B433" s="2852"/>
      <c r="C433" s="2852"/>
      <c r="D433" s="2852"/>
      <c r="E433" s="2852"/>
      <c r="F433" s="2852"/>
      <c r="G433" s="2852"/>
      <c r="H433" s="2852"/>
      <c r="I433" s="2853"/>
      <c r="J433" s="2853"/>
      <c r="K433" s="2853"/>
      <c r="L433" s="2853"/>
    </row>
    <row r="434" spans="1:12" ht="15.75" customHeight="1">
      <c r="A434" s="2852"/>
      <c r="B434" s="2852"/>
      <c r="C434" s="2852"/>
      <c r="D434" s="2852"/>
      <c r="E434" s="2852"/>
      <c r="F434" s="2852"/>
      <c r="G434" s="2852"/>
      <c r="H434" s="2852"/>
      <c r="I434" s="2853"/>
      <c r="J434" s="2853"/>
      <c r="K434" s="2853"/>
      <c r="L434" s="2853"/>
    </row>
    <row r="435" spans="1:12" ht="15.75" customHeight="1">
      <c r="A435" s="2852"/>
      <c r="B435" s="2852"/>
      <c r="C435" s="2852"/>
      <c r="D435" s="2852"/>
      <c r="E435" s="2852"/>
      <c r="F435" s="2852"/>
      <c r="G435" s="2852"/>
      <c r="H435" s="2852"/>
      <c r="I435" s="2853"/>
      <c r="J435" s="2853"/>
      <c r="K435" s="2853"/>
      <c r="L435" s="2853"/>
    </row>
    <row r="436" spans="1:12" ht="15.75" customHeight="1">
      <c r="A436" s="2852"/>
      <c r="B436" s="2852"/>
      <c r="C436" s="2852"/>
      <c r="D436" s="2852"/>
      <c r="E436" s="2852"/>
      <c r="F436" s="2852"/>
      <c r="G436" s="2852"/>
      <c r="H436" s="2852"/>
      <c r="I436" s="2853"/>
      <c r="J436" s="2853"/>
      <c r="K436" s="2853"/>
      <c r="L436" s="2853"/>
    </row>
    <row r="437" spans="1:12" ht="15.75" customHeight="1">
      <c r="A437" s="2852"/>
      <c r="B437" s="2852"/>
      <c r="C437" s="2852"/>
      <c r="D437" s="2852"/>
      <c r="E437" s="2852"/>
      <c r="F437" s="2852"/>
      <c r="G437" s="2852"/>
      <c r="H437" s="2852"/>
      <c r="I437" s="2853"/>
      <c r="J437" s="2853"/>
      <c r="K437" s="2853"/>
      <c r="L437" s="2853"/>
    </row>
    <row r="438" spans="1:12" ht="15.75" customHeight="1">
      <c r="A438" s="2852"/>
      <c r="B438" s="2852"/>
      <c r="C438" s="2852"/>
      <c r="D438" s="2852"/>
      <c r="E438" s="2852"/>
      <c r="F438" s="2852"/>
      <c r="G438" s="2852"/>
      <c r="H438" s="2852"/>
      <c r="I438" s="2853"/>
      <c r="J438" s="2853"/>
      <c r="K438" s="2853"/>
      <c r="L438" s="2853"/>
    </row>
    <row r="439" spans="1:12" ht="15.75" customHeight="1">
      <c r="A439" s="2852"/>
      <c r="B439" s="2852"/>
      <c r="C439" s="2852"/>
      <c r="D439" s="2852"/>
      <c r="E439" s="2852"/>
      <c r="F439" s="2852"/>
      <c r="G439" s="2852"/>
      <c r="H439" s="2852"/>
      <c r="I439" s="2853"/>
      <c r="J439" s="2853"/>
      <c r="K439" s="2853"/>
      <c r="L439" s="2853"/>
    </row>
    <row r="440" spans="1:12" ht="15.75" customHeight="1">
      <c r="A440" s="2852"/>
      <c r="B440" s="2852"/>
      <c r="C440" s="2852"/>
      <c r="D440" s="2852"/>
      <c r="E440" s="2852"/>
      <c r="F440" s="2852"/>
      <c r="G440" s="2852"/>
      <c r="H440" s="2852"/>
      <c r="I440" s="2853"/>
      <c r="J440" s="2853"/>
      <c r="K440" s="2853"/>
      <c r="L440" s="2853"/>
    </row>
    <row r="441" spans="1:12" ht="15.75" customHeight="1">
      <c r="A441" s="2852"/>
      <c r="B441" s="2852"/>
      <c r="C441" s="2852"/>
      <c r="D441" s="2852"/>
      <c r="E441" s="2852"/>
      <c r="F441" s="2852"/>
      <c r="G441" s="2852"/>
      <c r="H441" s="2852"/>
      <c r="I441" s="2853"/>
      <c r="J441" s="2853"/>
      <c r="K441" s="2853"/>
      <c r="L441" s="2853"/>
    </row>
    <row r="442" spans="1:12" ht="15.75" customHeight="1">
      <c r="A442" s="2852"/>
      <c r="B442" s="2852"/>
      <c r="C442" s="2852"/>
      <c r="D442" s="2852"/>
      <c r="E442" s="2852"/>
      <c r="F442" s="2852"/>
      <c r="G442" s="2852"/>
      <c r="H442" s="2852"/>
      <c r="I442" s="2853"/>
      <c r="J442" s="2853"/>
      <c r="K442" s="2853"/>
      <c r="L442" s="2853"/>
    </row>
    <row r="443" spans="1:12" ht="15.75" customHeight="1">
      <c r="A443" s="2852"/>
      <c r="B443" s="2852"/>
      <c r="C443" s="2852"/>
      <c r="D443" s="2852"/>
      <c r="E443" s="2852"/>
      <c r="F443" s="2852"/>
      <c r="G443" s="2852"/>
      <c r="H443" s="2852"/>
      <c r="I443" s="2853"/>
      <c r="J443" s="2853"/>
      <c r="K443" s="2853"/>
      <c r="L443" s="2853"/>
    </row>
    <row r="444" spans="1:12" ht="15.75" customHeight="1">
      <c r="A444" s="2852"/>
      <c r="B444" s="2852"/>
      <c r="C444" s="2852"/>
      <c r="D444" s="2852"/>
      <c r="E444" s="2852"/>
      <c r="F444" s="2852"/>
      <c r="G444" s="2852"/>
      <c r="H444" s="2852"/>
      <c r="I444" s="2853"/>
      <c r="J444" s="2853"/>
      <c r="K444" s="2853"/>
      <c r="L444" s="2853"/>
    </row>
    <row r="445" spans="1:12" ht="15.75" customHeight="1">
      <c r="A445" s="2852"/>
      <c r="B445" s="2852"/>
      <c r="C445" s="2852"/>
      <c r="D445" s="2852"/>
      <c r="E445" s="2852"/>
      <c r="F445" s="2852"/>
      <c r="G445" s="2852"/>
      <c r="H445" s="2852"/>
      <c r="I445" s="2853"/>
      <c r="J445" s="2853"/>
      <c r="K445" s="2853"/>
      <c r="L445" s="2853"/>
    </row>
    <row r="446" spans="1:12" ht="15.75" customHeight="1">
      <c r="A446" s="2852"/>
      <c r="B446" s="2852"/>
      <c r="C446" s="2852"/>
      <c r="D446" s="2852"/>
      <c r="E446" s="2852"/>
      <c r="F446" s="2852"/>
      <c r="G446" s="2852"/>
      <c r="H446" s="2852"/>
      <c r="I446" s="2853"/>
      <c r="J446" s="2853"/>
      <c r="K446" s="2853"/>
      <c r="L446" s="2853"/>
    </row>
    <row r="447" spans="1:12" ht="15.75" customHeight="1">
      <c r="A447" s="2852"/>
      <c r="B447" s="2852"/>
      <c r="C447" s="2852"/>
      <c r="D447" s="2852"/>
      <c r="E447" s="2852"/>
      <c r="F447" s="2852"/>
      <c r="G447" s="2852"/>
      <c r="H447" s="2852"/>
      <c r="I447" s="2853"/>
      <c r="J447" s="2853"/>
      <c r="K447" s="2853"/>
      <c r="L447" s="2853"/>
    </row>
    <row r="448" spans="1:12" ht="15.75" customHeight="1">
      <c r="A448" s="2852"/>
      <c r="B448" s="2852"/>
      <c r="C448" s="2852"/>
      <c r="D448" s="2852"/>
      <c r="E448" s="2852"/>
      <c r="F448" s="2852"/>
      <c r="G448" s="2852"/>
      <c r="H448" s="2852"/>
      <c r="I448" s="2853"/>
      <c r="J448" s="2853"/>
      <c r="K448" s="2853"/>
      <c r="L448" s="2853"/>
    </row>
    <row r="449" spans="1:12" ht="15.75" customHeight="1">
      <c r="A449" s="2852"/>
      <c r="B449" s="2852"/>
      <c r="C449" s="2852"/>
      <c r="D449" s="2852"/>
      <c r="E449" s="2852"/>
      <c r="F449" s="2852"/>
      <c r="G449" s="2852"/>
      <c r="H449" s="2852"/>
      <c r="I449" s="2853"/>
      <c r="J449" s="2853"/>
      <c r="K449" s="2853"/>
      <c r="L449" s="2853"/>
    </row>
    <row r="450" spans="1:12" ht="15.75" customHeight="1">
      <c r="A450" s="2852"/>
      <c r="B450" s="2852"/>
      <c r="C450" s="2852"/>
      <c r="D450" s="2852"/>
      <c r="E450" s="2852"/>
      <c r="F450" s="2852"/>
      <c r="G450" s="2852"/>
      <c r="H450" s="2852"/>
      <c r="I450" s="2853"/>
      <c r="J450" s="2853"/>
      <c r="K450" s="2853"/>
      <c r="L450" s="2853"/>
    </row>
    <row r="451" spans="1:12" ht="15.75" customHeight="1">
      <c r="A451" s="2852"/>
      <c r="B451" s="2852"/>
      <c r="C451" s="2852"/>
      <c r="D451" s="2852"/>
      <c r="E451" s="2852"/>
      <c r="F451" s="2852"/>
      <c r="G451" s="2852"/>
      <c r="H451" s="2852"/>
      <c r="I451" s="2853"/>
      <c r="J451" s="2853"/>
      <c r="K451" s="2853"/>
      <c r="L451" s="2853"/>
    </row>
    <row r="452" spans="1:12" ht="15.75" customHeight="1">
      <c r="A452" s="2852"/>
      <c r="B452" s="2852"/>
      <c r="C452" s="2852"/>
      <c r="D452" s="2852"/>
      <c r="E452" s="2852"/>
      <c r="F452" s="2852"/>
      <c r="G452" s="2852"/>
      <c r="H452" s="2852"/>
      <c r="I452" s="2853"/>
      <c r="J452" s="2853"/>
      <c r="K452" s="2853"/>
      <c r="L452" s="2853"/>
    </row>
    <row r="453" spans="1:12" ht="15.75" customHeight="1">
      <c r="A453" s="2852"/>
      <c r="B453" s="2852"/>
      <c r="C453" s="2852"/>
      <c r="D453" s="2852"/>
      <c r="E453" s="2852"/>
      <c r="F453" s="2852"/>
      <c r="G453" s="2852"/>
      <c r="H453" s="2852"/>
      <c r="I453" s="2853"/>
      <c r="J453" s="2853"/>
      <c r="K453" s="2853"/>
      <c r="L453" s="2853"/>
    </row>
    <row r="454" spans="1:12" ht="15.75" customHeight="1">
      <c r="A454" s="2852"/>
      <c r="B454" s="2852"/>
      <c r="C454" s="2852"/>
      <c r="D454" s="2852"/>
      <c r="E454" s="2852"/>
      <c r="F454" s="2852"/>
      <c r="G454" s="2852"/>
      <c r="H454" s="2852"/>
      <c r="I454" s="2853"/>
      <c r="J454" s="2853"/>
      <c r="K454" s="2853"/>
      <c r="L454" s="2853"/>
    </row>
    <row r="455" spans="1:12" ht="15.75" customHeight="1">
      <c r="A455" s="2852"/>
      <c r="B455" s="2852"/>
      <c r="C455" s="2852"/>
      <c r="D455" s="2852"/>
      <c r="E455" s="2852"/>
      <c r="F455" s="2852"/>
      <c r="G455" s="2852"/>
      <c r="H455" s="2852"/>
      <c r="I455" s="2853"/>
      <c r="J455" s="2853"/>
      <c r="K455" s="2853"/>
      <c r="L455" s="2853"/>
    </row>
    <row r="456" spans="1:12" ht="15.75" customHeight="1">
      <c r="A456" s="2852"/>
      <c r="B456" s="2852"/>
      <c r="C456" s="2852"/>
      <c r="D456" s="2852"/>
      <c r="E456" s="2852"/>
      <c r="F456" s="2852"/>
      <c r="G456" s="2852"/>
      <c r="H456" s="2852"/>
      <c r="I456" s="2853"/>
      <c r="J456" s="2853"/>
      <c r="K456" s="2853"/>
      <c r="L456" s="2853"/>
    </row>
    <row r="457" spans="1:12" ht="15.75" customHeight="1">
      <c r="A457" s="2852"/>
      <c r="B457" s="2852"/>
      <c r="C457" s="2852"/>
      <c r="D457" s="2852"/>
      <c r="E457" s="2852"/>
      <c r="F457" s="2852"/>
      <c r="G457" s="2852"/>
      <c r="H457" s="2852"/>
      <c r="I457" s="2853"/>
      <c r="J457" s="2853"/>
      <c r="K457" s="2853"/>
      <c r="L457" s="2853"/>
    </row>
    <row r="458" spans="1:12" ht="15.75" customHeight="1">
      <c r="A458" s="2852"/>
      <c r="B458" s="2852"/>
      <c r="C458" s="2852"/>
      <c r="D458" s="2852"/>
      <c r="E458" s="2852"/>
      <c r="F458" s="2852"/>
      <c r="G458" s="2852"/>
      <c r="H458" s="2852"/>
      <c r="I458" s="2853"/>
      <c r="J458" s="2853"/>
      <c r="K458" s="2853"/>
      <c r="L458" s="2853"/>
    </row>
    <row r="459" spans="1:12" ht="15.75" customHeight="1">
      <c r="A459" s="2852"/>
      <c r="B459" s="2852"/>
      <c r="C459" s="2852"/>
      <c r="D459" s="2852"/>
      <c r="E459" s="2852"/>
      <c r="F459" s="2852"/>
      <c r="G459" s="2852"/>
      <c r="H459" s="2852"/>
      <c r="I459" s="2853"/>
      <c r="J459" s="2853"/>
      <c r="K459" s="2853"/>
      <c r="L459" s="2853"/>
    </row>
    <row r="460" spans="1:12" ht="15.75" customHeight="1">
      <c r="A460" s="2852"/>
      <c r="B460" s="2852"/>
      <c r="C460" s="2852"/>
      <c r="D460" s="2852"/>
      <c r="E460" s="2852"/>
      <c r="F460" s="2852"/>
      <c r="G460" s="2852"/>
      <c r="H460" s="2852"/>
      <c r="I460" s="2853"/>
      <c r="J460" s="2853"/>
      <c r="K460" s="2853"/>
      <c r="L460" s="2853"/>
    </row>
    <row r="461" spans="1:12" ht="15.75" customHeight="1">
      <c r="A461" s="2852"/>
      <c r="B461" s="2852"/>
      <c r="C461" s="2852"/>
      <c r="D461" s="2852"/>
      <c r="E461" s="2852"/>
      <c r="F461" s="2852"/>
      <c r="G461" s="2852"/>
      <c r="H461" s="2852"/>
      <c r="I461" s="2853"/>
      <c r="J461" s="2853"/>
      <c r="K461" s="2853"/>
      <c r="L461" s="2853"/>
    </row>
    <row r="462" spans="1:12" ht="15.75" customHeight="1">
      <c r="A462" s="2852"/>
      <c r="B462" s="2852"/>
      <c r="C462" s="2852"/>
      <c r="D462" s="2852"/>
      <c r="E462" s="2852"/>
      <c r="F462" s="2852"/>
      <c r="G462" s="2852"/>
      <c r="H462" s="2852"/>
      <c r="I462" s="2853"/>
      <c r="J462" s="2853"/>
      <c r="K462" s="2853"/>
      <c r="L462" s="2853"/>
    </row>
    <row r="463" spans="1:12" ht="15.75" customHeight="1">
      <c r="A463" s="2852"/>
      <c r="B463" s="2852"/>
      <c r="C463" s="2852"/>
      <c r="D463" s="2852"/>
      <c r="E463" s="2852"/>
      <c r="F463" s="2852"/>
      <c r="G463" s="2852"/>
      <c r="H463" s="2852"/>
      <c r="I463" s="2853"/>
      <c r="J463" s="2853"/>
      <c r="K463" s="2853"/>
      <c r="L463" s="2853"/>
    </row>
    <row r="464" spans="1:12" ht="15.75" customHeight="1">
      <c r="A464" s="2852"/>
      <c r="B464" s="2852"/>
      <c r="C464" s="2852"/>
      <c r="D464" s="2852"/>
      <c r="E464" s="2852"/>
      <c r="F464" s="2852"/>
      <c r="G464" s="2852"/>
      <c r="H464" s="2852"/>
      <c r="I464" s="2853"/>
      <c r="J464" s="2853"/>
      <c r="K464" s="2853"/>
      <c r="L464" s="2853"/>
    </row>
    <row r="465" spans="1:12" ht="15.75" customHeight="1">
      <c r="A465" s="2852"/>
      <c r="B465" s="2852"/>
      <c r="C465" s="2852"/>
      <c r="D465" s="2852"/>
      <c r="E465" s="2852"/>
      <c r="F465" s="2852"/>
      <c r="G465" s="2852"/>
      <c r="H465" s="2852"/>
      <c r="I465" s="2853"/>
      <c r="J465" s="2853"/>
      <c r="K465" s="2853"/>
      <c r="L465" s="2853"/>
    </row>
    <row r="466" spans="1:12" ht="15.75" customHeight="1">
      <c r="A466" s="2852"/>
      <c r="B466" s="2852"/>
      <c r="C466" s="2852"/>
      <c r="D466" s="2852"/>
      <c r="E466" s="2852"/>
      <c r="F466" s="2852"/>
      <c r="G466" s="2852"/>
      <c r="H466" s="2852"/>
      <c r="I466" s="2853"/>
      <c r="J466" s="2853"/>
      <c r="K466" s="2853"/>
      <c r="L466" s="2853"/>
    </row>
    <row r="467" spans="1:12" ht="15.75" customHeight="1">
      <c r="A467" s="2852"/>
      <c r="B467" s="2852"/>
      <c r="C467" s="2852"/>
      <c r="D467" s="2852"/>
      <c r="E467" s="2852"/>
      <c r="F467" s="2852"/>
      <c r="G467" s="2852"/>
      <c r="H467" s="2852"/>
      <c r="I467" s="2853"/>
      <c r="J467" s="2853"/>
      <c r="K467" s="2853"/>
      <c r="L467" s="2853"/>
    </row>
    <row r="468" spans="1:12" ht="15.75" customHeight="1">
      <c r="A468" s="2852"/>
      <c r="B468" s="2852"/>
      <c r="C468" s="2852"/>
      <c r="D468" s="2852"/>
      <c r="E468" s="2852"/>
      <c r="F468" s="2852"/>
      <c r="G468" s="2852"/>
      <c r="H468" s="2852"/>
      <c r="I468" s="2853"/>
      <c r="J468" s="2853"/>
      <c r="K468" s="2853"/>
      <c r="L468" s="2853"/>
    </row>
    <row r="469" spans="1:12" ht="15.75" customHeight="1">
      <c r="A469" s="2852"/>
      <c r="B469" s="2852"/>
      <c r="C469" s="2852"/>
      <c r="D469" s="2852"/>
      <c r="E469" s="2852"/>
      <c r="F469" s="2852"/>
      <c r="G469" s="2852"/>
      <c r="H469" s="2852"/>
      <c r="I469" s="2853"/>
      <c r="J469" s="2853"/>
      <c r="K469" s="2853"/>
      <c r="L469" s="2853"/>
    </row>
    <row r="470" spans="1:12" ht="15.75" customHeight="1">
      <c r="A470" s="2852"/>
      <c r="B470" s="2852"/>
      <c r="C470" s="2852"/>
      <c r="D470" s="2852"/>
      <c r="E470" s="2852"/>
      <c r="F470" s="2852"/>
      <c r="G470" s="2852"/>
      <c r="H470" s="2852"/>
      <c r="I470" s="2853"/>
      <c r="J470" s="2853"/>
      <c r="K470" s="2853"/>
      <c r="L470" s="2853"/>
    </row>
    <row r="471" spans="1:12" ht="15.75" customHeight="1">
      <c r="A471" s="2852"/>
      <c r="B471" s="2852"/>
      <c r="C471" s="2852"/>
      <c r="D471" s="2852"/>
      <c r="E471" s="2852"/>
      <c r="F471" s="2852"/>
      <c r="G471" s="2852"/>
      <c r="H471" s="2852"/>
      <c r="I471" s="2853"/>
      <c r="J471" s="2853"/>
      <c r="K471" s="2853"/>
      <c r="L471" s="2853"/>
    </row>
    <row r="472" spans="1:12" ht="15.75" customHeight="1">
      <c r="A472" s="2852"/>
      <c r="B472" s="2852"/>
      <c r="C472" s="2852"/>
      <c r="D472" s="2852"/>
      <c r="E472" s="2852"/>
      <c r="F472" s="2852"/>
      <c r="G472" s="2852"/>
      <c r="H472" s="2852"/>
      <c r="I472" s="2853"/>
      <c r="J472" s="2853"/>
      <c r="K472" s="2853"/>
      <c r="L472" s="2853"/>
    </row>
    <row r="473" spans="1:12" ht="15.75" customHeight="1">
      <c r="A473" s="2852"/>
      <c r="B473" s="2852"/>
      <c r="C473" s="2852"/>
      <c r="D473" s="2852"/>
      <c r="E473" s="2852"/>
      <c r="F473" s="2852"/>
      <c r="G473" s="2852"/>
      <c r="H473" s="2852"/>
      <c r="I473" s="2853"/>
      <c r="J473" s="2853"/>
      <c r="K473" s="2853"/>
      <c r="L473" s="2853"/>
    </row>
    <row r="474" spans="1:12" ht="15.75" customHeight="1">
      <c r="A474" s="2852"/>
      <c r="B474" s="2852"/>
      <c r="C474" s="2852"/>
      <c r="D474" s="2852"/>
      <c r="E474" s="2852"/>
      <c r="F474" s="2852"/>
      <c r="G474" s="2852"/>
      <c r="H474" s="2852"/>
      <c r="I474" s="2853"/>
      <c r="J474" s="2853"/>
      <c r="K474" s="2853"/>
      <c r="L474" s="2853"/>
    </row>
    <row r="475" spans="1:12" ht="15.75" customHeight="1">
      <c r="A475" s="2852"/>
      <c r="B475" s="2852"/>
      <c r="C475" s="2852"/>
      <c r="D475" s="2852"/>
      <c r="E475" s="2852"/>
      <c r="F475" s="2852"/>
      <c r="G475" s="2852"/>
      <c r="H475" s="2852"/>
      <c r="I475" s="2853"/>
      <c r="J475" s="2853"/>
      <c r="K475" s="2853"/>
      <c r="L475" s="2853"/>
    </row>
    <row r="476" spans="1:12" ht="15.75" customHeight="1">
      <c r="A476" s="2852"/>
      <c r="B476" s="2852"/>
      <c r="C476" s="2852"/>
      <c r="D476" s="2852"/>
      <c r="E476" s="2852"/>
      <c r="F476" s="2852"/>
      <c r="G476" s="2852"/>
      <c r="H476" s="2852"/>
      <c r="I476" s="2853"/>
      <c r="J476" s="2853"/>
      <c r="K476" s="2853"/>
      <c r="L476" s="2853"/>
    </row>
    <row r="477" spans="1:12" ht="15.75" customHeight="1">
      <c r="A477" s="2852"/>
      <c r="B477" s="2852"/>
      <c r="C477" s="2852"/>
      <c r="D477" s="2852"/>
      <c r="E477" s="2852"/>
      <c r="F477" s="2852"/>
      <c r="G477" s="2852"/>
      <c r="H477" s="2852"/>
      <c r="I477" s="2853"/>
      <c r="J477" s="2853"/>
      <c r="K477" s="2853"/>
      <c r="L477" s="2853"/>
    </row>
    <row r="478" spans="1:12" ht="15.75" customHeight="1">
      <c r="A478" s="2852"/>
      <c r="B478" s="2852"/>
      <c r="C478" s="2852"/>
      <c r="D478" s="2852"/>
      <c r="E478" s="2852"/>
      <c r="F478" s="2852"/>
      <c r="G478" s="2852"/>
      <c r="H478" s="2852"/>
      <c r="I478" s="2853"/>
      <c r="J478" s="2853"/>
      <c r="K478" s="2853"/>
      <c r="L478" s="2853"/>
    </row>
    <row r="479" spans="1:12" ht="15.75" customHeight="1">
      <c r="A479" s="2852"/>
      <c r="B479" s="2852"/>
      <c r="C479" s="2852"/>
      <c r="D479" s="2852"/>
      <c r="E479" s="2852"/>
      <c r="F479" s="2852"/>
      <c r="G479" s="2852"/>
      <c r="H479" s="2852"/>
      <c r="I479" s="2853"/>
      <c r="J479" s="2853"/>
      <c r="K479" s="2853"/>
      <c r="L479" s="2853"/>
    </row>
    <row r="480" spans="1:12" ht="15.75" customHeight="1">
      <c r="A480" s="2852"/>
      <c r="B480" s="2852"/>
      <c r="C480" s="2852"/>
      <c r="D480" s="2852"/>
      <c r="E480" s="2852"/>
      <c r="F480" s="2852"/>
      <c r="G480" s="2852"/>
      <c r="H480" s="2852"/>
      <c r="I480" s="2853"/>
      <c r="J480" s="2853"/>
      <c r="K480" s="2853"/>
      <c r="L480" s="2853"/>
    </row>
    <row r="481" spans="1:12" ht="15.75" customHeight="1">
      <c r="A481" s="2852"/>
      <c r="B481" s="2852"/>
      <c r="C481" s="2852"/>
      <c r="D481" s="2852"/>
      <c r="E481" s="2852"/>
      <c r="F481" s="2852"/>
      <c r="G481" s="2852"/>
      <c r="H481" s="2852"/>
      <c r="I481" s="2853"/>
      <c r="J481" s="2853"/>
      <c r="K481" s="2853"/>
      <c r="L481" s="2853"/>
    </row>
    <row r="482" spans="1:12" ht="15.75" customHeight="1">
      <c r="A482" s="2852"/>
      <c r="B482" s="2852"/>
      <c r="C482" s="2852"/>
      <c r="D482" s="2852"/>
      <c r="E482" s="2852"/>
      <c r="F482" s="2852"/>
      <c r="G482" s="2852"/>
      <c r="H482" s="2852"/>
      <c r="I482" s="2853"/>
      <c r="J482" s="2853"/>
      <c r="K482" s="2853"/>
      <c r="L482" s="2853"/>
    </row>
    <row r="483" spans="1:12" ht="15.75" customHeight="1">
      <c r="A483" s="2852"/>
      <c r="B483" s="2852"/>
      <c r="C483" s="2852"/>
      <c r="D483" s="2852"/>
      <c r="E483" s="2852"/>
      <c r="F483" s="2852"/>
      <c r="G483" s="2852"/>
      <c r="H483" s="2852"/>
      <c r="I483" s="2853"/>
      <c r="J483" s="2853"/>
      <c r="K483" s="2853"/>
      <c r="L483" s="2853"/>
    </row>
    <row r="484" spans="1:12" ht="15.75" customHeight="1">
      <c r="A484" s="2852"/>
      <c r="B484" s="2852"/>
      <c r="C484" s="2852"/>
      <c r="D484" s="2852"/>
      <c r="E484" s="2852"/>
      <c r="F484" s="2852"/>
      <c r="G484" s="2852"/>
      <c r="H484" s="2852"/>
      <c r="I484" s="2853"/>
      <c r="J484" s="2853"/>
      <c r="K484" s="2853"/>
      <c r="L484" s="2853"/>
    </row>
    <row r="485" spans="1:12" ht="15.75" customHeight="1">
      <c r="A485" s="2852"/>
      <c r="B485" s="2852"/>
      <c r="C485" s="2852"/>
      <c r="D485" s="2852"/>
      <c r="E485" s="2852"/>
      <c r="F485" s="2852"/>
      <c r="G485" s="2852"/>
      <c r="H485" s="2852"/>
      <c r="I485" s="2853"/>
      <c r="J485" s="2853"/>
      <c r="K485" s="2853"/>
      <c r="L485" s="2853"/>
    </row>
    <row r="486" spans="1:12" ht="15.75" customHeight="1">
      <c r="A486" s="2852"/>
      <c r="B486" s="2852"/>
      <c r="C486" s="2852"/>
      <c r="D486" s="2852"/>
      <c r="E486" s="2852"/>
      <c r="F486" s="2852"/>
      <c r="G486" s="2852"/>
      <c r="H486" s="2852"/>
      <c r="I486" s="2853"/>
      <c r="J486" s="2853"/>
      <c r="K486" s="2853"/>
      <c r="L486" s="2853"/>
    </row>
    <row r="487" spans="1:12" ht="15.75" customHeight="1">
      <c r="A487" s="2852"/>
      <c r="B487" s="2852"/>
      <c r="C487" s="2852"/>
      <c r="D487" s="2852"/>
      <c r="E487" s="2852"/>
      <c r="F487" s="2852"/>
      <c r="G487" s="2852"/>
      <c r="H487" s="2852"/>
      <c r="I487" s="2853"/>
      <c r="J487" s="2853"/>
      <c r="K487" s="2853"/>
      <c r="L487" s="2853"/>
    </row>
    <row r="488" spans="1:12" ht="15.75" customHeight="1">
      <c r="A488" s="2852"/>
      <c r="B488" s="2852"/>
      <c r="C488" s="2852"/>
      <c r="D488" s="2852"/>
      <c r="E488" s="2852"/>
      <c r="F488" s="2852"/>
      <c r="G488" s="2852"/>
      <c r="H488" s="2852"/>
      <c r="I488" s="2853"/>
      <c r="J488" s="2853"/>
      <c r="K488" s="2853"/>
      <c r="L488" s="2853"/>
    </row>
    <row r="489" spans="1:12" ht="15.75" customHeight="1">
      <c r="A489" s="2852"/>
      <c r="B489" s="2852"/>
      <c r="C489" s="2852"/>
      <c r="D489" s="2852"/>
      <c r="E489" s="2852"/>
      <c r="F489" s="2852"/>
      <c r="G489" s="2852"/>
      <c r="H489" s="2852"/>
      <c r="I489" s="2853"/>
      <c r="J489" s="2853"/>
      <c r="K489" s="2853"/>
      <c r="L489" s="2853"/>
    </row>
    <row r="490" spans="1:12" ht="15.75" customHeight="1">
      <c r="A490" s="2852"/>
      <c r="B490" s="2852"/>
      <c r="C490" s="2852"/>
      <c r="D490" s="2852"/>
      <c r="E490" s="2852"/>
      <c r="F490" s="2852"/>
      <c r="G490" s="2852"/>
      <c r="H490" s="2852"/>
      <c r="I490" s="2853"/>
      <c r="J490" s="2853"/>
      <c r="K490" s="2853"/>
      <c r="L490" s="2853"/>
    </row>
    <row r="491" spans="1:12" ht="15.75" customHeight="1">
      <c r="A491" s="2852"/>
      <c r="B491" s="2852"/>
      <c r="C491" s="2852"/>
      <c r="D491" s="2852"/>
      <c r="E491" s="2852"/>
      <c r="F491" s="2852"/>
      <c r="G491" s="2852"/>
      <c r="H491" s="2852"/>
      <c r="I491" s="2853"/>
      <c r="J491" s="2853"/>
      <c r="K491" s="2853"/>
      <c r="L491" s="2853"/>
    </row>
    <row r="492" spans="1:12" ht="15.75" customHeight="1">
      <c r="A492" s="2852"/>
      <c r="B492" s="2852"/>
      <c r="C492" s="2852"/>
      <c r="D492" s="2852"/>
      <c r="E492" s="2852"/>
      <c r="F492" s="2852"/>
      <c r="G492" s="2852"/>
      <c r="H492" s="2852"/>
      <c r="I492" s="2853"/>
      <c r="J492" s="2853"/>
      <c r="K492" s="2853"/>
      <c r="L492" s="2853"/>
    </row>
    <row r="493" spans="1:12" ht="15.75" customHeight="1">
      <c r="A493" s="2852"/>
      <c r="B493" s="2852"/>
      <c r="C493" s="2852"/>
      <c r="D493" s="2852"/>
      <c r="E493" s="2852"/>
      <c r="F493" s="2852"/>
      <c r="G493" s="2852"/>
      <c r="H493" s="2852"/>
      <c r="I493" s="2853"/>
      <c r="J493" s="2853"/>
      <c r="K493" s="2853"/>
      <c r="L493" s="2853"/>
    </row>
    <row r="494" spans="1:12" ht="15.75" customHeight="1">
      <c r="A494" s="2852"/>
      <c r="B494" s="2852"/>
      <c r="C494" s="2852"/>
      <c r="D494" s="2852"/>
      <c r="E494" s="2852"/>
      <c r="F494" s="2852"/>
      <c r="G494" s="2852"/>
      <c r="H494" s="2852"/>
      <c r="I494" s="2853"/>
      <c r="J494" s="2853"/>
      <c r="K494" s="2853"/>
      <c r="L494" s="2853"/>
    </row>
    <row r="495" spans="1:12" ht="15.75" customHeight="1">
      <c r="A495" s="2852"/>
      <c r="B495" s="2852"/>
      <c r="C495" s="2852"/>
      <c r="D495" s="2852"/>
      <c r="E495" s="2852"/>
      <c r="F495" s="2852"/>
      <c r="G495" s="2852"/>
      <c r="H495" s="2852"/>
      <c r="I495" s="2853"/>
      <c r="J495" s="2853"/>
      <c r="K495" s="2853"/>
      <c r="L495" s="2853"/>
    </row>
    <row r="496" spans="1:12" ht="15.75" customHeight="1">
      <c r="A496" s="2852"/>
      <c r="B496" s="2852"/>
      <c r="C496" s="2852"/>
      <c r="D496" s="2852"/>
      <c r="E496" s="2852"/>
      <c r="F496" s="2852"/>
      <c r="G496" s="2852"/>
      <c r="H496" s="2852"/>
      <c r="I496" s="2853"/>
      <c r="J496" s="2853"/>
      <c r="K496" s="2853"/>
      <c r="L496" s="2853"/>
    </row>
    <row r="497" spans="1:12" ht="15.75" customHeight="1">
      <c r="A497" s="2852"/>
      <c r="B497" s="2852"/>
      <c r="C497" s="2852"/>
      <c r="D497" s="2852"/>
      <c r="E497" s="2852"/>
      <c r="F497" s="2852"/>
      <c r="G497" s="2852"/>
      <c r="H497" s="2852"/>
      <c r="I497" s="2853"/>
      <c r="J497" s="2853"/>
      <c r="K497" s="2853"/>
      <c r="L497" s="2853"/>
    </row>
    <row r="498" spans="1:12" ht="15.75" customHeight="1">
      <c r="A498" s="2852"/>
      <c r="B498" s="2852"/>
      <c r="C498" s="2852"/>
      <c r="D498" s="2852"/>
      <c r="E498" s="2852"/>
      <c r="F498" s="2852"/>
      <c r="G498" s="2852"/>
      <c r="H498" s="2852"/>
      <c r="I498" s="2853"/>
      <c r="J498" s="2853"/>
      <c r="K498" s="2853"/>
      <c r="L498" s="2853"/>
    </row>
    <row r="499" spans="1:12" ht="15.75" customHeight="1">
      <c r="A499" s="2852"/>
      <c r="B499" s="2852"/>
      <c r="C499" s="2852"/>
      <c r="D499" s="2852"/>
      <c r="E499" s="2852"/>
      <c r="F499" s="2852"/>
      <c r="G499" s="2852"/>
      <c r="H499" s="2852"/>
      <c r="I499" s="2853"/>
      <c r="J499" s="2853"/>
      <c r="K499" s="2853"/>
      <c r="L499" s="2853"/>
    </row>
    <row r="500" spans="1:12" ht="15.75" customHeight="1">
      <c r="A500" s="2852"/>
      <c r="B500" s="2852"/>
      <c r="C500" s="2852"/>
      <c r="D500" s="2852"/>
      <c r="E500" s="2852"/>
      <c r="F500" s="2852"/>
      <c r="G500" s="2852"/>
      <c r="H500" s="2852"/>
      <c r="I500" s="2853"/>
      <c r="J500" s="2853"/>
      <c r="K500" s="2853"/>
      <c r="L500" s="2853"/>
    </row>
    <row r="501" spans="1:12" ht="15.75" customHeight="1">
      <c r="A501" s="2852"/>
      <c r="B501" s="2852"/>
      <c r="C501" s="2852"/>
      <c r="D501" s="2852"/>
      <c r="E501" s="2852"/>
      <c r="F501" s="2852"/>
      <c r="G501" s="2852"/>
      <c r="H501" s="2852"/>
      <c r="I501" s="2853"/>
      <c r="J501" s="2853"/>
      <c r="K501" s="2853"/>
      <c r="L501" s="2853"/>
    </row>
    <row r="502" spans="1:12" ht="15.75" customHeight="1">
      <c r="A502" s="2852"/>
      <c r="B502" s="2852"/>
      <c r="C502" s="2852"/>
      <c r="D502" s="2852"/>
      <c r="E502" s="2852"/>
      <c r="F502" s="2852"/>
      <c r="G502" s="2852"/>
      <c r="H502" s="2852"/>
      <c r="I502" s="2853"/>
      <c r="J502" s="2853"/>
      <c r="K502" s="2853"/>
      <c r="L502" s="2853"/>
    </row>
    <row r="503" spans="1:12" ht="15.75" customHeight="1">
      <c r="A503" s="2852"/>
      <c r="B503" s="2852"/>
      <c r="C503" s="2852"/>
      <c r="D503" s="2852"/>
      <c r="E503" s="2852"/>
      <c r="F503" s="2852"/>
      <c r="G503" s="2852"/>
      <c r="H503" s="2852"/>
      <c r="I503" s="2853"/>
      <c r="J503" s="2853"/>
      <c r="K503" s="2853"/>
      <c r="L503" s="2853"/>
    </row>
    <row r="504" spans="1:12" ht="15.75" customHeight="1">
      <c r="A504" s="2852"/>
      <c r="B504" s="2852"/>
      <c r="C504" s="2852"/>
      <c r="D504" s="2852"/>
      <c r="E504" s="2852"/>
      <c r="F504" s="2852"/>
      <c r="G504" s="2852"/>
      <c r="H504" s="2852"/>
      <c r="I504" s="2853"/>
      <c r="J504" s="2853"/>
      <c r="K504" s="2853"/>
      <c r="L504" s="2853"/>
    </row>
    <row r="505" spans="1:12" ht="15.75" customHeight="1">
      <c r="A505" s="2852"/>
      <c r="B505" s="2852"/>
      <c r="C505" s="2852"/>
      <c r="D505" s="2852"/>
      <c r="E505" s="2852"/>
      <c r="F505" s="2852"/>
      <c r="G505" s="2852"/>
      <c r="H505" s="2852"/>
      <c r="I505" s="2853"/>
      <c r="J505" s="2853"/>
      <c r="K505" s="2853"/>
      <c r="L505" s="2853"/>
    </row>
    <row r="506" spans="1:12" ht="15.75" customHeight="1">
      <c r="A506" s="2852"/>
      <c r="B506" s="2852"/>
      <c r="C506" s="2852"/>
      <c r="D506" s="2852"/>
      <c r="E506" s="2852"/>
      <c r="F506" s="2852"/>
      <c r="G506" s="2852"/>
      <c r="H506" s="2852"/>
      <c r="I506" s="2853"/>
      <c r="J506" s="2853"/>
      <c r="K506" s="2853"/>
      <c r="L506" s="2853"/>
    </row>
    <row r="507" spans="1:12" ht="15.75" customHeight="1">
      <c r="A507" s="2852"/>
      <c r="B507" s="2852"/>
      <c r="C507" s="2852"/>
      <c r="D507" s="2852"/>
      <c r="E507" s="2852"/>
      <c r="F507" s="2852"/>
      <c r="G507" s="2852"/>
      <c r="H507" s="2852"/>
      <c r="I507" s="2853"/>
      <c r="J507" s="2853"/>
      <c r="K507" s="2853"/>
      <c r="L507" s="2853"/>
    </row>
    <row r="508" spans="1:12" ht="15.75" customHeight="1">
      <c r="A508" s="2852"/>
      <c r="B508" s="2852"/>
      <c r="C508" s="2852"/>
      <c r="D508" s="2852"/>
      <c r="E508" s="2852"/>
      <c r="F508" s="2852"/>
      <c r="G508" s="2852"/>
      <c r="H508" s="2852"/>
      <c r="I508" s="2853"/>
      <c r="J508" s="2853"/>
      <c r="K508" s="2853"/>
      <c r="L508" s="2853"/>
    </row>
    <row r="509" spans="1:12" ht="15.75" customHeight="1">
      <c r="A509" s="2852"/>
      <c r="B509" s="2852"/>
      <c r="C509" s="2852"/>
      <c r="D509" s="2852"/>
      <c r="E509" s="2852"/>
      <c r="F509" s="2852"/>
      <c r="G509" s="2852"/>
      <c r="H509" s="2852"/>
      <c r="I509" s="2853"/>
      <c r="J509" s="2853"/>
      <c r="K509" s="2853"/>
      <c r="L509" s="2853"/>
    </row>
    <row r="510" spans="1:12" ht="15.75" customHeight="1">
      <c r="A510" s="2852"/>
      <c r="B510" s="2852"/>
      <c r="C510" s="2852"/>
      <c r="D510" s="2852"/>
      <c r="E510" s="2852"/>
      <c r="F510" s="2852"/>
      <c r="G510" s="2852"/>
      <c r="H510" s="2852"/>
      <c r="I510" s="2853"/>
      <c r="J510" s="2853"/>
      <c r="K510" s="2853"/>
      <c r="L510" s="2853"/>
    </row>
    <row r="511" spans="1:12" ht="15.75" customHeight="1">
      <c r="A511" s="2852"/>
      <c r="B511" s="2852"/>
      <c r="C511" s="2852"/>
      <c r="D511" s="2852"/>
      <c r="E511" s="2852"/>
      <c r="F511" s="2852"/>
      <c r="G511" s="2852"/>
      <c r="H511" s="2852"/>
      <c r="I511" s="2853"/>
      <c r="J511" s="2853"/>
      <c r="K511" s="2853"/>
      <c r="L511" s="2853"/>
    </row>
    <row r="512" spans="1:12" ht="15.75" customHeight="1">
      <c r="A512" s="2852"/>
      <c r="B512" s="2852"/>
      <c r="C512" s="2852"/>
      <c r="D512" s="2852"/>
      <c r="E512" s="2852"/>
      <c r="F512" s="2852"/>
      <c r="G512" s="2852"/>
      <c r="H512" s="2852"/>
      <c r="I512" s="2853"/>
      <c r="J512" s="2853"/>
      <c r="K512" s="2853"/>
      <c r="L512" s="2853"/>
    </row>
    <row r="513" spans="1:12" ht="15.75" customHeight="1">
      <c r="A513" s="2852"/>
      <c r="B513" s="2852"/>
      <c r="C513" s="2852"/>
      <c r="D513" s="2852"/>
      <c r="E513" s="2852"/>
      <c r="F513" s="2852"/>
      <c r="G513" s="2852"/>
      <c r="H513" s="2852"/>
      <c r="I513" s="2853"/>
      <c r="J513" s="2853"/>
      <c r="K513" s="2853"/>
      <c r="L513" s="2853"/>
    </row>
    <row r="514" spans="1:12" ht="15.75" customHeight="1">
      <c r="A514" s="2852"/>
      <c r="B514" s="2852"/>
      <c r="C514" s="2852"/>
      <c r="D514" s="2852"/>
      <c r="E514" s="2852"/>
      <c r="F514" s="2852"/>
      <c r="G514" s="2852"/>
      <c r="H514" s="2852"/>
      <c r="I514" s="2853"/>
      <c r="J514" s="2853"/>
      <c r="K514" s="2853"/>
      <c r="L514" s="2853"/>
    </row>
    <row r="515" spans="1:12" ht="15.75" customHeight="1">
      <c r="A515" s="2852"/>
      <c r="B515" s="2852"/>
      <c r="C515" s="2852"/>
      <c r="D515" s="2852"/>
      <c r="E515" s="2852"/>
      <c r="F515" s="2852"/>
      <c r="G515" s="2852"/>
      <c r="H515" s="2852"/>
      <c r="I515" s="2853"/>
      <c r="J515" s="2853"/>
      <c r="K515" s="2853"/>
      <c r="L515" s="2853"/>
    </row>
    <row r="516" spans="1:12" ht="15.75" customHeight="1">
      <c r="A516" s="2852"/>
      <c r="B516" s="2852"/>
      <c r="C516" s="2852"/>
      <c r="D516" s="2852"/>
      <c r="E516" s="2852"/>
      <c r="F516" s="2852"/>
      <c r="G516" s="2852"/>
      <c r="H516" s="2852"/>
      <c r="I516" s="2853"/>
      <c r="J516" s="2853"/>
      <c r="K516" s="2853"/>
      <c r="L516" s="2853"/>
    </row>
    <row r="517" spans="1:12" ht="15.75" customHeight="1">
      <c r="A517" s="2852"/>
      <c r="B517" s="2852"/>
      <c r="C517" s="2852"/>
      <c r="D517" s="2852"/>
      <c r="E517" s="2852"/>
      <c r="F517" s="2852"/>
      <c r="G517" s="2852"/>
      <c r="H517" s="2852"/>
      <c r="I517" s="2853"/>
      <c r="J517" s="2853"/>
      <c r="K517" s="2853"/>
      <c r="L517" s="2853"/>
    </row>
    <row r="518" spans="1:12" ht="15.75" customHeight="1">
      <c r="A518" s="2852"/>
      <c r="B518" s="2852"/>
      <c r="C518" s="2852"/>
      <c r="D518" s="2852"/>
      <c r="E518" s="2852"/>
      <c r="F518" s="2852"/>
      <c r="G518" s="2852"/>
      <c r="H518" s="2852"/>
      <c r="I518" s="2853"/>
      <c r="J518" s="2853"/>
      <c r="K518" s="2853"/>
      <c r="L518" s="2853"/>
    </row>
    <row r="519" spans="1:12" ht="15.75" customHeight="1">
      <c r="A519" s="2852"/>
      <c r="B519" s="2852"/>
      <c r="C519" s="2852"/>
      <c r="D519" s="2852"/>
      <c r="E519" s="2852"/>
      <c r="F519" s="2852"/>
      <c r="G519" s="2852"/>
      <c r="H519" s="2852"/>
      <c r="I519" s="2853"/>
      <c r="J519" s="2853"/>
      <c r="K519" s="2853"/>
      <c r="L519" s="2853"/>
    </row>
    <row r="520" spans="1:12" ht="15.75" customHeight="1">
      <c r="A520" s="2852"/>
      <c r="B520" s="2852"/>
      <c r="C520" s="2852"/>
      <c r="D520" s="2852"/>
      <c r="E520" s="2852"/>
      <c r="F520" s="2852"/>
      <c r="G520" s="2852"/>
      <c r="H520" s="2852"/>
      <c r="I520" s="2853"/>
      <c r="J520" s="2853"/>
      <c r="K520" s="2853"/>
      <c r="L520" s="2853"/>
    </row>
    <row r="521" spans="1:12" ht="15.75" customHeight="1">
      <c r="A521" s="2852"/>
      <c r="B521" s="2852"/>
      <c r="C521" s="2852"/>
      <c r="D521" s="2852"/>
      <c r="E521" s="2852"/>
      <c r="F521" s="2852"/>
      <c r="G521" s="2852"/>
      <c r="H521" s="2852"/>
      <c r="I521" s="2853"/>
      <c r="J521" s="2853"/>
      <c r="K521" s="2853"/>
      <c r="L521" s="2853"/>
    </row>
    <row r="522" spans="1:12" ht="15.75" customHeight="1">
      <c r="A522" s="2852"/>
      <c r="B522" s="2852"/>
      <c r="C522" s="2852"/>
      <c r="D522" s="2852"/>
      <c r="E522" s="2852"/>
      <c r="F522" s="2852"/>
      <c r="G522" s="2852"/>
      <c r="H522" s="2852"/>
      <c r="I522" s="2853"/>
      <c r="J522" s="2853"/>
      <c r="K522" s="2853"/>
      <c r="L522" s="2853"/>
    </row>
    <row r="523" spans="1:12" ht="15.75" customHeight="1">
      <c r="A523" s="2852"/>
      <c r="B523" s="2852"/>
      <c r="C523" s="2852"/>
      <c r="D523" s="2852"/>
      <c r="E523" s="2852"/>
      <c r="F523" s="2852"/>
      <c r="G523" s="2852"/>
      <c r="H523" s="2852"/>
      <c r="I523" s="2853"/>
      <c r="J523" s="2853"/>
      <c r="K523" s="2853"/>
      <c r="L523" s="2853"/>
    </row>
    <row r="524" spans="1:12" ht="15.75" customHeight="1">
      <c r="A524" s="2852"/>
      <c r="B524" s="2852"/>
      <c r="C524" s="2852"/>
      <c r="D524" s="2852"/>
      <c r="E524" s="2852"/>
      <c r="F524" s="2852"/>
      <c r="G524" s="2852"/>
      <c r="H524" s="2852"/>
      <c r="I524" s="2853"/>
      <c r="J524" s="2853"/>
      <c r="K524" s="2853"/>
      <c r="L524" s="2853"/>
    </row>
    <row r="525" spans="1:12" ht="15.75" customHeight="1">
      <c r="A525" s="2852"/>
      <c r="B525" s="2852"/>
      <c r="C525" s="2852"/>
      <c r="D525" s="2852"/>
      <c r="E525" s="2852"/>
      <c r="F525" s="2852"/>
      <c r="G525" s="2852"/>
      <c r="H525" s="2852"/>
      <c r="I525" s="2853"/>
      <c r="J525" s="2853"/>
      <c r="K525" s="2853"/>
      <c r="L525" s="2853"/>
    </row>
    <row r="526" spans="1:12" ht="15.75" customHeight="1">
      <c r="A526" s="2852"/>
      <c r="B526" s="2852"/>
      <c r="C526" s="2852"/>
      <c r="D526" s="2852"/>
      <c r="E526" s="2852"/>
      <c r="F526" s="2852"/>
      <c r="G526" s="2852"/>
      <c r="H526" s="2852"/>
      <c r="I526" s="2853"/>
      <c r="J526" s="2853"/>
      <c r="K526" s="2853"/>
      <c r="L526" s="2853"/>
    </row>
    <row r="527" spans="1:12" ht="15.75" customHeight="1">
      <c r="A527" s="2852"/>
      <c r="B527" s="2852"/>
      <c r="C527" s="2852"/>
      <c r="D527" s="2852"/>
      <c r="E527" s="2852"/>
      <c r="F527" s="2852"/>
      <c r="G527" s="2852"/>
      <c r="H527" s="2852"/>
      <c r="I527" s="2853"/>
      <c r="J527" s="2853"/>
      <c r="K527" s="2853"/>
      <c r="L527" s="2853"/>
    </row>
    <row r="528" spans="1:12" ht="15.75" customHeight="1">
      <c r="A528" s="2852"/>
      <c r="B528" s="2852"/>
      <c r="C528" s="2852"/>
      <c r="D528" s="2852"/>
      <c r="E528" s="2852"/>
      <c r="F528" s="2852"/>
      <c r="G528" s="2852"/>
      <c r="H528" s="2852"/>
      <c r="I528" s="2853"/>
      <c r="J528" s="2853"/>
      <c r="K528" s="2853"/>
      <c r="L528" s="2853"/>
    </row>
    <row r="529" spans="1:12" ht="15.75" customHeight="1">
      <c r="A529" s="2852"/>
      <c r="B529" s="2852"/>
      <c r="C529" s="2852"/>
      <c r="D529" s="2852"/>
      <c r="E529" s="2852"/>
      <c r="F529" s="2852"/>
      <c r="G529" s="2852"/>
      <c r="H529" s="2852"/>
      <c r="I529" s="2853"/>
      <c r="J529" s="2853"/>
      <c r="K529" s="2853"/>
      <c r="L529" s="2853"/>
    </row>
    <row r="530" spans="1:12" ht="15.75" customHeight="1">
      <c r="A530" s="2852"/>
      <c r="B530" s="2852"/>
      <c r="C530" s="2852"/>
      <c r="D530" s="2852"/>
      <c r="E530" s="2852"/>
      <c r="F530" s="2852"/>
      <c r="G530" s="2852"/>
      <c r="H530" s="2852"/>
      <c r="I530" s="2853"/>
      <c r="J530" s="2853"/>
      <c r="K530" s="2853"/>
      <c r="L530" s="2853"/>
    </row>
    <row r="531" spans="1:12" ht="15.75" customHeight="1">
      <c r="A531" s="2852"/>
      <c r="B531" s="2852"/>
      <c r="C531" s="2852"/>
      <c r="D531" s="2852"/>
      <c r="E531" s="2852"/>
      <c r="F531" s="2852"/>
      <c r="G531" s="2852"/>
      <c r="H531" s="2852"/>
      <c r="I531" s="2853"/>
      <c r="J531" s="2853"/>
      <c r="K531" s="2853"/>
      <c r="L531" s="2853"/>
    </row>
    <row r="532" spans="1:12" ht="15.75" customHeight="1">
      <c r="A532" s="2852"/>
      <c r="B532" s="2852"/>
      <c r="C532" s="2852"/>
      <c r="D532" s="2852"/>
      <c r="E532" s="2852"/>
      <c r="F532" s="2852"/>
      <c r="G532" s="2852"/>
      <c r="H532" s="2852"/>
      <c r="I532" s="2853"/>
      <c r="J532" s="2853"/>
      <c r="K532" s="2853"/>
      <c r="L532" s="2853"/>
    </row>
    <row r="533" spans="1:12" ht="15.75" customHeight="1">
      <c r="A533" s="2852"/>
      <c r="B533" s="2852"/>
      <c r="C533" s="2852"/>
      <c r="D533" s="2852"/>
      <c r="E533" s="2852"/>
      <c r="F533" s="2852"/>
      <c r="G533" s="2852"/>
      <c r="H533" s="2852"/>
      <c r="I533" s="2853"/>
      <c r="J533" s="2853"/>
      <c r="K533" s="2853"/>
      <c r="L533" s="2853"/>
    </row>
    <row r="534" spans="1:12" ht="15.75" customHeight="1">
      <c r="A534" s="2852"/>
      <c r="B534" s="2852"/>
      <c r="C534" s="2852"/>
      <c r="D534" s="2852"/>
      <c r="E534" s="2852"/>
      <c r="F534" s="2852"/>
      <c r="G534" s="2852"/>
      <c r="H534" s="2852"/>
      <c r="I534" s="2853"/>
      <c r="J534" s="2853"/>
      <c r="K534" s="2853"/>
      <c r="L534" s="2853"/>
    </row>
    <row r="535" spans="1:12" ht="15.75" customHeight="1">
      <c r="A535" s="2852"/>
      <c r="B535" s="2852"/>
      <c r="C535" s="2852"/>
      <c r="D535" s="2852"/>
      <c r="E535" s="2852"/>
      <c r="F535" s="2852"/>
      <c r="G535" s="2852"/>
      <c r="H535" s="2852"/>
      <c r="I535" s="2853"/>
      <c r="J535" s="2853"/>
      <c r="K535" s="2853"/>
      <c r="L535" s="2853"/>
    </row>
    <row r="536" spans="1:12" ht="15.75" customHeight="1">
      <c r="A536" s="2852"/>
      <c r="B536" s="2852"/>
      <c r="C536" s="2852"/>
      <c r="D536" s="2852"/>
      <c r="E536" s="2852"/>
      <c r="F536" s="2852"/>
      <c r="G536" s="2852"/>
      <c r="H536" s="2852"/>
      <c r="I536" s="2853"/>
      <c r="J536" s="2853"/>
      <c r="K536" s="2853"/>
      <c r="L536" s="2853"/>
    </row>
    <row r="537" spans="1:12" ht="15.75" customHeight="1">
      <c r="A537" s="2852"/>
      <c r="B537" s="2852"/>
      <c r="C537" s="2852"/>
      <c r="D537" s="2852"/>
      <c r="E537" s="2852"/>
      <c r="F537" s="2852"/>
      <c r="G537" s="2852"/>
      <c r="H537" s="2852"/>
      <c r="I537" s="2853"/>
      <c r="J537" s="2853"/>
      <c r="K537" s="2853"/>
      <c r="L537" s="2853"/>
    </row>
    <row r="538" spans="1:12" ht="15.75" customHeight="1">
      <c r="A538" s="2852"/>
      <c r="B538" s="2852"/>
      <c r="C538" s="2852"/>
      <c r="D538" s="2852"/>
      <c r="E538" s="2852"/>
      <c r="F538" s="2852"/>
      <c r="G538" s="2852"/>
      <c r="H538" s="2852"/>
      <c r="I538" s="2853"/>
      <c r="J538" s="2853"/>
      <c r="K538" s="2853"/>
      <c r="L538" s="2853"/>
    </row>
    <row r="539" spans="1:12" ht="15.75" customHeight="1">
      <c r="A539" s="2852"/>
      <c r="B539" s="2852"/>
      <c r="C539" s="2852"/>
      <c r="D539" s="2852"/>
      <c r="E539" s="2852"/>
      <c r="F539" s="2852"/>
      <c r="G539" s="2852"/>
      <c r="H539" s="2852"/>
      <c r="I539" s="2853"/>
      <c r="J539" s="2853"/>
      <c r="K539" s="2853"/>
      <c r="L539" s="2853"/>
    </row>
    <row r="540" spans="1:12" ht="15.75" customHeight="1">
      <c r="A540" s="2852"/>
      <c r="B540" s="2852"/>
      <c r="C540" s="2852"/>
      <c r="D540" s="2852"/>
      <c r="E540" s="2852"/>
      <c r="F540" s="2852"/>
      <c r="G540" s="2852"/>
      <c r="H540" s="2852"/>
      <c r="I540" s="2853"/>
      <c r="J540" s="2853"/>
      <c r="K540" s="2853"/>
      <c r="L540" s="2853"/>
    </row>
    <row r="541" spans="1:12" ht="15.75" customHeight="1">
      <c r="A541" s="2852"/>
      <c r="B541" s="2852"/>
      <c r="C541" s="2852"/>
      <c r="D541" s="2852"/>
      <c r="E541" s="2852"/>
      <c r="F541" s="2852"/>
      <c r="G541" s="2852"/>
      <c r="H541" s="2852"/>
      <c r="I541" s="2853"/>
      <c r="J541" s="2853"/>
      <c r="K541" s="2853"/>
      <c r="L541" s="2853"/>
    </row>
    <row r="542" spans="1:12" ht="15.75" customHeight="1">
      <c r="A542" s="2852"/>
      <c r="B542" s="2852"/>
      <c r="C542" s="2852"/>
      <c r="D542" s="2852"/>
      <c r="E542" s="2852"/>
      <c r="F542" s="2852"/>
      <c r="G542" s="2852"/>
      <c r="H542" s="2852"/>
      <c r="I542" s="2853"/>
      <c r="J542" s="2853"/>
      <c r="K542" s="2853"/>
      <c r="L542" s="2853"/>
    </row>
    <row r="543" spans="1:12" ht="15.75" customHeight="1">
      <c r="A543" s="2852"/>
      <c r="B543" s="2852"/>
      <c r="C543" s="2852"/>
      <c r="D543" s="2852"/>
      <c r="E543" s="2852"/>
      <c r="F543" s="2852"/>
      <c r="G543" s="2852"/>
      <c r="H543" s="2852"/>
      <c r="I543" s="2853"/>
      <c r="J543" s="2853"/>
      <c r="K543" s="2853"/>
      <c r="L543" s="2853"/>
    </row>
    <row r="544" spans="1:12" ht="15.75" customHeight="1">
      <c r="A544" s="2852"/>
      <c r="B544" s="2852"/>
      <c r="C544" s="2852"/>
      <c r="D544" s="2852"/>
      <c r="E544" s="2852"/>
      <c r="F544" s="2852"/>
      <c r="G544" s="2852"/>
      <c r="H544" s="2852"/>
      <c r="I544" s="2853"/>
      <c r="J544" s="2853"/>
      <c r="K544" s="2853"/>
      <c r="L544" s="2853"/>
    </row>
    <row r="545" spans="1:12" ht="15.75" customHeight="1">
      <c r="A545" s="2852"/>
      <c r="B545" s="2852"/>
      <c r="C545" s="2852"/>
      <c r="D545" s="2852"/>
      <c r="E545" s="2852"/>
      <c r="F545" s="2852"/>
      <c r="G545" s="2852"/>
      <c r="H545" s="2852"/>
      <c r="I545" s="2853"/>
      <c r="J545" s="2853"/>
      <c r="K545" s="2853"/>
      <c r="L545" s="2853"/>
    </row>
    <row r="546" spans="1:12" ht="15.75" customHeight="1">
      <c r="A546" s="2852"/>
      <c r="B546" s="2852"/>
      <c r="C546" s="2852"/>
      <c r="D546" s="2852"/>
      <c r="E546" s="2852"/>
      <c r="F546" s="2852"/>
      <c r="G546" s="2852"/>
      <c r="H546" s="2852"/>
      <c r="I546" s="2853"/>
      <c r="J546" s="2853"/>
      <c r="K546" s="2853"/>
      <c r="L546" s="2853"/>
    </row>
    <row r="547" spans="1:12" ht="15.75" customHeight="1">
      <c r="A547" s="2852"/>
      <c r="B547" s="2852"/>
      <c r="C547" s="2852"/>
      <c r="D547" s="2852"/>
      <c r="E547" s="2852"/>
      <c r="F547" s="2852"/>
      <c r="G547" s="2852"/>
      <c r="H547" s="2852"/>
      <c r="I547" s="2853"/>
      <c r="J547" s="2853"/>
      <c r="K547" s="2853"/>
      <c r="L547" s="2853"/>
    </row>
    <row r="548" spans="1:12" ht="15.75" customHeight="1">
      <c r="A548" s="2852"/>
      <c r="B548" s="2852"/>
      <c r="C548" s="2852"/>
      <c r="D548" s="2852"/>
      <c r="E548" s="2852"/>
      <c r="F548" s="2852"/>
      <c r="G548" s="2852"/>
      <c r="H548" s="2852"/>
      <c r="I548" s="2853"/>
      <c r="J548" s="2853"/>
      <c r="K548" s="2853"/>
      <c r="L548" s="2853"/>
    </row>
    <row r="549" spans="1:12" ht="15.75" customHeight="1">
      <c r="A549" s="2852"/>
      <c r="B549" s="2852"/>
      <c r="C549" s="2852"/>
      <c r="D549" s="2852"/>
      <c r="E549" s="2852"/>
      <c r="F549" s="2852"/>
      <c r="G549" s="2852"/>
      <c r="H549" s="2852"/>
      <c r="I549" s="2853"/>
      <c r="J549" s="2853"/>
      <c r="K549" s="2853"/>
      <c r="L549" s="2853"/>
    </row>
    <row r="550" spans="1:12" ht="15.75" customHeight="1">
      <c r="A550" s="2852"/>
      <c r="B550" s="2852"/>
      <c r="C550" s="2852"/>
      <c r="D550" s="2852"/>
      <c r="E550" s="2852"/>
      <c r="F550" s="2852"/>
      <c r="G550" s="2852"/>
      <c r="H550" s="2852"/>
      <c r="I550" s="2853"/>
      <c r="J550" s="2853"/>
      <c r="K550" s="2853"/>
      <c r="L550" s="2853"/>
    </row>
    <row r="551" spans="1:12" ht="15.75" customHeight="1">
      <c r="A551" s="2852"/>
      <c r="B551" s="2852"/>
      <c r="C551" s="2852"/>
      <c r="D551" s="2852"/>
      <c r="E551" s="2852"/>
      <c r="F551" s="2852"/>
      <c r="G551" s="2852"/>
      <c r="H551" s="2852"/>
      <c r="I551" s="2853"/>
      <c r="J551" s="2853"/>
      <c r="K551" s="2853"/>
      <c r="L551" s="2853"/>
    </row>
    <row r="552" spans="1:12" ht="15.75" customHeight="1">
      <c r="A552" s="2852"/>
      <c r="B552" s="2852"/>
      <c r="C552" s="2852"/>
      <c r="D552" s="2852"/>
      <c r="E552" s="2852"/>
      <c r="F552" s="2852"/>
      <c r="G552" s="2852"/>
      <c r="H552" s="2852"/>
      <c r="I552" s="2853"/>
      <c r="J552" s="2853"/>
      <c r="K552" s="2853"/>
      <c r="L552" s="2853"/>
    </row>
    <row r="553" spans="1:12" ht="15.75" customHeight="1">
      <c r="A553" s="2852"/>
      <c r="B553" s="2852"/>
      <c r="C553" s="2852"/>
      <c r="D553" s="2852"/>
      <c r="E553" s="2852"/>
      <c r="F553" s="2852"/>
      <c r="G553" s="2852"/>
      <c r="H553" s="2852"/>
      <c r="I553" s="2853"/>
      <c r="J553" s="2853"/>
      <c r="K553" s="2853"/>
      <c r="L553" s="2853"/>
    </row>
    <row r="554" spans="1:12" ht="15.75" customHeight="1">
      <c r="A554" s="2852"/>
      <c r="B554" s="2852"/>
      <c r="C554" s="2852"/>
      <c r="D554" s="2852"/>
      <c r="E554" s="2852"/>
      <c r="F554" s="2852"/>
      <c r="G554" s="2852"/>
      <c r="H554" s="2852"/>
      <c r="I554" s="2853"/>
      <c r="J554" s="2853"/>
      <c r="K554" s="2853"/>
      <c r="L554" s="2853"/>
    </row>
    <row r="555" spans="1:12" ht="15.75" customHeight="1">
      <c r="A555" s="2852"/>
      <c r="B555" s="2852"/>
      <c r="C555" s="2852"/>
      <c r="D555" s="2852"/>
      <c r="E555" s="2852"/>
      <c r="F555" s="2852"/>
      <c r="G555" s="2852"/>
      <c r="H555" s="2852"/>
      <c r="I555" s="2853"/>
      <c r="J555" s="2853"/>
      <c r="K555" s="2853"/>
      <c r="L555" s="2853"/>
    </row>
    <row r="556" spans="1:12" ht="15.75" customHeight="1">
      <c r="A556" s="2852"/>
      <c r="B556" s="2852"/>
      <c r="C556" s="2852"/>
      <c r="D556" s="2852"/>
      <c r="E556" s="2852"/>
      <c r="F556" s="2852"/>
      <c r="G556" s="2852"/>
      <c r="H556" s="2852"/>
      <c r="I556" s="2853"/>
      <c r="J556" s="2853"/>
      <c r="K556" s="2853"/>
      <c r="L556" s="2853"/>
    </row>
    <row r="557" spans="1:12" ht="15.75" customHeight="1">
      <c r="A557" s="2852"/>
      <c r="B557" s="2852"/>
      <c r="C557" s="2852"/>
      <c r="D557" s="2852"/>
      <c r="E557" s="2852"/>
      <c r="F557" s="2852"/>
      <c r="G557" s="2852"/>
      <c r="H557" s="2852"/>
      <c r="I557" s="2853"/>
      <c r="J557" s="2853"/>
      <c r="K557" s="2853"/>
      <c r="L557" s="2853"/>
    </row>
    <row r="558" spans="1:12" ht="15.75" customHeight="1">
      <c r="A558" s="2852"/>
      <c r="B558" s="2852"/>
      <c r="C558" s="2852"/>
      <c r="D558" s="2852"/>
      <c r="E558" s="2852"/>
      <c r="F558" s="2852"/>
      <c r="G558" s="2852"/>
      <c r="H558" s="2852"/>
      <c r="I558" s="2853"/>
      <c r="J558" s="2853"/>
      <c r="K558" s="2853"/>
      <c r="L558" s="2853"/>
    </row>
    <row r="559" spans="1:12" ht="15.75" customHeight="1">
      <c r="A559" s="2852"/>
      <c r="B559" s="2852"/>
      <c r="C559" s="2852"/>
      <c r="D559" s="2852"/>
      <c r="E559" s="2852"/>
      <c r="F559" s="2852"/>
      <c r="G559" s="2852"/>
      <c r="H559" s="2852"/>
      <c r="I559" s="2853"/>
      <c r="J559" s="2853"/>
      <c r="K559" s="2853"/>
      <c r="L559" s="2853"/>
    </row>
    <row r="560" spans="1:12" ht="15.75" customHeight="1">
      <c r="A560" s="2852"/>
      <c r="B560" s="2852"/>
      <c r="C560" s="2852"/>
      <c r="D560" s="2852"/>
      <c r="E560" s="2852"/>
      <c r="F560" s="2852"/>
      <c r="G560" s="2852"/>
      <c r="H560" s="2852"/>
      <c r="I560" s="2853"/>
      <c r="J560" s="2853"/>
      <c r="K560" s="2853"/>
      <c r="L560" s="2853"/>
    </row>
    <row r="561" spans="1:12" ht="15.75" customHeight="1">
      <c r="A561" s="2852"/>
      <c r="B561" s="2852"/>
      <c r="C561" s="2852"/>
      <c r="D561" s="2852"/>
      <c r="E561" s="2852"/>
      <c r="F561" s="2852"/>
      <c r="G561" s="2852"/>
      <c r="H561" s="2852"/>
      <c r="I561" s="2853"/>
      <c r="J561" s="2853"/>
      <c r="K561" s="2853"/>
      <c r="L561" s="2853"/>
    </row>
    <row r="562" spans="1:12" ht="15.75" customHeight="1">
      <c r="A562" s="2852"/>
      <c r="B562" s="2852"/>
      <c r="C562" s="2852"/>
      <c r="D562" s="2852"/>
      <c r="E562" s="2852"/>
      <c r="F562" s="2852"/>
      <c r="G562" s="2852"/>
      <c r="H562" s="2852"/>
      <c r="I562" s="2853"/>
      <c r="J562" s="2853"/>
      <c r="K562" s="2853"/>
      <c r="L562" s="2853"/>
    </row>
    <row r="563" spans="1:12" ht="15.75" customHeight="1">
      <c r="A563" s="2852"/>
      <c r="B563" s="2852"/>
      <c r="C563" s="2852"/>
      <c r="D563" s="2852"/>
      <c r="E563" s="2852"/>
      <c r="F563" s="2852"/>
      <c r="G563" s="2852"/>
      <c r="H563" s="2852"/>
      <c r="I563" s="2853"/>
      <c r="J563" s="2853"/>
      <c r="K563" s="2853"/>
      <c r="L563" s="2853"/>
    </row>
    <row r="564" spans="1:12" ht="15.75" customHeight="1">
      <c r="A564" s="2852"/>
      <c r="B564" s="2852"/>
      <c r="C564" s="2852"/>
      <c r="D564" s="2852"/>
      <c r="E564" s="2852"/>
      <c r="F564" s="2852"/>
      <c r="G564" s="2852"/>
      <c r="H564" s="2852"/>
      <c r="I564" s="2853"/>
      <c r="J564" s="2853"/>
      <c r="K564" s="2853"/>
      <c r="L564" s="2853"/>
    </row>
    <row r="565" spans="1:12" ht="15.75" customHeight="1">
      <c r="A565" s="2852"/>
      <c r="B565" s="2852"/>
      <c r="C565" s="2852"/>
      <c r="D565" s="2852"/>
      <c r="E565" s="2852"/>
      <c r="F565" s="2852"/>
      <c r="G565" s="2852"/>
      <c r="H565" s="2852"/>
      <c r="I565" s="2853"/>
      <c r="J565" s="2853"/>
      <c r="K565" s="2853"/>
      <c r="L565" s="2853"/>
    </row>
    <row r="566" spans="1:12" ht="15.75" customHeight="1">
      <c r="A566" s="2852"/>
      <c r="B566" s="2852"/>
      <c r="C566" s="2852"/>
      <c r="D566" s="2852"/>
      <c r="E566" s="2852"/>
      <c r="F566" s="2852"/>
      <c r="G566" s="2852"/>
      <c r="H566" s="2852"/>
      <c r="I566" s="2853"/>
      <c r="J566" s="2853"/>
      <c r="K566" s="2853"/>
      <c r="L566" s="2853"/>
    </row>
    <row r="567" spans="1:12" ht="15.75" customHeight="1">
      <c r="A567" s="2852"/>
      <c r="B567" s="2852"/>
      <c r="C567" s="2852"/>
      <c r="D567" s="2852"/>
      <c r="E567" s="2852"/>
      <c r="F567" s="2852"/>
      <c r="G567" s="2852"/>
      <c r="H567" s="2852"/>
      <c r="I567" s="2853"/>
      <c r="J567" s="2853"/>
      <c r="K567" s="2853"/>
      <c r="L567" s="2853"/>
    </row>
    <row r="568" spans="1:12" ht="15.75" customHeight="1">
      <c r="A568" s="2852"/>
      <c r="B568" s="2852"/>
      <c r="C568" s="2852"/>
      <c r="D568" s="2852"/>
      <c r="E568" s="2852"/>
      <c r="F568" s="2852"/>
      <c r="G568" s="2852"/>
      <c r="H568" s="2852"/>
      <c r="I568" s="2853"/>
      <c r="J568" s="2853"/>
      <c r="K568" s="2853"/>
      <c r="L568" s="2853"/>
    </row>
    <row r="569" spans="1:12" ht="15.75" customHeight="1">
      <c r="A569" s="2852"/>
      <c r="B569" s="2852"/>
      <c r="C569" s="2852"/>
      <c r="D569" s="2852"/>
      <c r="E569" s="2852"/>
      <c r="F569" s="2852"/>
      <c r="G569" s="2852"/>
      <c r="H569" s="2852"/>
      <c r="I569" s="2853"/>
      <c r="J569" s="2853"/>
      <c r="K569" s="2853"/>
      <c r="L569" s="2853"/>
    </row>
    <row r="570" spans="1:12" ht="15.75" customHeight="1">
      <c r="A570" s="2852"/>
      <c r="B570" s="2852"/>
      <c r="C570" s="2852"/>
      <c r="D570" s="2852"/>
      <c r="E570" s="2852"/>
      <c r="F570" s="2852"/>
      <c r="G570" s="2852"/>
      <c r="H570" s="2852"/>
      <c r="I570" s="2853"/>
      <c r="J570" s="2853"/>
      <c r="K570" s="2853"/>
      <c r="L570" s="2853"/>
    </row>
    <row r="571" spans="1:12" ht="15.75" customHeight="1">
      <c r="A571" s="2852"/>
      <c r="B571" s="2852"/>
      <c r="C571" s="2852"/>
      <c r="D571" s="2852"/>
      <c r="E571" s="2852"/>
      <c r="F571" s="2852"/>
      <c r="G571" s="2852"/>
      <c r="H571" s="2852"/>
      <c r="I571" s="2853"/>
      <c r="J571" s="2853"/>
      <c r="K571" s="2853"/>
      <c r="L571" s="2853"/>
    </row>
    <row r="572" spans="1:12" ht="15.75" customHeight="1">
      <c r="A572" s="2852"/>
      <c r="B572" s="2852"/>
      <c r="C572" s="2852"/>
      <c r="D572" s="2852"/>
      <c r="E572" s="2852"/>
      <c r="F572" s="2852"/>
      <c r="G572" s="2852"/>
      <c r="H572" s="2852"/>
      <c r="I572" s="2853"/>
      <c r="J572" s="2853"/>
      <c r="K572" s="2853"/>
      <c r="L572" s="2853"/>
    </row>
    <row r="573" spans="1:12" ht="15.75" customHeight="1">
      <c r="A573" s="2852"/>
      <c r="B573" s="2852"/>
      <c r="C573" s="2852"/>
      <c r="D573" s="2852"/>
      <c r="E573" s="2852"/>
      <c r="F573" s="2852"/>
      <c r="G573" s="2852"/>
      <c r="H573" s="2852"/>
      <c r="I573" s="2853"/>
      <c r="J573" s="2853"/>
      <c r="K573" s="2853"/>
      <c r="L573" s="2853"/>
    </row>
    <row r="574" spans="1:12" ht="15.75" customHeight="1">
      <c r="A574" s="2852"/>
      <c r="B574" s="2852"/>
      <c r="C574" s="2852"/>
      <c r="D574" s="2852"/>
      <c r="E574" s="2852"/>
      <c r="F574" s="2852"/>
      <c r="G574" s="2852"/>
      <c r="H574" s="2852"/>
      <c r="I574" s="2853"/>
      <c r="J574" s="2853"/>
      <c r="K574" s="2853"/>
      <c r="L574" s="2853"/>
    </row>
    <row r="575" spans="1:12" ht="15.75" customHeight="1">
      <c r="A575" s="2852"/>
      <c r="B575" s="2852"/>
      <c r="C575" s="2852"/>
      <c r="D575" s="2852"/>
      <c r="E575" s="2852"/>
      <c r="F575" s="2852"/>
      <c r="G575" s="2852"/>
      <c r="H575" s="2852"/>
      <c r="I575" s="2853"/>
      <c r="J575" s="2853"/>
      <c r="K575" s="2853"/>
      <c r="L575" s="2853"/>
    </row>
    <row r="576" spans="1:12" ht="15.75" customHeight="1">
      <c r="A576" s="2852"/>
      <c r="B576" s="2852"/>
      <c r="C576" s="2852"/>
      <c r="D576" s="2852"/>
      <c r="E576" s="2852"/>
      <c r="F576" s="2852"/>
      <c r="G576" s="2852"/>
      <c r="H576" s="2852"/>
      <c r="I576" s="2853"/>
      <c r="J576" s="2853"/>
      <c r="K576" s="2853"/>
      <c r="L576" s="2853"/>
    </row>
    <row r="577" spans="1:12" ht="15.75" customHeight="1">
      <c r="A577" s="2852"/>
      <c r="B577" s="2852"/>
      <c r="C577" s="2852"/>
      <c r="D577" s="2852"/>
      <c r="E577" s="2852"/>
      <c r="F577" s="2852"/>
      <c r="G577" s="2852"/>
      <c r="H577" s="2852"/>
      <c r="I577" s="2853"/>
      <c r="J577" s="2853"/>
      <c r="K577" s="2853"/>
      <c r="L577" s="2853"/>
    </row>
    <row r="578" spans="1:12" ht="15.75" customHeight="1">
      <c r="A578" s="2852"/>
      <c r="B578" s="2852"/>
      <c r="C578" s="2852"/>
      <c r="D578" s="2852"/>
      <c r="E578" s="2852"/>
      <c r="F578" s="2852"/>
      <c r="G578" s="2852"/>
      <c r="H578" s="2852"/>
      <c r="I578" s="2853"/>
      <c r="J578" s="2853"/>
      <c r="K578" s="2853"/>
      <c r="L578" s="2853"/>
    </row>
    <row r="579" spans="1:12" ht="15.75" customHeight="1">
      <c r="A579" s="2852"/>
      <c r="B579" s="2852"/>
      <c r="C579" s="2852"/>
      <c r="D579" s="2852"/>
      <c r="E579" s="2852"/>
      <c r="F579" s="2852"/>
      <c r="G579" s="2852"/>
      <c r="H579" s="2852"/>
      <c r="I579" s="2853"/>
      <c r="J579" s="2853"/>
      <c r="K579" s="2853"/>
      <c r="L579" s="2853"/>
    </row>
    <row r="580" spans="1:12" ht="15.75" customHeight="1">
      <c r="A580" s="2852"/>
      <c r="B580" s="2852"/>
      <c r="C580" s="2852"/>
      <c r="D580" s="2852"/>
      <c r="E580" s="2852"/>
      <c r="F580" s="2852"/>
      <c r="G580" s="2852"/>
      <c r="H580" s="2852"/>
      <c r="I580" s="2853"/>
      <c r="J580" s="2853"/>
      <c r="K580" s="2853"/>
      <c r="L580" s="2853"/>
    </row>
    <row r="581" spans="1:12" ht="15.75" customHeight="1">
      <c r="A581" s="2852"/>
      <c r="B581" s="2852"/>
      <c r="C581" s="2852"/>
      <c r="D581" s="2852"/>
      <c r="E581" s="2852"/>
      <c r="F581" s="2852"/>
      <c r="G581" s="2852"/>
      <c r="H581" s="2852"/>
      <c r="I581" s="2853"/>
      <c r="J581" s="2853"/>
      <c r="K581" s="2853"/>
      <c r="L581" s="2853"/>
    </row>
    <row r="582" spans="1:12" ht="15.75" customHeight="1">
      <c r="A582" s="2852"/>
      <c r="B582" s="2852"/>
      <c r="C582" s="2852"/>
      <c r="D582" s="2852"/>
      <c r="E582" s="2852"/>
      <c r="F582" s="2852"/>
      <c r="G582" s="2852"/>
      <c r="H582" s="2852"/>
      <c r="I582" s="2853"/>
      <c r="J582" s="2853"/>
      <c r="K582" s="2853"/>
      <c r="L582" s="2853"/>
    </row>
    <row r="583" spans="1:12" ht="15.75" customHeight="1">
      <c r="A583" s="2852"/>
      <c r="B583" s="2852"/>
      <c r="C583" s="2852"/>
      <c r="D583" s="2852"/>
      <c r="E583" s="2852"/>
      <c r="F583" s="2852"/>
      <c r="G583" s="2852"/>
      <c r="H583" s="2852"/>
      <c r="I583" s="2853"/>
      <c r="J583" s="2853"/>
      <c r="K583" s="2853"/>
      <c r="L583" s="2853"/>
    </row>
    <row r="584" spans="1:12" ht="15.75" customHeight="1">
      <c r="A584" s="2852"/>
      <c r="B584" s="2852"/>
      <c r="C584" s="2852"/>
      <c r="D584" s="2852"/>
      <c r="E584" s="2852"/>
      <c r="F584" s="2852"/>
      <c r="G584" s="2852"/>
      <c r="H584" s="2852"/>
      <c r="I584" s="2853"/>
      <c r="J584" s="2853"/>
      <c r="K584" s="2853"/>
      <c r="L584" s="2853"/>
    </row>
    <row r="585" spans="1:12" ht="15.75" customHeight="1">
      <c r="A585" s="2852"/>
      <c r="B585" s="2852"/>
      <c r="C585" s="2852"/>
      <c r="D585" s="2852"/>
      <c r="E585" s="2852"/>
      <c r="F585" s="2852"/>
      <c r="G585" s="2852"/>
      <c r="H585" s="2852"/>
      <c r="I585" s="2853"/>
      <c r="J585" s="2853"/>
      <c r="K585" s="2853"/>
      <c r="L585" s="2853"/>
    </row>
    <row r="586" spans="1:12" ht="15.75" customHeight="1">
      <c r="A586" s="2852"/>
      <c r="B586" s="2852"/>
      <c r="C586" s="2852"/>
      <c r="D586" s="2852"/>
      <c r="E586" s="2852"/>
      <c r="F586" s="2852"/>
      <c r="G586" s="2852"/>
      <c r="H586" s="2852"/>
      <c r="I586" s="2853"/>
      <c r="J586" s="2853"/>
      <c r="K586" s="2853"/>
      <c r="L586" s="2853"/>
    </row>
    <row r="587" spans="1:12" ht="15.75" customHeight="1">
      <c r="A587" s="2852"/>
      <c r="B587" s="2852"/>
      <c r="C587" s="2852"/>
      <c r="D587" s="2852"/>
      <c r="E587" s="2852"/>
      <c r="F587" s="2852"/>
      <c r="G587" s="2852"/>
      <c r="H587" s="2852"/>
      <c r="I587" s="2853"/>
      <c r="J587" s="2853"/>
      <c r="K587" s="2853"/>
      <c r="L587" s="2853"/>
    </row>
    <row r="588" spans="1:12" ht="15.75" customHeight="1">
      <c r="A588" s="2852"/>
      <c r="B588" s="2852"/>
      <c r="C588" s="2852"/>
      <c r="D588" s="2852"/>
      <c r="E588" s="2852"/>
      <c r="F588" s="2852"/>
      <c r="G588" s="2852"/>
      <c r="H588" s="2852"/>
      <c r="I588" s="2853"/>
      <c r="J588" s="2853"/>
      <c r="K588" s="2853"/>
      <c r="L588" s="2853"/>
    </row>
    <row r="589" spans="1:12" ht="15.75" customHeight="1">
      <c r="A589" s="2852"/>
      <c r="B589" s="2852"/>
      <c r="C589" s="2852"/>
      <c r="D589" s="2852"/>
      <c r="E589" s="2852"/>
      <c r="F589" s="2852"/>
      <c r="G589" s="2852"/>
      <c r="H589" s="2852"/>
      <c r="I589" s="2853"/>
      <c r="J589" s="2853"/>
      <c r="K589" s="2853"/>
      <c r="L589" s="2853"/>
    </row>
    <row r="590" spans="1:12" ht="15.75" customHeight="1">
      <c r="A590" s="2852"/>
      <c r="B590" s="2852"/>
      <c r="C590" s="2852"/>
      <c r="D590" s="2852"/>
      <c r="E590" s="2852"/>
      <c r="F590" s="2852"/>
      <c r="G590" s="2852"/>
      <c r="H590" s="2852"/>
      <c r="I590" s="2853"/>
      <c r="J590" s="2853"/>
      <c r="K590" s="2853"/>
      <c r="L590" s="2853"/>
    </row>
    <row r="591" spans="1:12" ht="15.75" customHeight="1">
      <c r="A591" s="2852"/>
      <c r="B591" s="2852"/>
      <c r="C591" s="2852"/>
      <c r="D591" s="2852"/>
      <c r="E591" s="2852"/>
      <c r="F591" s="2852"/>
      <c r="G591" s="2852"/>
      <c r="H591" s="2852"/>
      <c r="I591" s="2853"/>
      <c r="J591" s="2853"/>
      <c r="K591" s="2853"/>
      <c r="L591" s="2853"/>
    </row>
    <row r="592" spans="1:12" ht="15.75" customHeight="1">
      <c r="A592" s="2852"/>
      <c r="B592" s="2852"/>
      <c r="C592" s="2852"/>
      <c r="D592" s="2852"/>
      <c r="E592" s="2852"/>
      <c r="F592" s="2852"/>
      <c r="G592" s="2852"/>
      <c r="H592" s="2852"/>
      <c r="I592" s="2853"/>
      <c r="J592" s="2853"/>
      <c r="K592" s="2853"/>
      <c r="L592" s="2853"/>
    </row>
    <row r="593" spans="1:12" ht="15.75" customHeight="1">
      <c r="A593" s="2852"/>
      <c r="B593" s="2852"/>
      <c r="C593" s="2852"/>
      <c r="D593" s="2852"/>
      <c r="E593" s="2852"/>
      <c r="F593" s="2852"/>
      <c r="G593" s="2852"/>
      <c r="H593" s="2852"/>
      <c r="I593" s="2853"/>
      <c r="J593" s="2853"/>
      <c r="K593" s="2853"/>
      <c r="L593" s="2853"/>
    </row>
    <row r="594" spans="1:12" ht="15.75" customHeight="1">
      <c r="A594" s="2852"/>
      <c r="B594" s="2852"/>
      <c r="C594" s="2852"/>
      <c r="D594" s="2852"/>
      <c r="E594" s="2852"/>
      <c r="F594" s="2852"/>
      <c r="G594" s="2852"/>
      <c r="H594" s="2852"/>
      <c r="I594" s="2853"/>
      <c r="J594" s="2853"/>
      <c r="K594" s="2853"/>
      <c r="L594" s="2853"/>
    </row>
    <row r="595" spans="1:12" ht="15.75" customHeight="1">
      <c r="A595" s="2852"/>
      <c r="B595" s="2852"/>
      <c r="C595" s="2852"/>
      <c r="D595" s="2852"/>
      <c r="E595" s="2852"/>
      <c r="F595" s="2852"/>
      <c r="G595" s="2852"/>
      <c r="H595" s="2852"/>
      <c r="I595" s="2853"/>
      <c r="J595" s="2853"/>
      <c r="K595" s="2853"/>
      <c r="L595" s="2853"/>
    </row>
    <row r="596" spans="1:12" ht="15.75" customHeight="1">
      <c r="A596" s="2852"/>
      <c r="B596" s="2852"/>
      <c r="C596" s="2852"/>
      <c r="D596" s="2852"/>
      <c r="E596" s="2852"/>
      <c r="F596" s="2852"/>
      <c r="G596" s="2852"/>
      <c r="H596" s="2852"/>
      <c r="I596" s="2853"/>
      <c r="J596" s="2853"/>
      <c r="K596" s="2853"/>
      <c r="L596" s="2853"/>
    </row>
    <row r="597" spans="1:12" ht="15.75" customHeight="1">
      <c r="A597" s="2852"/>
      <c r="B597" s="2852"/>
      <c r="C597" s="2852"/>
      <c r="D597" s="2852"/>
      <c r="E597" s="2852"/>
      <c r="F597" s="2852"/>
      <c r="G597" s="2852"/>
      <c r="H597" s="2852"/>
      <c r="I597" s="2853"/>
      <c r="J597" s="2853"/>
      <c r="K597" s="2853"/>
      <c r="L597" s="2853"/>
    </row>
    <row r="598" spans="1:12" ht="15.75" customHeight="1">
      <c r="A598" s="2852"/>
      <c r="B598" s="2852"/>
      <c r="C598" s="2852"/>
      <c r="D598" s="2852"/>
      <c r="E598" s="2852"/>
      <c r="F598" s="2852"/>
      <c r="G598" s="2852"/>
      <c r="H598" s="2852"/>
      <c r="I598" s="2853"/>
      <c r="J598" s="2853"/>
      <c r="K598" s="2853"/>
      <c r="L598" s="2853"/>
    </row>
    <row r="599" spans="1:12" ht="15.75" customHeight="1">
      <c r="A599" s="2852"/>
      <c r="B599" s="2852"/>
      <c r="C599" s="2852"/>
      <c r="D599" s="2852"/>
      <c r="E599" s="2852"/>
      <c r="F599" s="2852"/>
      <c r="G599" s="2852"/>
      <c r="H599" s="2852"/>
      <c r="I599" s="2853"/>
      <c r="J599" s="2853"/>
      <c r="K599" s="2853"/>
      <c r="L599" s="2853"/>
    </row>
    <row r="600" spans="1:12" ht="15.75" customHeight="1">
      <c r="A600" s="2852"/>
      <c r="B600" s="2852"/>
      <c r="C600" s="2852"/>
      <c r="D600" s="2852"/>
      <c r="E600" s="2852"/>
      <c r="F600" s="2852"/>
      <c r="G600" s="2852"/>
      <c r="H600" s="2852"/>
      <c r="I600" s="2853"/>
      <c r="J600" s="2853"/>
      <c r="K600" s="2853"/>
      <c r="L600" s="2853"/>
    </row>
    <row r="601" spans="1:12" ht="15.75" customHeight="1">
      <c r="A601" s="2852"/>
      <c r="B601" s="2852"/>
      <c r="C601" s="2852"/>
      <c r="D601" s="2852"/>
      <c r="E601" s="2852"/>
      <c r="F601" s="2852"/>
      <c r="G601" s="2852"/>
      <c r="H601" s="2852"/>
      <c r="I601" s="2853"/>
      <c r="J601" s="2853"/>
      <c r="K601" s="2853"/>
      <c r="L601" s="2853"/>
    </row>
    <row r="602" spans="1:12" ht="15.75" customHeight="1">
      <c r="A602" s="2852"/>
      <c r="B602" s="2852"/>
      <c r="C602" s="2852"/>
      <c r="D602" s="2852"/>
      <c r="E602" s="2852"/>
      <c r="F602" s="2852"/>
      <c r="G602" s="2852"/>
      <c r="H602" s="2852"/>
      <c r="I602" s="2853"/>
      <c r="J602" s="2853"/>
      <c r="K602" s="2853"/>
      <c r="L602" s="2853"/>
    </row>
    <row r="603" spans="1:12" ht="15.75" customHeight="1">
      <c r="A603" s="2852"/>
      <c r="B603" s="2852"/>
      <c r="C603" s="2852"/>
      <c r="D603" s="2852"/>
      <c r="E603" s="2852"/>
      <c r="F603" s="2852"/>
      <c r="G603" s="2852"/>
      <c r="H603" s="2852"/>
      <c r="I603" s="2853"/>
      <c r="J603" s="2853"/>
      <c r="K603" s="2853"/>
      <c r="L603" s="2853"/>
    </row>
    <row r="604" spans="1:12" ht="15.75" customHeight="1">
      <c r="A604" s="2852"/>
      <c r="B604" s="2852"/>
      <c r="C604" s="2852"/>
      <c r="D604" s="2852"/>
      <c r="E604" s="2852"/>
      <c r="F604" s="2852"/>
      <c r="G604" s="2852"/>
      <c r="H604" s="2852"/>
      <c r="I604" s="2853"/>
      <c r="J604" s="2853"/>
      <c r="K604" s="2853"/>
      <c r="L604" s="2853"/>
    </row>
    <row r="605" spans="1:12" ht="15.75" customHeight="1">
      <c r="A605" s="2852"/>
      <c r="B605" s="2852"/>
      <c r="C605" s="2852"/>
      <c r="D605" s="2852"/>
      <c r="E605" s="2852"/>
      <c r="F605" s="2852"/>
      <c r="G605" s="2852"/>
      <c r="H605" s="2852"/>
      <c r="I605" s="2853"/>
      <c r="J605" s="2853"/>
      <c r="K605" s="2853"/>
      <c r="L605" s="2853"/>
    </row>
    <row r="606" spans="1:12" ht="15.75" customHeight="1">
      <c r="A606" s="2852"/>
      <c r="B606" s="2852"/>
      <c r="C606" s="2852"/>
      <c r="D606" s="2852"/>
      <c r="E606" s="2852"/>
      <c r="F606" s="2852"/>
      <c r="G606" s="2852"/>
      <c r="H606" s="2852"/>
      <c r="I606" s="2853"/>
      <c r="J606" s="2853"/>
      <c r="K606" s="2853"/>
      <c r="L606" s="2853"/>
    </row>
    <row r="607" spans="1:12" ht="15.75" customHeight="1">
      <c r="A607" s="2852"/>
      <c r="B607" s="2852"/>
      <c r="C607" s="2852"/>
      <c r="D607" s="2852"/>
      <c r="E607" s="2852"/>
      <c r="F607" s="2852"/>
      <c r="G607" s="2852"/>
      <c r="H607" s="2852"/>
      <c r="I607" s="2853"/>
      <c r="J607" s="2853"/>
      <c r="K607" s="2853"/>
      <c r="L607" s="2853"/>
    </row>
    <row r="608" spans="1:12" ht="15.75" customHeight="1">
      <c r="A608" s="2852"/>
      <c r="B608" s="2852"/>
      <c r="C608" s="2852"/>
      <c r="D608" s="2852"/>
      <c r="E608" s="2852"/>
      <c r="F608" s="2852"/>
      <c r="G608" s="2852"/>
      <c r="H608" s="2852"/>
      <c r="I608" s="2853"/>
      <c r="J608" s="2853"/>
      <c r="K608" s="2853"/>
      <c r="L608" s="2853"/>
    </row>
    <row r="609" spans="1:12" ht="15.75" customHeight="1">
      <c r="A609" s="2852"/>
      <c r="B609" s="2852"/>
      <c r="C609" s="2852"/>
      <c r="D609" s="2852"/>
      <c r="E609" s="2852"/>
      <c r="F609" s="2852"/>
      <c r="G609" s="2852"/>
      <c r="H609" s="2852"/>
      <c r="I609" s="2853"/>
      <c r="J609" s="2853"/>
      <c r="K609" s="2853"/>
      <c r="L609" s="2853"/>
    </row>
    <row r="610" spans="1:12" ht="15.75" customHeight="1">
      <c r="A610" s="2852"/>
      <c r="B610" s="2852"/>
      <c r="C610" s="2852"/>
      <c r="D610" s="2852"/>
      <c r="E610" s="2852"/>
      <c r="F610" s="2852"/>
      <c r="G610" s="2852"/>
      <c r="H610" s="2852"/>
      <c r="I610" s="2853"/>
      <c r="J610" s="2853"/>
      <c r="K610" s="2853"/>
      <c r="L610" s="2853"/>
    </row>
    <row r="611" spans="1:12" ht="15.75" customHeight="1">
      <c r="A611" s="2852"/>
      <c r="B611" s="2852"/>
      <c r="C611" s="2852"/>
      <c r="D611" s="2852"/>
      <c r="E611" s="2852"/>
      <c r="F611" s="2852"/>
      <c r="G611" s="2852"/>
      <c r="H611" s="2852"/>
      <c r="I611" s="2853"/>
      <c r="J611" s="2853"/>
      <c r="K611" s="2853"/>
      <c r="L611" s="2853"/>
    </row>
    <row r="612" spans="1:12" ht="15.75" customHeight="1">
      <c r="A612" s="2852"/>
      <c r="B612" s="2852"/>
      <c r="C612" s="2852"/>
      <c r="D612" s="2852"/>
      <c r="E612" s="2852"/>
      <c r="F612" s="2852"/>
      <c r="G612" s="2852"/>
      <c r="H612" s="2852"/>
      <c r="I612" s="2853"/>
      <c r="J612" s="2853"/>
      <c r="K612" s="2853"/>
      <c r="L612" s="2853"/>
    </row>
    <row r="613" spans="1:12" ht="15.75" customHeight="1">
      <c r="A613" s="2852"/>
      <c r="B613" s="2852"/>
      <c r="C613" s="2852"/>
      <c r="D613" s="2852"/>
      <c r="E613" s="2852"/>
      <c r="F613" s="2852"/>
      <c r="G613" s="2852"/>
      <c r="H613" s="2852"/>
      <c r="I613" s="2853"/>
      <c r="J613" s="2853"/>
      <c r="K613" s="2853"/>
      <c r="L613" s="2853"/>
    </row>
    <row r="614" spans="1:12" ht="15.75" customHeight="1">
      <c r="A614" s="2852"/>
      <c r="B614" s="2852"/>
      <c r="C614" s="2852"/>
      <c r="D614" s="2852"/>
      <c r="E614" s="2852"/>
      <c r="F614" s="2852"/>
      <c r="G614" s="2852"/>
      <c r="H614" s="2852"/>
      <c r="I614" s="2853"/>
      <c r="J614" s="2853"/>
      <c r="K614" s="2853"/>
      <c r="L614" s="2853"/>
    </row>
    <row r="615" spans="1:12" ht="15.75" customHeight="1">
      <c r="A615" s="2852"/>
      <c r="B615" s="2852"/>
      <c r="C615" s="2852"/>
      <c r="D615" s="2852"/>
      <c r="E615" s="2852"/>
      <c r="F615" s="2852"/>
      <c r="G615" s="2852"/>
      <c r="H615" s="2852"/>
      <c r="I615" s="2853"/>
      <c r="J615" s="2853"/>
      <c r="K615" s="2853"/>
      <c r="L615" s="2853"/>
    </row>
    <row r="616" spans="1:12" ht="15.75" customHeight="1">
      <c r="A616" s="2852"/>
      <c r="B616" s="2852"/>
      <c r="C616" s="2852"/>
      <c r="D616" s="2852"/>
      <c r="E616" s="2852"/>
      <c r="F616" s="2852"/>
      <c r="G616" s="2852"/>
      <c r="H616" s="2852"/>
      <c r="I616" s="2853"/>
      <c r="J616" s="2853"/>
      <c r="K616" s="2853"/>
      <c r="L616" s="2853"/>
    </row>
    <row r="617" spans="1:12" ht="15.75" customHeight="1">
      <c r="A617" s="2852"/>
      <c r="B617" s="2852"/>
      <c r="C617" s="2852"/>
      <c r="D617" s="2852"/>
      <c r="E617" s="2852"/>
      <c r="F617" s="2852"/>
      <c r="G617" s="2852"/>
      <c r="H617" s="2852"/>
      <c r="I617" s="2853"/>
      <c r="J617" s="2853"/>
      <c r="K617" s="2853"/>
      <c r="L617" s="2853"/>
    </row>
    <row r="618" spans="1:12" ht="15.75" customHeight="1">
      <c r="A618" s="2852"/>
      <c r="B618" s="2852"/>
      <c r="C618" s="2852"/>
      <c r="D618" s="2852"/>
      <c r="E618" s="2852"/>
      <c r="F618" s="2852"/>
      <c r="G618" s="2852"/>
      <c r="H618" s="2852"/>
      <c r="I618" s="2853"/>
      <c r="J618" s="2853"/>
      <c r="K618" s="2853"/>
      <c r="L618" s="2853"/>
    </row>
    <row r="619" spans="1:12" ht="15.75" customHeight="1">
      <c r="A619" s="2852"/>
      <c r="B619" s="2852"/>
      <c r="C619" s="2852"/>
      <c r="D619" s="2852"/>
      <c r="E619" s="2852"/>
      <c r="F619" s="2852"/>
      <c r="G619" s="2852"/>
      <c r="H619" s="2852"/>
      <c r="I619" s="2853"/>
      <c r="J619" s="2853"/>
      <c r="K619" s="2853"/>
      <c r="L619" s="2853"/>
    </row>
    <row r="620" spans="1:12" ht="15.75" customHeight="1">
      <c r="A620" s="2852"/>
      <c r="B620" s="2852"/>
      <c r="C620" s="2852"/>
      <c r="D620" s="2852"/>
      <c r="E620" s="2852"/>
      <c r="F620" s="2852"/>
      <c r="G620" s="2852"/>
      <c r="H620" s="2852"/>
      <c r="I620" s="2853"/>
      <c r="J620" s="2853"/>
      <c r="K620" s="2853"/>
      <c r="L620" s="2853"/>
    </row>
    <row r="621" spans="1:12" ht="15.75" customHeight="1">
      <c r="A621" s="2852"/>
      <c r="B621" s="2852"/>
      <c r="C621" s="2852"/>
      <c r="D621" s="2852"/>
      <c r="E621" s="2852"/>
      <c r="F621" s="2852"/>
      <c r="G621" s="2852"/>
      <c r="H621" s="2852"/>
      <c r="I621" s="2853"/>
      <c r="J621" s="2853"/>
      <c r="K621" s="2853"/>
      <c r="L621" s="2853"/>
    </row>
    <row r="622" spans="1:12" ht="15.75" customHeight="1">
      <c r="A622" s="2852"/>
      <c r="B622" s="2852"/>
      <c r="C622" s="2852"/>
      <c r="D622" s="2852"/>
      <c r="E622" s="2852"/>
      <c r="F622" s="2852"/>
      <c r="G622" s="2852"/>
      <c r="H622" s="2852"/>
      <c r="I622" s="2853"/>
      <c r="J622" s="2853"/>
      <c r="K622" s="2853"/>
      <c r="L622" s="2853"/>
    </row>
    <row r="623" spans="1:12" ht="15.75" customHeight="1">
      <c r="A623" s="2852"/>
      <c r="B623" s="2852"/>
      <c r="C623" s="2852"/>
      <c r="D623" s="2852"/>
      <c r="E623" s="2852"/>
      <c r="F623" s="2852"/>
      <c r="G623" s="2852"/>
      <c r="H623" s="2852"/>
      <c r="I623" s="2853"/>
      <c r="J623" s="2853"/>
      <c r="K623" s="2853"/>
      <c r="L623" s="2853"/>
    </row>
    <row r="624" spans="1:12" ht="15.75" customHeight="1">
      <c r="A624" s="2852"/>
      <c r="B624" s="2852"/>
      <c r="C624" s="2852"/>
      <c r="D624" s="2852"/>
      <c r="E624" s="2852"/>
      <c r="F624" s="2852"/>
      <c r="G624" s="2852"/>
      <c r="H624" s="2852"/>
      <c r="I624" s="2853"/>
      <c r="J624" s="2853"/>
      <c r="K624" s="2853"/>
      <c r="L624" s="2853"/>
    </row>
    <row r="625" spans="1:12" ht="15.75" customHeight="1">
      <c r="A625" s="2852"/>
      <c r="B625" s="2852"/>
      <c r="C625" s="2852"/>
      <c r="D625" s="2852"/>
      <c r="E625" s="2852"/>
      <c r="F625" s="2852"/>
      <c r="G625" s="2852"/>
      <c r="H625" s="2852"/>
      <c r="I625" s="2853"/>
      <c r="J625" s="2853"/>
      <c r="K625" s="2853"/>
      <c r="L625" s="2853"/>
    </row>
    <row r="626" spans="1:12" ht="15.75" customHeight="1">
      <c r="A626" s="2852"/>
      <c r="B626" s="2852"/>
      <c r="C626" s="2852"/>
      <c r="D626" s="2852"/>
      <c r="E626" s="2852"/>
      <c r="F626" s="2852"/>
      <c r="G626" s="2852"/>
      <c r="H626" s="2852"/>
      <c r="I626" s="2853"/>
      <c r="J626" s="2853"/>
      <c r="K626" s="2853"/>
      <c r="L626" s="2853"/>
    </row>
    <row r="627" spans="1:12" ht="15.75" customHeight="1">
      <c r="A627" s="2852"/>
      <c r="B627" s="2852"/>
      <c r="C627" s="2852"/>
      <c r="D627" s="2852"/>
      <c r="E627" s="2852"/>
      <c r="F627" s="2852"/>
      <c r="G627" s="2852"/>
      <c r="H627" s="2852"/>
      <c r="I627" s="2853"/>
      <c r="J627" s="2853"/>
      <c r="K627" s="2853"/>
      <c r="L627" s="2853"/>
    </row>
    <row r="628" spans="1:12" ht="15.75" customHeight="1">
      <c r="A628" s="2852"/>
      <c r="B628" s="2852"/>
      <c r="C628" s="2852"/>
      <c r="D628" s="2852"/>
      <c r="E628" s="2852"/>
      <c r="F628" s="2852"/>
      <c r="G628" s="2852"/>
      <c r="H628" s="2852"/>
      <c r="I628" s="2853"/>
      <c r="J628" s="2853"/>
      <c r="K628" s="2853"/>
      <c r="L628" s="2853"/>
    </row>
    <row r="629" spans="1:12" ht="15.75" customHeight="1">
      <c r="A629" s="2852"/>
      <c r="B629" s="2852"/>
      <c r="C629" s="2852"/>
      <c r="D629" s="2852"/>
      <c r="E629" s="2852"/>
      <c r="F629" s="2852"/>
      <c r="G629" s="2852"/>
      <c r="H629" s="2852"/>
      <c r="I629" s="2853"/>
      <c r="J629" s="2853"/>
      <c r="K629" s="2853"/>
      <c r="L629" s="2853"/>
    </row>
    <row r="630" spans="1:12" ht="15.75" customHeight="1">
      <c r="A630" s="2852"/>
      <c r="B630" s="2852"/>
      <c r="C630" s="2852"/>
      <c r="D630" s="2852"/>
      <c r="E630" s="2852"/>
      <c r="F630" s="2852"/>
      <c r="G630" s="2852"/>
      <c r="H630" s="2852"/>
      <c r="I630" s="2853"/>
      <c r="J630" s="2853"/>
      <c r="K630" s="2853"/>
      <c r="L630" s="2853"/>
    </row>
    <row r="631" spans="1:12" ht="15.75" customHeight="1">
      <c r="A631" s="2852"/>
      <c r="B631" s="2852"/>
      <c r="C631" s="2852"/>
      <c r="D631" s="2852"/>
      <c r="E631" s="2852"/>
      <c r="F631" s="2852"/>
      <c r="G631" s="2852"/>
      <c r="H631" s="2852"/>
      <c r="I631" s="2853"/>
      <c r="J631" s="2853"/>
      <c r="K631" s="2853"/>
      <c r="L631" s="2853"/>
    </row>
    <row r="632" spans="1:12" ht="15.75" customHeight="1">
      <c r="A632" s="2852"/>
      <c r="B632" s="2852"/>
      <c r="C632" s="2852"/>
      <c r="D632" s="2852"/>
      <c r="E632" s="2852"/>
      <c r="F632" s="2852"/>
      <c r="G632" s="2852"/>
      <c r="H632" s="2852"/>
      <c r="I632" s="2853"/>
      <c r="J632" s="2853"/>
      <c r="K632" s="2853"/>
      <c r="L632" s="2853"/>
    </row>
    <row r="633" spans="1:12" ht="15.75" customHeight="1">
      <c r="A633" s="2852"/>
      <c r="B633" s="2852"/>
      <c r="C633" s="2852"/>
      <c r="D633" s="2852"/>
      <c r="E633" s="2852"/>
      <c r="F633" s="2852"/>
      <c r="G633" s="2852"/>
      <c r="H633" s="2852"/>
      <c r="I633" s="2853"/>
      <c r="J633" s="2853"/>
      <c r="K633" s="2853"/>
      <c r="L633" s="2853"/>
    </row>
    <row r="634" spans="1:12" ht="15.75" customHeight="1">
      <c r="A634" s="2852"/>
      <c r="B634" s="2852"/>
      <c r="C634" s="2852"/>
      <c r="D634" s="2852"/>
      <c r="E634" s="2852"/>
      <c r="F634" s="2852"/>
      <c r="G634" s="2852"/>
      <c r="H634" s="2852"/>
      <c r="I634" s="2853"/>
      <c r="J634" s="2853"/>
      <c r="K634" s="2853"/>
      <c r="L634" s="2853"/>
    </row>
    <row r="635" spans="1:12" ht="15.75" customHeight="1">
      <c r="A635" s="2852"/>
      <c r="B635" s="2852"/>
      <c r="C635" s="2852"/>
      <c r="D635" s="2852"/>
      <c r="E635" s="2852"/>
      <c r="F635" s="2852"/>
      <c r="G635" s="2852"/>
      <c r="H635" s="2852"/>
      <c r="I635" s="2853"/>
      <c r="J635" s="2853"/>
      <c r="K635" s="2853"/>
      <c r="L635" s="2853"/>
    </row>
    <row r="636" spans="1:12" ht="15.75" customHeight="1">
      <c r="A636" s="2852"/>
      <c r="B636" s="2852"/>
      <c r="C636" s="2852"/>
      <c r="D636" s="2852"/>
      <c r="E636" s="2852"/>
      <c r="F636" s="2852"/>
      <c r="G636" s="2852"/>
      <c r="H636" s="2852"/>
      <c r="I636" s="2853"/>
      <c r="J636" s="2853"/>
      <c r="K636" s="2853"/>
      <c r="L636" s="2853"/>
    </row>
    <row r="637" spans="1:12" ht="15.75" customHeight="1">
      <c r="A637" s="2852"/>
      <c r="B637" s="2852"/>
      <c r="C637" s="2852"/>
      <c r="D637" s="2852"/>
      <c r="E637" s="2852"/>
      <c r="F637" s="2852"/>
      <c r="G637" s="2852"/>
      <c r="H637" s="2852"/>
      <c r="I637" s="2853"/>
      <c r="J637" s="2853"/>
      <c r="K637" s="2853"/>
      <c r="L637" s="2853"/>
    </row>
    <row r="638" spans="1:12" ht="15.75" customHeight="1">
      <c r="A638" s="2852"/>
      <c r="B638" s="2852"/>
      <c r="C638" s="2852"/>
      <c r="D638" s="2852"/>
      <c r="E638" s="2852"/>
      <c r="F638" s="2852"/>
      <c r="G638" s="2852"/>
      <c r="H638" s="2852"/>
      <c r="I638" s="2853"/>
      <c r="J638" s="2853"/>
      <c r="K638" s="2853"/>
      <c r="L638" s="2853"/>
    </row>
    <row r="639" spans="1:12" ht="15.75" customHeight="1">
      <c r="A639" s="2852"/>
      <c r="B639" s="2852"/>
      <c r="C639" s="2852"/>
      <c r="D639" s="2852"/>
      <c r="E639" s="2852"/>
      <c r="F639" s="2852"/>
      <c r="G639" s="2852"/>
      <c r="H639" s="2852"/>
      <c r="I639" s="2853"/>
      <c r="J639" s="2853"/>
      <c r="K639" s="2853"/>
      <c r="L639" s="2853"/>
    </row>
    <row r="640" spans="1:12" ht="15.75" customHeight="1">
      <c r="A640" s="2852"/>
      <c r="B640" s="2852"/>
      <c r="C640" s="2852"/>
      <c r="D640" s="2852"/>
      <c r="E640" s="2852"/>
      <c r="F640" s="2852"/>
      <c r="G640" s="2852"/>
      <c r="H640" s="2852"/>
      <c r="I640" s="2853"/>
      <c r="J640" s="2853"/>
      <c r="K640" s="2853"/>
      <c r="L640" s="2853"/>
    </row>
    <row r="641" spans="1:12" ht="15.75" customHeight="1">
      <c r="A641" s="2852"/>
      <c r="B641" s="2852"/>
      <c r="C641" s="2852"/>
      <c r="D641" s="2852"/>
      <c r="E641" s="2852"/>
      <c r="F641" s="2852"/>
      <c r="G641" s="2852"/>
      <c r="H641" s="2852"/>
      <c r="I641" s="2853"/>
      <c r="J641" s="2853"/>
      <c r="K641" s="2853"/>
      <c r="L641" s="2853"/>
    </row>
    <row r="642" spans="1:12" ht="15.75" customHeight="1">
      <c r="A642" s="2852"/>
      <c r="B642" s="2852"/>
      <c r="C642" s="2852"/>
      <c r="D642" s="2852"/>
      <c r="E642" s="2852"/>
      <c r="F642" s="2852"/>
      <c r="G642" s="2852"/>
      <c r="H642" s="2852"/>
      <c r="I642" s="2853"/>
      <c r="J642" s="2853"/>
      <c r="K642" s="2853"/>
      <c r="L642" s="2853"/>
    </row>
    <row r="643" spans="1:12" ht="15.75" customHeight="1">
      <c r="A643" s="2852"/>
      <c r="B643" s="2852"/>
      <c r="C643" s="2852"/>
      <c r="D643" s="2852"/>
      <c r="E643" s="2852"/>
      <c r="F643" s="2852"/>
      <c r="G643" s="2852"/>
      <c r="H643" s="2852"/>
      <c r="I643" s="2853"/>
      <c r="J643" s="2853"/>
      <c r="K643" s="2853"/>
      <c r="L643" s="2853"/>
    </row>
    <row r="644" spans="1:12" ht="15.75" customHeight="1">
      <c r="A644" s="2852"/>
      <c r="B644" s="2852"/>
      <c r="C644" s="2852"/>
      <c r="D644" s="2852"/>
      <c r="E644" s="2852"/>
      <c r="F644" s="2852"/>
      <c r="G644" s="2852"/>
      <c r="H644" s="2852"/>
      <c r="I644" s="2853"/>
      <c r="J644" s="2853"/>
      <c r="K644" s="2853"/>
      <c r="L644" s="2853"/>
    </row>
    <row r="645" spans="1:12" ht="15.75" customHeight="1">
      <c r="A645" s="2852"/>
      <c r="B645" s="2852"/>
      <c r="C645" s="2852"/>
      <c r="D645" s="2852"/>
      <c r="E645" s="2852"/>
      <c r="F645" s="2852"/>
      <c r="G645" s="2852"/>
      <c r="H645" s="2852"/>
      <c r="I645" s="2853"/>
      <c r="J645" s="2853"/>
      <c r="K645" s="2853"/>
      <c r="L645" s="2853"/>
    </row>
    <row r="646" spans="1:12" ht="15.75" customHeight="1">
      <c r="A646" s="2852"/>
      <c r="B646" s="2852"/>
      <c r="C646" s="2852"/>
      <c r="D646" s="2852"/>
      <c r="E646" s="2852"/>
      <c r="F646" s="2852"/>
      <c r="G646" s="2852"/>
      <c r="H646" s="2852"/>
      <c r="I646" s="2853"/>
      <c r="J646" s="2853"/>
      <c r="K646" s="2853"/>
      <c r="L646" s="2853"/>
    </row>
    <row r="647" spans="1:12" ht="15.75" customHeight="1">
      <c r="A647" s="2852"/>
      <c r="B647" s="2852"/>
      <c r="C647" s="2852"/>
      <c r="D647" s="2852"/>
      <c r="E647" s="2852"/>
      <c r="F647" s="2852"/>
      <c r="G647" s="2852"/>
      <c r="H647" s="2852"/>
      <c r="I647" s="2853"/>
      <c r="J647" s="2853"/>
      <c r="K647" s="2853"/>
      <c r="L647" s="2853"/>
    </row>
    <row r="648" spans="1:12" ht="15.75" customHeight="1">
      <c r="A648" s="2852"/>
      <c r="B648" s="2852"/>
      <c r="C648" s="2852"/>
      <c r="D648" s="2852"/>
      <c r="E648" s="2852"/>
      <c r="F648" s="2852"/>
      <c r="G648" s="2852"/>
      <c r="H648" s="2852"/>
      <c r="I648" s="2853"/>
      <c r="J648" s="2853"/>
      <c r="K648" s="2853"/>
      <c r="L648" s="2853"/>
    </row>
    <row r="649" spans="1:12" ht="15.75" customHeight="1">
      <c r="A649" s="2852"/>
      <c r="B649" s="2852"/>
      <c r="C649" s="2852"/>
      <c r="D649" s="2852"/>
      <c r="E649" s="2852"/>
      <c r="F649" s="2852"/>
      <c r="G649" s="2852"/>
      <c r="H649" s="2852"/>
      <c r="I649" s="2853"/>
      <c r="J649" s="2853"/>
      <c r="K649" s="2853"/>
      <c r="L649" s="2853"/>
    </row>
    <row r="650" spans="1:12" ht="15.75" customHeight="1">
      <c r="A650" s="2852"/>
      <c r="B650" s="2852"/>
      <c r="C650" s="2852"/>
      <c r="D650" s="2852"/>
      <c r="E650" s="2852"/>
      <c r="F650" s="2852"/>
      <c r="G650" s="2852"/>
      <c r="H650" s="2852"/>
      <c r="I650" s="2853"/>
      <c r="J650" s="2853"/>
      <c r="K650" s="2853"/>
      <c r="L650" s="2853"/>
    </row>
    <row r="651" spans="1:12" ht="15.75" customHeight="1">
      <c r="A651" s="2852"/>
      <c r="B651" s="2852"/>
      <c r="C651" s="2852"/>
      <c r="D651" s="2852"/>
      <c r="E651" s="2852"/>
      <c r="F651" s="2852"/>
      <c r="G651" s="2852"/>
      <c r="H651" s="2852"/>
      <c r="I651" s="2853"/>
      <c r="J651" s="2853"/>
      <c r="K651" s="2853"/>
      <c r="L651" s="2853"/>
    </row>
    <row r="652" spans="1:12" ht="15.75" customHeight="1">
      <c r="A652" s="2852"/>
      <c r="B652" s="2852"/>
      <c r="C652" s="2852"/>
      <c r="D652" s="2852"/>
      <c r="E652" s="2852"/>
      <c r="F652" s="2852"/>
      <c r="G652" s="2852"/>
      <c r="H652" s="2852"/>
      <c r="I652" s="2853"/>
      <c r="J652" s="2853"/>
      <c r="K652" s="2853"/>
      <c r="L652" s="2853"/>
    </row>
    <row r="653" spans="1:12" ht="15.75" customHeight="1">
      <c r="A653" s="2852"/>
      <c r="B653" s="2852"/>
      <c r="C653" s="2852"/>
      <c r="D653" s="2852"/>
      <c r="E653" s="2852"/>
      <c r="F653" s="2852"/>
      <c r="G653" s="2852"/>
      <c r="H653" s="2852"/>
      <c r="I653" s="2853"/>
      <c r="J653" s="2853"/>
      <c r="K653" s="2853"/>
      <c r="L653" s="2853"/>
    </row>
    <row r="654" spans="1:12" ht="15.75" customHeight="1">
      <c r="A654" s="2852"/>
      <c r="B654" s="2852"/>
      <c r="C654" s="2852"/>
      <c r="D654" s="2852"/>
      <c r="E654" s="2852"/>
      <c r="F654" s="2852"/>
      <c r="G654" s="2852"/>
      <c r="H654" s="2852"/>
      <c r="I654" s="2853"/>
      <c r="J654" s="2853"/>
      <c r="K654" s="2853"/>
      <c r="L654" s="2853"/>
    </row>
    <row r="655" spans="1:12" ht="15.75" customHeight="1">
      <c r="A655" s="2852"/>
      <c r="B655" s="2852"/>
      <c r="C655" s="2852"/>
      <c r="D655" s="2852"/>
      <c r="E655" s="2852"/>
      <c r="F655" s="2852"/>
      <c r="G655" s="2852"/>
      <c r="H655" s="2852"/>
      <c r="I655" s="2853"/>
      <c r="J655" s="2853"/>
      <c r="K655" s="2853"/>
      <c r="L655" s="2853"/>
    </row>
    <row r="656" spans="1:12" ht="15.75" customHeight="1">
      <c r="A656" s="2852"/>
      <c r="B656" s="2852"/>
      <c r="C656" s="2852"/>
      <c r="D656" s="2852"/>
      <c r="E656" s="2852"/>
      <c r="F656" s="2852"/>
      <c r="G656" s="2852"/>
      <c r="H656" s="2852"/>
      <c r="I656" s="2853"/>
      <c r="J656" s="2853"/>
      <c r="K656" s="2853"/>
      <c r="L656" s="2853"/>
    </row>
    <row r="657" spans="1:12" ht="15.75" customHeight="1">
      <c r="A657" s="2852"/>
      <c r="B657" s="2852"/>
      <c r="C657" s="2852"/>
      <c r="D657" s="2852"/>
      <c r="E657" s="2852"/>
      <c r="F657" s="2852"/>
      <c r="G657" s="2852"/>
      <c r="H657" s="2852"/>
      <c r="I657" s="2853"/>
      <c r="J657" s="2853"/>
      <c r="K657" s="2853"/>
      <c r="L657" s="2853"/>
    </row>
    <row r="658" spans="1:12" ht="15.75" customHeight="1">
      <c r="A658" s="2852"/>
      <c r="B658" s="2852"/>
      <c r="C658" s="2852"/>
      <c r="D658" s="2852"/>
      <c r="E658" s="2852"/>
      <c r="F658" s="2852"/>
      <c r="G658" s="2852"/>
      <c r="H658" s="2852"/>
      <c r="I658" s="2853"/>
      <c r="J658" s="2853"/>
      <c r="K658" s="2853"/>
      <c r="L658" s="2853"/>
    </row>
    <row r="659" spans="1:12" ht="15.75" customHeight="1">
      <c r="A659" s="2852"/>
      <c r="B659" s="2852"/>
      <c r="C659" s="2852"/>
      <c r="D659" s="2852"/>
      <c r="E659" s="2852"/>
      <c r="F659" s="2852"/>
      <c r="G659" s="2852"/>
      <c r="H659" s="2852"/>
      <c r="I659" s="2853"/>
      <c r="J659" s="2853"/>
      <c r="K659" s="2853"/>
      <c r="L659" s="2853"/>
    </row>
    <row r="660" spans="1:12" ht="15.75" customHeight="1">
      <c r="A660" s="2852"/>
      <c r="B660" s="2852"/>
      <c r="C660" s="2852"/>
      <c r="D660" s="2852"/>
      <c r="E660" s="2852"/>
      <c r="F660" s="2852"/>
      <c r="G660" s="2852"/>
      <c r="H660" s="2852"/>
      <c r="I660" s="2853"/>
      <c r="J660" s="2853"/>
      <c r="K660" s="2853"/>
      <c r="L660" s="2853"/>
    </row>
    <row r="661" spans="1:12" ht="15.75" customHeight="1">
      <c r="A661" s="2852"/>
      <c r="B661" s="2852"/>
      <c r="C661" s="2852"/>
      <c r="D661" s="2852"/>
      <c r="E661" s="2852"/>
      <c r="F661" s="2852"/>
      <c r="G661" s="2852"/>
      <c r="H661" s="2852"/>
      <c r="I661" s="2853"/>
      <c r="J661" s="2853"/>
      <c r="K661" s="2853"/>
      <c r="L661" s="2853"/>
    </row>
    <row r="662" spans="1:12" ht="15.75" customHeight="1">
      <c r="A662" s="2852"/>
      <c r="B662" s="2852"/>
      <c r="C662" s="2852"/>
      <c r="D662" s="2852"/>
      <c r="E662" s="2852"/>
      <c r="F662" s="2852"/>
      <c r="G662" s="2852"/>
      <c r="H662" s="2852"/>
      <c r="I662" s="2853"/>
      <c r="J662" s="2853"/>
      <c r="K662" s="2853"/>
      <c r="L662" s="2853"/>
    </row>
    <row r="663" spans="1:12" ht="15.75" customHeight="1">
      <c r="A663" s="2852"/>
      <c r="B663" s="2852"/>
      <c r="C663" s="2852"/>
      <c r="D663" s="2852"/>
      <c r="E663" s="2852"/>
      <c r="F663" s="2852"/>
      <c r="G663" s="2852"/>
      <c r="H663" s="2852"/>
      <c r="I663" s="2853"/>
      <c r="J663" s="2853"/>
      <c r="K663" s="2853"/>
      <c r="L663" s="2853"/>
    </row>
    <row r="664" spans="1:12" ht="15.75" customHeight="1">
      <c r="A664" s="2852"/>
      <c r="B664" s="2852"/>
      <c r="C664" s="2852"/>
      <c r="D664" s="2852"/>
      <c r="E664" s="2852"/>
      <c r="F664" s="2852"/>
      <c r="G664" s="2852"/>
      <c r="H664" s="2852"/>
      <c r="I664" s="2853"/>
      <c r="J664" s="2853"/>
      <c r="K664" s="2853"/>
      <c r="L664" s="2853"/>
    </row>
    <row r="665" spans="1:12" ht="15.75" customHeight="1">
      <c r="A665" s="2852"/>
      <c r="B665" s="2852"/>
      <c r="C665" s="2852"/>
      <c r="D665" s="2852"/>
      <c r="E665" s="2852"/>
      <c r="F665" s="2852"/>
      <c r="G665" s="2852"/>
      <c r="H665" s="2852"/>
      <c r="I665" s="2853"/>
      <c r="J665" s="2853"/>
      <c r="K665" s="2853"/>
      <c r="L665" s="2853"/>
    </row>
    <row r="666" spans="1:12" ht="15.75" customHeight="1">
      <c r="A666" s="2852"/>
      <c r="B666" s="2852"/>
      <c r="C666" s="2852"/>
      <c r="D666" s="2852"/>
      <c r="E666" s="2852"/>
      <c r="F666" s="2852"/>
      <c r="G666" s="2852"/>
      <c r="H666" s="2852"/>
      <c r="I666" s="2853"/>
      <c r="J666" s="2853"/>
      <c r="K666" s="2853"/>
      <c r="L666" s="2853"/>
    </row>
    <row r="667" spans="1:12" ht="15.75" customHeight="1">
      <c r="A667" s="2852"/>
      <c r="B667" s="2852"/>
      <c r="C667" s="2852"/>
      <c r="D667" s="2852"/>
      <c r="E667" s="2852"/>
      <c r="F667" s="2852"/>
      <c r="G667" s="2852"/>
      <c r="H667" s="2852"/>
      <c r="I667" s="2853"/>
      <c r="J667" s="2853"/>
      <c r="K667" s="2853"/>
      <c r="L667" s="2853"/>
    </row>
    <row r="668" spans="1:12" ht="15.75" customHeight="1">
      <c r="A668" s="2852"/>
      <c r="B668" s="2852"/>
      <c r="C668" s="2852"/>
      <c r="D668" s="2852"/>
      <c r="E668" s="2852"/>
      <c r="F668" s="2852"/>
      <c r="G668" s="2852"/>
      <c r="H668" s="2852"/>
      <c r="I668" s="2853"/>
      <c r="J668" s="2853"/>
      <c r="K668" s="2853"/>
      <c r="L668" s="2853"/>
    </row>
    <row r="669" spans="1:12" ht="15.75" customHeight="1">
      <c r="A669" s="2852"/>
      <c r="B669" s="2852"/>
      <c r="C669" s="2852"/>
      <c r="D669" s="2852"/>
      <c r="E669" s="2852"/>
      <c r="F669" s="2852"/>
      <c r="G669" s="2852"/>
      <c r="H669" s="2852"/>
      <c r="I669" s="2853"/>
      <c r="J669" s="2853"/>
      <c r="K669" s="2853"/>
      <c r="L669" s="2853"/>
    </row>
    <row r="670" spans="1:12" ht="15.75" customHeight="1">
      <c r="A670" s="2852"/>
      <c r="B670" s="2852"/>
      <c r="C670" s="2852"/>
      <c r="D670" s="2852"/>
      <c r="E670" s="2852"/>
      <c r="F670" s="2852"/>
      <c r="G670" s="2852"/>
      <c r="H670" s="2852"/>
      <c r="I670" s="2853"/>
      <c r="J670" s="2853"/>
      <c r="K670" s="2853"/>
      <c r="L670" s="2853"/>
    </row>
    <row r="671" spans="1:12" ht="15.75" customHeight="1">
      <c r="A671" s="2852"/>
      <c r="B671" s="2852"/>
      <c r="C671" s="2852"/>
      <c r="D671" s="2852"/>
      <c r="E671" s="2852"/>
      <c r="F671" s="2852"/>
      <c r="G671" s="2852"/>
      <c r="H671" s="2852"/>
      <c r="I671" s="2853"/>
      <c r="J671" s="2853"/>
      <c r="K671" s="2853"/>
      <c r="L671" s="2853"/>
    </row>
    <row r="672" spans="1:12" ht="15.75" customHeight="1">
      <c r="A672" s="2852"/>
      <c r="B672" s="2852"/>
      <c r="C672" s="2852"/>
      <c r="D672" s="2852"/>
      <c r="E672" s="2852"/>
      <c r="F672" s="2852"/>
      <c r="G672" s="2852"/>
      <c r="H672" s="2852"/>
      <c r="I672" s="2853"/>
      <c r="J672" s="2853"/>
      <c r="K672" s="2853"/>
      <c r="L672" s="2853"/>
    </row>
    <row r="673" spans="1:12" ht="15.75" customHeight="1">
      <c r="A673" s="2852"/>
      <c r="B673" s="2852"/>
      <c r="C673" s="2852"/>
      <c r="D673" s="2852"/>
      <c r="E673" s="2852"/>
      <c r="F673" s="2852"/>
      <c r="G673" s="2852"/>
      <c r="H673" s="2852"/>
      <c r="I673" s="2853"/>
      <c r="J673" s="2853"/>
      <c r="K673" s="2853"/>
      <c r="L673" s="2853"/>
    </row>
    <row r="674" spans="1:12" ht="15.75" customHeight="1">
      <c r="A674" s="2852"/>
      <c r="B674" s="2852"/>
      <c r="C674" s="2852"/>
      <c r="D674" s="2852"/>
      <c r="E674" s="2852"/>
      <c r="F674" s="2852"/>
      <c r="G674" s="2852"/>
      <c r="H674" s="2852"/>
      <c r="I674" s="2853"/>
      <c r="J674" s="2853"/>
      <c r="K674" s="2853"/>
      <c r="L674" s="2853"/>
    </row>
    <row r="675" spans="1:12" ht="15.75" customHeight="1">
      <c r="A675" s="2852"/>
      <c r="B675" s="2852"/>
      <c r="C675" s="2852"/>
      <c r="D675" s="2852"/>
      <c r="E675" s="2852"/>
      <c r="F675" s="2852"/>
      <c r="G675" s="2852"/>
      <c r="H675" s="2852"/>
      <c r="I675" s="2853"/>
      <c r="J675" s="2853"/>
      <c r="K675" s="2853"/>
      <c r="L675" s="2853"/>
    </row>
    <row r="676" spans="1:12" ht="15.75" customHeight="1">
      <c r="A676" s="2852"/>
      <c r="B676" s="2852"/>
      <c r="C676" s="2852"/>
      <c r="D676" s="2852"/>
      <c r="E676" s="2852"/>
      <c r="F676" s="2852"/>
      <c r="G676" s="2852"/>
      <c r="H676" s="2852"/>
      <c r="I676" s="2853"/>
      <c r="J676" s="2853"/>
      <c r="K676" s="2853"/>
      <c r="L676" s="2853"/>
    </row>
    <row r="677" spans="1:12" ht="15.75" customHeight="1">
      <c r="A677" s="2852"/>
      <c r="B677" s="2852"/>
      <c r="C677" s="2852"/>
      <c r="D677" s="2852"/>
      <c r="E677" s="2852"/>
      <c r="F677" s="2852"/>
      <c r="G677" s="2852"/>
      <c r="H677" s="2852"/>
      <c r="I677" s="2853"/>
      <c r="J677" s="2853"/>
      <c r="K677" s="2853"/>
      <c r="L677" s="2853"/>
    </row>
    <row r="678" spans="1:12" ht="15.75" customHeight="1">
      <c r="A678" s="2852"/>
      <c r="B678" s="2852"/>
      <c r="C678" s="2852"/>
      <c r="D678" s="2852"/>
      <c r="E678" s="2852"/>
      <c r="F678" s="2852"/>
      <c r="G678" s="2852"/>
      <c r="H678" s="2852"/>
      <c r="I678" s="2853"/>
      <c r="J678" s="2853"/>
      <c r="K678" s="2853"/>
      <c r="L678" s="2853"/>
    </row>
    <row r="679" spans="1:12" ht="15.75" customHeight="1">
      <c r="A679" s="2852"/>
      <c r="B679" s="2852"/>
      <c r="C679" s="2852"/>
      <c r="D679" s="2852"/>
      <c r="E679" s="2852"/>
      <c r="F679" s="2852"/>
      <c r="G679" s="2852"/>
      <c r="H679" s="2852"/>
      <c r="I679" s="2853"/>
      <c r="J679" s="2853"/>
      <c r="K679" s="2853"/>
      <c r="L679" s="2853"/>
    </row>
    <row r="680" spans="1:12" ht="15.75" customHeight="1">
      <c r="A680" s="2852"/>
      <c r="B680" s="2852"/>
      <c r="C680" s="2852"/>
      <c r="D680" s="2852"/>
      <c r="E680" s="2852"/>
      <c r="F680" s="2852"/>
      <c r="G680" s="2852"/>
      <c r="H680" s="2852"/>
      <c r="I680" s="2853"/>
      <c r="J680" s="2853"/>
      <c r="K680" s="2853"/>
      <c r="L680" s="2853"/>
    </row>
    <row r="681" spans="1:12" ht="15.75" customHeight="1">
      <c r="A681" s="2852"/>
      <c r="B681" s="2852"/>
      <c r="C681" s="2852"/>
      <c r="D681" s="2852"/>
      <c r="E681" s="2852"/>
      <c r="F681" s="2852"/>
      <c r="G681" s="2852"/>
      <c r="H681" s="2852"/>
      <c r="I681" s="2853"/>
      <c r="J681" s="2853"/>
      <c r="K681" s="2853"/>
      <c r="L681" s="2853"/>
    </row>
    <row r="682" spans="1:12" ht="15.75" customHeight="1">
      <c r="A682" s="2852"/>
      <c r="B682" s="2852"/>
      <c r="C682" s="2852"/>
      <c r="D682" s="2852"/>
      <c r="E682" s="2852"/>
      <c r="F682" s="2852"/>
      <c r="G682" s="2852"/>
      <c r="H682" s="2852"/>
      <c r="I682" s="2853"/>
      <c r="J682" s="2853"/>
      <c r="K682" s="2853"/>
      <c r="L682" s="2853"/>
    </row>
    <row r="683" spans="1:12" ht="15.75" customHeight="1">
      <c r="A683" s="2852"/>
      <c r="B683" s="2852"/>
      <c r="C683" s="2852"/>
      <c r="D683" s="2852"/>
      <c r="E683" s="2852"/>
      <c r="F683" s="2852"/>
      <c r="G683" s="2852"/>
      <c r="H683" s="2852"/>
      <c r="I683" s="2853"/>
      <c r="J683" s="2853"/>
      <c r="K683" s="2853"/>
      <c r="L683" s="2853"/>
    </row>
    <row r="684" spans="1:12" ht="15.75" customHeight="1">
      <c r="A684" s="2852"/>
      <c r="B684" s="2852"/>
      <c r="C684" s="2852"/>
      <c r="D684" s="2852"/>
      <c r="E684" s="2852"/>
      <c r="F684" s="2852"/>
      <c r="G684" s="2852"/>
      <c r="H684" s="2852"/>
      <c r="I684" s="2853"/>
      <c r="J684" s="2853"/>
      <c r="K684" s="2853"/>
      <c r="L684" s="2853"/>
    </row>
    <row r="685" spans="1:12" ht="15.75" customHeight="1">
      <c r="A685" s="2852"/>
      <c r="B685" s="2852"/>
      <c r="C685" s="2852"/>
      <c r="D685" s="2852"/>
      <c r="E685" s="2852"/>
      <c r="F685" s="2852"/>
      <c r="G685" s="2852"/>
      <c r="H685" s="2852"/>
      <c r="I685" s="2853"/>
      <c r="J685" s="2853"/>
      <c r="K685" s="2853"/>
      <c r="L685" s="2853"/>
    </row>
    <row r="686" spans="1:12" ht="15.75" customHeight="1">
      <c r="A686" s="2852"/>
      <c r="B686" s="2852"/>
      <c r="C686" s="2852"/>
      <c r="D686" s="2852"/>
      <c r="E686" s="2852"/>
      <c r="F686" s="2852"/>
      <c r="G686" s="2852"/>
      <c r="H686" s="2852"/>
      <c r="I686" s="2853"/>
      <c r="J686" s="2853"/>
      <c r="K686" s="2853"/>
      <c r="L686" s="2853"/>
    </row>
    <row r="687" spans="1:12" ht="15.75" customHeight="1">
      <c r="A687" s="2852"/>
      <c r="B687" s="2852"/>
      <c r="C687" s="2852"/>
      <c r="D687" s="2852"/>
      <c r="E687" s="2852"/>
      <c r="F687" s="2852"/>
      <c r="G687" s="2852"/>
      <c r="H687" s="2852"/>
      <c r="I687" s="2853"/>
      <c r="J687" s="2853"/>
      <c r="K687" s="2853"/>
      <c r="L687" s="2853"/>
    </row>
    <row r="688" spans="1:12" ht="15.75" customHeight="1">
      <c r="A688" s="2852"/>
      <c r="B688" s="2852"/>
      <c r="C688" s="2852"/>
      <c r="D688" s="2852"/>
      <c r="E688" s="2852"/>
      <c r="F688" s="2852"/>
      <c r="G688" s="2852"/>
      <c r="H688" s="2852"/>
      <c r="I688" s="2853"/>
      <c r="J688" s="2853"/>
      <c r="K688" s="2853"/>
      <c r="L688" s="2853"/>
    </row>
    <row r="689" spans="1:12" ht="15.75" customHeight="1">
      <c r="A689" s="2852"/>
      <c r="B689" s="2852"/>
      <c r="C689" s="2852"/>
      <c r="D689" s="2852"/>
      <c r="E689" s="2852"/>
      <c r="F689" s="2852"/>
      <c r="G689" s="2852"/>
      <c r="H689" s="2852"/>
      <c r="I689" s="2853"/>
      <c r="J689" s="2853"/>
      <c r="K689" s="2853"/>
      <c r="L689" s="2853"/>
    </row>
    <row r="690" spans="1:12" ht="15.75" customHeight="1">
      <c r="A690" s="2852"/>
      <c r="B690" s="2852"/>
      <c r="C690" s="2852"/>
      <c r="D690" s="2852"/>
      <c r="E690" s="2852"/>
      <c r="F690" s="2852"/>
      <c r="G690" s="2852"/>
      <c r="H690" s="2852"/>
      <c r="I690" s="2853"/>
      <c r="J690" s="2853"/>
      <c r="K690" s="2853"/>
      <c r="L690" s="2853"/>
    </row>
    <row r="691" spans="1:12" ht="15.75" customHeight="1">
      <c r="A691" s="2852"/>
      <c r="B691" s="2852"/>
      <c r="C691" s="2852"/>
      <c r="D691" s="2852"/>
      <c r="E691" s="2852"/>
      <c r="F691" s="2852"/>
      <c r="G691" s="2852"/>
      <c r="H691" s="2852"/>
      <c r="I691" s="2853"/>
      <c r="J691" s="2853"/>
      <c r="K691" s="2853"/>
      <c r="L691" s="2853"/>
    </row>
    <row r="692" spans="1:12" ht="15.75" customHeight="1">
      <c r="A692" s="2852"/>
      <c r="B692" s="2852"/>
      <c r="C692" s="2852"/>
      <c r="D692" s="2852"/>
      <c r="E692" s="2852"/>
      <c r="F692" s="2852"/>
      <c r="G692" s="2852"/>
      <c r="H692" s="2852"/>
      <c r="I692" s="2853"/>
      <c r="J692" s="2853"/>
      <c r="K692" s="2853"/>
      <c r="L692" s="2853"/>
    </row>
    <row r="693" spans="1:12" ht="15.75" customHeight="1">
      <c r="A693" s="2852"/>
      <c r="B693" s="2852"/>
      <c r="C693" s="2852"/>
      <c r="D693" s="2852"/>
      <c r="E693" s="2852"/>
      <c r="F693" s="2852"/>
      <c r="G693" s="2852"/>
      <c r="H693" s="2852"/>
      <c r="I693" s="2853"/>
      <c r="J693" s="2853"/>
      <c r="K693" s="2853"/>
      <c r="L693" s="2853"/>
    </row>
    <row r="694" spans="1:12" ht="15.75" customHeight="1">
      <c r="A694" s="2852"/>
      <c r="B694" s="2852"/>
      <c r="C694" s="2852"/>
      <c r="D694" s="2852"/>
      <c r="E694" s="2852"/>
      <c r="F694" s="2852"/>
      <c r="G694" s="2852"/>
      <c r="H694" s="2852"/>
      <c r="I694" s="2853"/>
      <c r="J694" s="2853"/>
      <c r="K694" s="2853"/>
      <c r="L694" s="2853"/>
    </row>
    <row r="695" spans="1:12" ht="15.75" customHeight="1">
      <c r="A695" s="2852"/>
      <c r="B695" s="2852"/>
      <c r="C695" s="2852"/>
      <c r="D695" s="2852"/>
      <c r="E695" s="2852"/>
      <c r="F695" s="2852"/>
      <c r="G695" s="2852"/>
      <c r="H695" s="2852"/>
      <c r="I695" s="2853"/>
      <c r="J695" s="2853"/>
      <c r="K695" s="2853"/>
      <c r="L695" s="2853"/>
    </row>
    <row r="696" spans="1:12" ht="15.75" customHeight="1">
      <c r="A696" s="2852"/>
      <c r="B696" s="2852"/>
      <c r="C696" s="2852"/>
      <c r="D696" s="2852"/>
      <c r="E696" s="2852"/>
      <c r="F696" s="2852"/>
      <c r="G696" s="2852"/>
      <c r="H696" s="2852"/>
      <c r="I696" s="2853"/>
      <c r="J696" s="2853"/>
      <c r="K696" s="2853"/>
      <c r="L696" s="2853"/>
    </row>
    <row r="697" spans="1:12" ht="15.75" customHeight="1">
      <c r="A697" s="2852"/>
      <c r="B697" s="2852"/>
      <c r="C697" s="2852"/>
      <c r="D697" s="2852"/>
      <c r="E697" s="2852"/>
      <c r="F697" s="2852"/>
      <c r="G697" s="2852"/>
      <c r="H697" s="2852"/>
      <c r="I697" s="2853"/>
      <c r="J697" s="2853"/>
      <c r="K697" s="2853"/>
      <c r="L697" s="2853"/>
    </row>
    <row r="698" spans="1:12" ht="15.75" customHeight="1">
      <c r="A698" s="2852"/>
      <c r="B698" s="2852"/>
      <c r="C698" s="2852"/>
      <c r="D698" s="2852"/>
      <c r="E698" s="2852"/>
      <c r="F698" s="2852"/>
      <c r="G698" s="2852"/>
      <c r="H698" s="2852"/>
      <c r="I698" s="2853"/>
      <c r="J698" s="2853"/>
      <c r="K698" s="2853"/>
      <c r="L698" s="2853"/>
    </row>
    <row r="699" spans="1:12" ht="15.75" customHeight="1">
      <c r="A699" s="2852"/>
      <c r="B699" s="2852"/>
      <c r="C699" s="2852"/>
      <c r="D699" s="2852"/>
      <c r="E699" s="2852"/>
      <c r="F699" s="2852"/>
      <c r="G699" s="2852"/>
      <c r="H699" s="2852"/>
      <c r="I699" s="2853"/>
      <c r="J699" s="2853"/>
      <c r="K699" s="2853"/>
      <c r="L699" s="2853"/>
    </row>
    <row r="700" spans="1:12" ht="15.75" customHeight="1">
      <c r="A700" s="2852"/>
      <c r="B700" s="2852"/>
      <c r="C700" s="2852"/>
      <c r="D700" s="2852"/>
      <c r="E700" s="2852"/>
      <c r="F700" s="2852"/>
      <c r="G700" s="2852"/>
      <c r="H700" s="2852"/>
      <c r="I700" s="2853"/>
      <c r="J700" s="2853"/>
      <c r="K700" s="2853"/>
      <c r="L700" s="2853"/>
    </row>
    <row r="701" spans="1:12" ht="15.75" customHeight="1">
      <c r="A701" s="2852"/>
      <c r="B701" s="2852"/>
      <c r="C701" s="2852"/>
      <c r="D701" s="2852"/>
      <c r="E701" s="2852"/>
      <c r="F701" s="2852"/>
      <c r="G701" s="2852"/>
      <c r="H701" s="2852"/>
      <c r="I701" s="2853"/>
      <c r="J701" s="2853"/>
      <c r="K701" s="2853"/>
      <c r="L701" s="2853"/>
    </row>
    <row r="702" spans="1:12" ht="15.75" customHeight="1">
      <c r="A702" s="2852"/>
      <c r="B702" s="2852"/>
      <c r="C702" s="2852"/>
      <c r="D702" s="2852"/>
      <c r="E702" s="2852"/>
      <c r="F702" s="2852"/>
      <c r="G702" s="2852"/>
      <c r="H702" s="2852"/>
      <c r="I702" s="2853"/>
      <c r="J702" s="2853"/>
      <c r="K702" s="2853"/>
      <c r="L702" s="2853"/>
    </row>
    <row r="703" spans="1:12" ht="15.75" customHeight="1">
      <c r="A703" s="2852"/>
      <c r="B703" s="2852"/>
      <c r="C703" s="2852"/>
      <c r="D703" s="2852"/>
      <c r="E703" s="2852"/>
      <c r="F703" s="2852"/>
      <c r="G703" s="2852"/>
      <c r="H703" s="2852"/>
      <c r="I703" s="2853"/>
      <c r="J703" s="2853"/>
      <c r="K703" s="2853"/>
      <c r="L703" s="2853"/>
    </row>
    <row r="704" spans="1:12" ht="15.75" customHeight="1">
      <c r="A704" s="2852"/>
      <c r="B704" s="2852"/>
      <c r="C704" s="2852"/>
      <c r="D704" s="2852"/>
      <c r="E704" s="2852"/>
      <c r="F704" s="2852"/>
      <c r="G704" s="2852"/>
      <c r="H704" s="2852"/>
      <c r="I704" s="2853"/>
      <c r="J704" s="2853"/>
      <c r="K704" s="2853"/>
      <c r="L704" s="2853"/>
    </row>
    <row r="705" spans="1:12" ht="15.75" customHeight="1">
      <c r="A705" s="2852"/>
      <c r="B705" s="2852"/>
      <c r="C705" s="2852"/>
      <c r="D705" s="2852"/>
      <c r="E705" s="2852"/>
      <c r="F705" s="2852"/>
      <c r="G705" s="2852"/>
      <c r="H705" s="2852"/>
      <c r="I705" s="2853"/>
      <c r="J705" s="2853"/>
      <c r="K705" s="2853"/>
      <c r="L705" s="2853"/>
    </row>
    <row r="706" spans="1:12" ht="15.75" customHeight="1">
      <c r="A706" s="2852"/>
      <c r="B706" s="2852"/>
      <c r="C706" s="2852"/>
      <c r="D706" s="2852"/>
      <c r="E706" s="2852"/>
      <c r="F706" s="2852"/>
      <c r="G706" s="2852"/>
      <c r="H706" s="2852"/>
      <c r="I706" s="2853"/>
      <c r="J706" s="2853"/>
      <c r="K706" s="2853"/>
      <c r="L706" s="2853"/>
    </row>
    <row r="707" spans="1:12" ht="15.75" customHeight="1">
      <c r="A707" s="2852"/>
      <c r="B707" s="2852"/>
      <c r="C707" s="2852"/>
      <c r="D707" s="2852"/>
      <c r="E707" s="2852"/>
      <c r="F707" s="2852"/>
      <c r="G707" s="2852"/>
      <c r="H707" s="2852"/>
      <c r="I707" s="2853"/>
      <c r="J707" s="2853"/>
      <c r="K707" s="2853"/>
      <c r="L707" s="2853"/>
    </row>
    <row r="708" spans="1:12" ht="15.75" customHeight="1">
      <c r="A708" s="2852"/>
      <c r="B708" s="2852"/>
      <c r="C708" s="2852"/>
      <c r="D708" s="2852"/>
      <c r="E708" s="2852"/>
      <c r="F708" s="2852"/>
      <c r="G708" s="2852"/>
      <c r="H708" s="2852"/>
      <c r="I708" s="2853"/>
      <c r="J708" s="2853"/>
      <c r="K708" s="2853"/>
      <c r="L708" s="2853"/>
    </row>
    <row r="709" spans="1:12" ht="15.75" customHeight="1">
      <c r="A709" s="2852"/>
      <c r="B709" s="2852"/>
      <c r="C709" s="2852"/>
      <c r="D709" s="2852"/>
      <c r="E709" s="2852"/>
      <c r="F709" s="2852"/>
      <c r="G709" s="2852"/>
      <c r="H709" s="2852"/>
      <c r="I709" s="2853"/>
      <c r="J709" s="2853"/>
      <c r="K709" s="2853"/>
      <c r="L709" s="2853"/>
    </row>
    <row r="710" spans="1:12" ht="15.75" customHeight="1">
      <c r="A710" s="2852"/>
      <c r="B710" s="2852"/>
      <c r="C710" s="2852"/>
      <c r="D710" s="2852"/>
      <c r="E710" s="2852"/>
      <c r="F710" s="2852"/>
      <c r="G710" s="2852"/>
      <c r="H710" s="2852"/>
      <c r="I710" s="2853"/>
      <c r="J710" s="2853"/>
      <c r="K710" s="2853"/>
      <c r="L710" s="2853"/>
    </row>
    <row r="711" spans="1:12" ht="15.75" customHeight="1">
      <c r="A711" s="2852"/>
      <c r="B711" s="2852"/>
      <c r="C711" s="2852"/>
      <c r="D711" s="2852"/>
      <c r="E711" s="2852"/>
      <c r="F711" s="2852"/>
      <c r="G711" s="2852"/>
      <c r="H711" s="2852"/>
      <c r="I711" s="2853"/>
      <c r="J711" s="2853"/>
      <c r="K711" s="2853"/>
      <c r="L711" s="2853"/>
    </row>
    <row r="712" spans="1:12" ht="15.75" customHeight="1">
      <c r="A712" s="2852"/>
      <c r="B712" s="2852"/>
      <c r="C712" s="2852"/>
      <c r="D712" s="2852"/>
      <c r="E712" s="2852"/>
      <c r="F712" s="2852"/>
      <c r="G712" s="2852"/>
      <c r="H712" s="2852"/>
      <c r="I712" s="2853"/>
      <c r="J712" s="2853"/>
      <c r="K712" s="2853"/>
      <c r="L712" s="2853"/>
    </row>
    <row r="713" spans="1:12" ht="15.75" customHeight="1">
      <c r="A713" s="2852"/>
      <c r="B713" s="2852"/>
      <c r="C713" s="2852"/>
      <c r="D713" s="2852"/>
      <c r="E713" s="2852"/>
      <c r="F713" s="2852"/>
      <c r="G713" s="2852"/>
      <c r="H713" s="2852"/>
      <c r="I713" s="2853"/>
      <c r="J713" s="2853"/>
      <c r="K713" s="2853"/>
      <c r="L713" s="2853"/>
    </row>
    <row r="714" spans="1:12" ht="15.75" customHeight="1">
      <c r="A714" s="2852"/>
      <c r="B714" s="2852"/>
      <c r="C714" s="2852"/>
      <c r="D714" s="2852"/>
      <c r="E714" s="2852"/>
      <c r="F714" s="2852"/>
      <c r="G714" s="2852"/>
      <c r="H714" s="2852"/>
      <c r="I714" s="2853"/>
      <c r="J714" s="2853"/>
      <c r="K714" s="2853"/>
      <c r="L714" s="2853"/>
    </row>
    <row r="715" spans="1:12" ht="15.75" customHeight="1">
      <c r="A715" s="2852"/>
      <c r="B715" s="2852"/>
      <c r="C715" s="2852"/>
      <c r="D715" s="2852"/>
      <c r="E715" s="2852"/>
      <c r="F715" s="2852"/>
      <c r="G715" s="2852"/>
      <c r="H715" s="2852"/>
      <c r="I715" s="2853"/>
      <c r="J715" s="2853"/>
      <c r="K715" s="2853"/>
      <c r="L715" s="2853"/>
    </row>
    <row r="716" spans="1:12" ht="15.75" customHeight="1">
      <c r="A716" s="2852"/>
      <c r="B716" s="2852"/>
      <c r="C716" s="2852"/>
      <c r="D716" s="2852"/>
      <c r="E716" s="2852"/>
      <c r="F716" s="2852"/>
      <c r="G716" s="2852"/>
      <c r="H716" s="2852"/>
      <c r="I716" s="2853"/>
      <c r="J716" s="2853"/>
      <c r="K716" s="2853"/>
      <c r="L716" s="2853"/>
    </row>
    <row r="717" spans="1:12" ht="15.75" customHeight="1">
      <c r="A717" s="2852"/>
      <c r="B717" s="2852"/>
      <c r="C717" s="2852"/>
      <c r="D717" s="2852"/>
      <c r="E717" s="2852"/>
      <c r="F717" s="2852"/>
      <c r="G717" s="2852"/>
      <c r="H717" s="2852"/>
      <c r="I717" s="2853"/>
      <c r="J717" s="2853"/>
      <c r="K717" s="2853"/>
      <c r="L717" s="2853"/>
    </row>
    <row r="718" spans="1:12" ht="15.75" customHeight="1">
      <c r="A718" s="2852"/>
      <c r="B718" s="2852"/>
      <c r="C718" s="2852"/>
      <c r="D718" s="2852"/>
      <c r="E718" s="2852"/>
      <c r="F718" s="2852"/>
      <c r="G718" s="2852"/>
      <c r="H718" s="2852"/>
      <c r="I718" s="2853"/>
      <c r="J718" s="2853"/>
      <c r="K718" s="2853"/>
      <c r="L718" s="2853"/>
    </row>
    <row r="719" spans="1:12" ht="15.75" customHeight="1">
      <c r="A719" s="2852"/>
      <c r="B719" s="2852"/>
      <c r="C719" s="2852"/>
      <c r="D719" s="2852"/>
      <c r="E719" s="2852"/>
      <c r="F719" s="2852"/>
      <c r="G719" s="2852"/>
      <c r="H719" s="2852"/>
      <c r="I719" s="2853"/>
      <c r="J719" s="2853"/>
      <c r="K719" s="2853"/>
      <c r="L719" s="2853"/>
    </row>
    <row r="720" spans="1:12" ht="15.75" customHeight="1">
      <c r="A720" s="2852"/>
      <c r="B720" s="2852"/>
      <c r="C720" s="2852"/>
      <c r="D720" s="2852"/>
      <c r="E720" s="2852"/>
      <c r="F720" s="2852"/>
      <c r="G720" s="2852"/>
      <c r="H720" s="2852"/>
      <c r="I720" s="2853"/>
      <c r="J720" s="2853"/>
      <c r="K720" s="2853"/>
      <c r="L720" s="2853"/>
    </row>
    <row r="721" spans="1:12" ht="15.75" customHeight="1">
      <c r="A721" s="2852"/>
      <c r="B721" s="2852"/>
      <c r="C721" s="2852"/>
      <c r="D721" s="2852"/>
      <c r="E721" s="2852"/>
      <c r="F721" s="2852"/>
      <c r="G721" s="2852"/>
      <c r="H721" s="2852"/>
      <c r="I721" s="2853"/>
      <c r="J721" s="2853"/>
      <c r="K721" s="2853"/>
      <c r="L721" s="2853"/>
    </row>
    <row r="722" spans="1:12" ht="15.75" customHeight="1">
      <c r="A722" s="2852"/>
      <c r="B722" s="2852"/>
      <c r="C722" s="2852"/>
      <c r="D722" s="2852"/>
      <c r="E722" s="2852"/>
      <c r="F722" s="2852"/>
      <c r="G722" s="2852"/>
      <c r="H722" s="2852"/>
      <c r="I722" s="2853"/>
      <c r="J722" s="2853"/>
      <c r="K722" s="2853"/>
      <c r="L722" s="2853"/>
    </row>
    <row r="723" spans="1:12" ht="15.75" customHeight="1">
      <c r="A723" s="2852"/>
      <c r="B723" s="2852"/>
      <c r="C723" s="2852"/>
      <c r="D723" s="2852"/>
      <c r="E723" s="2852"/>
      <c r="F723" s="2852"/>
      <c r="G723" s="2852"/>
      <c r="H723" s="2852"/>
      <c r="I723" s="2853"/>
      <c r="J723" s="2853"/>
      <c r="K723" s="2853"/>
      <c r="L723" s="2853"/>
    </row>
    <row r="724" spans="1:12" ht="15.75" customHeight="1">
      <c r="A724" s="2852"/>
      <c r="B724" s="2852"/>
      <c r="C724" s="2852"/>
      <c r="D724" s="2852"/>
      <c r="E724" s="2852"/>
      <c r="F724" s="2852"/>
      <c r="G724" s="2852"/>
      <c r="H724" s="2852"/>
      <c r="I724" s="2853"/>
      <c r="J724" s="2853"/>
      <c r="K724" s="2853"/>
      <c r="L724" s="2853"/>
    </row>
    <row r="725" spans="1:12" ht="15.75" customHeight="1">
      <c r="A725" s="2852"/>
      <c r="B725" s="2852"/>
      <c r="C725" s="2852"/>
      <c r="D725" s="2852"/>
      <c r="E725" s="2852"/>
      <c r="F725" s="2852"/>
      <c r="G725" s="2852"/>
      <c r="H725" s="2852"/>
      <c r="I725" s="2853"/>
      <c r="J725" s="2853"/>
      <c r="K725" s="2853"/>
      <c r="L725" s="2853"/>
    </row>
    <row r="726" spans="1:12" ht="15.75" customHeight="1">
      <c r="A726" s="2852"/>
      <c r="B726" s="2852"/>
      <c r="C726" s="2852"/>
      <c r="D726" s="2852"/>
      <c r="E726" s="2852"/>
      <c r="F726" s="2852"/>
      <c r="G726" s="2852"/>
      <c r="H726" s="2852"/>
      <c r="I726" s="2853"/>
      <c r="J726" s="2853"/>
      <c r="K726" s="2853"/>
      <c r="L726" s="2853"/>
    </row>
    <row r="727" spans="1:12" ht="15.75" customHeight="1">
      <c r="A727" s="2852"/>
      <c r="B727" s="2852"/>
      <c r="C727" s="2852"/>
      <c r="D727" s="2852"/>
      <c r="E727" s="2852"/>
      <c r="F727" s="2852"/>
      <c r="G727" s="2852"/>
      <c r="H727" s="2852"/>
      <c r="I727" s="2853"/>
      <c r="J727" s="2853"/>
      <c r="K727" s="2853"/>
      <c r="L727" s="2853"/>
    </row>
    <row r="728" spans="1:12" ht="15.75" customHeight="1">
      <c r="A728" s="2852"/>
      <c r="B728" s="2852"/>
      <c r="C728" s="2852"/>
      <c r="D728" s="2852"/>
      <c r="E728" s="2852"/>
      <c r="F728" s="2852"/>
      <c r="G728" s="2852"/>
      <c r="H728" s="2852"/>
      <c r="I728" s="2853"/>
      <c r="J728" s="2853"/>
      <c r="K728" s="2853"/>
      <c r="L728" s="2853"/>
    </row>
    <row r="729" spans="1:12" ht="15.75" customHeight="1">
      <c r="A729" s="2852"/>
      <c r="B729" s="2852"/>
      <c r="C729" s="2852"/>
      <c r="D729" s="2852"/>
      <c r="E729" s="2852"/>
      <c r="F729" s="2852"/>
      <c r="G729" s="2852"/>
      <c r="H729" s="2852"/>
      <c r="I729" s="2853"/>
      <c r="J729" s="2853"/>
      <c r="K729" s="2853"/>
      <c r="L729" s="2853"/>
    </row>
    <row r="730" spans="1:12" ht="15.75" customHeight="1">
      <c r="A730" s="2852"/>
      <c r="B730" s="2852"/>
      <c r="C730" s="2852"/>
      <c r="D730" s="2852"/>
      <c r="E730" s="2852"/>
      <c r="F730" s="2852"/>
      <c r="G730" s="2852"/>
      <c r="H730" s="2852"/>
      <c r="I730" s="2853"/>
      <c r="J730" s="2853"/>
      <c r="K730" s="2853"/>
      <c r="L730" s="2853"/>
    </row>
    <row r="731" spans="1:12" ht="15.75" customHeight="1">
      <c r="A731" s="2852"/>
      <c r="B731" s="2852"/>
      <c r="C731" s="2852"/>
      <c r="D731" s="2852"/>
      <c r="E731" s="2852"/>
      <c r="F731" s="2852"/>
      <c r="G731" s="2852"/>
      <c r="H731" s="2852"/>
      <c r="I731" s="2853"/>
      <c r="J731" s="2853"/>
      <c r="K731" s="2853"/>
      <c r="L731" s="2853"/>
    </row>
    <row r="732" spans="1:12" ht="15.75" customHeight="1">
      <c r="A732" s="2852"/>
      <c r="B732" s="2852"/>
      <c r="C732" s="2852"/>
      <c r="D732" s="2852"/>
      <c r="E732" s="2852"/>
      <c r="F732" s="2852"/>
      <c r="G732" s="2852"/>
      <c r="H732" s="2852"/>
      <c r="I732" s="2853"/>
      <c r="J732" s="2853"/>
      <c r="K732" s="2853"/>
      <c r="L732" s="2853"/>
    </row>
    <row r="733" spans="1:12" ht="15.75" customHeight="1">
      <c r="A733" s="2852"/>
      <c r="B733" s="2852"/>
      <c r="C733" s="2852"/>
      <c r="D733" s="2852"/>
      <c r="E733" s="2852"/>
      <c r="F733" s="2852"/>
      <c r="G733" s="2852"/>
      <c r="H733" s="2852"/>
      <c r="I733" s="2853"/>
      <c r="J733" s="2853"/>
      <c r="K733" s="2853"/>
      <c r="L733" s="2853"/>
    </row>
    <row r="734" spans="1:12" ht="15.75" customHeight="1">
      <c r="A734" s="2852"/>
      <c r="B734" s="2852"/>
      <c r="C734" s="2852"/>
      <c r="D734" s="2852"/>
      <c r="E734" s="2852"/>
      <c r="F734" s="2852"/>
      <c r="G734" s="2852"/>
      <c r="H734" s="2852"/>
      <c r="I734" s="2853"/>
      <c r="J734" s="2853"/>
      <c r="K734" s="2853"/>
      <c r="L734" s="2853"/>
    </row>
    <row r="735" spans="1:12" ht="15.75" customHeight="1">
      <c r="A735" s="2852"/>
      <c r="B735" s="2852"/>
      <c r="C735" s="2852"/>
      <c r="D735" s="2852"/>
      <c r="E735" s="2852"/>
      <c r="F735" s="2852"/>
      <c r="G735" s="2852"/>
      <c r="H735" s="2852"/>
      <c r="I735" s="2853"/>
      <c r="J735" s="2853"/>
      <c r="K735" s="2853"/>
      <c r="L735" s="2853"/>
    </row>
    <row r="736" spans="1:12" ht="15.75" customHeight="1">
      <c r="A736" s="2852"/>
      <c r="B736" s="2852"/>
      <c r="C736" s="2852"/>
      <c r="D736" s="2852"/>
      <c r="E736" s="2852"/>
      <c r="F736" s="2852"/>
      <c r="G736" s="2852"/>
      <c r="H736" s="2852"/>
      <c r="I736" s="2853"/>
      <c r="J736" s="2853"/>
      <c r="K736" s="2853"/>
      <c r="L736" s="2853"/>
    </row>
    <row r="737" spans="1:12" ht="15.75" customHeight="1">
      <c r="A737" s="2852"/>
      <c r="B737" s="2852"/>
      <c r="C737" s="2852"/>
      <c r="D737" s="2852"/>
      <c r="E737" s="2852"/>
      <c r="F737" s="2852"/>
      <c r="G737" s="2852"/>
      <c r="H737" s="2852"/>
      <c r="I737" s="2853"/>
      <c r="J737" s="2853"/>
      <c r="K737" s="2853"/>
      <c r="L737" s="2853"/>
    </row>
    <row r="738" spans="1:12" ht="15.75" customHeight="1">
      <c r="A738" s="2852"/>
      <c r="B738" s="2852"/>
      <c r="C738" s="2852"/>
      <c r="D738" s="2852"/>
      <c r="E738" s="2852"/>
      <c r="F738" s="2852"/>
      <c r="G738" s="2852"/>
      <c r="H738" s="2852"/>
      <c r="I738" s="2853"/>
      <c r="J738" s="2853"/>
      <c r="K738" s="2853"/>
      <c r="L738" s="2853"/>
    </row>
    <row r="739" spans="1:12" ht="15.75" customHeight="1">
      <c r="A739" s="2852"/>
      <c r="B739" s="2852"/>
      <c r="C739" s="2852"/>
      <c r="D739" s="2852"/>
      <c r="E739" s="2852"/>
      <c r="F739" s="2852"/>
      <c r="G739" s="2852"/>
      <c r="H739" s="2852"/>
      <c r="I739" s="2853"/>
      <c r="J739" s="2853"/>
      <c r="K739" s="2853"/>
      <c r="L739" s="2853"/>
    </row>
    <row r="740" spans="1:12" ht="15.75" customHeight="1">
      <c r="A740" s="2852"/>
      <c r="B740" s="2852"/>
      <c r="C740" s="2852"/>
      <c r="D740" s="2852"/>
      <c r="E740" s="2852"/>
      <c r="F740" s="2852"/>
      <c r="G740" s="2852"/>
      <c r="H740" s="2852"/>
      <c r="I740" s="2853"/>
      <c r="J740" s="2853"/>
      <c r="K740" s="2853"/>
      <c r="L740" s="2853"/>
    </row>
    <row r="741" spans="1:12" ht="15.75" customHeight="1">
      <c r="A741" s="2852"/>
      <c r="B741" s="2852"/>
      <c r="C741" s="2852"/>
      <c r="D741" s="2852"/>
      <c r="E741" s="2852"/>
      <c r="F741" s="2852"/>
      <c r="G741" s="2852"/>
      <c r="H741" s="2852"/>
      <c r="I741" s="2853"/>
      <c r="J741" s="2853"/>
      <c r="K741" s="2853"/>
      <c r="L741" s="2853"/>
    </row>
    <row r="742" spans="1:12" ht="15.75" customHeight="1">
      <c r="A742" s="2852"/>
      <c r="B742" s="2852"/>
      <c r="C742" s="2852"/>
      <c r="D742" s="2852"/>
      <c r="E742" s="2852"/>
      <c r="F742" s="2852"/>
      <c r="G742" s="2852"/>
      <c r="H742" s="2852"/>
      <c r="I742" s="2853"/>
      <c r="J742" s="2853"/>
      <c r="K742" s="2853"/>
      <c r="L742" s="2853"/>
    </row>
    <row r="743" spans="1:12" ht="15.75" customHeight="1">
      <c r="A743" s="2852"/>
      <c r="B743" s="2852"/>
      <c r="C743" s="2852"/>
      <c r="D743" s="2852"/>
      <c r="E743" s="2852"/>
      <c r="F743" s="2852"/>
      <c r="G743" s="2852"/>
      <c r="H743" s="2852"/>
      <c r="I743" s="2853"/>
      <c r="J743" s="2853"/>
      <c r="K743" s="2853"/>
      <c r="L743" s="2853"/>
    </row>
    <row r="744" spans="1:12" ht="15.75" customHeight="1">
      <c r="A744" s="2852"/>
      <c r="B744" s="2852"/>
      <c r="C744" s="2852"/>
      <c r="D744" s="2852"/>
      <c r="E744" s="2852"/>
      <c r="F744" s="2852"/>
      <c r="G744" s="2852"/>
      <c r="H744" s="2852"/>
      <c r="I744" s="2853"/>
      <c r="J744" s="2853"/>
      <c r="K744" s="2853"/>
      <c r="L744" s="2853"/>
    </row>
    <row r="745" spans="1:12" ht="15.75" customHeight="1">
      <c r="A745" s="2852"/>
      <c r="B745" s="2852"/>
      <c r="C745" s="2852"/>
      <c r="D745" s="2852"/>
      <c r="E745" s="2852"/>
      <c r="F745" s="2852"/>
      <c r="G745" s="2852"/>
      <c r="H745" s="2852"/>
      <c r="I745" s="2853"/>
      <c r="J745" s="2853"/>
      <c r="K745" s="2853"/>
      <c r="L745" s="2853"/>
    </row>
    <row r="746" spans="1:12" ht="15.75" customHeight="1">
      <c r="A746" s="2852"/>
      <c r="B746" s="2852"/>
      <c r="C746" s="2852"/>
      <c r="D746" s="2852"/>
      <c r="E746" s="2852"/>
      <c r="F746" s="2852"/>
      <c r="G746" s="2852"/>
      <c r="H746" s="2852"/>
      <c r="I746" s="2853"/>
      <c r="J746" s="2853"/>
      <c r="K746" s="2853"/>
      <c r="L746" s="2853"/>
    </row>
    <row r="747" spans="1:12" ht="15.75" customHeight="1">
      <c r="A747" s="2852"/>
      <c r="B747" s="2852"/>
      <c r="C747" s="2852"/>
      <c r="D747" s="2852"/>
      <c r="E747" s="2852"/>
      <c r="F747" s="2852"/>
      <c r="G747" s="2852"/>
      <c r="H747" s="2852"/>
      <c r="I747" s="2853"/>
      <c r="J747" s="2853"/>
      <c r="K747" s="2853"/>
      <c r="L747" s="2853"/>
    </row>
    <row r="748" spans="1:12" ht="15.75" customHeight="1">
      <c r="A748" s="2852"/>
      <c r="B748" s="2852"/>
      <c r="C748" s="2852"/>
      <c r="D748" s="2852"/>
      <c r="E748" s="2852"/>
      <c r="F748" s="2852"/>
      <c r="G748" s="2852"/>
      <c r="H748" s="2852"/>
      <c r="I748" s="2853"/>
      <c r="J748" s="2853"/>
      <c r="K748" s="2853"/>
      <c r="L748" s="2853"/>
    </row>
    <row r="749" spans="1:12" ht="15.75" customHeight="1">
      <c r="A749" s="2852"/>
      <c r="B749" s="2852"/>
      <c r="C749" s="2852"/>
      <c r="D749" s="2852"/>
      <c r="E749" s="2852"/>
      <c r="F749" s="2852"/>
      <c r="G749" s="2852"/>
      <c r="H749" s="2852"/>
      <c r="I749" s="2853"/>
      <c r="J749" s="2853"/>
      <c r="K749" s="2853"/>
      <c r="L749" s="2853"/>
    </row>
    <row r="750" spans="1:12" ht="15.75" customHeight="1">
      <c r="A750" s="2852"/>
      <c r="B750" s="2852"/>
      <c r="C750" s="2852"/>
      <c r="D750" s="2852"/>
      <c r="E750" s="2852"/>
      <c r="F750" s="2852"/>
      <c r="G750" s="2852"/>
      <c r="H750" s="2852"/>
      <c r="I750" s="2853"/>
      <c r="J750" s="2853"/>
      <c r="K750" s="2853"/>
      <c r="L750" s="2853"/>
    </row>
    <row r="751" spans="1:12" ht="15.75" customHeight="1">
      <c r="A751" s="2852"/>
      <c r="B751" s="2852"/>
      <c r="C751" s="2852"/>
      <c r="D751" s="2852"/>
      <c r="E751" s="2852"/>
      <c r="F751" s="2852"/>
      <c r="G751" s="2852"/>
      <c r="H751" s="2852"/>
      <c r="I751" s="2853"/>
      <c r="J751" s="2853"/>
      <c r="K751" s="2853"/>
      <c r="L751" s="2853"/>
    </row>
    <row r="752" spans="1:12" ht="15.75" customHeight="1">
      <c r="A752" s="2852"/>
      <c r="B752" s="2852"/>
      <c r="C752" s="2852"/>
      <c r="D752" s="2852"/>
      <c r="E752" s="2852"/>
      <c r="F752" s="2852"/>
      <c r="G752" s="2852"/>
      <c r="H752" s="2852"/>
      <c r="I752" s="2853"/>
      <c r="J752" s="2853"/>
      <c r="K752" s="2853"/>
      <c r="L752" s="2853"/>
    </row>
    <row r="753" spans="1:12" ht="15.75" customHeight="1">
      <c r="A753" s="2852"/>
      <c r="B753" s="2852"/>
      <c r="C753" s="2852"/>
      <c r="D753" s="2852"/>
      <c r="E753" s="2852"/>
      <c r="F753" s="2852"/>
      <c r="G753" s="2852"/>
      <c r="H753" s="2852"/>
      <c r="I753" s="2853"/>
      <c r="J753" s="2853"/>
      <c r="K753" s="2853"/>
      <c r="L753" s="2853"/>
    </row>
    <row r="754" spans="1:12" ht="15.75" customHeight="1">
      <c r="A754" s="2852"/>
      <c r="B754" s="2852"/>
      <c r="C754" s="2852"/>
      <c r="D754" s="2852"/>
      <c r="E754" s="2852"/>
      <c r="F754" s="2852"/>
      <c r="G754" s="2852"/>
      <c r="H754" s="2852"/>
      <c r="I754" s="2853"/>
      <c r="J754" s="2853"/>
      <c r="K754" s="2853"/>
      <c r="L754" s="2853"/>
    </row>
    <row r="755" spans="1:12" ht="15.75" customHeight="1">
      <c r="A755" s="2852"/>
      <c r="B755" s="2852"/>
      <c r="C755" s="2852"/>
      <c r="D755" s="2852"/>
      <c r="E755" s="2852"/>
      <c r="F755" s="2852"/>
      <c r="G755" s="2852"/>
      <c r="H755" s="2852"/>
      <c r="I755" s="2853"/>
      <c r="J755" s="2853"/>
      <c r="K755" s="2853"/>
      <c r="L755" s="2853"/>
    </row>
    <row r="756" spans="1:12" ht="15.75" customHeight="1">
      <c r="A756" s="2852"/>
      <c r="B756" s="2852"/>
      <c r="C756" s="2852"/>
      <c r="D756" s="2852"/>
      <c r="E756" s="2852"/>
      <c r="F756" s="2852"/>
      <c r="G756" s="2852"/>
      <c r="H756" s="2852"/>
      <c r="I756" s="2853"/>
      <c r="J756" s="2853"/>
      <c r="K756" s="2853"/>
      <c r="L756" s="2853"/>
    </row>
    <row r="757" spans="1:12" ht="15.75" customHeight="1">
      <c r="A757" s="2852"/>
      <c r="B757" s="2852"/>
      <c r="C757" s="2852"/>
      <c r="D757" s="2852"/>
      <c r="E757" s="2852"/>
      <c r="F757" s="2852"/>
      <c r="G757" s="2852"/>
      <c r="H757" s="2852"/>
      <c r="I757" s="2853"/>
      <c r="J757" s="2853"/>
      <c r="K757" s="2853"/>
      <c r="L757" s="2853"/>
    </row>
    <row r="758" spans="1:12" ht="15.75" customHeight="1">
      <c r="A758" s="2852"/>
      <c r="B758" s="2852"/>
      <c r="C758" s="2852"/>
      <c r="D758" s="2852"/>
      <c r="E758" s="2852"/>
      <c r="F758" s="2852"/>
      <c r="G758" s="2852"/>
      <c r="H758" s="2852"/>
      <c r="I758" s="2853"/>
      <c r="J758" s="2853"/>
      <c r="K758" s="2853"/>
      <c r="L758" s="2853"/>
    </row>
    <row r="759" spans="1:12" ht="15.75" customHeight="1">
      <c r="A759" s="2852"/>
      <c r="B759" s="2852"/>
      <c r="C759" s="2852"/>
      <c r="D759" s="2852"/>
      <c r="E759" s="2852"/>
      <c r="F759" s="2852"/>
      <c r="G759" s="2852"/>
      <c r="H759" s="2852"/>
      <c r="I759" s="2853"/>
      <c r="J759" s="2853"/>
      <c r="K759" s="2853"/>
      <c r="L759" s="2853"/>
    </row>
    <row r="760" spans="1:12" ht="15.75" customHeight="1">
      <c r="A760" s="2852"/>
      <c r="B760" s="2852"/>
      <c r="C760" s="2852"/>
      <c r="D760" s="2852"/>
      <c r="E760" s="2852"/>
      <c r="F760" s="2852"/>
      <c r="G760" s="2852"/>
      <c r="H760" s="2852"/>
      <c r="I760" s="2853"/>
      <c r="J760" s="2853"/>
      <c r="K760" s="2853"/>
      <c r="L760" s="2853"/>
    </row>
    <row r="761" spans="1:12" ht="15.75" customHeight="1">
      <c r="A761" s="2852"/>
      <c r="B761" s="2852"/>
      <c r="C761" s="2852"/>
      <c r="D761" s="2852"/>
      <c r="E761" s="2852"/>
      <c r="F761" s="2852"/>
      <c r="G761" s="2852"/>
      <c r="H761" s="2852"/>
      <c r="I761" s="2853"/>
      <c r="J761" s="2853"/>
      <c r="K761" s="2853"/>
      <c r="L761" s="2853"/>
    </row>
    <row r="762" spans="1:12" ht="15.75" customHeight="1">
      <c r="A762" s="2852"/>
      <c r="B762" s="2852"/>
      <c r="C762" s="2852"/>
      <c r="D762" s="2852"/>
      <c r="E762" s="2852"/>
      <c r="F762" s="2852"/>
      <c r="G762" s="2852"/>
      <c r="H762" s="2852"/>
      <c r="I762" s="2853"/>
      <c r="J762" s="2853"/>
      <c r="K762" s="2853"/>
      <c r="L762" s="2853"/>
    </row>
    <row r="763" spans="1:12" ht="15.75" customHeight="1">
      <c r="A763" s="2852"/>
      <c r="B763" s="2852"/>
      <c r="C763" s="2852"/>
      <c r="D763" s="2852"/>
      <c r="E763" s="2852"/>
      <c r="F763" s="2852"/>
      <c r="G763" s="2852"/>
      <c r="H763" s="2852"/>
      <c r="I763" s="2853"/>
      <c r="J763" s="2853"/>
      <c r="K763" s="2853"/>
      <c r="L763" s="2853"/>
    </row>
    <row r="764" spans="1:12" ht="15.75" customHeight="1">
      <c r="A764" s="2852"/>
      <c r="B764" s="2852"/>
      <c r="C764" s="2852"/>
      <c r="D764" s="2852"/>
      <c r="E764" s="2852"/>
      <c r="F764" s="2852"/>
      <c r="G764" s="2852"/>
      <c r="H764" s="2852"/>
      <c r="I764" s="2853"/>
      <c r="J764" s="2853"/>
      <c r="K764" s="2853"/>
      <c r="L764" s="2853"/>
    </row>
    <row r="765" spans="1:12" ht="15.75" customHeight="1">
      <c r="A765" s="2852"/>
      <c r="B765" s="2852"/>
      <c r="C765" s="2852"/>
      <c r="D765" s="2852"/>
      <c r="E765" s="2852"/>
      <c r="F765" s="2852"/>
      <c r="G765" s="2852"/>
      <c r="H765" s="2852"/>
      <c r="I765" s="2853"/>
      <c r="J765" s="2853"/>
      <c r="K765" s="2853"/>
      <c r="L765" s="2853"/>
    </row>
    <row r="766" spans="1:12" ht="15.75" customHeight="1">
      <c r="A766" s="2852"/>
      <c r="B766" s="2852"/>
      <c r="C766" s="2852"/>
      <c r="D766" s="2852"/>
      <c r="E766" s="2852"/>
      <c r="F766" s="2852"/>
      <c r="G766" s="2852"/>
      <c r="H766" s="2852"/>
      <c r="I766" s="2853"/>
      <c r="J766" s="2853"/>
      <c r="K766" s="2853"/>
      <c r="L766" s="2853"/>
    </row>
    <row r="767" spans="1:12" ht="15.75" customHeight="1">
      <c r="A767" s="2852"/>
      <c r="B767" s="2852"/>
      <c r="C767" s="2852"/>
      <c r="D767" s="2852"/>
      <c r="E767" s="2852"/>
      <c r="F767" s="2852"/>
      <c r="G767" s="2852"/>
      <c r="H767" s="2852"/>
      <c r="I767" s="2853"/>
      <c r="J767" s="2853"/>
      <c r="K767" s="2853"/>
      <c r="L767" s="2853"/>
    </row>
    <row r="768" spans="1:12" ht="15.75" customHeight="1">
      <c r="A768" s="2852"/>
      <c r="B768" s="2852"/>
      <c r="C768" s="2852"/>
      <c r="D768" s="2852"/>
      <c r="E768" s="2852"/>
      <c r="F768" s="2852"/>
      <c r="G768" s="2852"/>
      <c r="H768" s="2852"/>
      <c r="I768" s="2853"/>
      <c r="J768" s="2853"/>
      <c r="K768" s="2853"/>
      <c r="L768" s="2853"/>
    </row>
    <row r="769" spans="1:12" ht="15.75" customHeight="1">
      <c r="A769" s="2852"/>
      <c r="B769" s="2852"/>
      <c r="C769" s="2852"/>
      <c r="D769" s="2852"/>
      <c r="E769" s="2852"/>
      <c r="F769" s="2852"/>
      <c r="G769" s="2852"/>
      <c r="H769" s="2852"/>
      <c r="I769" s="2853"/>
      <c r="J769" s="2853"/>
      <c r="K769" s="2853"/>
      <c r="L769" s="2853"/>
    </row>
    <row r="770" spans="1:12" ht="15.75" customHeight="1">
      <c r="A770" s="2852"/>
      <c r="B770" s="2852"/>
      <c r="C770" s="2852"/>
      <c r="D770" s="2852"/>
      <c r="E770" s="2852"/>
      <c r="F770" s="2852"/>
      <c r="G770" s="2852"/>
      <c r="H770" s="2852"/>
      <c r="I770" s="2853"/>
      <c r="J770" s="2853"/>
      <c r="K770" s="2853"/>
      <c r="L770" s="2853"/>
    </row>
    <row r="771" spans="1:12" ht="15.75" customHeight="1">
      <c r="A771" s="2852"/>
      <c r="B771" s="2852"/>
      <c r="C771" s="2852"/>
      <c r="D771" s="2852"/>
      <c r="E771" s="2852"/>
      <c r="F771" s="2852"/>
      <c r="G771" s="2852"/>
      <c r="H771" s="2852"/>
      <c r="I771" s="2853"/>
      <c r="J771" s="2853"/>
      <c r="K771" s="2853"/>
      <c r="L771" s="2853"/>
    </row>
    <row r="772" spans="1:12" ht="15.75" customHeight="1">
      <c r="A772" s="2852"/>
      <c r="B772" s="2852"/>
      <c r="C772" s="2852"/>
      <c r="D772" s="2852"/>
      <c r="E772" s="2852"/>
      <c r="F772" s="2852"/>
      <c r="G772" s="2852"/>
      <c r="H772" s="2852"/>
      <c r="I772" s="2853"/>
      <c r="J772" s="2853"/>
      <c r="K772" s="2853"/>
      <c r="L772" s="2853"/>
    </row>
    <row r="773" spans="1:12" ht="15.75" customHeight="1">
      <c r="A773" s="2852"/>
      <c r="B773" s="2852"/>
      <c r="C773" s="2852"/>
      <c r="D773" s="2852"/>
      <c r="E773" s="2852"/>
      <c r="F773" s="2852"/>
      <c r="G773" s="2852"/>
      <c r="H773" s="2852"/>
      <c r="I773" s="2853"/>
      <c r="J773" s="2853"/>
      <c r="K773" s="2853"/>
      <c r="L773" s="2853"/>
    </row>
    <row r="774" spans="1:12" ht="15.75" customHeight="1">
      <c r="A774" s="2852"/>
      <c r="B774" s="2852"/>
      <c r="C774" s="2852"/>
      <c r="D774" s="2852"/>
      <c r="E774" s="2852"/>
      <c r="F774" s="2852"/>
      <c r="G774" s="2852"/>
      <c r="H774" s="2852"/>
      <c r="I774" s="2853"/>
      <c r="J774" s="2853"/>
      <c r="K774" s="2853"/>
      <c r="L774" s="2853"/>
    </row>
    <row r="775" spans="1:12" ht="15.75" customHeight="1">
      <c r="A775" s="2852"/>
      <c r="B775" s="2852"/>
      <c r="C775" s="2852"/>
      <c r="D775" s="2852"/>
      <c r="E775" s="2852"/>
      <c r="F775" s="2852"/>
      <c r="G775" s="2852"/>
      <c r="H775" s="2852"/>
      <c r="I775" s="2853"/>
      <c r="J775" s="2853"/>
      <c r="K775" s="2853"/>
      <c r="L775" s="2853"/>
    </row>
    <row r="776" spans="1:12" ht="15.75" customHeight="1">
      <c r="A776" s="2852"/>
      <c r="B776" s="2852"/>
      <c r="C776" s="2852"/>
      <c r="D776" s="2852"/>
      <c r="E776" s="2852"/>
      <c r="F776" s="2852"/>
      <c r="G776" s="2852"/>
      <c r="H776" s="2852"/>
      <c r="I776" s="2853"/>
      <c r="J776" s="2853"/>
      <c r="K776" s="2853"/>
      <c r="L776" s="2853"/>
    </row>
    <row r="777" spans="1:12" ht="15.75" customHeight="1">
      <c r="A777" s="2852"/>
      <c r="B777" s="2852"/>
      <c r="C777" s="2852"/>
      <c r="D777" s="2852"/>
      <c r="E777" s="2852"/>
      <c r="F777" s="2852"/>
      <c r="G777" s="2852"/>
      <c r="H777" s="2852"/>
      <c r="I777" s="2853"/>
      <c r="J777" s="2853"/>
      <c r="K777" s="2853"/>
      <c r="L777" s="2853"/>
    </row>
    <row r="778" spans="1:12" ht="15.75" customHeight="1">
      <c r="A778" s="2852"/>
      <c r="B778" s="2852"/>
      <c r="C778" s="2852"/>
      <c r="D778" s="2852"/>
      <c r="E778" s="2852"/>
      <c r="F778" s="2852"/>
      <c r="G778" s="2852"/>
      <c r="H778" s="2852"/>
      <c r="I778" s="2853"/>
      <c r="J778" s="2853"/>
      <c r="K778" s="2853"/>
      <c r="L778" s="2853"/>
    </row>
    <row r="779" spans="1:12" ht="15.75" customHeight="1">
      <c r="A779" s="2852"/>
      <c r="B779" s="2852"/>
      <c r="C779" s="2852"/>
      <c r="D779" s="2852"/>
      <c r="E779" s="2852"/>
      <c r="F779" s="2852"/>
      <c r="G779" s="2852"/>
      <c r="H779" s="2852"/>
      <c r="I779" s="2853"/>
      <c r="J779" s="2853"/>
      <c r="K779" s="2853"/>
      <c r="L779" s="2853"/>
    </row>
    <row r="780" spans="1:12" ht="15.75" customHeight="1">
      <c r="A780" s="2852"/>
      <c r="B780" s="2852"/>
      <c r="C780" s="2852"/>
      <c r="D780" s="2852"/>
      <c r="E780" s="2852"/>
      <c r="F780" s="2852"/>
      <c r="G780" s="2852"/>
      <c r="H780" s="2852"/>
      <c r="I780" s="2853"/>
      <c r="J780" s="2853"/>
      <c r="K780" s="2853"/>
      <c r="L780" s="2853"/>
    </row>
    <row r="781" spans="1:12" ht="15.75" customHeight="1">
      <c r="A781" s="2852"/>
      <c r="B781" s="2852"/>
      <c r="C781" s="2852"/>
      <c r="D781" s="2852"/>
      <c r="E781" s="2852"/>
      <c r="F781" s="2852"/>
      <c r="G781" s="2852"/>
      <c r="H781" s="2852"/>
      <c r="I781" s="2853"/>
      <c r="J781" s="2853"/>
      <c r="K781" s="2853"/>
      <c r="L781" s="2853"/>
    </row>
    <row r="782" spans="1:12" ht="15.75" customHeight="1">
      <c r="A782" s="2852"/>
      <c r="B782" s="2852"/>
      <c r="C782" s="2852"/>
      <c r="D782" s="2852"/>
      <c r="E782" s="2852"/>
      <c r="F782" s="2852"/>
      <c r="G782" s="2852"/>
      <c r="H782" s="2852"/>
      <c r="I782" s="2853"/>
      <c r="J782" s="2853"/>
      <c r="K782" s="2853"/>
      <c r="L782" s="2853"/>
    </row>
    <row r="783" spans="1:12" ht="15.75" customHeight="1">
      <c r="A783" s="2852"/>
      <c r="B783" s="2852"/>
      <c r="C783" s="2852"/>
      <c r="D783" s="2852"/>
      <c r="E783" s="2852"/>
      <c r="F783" s="2852"/>
      <c r="G783" s="2852"/>
      <c r="H783" s="2852"/>
      <c r="I783" s="2853"/>
      <c r="J783" s="2853"/>
      <c r="K783" s="2853"/>
      <c r="L783" s="2853"/>
    </row>
    <row r="784" spans="1:12" ht="15.75" customHeight="1">
      <c r="A784" s="2852"/>
      <c r="B784" s="2852"/>
      <c r="C784" s="2852"/>
      <c r="D784" s="2852"/>
      <c r="E784" s="2852"/>
      <c r="F784" s="2852"/>
      <c r="G784" s="2852"/>
      <c r="H784" s="2852"/>
      <c r="I784" s="2853"/>
      <c r="J784" s="2853"/>
      <c r="K784" s="2853"/>
      <c r="L784" s="2853"/>
    </row>
    <row r="785" spans="1:12" ht="15.75" customHeight="1">
      <c r="A785" s="2852"/>
      <c r="B785" s="2852"/>
      <c r="C785" s="2852"/>
      <c r="D785" s="2852"/>
      <c r="E785" s="2852"/>
      <c r="F785" s="2852"/>
      <c r="G785" s="2852"/>
      <c r="H785" s="2852"/>
      <c r="I785" s="2853"/>
      <c r="J785" s="2853"/>
      <c r="K785" s="2853"/>
      <c r="L785" s="2853"/>
    </row>
    <row r="786" spans="1:12" ht="15.75" customHeight="1">
      <c r="A786" s="2852"/>
      <c r="B786" s="2852"/>
      <c r="C786" s="2852"/>
      <c r="D786" s="2852"/>
      <c r="E786" s="2852"/>
      <c r="F786" s="2852"/>
      <c r="G786" s="2852"/>
      <c r="H786" s="2852"/>
      <c r="I786" s="2853"/>
      <c r="J786" s="2853"/>
      <c r="K786" s="2853"/>
      <c r="L786" s="2853"/>
    </row>
    <row r="787" spans="1:12" ht="15.75" customHeight="1">
      <c r="A787" s="2852"/>
      <c r="B787" s="2852"/>
      <c r="C787" s="2852"/>
      <c r="D787" s="2852"/>
      <c r="E787" s="2852"/>
      <c r="F787" s="2852"/>
      <c r="G787" s="2852"/>
      <c r="H787" s="2852"/>
      <c r="I787" s="2853"/>
      <c r="J787" s="2853"/>
      <c r="K787" s="2853"/>
      <c r="L787" s="2853"/>
    </row>
    <row r="788" spans="1:12" ht="15.75" customHeight="1">
      <c r="A788" s="2852"/>
      <c r="B788" s="2852"/>
      <c r="C788" s="2852"/>
      <c r="D788" s="2852"/>
      <c r="E788" s="2852"/>
      <c r="F788" s="2852"/>
      <c r="G788" s="2852"/>
      <c r="H788" s="2852"/>
      <c r="I788" s="2853"/>
      <c r="J788" s="2853"/>
      <c r="K788" s="2853"/>
      <c r="L788" s="2853"/>
    </row>
    <row r="789" spans="1:12" ht="15.75" customHeight="1">
      <c r="A789" s="2852"/>
      <c r="B789" s="2852"/>
      <c r="C789" s="2852"/>
      <c r="D789" s="2852"/>
      <c r="E789" s="2852"/>
      <c r="F789" s="2852"/>
      <c r="G789" s="2852"/>
      <c r="H789" s="2852"/>
      <c r="I789" s="2853"/>
      <c r="J789" s="2853"/>
      <c r="K789" s="2853"/>
      <c r="L789" s="2853"/>
    </row>
    <row r="790" spans="1:12" ht="15.75" customHeight="1">
      <c r="A790" s="2852"/>
      <c r="B790" s="2852"/>
      <c r="C790" s="2852"/>
      <c r="D790" s="2852"/>
      <c r="E790" s="2852"/>
      <c r="F790" s="2852"/>
      <c r="G790" s="2852"/>
      <c r="H790" s="2852"/>
      <c r="I790" s="2853"/>
      <c r="J790" s="2853"/>
      <c r="K790" s="2853"/>
      <c r="L790" s="2853"/>
    </row>
    <row r="791" spans="1:12" ht="15.75" customHeight="1">
      <c r="A791" s="2852"/>
      <c r="B791" s="2852"/>
      <c r="C791" s="2852"/>
      <c r="D791" s="2852"/>
      <c r="E791" s="2852"/>
      <c r="F791" s="2852"/>
      <c r="G791" s="2852"/>
      <c r="H791" s="2852"/>
      <c r="I791" s="2853"/>
      <c r="J791" s="2853"/>
      <c r="K791" s="2853"/>
      <c r="L791" s="2853"/>
    </row>
    <row r="792" spans="1:12" ht="15.75" customHeight="1">
      <c r="A792" s="2852"/>
      <c r="B792" s="2852"/>
      <c r="C792" s="2852"/>
      <c r="D792" s="2852"/>
      <c r="E792" s="2852"/>
      <c r="F792" s="2852"/>
      <c r="G792" s="2852"/>
      <c r="H792" s="2852"/>
      <c r="I792" s="2853"/>
      <c r="J792" s="2853"/>
      <c r="K792" s="2853"/>
      <c r="L792" s="2853"/>
    </row>
    <row r="793" spans="1:12" ht="15.75" customHeight="1">
      <c r="A793" s="2852"/>
      <c r="B793" s="2852"/>
      <c r="C793" s="2852"/>
      <c r="D793" s="2852"/>
      <c r="E793" s="2852"/>
      <c r="F793" s="2852"/>
      <c r="G793" s="2852"/>
      <c r="H793" s="2852"/>
      <c r="I793" s="2853"/>
      <c r="J793" s="2853"/>
      <c r="K793" s="2853"/>
      <c r="L793" s="2853"/>
    </row>
    <row r="794" spans="1:12" ht="15.75" customHeight="1">
      <c r="A794" s="2852"/>
      <c r="B794" s="2852"/>
      <c r="C794" s="2852"/>
      <c r="D794" s="2852"/>
      <c r="E794" s="2852"/>
      <c r="F794" s="2852"/>
      <c r="G794" s="2852"/>
      <c r="H794" s="2852"/>
      <c r="I794" s="2853"/>
      <c r="J794" s="2853"/>
      <c r="K794" s="2853"/>
      <c r="L794" s="2853"/>
    </row>
    <row r="795" spans="1:12" ht="15.75" customHeight="1">
      <c r="A795" s="2852"/>
      <c r="B795" s="2852"/>
      <c r="C795" s="2852"/>
      <c r="D795" s="2852"/>
      <c r="E795" s="2852"/>
      <c r="F795" s="2852"/>
      <c r="G795" s="2852"/>
      <c r="H795" s="2852"/>
      <c r="I795" s="2853"/>
      <c r="J795" s="2853"/>
      <c r="K795" s="2853"/>
      <c r="L795" s="2853"/>
    </row>
    <row r="796" spans="1:12" ht="15.75" customHeight="1">
      <c r="A796" s="2852"/>
      <c r="B796" s="2852"/>
      <c r="C796" s="2852"/>
      <c r="D796" s="2852"/>
      <c r="E796" s="2852"/>
      <c r="F796" s="2852"/>
      <c r="G796" s="2852"/>
      <c r="H796" s="2852"/>
      <c r="I796" s="2853"/>
      <c r="J796" s="2853"/>
      <c r="K796" s="2853"/>
      <c r="L796" s="2853"/>
    </row>
    <row r="797" spans="1:12" ht="15.75" customHeight="1">
      <c r="A797" s="2852"/>
      <c r="B797" s="2852"/>
      <c r="C797" s="2852"/>
      <c r="D797" s="2852"/>
      <c r="E797" s="2852"/>
      <c r="F797" s="2852"/>
      <c r="G797" s="2852"/>
      <c r="H797" s="2852"/>
      <c r="I797" s="2853"/>
      <c r="J797" s="2853"/>
      <c r="K797" s="2853"/>
      <c r="L797" s="2853"/>
    </row>
    <row r="798" spans="1:12" ht="15.75" customHeight="1">
      <c r="A798" s="2852"/>
      <c r="B798" s="2852"/>
      <c r="C798" s="2852"/>
      <c r="D798" s="2852"/>
      <c r="E798" s="2852"/>
      <c r="F798" s="2852"/>
      <c r="G798" s="2852"/>
      <c r="H798" s="2852"/>
      <c r="I798" s="2853"/>
      <c r="J798" s="2853"/>
      <c r="K798" s="2853"/>
      <c r="L798" s="2853"/>
    </row>
    <row r="799" spans="1:12" ht="15.75" customHeight="1">
      <c r="A799" s="2852"/>
      <c r="B799" s="2852"/>
      <c r="C799" s="2852"/>
      <c r="D799" s="2852"/>
      <c r="E799" s="2852"/>
      <c r="F799" s="2852"/>
      <c r="G799" s="2852"/>
      <c r="H799" s="2852"/>
      <c r="I799" s="2853"/>
      <c r="J799" s="2853"/>
      <c r="K799" s="2853"/>
      <c r="L799" s="2853"/>
    </row>
    <row r="800" spans="1:12" ht="15.75" customHeight="1">
      <c r="A800" s="2852"/>
      <c r="B800" s="2852"/>
      <c r="C800" s="2852"/>
      <c r="D800" s="2852"/>
      <c r="E800" s="2852"/>
      <c r="F800" s="2852"/>
      <c r="G800" s="2852"/>
      <c r="H800" s="2852"/>
      <c r="I800" s="2853"/>
      <c r="J800" s="2853"/>
      <c r="K800" s="2853"/>
      <c r="L800" s="2853"/>
    </row>
    <row r="801" spans="1:12" ht="15.75" customHeight="1">
      <c r="A801" s="2852"/>
      <c r="B801" s="2852"/>
      <c r="C801" s="2852"/>
      <c r="D801" s="2852"/>
      <c r="E801" s="2852"/>
      <c r="F801" s="2852"/>
      <c r="G801" s="2852"/>
      <c r="H801" s="2852"/>
      <c r="I801" s="2853"/>
      <c r="J801" s="2853"/>
      <c r="K801" s="2853"/>
      <c r="L801" s="2853"/>
    </row>
    <row r="802" spans="1:12" ht="15.75" customHeight="1">
      <c r="A802" s="2852"/>
      <c r="B802" s="2852"/>
      <c r="C802" s="2852"/>
      <c r="D802" s="2852"/>
      <c r="E802" s="2852"/>
      <c r="F802" s="2852"/>
      <c r="G802" s="2852"/>
      <c r="H802" s="2852"/>
      <c r="I802" s="2853"/>
      <c r="J802" s="2853"/>
      <c r="K802" s="2853"/>
      <c r="L802" s="2853"/>
    </row>
    <row r="803" spans="1:12" ht="15.75" customHeight="1">
      <c r="A803" s="2852"/>
      <c r="B803" s="2852"/>
      <c r="C803" s="2852"/>
      <c r="D803" s="2852"/>
      <c r="E803" s="2852"/>
      <c r="F803" s="2852"/>
      <c r="G803" s="2852"/>
      <c r="H803" s="2852"/>
      <c r="I803" s="2853"/>
      <c r="J803" s="2853"/>
      <c r="K803" s="2853"/>
      <c r="L803" s="2853"/>
    </row>
    <row r="804" spans="1:12" ht="15.75" customHeight="1">
      <c r="A804" s="2852"/>
      <c r="B804" s="2852"/>
      <c r="C804" s="2852"/>
      <c r="D804" s="2852"/>
      <c r="E804" s="2852"/>
      <c r="F804" s="2852"/>
      <c r="G804" s="2852"/>
      <c r="H804" s="2852"/>
      <c r="I804" s="2853"/>
      <c r="J804" s="2853"/>
      <c r="K804" s="2853"/>
      <c r="L804" s="2853"/>
    </row>
    <row r="805" spans="1:12" ht="15.75" customHeight="1">
      <c r="A805" s="2852"/>
      <c r="B805" s="2852"/>
      <c r="C805" s="2852"/>
      <c r="D805" s="2852"/>
      <c r="E805" s="2852"/>
      <c r="F805" s="2852"/>
      <c r="G805" s="2852"/>
      <c r="H805" s="2852"/>
      <c r="I805" s="2853"/>
      <c r="J805" s="2853"/>
      <c r="K805" s="2853"/>
      <c r="L805" s="2853"/>
    </row>
    <row r="806" spans="1:12" ht="15.75" customHeight="1">
      <c r="A806" s="2852"/>
      <c r="B806" s="2852"/>
      <c r="C806" s="2852"/>
      <c r="D806" s="2852"/>
      <c r="E806" s="2852"/>
      <c r="F806" s="2852"/>
      <c r="G806" s="2852"/>
      <c r="H806" s="2852"/>
      <c r="I806" s="2853"/>
      <c r="J806" s="2853"/>
      <c r="K806" s="2853"/>
      <c r="L806" s="2853"/>
    </row>
    <row r="807" spans="1:12" ht="15.75" customHeight="1">
      <c r="A807" s="2852"/>
      <c r="B807" s="2852"/>
      <c r="C807" s="2852"/>
      <c r="D807" s="2852"/>
      <c r="E807" s="2852"/>
      <c r="F807" s="2852"/>
      <c r="G807" s="2852"/>
      <c r="H807" s="2852"/>
      <c r="I807" s="2853"/>
      <c r="J807" s="2853"/>
      <c r="K807" s="2853"/>
      <c r="L807" s="2853"/>
    </row>
    <row r="808" spans="1:12" ht="15.75" customHeight="1">
      <c r="A808" s="2852"/>
      <c r="B808" s="2852"/>
      <c r="C808" s="2852"/>
      <c r="D808" s="2852"/>
      <c r="E808" s="2852"/>
      <c r="F808" s="2852"/>
      <c r="G808" s="2852"/>
      <c r="H808" s="2852"/>
      <c r="I808" s="2853"/>
      <c r="J808" s="2853"/>
      <c r="K808" s="2853"/>
      <c r="L808" s="2853"/>
    </row>
    <row r="809" spans="1:12" ht="15.75" customHeight="1">
      <c r="A809" s="2852"/>
      <c r="B809" s="2852"/>
      <c r="C809" s="2852"/>
      <c r="D809" s="2852"/>
      <c r="E809" s="2852"/>
      <c r="F809" s="2852"/>
      <c r="G809" s="2852"/>
      <c r="H809" s="2852"/>
      <c r="I809" s="2853"/>
      <c r="J809" s="2853"/>
      <c r="K809" s="2853"/>
      <c r="L809" s="2853"/>
    </row>
    <row r="810" spans="1:12" ht="15.75" customHeight="1">
      <c r="A810" s="2852"/>
      <c r="B810" s="2852"/>
      <c r="C810" s="2852"/>
      <c r="D810" s="2852"/>
      <c r="E810" s="2852"/>
      <c r="F810" s="2852"/>
      <c r="G810" s="2852"/>
      <c r="H810" s="2852"/>
      <c r="I810" s="2853"/>
      <c r="J810" s="2853"/>
      <c r="K810" s="2853"/>
      <c r="L810" s="2853"/>
    </row>
    <row r="811" spans="1:12" ht="15.75" customHeight="1">
      <c r="A811" s="2852"/>
      <c r="B811" s="2852"/>
      <c r="C811" s="2852"/>
      <c r="D811" s="2852"/>
      <c r="E811" s="2852"/>
      <c r="F811" s="2852"/>
      <c r="G811" s="2852"/>
      <c r="H811" s="2852"/>
      <c r="I811" s="2853"/>
      <c r="J811" s="2853"/>
      <c r="K811" s="2853"/>
      <c r="L811" s="2853"/>
    </row>
    <row r="812" spans="1:12" ht="15.75" customHeight="1">
      <c r="A812" s="2852"/>
      <c r="B812" s="2852"/>
      <c r="C812" s="2852"/>
      <c r="D812" s="2852"/>
      <c r="E812" s="2852"/>
      <c r="F812" s="2852"/>
      <c r="G812" s="2852"/>
      <c r="H812" s="2852"/>
      <c r="I812" s="2853"/>
      <c r="J812" s="2853"/>
      <c r="K812" s="2853"/>
      <c r="L812" s="2853"/>
    </row>
    <row r="813" spans="1:12" ht="15.75" customHeight="1">
      <c r="A813" s="2852"/>
      <c r="B813" s="2852"/>
      <c r="C813" s="2852"/>
      <c r="D813" s="2852"/>
      <c r="E813" s="2852"/>
      <c r="F813" s="2852"/>
      <c r="G813" s="2852"/>
      <c r="H813" s="2852"/>
      <c r="I813" s="2853"/>
      <c r="J813" s="2853"/>
      <c r="K813" s="2853"/>
      <c r="L813" s="2853"/>
    </row>
    <row r="814" spans="1:12" ht="15.75" customHeight="1">
      <c r="A814" s="2852"/>
      <c r="B814" s="2852"/>
      <c r="C814" s="2852"/>
      <c r="D814" s="2852"/>
      <c r="E814" s="2852"/>
      <c r="F814" s="2852"/>
      <c r="G814" s="2852"/>
      <c r="H814" s="2852"/>
      <c r="I814" s="2853"/>
      <c r="J814" s="2853"/>
      <c r="K814" s="2853"/>
      <c r="L814" s="2853"/>
    </row>
    <row r="815" spans="1:12" ht="15.75" customHeight="1">
      <c r="A815" s="2852"/>
      <c r="B815" s="2852"/>
      <c r="C815" s="2852"/>
      <c r="D815" s="2852"/>
      <c r="E815" s="2852"/>
      <c r="F815" s="2852"/>
      <c r="G815" s="2852"/>
      <c r="H815" s="2852"/>
      <c r="I815" s="2853"/>
      <c r="J815" s="2853"/>
      <c r="K815" s="2853"/>
      <c r="L815" s="2853"/>
    </row>
    <row r="816" spans="1:12" ht="15.75" customHeight="1">
      <c r="A816" s="2852"/>
      <c r="B816" s="2852"/>
      <c r="C816" s="2852"/>
      <c r="D816" s="2852"/>
      <c r="E816" s="2852"/>
      <c r="F816" s="2852"/>
      <c r="G816" s="2852"/>
      <c r="H816" s="2852"/>
      <c r="I816" s="2853"/>
      <c r="J816" s="2853"/>
      <c r="K816" s="2853"/>
      <c r="L816" s="2853"/>
    </row>
    <row r="817" spans="1:12" ht="15.75" customHeight="1">
      <c r="A817" s="2852"/>
      <c r="B817" s="2852"/>
      <c r="C817" s="2852"/>
      <c r="D817" s="2852"/>
      <c r="E817" s="2852"/>
      <c r="F817" s="2852"/>
      <c r="G817" s="2852"/>
      <c r="H817" s="2852"/>
      <c r="I817" s="2853"/>
      <c r="J817" s="2853"/>
      <c r="K817" s="2853"/>
      <c r="L817" s="2853"/>
    </row>
    <row r="818" spans="1:12" ht="15.75" customHeight="1">
      <c r="A818" s="2852"/>
      <c r="B818" s="2852"/>
      <c r="C818" s="2852"/>
      <c r="D818" s="2852"/>
      <c r="E818" s="2852"/>
      <c r="F818" s="2852"/>
      <c r="G818" s="2852"/>
      <c r="H818" s="2852"/>
      <c r="I818" s="2853"/>
      <c r="J818" s="2853"/>
      <c r="K818" s="2853"/>
      <c r="L818" s="2853"/>
    </row>
    <row r="819" spans="1:12" ht="15.75" customHeight="1">
      <c r="A819" s="2852"/>
      <c r="B819" s="2852"/>
      <c r="C819" s="2852"/>
      <c r="D819" s="2852"/>
      <c r="E819" s="2852"/>
      <c r="F819" s="2852"/>
      <c r="G819" s="2852"/>
      <c r="H819" s="2852"/>
      <c r="I819" s="2853"/>
      <c r="J819" s="2853"/>
      <c r="K819" s="2853"/>
      <c r="L819" s="2853"/>
    </row>
    <row r="820" spans="1:12" ht="15.75" customHeight="1">
      <c r="A820" s="2852"/>
      <c r="B820" s="2852"/>
      <c r="C820" s="2852"/>
      <c r="D820" s="2852"/>
      <c r="E820" s="2852"/>
      <c r="F820" s="2852"/>
      <c r="G820" s="2852"/>
      <c r="H820" s="2852"/>
      <c r="I820" s="2853"/>
      <c r="J820" s="2853"/>
      <c r="K820" s="2853"/>
      <c r="L820" s="2853"/>
    </row>
    <row r="821" spans="1:12" ht="15.75" customHeight="1">
      <c r="A821" s="2852"/>
      <c r="B821" s="2852"/>
      <c r="C821" s="2852"/>
      <c r="D821" s="2852"/>
      <c r="E821" s="2852"/>
      <c r="F821" s="2852"/>
      <c r="G821" s="2852"/>
      <c r="H821" s="2852"/>
      <c r="I821" s="2853"/>
      <c r="J821" s="2853"/>
      <c r="K821" s="2853"/>
      <c r="L821" s="2853"/>
    </row>
    <row r="822" spans="1:12" ht="15.75" customHeight="1">
      <c r="A822" s="2852"/>
      <c r="B822" s="2852"/>
      <c r="C822" s="2852"/>
      <c r="D822" s="2852"/>
      <c r="E822" s="2852"/>
      <c r="F822" s="2852"/>
      <c r="G822" s="2852"/>
      <c r="H822" s="2852"/>
      <c r="I822" s="2853"/>
      <c r="J822" s="2853"/>
      <c r="K822" s="2853"/>
      <c r="L822" s="2853"/>
    </row>
    <row r="823" spans="1:12" ht="15.75" customHeight="1">
      <c r="A823" s="2852"/>
      <c r="B823" s="2852"/>
      <c r="C823" s="2852"/>
      <c r="D823" s="2852"/>
      <c r="E823" s="2852"/>
      <c r="F823" s="2852"/>
      <c r="G823" s="2852"/>
      <c r="H823" s="2852"/>
      <c r="I823" s="2853"/>
      <c r="J823" s="2853"/>
      <c r="K823" s="2853"/>
      <c r="L823" s="2853"/>
    </row>
    <row r="824" spans="1:12" ht="15.75" customHeight="1">
      <c r="A824" s="2852"/>
      <c r="B824" s="2852"/>
      <c r="C824" s="2852"/>
      <c r="D824" s="2852"/>
      <c r="E824" s="2852"/>
      <c r="F824" s="2852"/>
      <c r="G824" s="2852"/>
      <c r="H824" s="2852"/>
      <c r="I824" s="2853"/>
      <c r="J824" s="2853"/>
      <c r="K824" s="2853"/>
      <c r="L824" s="2853"/>
    </row>
    <row r="825" spans="1:12" ht="15.75" customHeight="1">
      <c r="A825" s="2852"/>
      <c r="B825" s="2852"/>
      <c r="C825" s="2852"/>
      <c r="D825" s="2852"/>
      <c r="E825" s="2852"/>
      <c r="F825" s="2852"/>
      <c r="G825" s="2852"/>
      <c r="H825" s="2852"/>
      <c r="I825" s="2853"/>
      <c r="J825" s="2853"/>
      <c r="K825" s="2853"/>
      <c r="L825" s="2853"/>
    </row>
    <row r="826" spans="1:12" ht="15.75" customHeight="1">
      <c r="A826" s="2852"/>
      <c r="B826" s="2852"/>
      <c r="C826" s="2852"/>
      <c r="D826" s="2852"/>
      <c r="E826" s="2852"/>
      <c r="F826" s="2852"/>
      <c r="G826" s="2852"/>
      <c r="H826" s="2852"/>
      <c r="I826" s="2853"/>
      <c r="J826" s="2853"/>
      <c r="K826" s="2853"/>
      <c r="L826" s="2853"/>
    </row>
    <row r="827" spans="1:12" ht="15.75" customHeight="1">
      <c r="A827" s="2852"/>
      <c r="B827" s="2852"/>
      <c r="C827" s="2852"/>
      <c r="D827" s="2852"/>
      <c r="E827" s="2852"/>
      <c r="F827" s="2852"/>
      <c r="G827" s="2852"/>
      <c r="H827" s="2852"/>
      <c r="I827" s="2853"/>
      <c r="J827" s="2853"/>
      <c r="K827" s="2853"/>
      <c r="L827" s="2853"/>
    </row>
    <row r="828" spans="1:12" ht="15.75" customHeight="1">
      <c r="A828" s="2852"/>
      <c r="B828" s="2852"/>
      <c r="C828" s="2852"/>
      <c r="D828" s="2852"/>
      <c r="E828" s="2852"/>
      <c r="F828" s="2852"/>
      <c r="G828" s="2852"/>
      <c r="H828" s="2852"/>
      <c r="I828" s="2853"/>
      <c r="J828" s="2853"/>
      <c r="K828" s="2853"/>
      <c r="L828" s="2853"/>
    </row>
    <row r="829" spans="1:12" ht="15.75" customHeight="1">
      <c r="A829" s="2852"/>
      <c r="B829" s="2852"/>
      <c r="C829" s="2852"/>
      <c r="D829" s="2852"/>
      <c r="E829" s="2852"/>
      <c r="F829" s="2852"/>
      <c r="G829" s="2852"/>
      <c r="H829" s="2852"/>
      <c r="I829" s="2853"/>
      <c r="J829" s="2853"/>
      <c r="K829" s="2853"/>
      <c r="L829" s="2853"/>
    </row>
    <row r="830" spans="1:12" ht="15.75" customHeight="1">
      <c r="A830" s="2852"/>
      <c r="B830" s="2852"/>
      <c r="C830" s="2852"/>
      <c r="D830" s="2852"/>
      <c r="E830" s="2852"/>
      <c r="F830" s="2852"/>
      <c r="G830" s="2852"/>
      <c r="H830" s="2852"/>
      <c r="I830" s="2853"/>
      <c r="J830" s="2853"/>
      <c r="K830" s="2853"/>
      <c r="L830" s="2853"/>
    </row>
    <row r="831" spans="1:12" ht="15.75" customHeight="1">
      <c r="A831" s="2852"/>
      <c r="B831" s="2852"/>
      <c r="C831" s="2852"/>
      <c r="D831" s="2852"/>
      <c r="E831" s="2852"/>
      <c r="F831" s="2852"/>
      <c r="G831" s="2852"/>
      <c r="H831" s="2852"/>
      <c r="I831" s="2853"/>
      <c r="J831" s="2853"/>
      <c r="K831" s="2853"/>
      <c r="L831" s="2853"/>
    </row>
    <row r="832" spans="1:12" ht="15.75" customHeight="1">
      <c r="A832" s="2852"/>
      <c r="B832" s="2852"/>
      <c r="C832" s="2852"/>
      <c r="D832" s="2852"/>
      <c r="E832" s="2852"/>
      <c r="F832" s="2852"/>
      <c r="G832" s="2852"/>
      <c r="H832" s="2852"/>
      <c r="I832" s="2853"/>
      <c r="J832" s="2853"/>
      <c r="K832" s="2853"/>
      <c r="L832" s="2853"/>
    </row>
    <row r="833" spans="1:12" ht="15.75" customHeight="1">
      <c r="A833" s="2852"/>
      <c r="B833" s="2852"/>
      <c r="C833" s="2852"/>
      <c r="D833" s="2852"/>
      <c r="E833" s="2852"/>
      <c r="F833" s="2852"/>
      <c r="G833" s="2852"/>
      <c r="H833" s="2852"/>
      <c r="I833" s="2853"/>
      <c r="J833" s="2853"/>
      <c r="K833" s="2853"/>
      <c r="L833" s="2853"/>
    </row>
    <row r="834" spans="1:12" ht="15.75" customHeight="1">
      <c r="A834" s="2852"/>
      <c r="B834" s="2852"/>
      <c r="C834" s="2852"/>
      <c r="D834" s="2852"/>
      <c r="E834" s="2852"/>
      <c r="F834" s="2852"/>
      <c r="G834" s="2852"/>
      <c r="H834" s="2852"/>
      <c r="I834" s="2853"/>
      <c r="J834" s="2853"/>
      <c r="K834" s="2853"/>
      <c r="L834" s="2853"/>
    </row>
    <row r="835" spans="1:12" ht="15.75" customHeight="1">
      <c r="A835" s="2852"/>
      <c r="B835" s="2852"/>
      <c r="C835" s="2852"/>
      <c r="D835" s="2852"/>
      <c r="E835" s="2852"/>
      <c r="F835" s="2852"/>
      <c r="G835" s="2852"/>
      <c r="H835" s="2852"/>
      <c r="I835" s="2853"/>
      <c r="J835" s="2853"/>
      <c r="K835" s="2853"/>
      <c r="L835" s="2853"/>
    </row>
    <row r="836" spans="1:12" ht="15.75" customHeight="1">
      <c r="A836" s="2852"/>
      <c r="B836" s="2852"/>
      <c r="C836" s="2852"/>
      <c r="D836" s="2852"/>
      <c r="E836" s="2852"/>
      <c r="F836" s="2852"/>
      <c r="G836" s="2852"/>
      <c r="H836" s="2852"/>
      <c r="I836" s="2853"/>
      <c r="J836" s="2853"/>
      <c r="K836" s="2853"/>
      <c r="L836" s="2853"/>
    </row>
    <row r="837" spans="1:12" ht="15.75" customHeight="1">
      <c r="A837" s="2852"/>
      <c r="B837" s="2852"/>
      <c r="C837" s="2852"/>
      <c r="D837" s="2852"/>
      <c r="E837" s="2852"/>
      <c r="F837" s="2852"/>
      <c r="G837" s="2852"/>
      <c r="H837" s="2852"/>
      <c r="I837" s="2853"/>
      <c r="J837" s="2853"/>
      <c r="K837" s="2853"/>
      <c r="L837" s="2853"/>
    </row>
    <row r="838" spans="1:12" ht="15.75" customHeight="1">
      <c r="A838" s="2852"/>
      <c r="B838" s="2852"/>
      <c r="C838" s="2852"/>
      <c r="D838" s="2852"/>
      <c r="E838" s="2852"/>
      <c r="F838" s="2852"/>
      <c r="G838" s="2852"/>
      <c r="H838" s="2852"/>
      <c r="I838" s="2853"/>
      <c r="J838" s="2853"/>
      <c r="K838" s="2853"/>
      <c r="L838" s="2853"/>
    </row>
    <row r="839" spans="1:12" ht="15.75" customHeight="1">
      <c r="A839" s="2852"/>
      <c r="B839" s="2852"/>
      <c r="C839" s="2852"/>
      <c r="D839" s="2852"/>
      <c r="E839" s="2852"/>
      <c r="F839" s="2852"/>
      <c r="G839" s="2852"/>
      <c r="H839" s="2852"/>
      <c r="I839" s="2853"/>
      <c r="J839" s="2853"/>
      <c r="K839" s="2853"/>
      <c r="L839" s="2853"/>
    </row>
    <row r="840" spans="1:12" ht="15.75" customHeight="1">
      <c r="A840" s="2852"/>
      <c r="B840" s="2852"/>
      <c r="C840" s="2852"/>
      <c r="D840" s="2852"/>
      <c r="E840" s="2852"/>
      <c r="F840" s="2852"/>
      <c r="G840" s="2852"/>
      <c r="H840" s="2852"/>
      <c r="I840" s="2853"/>
      <c r="J840" s="2853"/>
      <c r="K840" s="2853"/>
      <c r="L840" s="2853"/>
    </row>
    <row r="841" spans="1:12" ht="15.75" customHeight="1">
      <c r="A841" s="2852"/>
      <c r="B841" s="2852"/>
      <c r="C841" s="2852"/>
      <c r="D841" s="2852"/>
      <c r="E841" s="2852"/>
      <c r="F841" s="2852"/>
      <c r="G841" s="2852"/>
      <c r="H841" s="2852"/>
      <c r="I841" s="2853"/>
      <c r="J841" s="2853"/>
      <c r="K841" s="2853"/>
      <c r="L841" s="2853"/>
    </row>
    <row r="842" spans="1:12" ht="15.75" customHeight="1">
      <c r="A842" s="2852"/>
      <c r="B842" s="2852"/>
      <c r="C842" s="2852"/>
      <c r="D842" s="2852"/>
      <c r="E842" s="2852"/>
      <c r="F842" s="2852"/>
      <c r="G842" s="2852"/>
      <c r="H842" s="2852"/>
      <c r="I842" s="2853"/>
      <c r="J842" s="2853"/>
      <c r="K842" s="2853"/>
      <c r="L842" s="2853"/>
    </row>
    <row r="843" spans="1:12" ht="15.75" customHeight="1">
      <c r="A843" s="2852"/>
      <c r="B843" s="2852"/>
      <c r="C843" s="2852"/>
      <c r="D843" s="2852"/>
      <c r="E843" s="2852"/>
      <c r="F843" s="2852"/>
      <c r="G843" s="2852"/>
      <c r="H843" s="2852"/>
      <c r="I843" s="2853"/>
      <c r="J843" s="2853"/>
      <c r="K843" s="2853"/>
      <c r="L843" s="2853"/>
    </row>
    <row r="844" spans="1:12" ht="15.75" customHeight="1">
      <c r="A844" s="2852"/>
      <c r="B844" s="2852"/>
      <c r="C844" s="2852"/>
      <c r="D844" s="2852"/>
      <c r="E844" s="2852"/>
      <c r="F844" s="2852"/>
      <c r="G844" s="2852"/>
      <c r="H844" s="2852"/>
      <c r="I844" s="2853"/>
      <c r="J844" s="2853"/>
      <c r="K844" s="2853"/>
      <c r="L844" s="2853"/>
    </row>
    <row r="845" spans="1:12" ht="15.75" customHeight="1">
      <c r="A845" s="2852"/>
      <c r="B845" s="2852"/>
      <c r="C845" s="2852"/>
      <c r="D845" s="2852"/>
      <c r="E845" s="2852"/>
      <c r="F845" s="2852"/>
      <c r="G845" s="2852"/>
      <c r="H845" s="2852"/>
      <c r="I845" s="2853"/>
      <c r="J845" s="2853"/>
      <c r="K845" s="2853"/>
      <c r="L845" s="2853"/>
    </row>
    <row r="846" spans="1:12" ht="15.75" customHeight="1">
      <c r="A846" s="2852"/>
      <c r="B846" s="2852"/>
      <c r="C846" s="2852"/>
      <c r="D846" s="2852"/>
      <c r="E846" s="2852"/>
      <c r="F846" s="2852"/>
      <c r="G846" s="2852"/>
      <c r="H846" s="2852"/>
      <c r="I846" s="2853"/>
      <c r="J846" s="2853"/>
      <c r="K846" s="2853"/>
      <c r="L846" s="2853"/>
    </row>
    <row r="847" spans="1:12" ht="15.75" customHeight="1">
      <c r="A847" s="2852"/>
      <c r="B847" s="2852"/>
      <c r="C847" s="2852"/>
      <c r="D847" s="2852"/>
      <c r="E847" s="2852"/>
      <c r="F847" s="2852"/>
      <c r="G847" s="2852"/>
      <c r="H847" s="2852"/>
      <c r="I847" s="2853"/>
      <c r="J847" s="2853"/>
      <c r="K847" s="2853"/>
      <c r="L847" s="2853"/>
    </row>
    <row r="848" spans="1:12" ht="15.75" customHeight="1">
      <c r="A848" s="2852"/>
      <c r="B848" s="2852"/>
      <c r="C848" s="2852"/>
      <c r="D848" s="2852"/>
      <c r="E848" s="2852"/>
      <c r="F848" s="2852"/>
      <c r="G848" s="2852"/>
      <c r="H848" s="2852"/>
      <c r="I848" s="2853"/>
      <c r="J848" s="2853"/>
      <c r="K848" s="2853"/>
      <c r="L848" s="2853"/>
    </row>
    <row r="849" spans="1:12" ht="15.75" customHeight="1">
      <c r="A849" s="2852"/>
      <c r="B849" s="2852"/>
      <c r="C849" s="2852"/>
      <c r="D849" s="2852"/>
      <c r="E849" s="2852"/>
      <c r="F849" s="2852"/>
      <c r="G849" s="2852"/>
      <c r="H849" s="2852"/>
      <c r="I849" s="2853"/>
      <c r="J849" s="2853"/>
      <c r="K849" s="2853"/>
      <c r="L849" s="2853"/>
    </row>
    <row r="850" spans="1:12" ht="15.75" customHeight="1">
      <c r="A850" s="2852"/>
      <c r="B850" s="2852"/>
      <c r="C850" s="2852"/>
      <c r="D850" s="2852"/>
      <c r="E850" s="2852"/>
      <c r="F850" s="2852"/>
      <c r="G850" s="2852"/>
      <c r="H850" s="2852"/>
      <c r="I850" s="2853"/>
      <c r="J850" s="2853"/>
      <c r="K850" s="2853"/>
      <c r="L850" s="2853"/>
    </row>
    <row r="851" spans="1:12" ht="15.75" customHeight="1">
      <c r="A851" s="2852"/>
      <c r="B851" s="2852"/>
      <c r="C851" s="2852"/>
      <c r="D851" s="2852"/>
      <c r="E851" s="2852"/>
      <c r="F851" s="2852"/>
      <c r="G851" s="2852"/>
      <c r="H851" s="2852"/>
      <c r="I851" s="2853"/>
      <c r="J851" s="2853"/>
      <c r="K851" s="2853"/>
      <c r="L851" s="2853"/>
    </row>
    <row r="852" spans="1:12" ht="15.75" customHeight="1">
      <c r="A852" s="2852"/>
      <c r="B852" s="2852"/>
      <c r="C852" s="2852"/>
      <c r="D852" s="2852"/>
      <c r="E852" s="2852"/>
      <c r="F852" s="2852"/>
      <c r="G852" s="2852"/>
      <c r="H852" s="2852"/>
      <c r="I852" s="2853"/>
      <c r="J852" s="2853"/>
      <c r="K852" s="2853"/>
      <c r="L852" s="2853"/>
    </row>
    <row r="853" spans="1:12" ht="15.75" customHeight="1">
      <c r="A853" s="2852"/>
      <c r="B853" s="2852"/>
      <c r="C853" s="2852"/>
      <c r="D853" s="2852"/>
      <c r="E853" s="2852"/>
      <c r="F853" s="2852"/>
      <c r="G853" s="2852"/>
      <c r="H853" s="2852"/>
      <c r="I853" s="2853"/>
      <c r="J853" s="2853"/>
      <c r="K853" s="2853"/>
      <c r="L853" s="2853"/>
    </row>
    <row r="854" spans="1:12" ht="15.75" customHeight="1">
      <c r="A854" s="2852"/>
      <c r="B854" s="2852"/>
      <c r="C854" s="2852"/>
      <c r="D854" s="2852"/>
      <c r="E854" s="2852"/>
      <c r="F854" s="2852"/>
      <c r="G854" s="2852"/>
      <c r="H854" s="2852"/>
      <c r="I854" s="2853"/>
      <c r="J854" s="2853"/>
      <c r="K854" s="2853"/>
      <c r="L854" s="2853"/>
    </row>
    <row r="855" spans="1:12" ht="15.75" customHeight="1">
      <c r="A855" s="2852"/>
      <c r="B855" s="2852"/>
      <c r="C855" s="2852"/>
      <c r="D855" s="2852"/>
      <c r="E855" s="2852"/>
      <c r="F855" s="2852"/>
      <c r="G855" s="2852"/>
      <c r="H855" s="2852"/>
      <c r="I855" s="2853"/>
      <c r="J855" s="2853"/>
      <c r="K855" s="2853"/>
      <c r="L855" s="2853"/>
    </row>
    <row r="856" spans="1:12" ht="15.75" customHeight="1">
      <c r="A856" s="2852"/>
      <c r="B856" s="2852"/>
      <c r="C856" s="2852"/>
      <c r="D856" s="2852"/>
      <c r="E856" s="2852"/>
      <c r="F856" s="2852"/>
      <c r="G856" s="2852"/>
      <c r="H856" s="2852"/>
      <c r="I856" s="2853"/>
      <c r="J856" s="2853"/>
      <c r="K856" s="2853"/>
      <c r="L856" s="2853"/>
    </row>
    <row r="857" spans="1:12" ht="15.75" customHeight="1">
      <c r="A857" s="2852"/>
      <c r="B857" s="2852"/>
      <c r="C857" s="2852"/>
      <c r="D857" s="2852"/>
      <c r="E857" s="2852"/>
      <c r="F857" s="2852"/>
      <c r="G857" s="2852"/>
      <c r="H857" s="2852"/>
      <c r="I857" s="2853"/>
      <c r="J857" s="2853"/>
      <c r="K857" s="2853"/>
      <c r="L857" s="2853"/>
    </row>
    <row r="858" spans="1:12" ht="15.75" customHeight="1">
      <c r="A858" s="2852"/>
      <c r="B858" s="2852"/>
      <c r="C858" s="2852"/>
      <c r="D858" s="2852"/>
      <c r="E858" s="2852"/>
      <c r="F858" s="2852"/>
      <c r="G858" s="2852"/>
      <c r="H858" s="2852"/>
      <c r="I858" s="2853"/>
      <c r="J858" s="2853"/>
      <c r="K858" s="2853"/>
      <c r="L858" s="2853"/>
    </row>
    <row r="859" spans="1:12" ht="15.75" customHeight="1">
      <c r="A859" s="2852"/>
      <c r="B859" s="2852"/>
      <c r="C859" s="2852"/>
      <c r="D859" s="2852"/>
      <c r="E859" s="2852"/>
      <c r="F859" s="2852"/>
      <c r="G859" s="2852"/>
      <c r="H859" s="2852"/>
      <c r="I859" s="2853"/>
      <c r="J859" s="2853"/>
      <c r="K859" s="2853"/>
      <c r="L859" s="2853"/>
    </row>
    <row r="860" spans="1:12" ht="15.75" customHeight="1">
      <c r="A860" s="2852"/>
      <c r="B860" s="2852"/>
      <c r="C860" s="2852"/>
      <c r="D860" s="2852"/>
      <c r="E860" s="2852"/>
      <c r="F860" s="2852"/>
      <c r="G860" s="2852"/>
      <c r="H860" s="2852"/>
      <c r="I860" s="2853"/>
      <c r="J860" s="2853"/>
      <c r="K860" s="2853"/>
      <c r="L860" s="2853"/>
    </row>
    <row r="861" spans="1:12" ht="15.75" customHeight="1">
      <c r="A861" s="2852"/>
      <c r="B861" s="2852"/>
      <c r="C861" s="2852"/>
      <c r="D861" s="2852"/>
      <c r="E861" s="2852"/>
      <c r="F861" s="2852"/>
      <c r="G861" s="2852"/>
      <c r="H861" s="2852"/>
      <c r="I861" s="2853"/>
      <c r="J861" s="2853"/>
      <c r="K861" s="2853"/>
      <c r="L861" s="2853"/>
    </row>
    <row r="862" spans="1:12" ht="15.75" customHeight="1">
      <c r="A862" s="2852"/>
      <c r="B862" s="2852"/>
      <c r="C862" s="2852"/>
      <c r="D862" s="2852"/>
      <c r="E862" s="2852"/>
      <c r="F862" s="2852"/>
      <c r="G862" s="2852"/>
      <c r="H862" s="2852"/>
      <c r="I862" s="2853"/>
      <c r="J862" s="2853"/>
      <c r="K862" s="2853"/>
      <c r="L862" s="2853"/>
    </row>
    <row r="863" spans="1:12" ht="15.75" customHeight="1">
      <c r="A863" s="2852"/>
      <c r="B863" s="2852"/>
      <c r="C863" s="2852"/>
      <c r="D863" s="2852"/>
      <c r="E863" s="2852"/>
      <c r="F863" s="2852"/>
      <c r="G863" s="2852"/>
      <c r="H863" s="2852"/>
      <c r="I863" s="2853"/>
      <c r="J863" s="2853"/>
      <c r="K863" s="2853"/>
      <c r="L863" s="2853"/>
    </row>
    <row r="864" spans="1:12" ht="15.75" customHeight="1">
      <c r="A864" s="2852"/>
      <c r="B864" s="2852"/>
      <c r="C864" s="2852"/>
      <c r="D864" s="2852"/>
      <c r="E864" s="2852"/>
      <c r="F864" s="2852"/>
      <c r="G864" s="2852"/>
      <c r="H864" s="2852"/>
      <c r="I864" s="2853"/>
      <c r="J864" s="2853"/>
      <c r="K864" s="2853"/>
      <c r="L864" s="2853"/>
    </row>
    <row r="865" spans="1:12" ht="15.75" customHeight="1">
      <c r="A865" s="2852"/>
      <c r="B865" s="2852"/>
      <c r="C865" s="2852"/>
      <c r="D865" s="2852"/>
      <c r="E865" s="2852"/>
      <c r="F865" s="2852"/>
      <c r="G865" s="2852"/>
      <c r="H865" s="2852"/>
      <c r="I865" s="2853"/>
      <c r="J865" s="2853"/>
      <c r="K865" s="2853"/>
      <c r="L865" s="2853"/>
    </row>
    <row r="866" spans="1:12" ht="15.75" customHeight="1">
      <c r="A866" s="2852"/>
      <c r="B866" s="2852"/>
      <c r="C866" s="2852"/>
      <c r="D866" s="2852"/>
      <c r="E866" s="2852"/>
      <c r="F866" s="2852"/>
      <c r="G866" s="2852"/>
      <c r="H866" s="2852"/>
      <c r="I866" s="2853"/>
      <c r="J866" s="2853"/>
      <c r="K866" s="2853"/>
      <c r="L866" s="2853"/>
    </row>
    <row r="867" spans="1:12" ht="15.75" customHeight="1">
      <c r="A867" s="2852"/>
      <c r="B867" s="2852"/>
      <c r="C867" s="2852"/>
      <c r="D867" s="2852"/>
      <c r="E867" s="2852"/>
      <c r="F867" s="2852"/>
      <c r="G867" s="2852"/>
      <c r="H867" s="2852"/>
      <c r="I867" s="2853"/>
      <c r="J867" s="2853"/>
      <c r="K867" s="2853"/>
      <c r="L867" s="2853"/>
    </row>
    <row r="868" spans="1:12" ht="15.75" customHeight="1">
      <c r="A868" s="2852"/>
      <c r="B868" s="2852"/>
      <c r="C868" s="2852"/>
      <c r="D868" s="2852"/>
      <c r="E868" s="2852"/>
      <c r="F868" s="2852"/>
      <c r="G868" s="2852"/>
      <c r="H868" s="2852"/>
      <c r="I868" s="2853"/>
      <c r="J868" s="2853"/>
      <c r="K868" s="2853"/>
      <c r="L868" s="2853"/>
    </row>
    <row r="869" spans="1:12" ht="15.75" customHeight="1">
      <c r="A869" s="2852"/>
      <c r="B869" s="2852"/>
      <c r="C869" s="2852"/>
      <c r="D869" s="2852"/>
      <c r="E869" s="2852"/>
      <c r="F869" s="2852"/>
      <c r="G869" s="2852"/>
      <c r="H869" s="2852"/>
      <c r="I869" s="2853"/>
      <c r="J869" s="2853"/>
      <c r="K869" s="2853"/>
      <c r="L869" s="2853"/>
    </row>
    <row r="870" spans="1:12" ht="15.75" customHeight="1">
      <c r="A870" s="2852"/>
      <c r="B870" s="2852"/>
      <c r="C870" s="2852"/>
      <c r="D870" s="2852"/>
      <c r="E870" s="2852"/>
      <c r="F870" s="2852"/>
      <c r="G870" s="2852"/>
      <c r="H870" s="2852"/>
      <c r="I870" s="2853"/>
      <c r="J870" s="2853"/>
      <c r="K870" s="2853"/>
      <c r="L870" s="2853"/>
    </row>
    <row r="871" spans="1:12" ht="15.75" customHeight="1">
      <c r="A871" s="2852"/>
      <c r="B871" s="2852"/>
      <c r="C871" s="2852"/>
      <c r="D871" s="2852"/>
      <c r="E871" s="2852"/>
      <c r="F871" s="2852"/>
      <c r="G871" s="2852"/>
      <c r="H871" s="2852"/>
      <c r="I871" s="2853"/>
      <c r="J871" s="2853"/>
      <c r="K871" s="2853"/>
      <c r="L871" s="2853"/>
    </row>
    <row r="872" spans="1:12" ht="15.75" customHeight="1">
      <c r="A872" s="2852"/>
      <c r="B872" s="2852"/>
      <c r="C872" s="2852"/>
      <c r="D872" s="2852"/>
      <c r="E872" s="2852"/>
      <c r="F872" s="2852"/>
      <c r="G872" s="2852"/>
      <c r="H872" s="2852"/>
      <c r="I872" s="2853"/>
      <c r="J872" s="2853"/>
      <c r="K872" s="2853"/>
      <c r="L872" s="2853"/>
    </row>
    <row r="873" spans="1:12" ht="15.75" customHeight="1">
      <c r="A873" s="2852"/>
      <c r="B873" s="2852"/>
      <c r="C873" s="2852"/>
      <c r="D873" s="2852"/>
      <c r="E873" s="2852"/>
      <c r="F873" s="2852"/>
      <c r="G873" s="2852"/>
      <c r="H873" s="2852"/>
      <c r="I873" s="2853"/>
      <c r="J873" s="2853"/>
      <c r="K873" s="2853"/>
      <c r="L873" s="2853"/>
    </row>
    <row r="874" spans="1:12" ht="15.75" customHeight="1">
      <c r="A874" s="2852"/>
      <c r="B874" s="2852"/>
      <c r="C874" s="2852"/>
      <c r="D874" s="2852"/>
      <c r="E874" s="2852"/>
      <c r="F874" s="2852"/>
      <c r="G874" s="2852"/>
      <c r="H874" s="2852"/>
      <c r="I874" s="2853"/>
      <c r="J874" s="2853"/>
      <c r="K874" s="2853"/>
      <c r="L874" s="2853"/>
    </row>
    <row r="875" spans="1:12" ht="15.75" customHeight="1">
      <c r="A875" s="2852"/>
      <c r="B875" s="2852"/>
      <c r="C875" s="2852"/>
      <c r="D875" s="2852"/>
      <c r="E875" s="2852"/>
      <c r="F875" s="2852"/>
      <c r="G875" s="2852"/>
      <c r="H875" s="2852"/>
      <c r="I875" s="2853"/>
      <c r="J875" s="2853"/>
      <c r="K875" s="2853"/>
      <c r="L875" s="2853"/>
    </row>
    <row r="876" spans="1:12" ht="15.75" customHeight="1">
      <c r="A876" s="2852"/>
      <c r="B876" s="2852"/>
      <c r="C876" s="2852"/>
      <c r="D876" s="2852"/>
      <c r="E876" s="2852"/>
      <c r="F876" s="2852"/>
      <c r="G876" s="2852"/>
      <c r="H876" s="2852"/>
      <c r="I876" s="2853"/>
      <c r="J876" s="2853"/>
      <c r="K876" s="2853"/>
      <c r="L876" s="2853"/>
    </row>
    <row r="877" spans="1:12" ht="15.75" customHeight="1">
      <c r="A877" s="2852"/>
      <c r="B877" s="2852"/>
      <c r="C877" s="2852"/>
      <c r="D877" s="2852"/>
      <c r="E877" s="2852"/>
      <c r="F877" s="2852"/>
      <c r="G877" s="2852"/>
      <c r="H877" s="2852"/>
      <c r="I877" s="2853"/>
      <c r="J877" s="2853"/>
      <c r="K877" s="2853"/>
      <c r="L877" s="2853"/>
    </row>
    <row r="878" spans="1:12" ht="15.75" customHeight="1">
      <c r="A878" s="2852"/>
      <c r="B878" s="2852"/>
      <c r="C878" s="2852"/>
      <c r="D878" s="2852"/>
      <c r="E878" s="2852"/>
      <c r="F878" s="2852"/>
      <c r="G878" s="2852"/>
      <c r="H878" s="2852"/>
      <c r="I878" s="2853"/>
      <c r="J878" s="2853"/>
      <c r="K878" s="2853"/>
      <c r="L878" s="2853"/>
    </row>
    <row r="879" spans="1:12" ht="15.75" customHeight="1">
      <c r="A879" s="2852"/>
      <c r="B879" s="2852"/>
      <c r="C879" s="2852"/>
      <c r="D879" s="2852"/>
      <c r="E879" s="2852"/>
      <c r="F879" s="2852"/>
      <c r="G879" s="2852"/>
      <c r="H879" s="2852"/>
      <c r="I879" s="2853"/>
      <c r="J879" s="2853"/>
      <c r="K879" s="2853"/>
      <c r="L879" s="2853"/>
    </row>
    <row r="880" spans="1:12" ht="15.75" customHeight="1">
      <c r="A880" s="2852"/>
      <c r="B880" s="2852"/>
      <c r="C880" s="2852"/>
      <c r="D880" s="2852"/>
      <c r="E880" s="2852"/>
      <c r="F880" s="2852"/>
      <c r="G880" s="2852"/>
      <c r="H880" s="2852"/>
      <c r="I880" s="2853"/>
      <c r="J880" s="2853"/>
      <c r="K880" s="2853"/>
      <c r="L880" s="2853"/>
    </row>
    <row r="881" spans="1:12" ht="15.75" customHeight="1">
      <c r="A881" s="2852"/>
      <c r="B881" s="2852"/>
      <c r="C881" s="2852"/>
      <c r="D881" s="2852"/>
      <c r="E881" s="2852"/>
      <c r="F881" s="2852"/>
      <c r="G881" s="2852"/>
      <c r="H881" s="2852"/>
      <c r="I881" s="2853"/>
      <c r="J881" s="2853"/>
      <c r="K881" s="2853"/>
      <c r="L881" s="2853"/>
    </row>
    <row r="882" spans="1:12" ht="15.75" customHeight="1">
      <c r="A882" s="2852"/>
      <c r="B882" s="2852"/>
      <c r="C882" s="2852"/>
      <c r="D882" s="2852"/>
      <c r="E882" s="2852"/>
      <c r="F882" s="2852"/>
      <c r="G882" s="2852"/>
      <c r="H882" s="2852"/>
      <c r="I882" s="2853"/>
      <c r="J882" s="2853"/>
      <c r="K882" s="2853"/>
      <c r="L882" s="2853"/>
    </row>
    <row r="883" spans="1:12" ht="15.75" customHeight="1">
      <c r="A883" s="2852"/>
      <c r="B883" s="2852"/>
      <c r="C883" s="2852"/>
      <c r="D883" s="2852"/>
      <c r="E883" s="2852"/>
      <c r="F883" s="2852"/>
      <c r="G883" s="2852"/>
      <c r="H883" s="2852"/>
      <c r="I883" s="2853"/>
      <c r="J883" s="2853"/>
      <c r="K883" s="2853"/>
      <c r="L883" s="2853"/>
    </row>
    <row r="884" spans="1:12" ht="15.75" customHeight="1">
      <c r="A884" s="2852"/>
      <c r="B884" s="2852"/>
      <c r="C884" s="2852"/>
      <c r="D884" s="2852"/>
      <c r="E884" s="2852"/>
      <c r="F884" s="2852"/>
      <c r="G884" s="2852"/>
      <c r="H884" s="2852"/>
      <c r="I884" s="2853"/>
      <c r="J884" s="2853"/>
      <c r="K884" s="2853"/>
      <c r="L884" s="2853"/>
    </row>
    <row r="885" spans="1:12" ht="15.75" customHeight="1">
      <c r="A885" s="2852"/>
      <c r="B885" s="2852"/>
      <c r="C885" s="2852"/>
      <c r="D885" s="2852"/>
      <c r="E885" s="2852"/>
      <c r="F885" s="2852"/>
      <c r="G885" s="2852"/>
      <c r="H885" s="2852"/>
      <c r="I885" s="2853"/>
      <c r="J885" s="2853"/>
      <c r="K885" s="2853"/>
      <c r="L885" s="2853"/>
    </row>
    <row r="886" spans="1:12" ht="15.75" customHeight="1">
      <c r="A886" s="2852"/>
      <c r="B886" s="2852"/>
      <c r="C886" s="2852"/>
      <c r="D886" s="2852"/>
      <c r="E886" s="2852"/>
      <c r="F886" s="2852"/>
      <c r="G886" s="2852"/>
      <c r="H886" s="2852"/>
      <c r="I886" s="2853"/>
      <c r="J886" s="2853"/>
      <c r="K886" s="2853"/>
      <c r="L886" s="2853"/>
    </row>
    <row r="887" spans="1:12" ht="15.75" customHeight="1">
      <c r="A887" s="2852"/>
      <c r="B887" s="2852"/>
      <c r="C887" s="2852"/>
      <c r="D887" s="2852"/>
      <c r="E887" s="2852"/>
      <c r="F887" s="2852"/>
      <c r="G887" s="2852"/>
      <c r="H887" s="2852"/>
      <c r="I887" s="2853"/>
      <c r="J887" s="2853"/>
      <c r="K887" s="2853"/>
      <c r="L887" s="2853"/>
    </row>
    <row r="888" spans="1:12" ht="15.75" customHeight="1">
      <c r="A888" s="2852"/>
      <c r="B888" s="2852"/>
      <c r="C888" s="2852"/>
      <c r="D888" s="2852"/>
      <c r="E888" s="2852"/>
      <c r="F888" s="2852"/>
      <c r="G888" s="2852"/>
      <c r="H888" s="2852"/>
      <c r="I888" s="2853"/>
      <c r="J888" s="2853"/>
      <c r="K888" s="2853"/>
      <c r="L888" s="2853"/>
    </row>
    <row r="889" spans="1:12" ht="15.75" customHeight="1">
      <c r="A889" s="2852"/>
      <c r="B889" s="2852"/>
      <c r="C889" s="2852"/>
      <c r="D889" s="2852"/>
      <c r="E889" s="2852"/>
      <c r="F889" s="2852"/>
      <c r="G889" s="2852"/>
      <c r="H889" s="2852"/>
      <c r="I889" s="2853"/>
      <c r="J889" s="2853"/>
      <c r="K889" s="2853"/>
      <c r="L889" s="2853"/>
    </row>
    <row r="890" spans="1:12" ht="15.75" customHeight="1">
      <c r="A890" s="2852"/>
      <c r="B890" s="2852"/>
      <c r="C890" s="2852"/>
      <c r="D890" s="2852"/>
      <c r="E890" s="2852"/>
      <c r="F890" s="2852"/>
      <c r="G890" s="2852"/>
      <c r="H890" s="2852"/>
      <c r="I890" s="2853"/>
      <c r="J890" s="2853"/>
      <c r="K890" s="2853"/>
      <c r="L890" s="2853"/>
    </row>
    <row r="891" spans="1:12" ht="15.75" customHeight="1">
      <c r="A891" s="2852"/>
      <c r="B891" s="2852"/>
      <c r="C891" s="2852"/>
      <c r="D891" s="2852"/>
      <c r="E891" s="2852"/>
      <c r="F891" s="2852"/>
      <c r="G891" s="2852"/>
      <c r="H891" s="2852"/>
      <c r="I891" s="2853"/>
      <c r="J891" s="2853"/>
      <c r="K891" s="2853"/>
      <c r="L891" s="2853"/>
    </row>
    <row r="892" spans="1:12" ht="15.75" customHeight="1">
      <c r="A892" s="2852"/>
      <c r="B892" s="2852"/>
      <c r="C892" s="2852"/>
      <c r="D892" s="2852"/>
      <c r="E892" s="2852"/>
      <c r="F892" s="2852"/>
      <c r="G892" s="2852"/>
      <c r="H892" s="2852"/>
      <c r="I892" s="2853"/>
      <c r="J892" s="2853"/>
      <c r="K892" s="2853"/>
      <c r="L892" s="2853"/>
    </row>
    <row r="893" spans="1:12" ht="15.75" customHeight="1">
      <c r="A893" s="2852"/>
      <c r="B893" s="2852"/>
      <c r="C893" s="2852"/>
      <c r="D893" s="2852"/>
      <c r="E893" s="2852"/>
      <c r="F893" s="2852"/>
      <c r="G893" s="2852"/>
      <c r="H893" s="2852"/>
      <c r="I893" s="2853"/>
      <c r="J893" s="2853"/>
      <c r="K893" s="2853"/>
      <c r="L893" s="2853"/>
    </row>
    <row r="894" spans="1:12" ht="15.75" customHeight="1">
      <c r="A894" s="2852"/>
      <c r="B894" s="2852"/>
      <c r="C894" s="2852"/>
      <c r="D894" s="2852"/>
      <c r="E894" s="2852"/>
      <c r="F894" s="2852"/>
      <c r="G894" s="2852"/>
      <c r="H894" s="2852"/>
      <c r="I894" s="2853"/>
      <c r="J894" s="2853"/>
      <c r="K894" s="2853"/>
      <c r="L894" s="2853"/>
    </row>
    <row r="895" spans="1:12" ht="15.75" customHeight="1">
      <c r="A895" s="2852"/>
      <c r="B895" s="2852"/>
      <c r="C895" s="2852"/>
      <c r="D895" s="2852"/>
      <c r="E895" s="2852"/>
      <c r="F895" s="2852"/>
      <c r="G895" s="2852"/>
      <c r="H895" s="2852"/>
      <c r="I895" s="2853"/>
      <c r="J895" s="2853"/>
      <c r="K895" s="2853"/>
      <c r="L895" s="2853"/>
    </row>
    <row r="896" spans="1:12" ht="15.75" customHeight="1">
      <c r="A896" s="2852"/>
      <c r="B896" s="2852"/>
      <c r="C896" s="2852"/>
      <c r="D896" s="2852"/>
      <c r="E896" s="2852"/>
      <c r="F896" s="2852"/>
      <c r="G896" s="2852"/>
      <c r="H896" s="2852"/>
      <c r="I896" s="2853"/>
      <c r="J896" s="2853"/>
      <c r="K896" s="2853"/>
      <c r="L896" s="2853"/>
    </row>
    <row r="897" spans="1:12" ht="15.75" customHeight="1">
      <c r="A897" s="2852"/>
      <c r="B897" s="2852"/>
      <c r="C897" s="2852"/>
      <c r="D897" s="2852"/>
      <c r="E897" s="2852"/>
      <c r="F897" s="2852"/>
      <c r="G897" s="2852"/>
      <c r="H897" s="2852"/>
      <c r="I897" s="2853"/>
      <c r="J897" s="2853"/>
      <c r="K897" s="2853"/>
      <c r="L897" s="2853"/>
    </row>
    <row r="898" spans="1:12" ht="15.75" customHeight="1">
      <c r="A898" s="2852"/>
      <c r="B898" s="2852"/>
      <c r="C898" s="2852"/>
      <c r="D898" s="2852"/>
      <c r="E898" s="2852"/>
      <c r="F898" s="2852"/>
      <c r="G898" s="2852"/>
      <c r="H898" s="2852"/>
      <c r="I898" s="2853"/>
      <c r="J898" s="2853"/>
      <c r="K898" s="2853"/>
      <c r="L898" s="2853"/>
    </row>
    <row r="899" spans="1:12" ht="15.75" customHeight="1">
      <c r="A899" s="2852"/>
      <c r="B899" s="2852"/>
      <c r="C899" s="2852"/>
      <c r="D899" s="2852"/>
      <c r="E899" s="2852"/>
      <c r="F899" s="2852"/>
      <c r="G899" s="2852"/>
      <c r="H899" s="2852"/>
      <c r="I899" s="2853"/>
      <c r="J899" s="2853"/>
      <c r="K899" s="2853"/>
      <c r="L899" s="2853"/>
    </row>
    <row r="900" spans="1:12" ht="15.75" customHeight="1">
      <c r="A900" s="2852"/>
      <c r="B900" s="2852"/>
      <c r="C900" s="2852"/>
      <c r="D900" s="2852"/>
      <c r="E900" s="2852"/>
      <c r="F900" s="2852"/>
      <c r="G900" s="2852"/>
      <c r="H900" s="2852"/>
      <c r="I900" s="2853"/>
      <c r="J900" s="2853"/>
      <c r="K900" s="2853"/>
      <c r="L900" s="2853"/>
    </row>
    <row r="901" spans="1:12" ht="15.75" customHeight="1">
      <c r="A901" s="2852"/>
      <c r="B901" s="2852"/>
      <c r="C901" s="2852"/>
      <c r="D901" s="2852"/>
      <c r="E901" s="2852"/>
      <c r="F901" s="2852"/>
      <c r="G901" s="2852"/>
      <c r="H901" s="2852"/>
      <c r="I901" s="2853"/>
      <c r="J901" s="2853"/>
      <c r="K901" s="2853"/>
      <c r="L901" s="2853"/>
    </row>
    <row r="902" spans="1:12" ht="15.75" customHeight="1">
      <c r="A902" s="2852"/>
      <c r="B902" s="2852"/>
      <c r="C902" s="2852"/>
      <c r="D902" s="2852"/>
      <c r="E902" s="2852"/>
      <c r="F902" s="2852"/>
      <c r="G902" s="2852"/>
      <c r="H902" s="2852"/>
      <c r="I902" s="2853"/>
      <c r="J902" s="2853"/>
      <c r="K902" s="2853"/>
      <c r="L902" s="2853"/>
    </row>
    <row r="903" spans="1:12" ht="15.75" customHeight="1">
      <c r="A903" s="2852"/>
      <c r="B903" s="2852"/>
      <c r="C903" s="2852"/>
      <c r="D903" s="2852"/>
      <c r="E903" s="2852"/>
      <c r="F903" s="2852"/>
      <c r="G903" s="2852"/>
      <c r="H903" s="2852"/>
      <c r="I903" s="2853"/>
      <c r="J903" s="2853"/>
      <c r="K903" s="2853"/>
      <c r="L903" s="2853"/>
    </row>
    <row r="904" spans="1:12" ht="15.75" customHeight="1">
      <c r="A904" s="2852"/>
      <c r="B904" s="2852"/>
      <c r="C904" s="2852"/>
      <c r="D904" s="2852"/>
      <c r="E904" s="2852"/>
      <c r="F904" s="2852"/>
      <c r="G904" s="2852"/>
      <c r="H904" s="2852"/>
      <c r="I904" s="2853"/>
      <c r="J904" s="2853"/>
      <c r="K904" s="2853"/>
      <c r="L904" s="2853"/>
    </row>
    <row r="905" spans="1:12" ht="15.75" customHeight="1">
      <c r="A905" s="2852"/>
      <c r="B905" s="2852"/>
      <c r="C905" s="2852"/>
      <c r="D905" s="2852"/>
      <c r="E905" s="2852"/>
      <c r="F905" s="2852"/>
      <c r="G905" s="2852"/>
      <c r="H905" s="2852"/>
      <c r="I905" s="2853"/>
      <c r="J905" s="2853"/>
      <c r="K905" s="2853"/>
      <c r="L905" s="2853"/>
    </row>
    <row r="906" spans="1:12" ht="15.75" customHeight="1">
      <c r="A906" s="2852"/>
      <c r="B906" s="2852"/>
      <c r="C906" s="2852"/>
      <c r="D906" s="2852"/>
      <c r="E906" s="2852"/>
      <c r="F906" s="2852"/>
      <c r="G906" s="2852"/>
      <c r="H906" s="2852"/>
      <c r="I906" s="2853"/>
      <c r="J906" s="2853"/>
      <c r="K906" s="2853"/>
      <c r="L906" s="2853"/>
    </row>
    <row r="907" spans="1:12" ht="15.75" customHeight="1">
      <c r="A907" s="2852"/>
      <c r="B907" s="2852"/>
      <c r="C907" s="2852"/>
      <c r="D907" s="2852"/>
      <c r="E907" s="2852"/>
      <c r="F907" s="2852"/>
      <c r="G907" s="2852"/>
      <c r="H907" s="2852"/>
      <c r="I907" s="2853"/>
      <c r="J907" s="2853"/>
      <c r="K907" s="2853"/>
      <c r="L907" s="2853"/>
    </row>
    <row r="908" spans="1:12" ht="15.75" customHeight="1">
      <c r="A908" s="2852"/>
      <c r="B908" s="2852"/>
      <c r="C908" s="2852"/>
      <c r="D908" s="2852"/>
      <c r="E908" s="2852"/>
      <c r="F908" s="2852"/>
      <c r="G908" s="2852"/>
      <c r="H908" s="2852"/>
      <c r="I908" s="2853"/>
      <c r="J908" s="2853"/>
      <c r="K908" s="2853"/>
      <c r="L908" s="2853"/>
    </row>
    <row r="909" spans="1:12" ht="15.75" customHeight="1">
      <c r="A909" s="2852"/>
      <c r="B909" s="2852"/>
      <c r="C909" s="2852"/>
      <c r="D909" s="2852"/>
      <c r="E909" s="2852"/>
      <c r="F909" s="2852"/>
      <c r="G909" s="2852"/>
      <c r="H909" s="2852"/>
      <c r="I909" s="2853"/>
      <c r="J909" s="2853"/>
      <c r="K909" s="2853"/>
      <c r="L909" s="2853"/>
    </row>
    <row r="910" spans="1:12" ht="15.75" customHeight="1">
      <c r="A910" s="2852"/>
      <c r="B910" s="2852"/>
      <c r="C910" s="2852"/>
      <c r="D910" s="2852"/>
      <c r="E910" s="2852"/>
      <c r="F910" s="2852"/>
      <c r="G910" s="2852"/>
      <c r="H910" s="2852"/>
      <c r="I910" s="2853"/>
      <c r="J910" s="2853"/>
      <c r="K910" s="2853"/>
      <c r="L910" s="2853"/>
    </row>
    <row r="911" spans="1:12" ht="15.75" customHeight="1">
      <c r="A911" s="2852"/>
      <c r="B911" s="2852"/>
      <c r="C911" s="2852"/>
      <c r="D911" s="2852"/>
      <c r="E911" s="2852"/>
      <c r="F911" s="2852"/>
      <c r="G911" s="2852"/>
      <c r="H911" s="2852"/>
      <c r="I911" s="2853"/>
      <c r="J911" s="2853"/>
      <c r="K911" s="2853"/>
      <c r="L911" s="2853"/>
    </row>
    <row r="912" spans="1:12" ht="15.75" customHeight="1">
      <c r="A912" s="2852"/>
      <c r="B912" s="2852"/>
      <c r="C912" s="2852"/>
      <c r="D912" s="2852"/>
      <c r="E912" s="2852"/>
      <c r="F912" s="2852"/>
      <c r="G912" s="2852"/>
      <c r="H912" s="2852"/>
      <c r="I912" s="2853"/>
      <c r="J912" s="2853"/>
      <c r="K912" s="2853"/>
      <c r="L912" s="2853"/>
    </row>
    <row r="913" spans="1:12" ht="15.75" customHeight="1">
      <c r="A913" s="2852"/>
      <c r="B913" s="2852"/>
      <c r="C913" s="2852"/>
      <c r="D913" s="2852"/>
      <c r="E913" s="2852"/>
      <c r="F913" s="2852"/>
      <c r="G913" s="2852"/>
      <c r="H913" s="2852"/>
      <c r="I913" s="2853"/>
      <c r="J913" s="2853"/>
      <c r="K913" s="2853"/>
      <c r="L913" s="2853"/>
    </row>
    <row r="914" spans="1:12" ht="15.75" customHeight="1">
      <c r="A914" s="2852"/>
      <c r="B914" s="2852"/>
      <c r="C914" s="2852"/>
      <c r="D914" s="2852"/>
      <c r="E914" s="2852"/>
      <c r="F914" s="2852"/>
      <c r="G914" s="2852"/>
      <c r="H914" s="2852"/>
      <c r="I914" s="2853"/>
      <c r="J914" s="2853"/>
      <c r="K914" s="2853"/>
      <c r="L914" s="2853"/>
    </row>
    <row r="915" spans="1:12" ht="15.75" customHeight="1">
      <c r="A915" s="2852"/>
      <c r="B915" s="2852"/>
      <c r="C915" s="2852"/>
      <c r="D915" s="2852"/>
      <c r="E915" s="2852"/>
      <c r="F915" s="2852"/>
      <c r="G915" s="2852"/>
      <c r="H915" s="2852"/>
      <c r="I915" s="2853"/>
      <c r="J915" s="2853"/>
      <c r="K915" s="2853"/>
      <c r="L915" s="2853"/>
    </row>
    <row r="916" spans="1:12" ht="15.75" customHeight="1">
      <c r="A916" s="2852"/>
      <c r="B916" s="2852"/>
      <c r="C916" s="2852"/>
      <c r="D916" s="2852"/>
      <c r="E916" s="2852"/>
      <c r="F916" s="2852"/>
      <c r="G916" s="2852"/>
      <c r="H916" s="2852"/>
      <c r="I916" s="2853"/>
      <c r="J916" s="2853"/>
      <c r="K916" s="2853"/>
      <c r="L916" s="2853"/>
    </row>
    <row r="917" spans="1:12" ht="15.75" customHeight="1">
      <c r="A917" s="2852"/>
      <c r="B917" s="2852"/>
      <c r="C917" s="2852"/>
      <c r="D917" s="2852"/>
      <c r="E917" s="2852"/>
      <c r="F917" s="2852"/>
      <c r="G917" s="2852"/>
      <c r="H917" s="2852"/>
      <c r="I917" s="2853"/>
      <c r="J917" s="2853"/>
      <c r="K917" s="2853"/>
      <c r="L917" s="2853"/>
    </row>
    <row r="918" spans="1:12" ht="15.75" customHeight="1">
      <c r="A918" s="2852"/>
      <c r="B918" s="2852"/>
      <c r="C918" s="2852"/>
      <c r="D918" s="2852"/>
      <c r="E918" s="2852"/>
      <c r="F918" s="2852"/>
      <c r="G918" s="2852"/>
      <c r="H918" s="2852"/>
      <c r="I918" s="2853"/>
      <c r="J918" s="2853"/>
      <c r="K918" s="2853"/>
      <c r="L918" s="2853"/>
    </row>
    <row r="919" spans="1:12" ht="15.75" customHeight="1">
      <c r="A919" s="2852"/>
      <c r="B919" s="2852"/>
      <c r="C919" s="2852"/>
      <c r="D919" s="2852"/>
      <c r="E919" s="2852"/>
      <c r="F919" s="2852"/>
      <c r="G919" s="2852"/>
      <c r="H919" s="2852"/>
      <c r="I919" s="2853"/>
      <c r="J919" s="2853"/>
      <c r="K919" s="2853"/>
      <c r="L919" s="2853"/>
    </row>
    <row r="920" spans="1:12" ht="15.75" customHeight="1">
      <c r="A920" s="2852"/>
      <c r="B920" s="2852"/>
      <c r="C920" s="2852"/>
      <c r="D920" s="2852"/>
      <c r="E920" s="2852"/>
      <c r="F920" s="2852"/>
      <c r="G920" s="2852"/>
      <c r="H920" s="2852"/>
      <c r="I920" s="2853"/>
      <c r="J920" s="2853"/>
      <c r="K920" s="2853"/>
      <c r="L920" s="2853"/>
    </row>
    <row r="921" spans="1:12" ht="15.75" customHeight="1">
      <c r="A921" s="2852"/>
      <c r="B921" s="2852"/>
      <c r="C921" s="2852"/>
      <c r="D921" s="2852"/>
      <c r="E921" s="2852"/>
      <c r="F921" s="2852"/>
      <c r="G921" s="2852"/>
      <c r="H921" s="2852"/>
      <c r="I921" s="2853"/>
      <c r="J921" s="2853"/>
      <c r="K921" s="2853"/>
      <c r="L921" s="2853"/>
    </row>
    <row r="922" spans="1:12" ht="15.75" customHeight="1">
      <c r="A922" s="2852"/>
      <c r="B922" s="2852"/>
      <c r="C922" s="2852"/>
      <c r="D922" s="2852"/>
      <c r="E922" s="2852"/>
      <c r="F922" s="2852"/>
      <c r="G922" s="2852"/>
      <c r="H922" s="2852"/>
      <c r="I922" s="2853"/>
      <c r="J922" s="2853"/>
      <c r="K922" s="2853"/>
      <c r="L922" s="2853"/>
    </row>
    <row r="923" spans="1:12" ht="15.75" customHeight="1">
      <c r="A923" s="2852"/>
      <c r="B923" s="2852"/>
      <c r="C923" s="2852"/>
      <c r="D923" s="2852"/>
      <c r="E923" s="2852"/>
      <c r="F923" s="2852"/>
      <c r="G923" s="2852"/>
      <c r="H923" s="2852"/>
      <c r="I923" s="2853"/>
      <c r="J923" s="2853"/>
      <c r="K923" s="2853"/>
      <c r="L923" s="2853"/>
    </row>
    <row r="924" spans="1:12" ht="15.75" customHeight="1">
      <c r="A924" s="2852"/>
      <c r="B924" s="2852"/>
      <c r="C924" s="2852"/>
      <c r="D924" s="2852"/>
      <c r="E924" s="2852"/>
      <c r="F924" s="2852"/>
      <c r="G924" s="2852"/>
      <c r="H924" s="2852"/>
      <c r="I924" s="2853"/>
      <c r="J924" s="2853"/>
      <c r="K924" s="2853"/>
      <c r="L924" s="2853"/>
    </row>
    <row r="925" spans="1:12" ht="15.75" customHeight="1">
      <c r="A925" s="2852"/>
      <c r="B925" s="2852"/>
      <c r="C925" s="2852"/>
      <c r="D925" s="2852"/>
      <c r="E925" s="2852"/>
      <c r="F925" s="2852"/>
      <c r="G925" s="2852"/>
      <c r="H925" s="2852"/>
      <c r="I925" s="2853"/>
      <c r="J925" s="2853"/>
      <c r="K925" s="2853"/>
      <c r="L925" s="2853"/>
    </row>
    <row r="926" spans="1:12" ht="15.75" customHeight="1">
      <c r="A926" s="2852"/>
      <c r="B926" s="2852"/>
      <c r="C926" s="2852"/>
      <c r="D926" s="2852"/>
      <c r="E926" s="2852"/>
      <c r="F926" s="2852"/>
      <c r="G926" s="2852"/>
      <c r="H926" s="2852"/>
      <c r="I926" s="2853"/>
      <c r="J926" s="2853"/>
      <c r="K926" s="2853"/>
      <c r="L926" s="2853"/>
    </row>
    <row r="927" spans="1:12" ht="15.75" customHeight="1">
      <c r="A927" s="2852"/>
      <c r="B927" s="2852"/>
      <c r="C927" s="2852"/>
      <c r="D927" s="2852"/>
      <c r="E927" s="2852"/>
      <c r="F927" s="2852"/>
      <c r="G927" s="2852"/>
      <c r="H927" s="2852"/>
      <c r="I927" s="2853"/>
      <c r="J927" s="2853"/>
      <c r="K927" s="2853"/>
      <c r="L927" s="2853"/>
    </row>
    <row r="928" spans="1:12" ht="15.75" customHeight="1">
      <c r="A928" s="2852"/>
      <c r="B928" s="2852"/>
      <c r="C928" s="2852"/>
      <c r="D928" s="2852"/>
      <c r="E928" s="2852"/>
      <c r="F928" s="2852"/>
      <c r="G928" s="2852"/>
      <c r="H928" s="2852"/>
      <c r="I928" s="2853"/>
      <c r="J928" s="2853"/>
      <c r="K928" s="2853"/>
      <c r="L928" s="2853"/>
    </row>
    <row r="929" spans="1:12" ht="15.75" customHeight="1">
      <c r="A929" s="2852"/>
      <c r="B929" s="2852"/>
      <c r="C929" s="2852"/>
      <c r="D929" s="2852"/>
      <c r="E929" s="2852"/>
      <c r="F929" s="2852"/>
      <c r="G929" s="2852"/>
      <c r="H929" s="2852"/>
      <c r="I929" s="2853"/>
      <c r="J929" s="2853"/>
      <c r="K929" s="2853"/>
      <c r="L929" s="2853"/>
    </row>
    <row r="930" spans="1:12" ht="15.75" customHeight="1">
      <c r="A930" s="2852"/>
      <c r="B930" s="2852"/>
      <c r="C930" s="2852"/>
      <c r="D930" s="2852"/>
      <c r="E930" s="2852"/>
      <c r="F930" s="2852"/>
      <c r="G930" s="2852"/>
      <c r="H930" s="2852"/>
      <c r="I930" s="2853"/>
      <c r="J930" s="2853"/>
      <c r="K930" s="2853"/>
      <c r="L930" s="2853"/>
    </row>
    <row r="931" spans="1:12" ht="15.75" customHeight="1">
      <c r="A931" s="2852"/>
      <c r="B931" s="2852"/>
      <c r="C931" s="2852"/>
      <c r="D931" s="2852"/>
      <c r="E931" s="2852"/>
      <c r="F931" s="2852"/>
      <c r="G931" s="2852"/>
      <c r="H931" s="2852"/>
      <c r="I931" s="2853"/>
      <c r="J931" s="2853"/>
      <c r="K931" s="2853"/>
      <c r="L931" s="2853"/>
    </row>
    <row r="932" spans="1:12" ht="15.75" customHeight="1">
      <c r="A932" s="2852"/>
      <c r="B932" s="2852"/>
      <c r="C932" s="2852"/>
      <c r="D932" s="2852"/>
      <c r="E932" s="2852"/>
      <c r="F932" s="2852"/>
      <c r="G932" s="2852"/>
      <c r="H932" s="2852"/>
      <c r="I932" s="2853"/>
      <c r="J932" s="2853"/>
      <c r="K932" s="2853"/>
      <c r="L932" s="2853"/>
    </row>
    <row r="933" spans="1:12" ht="15.75" customHeight="1">
      <c r="A933" s="2852"/>
      <c r="B933" s="2852"/>
      <c r="C933" s="2852"/>
      <c r="D933" s="2852"/>
      <c r="E933" s="2852"/>
      <c r="F933" s="2852"/>
      <c r="G933" s="2852"/>
      <c r="H933" s="2852"/>
      <c r="I933" s="2853"/>
      <c r="J933" s="2853"/>
      <c r="K933" s="2853"/>
      <c r="L933" s="2853"/>
    </row>
    <row r="934" spans="1:12" ht="15.75" customHeight="1">
      <c r="A934" s="2852"/>
      <c r="B934" s="2852"/>
      <c r="C934" s="2852"/>
      <c r="D934" s="2852"/>
      <c r="E934" s="2852"/>
      <c r="F934" s="2852"/>
      <c r="G934" s="2852"/>
      <c r="H934" s="2852"/>
      <c r="I934" s="2853"/>
      <c r="J934" s="2853"/>
      <c r="K934" s="2853"/>
      <c r="L934" s="2853"/>
    </row>
    <row r="935" spans="1:12" ht="15.75" customHeight="1">
      <c r="A935" s="2852"/>
      <c r="B935" s="2852"/>
      <c r="C935" s="2852"/>
      <c r="D935" s="2852"/>
      <c r="E935" s="2852"/>
      <c r="F935" s="2852"/>
      <c r="G935" s="2852"/>
      <c r="H935" s="2852"/>
      <c r="I935" s="2853"/>
      <c r="J935" s="2853"/>
      <c r="K935" s="2853"/>
      <c r="L935" s="2853"/>
    </row>
    <row r="936" spans="1:12" ht="15.75" customHeight="1">
      <c r="A936" s="2852"/>
      <c r="B936" s="2852"/>
      <c r="C936" s="2852"/>
      <c r="D936" s="2852"/>
      <c r="E936" s="2852"/>
      <c r="F936" s="2852"/>
      <c r="G936" s="2852"/>
      <c r="H936" s="2852"/>
      <c r="I936" s="2853"/>
      <c r="J936" s="2853"/>
      <c r="K936" s="2853"/>
      <c r="L936" s="2853"/>
    </row>
    <row r="937" spans="1:12" ht="15.75" customHeight="1">
      <c r="A937" s="2852"/>
      <c r="B937" s="2852"/>
      <c r="C937" s="2852"/>
      <c r="D937" s="2852"/>
      <c r="E937" s="2852"/>
      <c r="F937" s="2852"/>
      <c r="G937" s="2852"/>
      <c r="H937" s="2852"/>
      <c r="I937" s="2853"/>
      <c r="J937" s="2853"/>
      <c r="K937" s="2853"/>
      <c r="L937" s="2853"/>
    </row>
    <row r="938" spans="1:12" ht="15.75" customHeight="1">
      <c r="A938" s="2852"/>
      <c r="B938" s="2852"/>
      <c r="C938" s="2852"/>
      <c r="D938" s="2852"/>
      <c r="E938" s="2852"/>
      <c r="F938" s="2852"/>
      <c r="G938" s="2852"/>
      <c r="H938" s="2852"/>
      <c r="I938" s="2853"/>
      <c r="J938" s="2853"/>
      <c r="K938" s="2853"/>
      <c r="L938" s="2853"/>
    </row>
    <row r="939" spans="1:12" ht="15.75" customHeight="1">
      <c r="A939" s="2852"/>
      <c r="B939" s="2852"/>
      <c r="C939" s="2852"/>
      <c r="D939" s="2852"/>
      <c r="E939" s="2852"/>
      <c r="F939" s="2852"/>
      <c r="G939" s="2852"/>
      <c r="H939" s="2852"/>
      <c r="I939" s="2853"/>
      <c r="J939" s="2853"/>
      <c r="K939" s="2853"/>
      <c r="L939" s="2853"/>
    </row>
    <row r="940" spans="1:12" ht="15.75" customHeight="1">
      <c r="A940" s="2852"/>
      <c r="B940" s="2852"/>
      <c r="C940" s="2852"/>
      <c r="D940" s="2852"/>
      <c r="E940" s="2852"/>
      <c r="F940" s="2852"/>
      <c r="G940" s="2852"/>
      <c r="H940" s="2852"/>
      <c r="I940" s="2853"/>
      <c r="J940" s="2853"/>
      <c r="K940" s="2853"/>
      <c r="L940" s="2853"/>
    </row>
    <row r="941" spans="1:12" ht="15.75" customHeight="1">
      <c r="A941" s="2852"/>
      <c r="B941" s="2852"/>
      <c r="C941" s="2852"/>
      <c r="D941" s="2852"/>
      <c r="E941" s="2852"/>
      <c r="F941" s="2852"/>
      <c r="G941" s="2852"/>
      <c r="H941" s="2852"/>
      <c r="I941" s="2853"/>
      <c r="J941" s="2853"/>
      <c r="K941" s="2853"/>
      <c r="L941" s="2853"/>
    </row>
    <row r="942" spans="1:12" ht="15.75" customHeight="1">
      <c r="A942" s="2852"/>
      <c r="B942" s="2852"/>
      <c r="C942" s="2852"/>
      <c r="D942" s="2852"/>
      <c r="E942" s="2852"/>
      <c r="F942" s="2852"/>
      <c r="G942" s="2852"/>
      <c r="H942" s="2852"/>
      <c r="I942" s="2853"/>
      <c r="J942" s="2853"/>
      <c r="K942" s="2853"/>
      <c r="L942" s="2853"/>
    </row>
    <row r="943" spans="1:12" ht="15.75" customHeight="1">
      <c r="A943" s="2852"/>
      <c r="B943" s="2852"/>
      <c r="C943" s="2852"/>
      <c r="D943" s="2852"/>
      <c r="E943" s="2852"/>
      <c r="F943" s="2852"/>
      <c r="G943" s="2852"/>
      <c r="H943" s="2852"/>
      <c r="I943" s="2853"/>
      <c r="J943" s="2853"/>
      <c r="K943" s="2853"/>
      <c r="L943" s="2853"/>
    </row>
    <row r="944" spans="1:12" ht="15.75" customHeight="1">
      <c r="A944" s="2852"/>
      <c r="B944" s="2852"/>
      <c r="C944" s="2852"/>
      <c r="D944" s="2852"/>
      <c r="E944" s="2852"/>
      <c r="F944" s="2852"/>
      <c r="G944" s="2852"/>
      <c r="H944" s="2852"/>
      <c r="I944" s="2853"/>
      <c r="J944" s="2853"/>
      <c r="K944" s="2853"/>
      <c r="L944" s="2853"/>
    </row>
    <row r="945" spans="1:12" ht="15.75" customHeight="1">
      <c r="A945" s="2852"/>
      <c r="B945" s="2852"/>
      <c r="C945" s="2852"/>
      <c r="D945" s="2852"/>
      <c r="E945" s="2852"/>
      <c r="F945" s="2852"/>
      <c r="G945" s="2852"/>
      <c r="H945" s="2852"/>
      <c r="I945" s="2853"/>
      <c r="J945" s="2853"/>
      <c r="K945" s="2853"/>
      <c r="L945" s="2853"/>
    </row>
    <row r="946" spans="1:12" ht="15.75" customHeight="1">
      <c r="A946" s="2852"/>
      <c r="B946" s="2852"/>
      <c r="C946" s="2852"/>
      <c r="D946" s="2852"/>
      <c r="E946" s="2852"/>
      <c r="F946" s="2852"/>
      <c r="G946" s="2852"/>
      <c r="H946" s="2852"/>
      <c r="I946" s="2853"/>
      <c r="J946" s="2853"/>
      <c r="K946" s="2853"/>
      <c r="L946" s="2853"/>
    </row>
    <row r="947" spans="1:12" ht="15.75" customHeight="1">
      <c r="A947" s="2852"/>
      <c r="B947" s="2852"/>
      <c r="C947" s="2852"/>
      <c r="D947" s="2852"/>
      <c r="E947" s="2852"/>
      <c r="F947" s="2852"/>
      <c r="G947" s="2852"/>
      <c r="H947" s="2852"/>
      <c r="I947" s="2853"/>
      <c r="J947" s="2853"/>
      <c r="K947" s="2853"/>
      <c r="L947" s="2853"/>
    </row>
    <row r="948" spans="1:12" ht="15.75" customHeight="1">
      <c r="A948" s="2852"/>
      <c r="B948" s="2852"/>
      <c r="C948" s="2852"/>
      <c r="D948" s="2852"/>
      <c r="E948" s="2852"/>
      <c r="F948" s="2852"/>
      <c r="G948" s="2852"/>
      <c r="H948" s="2852"/>
      <c r="I948" s="2853"/>
      <c r="J948" s="2853"/>
      <c r="K948" s="2853"/>
      <c r="L948" s="2853"/>
    </row>
    <row r="949" spans="1:12" ht="15.75" customHeight="1">
      <c r="A949" s="2852"/>
      <c r="B949" s="2852"/>
      <c r="C949" s="2852"/>
      <c r="D949" s="2852"/>
      <c r="E949" s="2852"/>
      <c r="F949" s="2852"/>
      <c r="G949" s="2852"/>
      <c r="H949" s="2852"/>
      <c r="I949" s="2853"/>
      <c r="J949" s="2853"/>
      <c r="K949" s="2853"/>
      <c r="L949" s="2853"/>
    </row>
    <row r="950" spans="1:12" ht="15.75" customHeight="1">
      <c r="A950" s="2852"/>
      <c r="B950" s="2852"/>
      <c r="C950" s="2852"/>
      <c r="D950" s="2852"/>
      <c r="E950" s="2852"/>
      <c r="F950" s="2852"/>
      <c r="G950" s="2852"/>
      <c r="H950" s="2852"/>
      <c r="I950" s="2853"/>
      <c r="J950" s="2853"/>
      <c r="K950" s="2853"/>
      <c r="L950" s="2853"/>
    </row>
    <row r="951" spans="1:12" ht="15.75" customHeight="1">
      <c r="A951" s="2852"/>
      <c r="B951" s="2852"/>
      <c r="C951" s="2852"/>
      <c r="D951" s="2852"/>
      <c r="E951" s="2852"/>
      <c r="F951" s="2852"/>
      <c r="G951" s="2852"/>
      <c r="H951" s="2852"/>
      <c r="I951" s="2853"/>
      <c r="J951" s="2853"/>
      <c r="K951" s="2853"/>
      <c r="L951" s="2853"/>
    </row>
    <row r="952" spans="1:12" ht="15.75" customHeight="1">
      <c r="A952" s="2852"/>
      <c r="B952" s="2852"/>
      <c r="C952" s="2852"/>
      <c r="D952" s="2852"/>
      <c r="E952" s="2852"/>
      <c r="F952" s="2852"/>
      <c r="G952" s="2852"/>
      <c r="H952" s="2852"/>
      <c r="I952" s="2853"/>
      <c r="J952" s="2853"/>
      <c r="K952" s="2853"/>
      <c r="L952" s="2853"/>
    </row>
    <row r="953" spans="1:12" ht="15.75" customHeight="1">
      <c r="A953" s="2852"/>
      <c r="B953" s="2852"/>
      <c r="C953" s="2852"/>
      <c r="D953" s="2852"/>
      <c r="E953" s="2852"/>
      <c r="F953" s="2852"/>
      <c r="G953" s="2852"/>
      <c r="H953" s="2852"/>
      <c r="I953" s="2853"/>
      <c r="J953" s="2853"/>
      <c r="K953" s="2853"/>
      <c r="L953" s="2853"/>
    </row>
    <row r="954" spans="1:12" ht="15.75" customHeight="1">
      <c r="A954" s="2852"/>
      <c r="B954" s="2852"/>
      <c r="C954" s="2852"/>
      <c r="D954" s="2852"/>
      <c r="E954" s="2852"/>
      <c r="F954" s="2852"/>
      <c r="G954" s="2852"/>
      <c r="H954" s="2852"/>
      <c r="I954" s="2853"/>
      <c r="J954" s="2853"/>
      <c r="K954" s="2853"/>
      <c r="L954" s="2853"/>
    </row>
    <row r="955" spans="1:12" ht="15.75" customHeight="1">
      <c r="A955" s="2852"/>
      <c r="B955" s="2852"/>
      <c r="C955" s="2852"/>
      <c r="D955" s="2852"/>
      <c r="E955" s="2852"/>
      <c r="F955" s="2852"/>
      <c r="G955" s="2852"/>
      <c r="H955" s="2852"/>
      <c r="I955" s="2853"/>
      <c r="J955" s="2853"/>
      <c r="K955" s="2853"/>
      <c r="L955" s="2853"/>
    </row>
    <row r="956" spans="1:12" ht="15.75" customHeight="1">
      <c r="A956" s="2852"/>
      <c r="B956" s="2852"/>
      <c r="C956" s="2852"/>
      <c r="D956" s="2852"/>
      <c r="E956" s="2852"/>
      <c r="F956" s="2852"/>
      <c r="G956" s="2852"/>
      <c r="H956" s="2852"/>
      <c r="I956" s="2853"/>
      <c r="J956" s="2853"/>
      <c r="K956" s="2853"/>
      <c r="L956" s="2853"/>
    </row>
    <row r="957" spans="1:12" ht="15.75" customHeight="1">
      <c r="A957" s="2852"/>
      <c r="B957" s="2852"/>
      <c r="C957" s="2852"/>
      <c r="D957" s="2852"/>
      <c r="E957" s="2852"/>
      <c r="F957" s="2852"/>
      <c r="G957" s="2852"/>
      <c r="H957" s="2852"/>
      <c r="I957" s="2853"/>
      <c r="J957" s="2853"/>
      <c r="K957" s="2853"/>
      <c r="L957" s="2853"/>
    </row>
    <row r="958" spans="1:12" ht="15.75" customHeight="1">
      <c r="A958" s="2852"/>
      <c r="B958" s="2852"/>
      <c r="C958" s="2852"/>
      <c r="D958" s="2852"/>
      <c r="E958" s="2852"/>
      <c r="F958" s="2852"/>
      <c r="G958" s="2852"/>
      <c r="H958" s="2852"/>
      <c r="I958" s="2853"/>
      <c r="J958" s="2853"/>
      <c r="K958" s="2853"/>
      <c r="L958" s="2853"/>
    </row>
    <row r="959" spans="1:12" ht="15.75" customHeight="1">
      <c r="A959" s="2852"/>
      <c r="B959" s="2852"/>
      <c r="C959" s="2852"/>
      <c r="D959" s="2852"/>
      <c r="E959" s="2852"/>
      <c r="F959" s="2852"/>
      <c r="G959" s="2852"/>
      <c r="H959" s="2852"/>
      <c r="I959" s="2853"/>
      <c r="J959" s="2853"/>
      <c r="K959" s="2853"/>
      <c r="L959" s="2853"/>
    </row>
    <row r="960" spans="1:12" ht="15.75" customHeight="1">
      <c r="A960" s="2852"/>
      <c r="B960" s="2852"/>
      <c r="C960" s="2852"/>
      <c r="D960" s="2852"/>
      <c r="E960" s="2852"/>
      <c r="F960" s="2852"/>
      <c r="G960" s="2852"/>
      <c r="H960" s="2852"/>
      <c r="I960" s="2853"/>
      <c r="J960" s="2853"/>
      <c r="K960" s="2853"/>
      <c r="L960" s="2853"/>
    </row>
    <row r="961" spans="1:12" ht="15.75" customHeight="1">
      <c r="A961" s="2852"/>
      <c r="B961" s="2852"/>
      <c r="C961" s="2852"/>
      <c r="D961" s="2852"/>
      <c r="E961" s="2852"/>
      <c r="F961" s="2852"/>
      <c r="G961" s="2852"/>
      <c r="H961" s="2852"/>
      <c r="I961" s="2853"/>
      <c r="J961" s="2853"/>
      <c r="K961" s="2853"/>
      <c r="L961" s="2853"/>
    </row>
    <row r="962" spans="1:12" ht="15.75" customHeight="1">
      <c r="A962" s="2852"/>
      <c r="B962" s="2852"/>
      <c r="C962" s="2852"/>
      <c r="D962" s="2852"/>
      <c r="E962" s="2852"/>
      <c r="F962" s="2852"/>
      <c r="G962" s="2852"/>
      <c r="H962" s="2852"/>
      <c r="I962" s="2853"/>
      <c r="J962" s="2853"/>
      <c r="K962" s="2853"/>
      <c r="L962" s="2853"/>
    </row>
    <row r="963" spans="1:12" ht="15.75" customHeight="1">
      <c r="A963" s="2852"/>
      <c r="B963" s="2852"/>
      <c r="C963" s="2852"/>
      <c r="D963" s="2852"/>
      <c r="E963" s="2852"/>
      <c r="F963" s="2852"/>
      <c r="G963" s="2852"/>
      <c r="H963" s="2852"/>
      <c r="I963" s="2853"/>
      <c r="J963" s="2853"/>
      <c r="K963" s="2853"/>
      <c r="L963" s="2853"/>
    </row>
    <row r="964" spans="1:12" ht="15.75" customHeight="1">
      <c r="A964" s="2852"/>
      <c r="B964" s="2852"/>
      <c r="C964" s="2852"/>
      <c r="D964" s="2852"/>
      <c r="E964" s="2852"/>
      <c r="F964" s="2852"/>
      <c r="G964" s="2852"/>
      <c r="H964" s="2852"/>
      <c r="I964" s="2853"/>
      <c r="J964" s="2853"/>
      <c r="K964" s="2853"/>
      <c r="L964" s="2853"/>
    </row>
    <row r="965" spans="1:12" ht="15.75" customHeight="1">
      <c r="A965" s="2852"/>
      <c r="B965" s="2852"/>
      <c r="C965" s="2852"/>
      <c r="D965" s="2852"/>
      <c r="E965" s="2852"/>
      <c r="F965" s="2852"/>
      <c r="G965" s="2852"/>
      <c r="H965" s="2852"/>
      <c r="I965" s="2853"/>
      <c r="J965" s="2853"/>
      <c r="K965" s="2853"/>
      <c r="L965" s="2853"/>
    </row>
    <row r="966" spans="1:12" ht="15.75" customHeight="1">
      <c r="A966" s="2852"/>
      <c r="B966" s="2852"/>
      <c r="C966" s="2852"/>
      <c r="D966" s="2852"/>
      <c r="E966" s="2852"/>
      <c r="F966" s="2852"/>
      <c r="G966" s="2852"/>
      <c r="H966" s="2852"/>
      <c r="I966" s="2853"/>
      <c r="J966" s="2853"/>
      <c r="K966" s="2853"/>
      <c r="L966" s="2853"/>
    </row>
    <row r="967" spans="1:12" ht="15.75" customHeight="1">
      <c r="A967" s="2852"/>
      <c r="B967" s="2852"/>
      <c r="C967" s="2852"/>
      <c r="D967" s="2852"/>
      <c r="E967" s="2852"/>
      <c r="F967" s="2852"/>
      <c r="G967" s="2852"/>
      <c r="H967" s="2852"/>
      <c r="I967" s="2853"/>
      <c r="J967" s="2853"/>
      <c r="K967" s="2853"/>
      <c r="L967" s="2853"/>
    </row>
    <row r="968" spans="1:12" ht="15.75" customHeight="1">
      <c r="A968" s="2852"/>
      <c r="B968" s="2852"/>
      <c r="C968" s="2852"/>
      <c r="D968" s="2852"/>
      <c r="E968" s="2852"/>
      <c r="F968" s="2852"/>
      <c r="G968" s="2852"/>
      <c r="H968" s="2852"/>
      <c r="I968" s="2853"/>
      <c r="J968" s="2853"/>
      <c r="K968" s="2853"/>
      <c r="L968" s="2853"/>
    </row>
    <row r="969" spans="1:12" ht="15.75" customHeight="1">
      <c r="A969" s="2852"/>
      <c r="B969" s="2852"/>
      <c r="C969" s="2852"/>
      <c r="D969" s="2852"/>
      <c r="E969" s="2852"/>
      <c r="F969" s="2852"/>
      <c r="G969" s="2852"/>
      <c r="H969" s="2852"/>
      <c r="I969" s="2853"/>
      <c r="J969" s="2853"/>
      <c r="K969" s="2853"/>
      <c r="L969" s="2853"/>
    </row>
    <row r="970" spans="1:12" ht="15.75" customHeight="1">
      <c r="A970" s="2852"/>
      <c r="B970" s="2852"/>
      <c r="C970" s="2852"/>
      <c r="D970" s="2852"/>
      <c r="E970" s="2852"/>
      <c r="F970" s="2852"/>
      <c r="G970" s="2852"/>
      <c r="H970" s="2852"/>
      <c r="I970" s="2853"/>
      <c r="J970" s="2853"/>
      <c r="K970" s="2853"/>
      <c r="L970" s="2853"/>
    </row>
    <row r="971" spans="1:12" ht="15.75" customHeight="1">
      <c r="A971" s="2852"/>
      <c r="B971" s="2852"/>
      <c r="C971" s="2852"/>
      <c r="D971" s="2852"/>
      <c r="E971" s="2852"/>
      <c r="F971" s="2852"/>
      <c r="G971" s="2852"/>
      <c r="H971" s="2852"/>
      <c r="I971" s="2853"/>
      <c r="J971" s="2853"/>
      <c r="K971" s="2853"/>
      <c r="L971" s="2853"/>
    </row>
    <row r="972" spans="1:12" ht="15.75" customHeight="1">
      <c r="A972" s="2852"/>
      <c r="B972" s="2852"/>
      <c r="C972" s="2852"/>
      <c r="D972" s="2852"/>
      <c r="E972" s="2852"/>
      <c r="F972" s="2852"/>
      <c r="G972" s="2852"/>
      <c r="H972" s="2852"/>
      <c r="I972" s="2853"/>
      <c r="J972" s="2853"/>
      <c r="K972" s="2853"/>
      <c r="L972" s="2853"/>
    </row>
    <row r="973" spans="1:12" ht="15.75" customHeight="1">
      <c r="A973" s="2852"/>
      <c r="B973" s="2852"/>
      <c r="C973" s="2852"/>
      <c r="D973" s="2852"/>
      <c r="E973" s="2852"/>
      <c r="F973" s="2852"/>
      <c r="G973" s="2852"/>
      <c r="H973" s="2852"/>
      <c r="I973" s="2853"/>
      <c r="J973" s="2853"/>
      <c r="K973" s="2853"/>
      <c r="L973" s="2853"/>
    </row>
    <row r="974" spans="1:12" ht="15.75" customHeight="1">
      <c r="A974" s="2852"/>
      <c r="B974" s="2852"/>
      <c r="C974" s="2852"/>
      <c r="D974" s="2852"/>
      <c r="E974" s="2852"/>
      <c r="F974" s="2852"/>
      <c r="G974" s="2852"/>
      <c r="H974" s="2852"/>
      <c r="I974" s="2853"/>
      <c r="J974" s="2853"/>
      <c r="K974" s="2853"/>
      <c r="L974" s="2853"/>
    </row>
    <row r="975" spans="1:12" ht="15.75" customHeight="1">
      <c r="A975" s="2852"/>
      <c r="B975" s="2852"/>
      <c r="C975" s="2852"/>
      <c r="D975" s="2852"/>
      <c r="E975" s="2852"/>
      <c r="F975" s="2852"/>
      <c r="G975" s="2852"/>
      <c r="H975" s="2852"/>
      <c r="I975" s="2853"/>
      <c r="J975" s="2853"/>
      <c r="K975" s="2853"/>
      <c r="L975" s="2853"/>
    </row>
    <row r="976" spans="1:12" ht="15.75" customHeight="1">
      <c r="A976" s="2852"/>
      <c r="B976" s="2852"/>
      <c r="C976" s="2852"/>
      <c r="D976" s="2852"/>
      <c r="E976" s="2852"/>
      <c r="F976" s="2852"/>
      <c r="G976" s="2852"/>
      <c r="H976" s="2852"/>
      <c r="I976" s="2853"/>
      <c r="J976" s="2853"/>
      <c r="K976" s="2853"/>
      <c r="L976" s="2853"/>
    </row>
    <row r="977" spans="1:12" ht="15.75" customHeight="1">
      <c r="A977" s="2852"/>
      <c r="B977" s="2852"/>
      <c r="C977" s="2852"/>
      <c r="D977" s="2852"/>
      <c r="E977" s="2852"/>
      <c r="F977" s="2852"/>
      <c r="G977" s="2852"/>
      <c r="H977" s="2852"/>
      <c r="I977" s="2853"/>
      <c r="J977" s="2853"/>
      <c r="K977" s="2853"/>
      <c r="L977" s="2853"/>
    </row>
    <row r="978" spans="1:12" ht="15.75" customHeight="1">
      <c r="A978" s="2852"/>
      <c r="B978" s="2852"/>
      <c r="C978" s="2852"/>
      <c r="D978" s="2852"/>
      <c r="E978" s="2852"/>
      <c r="F978" s="2852"/>
      <c r="G978" s="2852"/>
      <c r="H978" s="2852"/>
      <c r="I978" s="2853"/>
      <c r="J978" s="2853"/>
      <c r="K978" s="2853"/>
      <c r="L978" s="2853"/>
    </row>
    <row r="979" spans="1:12" ht="15.75" customHeight="1">
      <c r="A979" s="2852"/>
      <c r="B979" s="2852"/>
      <c r="C979" s="2852"/>
      <c r="D979" s="2852"/>
      <c r="E979" s="2852"/>
      <c r="F979" s="2852"/>
      <c r="G979" s="2852"/>
      <c r="H979" s="2852"/>
      <c r="I979" s="2853"/>
      <c r="J979" s="2853"/>
      <c r="K979" s="2853"/>
      <c r="L979" s="2853"/>
    </row>
    <row r="980" spans="1:12" ht="15.75" customHeight="1">
      <c r="A980" s="2852"/>
      <c r="B980" s="2852"/>
      <c r="C980" s="2852"/>
      <c r="D980" s="2852"/>
      <c r="E980" s="2852"/>
      <c r="F980" s="2852"/>
      <c r="G980" s="2852"/>
      <c r="H980" s="2852"/>
      <c r="I980" s="2853"/>
      <c r="J980" s="2853"/>
      <c r="K980" s="2853"/>
      <c r="L980" s="2853"/>
    </row>
    <row r="981" spans="1:12" ht="15.75" customHeight="1">
      <c r="A981" s="2852"/>
      <c r="B981" s="2852"/>
      <c r="C981" s="2852"/>
      <c r="D981" s="2852"/>
      <c r="E981" s="2852"/>
      <c r="F981" s="2852"/>
      <c r="G981" s="2852"/>
      <c r="H981" s="2852"/>
      <c r="I981" s="2853"/>
      <c r="J981" s="2853"/>
      <c r="K981" s="2853"/>
      <c r="L981" s="2853"/>
    </row>
    <row r="982" spans="1:12" ht="15.75" customHeight="1">
      <c r="A982" s="2852"/>
      <c r="B982" s="2852"/>
      <c r="C982" s="2852"/>
      <c r="D982" s="2852"/>
      <c r="E982" s="2852"/>
      <c r="F982" s="2852"/>
      <c r="G982" s="2852"/>
      <c r="H982" s="2852"/>
      <c r="I982" s="2853"/>
      <c r="J982" s="2853"/>
      <c r="K982" s="2853"/>
      <c r="L982" s="2853"/>
    </row>
    <row r="983" spans="1:12" ht="15.75" customHeight="1">
      <c r="A983" s="2852"/>
      <c r="B983" s="2852"/>
      <c r="C983" s="2852"/>
      <c r="D983" s="2852"/>
      <c r="E983" s="2852"/>
      <c r="F983" s="2852"/>
      <c r="G983" s="2852"/>
      <c r="H983" s="2852"/>
      <c r="I983" s="2853"/>
      <c r="J983" s="2853"/>
      <c r="K983" s="2853"/>
      <c r="L983" s="2853"/>
    </row>
    <row r="984" spans="1:12" ht="15.75" customHeight="1">
      <c r="A984" s="2852"/>
      <c r="B984" s="2852"/>
      <c r="C984" s="2852"/>
      <c r="D984" s="2852"/>
      <c r="E984" s="2852"/>
      <c r="F984" s="2852"/>
      <c r="G984" s="2852"/>
      <c r="H984" s="2852"/>
      <c r="I984" s="2853"/>
      <c r="J984" s="2853"/>
      <c r="K984" s="2853"/>
      <c r="L984" s="2853"/>
    </row>
    <row r="985" spans="1:12" ht="15.75" customHeight="1">
      <c r="A985" s="2852"/>
      <c r="B985" s="2852"/>
      <c r="C985" s="2852"/>
      <c r="D985" s="2852"/>
      <c r="E985" s="2852"/>
      <c r="F985" s="2852"/>
      <c r="G985" s="2852"/>
      <c r="H985" s="2852"/>
      <c r="I985" s="2853"/>
      <c r="J985" s="2853"/>
      <c r="K985" s="2853"/>
      <c r="L985" s="2853"/>
    </row>
    <row r="986" spans="1:12" ht="15.75" customHeight="1">
      <c r="A986" s="2852"/>
      <c r="B986" s="2852"/>
      <c r="C986" s="2852"/>
      <c r="D986" s="2852"/>
      <c r="E986" s="2852"/>
      <c r="F986" s="2852"/>
      <c r="G986" s="2852"/>
      <c r="H986" s="2852"/>
      <c r="I986" s="2853"/>
      <c r="J986" s="2853"/>
      <c r="K986" s="2853"/>
      <c r="L986" s="2853"/>
    </row>
    <row r="987" spans="1:12" ht="15.75" customHeight="1">
      <c r="A987" s="2852"/>
      <c r="B987" s="2852"/>
      <c r="C987" s="2852"/>
      <c r="D987" s="2852"/>
      <c r="E987" s="2852"/>
      <c r="F987" s="2852"/>
      <c r="G987" s="2852"/>
      <c r="H987" s="2852"/>
      <c r="I987" s="2853"/>
      <c r="J987" s="2853"/>
      <c r="K987" s="2853"/>
      <c r="L987" s="2853"/>
    </row>
    <row r="988" spans="1:12" ht="15.75" customHeight="1">
      <c r="A988" s="2852"/>
      <c r="B988" s="2852"/>
      <c r="C988" s="2852"/>
      <c r="D988" s="2852"/>
      <c r="E988" s="2852"/>
      <c r="F988" s="2852"/>
      <c r="G988" s="2852"/>
      <c r="H988" s="2852"/>
      <c r="I988" s="2853"/>
      <c r="J988" s="2853"/>
      <c r="K988" s="2853"/>
      <c r="L988" s="2853"/>
    </row>
    <row r="989" spans="1:12" ht="15.75" customHeight="1">
      <c r="A989" s="2852"/>
      <c r="B989" s="2852"/>
      <c r="C989" s="2852"/>
      <c r="D989" s="2852"/>
      <c r="E989" s="2852"/>
      <c r="F989" s="2852"/>
      <c r="G989" s="2852"/>
      <c r="H989" s="2852"/>
      <c r="I989" s="2853"/>
      <c r="J989" s="2853"/>
      <c r="K989" s="2853"/>
      <c r="L989" s="2853"/>
    </row>
    <row r="990" spans="1:12" ht="15.75" customHeight="1">
      <c r="A990" s="2852"/>
      <c r="B990" s="2852"/>
      <c r="C990" s="2852"/>
      <c r="D990" s="2852"/>
      <c r="E990" s="2852"/>
      <c r="F990" s="2852"/>
      <c r="G990" s="2852"/>
      <c r="H990" s="2852"/>
      <c r="I990" s="2853"/>
      <c r="J990" s="2853"/>
      <c r="K990" s="2853"/>
      <c r="L990" s="2853"/>
    </row>
    <row r="991" spans="1:12" ht="15.75" customHeight="1">
      <c r="A991" s="2852"/>
      <c r="B991" s="2852"/>
      <c r="C991" s="2852"/>
      <c r="D991" s="2852"/>
      <c r="E991" s="2852"/>
      <c r="F991" s="2852"/>
      <c r="G991" s="2852"/>
      <c r="H991" s="2852"/>
      <c r="I991" s="2853"/>
      <c r="J991" s="2853"/>
      <c r="K991" s="2853"/>
      <c r="L991" s="2853"/>
    </row>
    <row r="992" spans="1:12" ht="15.75" customHeight="1">
      <c r="A992" s="2852"/>
      <c r="B992" s="2852"/>
      <c r="C992" s="2852"/>
      <c r="D992" s="2852"/>
      <c r="E992" s="2852"/>
      <c r="F992" s="2852"/>
      <c r="G992" s="2852"/>
      <c r="H992" s="2852"/>
      <c r="I992" s="2853"/>
      <c r="J992" s="2853"/>
      <c r="K992" s="2853"/>
      <c r="L992" s="2853"/>
    </row>
    <row r="993" spans="1:12" ht="15.75" customHeight="1">
      <c r="A993" s="2852"/>
      <c r="B993" s="2852"/>
      <c r="C993" s="2852"/>
      <c r="D993" s="2852"/>
      <c r="E993" s="2852"/>
      <c r="F993" s="2852"/>
      <c r="G993" s="2852"/>
      <c r="H993" s="2852"/>
      <c r="I993" s="2853"/>
      <c r="J993" s="2853"/>
      <c r="K993" s="2853"/>
      <c r="L993" s="2853"/>
    </row>
    <row r="994" spans="1:12" ht="15.75" customHeight="1">
      <c r="A994" s="2852"/>
      <c r="B994" s="2852"/>
      <c r="C994" s="2852"/>
      <c r="D994" s="2852"/>
      <c r="E994" s="2852"/>
      <c r="F994" s="2852"/>
      <c r="G994" s="2852"/>
      <c r="H994" s="2852"/>
      <c r="I994" s="2853"/>
      <c r="J994" s="2853"/>
      <c r="K994" s="2853"/>
      <c r="L994" s="2853"/>
    </row>
    <row r="995" spans="1:12" ht="15.75" customHeight="1">
      <c r="A995" s="2852"/>
      <c r="B995" s="2852"/>
      <c r="C995" s="2852"/>
      <c r="D995" s="2852"/>
      <c r="E995" s="2852"/>
      <c r="F995" s="2852"/>
      <c r="G995" s="2852"/>
      <c r="H995" s="2852"/>
      <c r="I995" s="2853"/>
      <c r="J995" s="2853"/>
      <c r="K995" s="2853"/>
      <c r="L995" s="2853"/>
    </row>
    <row r="996" spans="1:12" ht="15.75" customHeight="1">
      <c r="A996" s="2852"/>
      <c r="B996" s="2852"/>
      <c r="C996" s="2852"/>
      <c r="D996" s="2852"/>
      <c r="E996" s="2852"/>
      <c r="F996" s="2852"/>
      <c r="G996" s="2852"/>
      <c r="H996" s="2852"/>
      <c r="I996" s="2853"/>
      <c r="J996" s="2853"/>
      <c r="K996" s="2853"/>
      <c r="L996" s="2853"/>
    </row>
    <row r="997" spans="1:12" ht="15.75" customHeight="1">
      <c r="A997" s="2852"/>
      <c r="B997" s="2852"/>
      <c r="C997" s="2852"/>
      <c r="D997" s="2852"/>
      <c r="E997" s="2852"/>
      <c r="F997" s="2852"/>
      <c r="G997" s="2852"/>
      <c r="H997" s="2852"/>
      <c r="I997" s="2853"/>
      <c r="J997" s="2853"/>
      <c r="K997" s="2853"/>
      <c r="L997" s="2853"/>
    </row>
    <row r="998" spans="1:12" ht="15.75" customHeight="1">
      <c r="A998" s="2852"/>
      <c r="B998" s="2852"/>
      <c r="C998" s="2852"/>
      <c r="D998" s="2852"/>
      <c r="E998" s="2852"/>
      <c r="F998" s="2852"/>
      <c r="G998" s="2852"/>
      <c r="H998" s="2852"/>
      <c r="I998" s="2853"/>
      <c r="J998" s="2853"/>
      <c r="K998" s="2853"/>
      <c r="L998" s="2853"/>
    </row>
    <row r="999" spans="1:12" ht="15.75" customHeight="1">
      <c r="A999" s="2852"/>
      <c r="B999" s="2852"/>
      <c r="C999" s="2852"/>
      <c r="D999" s="2852"/>
      <c r="E999" s="2852"/>
      <c r="F999" s="2852"/>
      <c r="G999" s="2852"/>
      <c r="H999" s="2852"/>
      <c r="I999" s="2853"/>
      <c r="J999" s="2853"/>
      <c r="K999" s="2853"/>
      <c r="L999" s="2853"/>
    </row>
    <row r="1000" spans="1:12" ht="15.75" customHeight="1">
      <c r="A1000" s="2852"/>
      <c r="B1000" s="2852"/>
      <c r="C1000" s="2852"/>
      <c r="D1000" s="2852"/>
      <c r="E1000" s="2852"/>
      <c r="F1000" s="2852"/>
      <c r="G1000" s="2852"/>
      <c r="H1000" s="2852"/>
      <c r="I1000" s="2853"/>
      <c r="J1000" s="2853"/>
      <c r="K1000" s="2853"/>
      <c r="L1000" s="2853"/>
    </row>
    <row r="1001" spans="1:12" ht="15.75" customHeight="1">
      <c r="A1001" s="2852"/>
      <c r="B1001" s="2852"/>
      <c r="C1001" s="2852"/>
      <c r="D1001" s="2852"/>
      <c r="E1001" s="2852"/>
      <c r="F1001" s="2852"/>
      <c r="G1001" s="2852"/>
      <c r="H1001" s="2852"/>
      <c r="I1001" s="2853"/>
      <c r="J1001" s="2853"/>
      <c r="K1001" s="2853"/>
      <c r="L1001" s="2853"/>
    </row>
    <row r="1002" spans="1:12" ht="15.75" customHeight="1">
      <c r="A1002" s="2852"/>
      <c r="B1002" s="2852"/>
      <c r="C1002" s="2852"/>
      <c r="D1002" s="2852"/>
      <c r="E1002" s="2852"/>
      <c r="F1002" s="2852"/>
      <c r="G1002" s="2852"/>
      <c r="H1002" s="2852"/>
      <c r="I1002" s="2853"/>
      <c r="J1002" s="2853"/>
      <c r="K1002" s="2853"/>
      <c r="L1002" s="2853"/>
    </row>
    <row r="1003" spans="1:12" ht="15.75" customHeight="1">
      <c r="A1003" s="2852"/>
      <c r="B1003" s="2852"/>
      <c r="C1003" s="2852"/>
      <c r="D1003" s="2852"/>
      <c r="E1003" s="2852"/>
      <c r="F1003" s="2852"/>
      <c r="G1003" s="2852"/>
      <c r="H1003" s="2852"/>
      <c r="I1003" s="2853"/>
      <c r="J1003" s="2853"/>
      <c r="K1003" s="2853"/>
      <c r="L1003" s="2853"/>
    </row>
    <row r="1004" spans="1:12" ht="15.75" customHeight="1">
      <c r="A1004" s="2852"/>
      <c r="B1004" s="2852"/>
      <c r="C1004" s="2852"/>
      <c r="D1004" s="2852"/>
      <c r="E1004" s="2852"/>
      <c r="F1004" s="2852"/>
      <c r="G1004" s="2852"/>
      <c r="H1004" s="2852"/>
      <c r="I1004" s="2853"/>
      <c r="J1004" s="2853"/>
      <c r="K1004" s="2853"/>
      <c r="L1004" s="2853"/>
    </row>
    <row r="1005" spans="1:12" ht="15.75" customHeight="1">
      <c r="A1005" s="2852"/>
      <c r="B1005" s="2852"/>
      <c r="C1005" s="2852"/>
      <c r="D1005" s="2852"/>
      <c r="E1005" s="2852"/>
      <c r="F1005" s="2852"/>
      <c r="G1005" s="2852"/>
      <c r="H1005" s="2852"/>
      <c r="I1005" s="2853"/>
      <c r="J1005" s="2853"/>
      <c r="K1005" s="2853"/>
      <c r="L1005" s="2853"/>
    </row>
    <row r="1006" spans="1:12" ht="15.75" customHeight="1">
      <c r="A1006" s="2852"/>
      <c r="B1006" s="2852"/>
      <c r="C1006" s="2852"/>
      <c r="D1006" s="2852"/>
      <c r="E1006" s="2852"/>
      <c r="F1006" s="2852"/>
      <c r="G1006" s="2852"/>
      <c r="H1006" s="2852"/>
      <c r="I1006" s="2853"/>
      <c r="J1006" s="2853"/>
      <c r="K1006" s="2853"/>
      <c r="L1006" s="2853"/>
    </row>
    <row r="1007" spans="1:12" ht="15.75" customHeight="1">
      <c r="A1007" s="2852"/>
      <c r="B1007" s="2852"/>
      <c r="C1007" s="2852"/>
      <c r="D1007" s="2852"/>
      <c r="E1007" s="2852"/>
      <c r="F1007" s="2852"/>
      <c r="G1007" s="2852"/>
      <c r="H1007" s="2852"/>
      <c r="I1007" s="2853"/>
      <c r="J1007" s="2853"/>
      <c r="K1007" s="2853"/>
      <c r="L1007" s="2853"/>
    </row>
    <row r="1008" spans="1:12" ht="15.75" customHeight="1">
      <c r="A1008" s="2852"/>
      <c r="B1008" s="2852"/>
      <c r="C1008" s="2852"/>
      <c r="D1008" s="2852"/>
      <c r="E1008" s="2852"/>
      <c r="F1008" s="2852"/>
      <c r="G1008" s="2852"/>
      <c r="H1008" s="2852"/>
      <c r="I1008" s="2853"/>
      <c r="J1008" s="2853"/>
      <c r="K1008" s="2853"/>
      <c r="L1008" s="2853"/>
    </row>
    <row r="1009" spans="1:12" ht="15.75" customHeight="1">
      <c r="A1009" s="2852"/>
      <c r="B1009" s="2852"/>
      <c r="C1009" s="2852"/>
      <c r="D1009" s="2852"/>
      <c r="E1009" s="2852"/>
      <c r="F1009" s="2852"/>
      <c r="G1009" s="2852"/>
      <c r="H1009" s="2852"/>
      <c r="I1009" s="2853"/>
      <c r="J1009" s="2853"/>
      <c r="K1009" s="2853"/>
      <c r="L1009" s="2853"/>
    </row>
    <row r="1010" spans="1:12" ht="15.75" customHeight="1">
      <c r="A1010" s="2852"/>
      <c r="B1010" s="2852"/>
      <c r="C1010" s="2852"/>
      <c r="D1010" s="2852"/>
      <c r="E1010" s="2852"/>
      <c r="F1010" s="2852"/>
      <c r="G1010" s="2852"/>
      <c r="H1010" s="2852"/>
      <c r="I1010" s="2853"/>
      <c r="J1010" s="2853"/>
      <c r="K1010" s="2853"/>
      <c r="L1010" s="2853"/>
    </row>
    <row r="1011" spans="1:12" ht="15.75" customHeight="1">
      <c r="A1011" s="2852"/>
      <c r="B1011" s="2852"/>
      <c r="C1011" s="2852"/>
      <c r="D1011" s="2852"/>
      <c r="E1011" s="2852"/>
      <c r="F1011" s="2852"/>
      <c r="G1011" s="2852"/>
      <c r="H1011" s="2852"/>
      <c r="I1011" s="2853"/>
      <c r="J1011" s="2853"/>
      <c r="K1011" s="2853"/>
      <c r="L1011" s="2853"/>
    </row>
    <row r="1012" spans="1:12" ht="15.75" customHeight="1">
      <c r="A1012" s="2852"/>
      <c r="B1012" s="2852"/>
      <c r="C1012" s="2852"/>
      <c r="D1012" s="2852"/>
      <c r="E1012" s="2852"/>
      <c r="F1012" s="2852"/>
      <c r="G1012" s="2852"/>
      <c r="H1012" s="2852"/>
      <c r="I1012" s="2853"/>
      <c r="J1012" s="2853"/>
      <c r="K1012" s="2853"/>
      <c r="L1012" s="2853"/>
    </row>
    <row r="1013" spans="1:12" ht="15.75" customHeight="1">
      <c r="A1013" s="2852"/>
      <c r="B1013" s="2852"/>
      <c r="C1013" s="2852"/>
      <c r="D1013" s="2852"/>
      <c r="E1013" s="2852"/>
      <c r="F1013" s="2852"/>
      <c r="G1013" s="2852"/>
      <c r="H1013" s="2852"/>
      <c r="I1013" s="2853"/>
      <c r="J1013" s="2853"/>
      <c r="K1013" s="2853"/>
      <c r="L1013" s="2853"/>
    </row>
    <row r="1014" spans="1:12" ht="15.75" customHeight="1">
      <c r="A1014" s="2852"/>
      <c r="B1014" s="2852"/>
      <c r="C1014" s="2852"/>
      <c r="D1014" s="2852"/>
      <c r="E1014" s="2852"/>
      <c r="F1014" s="2852"/>
      <c r="G1014" s="2852"/>
      <c r="H1014" s="2852"/>
      <c r="I1014" s="2853"/>
      <c r="J1014" s="2853"/>
      <c r="K1014" s="2853"/>
      <c r="L1014" s="2853"/>
    </row>
    <row r="1015" spans="1:12" ht="15.75" customHeight="1">
      <c r="A1015" s="2852"/>
      <c r="B1015" s="2852"/>
      <c r="C1015" s="2852"/>
      <c r="D1015" s="2852"/>
      <c r="E1015" s="2852"/>
      <c r="F1015" s="2852"/>
      <c r="G1015" s="2852"/>
      <c r="H1015" s="2852"/>
      <c r="I1015" s="2853"/>
      <c r="J1015" s="2853"/>
      <c r="K1015" s="2853"/>
      <c r="L1015" s="2853"/>
    </row>
    <row r="1016" spans="1:12" ht="15.75" customHeight="1">
      <c r="A1016" s="2852"/>
      <c r="B1016" s="2852"/>
      <c r="C1016" s="2852"/>
      <c r="D1016" s="2852"/>
      <c r="E1016" s="2852"/>
      <c r="F1016" s="2852"/>
      <c r="G1016" s="2852"/>
      <c r="H1016" s="2852"/>
      <c r="I1016" s="2853"/>
      <c r="J1016" s="2853"/>
      <c r="K1016" s="2853"/>
      <c r="L1016" s="2853"/>
    </row>
    <row r="1017" spans="1:12" ht="15.75" customHeight="1">
      <c r="A1017" s="2852"/>
      <c r="B1017" s="2852"/>
      <c r="C1017" s="2852"/>
      <c r="D1017" s="2852"/>
      <c r="E1017" s="2852"/>
      <c r="F1017" s="2852"/>
      <c r="G1017" s="2852"/>
      <c r="H1017" s="2852"/>
      <c r="I1017" s="2853"/>
      <c r="J1017" s="2853"/>
      <c r="K1017" s="2853"/>
      <c r="L1017" s="2853"/>
    </row>
    <row r="1018" spans="1:12" ht="15.75" customHeight="1">
      <c r="A1018" s="2852"/>
      <c r="B1018" s="2852"/>
      <c r="C1018" s="2852"/>
      <c r="D1018" s="2852"/>
      <c r="E1018" s="2852"/>
      <c r="F1018" s="2852"/>
      <c r="G1018" s="2852"/>
      <c r="H1018" s="2852"/>
      <c r="I1018" s="2853"/>
      <c r="J1018" s="2853"/>
      <c r="K1018" s="2853"/>
      <c r="L1018" s="2853"/>
    </row>
    <row r="1019" spans="1:12" ht="15.75" customHeight="1">
      <c r="A1019" s="2852"/>
      <c r="B1019" s="2852"/>
      <c r="C1019" s="2852"/>
      <c r="D1019" s="2852"/>
      <c r="E1019" s="2852"/>
      <c r="F1019" s="2852"/>
      <c r="G1019" s="2852"/>
      <c r="H1019" s="2852"/>
      <c r="I1019" s="2853"/>
      <c r="J1019" s="2853"/>
      <c r="K1019" s="2853"/>
      <c r="L1019" s="2853"/>
    </row>
    <row r="1020" spans="1:12" ht="15.75" customHeight="1">
      <c r="A1020" s="2852"/>
      <c r="B1020" s="2852"/>
      <c r="C1020" s="2852"/>
      <c r="D1020" s="2852"/>
      <c r="E1020" s="2852"/>
      <c r="F1020" s="2852"/>
      <c r="G1020" s="2852"/>
      <c r="H1020" s="2852"/>
      <c r="I1020" s="2853"/>
      <c r="J1020" s="2853"/>
      <c r="K1020" s="2853"/>
      <c r="L1020" s="2853"/>
    </row>
    <row r="1021" spans="1:12" ht="15" customHeight="1">
      <c r="B1021" s="2852"/>
      <c r="C1021" s="2852"/>
      <c r="D1021" s="2852"/>
      <c r="E1021" s="2852"/>
      <c r="F1021" s="2852"/>
      <c r="G1021" s="2852"/>
      <c r="H1021" s="2852"/>
    </row>
    <row r="1022" spans="1:12" ht="15" customHeight="1">
      <c r="C1022" s="2852"/>
      <c r="D1022" s="2852"/>
      <c r="E1022" s="2852"/>
      <c r="F1022" s="2852"/>
      <c r="G1022" s="2852"/>
      <c r="H1022" s="2852"/>
    </row>
  </sheetData>
  <mergeCells count="16">
    <mergeCell ref="B78:B89"/>
    <mergeCell ref="B90:B91"/>
    <mergeCell ref="B6:B17"/>
    <mergeCell ref="B18:B29"/>
    <mergeCell ref="B1:H1"/>
    <mergeCell ref="B2:H2"/>
    <mergeCell ref="B3:H3"/>
    <mergeCell ref="B4:B5"/>
    <mergeCell ref="C4:C5"/>
    <mergeCell ref="D4:E4"/>
    <mergeCell ref="F4:G4"/>
    <mergeCell ref="H4:H5"/>
    <mergeCell ref="B66:B77"/>
    <mergeCell ref="B30:B41"/>
    <mergeCell ref="B42:B53"/>
    <mergeCell ref="B54:B64"/>
  </mergeCells>
  <printOptions horizontalCentered="1"/>
  <pageMargins left="0" right="0" top="0.28000000000000003" bottom="0.26" header="0" footer="0"/>
  <pageSetup paperSize="9" scale="67"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6"/>
  <sheetViews>
    <sheetView showGridLines="0" workbookViewId="0">
      <pane xSplit="3" ySplit="5" topLeftCell="D83" activePane="bottomRight" state="frozen"/>
      <selection sqref="A1:P91"/>
      <selection pane="topRight" sqref="A1:P91"/>
      <selection pane="bottomLeft" sqref="A1:P91"/>
      <selection pane="bottomRight" activeCell="K103" sqref="K103"/>
    </sheetView>
  </sheetViews>
  <sheetFormatPr defaultColWidth="9.109375" defaultRowHeight="15" customHeight="1"/>
  <cols>
    <col min="1" max="1" width="4" style="2780" customWidth="1"/>
    <col min="2" max="2" width="10.6640625" style="2780" customWidth="1"/>
    <col min="3" max="3" width="14.88671875" style="2780" customWidth="1"/>
    <col min="4" max="4" width="21.88671875" style="2780" customWidth="1"/>
    <col min="5" max="5" width="23.44140625" style="2780" customWidth="1"/>
    <col min="6" max="6" width="16.44140625" style="2780" customWidth="1"/>
    <col min="7" max="7" width="21" style="2780" customWidth="1"/>
    <col min="8" max="8" width="5.109375" style="2780" customWidth="1"/>
    <col min="9" max="19" width="10.44140625" style="2780" customWidth="1"/>
    <col min="20" max="16384" width="9.109375" style="2780"/>
  </cols>
  <sheetData>
    <row r="1" spans="1:19" ht="18">
      <c r="A1" s="2852"/>
      <c r="B1" s="3712" t="s">
        <v>2028</v>
      </c>
      <c r="C1" s="3713"/>
      <c r="D1" s="3713"/>
      <c r="E1" s="3713"/>
      <c r="F1" s="3713"/>
      <c r="G1" s="3713"/>
      <c r="H1" s="2989"/>
      <c r="I1" s="2852"/>
      <c r="J1" s="2852"/>
      <c r="K1" s="2852"/>
      <c r="L1" s="2852"/>
      <c r="M1" s="2852"/>
      <c r="N1" s="2852"/>
      <c r="O1" s="2852"/>
      <c r="P1" s="2852"/>
      <c r="Q1" s="2852"/>
      <c r="R1" s="2852"/>
      <c r="S1" s="2852"/>
    </row>
    <row r="2" spans="1:19" ht="15.6">
      <c r="A2" s="2852"/>
      <c r="B2" s="3712" t="s">
        <v>2027</v>
      </c>
      <c r="C2" s="3712"/>
      <c r="D2" s="3712"/>
      <c r="E2" s="3712"/>
      <c r="F2" s="3712"/>
      <c r="G2" s="3712"/>
      <c r="I2" s="2852"/>
      <c r="J2" s="2852"/>
      <c r="K2" s="2852"/>
      <c r="L2" s="2852"/>
      <c r="M2" s="2852"/>
      <c r="N2" s="2852"/>
      <c r="O2" s="2852"/>
      <c r="P2" s="2852"/>
      <c r="Q2" s="2852"/>
      <c r="R2" s="2852"/>
      <c r="S2" s="2852"/>
    </row>
    <row r="3" spans="1:19" ht="16.2" thickBot="1">
      <c r="A3" s="2852"/>
      <c r="B3" s="3714"/>
      <c r="C3" s="3715"/>
      <c r="D3" s="3715"/>
      <c r="E3" s="3715"/>
      <c r="F3" s="3715"/>
      <c r="G3" s="3715"/>
      <c r="H3" s="2944"/>
      <c r="I3" s="2852"/>
      <c r="J3" s="2852"/>
      <c r="K3" s="2852"/>
      <c r="L3" s="2852"/>
      <c r="M3" s="2852"/>
      <c r="N3" s="2852"/>
      <c r="O3" s="2852"/>
      <c r="P3" s="2852"/>
      <c r="Q3" s="2852"/>
      <c r="R3" s="2852"/>
      <c r="S3" s="2852"/>
    </row>
    <row r="4" spans="1:19" ht="27.75" customHeight="1" thickTop="1">
      <c r="A4" s="2852"/>
      <c r="B4" s="3733" t="s">
        <v>320</v>
      </c>
      <c r="C4" s="3734" t="s">
        <v>140</v>
      </c>
      <c r="D4" s="3734" t="s">
        <v>2026</v>
      </c>
      <c r="E4" s="3734" t="s">
        <v>2025</v>
      </c>
      <c r="F4" s="3735" t="s">
        <v>2024</v>
      </c>
      <c r="G4" s="3736"/>
      <c r="H4" s="2944"/>
      <c r="I4" s="2852"/>
      <c r="J4" s="2852"/>
      <c r="K4" s="2852"/>
      <c r="L4" s="2852"/>
      <c r="M4" s="2852"/>
      <c r="N4" s="2852"/>
      <c r="O4" s="2852"/>
      <c r="P4" s="2852"/>
      <c r="Q4" s="2852"/>
      <c r="R4" s="2852"/>
      <c r="S4" s="2852"/>
    </row>
    <row r="5" spans="1:19" ht="36" customHeight="1">
      <c r="A5" s="2831"/>
      <c r="B5" s="3702"/>
      <c r="C5" s="3707"/>
      <c r="D5" s="3707"/>
      <c r="E5" s="3707"/>
      <c r="F5" s="2988" t="s">
        <v>1947</v>
      </c>
      <c r="G5" s="2987" t="s">
        <v>2023</v>
      </c>
      <c r="H5" s="2986"/>
      <c r="I5" s="2831"/>
      <c r="J5" s="2831"/>
      <c r="K5" s="2831"/>
      <c r="L5" s="2831"/>
      <c r="M5" s="2831"/>
      <c r="N5" s="2831"/>
      <c r="O5" s="2831"/>
      <c r="P5" s="2831"/>
      <c r="Q5" s="2831"/>
      <c r="R5" s="2831"/>
      <c r="S5" s="2831"/>
    </row>
    <row r="6" spans="1:19" ht="15.6">
      <c r="A6" s="2852"/>
      <c r="B6" s="3700" t="s">
        <v>68</v>
      </c>
      <c r="C6" s="2820" t="s">
        <v>356</v>
      </c>
      <c r="D6" s="2985" t="s">
        <v>501</v>
      </c>
      <c r="E6" s="2964">
        <v>9763.5593774365916</v>
      </c>
      <c r="F6" s="2985" t="s">
        <v>501</v>
      </c>
      <c r="G6" s="2985" t="s">
        <v>501</v>
      </c>
      <c r="H6" s="2944"/>
      <c r="I6" s="2852"/>
      <c r="J6" s="2970"/>
      <c r="K6" s="2852"/>
      <c r="L6" s="2852"/>
      <c r="M6" s="2852"/>
      <c r="N6" s="2852"/>
      <c r="O6" s="2852"/>
      <c r="P6" s="2852"/>
      <c r="Q6" s="2852"/>
      <c r="R6" s="2852"/>
      <c r="S6" s="2852"/>
    </row>
    <row r="7" spans="1:19" ht="14.4">
      <c r="A7" s="2852"/>
      <c r="B7" s="3701"/>
      <c r="C7" s="2820" t="s">
        <v>355</v>
      </c>
      <c r="D7" s="2964">
        <v>1032.7036000000001</v>
      </c>
      <c r="E7" s="2964">
        <v>9664.9845577912965</v>
      </c>
      <c r="F7" s="2875">
        <v>14.143485966128065</v>
      </c>
      <c r="G7" s="2963">
        <v>12.012749033644187</v>
      </c>
      <c r="H7" s="2944"/>
      <c r="I7" s="2970"/>
      <c r="J7" s="2970"/>
      <c r="K7" s="2852"/>
      <c r="L7" s="2852"/>
      <c r="M7" s="2852"/>
      <c r="N7" s="2852"/>
      <c r="O7" s="2852"/>
      <c r="P7" s="2852"/>
      <c r="Q7" s="2852"/>
      <c r="R7" s="2852"/>
      <c r="S7" s="2852"/>
    </row>
    <row r="8" spans="1:19" ht="14.4">
      <c r="A8" s="2852"/>
      <c r="B8" s="3701"/>
      <c r="C8" s="2820" t="s">
        <v>354</v>
      </c>
      <c r="D8" s="2964">
        <v>1054.6091550086007</v>
      </c>
      <c r="E8" s="2964">
        <v>9903.3632736275795</v>
      </c>
      <c r="F8" s="2875">
        <v>14.626797370480839</v>
      </c>
      <c r="G8" s="2963">
        <v>12.497145980573077</v>
      </c>
      <c r="H8" s="2944"/>
      <c r="I8" s="2970"/>
      <c r="J8" s="2970"/>
      <c r="K8" s="2852"/>
      <c r="L8" s="2852"/>
      <c r="M8" s="2852"/>
      <c r="N8" s="2852"/>
      <c r="O8" s="2852"/>
      <c r="P8" s="2852"/>
      <c r="Q8" s="2852"/>
      <c r="R8" s="2852"/>
      <c r="S8" s="2852"/>
    </row>
    <row r="9" spans="1:19" ht="14.4">
      <c r="A9" s="2852"/>
      <c r="B9" s="3701"/>
      <c r="C9" s="2820" t="s">
        <v>353</v>
      </c>
      <c r="D9" s="2964">
        <v>1061.2766998164675</v>
      </c>
      <c r="E9" s="2964">
        <v>9889.8210774062736</v>
      </c>
      <c r="F9" s="2875">
        <v>14.361168375188411</v>
      </c>
      <c r="G9" s="2963">
        <v>12.38697512211111</v>
      </c>
      <c r="H9" s="2944"/>
      <c r="I9" s="2970"/>
      <c r="J9" s="2970"/>
      <c r="K9" s="2852"/>
      <c r="L9" s="2852"/>
      <c r="M9" s="2852"/>
      <c r="N9" s="2852"/>
      <c r="O9" s="2852"/>
      <c r="P9" s="2852"/>
      <c r="Q9" s="2852"/>
      <c r="R9" s="2852"/>
      <c r="S9" s="2852"/>
    </row>
    <row r="10" spans="1:19" ht="14.4">
      <c r="A10" s="2852"/>
      <c r="B10" s="3701"/>
      <c r="C10" s="2820" t="s">
        <v>352</v>
      </c>
      <c r="D10" s="2964">
        <v>1076.84058511803</v>
      </c>
      <c r="E10" s="2964">
        <v>9998.5198246799446</v>
      </c>
      <c r="F10" s="2875">
        <v>14.332111065389258</v>
      </c>
      <c r="G10" s="2963">
        <v>12.420501464821481</v>
      </c>
      <c r="H10" s="2944"/>
      <c r="I10" s="2970"/>
      <c r="J10" s="2970"/>
      <c r="K10" s="2852"/>
      <c r="L10" s="2852"/>
      <c r="M10" s="2852"/>
      <c r="N10" s="2852"/>
      <c r="O10" s="2852"/>
      <c r="P10" s="2852"/>
      <c r="Q10" s="2852"/>
      <c r="R10" s="2852"/>
      <c r="S10" s="2852"/>
    </row>
    <row r="11" spans="1:19" ht="14.4">
      <c r="A11" s="2852"/>
      <c r="B11" s="3701"/>
      <c r="C11" s="2820" t="s">
        <v>351</v>
      </c>
      <c r="D11" s="2964">
        <v>1088.7819086287927</v>
      </c>
      <c r="E11" s="2964">
        <v>10031.158177895639</v>
      </c>
      <c r="F11" s="2875">
        <v>14.281673017037701</v>
      </c>
      <c r="G11" s="2963">
        <v>12.409031975277177</v>
      </c>
      <c r="H11" s="2944"/>
      <c r="I11" s="2970"/>
      <c r="J11" s="2970"/>
      <c r="K11" s="2852"/>
      <c r="L11" s="2852"/>
      <c r="M11" s="2852"/>
      <c r="N11" s="2852"/>
      <c r="O11" s="2852"/>
      <c r="P11" s="2852"/>
      <c r="Q11" s="2852"/>
      <c r="R11" s="2852"/>
      <c r="S11" s="2852"/>
    </row>
    <row r="12" spans="1:19" ht="14.4">
      <c r="A12" s="2852"/>
      <c r="B12" s="3701"/>
      <c r="C12" s="2820" t="s">
        <v>350</v>
      </c>
      <c r="D12" s="2964">
        <v>1077.3944708432789</v>
      </c>
      <c r="E12" s="2964">
        <v>10104.046430116092</v>
      </c>
      <c r="F12" s="2875">
        <v>13.748597060753244</v>
      </c>
      <c r="G12" s="2963">
        <v>11.959928840616064</v>
      </c>
      <c r="H12" s="2944"/>
      <c r="I12" s="2970"/>
      <c r="J12" s="2970"/>
      <c r="K12" s="2852"/>
      <c r="L12" s="2852"/>
      <c r="M12" s="2852"/>
      <c r="N12" s="2852"/>
      <c r="O12" s="2852"/>
      <c r="P12" s="2852"/>
      <c r="Q12" s="2852"/>
      <c r="R12" s="2852"/>
      <c r="S12" s="2852"/>
    </row>
    <row r="13" spans="1:19" ht="14.4">
      <c r="A13" s="2852"/>
      <c r="B13" s="3701"/>
      <c r="C13" s="2820" t="s">
        <v>349</v>
      </c>
      <c r="D13" s="2964">
        <v>1074.1967418914064</v>
      </c>
      <c r="E13" s="2964">
        <v>10108.898817600513</v>
      </c>
      <c r="F13" s="2875">
        <v>13.852745039839904</v>
      </c>
      <c r="G13" s="2963">
        <v>11.967914170915206</v>
      </c>
      <c r="H13" s="2944"/>
      <c r="I13" s="2970"/>
      <c r="J13" s="2984"/>
      <c r="K13" s="2852"/>
      <c r="L13" s="2852"/>
      <c r="M13" s="2852"/>
      <c r="N13" s="2852"/>
      <c r="O13" s="2852"/>
      <c r="P13" s="2852"/>
      <c r="Q13" s="2852"/>
      <c r="R13" s="2852"/>
      <c r="S13" s="2852"/>
    </row>
    <row r="14" spans="1:19" ht="14.4">
      <c r="A14" s="2852"/>
      <c r="B14" s="3701"/>
      <c r="C14" s="2820" t="s">
        <v>348</v>
      </c>
      <c r="D14" s="2964">
        <v>1057.3004245120676</v>
      </c>
      <c r="E14" s="2964">
        <v>10255.096261028784</v>
      </c>
      <c r="F14" s="2875">
        <v>13.26474347076293</v>
      </c>
      <c r="G14" s="2963">
        <v>11.45285314497314</v>
      </c>
      <c r="H14" s="2944"/>
      <c r="I14" s="2970"/>
      <c r="J14" s="2970"/>
      <c r="K14" s="2852"/>
      <c r="L14" s="2852"/>
      <c r="M14" s="2852"/>
      <c r="N14" s="2852"/>
      <c r="O14" s="2852"/>
      <c r="P14" s="2852"/>
      <c r="Q14" s="2852"/>
      <c r="R14" s="2852"/>
      <c r="S14" s="2852"/>
    </row>
    <row r="15" spans="1:19" ht="14.4">
      <c r="A15" s="2852"/>
      <c r="B15" s="3701"/>
      <c r="C15" s="2820" t="s">
        <v>347</v>
      </c>
      <c r="D15" s="2964">
        <v>1058.2066359244009</v>
      </c>
      <c r="E15" s="2964">
        <v>10312.899677657158</v>
      </c>
      <c r="F15" s="2875">
        <v>13.239001587924598</v>
      </c>
      <c r="G15" s="2963">
        <v>11.436319390604282</v>
      </c>
      <c r="H15" s="2944"/>
      <c r="I15" s="2970"/>
      <c r="J15" s="2970"/>
      <c r="K15" s="2852"/>
      <c r="L15" s="2852"/>
      <c r="M15" s="2852"/>
      <c r="N15" s="2852"/>
      <c r="O15" s="2852"/>
      <c r="P15" s="2852"/>
      <c r="Q15" s="2852"/>
      <c r="R15" s="2852"/>
      <c r="S15" s="2852"/>
    </row>
    <row r="16" spans="1:19" ht="14.4">
      <c r="A16" s="2852"/>
      <c r="B16" s="3701"/>
      <c r="C16" s="2829" t="s">
        <v>346</v>
      </c>
      <c r="D16" s="2983">
        <v>1070.1826878141871</v>
      </c>
      <c r="E16" s="2983">
        <v>10413.376353159359</v>
      </c>
      <c r="F16" s="2916">
        <v>13.27830739612633</v>
      </c>
      <c r="G16" s="2982">
        <v>11.467156360819313</v>
      </c>
      <c r="H16" s="2944"/>
      <c r="I16" s="2970"/>
      <c r="J16" s="2970"/>
      <c r="K16" s="2852"/>
      <c r="L16" s="2852"/>
      <c r="M16" s="2852"/>
      <c r="N16" s="2852"/>
      <c r="O16" s="2852"/>
      <c r="P16" s="2852"/>
      <c r="Q16" s="2852"/>
      <c r="R16" s="2852"/>
      <c r="S16" s="2852"/>
    </row>
    <row r="17" spans="1:19" ht="14.4">
      <c r="A17" s="2852"/>
      <c r="B17" s="3702"/>
      <c r="C17" s="2981" t="s">
        <v>345</v>
      </c>
      <c r="D17" s="2980">
        <v>1079.432117189476</v>
      </c>
      <c r="E17" s="2980">
        <v>10494.187509133541</v>
      </c>
      <c r="F17" s="2911">
        <v>13.2</v>
      </c>
      <c r="G17" s="2979">
        <v>11.4</v>
      </c>
      <c r="H17" s="2944"/>
      <c r="I17" s="2970"/>
      <c r="J17" s="2970"/>
      <c r="K17" s="2852"/>
      <c r="L17" s="2852"/>
      <c r="M17" s="2852"/>
      <c r="N17" s="2852"/>
      <c r="O17" s="2852"/>
      <c r="P17" s="2852"/>
      <c r="Q17" s="2852"/>
      <c r="R17" s="2852"/>
      <c r="S17" s="2852"/>
    </row>
    <row r="18" spans="1:19" ht="14.4">
      <c r="A18" s="2852"/>
      <c r="B18" s="3700" t="s">
        <v>69</v>
      </c>
      <c r="C18" s="2824" t="s">
        <v>356</v>
      </c>
      <c r="D18" s="2964">
        <v>1078.7508409525187</v>
      </c>
      <c r="E18" s="2969">
        <v>10546.004897375295</v>
      </c>
      <c r="F18" s="2888">
        <v>14.2</v>
      </c>
      <c r="G18" s="2968">
        <v>12</v>
      </c>
      <c r="H18" s="2944"/>
      <c r="I18" s="2970"/>
      <c r="J18" s="2984"/>
      <c r="K18" s="2852"/>
      <c r="L18" s="2852"/>
      <c r="M18" s="2852"/>
      <c r="N18" s="2852"/>
      <c r="O18" s="2852"/>
      <c r="P18" s="2852"/>
      <c r="Q18" s="2852"/>
      <c r="R18" s="2852"/>
      <c r="S18" s="2852"/>
    </row>
    <row r="19" spans="1:19" ht="14.4">
      <c r="A19" s="2852"/>
      <c r="B19" s="3701"/>
      <c r="C19" s="2820" t="s">
        <v>355</v>
      </c>
      <c r="D19" s="2964">
        <v>1079.8778102458152</v>
      </c>
      <c r="E19" s="2964">
        <v>10564.251714398506</v>
      </c>
      <c r="F19" s="2875">
        <v>13.334596181842615</v>
      </c>
      <c r="G19" s="2963">
        <v>11.352676329777967</v>
      </c>
      <c r="H19" s="2944"/>
      <c r="I19" s="2970"/>
      <c r="J19" s="2984"/>
      <c r="K19" s="2852"/>
      <c r="L19" s="2852"/>
      <c r="M19" s="2852"/>
      <c r="N19" s="2852"/>
      <c r="O19" s="2852"/>
      <c r="P19" s="2852"/>
      <c r="Q19" s="2852"/>
      <c r="R19" s="2852"/>
      <c r="S19" s="2852"/>
    </row>
    <row r="20" spans="1:19" ht="14.4">
      <c r="A20" s="2852"/>
      <c r="B20" s="3701"/>
      <c r="C20" s="2820" t="s">
        <v>354</v>
      </c>
      <c r="D20" s="2964">
        <v>1099.7265480454967</v>
      </c>
      <c r="E20" s="2964">
        <v>10646.979843600509</v>
      </c>
      <c r="F20" s="2875">
        <v>13.037920404227709</v>
      </c>
      <c r="G20" s="2963">
        <v>11.162192247910131</v>
      </c>
      <c r="H20" s="2944"/>
      <c r="I20" s="2970"/>
      <c r="J20" s="2984"/>
      <c r="K20" s="2852"/>
      <c r="L20" s="2852"/>
      <c r="M20" s="2852"/>
      <c r="N20" s="2852"/>
      <c r="O20" s="2852"/>
      <c r="P20" s="2852"/>
      <c r="Q20" s="2852"/>
      <c r="R20" s="2852"/>
      <c r="S20" s="2852"/>
    </row>
    <row r="21" spans="1:19" ht="15.75" customHeight="1">
      <c r="A21" s="2852"/>
      <c r="B21" s="3701"/>
      <c r="C21" s="2820" t="s">
        <v>353</v>
      </c>
      <c r="D21" s="2964">
        <v>1105.432337855071</v>
      </c>
      <c r="E21" s="2964">
        <v>10625.070529172155</v>
      </c>
      <c r="F21" s="2875">
        <v>13.458728171604431</v>
      </c>
      <c r="G21" s="2963">
        <v>11.569391163611735</v>
      </c>
      <c r="H21" s="2944"/>
      <c r="I21" s="2970"/>
      <c r="J21" s="2984"/>
      <c r="K21" s="2852"/>
      <c r="L21" s="2852"/>
      <c r="M21" s="2852"/>
      <c r="N21" s="2852"/>
      <c r="O21" s="2852"/>
      <c r="P21" s="2852"/>
      <c r="Q21" s="2852"/>
      <c r="R21" s="2852"/>
      <c r="S21" s="2852"/>
    </row>
    <row r="22" spans="1:19" ht="15.75" customHeight="1">
      <c r="A22" s="2852"/>
      <c r="B22" s="3701"/>
      <c r="C22" s="2820" t="s">
        <v>352</v>
      </c>
      <c r="D22" s="2964">
        <v>1089.1498000000001</v>
      </c>
      <c r="E22" s="2964">
        <v>10610.324403312226</v>
      </c>
      <c r="F22" s="2875">
        <v>12.8</v>
      </c>
      <c r="G22" s="2963">
        <v>11</v>
      </c>
      <c r="H22" s="2944"/>
      <c r="I22" s="2970"/>
      <c r="J22" s="2984"/>
      <c r="K22" s="2852"/>
      <c r="L22" s="2852"/>
      <c r="M22" s="2852"/>
      <c r="N22" s="2852"/>
      <c r="O22" s="2852"/>
      <c r="P22" s="2852"/>
      <c r="Q22" s="2852"/>
      <c r="R22" s="2852"/>
      <c r="S22" s="2852"/>
    </row>
    <row r="23" spans="1:19" ht="15.75" customHeight="1">
      <c r="A23" s="2852"/>
      <c r="B23" s="3701"/>
      <c r="C23" s="2820" t="s">
        <v>351</v>
      </c>
      <c r="D23" s="2964">
        <v>1067.3429214396274</v>
      </c>
      <c r="E23" s="2964">
        <v>10513.622157600743</v>
      </c>
      <c r="F23" s="2875">
        <v>12.215660413485642</v>
      </c>
      <c r="G23" s="2963">
        <v>10.55158478904478</v>
      </c>
      <c r="H23" s="2944"/>
      <c r="I23" s="2970"/>
      <c r="J23" s="2970"/>
      <c r="K23" s="2852"/>
      <c r="L23" s="2852"/>
      <c r="M23" s="2852"/>
      <c r="N23" s="2852"/>
      <c r="O23" s="2852"/>
      <c r="P23" s="2852"/>
      <c r="Q23" s="2852"/>
      <c r="R23" s="2852"/>
      <c r="S23" s="2852"/>
    </row>
    <row r="24" spans="1:19" ht="15.75" customHeight="1">
      <c r="A24" s="2852"/>
      <c r="B24" s="3701"/>
      <c r="C24" s="2820" t="s">
        <v>350</v>
      </c>
      <c r="D24" s="2964">
        <v>1049.1986263619674</v>
      </c>
      <c r="E24" s="2964">
        <v>10212.172730795866</v>
      </c>
      <c r="F24" s="2875">
        <v>11.30252070138658</v>
      </c>
      <c r="G24" s="2963">
        <v>9.8245682543574091</v>
      </c>
      <c r="H24" s="2944"/>
      <c r="I24" s="2970"/>
      <c r="J24" s="2970"/>
      <c r="K24" s="2852"/>
      <c r="L24" s="2852"/>
      <c r="M24" s="2852"/>
      <c r="N24" s="2852"/>
      <c r="O24" s="2852"/>
      <c r="P24" s="2852"/>
      <c r="Q24" s="2852"/>
      <c r="R24" s="2852"/>
      <c r="S24" s="2852"/>
    </row>
    <row r="25" spans="1:19" ht="15.75" customHeight="1">
      <c r="A25" s="2852"/>
      <c r="B25" s="3701"/>
      <c r="C25" s="2820" t="s">
        <v>349</v>
      </c>
      <c r="D25" s="2964">
        <v>1049.220651892193</v>
      </c>
      <c r="E25" s="2964">
        <v>10134.460078162785</v>
      </c>
      <c r="F25" s="2875">
        <v>11.115454204461409</v>
      </c>
      <c r="G25" s="2963">
        <v>9.7013208856968269</v>
      </c>
      <c r="H25" s="2944"/>
      <c r="I25" s="2970"/>
      <c r="J25" s="2970"/>
      <c r="K25" s="2852"/>
      <c r="L25" s="2852"/>
      <c r="M25" s="2852"/>
      <c r="N25" s="2852"/>
      <c r="O25" s="2852"/>
      <c r="P25" s="2852"/>
      <c r="Q25" s="2852"/>
      <c r="R25" s="2852"/>
      <c r="S25" s="2852"/>
    </row>
    <row r="26" spans="1:19" ht="15.75" customHeight="1">
      <c r="A26" s="2852"/>
      <c r="B26" s="3701"/>
      <c r="C26" s="2820" t="s">
        <v>348</v>
      </c>
      <c r="D26" s="2964">
        <v>1064.3745758102878</v>
      </c>
      <c r="E26" s="2964">
        <v>10222.575641666232</v>
      </c>
      <c r="F26" s="2875">
        <v>11.100108206847052</v>
      </c>
      <c r="G26" s="2963">
        <v>9.6625142183875514</v>
      </c>
      <c r="H26" s="2944"/>
      <c r="I26" s="2970"/>
      <c r="J26" s="2970"/>
      <c r="K26" s="2852"/>
      <c r="L26" s="2852"/>
      <c r="M26" s="2852"/>
      <c r="N26" s="2852"/>
      <c r="O26" s="2852"/>
      <c r="P26" s="2852"/>
      <c r="Q26" s="2852"/>
      <c r="R26" s="2852"/>
      <c r="S26" s="2852"/>
    </row>
    <row r="27" spans="1:19" ht="15.75" customHeight="1">
      <c r="A27" s="2852"/>
      <c r="B27" s="3701"/>
      <c r="C27" s="2820" t="s">
        <v>347</v>
      </c>
      <c r="D27" s="2964">
        <v>1072.8500734180386</v>
      </c>
      <c r="E27" s="2964">
        <v>9986.5035224614967</v>
      </c>
      <c r="F27" s="2875">
        <v>11.035974005960451</v>
      </c>
      <c r="G27" s="2963">
        <v>9.625829264152248</v>
      </c>
      <c r="H27" s="2944"/>
      <c r="I27" s="2970"/>
      <c r="J27" s="2970"/>
      <c r="K27" s="2852"/>
      <c r="L27" s="2852"/>
      <c r="M27" s="2852"/>
      <c r="N27" s="2852"/>
      <c r="O27" s="2852"/>
      <c r="P27" s="2852"/>
      <c r="Q27" s="2852"/>
      <c r="R27" s="2852"/>
      <c r="S27" s="2852"/>
    </row>
    <row r="28" spans="1:19" ht="15.75" customHeight="1">
      <c r="A28" s="2852"/>
      <c r="B28" s="3701"/>
      <c r="C28" s="2829" t="s">
        <v>346</v>
      </c>
      <c r="D28" s="2983">
        <v>1094.0037480703663</v>
      </c>
      <c r="E28" s="2983">
        <v>10135.295053459016</v>
      </c>
      <c r="F28" s="2916">
        <v>11.0133049939905</v>
      </c>
      <c r="G28" s="2982">
        <v>9.6154429115388087</v>
      </c>
      <c r="H28" s="2944"/>
      <c r="I28" s="2970"/>
      <c r="J28" s="2970"/>
      <c r="K28" s="2852"/>
      <c r="L28" s="2852"/>
      <c r="M28" s="2852"/>
      <c r="N28" s="2852"/>
      <c r="O28" s="2852"/>
      <c r="P28" s="2852"/>
      <c r="Q28" s="2852"/>
      <c r="R28" s="2852"/>
      <c r="S28" s="2852"/>
    </row>
    <row r="29" spans="1:19" ht="15.75" customHeight="1">
      <c r="A29" s="2852"/>
      <c r="B29" s="3702"/>
      <c r="C29" s="2981" t="s">
        <v>345</v>
      </c>
      <c r="D29" s="2980">
        <v>1102.5852126730799</v>
      </c>
      <c r="E29" s="2980">
        <v>10084.005969206877</v>
      </c>
      <c r="F29" s="2911">
        <v>10.775553575854007</v>
      </c>
      <c r="G29" s="2979">
        <v>9.4286355002656421</v>
      </c>
      <c r="H29" s="2944"/>
      <c r="I29" s="2970"/>
      <c r="J29" s="2970"/>
      <c r="K29" s="2852"/>
      <c r="L29" s="2852"/>
      <c r="M29" s="2852"/>
      <c r="N29" s="2852"/>
      <c r="O29" s="2852"/>
      <c r="P29" s="2852"/>
      <c r="Q29" s="2852"/>
      <c r="R29" s="2852"/>
      <c r="S29" s="2852"/>
    </row>
    <row r="30" spans="1:19" ht="15.75" customHeight="1">
      <c r="A30" s="2852"/>
      <c r="B30" s="3700" t="s">
        <v>70</v>
      </c>
      <c r="C30" s="2824" t="s">
        <v>356</v>
      </c>
      <c r="D30" s="2969">
        <v>1092.8721606509157</v>
      </c>
      <c r="E30" s="2969">
        <v>9798.0290537109158</v>
      </c>
      <c r="F30" s="2888">
        <v>9.2265597339849439</v>
      </c>
      <c r="G30" s="2968">
        <v>8.0035046756108095</v>
      </c>
      <c r="H30" s="2944"/>
      <c r="I30" s="2970"/>
      <c r="J30" s="2970"/>
      <c r="K30" s="2852"/>
      <c r="L30" s="2852"/>
      <c r="M30" s="2852"/>
      <c r="N30" s="2852"/>
      <c r="O30" s="2852"/>
      <c r="P30" s="2852"/>
      <c r="Q30" s="2852"/>
      <c r="R30" s="2852"/>
      <c r="S30" s="2852"/>
    </row>
    <row r="31" spans="1:19" ht="15.75" customHeight="1">
      <c r="A31" s="2852"/>
      <c r="B31" s="3701"/>
      <c r="C31" s="2820" t="s">
        <v>355</v>
      </c>
      <c r="D31" s="2964">
        <v>1117.4587574488337</v>
      </c>
      <c r="E31" s="2964">
        <v>9745.8464804538107</v>
      </c>
      <c r="F31" s="2875">
        <v>9.7349449722170007</v>
      </c>
      <c r="G31" s="2963">
        <v>8.3423385946043727</v>
      </c>
      <c r="H31" s="2944"/>
      <c r="I31" s="2970"/>
      <c r="J31" s="2970"/>
      <c r="K31" s="2852"/>
      <c r="L31" s="2852"/>
      <c r="M31" s="2852"/>
      <c r="N31" s="2852"/>
      <c r="O31" s="2852"/>
      <c r="P31" s="2852"/>
      <c r="Q31" s="2852"/>
      <c r="R31" s="2852"/>
      <c r="S31" s="2852"/>
    </row>
    <row r="32" spans="1:19" ht="15.75" customHeight="1">
      <c r="A32" s="2852"/>
      <c r="B32" s="3701"/>
      <c r="C32" s="2820" t="s">
        <v>354</v>
      </c>
      <c r="D32" s="2964">
        <v>1120.9191561417736</v>
      </c>
      <c r="E32" s="2964">
        <v>9560.8655697865361</v>
      </c>
      <c r="F32" s="2875">
        <v>9.1951401653858813</v>
      </c>
      <c r="G32" s="2963">
        <v>7.8809671776704358</v>
      </c>
      <c r="H32" s="2944"/>
      <c r="I32" s="2970"/>
      <c r="J32" s="2970"/>
      <c r="K32" s="2852"/>
      <c r="L32" s="2852"/>
      <c r="M32" s="2852"/>
      <c r="N32" s="2852"/>
      <c r="O32" s="2852"/>
      <c r="P32" s="2852"/>
      <c r="Q32" s="2852"/>
      <c r="R32" s="2852"/>
      <c r="S32" s="2852"/>
    </row>
    <row r="33" spans="1:19" ht="15.75" customHeight="1">
      <c r="A33" s="2852"/>
      <c r="B33" s="3701"/>
      <c r="C33" s="2820" t="s">
        <v>353</v>
      </c>
      <c r="D33" s="2964">
        <v>1082.7596524957348</v>
      </c>
      <c r="E33" s="2964">
        <v>9425.1362508333477</v>
      </c>
      <c r="F33" s="2875">
        <v>9.152660991802378</v>
      </c>
      <c r="G33" s="2963">
        <v>7.8994564006431318</v>
      </c>
      <c r="H33" s="2944"/>
      <c r="I33" s="2970"/>
      <c r="J33" s="2984"/>
      <c r="K33" s="2852"/>
      <c r="L33" s="2852"/>
      <c r="M33" s="2852"/>
      <c r="N33" s="2852"/>
      <c r="O33" s="2852"/>
      <c r="P33" s="2852"/>
      <c r="Q33" s="2852"/>
      <c r="R33" s="2852"/>
      <c r="S33" s="2852"/>
    </row>
    <row r="34" spans="1:19" ht="15.75" customHeight="1">
      <c r="A34" s="2852"/>
      <c r="B34" s="3701"/>
      <c r="C34" s="2820" t="s">
        <v>352</v>
      </c>
      <c r="D34" s="2964">
        <v>1065.8025028684408</v>
      </c>
      <c r="E34" s="2964">
        <v>9288.8487014118873</v>
      </c>
      <c r="F34" s="2875">
        <v>8.9651063442525523</v>
      </c>
      <c r="G34" s="2963">
        <v>7.7942756516003575</v>
      </c>
      <c r="H34" s="2944"/>
      <c r="I34" s="2970"/>
      <c r="J34" s="2970"/>
      <c r="K34" s="2852"/>
      <c r="L34" s="2852"/>
      <c r="M34" s="2852"/>
      <c r="N34" s="2852"/>
      <c r="O34" s="2852"/>
      <c r="P34" s="2852"/>
      <c r="Q34" s="2852"/>
      <c r="R34" s="2852"/>
      <c r="S34" s="2852"/>
    </row>
    <row r="35" spans="1:19" ht="15.75" customHeight="1">
      <c r="A35" s="2852"/>
      <c r="B35" s="3701"/>
      <c r="C35" s="2820" t="s">
        <v>351</v>
      </c>
      <c r="D35" s="2964">
        <v>1058.2013853280353</v>
      </c>
      <c r="E35" s="2964">
        <v>9407.9070530586359</v>
      </c>
      <c r="F35" s="2875">
        <v>8.9437045611512431</v>
      </c>
      <c r="G35" s="2963">
        <v>7.7968311347844921</v>
      </c>
      <c r="H35" s="2944"/>
      <c r="I35" s="2970"/>
      <c r="J35" s="2970"/>
      <c r="K35" s="2852"/>
      <c r="L35" s="2852"/>
      <c r="M35" s="2852"/>
      <c r="N35" s="2852"/>
      <c r="O35" s="2852"/>
      <c r="P35" s="2852"/>
      <c r="Q35" s="2852"/>
      <c r="R35" s="2852"/>
      <c r="S35" s="2852"/>
    </row>
    <row r="36" spans="1:19" ht="15.75" customHeight="1">
      <c r="A36" s="2852"/>
      <c r="B36" s="3701"/>
      <c r="C36" s="2820" t="s">
        <v>350</v>
      </c>
      <c r="D36" s="2964">
        <v>1078.3585542621715</v>
      </c>
      <c r="E36" s="2964">
        <v>9494.2644326657119</v>
      </c>
      <c r="F36" s="2875">
        <v>9.1750494182900422</v>
      </c>
      <c r="G36" s="2963">
        <v>8.0197872206229928</v>
      </c>
      <c r="H36" s="2944"/>
      <c r="I36" s="2970"/>
      <c r="J36" s="2970"/>
      <c r="K36" s="2852"/>
      <c r="L36" s="2852"/>
      <c r="M36" s="2852"/>
      <c r="N36" s="2852"/>
      <c r="O36" s="2852"/>
      <c r="P36" s="2852"/>
      <c r="Q36" s="2852"/>
      <c r="R36" s="2852"/>
      <c r="S36" s="2852"/>
    </row>
    <row r="37" spans="1:19" ht="15.75" customHeight="1">
      <c r="A37" s="2852"/>
      <c r="B37" s="3701"/>
      <c r="C37" s="2820" t="s">
        <v>349</v>
      </c>
      <c r="D37" s="2964">
        <v>1061.710350558863</v>
      </c>
      <c r="E37" s="2964">
        <v>9568.4061874446943</v>
      </c>
      <c r="F37" s="2875">
        <v>9.099310052343565</v>
      </c>
      <c r="G37" s="2963">
        <v>7.9353185125433319</v>
      </c>
      <c r="H37" s="2944"/>
      <c r="I37" s="2970"/>
      <c r="J37" s="2970"/>
      <c r="K37" s="2852"/>
      <c r="L37" s="2852"/>
      <c r="M37" s="2852"/>
      <c r="N37" s="2852"/>
      <c r="O37" s="2852"/>
      <c r="P37" s="2852"/>
      <c r="Q37" s="2852"/>
      <c r="R37" s="2852"/>
      <c r="S37" s="2852"/>
    </row>
    <row r="38" spans="1:19" ht="15.75" customHeight="1">
      <c r="A38" s="2852"/>
      <c r="B38" s="3701"/>
      <c r="C38" s="2820" t="s">
        <v>348</v>
      </c>
      <c r="D38" s="2964">
        <v>1050.8542049559001</v>
      </c>
      <c r="E38" s="2964">
        <v>9522.919845545086</v>
      </c>
      <c r="F38" s="2875">
        <v>9.0399558417662647</v>
      </c>
      <c r="G38" s="2963">
        <v>7.9044747619486451</v>
      </c>
      <c r="H38" s="2944"/>
      <c r="I38" s="2970"/>
      <c r="J38" s="2970"/>
      <c r="K38" s="2852"/>
      <c r="L38" s="2852"/>
      <c r="M38" s="2852"/>
      <c r="N38" s="2852"/>
      <c r="O38" s="2852"/>
      <c r="P38" s="2852"/>
      <c r="Q38" s="2852"/>
      <c r="R38" s="2852"/>
      <c r="S38" s="2852"/>
    </row>
    <row r="39" spans="1:19" ht="15.75" customHeight="1">
      <c r="A39" s="2852"/>
      <c r="B39" s="3701"/>
      <c r="C39" s="2820" t="s">
        <v>347</v>
      </c>
      <c r="D39" s="2964">
        <v>1060.6960553269951</v>
      </c>
      <c r="E39" s="2964">
        <v>9423.3835761104747</v>
      </c>
      <c r="F39" s="2875">
        <v>9.1182381837417523</v>
      </c>
      <c r="G39" s="2963">
        <v>7.9889782725426164</v>
      </c>
      <c r="H39" s="2944"/>
      <c r="I39" s="2970"/>
      <c r="J39" s="2970"/>
      <c r="K39" s="2852"/>
      <c r="L39" s="2852"/>
      <c r="M39" s="2852"/>
      <c r="N39" s="2852"/>
      <c r="O39" s="2852"/>
      <c r="P39" s="2852"/>
      <c r="Q39" s="2852"/>
      <c r="R39" s="2852"/>
      <c r="S39" s="2852"/>
    </row>
    <row r="40" spans="1:19" ht="15.75" customHeight="1">
      <c r="A40" s="2852"/>
      <c r="B40" s="3701"/>
      <c r="C40" s="2829" t="s">
        <v>346</v>
      </c>
      <c r="D40" s="2983">
        <v>1030.8802569614227</v>
      </c>
      <c r="E40" s="2983">
        <v>9254.6930331396234</v>
      </c>
      <c r="F40" s="2916">
        <v>8.835400017621156</v>
      </c>
      <c r="G40" s="2982">
        <v>7.7432530593025843</v>
      </c>
      <c r="H40" s="2944"/>
      <c r="I40" s="2970"/>
      <c r="J40" s="2970"/>
      <c r="K40" s="2852"/>
      <c r="L40" s="2852"/>
      <c r="M40" s="2852"/>
      <c r="N40" s="2852"/>
      <c r="O40" s="2852"/>
      <c r="P40" s="2852"/>
      <c r="Q40" s="2852"/>
      <c r="R40" s="2852"/>
      <c r="S40" s="2852"/>
    </row>
    <row r="41" spans="1:19" ht="15.75" customHeight="1">
      <c r="A41" s="2852"/>
      <c r="B41" s="3702"/>
      <c r="C41" s="2981" t="s">
        <v>345</v>
      </c>
      <c r="D41" s="2980">
        <v>1038.9188615432033</v>
      </c>
      <c r="E41" s="2980">
        <v>9499.9895898244631</v>
      </c>
      <c r="F41" s="2911">
        <v>8.9221940367481984</v>
      </c>
      <c r="G41" s="2979">
        <v>7.7904322162395214</v>
      </c>
      <c r="H41" s="2944"/>
      <c r="I41" s="2970"/>
      <c r="J41" s="2970"/>
      <c r="K41" s="2852"/>
      <c r="L41" s="2852"/>
      <c r="M41" s="2852"/>
      <c r="N41" s="2852"/>
      <c r="O41" s="2852"/>
      <c r="P41" s="2852"/>
      <c r="Q41" s="2852"/>
      <c r="R41" s="2852"/>
      <c r="S41" s="2852"/>
    </row>
    <row r="42" spans="1:19" ht="15.75" customHeight="1">
      <c r="A42" s="2852"/>
      <c r="B42" s="3700" t="s">
        <v>71</v>
      </c>
      <c r="C42" s="2824" t="s">
        <v>356</v>
      </c>
      <c r="D42" s="2969">
        <v>1064.6443285751468</v>
      </c>
      <c r="E42" s="2969">
        <v>9375.9958483060036</v>
      </c>
      <c r="F42" s="2888">
        <v>10.207500660859177</v>
      </c>
      <c r="G42" s="2968">
        <v>8.8142858127639894</v>
      </c>
      <c r="H42" s="2944"/>
      <c r="I42" s="2970"/>
      <c r="J42" s="2970"/>
      <c r="K42" s="2852"/>
      <c r="L42" s="2852"/>
      <c r="M42" s="2852"/>
      <c r="N42" s="2852"/>
      <c r="O42" s="2852"/>
      <c r="P42" s="2852"/>
      <c r="Q42" s="2852"/>
      <c r="R42" s="2852"/>
      <c r="S42" s="2852"/>
    </row>
    <row r="43" spans="1:19" ht="15.75" customHeight="1">
      <c r="A43" s="2852"/>
      <c r="B43" s="3701"/>
      <c r="C43" s="2820" t="s">
        <v>355</v>
      </c>
      <c r="D43" s="2964">
        <v>1078.93649604599</v>
      </c>
      <c r="E43" s="2964">
        <v>9442.8189746716998</v>
      </c>
      <c r="F43" s="2875">
        <v>9.5970724504286835</v>
      </c>
      <c r="G43" s="2963">
        <v>8.3548112253267508</v>
      </c>
      <c r="H43" s="2944"/>
      <c r="I43" s="2970"/>
      <c r="J43" s="2970"/>
      <c r="K43" s="2852"/>
      <c r="L43" s="2852"/>
      <c r="M43" s="2852"/>
      <c r="N43" s="2852"/>
      <c r="O43" s="2852"/>
      <c r="P43" s="2852"/>
      <c r="Q43" s="2852"/>
      <c r="R43" s="2852"/>
      <c r="S43" s="2852"/>
    </row>
    <row r="44" spans="1:19" ht="15.75" customHeight="1">
      <c r="A44" s="2852"/>
      <c r="B44" s="3701"/>
      <c r="C44" s="2820" t="s">
        <v>354</v>
      </c>
      <c r="D44" s="2964">
        <v>1087.7253021773859</v>
      </c>
      <c r="E44" s="2964">
        <v>9541.450019099877</v>
      </c>
      <c r="F44" s="2875">
        <v>9.8143167207697921</v>
      </c>
      <c r="G44" s="2963">
        <v>8.5325418165677114</v>
      </c>
      <c r="H44" s="2944"/>
      <c r="I44" s="2970"/>
      <c r="J44" s="2970"/>
      <c r="K44" s="2852"/>
      <c r="L44" s="2852"/>
      <c r="M44" s="2852"/>
      <c r="N44" s="2852"/>
      <c r="O44" s="2852"/>
      <c r="P44" s="2852"/>
      <c r="Q44" s="2852"/>
      <c r="R44" s="2852"/>
      <c r="S44" s="2852"/>
    </row>
    <row r="45" spans="1:19" ht="15.75" customHeight="1">
      <c r="A45" s="2852"/>
      <c r="B45" s="3701"/>
      <c r="C45" s="2820" t="s">
        <v>353</v>
      </c>
      <c r="D45" s="2964">
        <v>1103.1220635048301</v>
      </c>
      <c r="E45" s="2964">
        <v>9629.2079565714903</v>
      </c>
      <c r="F45" s="2875">
        <v>9.9253170014538128</v>
      </c>
      <c r="G45" s="2963">
        <v>8.6989153069760654</v>
      </c>
      <c r="H45" s="2944"/>
      <c r="I45" s="2970"/>
      <c r="J45" s="2970"/>
      <c r="K45" s="2852"/>
      <c r="L45" s="2852"/>
      <c r="M45" s="2852"/>
      <c r="N45" s="2852"/>
      <c r="O45" s="2852"/>
      <c r="P45" s="2852"/>
      <c r="Q45" s="2852"/>
      <c r="R45" s="2852"/>
      <c r="S45" s="2852"/>
    </row>
    <row r="46" spans="1:19" ht="15.75" customHeight="1">
      <c r="A46" s="2852"/>
      <c r="B46" s="3701"/>
      <c r="C46" s="2820" t="s">
        <v>352</v>
      </c>
      <c r="D46" s="2964">
        <v>1088.31298395148</v>
      </c>
      <c r="E46" s="2964">
        <v>9631.0883535529192</v>
      </c>
      <c r="F46" s="2875">
        <v>9.5011678706295619</v>
      </c>
      <c r="G46" s="2963">
        <v>8.3448859176648753</v>
      </c>
      <c r="H46" s="2944"/>
      <c r="I46" s="2970"/>
      <c r="J46" s="2970"/>
      <c r="K46" s="2852"/>
      <c r="L46" s="2852"/>
      <c r="M46" s="2852"/>
      <c r="N46" s="2852"/>
      <c r="O46" s="2852"/>
      <c r="P46" s="2852"/>
      <c r="Q46" s="2852"/>
      <c r="R46" s="2852"/>
      <c r="S46" s="2852"/>
    </row>
    <row r="47" spans="1:19" ht="15.75" customHeight="1">
      <c r="A47" s="2852"/>
      <c r="B47" s="3701"/>
      <c r="C47" s="2820" t="s">
        <v>351</v>
      </c>
      <c r="D47" s="2964">
        <v>1095.9751446051259</v>
      </c>
      <c r="E47" s="2964">
        <v>9692.0334683863257</v>
      </c>
      <c r="F47" s="2875">
        <v>9.5922555186707577</v>
      </c>
      <c r="G47" s="2963">
        <v>8.4226413157226911</v>
      </c>
      <c r="H47" s="2944"/>
      <c r="I47" s="2970"/>
      <c r="J47" s="2970"/>
      <c r="K47" s="2852"/>
      <c r="L47" s="2852"/>
      <c r="M47" s="2852"/>
      <c r="N47" s="2852"/>
      <c r="O47" s="2852"/>
      <c r="P47" s="2852"/>
      <c r="Q47" s="2852"/>
      <c r="R47" s="2852"/>
      <c r="S47" s="2852"/>
    </row>
    <row r="48" spans="1:19" ht="15.75" customHeight="1">
      <c r="A48" s="2852"/>
      <c r="B48" s="3701"/>
      <c r="C48" s="2820" t="s">
        <v>350</v>
      </c>
      <c r="D48" s="2964">
        <v>1096.6814231247299</v>
      </c>
      <c r="E48" s="2964">
        <v>9640.3078685366472</v>
      </c>
      <c r="F48" s="2875">
        <v>9.6999999999999993</v>
      </c>
      <c r="G48" s="2963">
        <v>8.5</v>
      </c>
      <c r="H48" s="2944"/>
      <c r="I48" s="2970"/>
      <c r="J48" s="2970"/>
      <c r="K48" s="2852"/>
      <c r="L48" s="2852"/>
      <c r="M48" s="2852"/>
      <c r="N48" s="2852"/>
      <c r="O48" s="2852"/>
      <c r="P48" s="2852"/>
      <c r="Q48" s="2852"/>
      <c r="R48" s="2852"/>
      <c r="S48" s="2852"/>
    </row>
    <row r="49" spans="1:19" ht="15.75" customHeight="1">
      <c r="A49" s="2852"/>
      <c r="B49" s="3701"/>
      <c r="C49" s="2820" t="s">
        <v>349</v>
      </c>
      <c r="D49" s="2964">
        <v>1136.5145496932828</v>
      </c>
      <c r="E49" s="2964">
        <v>9595.6986634015757</v>
      </c>
      <c r="F49" s="2875">
        <v>10</v>
      </c>
      <c r="G49" s="2963">
        <v>8.8000000000000007</v>
      </c>
      <c r="H49" s="2944"/>
      <c r="I49" s="2970"/>
      <c r="J49" s="2970"/>
      <c r="K49" s="2852"/>
      <c r="L49" s="2852"/>
      <c r="M49" s="2852"/>
      <c r="N49" s="2852"/>
      <c r="O49" s="2852"/>
      <c r="P49" s="2852"/>
      <c r="Q49" s="2852"/>
      <c r="R49" s="2852"/>
      <c r="S49" s="2852"/>
    </row>
    <row r="50" spans="1:19" ht="15.75" customHeight="1">
      <c r="A50" s="2852"/>
      <c r="B50" s="3701"/>
      <c r="C50" s="2820" t="s">
        <v>348</v>
      </c>
      <c r="D50" s="2964">
        <v>1155.8953671310901</v>
      </c>
      <c r="E50" s="2964">
        <v>9493.2273910240456</v>
      </c>
      <c r="F50" s="2875">
        <v>10.7</v>
      </c>
      <c r="G50" s="2963">
        <v>9.5</v>
      </c>
      <c r="H50" s="2944"/>
      <c r="I50" s="2970"/>
      <c r="J50" s="2970"/>
      <c r="K50" s="2852"/>
      <c r="L50" s="2852"/>
      <c r="M50" s="2852"/>
      <c r="N50" s="2852"/>
      <c r="O50" s="2852"/>
      <c r="P50" s="2852"/>
      <c r="Q50" s="2852"/>
      <c r="R50" s="2852"/>
      <c r="S50" s="2852"/>
    </row>
    <row r="51" spans="1:19" ht="15.75" customHeight="1">
      <c r="A51" s="2852"/>
      <c r="B51" s="3701"/>
      <c r="C51" s="2820" t="s">
        <v>347</v>
      </c>
      <c r="D51" s="2964">
        <v>1235.25351106729</v>
      </c>
      <c r="E51" s="2964">
        <v>10250.215841567444</v>
      </c>
      <c r="F51" s="2875">
        <v>12.2</v>
      </c>
      <c r="G51" s="2963">
        <v>10.8</v>
      </c>
      <c r="H51" s="2944"/>
      <c r="I51" s="2970"/>
      <c r="J51" s="2970"/>
      <c r="K51" s="2852"/>
      <c r="L51" s="2852"/>
      <c r="M51" s="2852"/>
      <c r="N51" s="2852"/>
      <c r="O51" s="2852"/>
      <c r="P51" s="2852"/>
      <c r="Q51" s="2852"/>
      <c r="R51" s="2852"/>
      <c r="S51" s="2852"/>
    </row>
    <row r="52" spans="1:19" ht="15.75" customHeight="1">
      <c r="A52" s="2852"/>
      <c r="B52" s="3701"/>
      <c r="C52" s="2820" t="s">
        <v>346</v>
      </c>
      <c r="D52" s="2964">
        <v>1306.4606000000001</v>
      </c>
      <c r="E52" s="2964">
        <v>10792.7</v>
      </c>
      <c r="F52" s="2875">
        <v>13.3</v>
      </c>
      <c r="G52" s="2963">
        <v>11.7</v>
      </c>
      <c r="H52" s="2944"/>
      <c r="I52" s="2970"/>
      <c r="J52" s="2970"/>
      <c r="K52" s="2852"/>
      <c r="L52" s="2852"/>
      <c r="M52" s="2852"/>
      <c r="N52" s="2852"/>
      <c r="O52" s="2852"/>
      <c r="P52" s="2852"/>
      <c r="Q52" s="2852"/>
      <c r="R52" s="2852"/>
      <c r="S52" s="2852"/>
    </row>
    <row r="53" spans="1:19" ht="15.75" customHeight="1">
      <c r="A53" s="2852"/>
      <c r="B53" s="3701"/>
      <c r="C53" s="2978" t="s">
        <v>345</v>
      </c>
      <c r="D53" s="2977">
        <v>1401.8362572825597</v>
      </c>
      <c r="E53" s="2977">
        <v>11646.060125301652</v>
      </c>
      <c r="F53" s="2976">
        <v>14.38253862224019</v>
      </c>
      <c r="G53" s="2975">
        <v>12.698306266463904</v>
      </c>
      <c r="H53" s="2944"/>
      <c r="I53" s="2970"/>
      <c r="J53" s="2970"/>
      <c r="K53" s="2852"/>
      <c r="L53" s="2852"/>
      <c r="M53" s="2852"/>
      <c r="N53" s="2852"/>
      <c r="O53" s="2852"/>
      <c r="P53" s="2852"/>
      <c r="Q53" s="2852"/>
      <c r="R53" s="2852"/>
      <c r="S53" s="2852"/>
    </row>
    <row r="54" spans="1:19" ht="15.75" customHeight="1">
      <c r="A54" s="2852"/>
      <c r="B54" s="3728" t="s">
        <v>72</v>
      </c>
      <c r="C54" s="2824" t="s">
        <v>356</v>
      </c>
      <c r="D54" s="2969">
        <v>1436.7343993528427</v>
      </c>
      <c r="E54" s="2969">
        <v>12017.853612319888</v>
      </c>
      <c r="F54" s="2888">
        <v>17.307873085740965</v>
      </c>
      <c r="G54" s="2968">
        <v>15.581957273824761</v>
      </c>
      <c r="H54" s="2944"/>
      <c r="I54" s="2970"/>
      <c r="J54" s="2970"/>
      <c r="K54" s="2852"/>
      <c r="L54" s="2852"/>
      <c r="M54" s="2852"/>
      <c r="N54" s="2852"/>
      <c r="O54" s="2852"/>
      <c r="P54" s="2852"/>
      <c r="Q54" s="2852"/>
      <c r="R54" s="2852"/>
      <c r="S54" s="2852"/>
    </row>
    <row r="55" spans="1:19" ht="15.75" customHeight="1">
      <c r="A55" s="2852"/>
      <c r="B55" s="3729"/>
      <c r="C55" s="2820" t="s">
        <v>355</v>
      </c>
      <c r="D55" s="2964">
        <v>1433.6678472311007</v>
      </c>
      <c r="E55" s="2964">
        <v>12197.276222827128</v>
      </c>
      <c r="F55" s="2875">
        <v>16.531618111223132</v>
      </c>
      <c r="G55" s="2963">
        <v>14.938382137689137</v>
      </c>
      <c r="H55" s="2944"/>
      <c r="I55" s="2970"/>
      <c r="J55" s="2970"/>
      <c r="K55" s="2852"/>
      <c r="L55" s="2852"/>
      <c r="M55" s="2852"/>
      <c r="N55" s="2852"/>
      <c r="O55" s="2852"/>
      <c r="P55" s="2852"/>
      <c r="Q55" s="2852"/>
      <c r="R55" s="2852"/>
      <c r="S55" s="2852"/>
    </row>
    <row r="56" spans="1:19" ht="15.75" customHeight="1">
      <c r="A56" s="2852"/>
      <c r="B56" s="3729"/>
      <c r="C56" s="2820" t="s">
        <v>354</v>
      </c>
      <c r="D56" s="2964">
        <v>1470.2606569218387</v>
      </c>
      <c r="E56" s="2964">
        <v>12553.455062515697</v>
      </c>
      <c r="F56" s="2875">
        <v>15.573234517663336</v>
      </c>
      <c r="G56" s="2963">
        <v>14.072959437563082</v>
      </c>
      <c r="H56" s="2944"/>
      <c r="I56" s="2970"/>
      <c r="J56" s="2970"/>
      <c r="K56" s="2852"/>
      <c r="L56" s="2852"/>
      <c r="M56" s="2852"/>
      <c r="N56" s="2852"/>
      <c r="O56" s="2852"/>
      <c r="P56" s="2852"/>
      <c r="Q56" s="2852"/>
      <c r="R56" s="2852"/>
      <c r="S56" s="2852"/>
    </row>
    <row r="57" spans="1:19" ht="15.75" customHeight="1">
      <c r="A57" s="2852"/>
      <c r="B57" s="3729"/>
      <c r="C57" s="2820" t="s">
        <v>353</v>
      </c>
      <c r="D57" s="2964">
        <v>1506.0572639750596</v>
      </c>
      <c r="E57" s="2964">
        <v>12648.503098807923</v>
      </c>
      <c r="F57" s="2875">
        <v>15.448790859029527</v>
      </c>
      <c r="G57" s="2963">
        <v>13.954694354814331</v>
      </c>
      <c r="H57" s="2944"/>
      <c r="I57" s="2970"/>
      <c r="J57" s="2970"/>
      <c r="K57" s="2852"/>
      <c r="L57" s="2852"/>
      <c r="M57" s="2852"/>
      <c r="N57" s="2852"/>
      <c r="O57" s="2852"/>
      <c r="P57" s="2852"/>
      <c r="Q57" s="2852"/>
      <c r="R57" s="2852"/>
      <c r="S57" s="2852"/>
    </row>
    <row r="58" spans="1:19" ht="15.75" customHeight="1">
      <c r="A58" s="2852"/>
      <c r="B58" s="3729"/>
      <c r="C58" s="2820" t="s">
        <v>352</v>
      </c>
      <c r="D58" s="2964">
        <v>1474.3376713360965</v>
      </c>
      <c r="E58" s="2964">
        <v>12544.351836434073</v>
      </c>
      <c r="F58" s="2875">
        <v>14.448203458281947</v>
      </c>
      <c r="G58" s="2963">
        <v>13.043497247981541</v>
      </c>
      <c r="H58" s="2944"/>
      <c r="I58" s="2970"/>
      <c r="J58" s="2970"/>
      <c r="K58" s="2852"/>
      <c r="L58" s="2852"/>
      <c r="M58" s="2852"/>
      <c r="N58" s="2852"/>
      <c r="O58" s="2852"/>
      <c r="P58" s="2852"/>
      <c r="Q58" s="2852"/>
      <c r="R58" s="2852"/>
      <c r="S58" s="2852"/>
    </row>
    <row r="59" spans="1:19" ht="15.75" customHeight="1">
      <c r="A59" s="2852"/>
      <c r="B59" s="3729"/>
      <c r="C59" s="2820" t="s">
        <v>351</v>
      </c>
      <c r="D59" s="2964">
        <v>1493.7504337513406</v>
      </c>
      <c r="E59" s="2964">
        <v>12775.83333690849</v>
      </c>
      <c r="F59" s="2875">
        <v>13.923522776932458</v>
      </c>
      <c r="G59" s="2963">
        <v>12.621483540138168</v>
      </c>
      <c r="H59" s="2944"/>
      <c r="I59" s="2970"/>
      <c r="J59" s="2970"/>
      <c r="K59" s="2852"/>
      <c r="L59" s="2852"/>
      <c r="M59" s="2852"/>
      <c r="N59" s="2852"/>
      <c r="O59" s="2852"/>
      <c r="P59" s="2852"/>
      <c r="Q59" s="2852"/>
      <c r="R59" s="2852"/>
      <c r="S59" s="2852"/>
    </row>
    <row r="60" spans="1:19" ht="15.75" customHeight="1">
      <c r="A60" s="2852"/>
      <c r="B60" s="3729"/>
      <c r="C60" s="2820" t="s">
        <v>350</v>
      </c>
      <c r="D60" s="2964">
        <v>1462.0312274593082</v>
      </c>
      <c r="E60" s="2964">
        <v>12574.449363200381</v>
      </c>
      <c r="F60" s="2875">
        <v>13.076252391790065</v>
      </c>
      <c r="G60" s="2963">
        <v>11.866976833866863</v>
      </c>
      <c r="H60" s="2944"/>
      <c r="I60" s="2970"/>
      <c r="J60" s="2970"/>
      <c r="K60" s="2852"/>
      <c r="L60" s="2852"/>
      <c r="M60" s="2852"/>
      <c r="N60" s="2852"/>
      <c r="O60" s="2852"/>
      <c r="P60" s="2852"/>
      <c r="Q60" s="2852"/>
      <c r="R60" s="2852"/>
      <c r="S60" s="2852"/>
    </row>
    <row r="61" spans="1:19" ht="15.75" customHeight="1">
      <c r="A61" s="2852"/>
      <c r="B61" s="3729"/>
      <c r="C61" s="2820" t="s">
        <v>349</v>
      </c>
      <c r="D61" s="2964">
        <v>1436.5434503334864</v>
      </c>
      <c r="E61" s="2964">
        <v>12366.937416782768</v>
      </c>
      <c r="F61" s="2875">
        <v>12.505049921486494</v>
      </c>
      <c r="G61" s="2963">
        <v>11.334655892867776</v>
      </c>
      <c r="H61" s="2944"/>
      <c r="I61" s="2970"/>
      <c r="J61" s="2970"/>
      <c r="K61" s="2852"/>
      <c r="L61" s="2852"/>
      <c r="M61" s="2852"/>
      <c r="N61" s="2852"/>
      <c r="O61" s="2852"/>
      <c r="P61" s="2852"/>
      <c r="Q61" s="2852"/>
      <c r="R61" s="2852"/>
      <c r="S61" s="2852"/>
    </row>
    <row r="62" spans="1:19" ht="15.75" customHeight="1">
      <c r="A62" s="2852"/>
      <c r="B62" s="3729"/>
      <c r="C62" s="2820" t="s">
        <v>348</v>
      </c>
      <c r="D62" s="2964">
        <v>1433.2727543640592</v>
      </c>
      <c r="E62" s="2964">
        <v>11963.879418731714</v>
      </c>
      <c r="F62" s="2875">
        <v>11.904604175072567</v>
      </c>
      <c r="G62" s="2963">
        <v>10.790059955299679</v>
      </c>
      <c r="H62" s="2944"/>
      <c r="I62" s="2970"/>
      <c r="J62" s="2970"/>
      <c r="K62" s="2852"/>
      <c r="L62" s="2852"/>
      <c r="M62" s="2852"/>
      <c r="N62" s="2852"/>
      <c r="O62" s="2852"/>
      <c r="P62" s="2852"/>
      <c r="Q62" s="2852"/>
      <c r="R62" s="2852"/>
      <c r="S62" s="2852"/>
    </row>
    <row r="63" spans="1:19" ht="15.75" customHeight="1">
      <c r="A63" s="2852"/>
      <c r="B63" s="3729"/>
      <c r="C63" s="2820" t="s">
        <v>347</v>
      </c>
      <c r="D63" s="2964">
        <v>1390.8380405953285</v>
      </c>
      <c r="E63" s="2964">
        <v>11869.244244711797</v>
      </c>
      <c r="F63" s="2875">
        <v>11.367809874700736</v>
      </c>
      <c r="G63" s="2963">
        <v>10.30484872342546</v>
      </c>
      <c r="H63" s="2944"/>
      <c r="I63" s="2970"/>
      <c r="J63" s="2970"/>
      <c r="K63" s="2852"/>
      <c r="L63" s="2852"/>
      <c r="M63" s="2852"/>
      <c r="N63" s="2852"/>
      <c r="O63" s="2852"/>
      <c r="P63" s="2852"/>
      <c r="Q63" s="2852"/>
      <c r="R63" s="2852"/>
      <c r="S63" s="2852"/>
    </row>
    <row r="64" spans="1:19" ht="15.75" customHeight="1">
      <c r="A64" s="2852"/>
      <c r="B64" s="3729"/>
      <c r="C64" s="2820" t="s">
        <v>346</v>
      </c>
      <c r="D64" s="2964">
        <v>1365.6482387551437</v>
      </c>
      <c r="E64" s="2964">
        <v>11710.240428358289</v>
      </c>
      <c r="F64" s="2875">
        <v>11.138509952837961</v>
      </c>
      <c r="G64" s="2963">
        <v>10.11325432930539</v>
      </c>
      <c r="H64" s="2944"/>
      <c r="I64" s="2970"/>
      <c r="J64" s="2970"/>
      <c r="K64" s="2852"/>
      <c r="L64" s="2852"/>
      <c r="M64" s="2852"/>
      <c r="N64" s="2852"/>
      <c r="O64" s="2852"/>
      <c r="P64" s="2852"/>
      <c r="Q64" s="2852"/>
      <c r="R64" s="2852"/>
      <c r="S64" s="2852"/>
    </row>
    <row r="65" spans="1:19" ht="15.75" customHeight="1">
      <c r="A65" s="2852"/>
      <c r="B65" s="3730"/>
      <c r="C65" s="2974" t="s">
        <v>345</v>
      </c>
      <c r="D65" s="2973">
        <v>1399.0253158889254</v>
      </c>
      <c r="E65" s="2973">
        <v>11752.564817615301</v>
      </c>
      <c r="F65" s="2972">
        <v>11.198163062758635</v>
      </c>
      <c r="G65" s="2971">
        <v>10.167803303004463</v>
      </c>
      <c r="H65" s="2944"/>
      <c r="I65" s="2970"/>
      <c r="J65" s="2970"/>
      <c r="K65" s="2852"/>
      <c r="L65" s="2852"/>
      <c r="M65" s="2852"/>
      <c r="N65" s="2852"/>
      <c r="O65" s="2852"/>
      <c r="P65" s="2852"/>
      <c r="Q65" s="2852"/>
      <c r="R65" s="2852"/>
      <c r="S65" s="2852"/>
    </row>
    <row r="66" spans="1:19" ht="15.75" customHeight="1">
      <c r="A66" s="2852"/>
      <c r="B66" s="3728" t="s">
        <v>216</v>
      </c>
      <c r="C66" s="2824" t="s">
        <v>356</v>
      </c>
      <c r="D66" s="2969">
        <v>1353.8182727778992</v>
      </c>
      <c r="E66" s="2969">
        <v>11424.626774497039</v>
      </c>
      <c r="F66" s="2888">
        <v>9.2988226878070481</v>
      </c>
      <c r="G66" s="2968">
        <v>8.3289686253993676</v>
      </c>
      <c r="H66" s="2944"/>
      <c r="I66" s="2852"/>
      <c r="J66" s="2852"/>
      <c r="K66" s="2852"/>
      <c r="L66" s="2852"/>
      <c r="M66" s="2852"/>
      <c r="N66" s="2852"/>
      <c r="O66" s="2852"/>
      <c r="P66" s="2852"/>
      <c r="Q66" s="2852"/>
      <c r="R66" s="2852"/>
      <c r="S66" s="2852"/>
    </row>
    <row r="67" spans="1:19" ht="15.75" customHeight="1">
      <c r="A67" s="2852"/>
      <c r="B67" s="3729"/>
      <c r="C67" s="2820" t="s">
        <v>355</v>
      </c>
      <c r="D67" s="2964">
        <v>1306.9547219679962</v>
      </c>
      <c r="E67" s="2964">
        <v>11142.933941239629</v>
      </c>
      <c r="F67" s="2875">
        <v>8.6008523072619845</v>
      </c>
      <c r="G67" s="2963">
        <v>7.7608871416267897</v>
      </c>
      <c r="H67" s="2944"/>
      <c r="I67" s="2852"/>
      <c r="J67" s="2852"/>
      <c r="K67" s="2852"/>
      <c r="L67" s="2852"/>
      <c r="M67" s="2852"/>
      <c r="N67" s="2852"/>
      <c r="O67" s="2852"/>
      <c r="P67" s="2852"/>
      <c r="Q67" s="2852"/>
      <c r="R67" s="2852"/>
      <c r="S67" s="2852"/>
    </row>
    <row r="68" spans="1:19" ht="15.75" customHeight="1">
      <c r="A68" s="2852"/>
      <c r="B68" s="3729"/>
      <c r="C68" s="2820" t="s">
        <v>354</v>
      </c>
      <c r="D68" s="2964">
        <v>1319.3219252500717</v>
      </c>
      <c r="E68" s="2964">
        <v>10983.366011072856</v>
      </c>
      <c r="F68" s="2875">
        <v>8.5613711432996205</v>
      </c>
      <c r="G68" s="2963">
        <v>7.7640238452589276</v>
      </c>
      <c r="H68" s="2944"/>
      <c r="I68" s="2852"/>
      <c r="J68" s="2852"/>
      <c r="K68" s="2852"/>
      <c r="L68" s="2852"/>
      <c r="M68" s="2852"/>
      <c r="N68" s="2852"/>
      <c r="O68" s="2852"/>
      <c r="P68" s="2852"/>
      <c r="Q68" s="2852"/>
      <c r="R68" s="2852"/>
      <c r="S68" s="2852"/>
    </row>
    <row r="69" spans="1:19" ht="15.75" customHeight="1">
      <c r="A69" s="2852"/>
      <c r="B69" s="3729"/>
      <c r="C69" s="2820" t="s">
        <v>353</v>
      </c>
      <c r="D69" s="2964">
        <v>1244.8470104579687</v>
      </c>
      <c r="E69" s="2964">
        <v>10471.458701698932</v>
      </c>
      <c r="F69" s="2875">
        <v>7.9293201829887137</v>
      </c>
      <c r="G69" s="2963">
        <v>7.1987999272325673</v>
      </c>
      <c r="H69" s="2944"/>
      <c r="I69" s="2852"/>
      <c r="J69" s="2852"/>
      <c r="K69" s="2852"/>
      <c r="L69" s="2852"/>
      <c r="M69" s="2852"/>
      <c r="N69" s="2852"/>
      <c r="O69" s="2852"/>
      <c r="P69" s="2852"/>
      <c r="Q69" s="2852"/>
      <c r="R69" s="2852"/>
      <c r="S69" s="2852"/>
    </row>
    <row r="70" spans="1:19" ht="15.75" customHeight="1">
      <c r="A70" s="2852"/>
      <c r="B70" s="3729"/>
      <c r="C70" s="2820" t="s">
        <v>352</v>
      </c>
      <c r="D70" s="2964">
        <v>1214.0336693107533</v>
      </c>
      <c r="E70" s="2964">
        <v>10025.878844749799</v>
      </c>
      <c r="F70" s="2875">
        <v>7.4942818615118378</v>
      </c>
      <c r="G70" s="2963">
        <v>6.8230217917009996</v>
      </c>
      <c r="H70" s="2944"/>
      <c r="I70" s="2852"/>
      <c r="J70" s="2852"/>
      <c r="K70" s="2852"/>
      <c r="L70" s="2852"/>
      <c r="M70" s="2852"/>
      <c r="N70" s="2852"/>
      <c r="O70" s="2852"/>
      <c r="P70" s="2852"/>
      <c r="Q70" s="2852"/>
      <c r="R70" s="2852"/>
      <c r="S70" s="2852"/>
    </row>
    <row r="71" spans="1:19" ht="15.75" customHeight="1">
      <c r="A71" s="2852"/>
      <c r="B71" s="3729"/>
      <c r="C71" s="2820" t="s">
        <v>351</v>
      </c>
      <c r="D71" s="2964">
        <v>1165.7982114111044</v>
      </c>
      <c r="E71" s="2964">
        <v>9886.3484685473559</v>
      </c>
      <c r="F71" s="2875">
        <v>7.2367373942491238</v>
      </c>
      <c r="G71" s="2963">
        <v>6.5785225462795509</v>
      </c>
      <c r="H71" s="2944"/>
      <c r="I71" s="2852"/>
      <c r="J71" s="2852"/>
      <c r="K71" s="2852"/>
      <c r="L71" s="2852"/>
      <c r="M71" s="2852"/>
      <c r="N71" s="2852"/>
      <c r="O71" s="2852"/>
      <c r="P71" s="2852"/>
      <c r="Q71" s="2852"/>
      <c r="R71" s="2852"/>
      <c r="S71" s="2852"/>
    </row>
    <row r="72" spans="1:19" ht="15.75" customHeight="1">
      <c r="A72" s="2852"/>
      <c r="B72" s="3729"/>
      <c r="C72" s="2820" t="s">
        <v>350</v>
      </c>
      <c r="D72" s="2964">
        <v>1173.018456412748</v>
      </c>
      <c r="E72" s="2964">
        <v>9749.1560539623333</v>
      </c>
      <c r="F72" s="2875">
        <v>7.3831826342138118</v>
      </c>
      <c r="G72" s="2963">
        <v>6.6998846219969863</v>
      </c>
      <c r="H72" s="2944"/>
      <c r="I72" s="2852"/>
      <c r="J72" s="2852"/>
      <c r="K72" s="2852"/>
      <c r="L72" s="2852"/>
      <c r="M72" s="2852"/>
      <c r="N72" s="2852"/>
      <c r="O72" s="2852"/>
      <c r="P72" s="2852"/>
      <c r="Q72" s="2852"/>
      <c r="R72" s="2852"/>
      <c r="S72" s="2852"/>
    </row>
    <row r="73" spans="1:19" ht="15.75" customHeight="1">
      <c r="A73" s="2852"/>
      <c r="B73" s="3729"/>
      <c r="C73" s="2820" t="s">
        <v>349</v>
      </c>
      <c r="D73" s="2964">
        <v>1170.9963935819212</v>
      </c>
      <c r="E73" s="2964">
        <v>9578.7026059870841</v>
      </c>
      <c r="F73" s="2875">
        <v>7.3783922513572762</v>
      </c>
      <c r="G73" s="2963">
        <v>6.6691346565967429</v>
      </c>
      <c r="H73" s="2944"/>
      <c r="I73" s="2852"/>
      <c r="J73" s="2852"/>
      <c r="K73" s="2852"/>
      <c r="L73" s="2852"/>
      <c r="M73" s="2852"/>
      <c r="N73" s="2852"/>
      <c r="O73" s="2852"/>
      <c r="P73" s="2852"/>
      <c r="Q73" s="2852"/>
      <c r="R73" s="2852"/>
      <c r="S73" s="2852"/>
    </row>
    <row r="74" spans="1:19" ht="15.75" customHeight="1">
      <c r="A74" s="2852"/>
      <c r="B74" s="3729"/>
      <c r="C74" s="2820" t="s">
        <v>348</v>
      </c>
      <c r="D74" s="2964">
        <v>1167.9237555939374</v>
      </c>
      <c r="E74" s="2964">
        <v>9610.9591474155459</v>
      </c>
      <c r="F74" s="2875">
        <v>7.3718797621850909</v>
      </c>
      <c r="G74" s="2963">
        <v>6.6226450341340009</v>
      </c>
      <c r="H74" s="2944"/>
      <c r="I74" s="2852"/>
      <c r="J74" s="2852"/>
      <c r="K74" s="2852"/>
      <c r="L74" s="2852"/>
      <c r="M74" s="2852"/>
      <c r="N74" s="2852"/>
      <c r="O74" s="2852"/>
      <c r="P74" s="2852"/>
      <c r="Q74" s="2852"/>
      <c r="R74" s="2852"/>
      <c r="S74" s="2852"/>
    </row>
    <row r="75" spans="1:19" ht="15.75" customHeight="1">
      <c r="A75" s="2852"/>
      <c r="B75" s="3729"/>
      <c r="C75" s="2820" t="s">
        <v>347</v>
      </c>
      <c r="D75" s="2964">
        <v>1146.8788172867182</v>
      </c>
      <c r="E75" s="2964">
        <v>9276.7032054252068</v>
      </c>
      <c r="F75" s="2875">
        <v>7.3391697551929242</v>
      </c>
      <c r="G75" s="2963">
        <v>6.5745774177815939</v>
      </c>
      <c r="H75" s="2944"/>
      <c r="I75" s="2852"/>
      <c r="J75" s="2852"/>
      <c r="K75" s="2852"/>
      <c r="L75" s="2852"/>
      <c r="M75" s="2852"/>
      <c r="N75" s="2852"/>
      <c r="O75" s="2852"/>
      <c r="P75" s="2852"/>
      <c r="Q75" s="2852"/>
      <c r="R75" s="2852"/>
      <c r="S75" s="2852"/>
    </row>
    <row r="76" spans="1:19" ht="15.75" customHeight="1">
      <c r="A76" s="2852"/>
      <c r="B76" s="3729"/>
      <c r="C76" s="2820" t="s">
        <v>346</v>
      </c>
      <c r="D76" s="2964">
        <v>1176.8442402401279</v>
      </c>
      <c r="E76" s="2964">
        <v>9448.0109203606917</v>
      </c>
      <c r="F76" s="2875">
        <v>7.5317350524202098</v>
      </c>
      <c r="G76" s="2963">
        <v>6.7333058892720405</v>
      </c>
      <c r="H76" s="2944"/>
      <c r="I76" s="2852"/>
      <c r="J76" s="2852"/>
      <c r="K76" s="2852"/>
      <c r="L76" s="2852"/>
      <c r="M76" s="2852"/>
      <c r="N76" s="2852"/>
      <c r="O76" s="2852"/>
      <c r="P76" s="2852"/>
      <c r="Q76" s="2852"/>
      <c r="R76" s="2852"/>
      <c r="S76" s="2852"/>
    </row>
    <row r="77" spans="1:19" s="2783" customFormat="1" ht="15.75" customHeight="1">
      <c r="A77" s="2947"/>
      <c r="B77" s="3737"/>
      <c r="C77" s="2962" t="s">
        <v>345</v>
      </c>
      <c r="D77" s="2961">
        <v>1215.8021562667964</v>
      </c>
      <c r="E77" s="2961">
        <v>9534.9553467712049</v>
      </c>
      <c r="F77" s="2960">
        <v>7.7876127952574974</v>
      </c>
      <c r="G77" s="2959">
        <v>6.9354154381969693</v>
      </c>
      <c r="H77" s="2948"/>
      <c r="I77" s="2947"/>
      <c r="J77" s="2947"/>
      <c r="K77" s="2947"/>
      <c r="L77" s="2947"/>
      <c r="M77" s="2947"/>
      <c r="N77" s="2947"/>
      <c r="O77" s="2947"/>
      <c r="P77" s="2947"/>
      <c r="Q77" s="2947"/>
      <c r="R77" s="2947"/>
      <c r="S77" s="2947"/>
    </row>
    <row r="78" spans="1:19" s="2783" customFormat="1" ht="15.75" customHeight="1">
      <c r="A78" s="2954"/>
      <c r="B78" s="3728" t="s">
        <v>418</v>
      </c>
      <c r="C78" s="2967" t="s">
        <v>356</v>
      </c>
      <c r="D78" s="2966">
        <v>1197.8498812557496</v>
      </c>
      <c r="E78" s="2966">
        <v>9420.0210856853537</v>
      </c>
      <c r="F78" s="2864">
        <v>9.4234405093057934</v>
      </c>
      <c r="G78" s="2965">
        <v>8.0124723462658451</v>
      </c>
      <c r="H78" s="2948"/>
      <c r="I78" s="2947"/>
      <c r="J78" s="2947"/>
      <c r="K78" s="2958"/>
      <c r="L78" s="2958"/>
      <c r="M78" s="2958"/>
      <c r="N78" s="2958"/>
      <c r="O78" s="2947"/>
      <c r="P78" s="2947"/>
      <c r="Q78" s="2947"/>
      <c r="R78" s="2947"/>
      <c r="S78" s="2947"/>
    </row>
    <row r="79" spans="1:19" s="2783" customFormat="1" ht="15.75" customHeight="1">
      <c r="A79" s="2954"/>
      <c r="B79" s="3729"/>
      <c r="C79" s="2820" t="s">
        <v>355</v>
      </c>
      <c r="D79" s="2964">
        <v>1189.1550933243411</v>
      </c>
      <c r="E79" s="2964">
        <v>9347.2338730100691</v>
      </c>
      <c r="F79" s="2875">
        <v>8.9687318464102805</v>
      </c>
      <c r="G79" s="2963">
        <v>7.7499463578705967</v>
      </c>
      <c r="H79" s="2948"/>
      <c r="I79" s="2947"/>
      <c r="J79" s="2947"/>
      <c r="K79" s="2958"/>
      <c r="L79" s="2958"/>
      <c r="M79" s="2958"/>
      <c r="N79" s="2958"/>
      <c r="O79" s="2947"/>
      <c r="P79" s="2947"/>
      <c r="Q79" s="2947"/>
      <c r="R79" s="2947"/>
      <c r="S79" s="2947"/>
    </row>
    <row r="80" spans="1:19" s="2783" customFormat="1" ht="15.75" customHeight="1">
      <c r="A80" s="2954"/>
      <c r="B80" s="3729"/>
      <c r="C80" s="2820" t="s">
        <v>354</v>
      </c>
      <c r="D80" s="2964">
        <v>1246.2199589714548</v>
      </c>
      <c r="E80" s="2964">
        <v>9479.1203998741512</v>
      </c>
      <c r="F80" s="2875">
        <v>9.6283172305744795</v>
      </c>
      <c r="G80" s="2963">
        <v>8.3347095474476429</v>
      </c>
      <c r="H80" s="2948"/>
      <c r="I80" s="2947"/>
      <c r="J80" s="2947"/>
      <c r="K80" s="2958"/>
      <c r="L80" s="2958"/>
      <c r="M80" s="2958"/>
      <c r="N80" s="2958"/>
      <c r="O80" s="2947"/>
      <c r="P80" s="2947"/>
      <c r="Q80" s="2947"/>
      <c r="R80" s="2947"/>
      <c r="S80" s="2947"/>
    </row>
    <row r="81" spans="1:19" s="2783" customFormat="1" ht="15.75" customHeight="1">
      <c r="A81" s="2954"/>
      <c r="B81" s="3729"/>
      <c r="C81" s="2820" t="s">
        <v>353</v>
      </c>
      <c r="D81" s="2964">
        <v>1246.270701086775</v>
      </c>
      <c r="E81" s="2964">
        <v>9626.6854710858552</v>
      </c>
      <c r="F81" s="2875">
        <v>9.6706776199495916</v>
      </c>
      <c r="G81" s="2963">
        <v>8.3993847755521802</v>
      </c>
      <c r="H81" s="2948"/>
      <c r="I81" s="2947"/>
      <c r="J81" s="2947"/>
      <c r="K81" s="2958"/>
      <c r="L81" s="2958"/>
      <c r="M81" s="2958"/>
      <c r="N81" s="2958"/>
      <c r="O81" s="2947"/>
      <c r="P81" s="2947"/>
      <c r="Q81" s="2947"/>
      <c r="R81" s="2947"/>
      <c r="S81" s="2947"/>
    </row>
    <row r="82" spans="1:19" s="2783" customFormat="1" ht="15.75" customHeight="1">
      <c r="A82" s="2954"/>
      <c r="B82" s="3729"/>
      <c r="C82" s="2820" t="s">
        <v>352</v>
      </c>
      <c r="D82" s="2964">
        <v>1292.5561506168551</v>
      </c>
      <c r="E82" s="2964">
        <v>9818.8707886421707</v>
      </c>
      <c r="F82" s="2875">
        <v>10.034035527338892</v>
      </c>
      <c r="G82" s="2963">
        <v>8.7165139935200404</v>
      </c>
      <c r="H82" s="2948"/>
      <c r="I82" s="2947"/>
      <c r="J82" s="2947"/>
      <c r="K82" s="2958"/>
      <c r="L82" s="2958"/>
      <c r="M82" s="2958"/>
      <c r="N82" s="2958"/>
      <c r="O82" s="2947"/>
      <c r="P82" s="2947"/>
      <c r="Q82" s="2947"/>
      <c r="R82" s="2947"/>
      <c r="S82" s="2947"/>
    </row>
    <row r="83" spans="1:19" s="2783" customFormat="1" ht="15.75" customHeight="1">
      <c r="A83" s="2954"/>
      <c r="B83" s="3729"/>
      <c r="C83" s="2820" t="s">
        <v>351</v>
      </c>
      <c r="D83" s="2964">
        <v>1337.2861818058645</v>
      </c>
      <c r="E83" s="2964">
        <v>10300.28638839917</v>
      </c>
      <c r="F83" s="2875">
        <v>10.430243149556741</v>
      </c>
      <c r="G83" s="2963">
        <v>9.0600724735833236</v>
      </c>
      <c r="H83" s="2948"/>
      <c r="I83" s="2947"/>
      <c r="J83" s="2947"/>
      <c r="K83" s="2958"/>
      <c r="L83" s="2958"/>
      <c r="M83" s="2958"/>
      <c r="N83" s="2958"/>
      <c r="O83" s="2947"/>
      <c r="P83" s="2947"/>
      <c r="Q83" s="2947"/>
      <c r="R83" s="2947"/>
      <c r="S83" s="2947"/>
    </row>
    <row r="84" spans="1:19" s="2783" customFormat="1" ht="15.75" customHeight="1">
      <c r="A84" s="2954"/>
      <c r="B84" s="3729"/>
      <c r="C84" s="2820" t="s">
        <v>350</v>
      </c>
      <c r="D84" s="2964">
        <v>1383.3345986689367</v>
      </c>
      <c r="E84" s="2964">
        <v>10503.679564684409</v>
      </c>
      <c r="F84" s="2875">
        <v>10.846432715509664</v>
      </c>
      <c r="G84" s="2963">
        <v>9.4012723228223916</v>
      </c>
      <c r="H84" s="2948"/>
      <c r="I84" s="2947"/>
      <c r="J84" s="2947"/>
      <c r="K84" s="2958"/>
      <c r="L84" s="2958"/>
      <c r="M84" s="2958"/>
      <c r="N84" s="2958"/>
      <c r="O84" s="2947"/>
      <c r="P84" s="2947"/>
      <c r="Q84" s="2947"/>
      <c r="R84" s="2947"/>
      <c r="S84" s="2947"/>
    </row>
    <row r="85" spans="1:19" s="2783" customFormat="1" ht="15.75" customHeight="1">
      <c r="A85" s="2954"/>
      <c r="B85" s="3729"/>
      <c r="C85" s="2820" t="s">
        <v>349</v>
      </c>
      <c r="D85" s="2964">
        <v>1401.2070780975046</v>
      </c>
      <c r="E85" s="2964">
        <v>10688.07839891308</v>
      </c>
      <c r="F85" s="2875">
        <v>10.871183631976768</v>
      </c>
      <c r="G85" s="2963">
        <v>9.392060573289756</v>
      </c>
      <c r="H85" s="2948"/>
      <c r="I85" s="2947"/>
      <c r="J85" s="2947"/>
      <c r="K85" s="2958"/>
      <c r="L85" s="2958"/>
      <c r="M85" s="2958"/>
      <c r="N85" s="2958"/>
      <c r="O85" s="2947"/>
      <c r="P85" s="2947"/>
      <c r="Q85" s="2947"/>
      <c r="R85" s="2947"/>
      <c r="S85" s="2947"/>
    </row>
    <row r="86" spans="1:19" s="2783" customFormat="1" ht="15.75" customHeight="1">
      <c r="A86" s="2954"/>
      <c r="B86" s="3729"/>
      <c r="C86" s="2820" t="s">
        <v>348</v>
      </c>
      <c r="D86" s="2964">
        <v>1433.7261739271571</v>
      </c>
      <c r="E86" s="2964">
        <v>10941.968815745684</v>
      </c>
      <c r="F86" s="2875">
        <v>10.9582999883181</v>
      </c>
      <c r="G86" s="2963">
        <v>9.449396841425969</v>
      </c>
      <c r="H86" s="2948"/>
      <c r="I86" s="2947"/>
      <c r="J86" s="2947"/>
      <c r="K86" s="2958"/>
      <c r="L86" s="2958"/>
      <c r="M86" s="2958"/>
      <c r="N86" s="2958"/>
      <c r="O86" s="2947"/>
      <c r="P86" s="2947"/>
      <c r="Q86" s="2947"/>
      <c r="R86" s="2947"/>
      <c r="S86" s="2947"/>
    </row>
    <row r="87" spans="1:19" s="2783" customFormat="1" ht="15.75" customHeight="1">
      <c r="A87" s="2954"/>
      <c r="B87" s="3729"/>
      <c r="C87" s="2820" t="s">
        <v>347</v>
      </c>
      <c r="D87" s="2964">
        <v>1470.3344217610268</v>
      </c>
      <c r="E87" s="2964">
        <v>11209.380359541259</v>
      </c>
      <c r="F87" s="2875">
        <v>11.2136080432072</v>
      </c>
      <c r="G87" s="2963">
        <v>9.6782994639735982</v>
      </c>
      <c r="H87" s="2948"/>
      <c r="I87" s="2947"/>
      <c r="J87" s="2947"/>
      <c r="K87" s="2958"/>
      <c r="L87" s="2958"/>
      <c r="M87" s="2958"/>
      <c r="N87" s="2958"/>
      <c r="O87" s="2947"/>
      <c r="P87" s="2947"/>
      <c r="Q87" s="2947"/>
      <c r="R87" s="2947"/>
      <c r="S87" s="2947"/>
    </row>
    <row r="88" spans="1:19" s="2783" customFormat="1" ht="15.75" customHeight="1">
      <c r="A88" s="2954"/>
      <c r="B88" s="3729"/>
      <c r="C88" s="2820" t="s">
        <v>346</v>
      </c>
      <c r="D88" s="2964">
        <v>1480.8749177280101</v>
      </c>
      <c r="E88" s="2964">
        <v>11299.213472669082</v>
      </c>
      <c r="F88" s="2875">
        <v>11.201053359184124</v>
      </c>
      <c r="G88" s="2963">
        <v>9.635935373446733</v>
      </c>
      <c r="H88" s="2948"/>
      <c r="I88" s="2947"/>
      <c r="J88" s="2947"/>
      <c r="K88" s="2958"/>
      <c r="L88" s="2958"/>
      <c r="M88" s="2958"/>
      <c r="N88" s="2958"/>
      <c r="O88" s="2947"/>
      <c r="P88" s="2947"/>
      <c r="Q88" s="2947"/>
      <c r="R88" s="2947"/>
      <c r="S88" s="2947"/>
    </row>
    <row r="89" spans="1:19" s="2783" customFormat="1" ht="15.75" customHeight="1">
      <c r="A89" s="2954"/>
      <c r="B89" s="3737"/>
      <c r="C89" s="2962" t="s">
        <v>345</v>
      </c>
      <c r="D89" s="2961">
        <v>1539.3624085946531</v>
      </c>
      <c r="E89" s="2961">
        <v>11735.62863912978</v>
      </c>
      <c r="F89" s="2960">
        <v>11.670725876873064</v>
      </c>
      <c r="G89" s="2959">
        <v>9.9581372305098679</v>
      </c>
      <c r="H89" s="2948"/>
      <c r="I89" s="2947"/>
      <c r="J89" s="2947"/>
      <c r="K89" s="2958"/>
      <c r="L89" s="2958"/>
      <c r="M89" s="2958"/>
      <c r="N89" s="2958"/>
      <c r="O89" s="2947"/>
      <c r="P89" s="2947"/>
      <c r="Q89" s="2947"/>
      <c r="R89" s="2947"/>
      <c r="S89" s="2947"/>
    </row>
    <row r="90" spans="1:19" s="2783" customFormat="1" ht="15.75" customHeight="1">
      <c r="A90" s="2954"/>
      <c r="B90" s="3731" t="s">
        <v>458</v>
      </c>
      <c r="C90" s="2820" t="s">
        <v>356</v>
      </c>
      <c r="D90" s="2957">
        <v>1573.1249388610049</v>
      </c>
      <c r="E90" s="2956">
        <v>11852.067647562757</v>
      </c>
      <c r="F90" s="2881">
        <v>12.506638130228186</v>
      </c>
      <c r="G90" s="2955">
        <v>10.289491991414788</v>
      </c>
      <c r="H90" s="2948"/>
      <c r="I90" s="2947"/>
      <c r="J90" s="2947"/>
      <c r="K90" s="2947"/>
      <c r="L90" s="2947"/>
      <c r="M90" s="2947"/>
      <c r="N90" s="2947"/>
      <c r="O90" s="2947"/>
      <c r="P90" s="2947"/>
      <c r="Q90" s="2947"/>
      <c r="R90" s="2947"/>
      <c r="S90" s="2947"/>
    </row>
    <row r="91" spans="1:19" s="2783" customFormat="1" ht="15.75" customHeight="1" thickBot="1">
      <c r="A91" s="2954"/>
      <c r="B91" s="3732"/>
      <c r="C91" s="2953" t="s">
        <v>355</v>
      </c>
      <c r="D91" s="2952">
        <v>1598.9005915073901</v>
      </c>
      <c r="E91" s="2951">
        <v>12012.776795697897</v>
      </c>
      <c r="F91" s="2950">
        <v>12.646271722650301</v>
      </c>
      <c r="G91" s="2949">
        <v>10.322448200400766</v>
      </c>
      <c r="H91" s="2948"/>
      <c r="I91" s="2947"/>
      <c r="J91" s="2947"/>
      <c r="K91" s="2947"/>
      <c r="L91" s="2947"/>
      <c r="M91" s="2947"/>
      <c r="N91" s="2947"/>
      <c r="O91" s="2947"/>
      <c r="P91" s="2947"/>
      <c r="Q91" s="2947"/>
      <c r="R91" s="2947"/>
      <c r="S91" s="2947"/>
    </row>
    <row r="92" spans="1:19" ht="15.75" customHeight="1" thickTop="1">
      <c r="A92" s="2852"/>
      <c r="B92" s="2946" t="s">
        <v>2022</v>
      </c>
      <c r="H92" s="2944"/>
      <c r="I92" s="2852"/>
      <c r="J92" s="2852"/>
      <c r="K92" s="2852"/>
      <c r="L92" s="2852"/>
      <c r="M92" s="2852"/>
      <c r="N92" s="2852"/>
      <c r="O92" s="2852"/>
      <c r="P92" s="2852"/>
      <c r="Q92" s="2852"/>
      <c r="R92" s="2852"/>
      <c r="S92" s="2852"/>
    </row>
    <row r="93" spans="1:19" ht="15.75" customHeight="1">
      <c r="A93" s="2852"/>
      <c r="B93" s="2852"/>
      <c r="C93" s="2852"/>
      <c r="D93" s="2852"/>
      <c r="E93" s="2852"/>
      <c r="F93" s="2852"/>
      <c r="G93" s="2852"/>
      <c r="H93" s="2944"/>
      <c r="I93" s="2852"/>
      <c r="J93" s="2852"/>
      <c r="K93" s="2852"/>
      <c r="L93" s="2852"/>
      <c r="M93" s="2852"/>
      <c r="N93" s="2852"/>
      <c r="O93" s="2852"/>
      <c r="P93" s="2852"/>
      <c r="Q93" s="2852"/>
      <c r="R93" s="2852"/>
      <c r="S93" s="2852"/>
    </row>
    <row r="94" spans="1:19" ht="15.75" customHeight="1">
      <c r="A94" s="2852"/>
      <c r="B94" s="2852"/>
      <c r="C94" s="2852"/>
      <c r="D94" s="2945"/>
      <c r="E94" s="2945"/>
      <c r="F94" s="2945"/>
      <c r="G94" s="2945"/>
      <c r="H94" s="2944"/>
      <c r="I94" s="2852"/>
      <c r="J94" s="2852"/>
      <c r="K94" s="2852"/>
      <c r="L94" s="2852"/>
      <c r="M94" s="2852"/>
      <c r="N94" s="2852"/>
      <c r="O94" s="2852"/>
      <c r="P94" s="2852"/>
      <c r="Q94" s="2852"/>
      <c r="R94" s="2852"/>
      <c r="S94" s="2852"/>
    </row>
    <row r="95" spans="1:19" ht="15.75" customHeight="1">
      <c r="A95" s="2852"/>
      <c r="B95" s="2852"/>
      <c r="C95" s="2852"/>
      <c r="D95" s="2852"/>
      <c r="E95" s="2852"/>
      <c r="F95" s="2852"/>
      <c r="G95" s="2852"/>
      <c r="H95" s="2944"/>
      <c r="I95" s="2852"/>
      <c r="J95" s="2852"/>
      <c r="K95" s="2852"/>
      <c r="L95" s="2852"/>
      <c r="M95" s="2852"/>
      <c r="N95" s="2852"/>
      <c r="O95" s="2852"/>
      <c r="P95" s="2852"/>
      <c r="Q95" s="2852"/>
      <c r="R95" s="2852"/>
      <c r="S95" s="2852"/>
    </row>
    <row r="96" spans="1:19" ht="15.75" customHeight="1">
      <c r="A96" s="2852"/>
      <c r="B96" s="2852"/>
      <c r="C96" s="2852"/>
      <c r="D96" s="2852"/>
      <c r="E96" s="2852"/>
      <c r="F96" s="2852"/>
      <c r="G96" s="2852"/>
      <c r="H96" s="2944"/>
      <c r="I96" s="2852"/>
      <c r="J96" s="2852"/>
      <c r="K96" s="2852"/>
      <c r="L96" s="2852"/>
      <c r="M96" s="2852"/>
      <c r="N96" s="2852"/>
      <c r="O96" s="2852"/>
      <c r="P96" s="2852"/>
      <c r="Q96" s="2852"/>
      <c r="R96" s="2852"/>
      <c r="S96" s="2852"/>
    </row>
    <row r="97" spans="1:19" ht="15.75" customHeight="1">
      <c r="A97" s="2852"/>
      <c r="B97" s="2852"/>
      <c r="C97" s="2852"/>
      <c r="D97" s="2852"/>
      <c r="E97" s="2852"/>
      <c r="F97" s="2852"/>
      <c r="G97" s="2852"/>
      <c r="H97" s="2944"/>
      <c r="I97" s="2852"/>
      <c r="J97" s="2852"/>
      <c r="K97" s="2852"/>
      <c r="L97" s="2852"/>
      <c r="M97" s="2852"/>
      <c r="N97" s="2852"/>
      <c r="O97" s="2852"/>
      <c r="P97" s="2852"/>
      <c r="Q97" s="2852"/>
      <c r="R97" s="2852"/>
      <c r="S97" s="2852"/>
    </row>
    <row r="98" spans="1:19" ht="15.75" customHeight="1">
      <c r="A98" s="2852"/>
      <c r="B98" s="2852"/>
      <c r="C98" s="2852"/>
      <c r="D98" s="2852"/>
      <c r="E98" s="2852"/>
      <c r="F98" s="2852"/>
      <c r="G98" s="2852"/>
      <c r="H98" s="2944"/>
      <c r="I98" s="2852"/>
      <c r="J98" s="2852"/>
      <c r="K98" s="2852"/>
      <c r="L98" s="2852"/>
      <c r="M98" s="2852"/>
      <c r="N98" s="2852"/>
      <c r="O98" s="2852"/>
      <c r="P98" s="2852"/>
      <c r="Q98" s="2852"/>
      <c r="R98" s="2852"/>
      <c r="S98" s="2852"/>
    </row>
    <row r="99" spans="1:19" ht="15.75" customHeight="1">
      <c r="A99" s="2852"/>
      <c r="B99" s="2852"/>
      <c r="C99" s="2852"/>
      <c r="D99" s="2852"/>
      <c r="E99" s="2852"/>
      <c r="F99" s="2852"/>
      <c r="G99" s="2852"/>
      <c r="H99" s="2944"/>
      <c r="I99" s="2852"/>
      <c r="J99" s="2852"/>
      <c r="K99" s="2852"/>
      <c r="L99" s="2852"/>
      <c r="M99" s="2852"/>
      <c r="N99" s="2852"/>
      <c r="O99" s="2852"/>
      <c r="P99" s="2852"/>
      <c r="Q99" s="2852"/>
      <c r="R99" s="2852"/>
      <c r="S99" s="2852"/>
    </row>
    <row r="100" spans="1:19" ht="15.75" customHeight="1">
      <c r="A100" s="2852"/>
      <c r="B100" s="2852"/>
      <c r="C100" s="2852"/>
      <c r="D100" s="2852"/>
      <c r="E100" s="2852"/>
      <c r="F100" s="2852"/>
      <c r="G100" s="2852"/>
      <c r="H100" s="2944"/>
      <c r="I100" s="2852"/>
      <c r="J100" s="2852"/>
      <c r="K100" s="2852"/>
      <c r="L100" s="2852"/>
      <c r="M100" s="2852"/>
      <c r="N100" s="2852"/>
      <c r="O100" s="2852"/>
      <c r="P100" s="2852"/>
      <c r="Q100" s="2852"/>
      <c r="R100" s="2852"/>
      <c r="S100" s="2852"/>
    </row>
    <row r="101" spans="1:19" ht="15.75" customHeight="1">
      <c r="A101" s="2852"/>
      <c r="B101" s="2852"/>
      <c r="C101" s="2852"/>
      <c r="D101" s="2852"/>
      <c r="E101" s="2852"/>
      <c r="F101" s="2852"/>
      <c r="G101" s="2852"/>
      <c r="H101" s="2944"/>
      <c r="I101" s="2852"/>
      <c r="J101" s="2852"/>
      <c r="K101" s="2852"/>
      <c r="L101" s="2852"/>
      <c r="M101" s="2852"/>
      <c r="N101" s="2852"/>
      <c r="O101" s="2852"/>
      <c r="P101" s="2852"/>
      <c r="Q101" s="2852"/>
      <c r="R101" s="2852"/>
      <c r="S101" s="2852"/>
    </row>
    <row r="102" spans="1:19" ht="15.75" customHeight="1">
      <c r="A102" s="2852"/>
      <c r="B102" s="2852"/>
      <c r="C102" s="2852"/>
      <c r="D102" s="2852"/>
      <c r="E102" s="2852"/>
      <c r="F102" s="2852"/>
      <c r="G102" s="2852"/>
      <c r="H102" s="2944"/>
      <c r="I102" s="2852"/>
      <c r="J102" s="2852"/>
      <c r="K102" s="2852"/>
      <c r="L102" s="2852"/>
      <c r="M102" s="2852"/>
      <c r="N102" s="2852"/>
      <c r="O102" s="2852"/>
      <c r="P102" s="2852"/>
      <c r="Q102" s="2852"/>
      <c r="R102" s="2852"/>
      <c r="S102" s="2852"/>
    </row>
    <row r="103" spans="1:19" ht="15.75" customHeight="1">
      <c r="A103" s="2852"/>
      <c r="B103" s="2852"/>
      <c r="C103" s="2852"/>
      <c r="D103" s="2852"/>
      <c r="E103" s="2852"/>
      <c r="F103" s="2852"/>
      <c r="G103" s="2852"/>
      <c r="H103" s="2944"/>
      <c r="I103" s="2852"/>
      <c r="J103" s="2852"/>
      <c r="K103" s="2852"/>
      <c r="L103" s="2852"/>
      <c r="M103" s="2852"/>
      <c r="N103" s="2852"/>
      <c r="O103" s="2852"/>
      <c r="P103" s="2852"/>
      <c r="Q103" s="2852"/>
      <c r="R103" s="2852"/>
      <c r="S103" s="2852"/>
    </row>
    <row r="104" spans="1:19" ht="15.75" customHeight="1">
      <c r="A104" s="2852"/>
      <c r="B104" s="2852"/>
      <c r="C104" s="2852"/>
      <c r="D104" s="2852"/>
      <c r="E104" s="2852"/>
      <c r="F104" s="2852"/>
      <c r="G104" s="2852"/>
      <c r="H104" s="2944"/>
      <c r="I104" s="2852"/>
      <c r="J104" s="2852"/>
      <c r="K104" s="2852"/>
      <c r="L104" s="2852"/>
      <c r="M104" s="2852"/>
      <c r="N104" s="2852"/>
      <c r="O104" s="2852"/>
      <c r="P104" s="2852"/>
      <c r="Q104" s="2852"/>
      <c r="R104" s="2852"/>
      <c r="S104" s="2852"/>
    </row>
    <row r="105" spans="1:19" ht="15.75" customHeight="1">
      <c r="A105" s="2852"/>
      <c r="B105" s="2852"/>
      <c r="C105" s="2852"/>
      <c r="D105" s="2852"/>
      <c r="E105" s="2852"/>
      <c r="F105" s="2852"/>
      <c r="G105" s="2852"/>
      <c r="H105" s="2944"/>
      <c r="I105" s="2852"/>
      <c r="J105" s="2852"/>
      <c r="K105" s="2852"/>
      <c r="L105" s="2852"/>
      <c r="M105" s="2852"/>
      <c r="N105" s="2852"/>
      <c r="O105" s="2852"/>
      <c r="P105" s="2852"/>
      <c r="Q105" s="2852"/>
      <c r="R105" s="2852"/>
      <c r="S105" s="2852"/>
    </row>
    <row r="106" spans="1:19" ht="15.75" customHeight="1">
      <c r="A106" s="2852"/>
      <c r="B106" s="2852"/>
      <c r="C106" s="2852"/>
      <c r="D106" s="2852"/>
      <c r="E106" s="2852"/>
      <c r="F106" s="2852"/>
      <c r="G106" s="2852"/>
      <c r="H106" s="2944"/>
      <c r="I106" s="2852"/>
      <c r="J106" s="2852"/>
      <c r="K106" s="2852"/>
      <c r="L106" s="2852"/>
      <c r="M106" s="2852"/>
      <c r="N106" s="2852"/>
      <c r="O106" s="2852"/>
      <c r="P106" s="2852"/>
      <c r="Q106" s="2852"/>
      <c r="R106" s="2852"/>
      <c r="S106" s="2852"/>
    </row>
    <row r="107" spans="1:19" ht="15.75" customHeight="1">
      <c r="A107" s="2852"/>
      <c r="B107" s="2852"/>
      <c r="C107" s="2852"/>
      <c r="D107" s="2852"/>
      <c r="E107" s="2852"/>
      <c r="F107" s="2852"/>
      <c r="G107" s="2852"/>
      <c r="H107" s="2944"/>
      <c r="I107" s="2852"/>
      <c r="J107" s="2852"/>
      <c r="K107" s="2852"/>
      <c r="L107" s="2852"/>
      <c r="M107" s="2852"/>
      <c r="N107" s="2852"/>
      <c r="O107" s="2852"/>
      <c r="P107" s="2852"/>
      <c r="Q107" s="2852"/>
      <c r="R107" s="2852"/>
      <c r="S107" s="2852"/>
    </row>
    <row r="108" spans="1:19" ht="15.75" customHeight="1">
      <c r="A108" s="2852"/>
      <c r="B108" s="2852"/>
      <c r="C108" s="2852"/>
      <c r="D108" s="2852"/>
      <c r="E108" s="2852"/>
      <c r="F108" s="2852"/>
      <c r="G108" s="2852"/>
      <c r="H108" s="2944"/>
      <c r="I108" s="2852"/>
      <c r="J108" s="2852"/>
      <c r="K108" s="2852"/>
      <c r="L108" s="2852"/>
      <c r="M108" s="2852"/>
      <c r="N108" s="2852"/>
      <c r="O108" s="2852"/>
      <c r="P108" s="2852"/>
      <c r="Q108" s="2852"/>
      <c r="R108" s="2852"/>
      <c r="S108" s="2852"/>
    </row>
    <row r="109" spans="1:19" ht="15.75" customHeight="1">
      <c r="A109" s="2852"/>
      <c r="B109" s="2852"/>
      <c r="C109" s="2852"/>
      <c r="D109" s="2852"/>
      <c r="E109" s="2852"/>
      <c r="F109" s="2852"/>
      <c r="G109" s="2852"/>
      <c r="H109" s="2944"/>
      <c r="I109" s="2852"/>
      <c r="J109" s="2852"/>
      <c r="K109" s="2852"/>
      <c r="L109" s="2852"/>
      <c r="M109" s="2852"/>
      <c r="N109" s="2852"/>
      <c r="O109" s="2852"/>
      <c r="P109" s="2852"/>
      <c r="Q109" s="2852"/>
      <c r="R109" s="2852"/>
      <c r="S109" s="2852"/>
    </row>
    <row r="110" spans="1:19" ht="15.75" customHeight="1">
      <c r="A110" s="2852"/>
      <c r="B110" s="2852"/>
      <c r="C110" s="2852"/>
      <c r="D110" s="2852"/>
      <c r="E110" s="2852"/>
      <c r="F110" s="2852"/>
      <c r="G110" s="2852"/>
      <c r="H110" s="2944"/>
      <c r="I110" s="2852"/>
      <c r="J110" s="2852"/>
      <c r="K110" s="2852"/>
      <c r="L110" s="2852"/>
      <c r="M110" s="2852"/>
      <c r="N110" s="2852"/>
      <c r="O110" s="2852"/>
      <c r="P110" s="2852"/>
      <c r="Q110" s="2852"/>
      <c r="R110" s="2852"/>
      <c r="S110" s="2852"/>
    </row>
    <row r="111" spans="1:19" ht="15.75" customHeight="1">
      <c r="A111" s="2852"/>
      <c r="B111" s="2852"/>
      <c r="C111" s="2852"/>
      <c r="D111" s="2852"/>
      <c r="E111" s="2852"/>
      <c r="F111" s="2852"/>
      <c r="G111" s="2852"/>
      <c r="H111" s="2944"/>
      <c r="I111" s="2852"/>
      <c r="J111" s="2852"/>
      <c r="K111" s="2852"/>
      <c r="L111" s="2852"/>
      <c r="M111" s="2852"/>
      <c r="N111" s="2852"/>
      <c r="O111" s="2852"/>
      <c r="P111" s="2852"/>
      <c r="Q111" s="2852"/>
      <c r="R111" s="2852"/>
      <c r="S111" s="2852"/>
    </row>
    <row r="112" spans="1:19" ht="15.75" customHeight="1">
      <c r="A112" s="2852"/>
      <c r="B112" s="2852"/>
      <c r="C112" s="2852"/>
      <c r="D112" s="2852"/>
      <c r="E112" s="2852"/>
      <c r="F112" s="2852"/>
      <c r="G112" s="2852"/>
      <c r="H112" s="2944"/>
      <c r="I112" s="2852"/>
      <c r="J112" s="2852"/>
      <c r="K112" s="2852"/>
      <c r="L112" s="2852"/>
      <c r="M112" s="2852"/>
      <c r="N112" s="2852"/>
      <c r="O112" s="2852"/>
      <c r="P112" s="2852"/>
      <c r="Q112" s="2852"/>
      <c r="R112" s="2852"/>
      <c r="S112" s="2852"/>
    </row>
    <row r="113" spans="1:19" ht="15.75" customHeight="1">
      <c r="A113" s="2852"/>
      <c r="B113" s="2852"/>
      <c r="C113" s="2852"/>
      <c r="D113" s="2852"/>
      <c r="E113" s="2852"/>
      <c r="F113" s="2852"/>
      <c r="G113" s="2852"/>
      <c r="H113" s="2944"/>
      <c r="I113" s="2852"/>
      <c r="J113" s="2852"/>
      <c r="K113" s="2852"/>
      <c r="L113" s="2852"/>
      <c r="M113" s="2852"/>
      <c r="N113" s="2852"/>
      <c r="O113" s="2852"/>
      <c r="P113" s="2852"/>
      <c r="Q113" s="2852"/>
      <c r="R113" s="2852"/>
      <c r="S113" s="2852"/>
    </row>
    <row r="114" spans="1:19" ht="15.75" customHeight="1">
      <c r="A114" s="2852"/>
      <c r="B114" s="2852"/>
      <c r="C114" s="2852"/>
      <c r="D114" s="2852"/>
      <c r="E114" s="2852"/>
      <c r="F114" s="2852"/>
      <c r="G114" s="2852"/>
      <c r="H114" s="2944"/>
      <c r="I114" s="2852"/>
      <c r="J114" s="2852"/>
      <c r="K114" s="2852"/>
      <c r="L114" s="2852"/>
      <c r="M114" s="2852"/>
      <c r="N114" s="2852"/>
      <c r="O114" s="2852"/>
      <c r="P114" s="2852"/>
      <c r="Q114" s="2852"/>
      <c r="R114" s="2852"/>
      <c r="S114" s="2852"/>
    </row>
    <row r="115" spans="1:19" ht="15.75" customHeight="1">
      <c r="A115" s="2852"/>
      <c r="B115" s="2852"/>
      <c r="C115" s="2852"/>
      <c r="D115" s="2852"/>
      <c r="E115" s="2852"/>
      <c r="F115" s="2852"/>
      <c r="G115" s="2852"/>
      <c r="H115" s="2944"/>
      <c r="I115" s="2852"/>
      <c r="J115" s="2852"/>
      <c r="K115" s="2852"/>
      <c r="L115" s="2852"/>
      <c r="M115" s="2852"/>
      <c r="N115" s="2852"/>
      <c r="O115" s="2852"/>
      <c r="P115" s="2852"/>
      <c r="Q115" s="2852"/>
      <c r="R115" s="2852"/>
      <c r="S115" s="2852"/>
    </row>
    <row r="116" spans="1:19" ht="15.75" customHeight="1">
      <c r="A116" s="2852"/>
      <c r="B116" s="2852"/>
      <c r="C116" s="2852"/>
      <c r="D116" s="2852"/>
      <c r="E116" s="2852"/>
      <c r="F116" s="2852"/>
      <c r="G116" s="2852"/>
      <c r="H116" s="2944"/>
      <c r="I116" s="2852"/>
      <c r="J116" s="2852"/>
      <c r="K116" s="2852"/>
      <c r="L116" s="2852"/>
      <c r="M116" s="2852"/>
      <c r="N116" s="2852"/>
      <c r="O116" s="2852"/>
      <c r="P116" s="2852"/>
      <c r="Q116" s="2852"/>
      <c r="R116" s="2852"/>
      <c r="S116" s="2852"/>
    </row>
    <row r="117" spans="1:19" ht="15.75" customHeight="1">
      <c r="A117" s="2852"/>
      <c r="B117" s="2852"/>
      <c r="C117" s="2852"/>
      <c r="D117" s="2852"/>
      <c r="E117" s="2852"/>
      <c r="F117" s="2852"/>
      <c r="G117" s="2852"/>
      <c r="H117" s="2944"/>
      <c r="I117" s="2852"/>
      <c r="J117" s="2852"/>
      <c r="K117" s="2852"/>
      <c r="L117" s="2852"/>
      <c r="M117" s="2852"/>
      <c r="N117" s="2852"/>
      <c r="O117" s="2852"/>
      <c r="P117" s="2852"/>
      <c r="Q117" s="2852"/>
      <c r="R117" s="2852"/>
      <c r="S117" s="2852"/>
    </row>
    <row r="118" spans="1:19" ht="15.75" customHeight="1">
      <c r="A118" s="2852"/>
      <c r="B118" s="2852"/>
      <c r="C118" s="2852"/>
      <c r="D118" s="2852"/>
      <c r="E118" s="2852"/>
      <c r="F118" s="2852"/>
      <c r="G118" s="2852"/>
      <c r="H118" s="2944"/>
      <c r="I118" s="2852"/>
      <c r="J118" s="2852"/>
      <c r="K118" s="2852"/>
      <c r="L118" s="2852"/>
      <c r="M118" s="2852"/>
      <c r="N118" s="2852"/>
      <c r="O118" s="2852"/>
      <c r="P118" s="2852"/>
      <c r="Q118" s="2852"/>
      <c r="R118" s="2852"/>
      <c r="S118" s="2852"/>
    </row>
    <row r="119" spans="1:19" ht="15.75" customHeight="1">
      <c r="A119" s="2852"/>
      <c r="B119" s="2852"/>
      <c r="C119" s="2852"/>
      <c r="D119" s="2852"/>
      <c r="E119" s="2852"/>
      <c r="F119" s="2852"/>
      <c r="G119" s="2852"/>
      <c r="H119" s="2944"/>
      <c r="I119" s="2852"/>
      <c r="J119" s="2852"/>
      <c r="K119" s="2852"/>
      <c r="L119" s="2852"/>
      <c r="M119" s="2852"/>
      <c r="N119" s="2852"/>
      <c r="O119" s="2852"/>
      <c r="P119" s="2852"/>
      <c r="Q119" s="2852"/>
      <c r="R119" s="2852"/>
      <c r="S119" s="2852"/>
    </row>
    <row r="120" spans="1:19" ht="15.75" customHeight="1">
      <c r="A120" s="2852"/>
      <c r="B120" s="2852"/>
      <c r="C120" s="2852"/>
      <c r="D120" s="2852"/>
      <c r="E120" s="2852"/>
      <c r="F120" s="2852"/>
      <c r="G120" s="2852"/>
      <c r="H120" s="2944"/>
      <c r="I120" s="2852"/>
      <c r="J120" s="2852"/>
      <c r="K120" s="2852"/>
      <c r="L120" s="2852"/>
      <c r="M120" s="2852"/>
      <c r="N120" s="2852"/>
      <c r="O120" s="2852"/>
      <c r="P120" s="2852"/>
      <c r="Q120" s="2852"/>
      <c r="R120" s="2852"/>
      <c r="S120" s="2852"/>
    </row>
    <row r="121" spans="1:19" ht="15.75" customHeight="1">
      <c r="A121" s="2852"/>
      <c r="B121" s="2852"/>
      <c r="C121" s="2852"/>
      <c r="D121" s="2852"/>
      <c r="E121" s="2852"/>
      <c r="F121" s="2852"/>
      <c r="G121" s="2852"/>
      <c r="H121" s="2944"/>
      <c r="I121" s="2852"/>
      <c r="J121" s="2852"/>
      <c r="K121" s="2852"/>
      <c r="L121" s="2852"/>
      <c r="M121" s="2852"/>
      <c r="N121" s="2852"/>
      <c r="O121" s="2852"/>
      <c r="P121" s="2852"/>
      <c r="Q121" s="2852"/>
      <c r="R121" s="2852"/>
      <c r="S121" s="2852"/>
    </row>
    <row r="122" spans="1:19" ht="15.75" customHeight="1">
      <c r="A122" s="2852"/>
      <c r="B122" s="2852"/>
      <c r="C122" s="2852"/>
      <c r="D122" s="2852"/>
      <c r="E122" s="2852"/>
      <c r="F122" s="2852"/>
      <c r="G122" s="2852"/>
      <c r="H122" s="2944"/>
      <c r="I122" s="2852"/>
      <c r="J122" s="2852"/>
      <c r="K122" s="2852"/>
      <c r="L122" s="2852"/>
      <c r="M122" s="2852"/>
      <c r="N122" s="2852"/>
      <c r="O122" s="2852"/>
      <c r="P122" s="2852"/>
      <c r="Q122" s="2852"/>
      <c r="R122" s="2852"/>
      <c r="S122" s="2852"/>
    </row>
    <row r="123" spans="1:19" ht="15.75" customHeight="1">
      <c r="A123" s="2852"/>
      <c r="B123" s="2852"/>
      <c r="C123" s="2852"/>
      <c r="D123" s="2852"/>
      <c r="E123" s="2852"/>
      <c r="F123" s="2852"/>
      <c r="G123" s="2852"/>
      <c r="H123" s="2944"/>
      <c r="I123" s="2852"/>
      <c r="J123" s="2852"/>
      <c r="K123" s="2852"/>
      <c r="L123" s="2852"/>
      <c r="M123" s="2852"/>
      <c r="N123" s="2852"/>
      <c r="O123" s="2852"/>
      <c r="P123" s="2852"/>
      <c r="Q123" s="2852"/>
      <c r="R123" s="2852"/>
      <c r="S123" s="2852"/>
    </row>
    <row r="124" spans="1:19" ht="15.75" customHeight="1">
      <c r="A124" s="2852"/>
      <c r="B124" s="2852"/>
      <c r="C124" s="2852"/>
      <c r="D124" s="2852"/>
      <c r="E124" s="2852"/>
      <c r="F124" s="2852"/>
      <c r="G124" s="2852"/>
      <c r="H124" s="2944"/>
      <c r="I124" s="2852"/>
      <c r="J124" s="2852"/>
      <c r="K124" s="2852"/>
      <c r="L124" s="2852"/>
      <c r="M124" s="2852"/>
      <c r="N124" s="2852"/>
      <c r="O124" s="2852"/>
      <c r="P124" s="2852"/>
      <c r="Q124" s="2852"/>
      <c r="R124" s="2852"/>
      <c r="S124" s="2852"/>
    </row>
    <row r="125" spans="1:19" ht="15.75" customHeight="1">
      <c r="A125" s="2852"/>
      <c r="B125" s="2852"/>
      <c r="C125" s="2852"/>
      <c r="D125" s="2852"/>
      <c r="E125" s="2852"/>
      <c r="F125" s="2852"/>
      <c r="G125" s="2852"/>
      <c r="H125" s="2944"/>
      <c r="I125" s="2852"/>
      <c r="J125" s="2852"/>
      <c r="K125" s="2852"/>
      <c r="L125" s="2852"/>
      <c r="M125" s="2852"/>
      <c r="N125" s="2852"/>
      <c r="O125" s="2852"/>
      <c r="P125" s="2852"/>
      <c r="Q125" s="2852"/>
      <c r="R125" s="2852"/>
      <c r="S125" s="2852"/>
    </row>
    <row r="126" spans="1:19" ht="15.75" customHeight="1">
      <c r="A126" s="2852"/>
      <c r="B126" s="2852"/>
      <c r="C126" s="2852"/>
      <c r="D126" s="2852"/>
      <c r="E126" s="2852"/>
      <c r="F126" s="2852"/>
      <c r="G126" s="2852"/>
      <c r="H126" s="2944"/>
      <c r="I126" s="2852"/>
      <c r="J126" s="2852"/>
      <c r="K126" s="2852"/>
      <c r="L126" s="2852"/>
      <c r="M126" s="2852"/>
      <c r="N126" s="2852"/>
      <c r="O126" s="2852"/>
      <c r="P126" s="2852"/>
      <c r="Q126" s="2852"/>
      <c r="R126" s="2852"/>
      <c r="S126" s="2852"/>
    </row>
    <row r="127" spans="1:19" ht="15.75" customHeight="1">
      <c r="A127" s="2852"/>
      <c r="B127" s="2852"/>
      <c r="C127" s="2852"/>
      <c r="D127" s="2852"/>
      <c r="E127" s="2852"/>
      <c r="F127" s="2852"/>
      <c r="G127" s="2852"/>
      <c r="H127" s="2944"/>
      <c r="I127" s="2852"/>
      <c r="J127" s="2852"/>
      <c r="K127" s="2852"/>
      <c r="L127" s="2852"/>
      <c r="M127" s="2852"/>
      <c r="N127" s="2852"/>
      <c r="O127" s="2852"/>
      <c r="P127" s="2852"/>
      <c r="Q127" s="2852"/>
      <c r="R127" s="2852"/>
      <c r="S127" s="2852"/>
    </row>
    <row r="128" spans="1:19" ht="15.75" customHeight="1">
      <c r="A128" s="2852"/>
      <c r="B128" s="2852"/>
      <c r="C128" s="2852"/>
      <c r="D128" s="2852"/>
      <c r="E128" s="2852"/>
      <c r="F128" s="2852"/>
      <c r="G128" s="2852"/>
      <c r="H128" s="2944"/>
      <c r="I128" s="2852"/>
      <c r="J128" s="2852"/>
      <c r="K128" s="2852"/>
      <c r="L128" s="2852"/>
      <c r="M128" s="2852"/>
      <c r="N128" s="2852"/>
      <c r="O128" s="2852"/>
      <c r="P128" s="2852"/>
      <c r="Q128" s="2852"/>
      <c r="R128" s="2852"/>
      <c r="S128" s="2852"/>
    </row>
    <row r="129" spans="1:19" ht="15.75" customHeight="1">
      <c r="A129" s="2852"/>
      <c r="B129" s="2852"/>
      <c r="C129" s="2852"/>
      <c r="D129" s="2852"/>
      <c r="E129" s="2852"/>
      <c r="F129" s="2852"/>
      <c r="G129" s="2852"/>
      <c r="H129" s="2944"/>
      <c r="I129" s="2852"/>
      <c r="J129" s="2852"/>
      <c r="K129" s="2852"/>
      <c r="L129" s="2852"/>
      <c r="M129" s="2852"/>
      <c r="N129" s="2852"/>
      <c r="O129" s="2852"/>
      <c r="P129" s="2852"/>
      <c r="Q129" s="2852"/>
      <c r="R129" s="2852"/>
      <c r="S129" s="2852"/>
    </row>
    <row r="130" spans="1:19" ht="15.75" customHeight="1">
      <c r="A130" s="2852"/>
      <c r="B130" s="2852"/>
      <c r="C130" s="2852"/>
      <c r="D130" s="2852"/>
      <c r="E130" s="2852"/>
      <c r="F130" s="2852"/>
      <c r="G130" s="2852"/>
      <c r="H130" s="2944"/>
      <c r="I130" s="2852"/>
      <c r="J130" s="2852"/>
      <c r="K130" s="2852"/>
      <c r="L130" s="2852"/>
      <c r="M130" s="2852"/>
      <c r="N130" s="2852"/>
      <c r="O130" s="2852"/>
      <c r="P130" s="2852"/>
      <c r="Q130" s="2852"/>
      <c r="R130" s="2852"/>
      <c r="S130" s="2852"/>
    </row>
    <row r="131" spans="1:19" ht="15.75" customHeight="1">
      <c r="A131" s="2852"/>
      <c r="B131" s="2852"/>
      <c r="C131" s="2852"/>
      <c r="D131" s="2852"/>
      <c r="E131" s="2852"/>
      <c r="F131" s="2852"/>
      <c r="G131" s="2852"/>
      <c r="H131" s="2944"/>
      <c r="I131" s="2852"/>
      <c r="J131" s="2852"/>
      <c r="K131" s="2852"/>
      <c r="L131" s="2852"/>
      <c r="M131" s="2852"/>
      <c r="N131" s="2852"/>
      <c r="O131" s="2852"/>
      <c r="P131" s="2852"/>
      <c r="Q131" s="2852"/>
      <c r="R131" s="2852"/>
      <c r="S131" s="2852"/>
    </row>
    <row r="132" spans="1:19" ht="15.75" customHeight="1">
      <c r="A132" s="2852"/>
      <c r="B132" s="2852"/>
      <c r="C132" s="2852"/>
      <c r="D132" s="2852"/>
      <c r="E132" s="2852"/>
      <c r="F132" s="2852"/>
      <c r="G132" s="2852"/>
      <c r="H132" s="2944"/>
      <c r="I132" s="2852"/>
      <c r="J132" s="2852"/>
      <c r="K132" s="2852"/>
      <c r="L132" s="2852"/>
      <c r="M132" s="2852"/>
      <c r="N132" s="2852"/>
      <c r="O132" s="2852"/>
      <c r="P132" s="2852"/>
      <c r="Q132" s="2852"/>
      <c r="R132" s="2852"/>
      <c r="S132" s="2852"/>
    </row>
    <row r="133" spans="1:19" ht="15.75" customHeight="1">
      <c r="A133" s="2852"/>
      <c r="B133" s="2852"/>
      <c r="C133" s="2852"/>
      <c r="D133" s="2852"/>
      <c r="E133" s="2852"/>
      <c r="F133" s="2852"/>
      <c r="G133" s="2852"/>
      <c r="H133" s="2944"/>
      <c r="I133" s="2852"/>
      <c r="J133" s="2852"/>
      <c r="K133" s="2852"/>
      <c r="L133" s="2852"/>
      <c r="M133" s="2852"/>
      <c r="N133" s="2852"/>
      <c r="O133" s="2852"/>
      <c r="P133" s="2852"/>
      <c r="Q133" s="2852"/>
      <c r="R133" s="2852"/>
      <c r="S133" s="2852"/>
    </row>
    <row r="134" spans="1:19" ht="15.75" customHeight="1">
      <c r="A134" s="2852"/>
      <c r="B134" s="2852"/>
      <c r="C134" s="2852"/>
      <c r="D134" s="2852"/>
      <c r="E134" s="2852"/>
      <c r="F134" s="2852"/>
      <c r="G134" s="2852"/>
      <c r="H134" s="2944"/>
      <c r="I134" s="2852"/>
      <c r="J134" s="2852"/>
      <c r="K134" s="2852"/>
      <c r="L134" s="2852"/>
      <c r="M134" s="2852"/>
      <c r="N134" s="2852"/>
      <c r="O134" s="2852"/>
      <c r="P134" s="2852"/>
      <c r="Q134" s="2852"/>
      <c r="R134" s="2852"/>
      <c r="S134" s="2852"/>
    </row>
    <row r="135" spans="1:19" ht="15.75" customHeight="1">
      <c r="A135" s="2852"/>
      <c r="B135" s="2852"/>
      <c r="C135" s="2852"/>
      <c r="D135" s="2852"/>
      <c r="E135" s="2852"/>
      <c r="F135" s="2852"/>
      <c r="G135" s="2852"/>
      <c r="H135" s="2944"/>
      <c r="I135" s="2852"/>
      <c r="J135" s="2852"/>
      <c r="K135" s="2852"/>
      <c r="L135" s="2852"/>
      <c r="M135" s="2852"/>
      <c r="N135" s="2852"/>
      <c r="O135" s="2852"/>
      <c r="P135" s="2852"/>
      <c r="Q135" s="2852"/>
      <c r="R135" s="2852"/>
      <c r="S135" s="2852"/>
    </row>
    <row r="136" spans="1:19" ht="15.75" customHeight="1">
      <c r="A136" s="2852"/>
      <c r="B136" s="2852"/>
      <c r="C136" s="2852"/>
      <c r="D136" s="2852"/>
      <c r="E136" s="2852"/>
      <c r="F136" s="2852"/>
      <c r="G136" s="2852"/>
      <c r="H136" s="2944"/>
      <c r="I136" s="2852"/>
      <c r="J136" s="2852"/>
      <c r="K136" s="2852"/>
      <c r="L136" s="2852"/>
      <c r="M136" s="2852"/>
      <c r="N136" s="2852"/>
      <c r="O136" s="2852"/>
      <c r="P136" s="2852"/>
      <c r="Q136" s="2852"/>
      <c r="R136" s="2852"/>
      <c r="S136" s="2852"/>
    </row>
    <row r="137" spans="1:19" ht="15.75" customHeight="1">
      <c r="A137" s="2852"/>
      <c r="B137" s="2852"/>
      <c r="C137" s="2852"/>
      <c r="D137" s="2852"/>
      <c r="E137" s="2852"/>
      <c r="F137" s="2852"/>
      <c r="G137" s="2852"/>
      <c r="H137" s="2944"/>
      <c r="I137" s="2852"/>
      <c r="J137" s="2852"/>
      <c r="K137" s="2852"/>
      <c r="L137" s="2852"/>
      <c r="M137" s="2852"/>
      <c r="N137" s="2852"/>
      <c r="O137" s="2852"/>
      <c r="P137" s="2852"/>
      <c r="Q137" s="2852"/>
      <c r="R137" s="2852"/>
      <c r="S137" s="2852"/>
    </row>
    <row r="138" spans="1:19" ht="15.75" customHeight="1">
      <c r="A138" s="2852"/>
      <c r="B138" s="2852"/>
      <c r="C138" s="2852"/>
      <c r="D138" s="2852"/>
      <c r="E138" s="2852"/>
      <c r="F138" s="2852"/>
      <c r="G138" s="2852"/>
      <c r="H138" s="2944"/>
      <c r="I138" s="2852"/>
      <c r="J138" s="2852"/>
      <c r="K138" s="2852"/>
      <c r="L138" s="2852"/>
      <c r="M138" s="2852"/>
      <c r="N138" s="2852"/>
      <c r="O138" s="2852"/>
      <c r="P138" s="2852"/>
      <c r="Q138" s="2852"/>
      <c r="R138" s="2852"/>
      <c r="S138" s="2852"/>
    </row>
    <row r="139" spans="1:19" ht="15.75" customHeight="1">
      <c r="A139" s="2852"/>
      <c r="B139" s="2852"/>
      <c r="C139" s="2852"/>
      <c r="D139" s="2852"/>
      <c r="E139" s="2852"/>
      <c r="F139" s="2852"/>
      <c r="G139" s="2852"/>
      <c r="H139" s="2944"/>
      <c r="I139" s="2852"/>
      <c r="J139" s="2852"/>
      <c r="K139" s="2852"/>
      <c r="L139" s="2852"/>
      <c r="M139" s="2852"/>
      <c r="N139" s="2852"/>
      <c r="O139" s="2852"/>
      <c r="P139" s="2852"/>
      <c r="Q139" s="2852"/>
      <c r="R139" s="2852"/>
      <c r="S139" s="2852"/>
    </row>
    <row r="140" spans="1:19" ht="15.75" customHeight="1">
      <c r="A140" s="2852"/>
      <c r="B140" s="2852"/>
      <c r="C140" s="2852"/>
      <c r="D140" s="2852"/>
      <c r="E140" s="2852"/>
      <c r="F140" s="2852"/>
      <c r="G140" s="2852"/>
      <c r="H140" s="2944"/>
      <c r="I140" s="2852"/>
      <c r="J140" s="2852"/>
      <c r="K140" s="2852"/>
      <c r="L140" s="2852"/>
      <c r="M140" s="2852"/>
      <c r="N140" s="2852"/>
      <c r="O140" s="2852"/>
      <c r="P140" s="2852"/>
      <c r="Q140" s="2852"/>
      <c r="R140" s="2852"/>
      <c r="S140" s="2852"/>
    </row>
    <row r="141" spans="1:19" ht="15.75" customHeight="1">
      <c r="A141" s="2852"/>
      <c r="B141" s="2852"/>
      <c r="C141" s="2852"/>
      <c r="D141" s="2852"/>
      <c r="E141" s="2852"/>
      <c r="F141" s="2852"/>
      <c r="G141" s="2852"/>
      <c r="H141" s="2944"/>
      <c r="I141" s="2852"/>
      <c r="J141" s="2852"/>
      <c r="K141" s="2852"/>
      <c r="L141" s="2852"/>
      <c r="M141" s="2852"/>
      <c r="N141" s="2852"/>
      <c r="O141" s="2852"/>
      <c r="P141" s="2852"/>
      <c r="Q141" s="2852"/>
      <c r="R141" s="2852"/>
      <c r="S141" s="2852"/>
    </row>
    <row r="142" spans="1:19" ht="15.75" customHeight="1">
      <c r="A142" s="2852"/>
      <c r="B142" s="2852"/>
      <c r="C142" s="2852"/>
      <c r="D142" s="2852"/>
      <c r="E142" s="2852"/>
      <c r="F142" s="2852"/>
      <c r="G142" s="2852"/>
      <c r="H142" s="2944"/>
      <c r="I142" s="2852"/>
      <c r="J142" s="2852"/>
      <c r="K142" s="2852"/>
      <c r="L142" s="2852"/>
      <c r="M142" s="2852"/>
      <c r="N142" s="2852"/>
      <c r="O142" s="2852"/>
      <c r="P142" s="2852"/>
      <c r="Q142" s="2852"/>
      <c r="R142" s="2852"/>
      <c r="S142" s="2852"/>
    </row>
    <row r="143" spans="1:19" ht="15.75" customHeight="1">
      <c r="A143" s="2852"/>
      <c r="B143" s="2852"/>
      <c r="C143" s="2852"/>
      <c r="D143" s="2852"/>
      <c r="E143" s="2852"/>
      <c r="F143" s="2852"/>
      <c r="G143" s="2852"/>
      <c r="H143" s="2944"/>
      <c r="I143" s="2852"/>
      <c r="J143" s="2852"/>
      <c r="K143" s="2852"/>
      <c r="L143" s="2852"/>
      <c r="M143" s="2852"/>
      <c r="N143" s="2852"/>
      <c r="O143" s="2852"/>
      <c r="P143" s="2852"/>
      <c r="Q143" s="2852"/>
      <c r="R143" s="2852"/>
      <c r="S143" s="2852"/>
    </row>
    <row r="144" spans="1:19" ht="15.75" customHeight="1">
      <c r="A144" s="2852"/>
      <c r="B144" s="2852"/>
      <c r="C144" s="2852"/>
      <c r="D144" s="2852"/>
      <c r="E144" s="2852"/>
      <c r="F144" s="2852"/>
      <c r="G144" s="2852"/>
      <c r="H144" s="2944"/>
      <c r="I144" s="2852"/>
      <c r="J144" s="2852"/>
      <c r="K144" s="2852"/>
      <c r="L144" s="2852"/>
      <c r="M144" s="2852"/>
      <c r="N144" s="2852"/>
      <c r="O144" s="2852"/>
      <c r="P144" s="2852"/>
      <c r="Q144" s="2852"/>
      <c r="R144" s="2852"/>
      <c r="S144" s="2852"/>
    </row>
    <row r="145" spans="1:19" ht="15.75" customHeight="1">
      <c r="A145" s="2852"/>
      <c r="B145" s="2852"/>
      <c r="C145" s="2852"/>
      <c r="D145" s="2852"/>
      <c r="E145" s="2852"/>
      <c r="F145" s="2852"/>
      <c r="G145" s="2852"/>
      <c r="H145" s="2944"/>
      <c r="I145" s="2852"/>
      <c r="J145" s="2852"/>
      <c r="K145" s="2852"/>
      <c r="L145" s="2852"/>
      <c r="M145" s="2852"/>
      <c r="N145" s="2852"/>
      <c r="O145" s="2852"/>
      <c r="P145" s="2852"/>
      <c r="Q145" s="2852"/>
      <c r="R145" s="2852"/>
      <c r="S145" s="2852"/>
    </row>
    <row r="146" spans="1:19" ht="15.75" customHeight="1">
      <c r="A146" s="2852"/>
      <c r="B146" s="2852"/>
      <c r="C146" s="2852"/>
      <c r="D146" s="2852"/>
      <c r="E146" s="2852"/>
      <c r="F146" s="2852"/>
      <c r="G146" s="2852"/>
      <c r="H146" s="2944"/>
      <c r="I146" s="2852"/>
      <c r="J146" s="2852"/>
      <c r="K146" s="2852"/>
      <c r="L146" s="2852"/>
      <c r="M146" s="2852"/>
      <c r="N146" s="2852"/>
      <c r="O146" s="2852"/>
      <c r="P146" s="2852"/>
      <c r="Q146" s="2852"/>
      <c r="R146" s="2852"/>
      <c r="S146" s="2852"/>
    </row>
    <row r="147" spans="1:19" ht="15.75" customHeight="1">
      <c r="A147" s="2852"/>
      <c r="B147" s="2852"/>
      <c r="C147" s="2852"/>
      <c r="D147" s="2852"/>
      <c r="E147" s="2852"/>
      <c r="F147" s="2852"/>
      <c r="G147" s="2852"/>
      <c r="H147" s="2944"/>
      <c r="I147" s="2852"/>
      <c r="J147" s="2852"/>
      <c r="K147" s="2852"/>
      <c r="L147" s="2852"/>
      <c r="M147" s="2852"/>
      <c r="N147" s="2852"/>
      <c r="O147" s="2852"/>
      <c r="P147" s="2852"/>
      <c r="Q147" s="2852"/>
      <c r="R147" s="2852"/>
      <c r="S147" s="2852"/>
    </row>
    <row r="148" spans="1:19" ht="15.75" customHeight="1">
      <c r="A148" s="2852"/>
      <c r="B148" s="2852"/>
      <c r="C148" s="2852"/>
      <c r="D148" s="2852"/>
      <c r="E148" s="2852"/>
      <c r="F148" s="2852"/>
      <c r="G148" s="2852"/>
      <c r="H148" s="2944"/>
      <c r="I148" s="2852"/>
      <c r="J148" s="2852"/>
      <c r="K148" s="2852"/>
      <c r="L148" s="2852"/>
      <c r="M148" s="2852"/>
      <c r="N148" s="2852"/>
      <c r="O148" s="2852"/>
      <c r="P148" s="2852"/>
      <c r="Q148" s="2852"/>
      <c r="R148" s="2852"/>
      <c r="S148" s="2852"/>
    </row>
    <row r="149" spans="1:19" ht="15.75" customHeight="1">
      <c r="A149" s="2852"/>
      <c r="B149" s="2852"/>
      <c r="C149" s="2852"/>
      <c r="D149" s="2852"/>
      <c r="E149" s="2852"/>
      <c r="F149" s="2852"/>
      <c r="G149" s="2852"/>
      <c r="H149" s="2944"/>
      <c r="I149" s="2852"/>
      <c r="J149" s="2852"/>
      <c r="K149" s="2852"/>
      <c r="L149" s="2852"/>
      <c r="M149" s="2852"/>
      <c r="N149" s="2852"/>
      <c r="O149" s="2852"/>
      <c r="P149" s="2852"/>
      <c r="Q149" s="2852"/>
      <c r="R149" s="2852"/>
      <c r="S149" s="2852"/>
    </row>
    <row r="150" spans="1:19" ht="15.75" customHeight="1">
      <c r="A150" s="2852"/>
      <c r="B150" s="2852"/>
      <c r="C150" s="2852"/>
      <c r="D150" s="2852"/>
      <c r="E150" s="2852"/>
      <c r="F150" s="2852"/>
      <c r="G150" s="2852"/>
      <c r="H150" s="2944"/>
      <c r="I150" s="2852"/>
      <c r="J150" s="2852"/>
      <c r="K150" s="2852"/>
      <c r="L150" s="2852"/>
      <c r="M150" s="2852"/>
      <c r="N150" s="2852"/>
      <c r="O150" s="2852"/>
      <c r="P150" s="2852"/>
      <c r="Q150" s="2852"/>
      <c r="R150" s="2852"/>
      <c r="S150" s="2852"/>
    </row>
    <row r="151" spans="1:19" ht="15.75" customHeight="1">
      <c r="A151" s="2852"/>
      <c r="B151" s="2852"/>
      <c r="C151" s="2852"/>
      <c r="D151" s="2852"/>
      <c r="E151" s="2852"/>
      <c r="F151" s="2852"/>
      <c r="G151" s="2852"/>
      <c r="H151" s="2944"/>
      <c r="I151" s="2852"/>
      <c r="J151" s="2852"/>
      <c r="K151" s="2852"/>
      <c r="L151" s="2852"/>
      <c r="M151" s="2852"/>
      <c r="N151" s="2852"/>
      <c r="O151" s="2852"/>
      <c r="P151" s="2852"/>
      <c r="Q151" s="2852"/>
      <c r="R151" s="2852"/>
      <c r="S151" s="2852"/>
    </row>
    <row r="152" spans="1:19" ht="15.75" customHeight="1">
      <c r="A152" s="2852"/>
      <c r="B152" s="2852"/>
      <c r="C152" s="2852"/>
      <c r="D152" s="2852"/>
      <c r="E152" s="2852"/>
      <c r="F152" s="2852"/>
      <c r="G152" s="2852"/>
      <c r="H152" s="2944"/>
      <c r="I152" s="2852"/>
      <c r="J152" s="2852"/>
      <c r="K152" s="2852"/>
      <c r="L152" s="2852"/>
      <c r="M152" s="2852"/>
      <c r="N152" s="2852"/>
      <c r="O152" s="2852"/>
      <c r="P152" s="2852"/>
      <c r="Q152" s="2852"/>
      <c r="R152" s="2852"/>
      <c r="S152" s="2852"/>
    </row>
    <row r="153" spans="1:19" ht="15.75" customHeight="1">
      <c r="A153" s="2852"/>
      <c r="B153" s="2852"/>
      <c r="C153" s="2852"/>
      <c r="D153" s="2852"/>
      <c r="E153" s="2852"/>
      <c r="F153" s="2852"/>
      <c r="G153" s="2852"/>
      <c r="H153" s="2944"/>
      <c r="I153" s="2852"/>
      <c r="J153" s="2852"/>
      <c r="K153" s="2852"/>
      <c r="L153" s="2852"/>
      <c r="M153" s="2852"/>
      <c r="N153" s="2852"/>
      <c r="O153" s="2852"/>
      <c r="P153" s="2852"/>
      <c r="Q153" s="2852"/>
      <c r="R153" s="2852"/>
      <c r="S153" s="2852"/>
    </row>
    <row r="154" spans="1:19" ht="15.75" customHeight="1">
      <c r="A154" s="2852"/>
      <c r="B154" s="2852"/>
      <c r="C154" s="2852"/>
      <c r="D154" s="2852"/>
      <c r="E154" s="2852"/>
      <c r="F154" s="2852"/>
      <c r="G154" s="2852"/>
      <c r="H154" s="2944"/>
      <c r="I154" s="2852"/>
      <c r="J154" s="2852"/>
      <c r="K154" s="2852"/>
      <c r="L154" s="2852"/>
      <c r="M154" s="2852"/>
      <c r="N154" s="2852"/>
      <c r="O154" s="2852"/>
      <c r="P154" s="2852"/>
      <c r="Q154" s="2852"/>
      <c r="R154" s="2852"/>
      <c r="S154" s="2852"/>
    </row>
    <row r="155" spans="1:19" ht="15.75" customHeight="1">
      <c r="A155" s="2852"/>
      <c r="B155" s="2852"/>
      <c r="C155" s="2852"/>
      <c r="D155" s="2852"/>
      <c r="E155" s="2852"/>
      <c r="F155" s="2852"/>
      <c r="G155" s="2852"/>
      <c r="H155" s="2944"/>
      <c r="I155" s="2852"/>
      <c r="J155" s="2852"/>
      <c r="K155" s="2852"/>
      <c r="L155" s="2852"/>
      <c r="M155" s="2852"/>
      <c r="N155" s="2852"/>
      <c r="O155" s="2852"/>
      <c r="P155" s="2852"/>
      <c r="Q155" s="2852"/>
      <c r="R155" s="2852"/>
      <c r="S155" s="2852"/>
    </row>
    <row r="156" spans="1:19" ht="15.75" customHeight="1">
      <c r="A156" s="2852"/>
      <c r="B156" s="2852"/>
      <c r="C156" s="2852"/>
      <c r="D156" s="2852"/>
      <c r="E156" s="2852"/>
      <c r="F156" s="2852"/>
      <c r="G156" s="2852"/>
      <c r="H156" s="2944"/>
      <c r="I156" s="2852"/>
      <c r="J156" s="2852"/>
      <c r="K156" s="2852"/>
      <c r="L156" s="2852"/>
      <c r="M156" s="2852"/>
      <c r="N156" s="2852"/>
      <c r="O156" s="2852"/>
      <c r="P156" s="2852"/>
      <c r="Q156" s="2852"/>
      <c r="R156" s="2852"/>
      <c r="S156" s="2852"/>
    </row>
    <row r="157" spans="1:19" ht="15.75" customHeight="1">
      <c r="A157" s="2852"/>
      <c r="B157" s="2852"/>
      <c r="C157" s="2852"/>
      <c r="D157" s="2852"/>
      <c r="E157" s="2852"/>
      <c r="F157" s="2852"/>
      <c r="G157" s="2852"/>
      <c r="H157" s="2944"/>
      <c r="I157" s="2852"/>
      <c r="J157" s="2852"/>
      <c r="K157" s="2852"/>
      <c r="L157" s="2852"/>
      <c r="M157" s="2852"/>
      <c r="N157" s="2852"/>
      <c r="O157" s="2852"/>
      <c r="P157" s="2852"/>
      <c r="Q157" s="2852"/>
      <c r="R157" s="2852"/>
      <c r="S157" s="2852"/>
    </row>
    <row r="158" spans="1:19" ht="15.75" customHeight="1">
      <c r="A158" s="2852"/>
      <c r="B158" s="2852"/>
      <c r="C158" s="2852"/>
      <c r="D158" s="2852"/>
      <c r="E158" s="2852"/>
      <c r="F158" s="2852"/>
      <c r="G158" s="2852"/>
      <c r="H158" s="2944"/>
      <c r="I158" s="2852"/>
      <c r="J158" s="2852"/>
      <c r="K158" s="2852"/>
      <c r="L158" s="2852"/>
      <c r="M158" s="2852"/>
      <c r="N158" s="2852"/>
      <c r="O158" s="2852"/>
      <c r="P158" s="2852"/>
      <c r="Q158" s="2852"/>
      <c r="R158" s="2852"/>
      <c r="S158" s="2852"/>
    </row>
    <row r="159" spans="1:19" ht="15.75" customHeight="1">
      <c r="A159" s="2852"/>
      <c r="B159" s="2852"/>
      <c r="C159" s="2852"/>
      <c r="D159" s="2852"/>
      <c r="E159" s="2852"/>
      <c r="F159" s="2852"/>
      <c r="G159" s="2852"/>
      <c r="H159" s="2944"/>
      <c r="I159" s="2852"/>
      <c r="J159" s="2852"/>
      <c r="K159" s="2852"/>
      <c r="L159" s="2852"/>
      <c r="M159" s="2852"/>
      <c r="N159" s="2852"/>
      <c r="O159" s="2852"/>
      <c r="P159" s="2852"/>
      <c r="Q159" s="2852"/>
      <c r="R159" s="2852"/>
      <c r="S159" s="2852"/>
    </row>
    <row r="160" spans="1:19" ht="15.75" customHeight="1">
      <c r="A160" s="2852"/>
      <c r="B160" s="2852"/>
      <c r="C160" s="2852"/>
      <c r="D160" s="2852"/>
      <c r="E160" s="2852"/>
      <c r="F160" s="2852"/>
      <c r="G160" s="2852"/>
      <c r="H160" s="2944"/>
      <c r="I160" s="2852"/>
      <c r="J160" s="2852"/>
      <c r="K160" s="2852"/>
      <c r="L160" s="2852"/>
      <c r="M160" s="2852"/>
      <c r="N160" s="2852"/>
      <c r="O160" s="2852"/>
      <c r="P160" s="2852"/>
      <c r="Q160" s="2852"/>
      <c r="R160" s="2852"/>
      <c r="S160" s="2852"/>
    </row>
    <row r="161" spans="1:19" ht="15.75" customHeight="1">
      <c r="A161" s="2852"/>
      <c r="B161" s="2852"/>
      <c r="C161" s="2852"/>
      <c r="D161" s="2852"/>
      <c r="E161" s="2852"/>
      <c r="F161" s="2852"/>
      <c r="G161" s="2852"/>
      <c r="H161" s="2944"/>
      <c r="I161" s="2852"/>
      <c r="J161" s="2852"/>
      <c r="K161" s="2852"/>
      <c r="L161" s="2852"/>
      <c r="M161" s="2852"/>
      <c r="N161" s="2852"/>
      <c r="O161" s="2852"/>
      <c r="P161" s="2852"/>
      <c r="Q161" s="2852"/>
      <c r="R161" s="2852"/>
      <c r="S161" s="2852"/>
    </row>
    <row r="162" spans="1:19" ht="15.75" customHeight="1">
      <c r="A162" s="2852"/>
      <c r="B162" s="2852"/>
      <c r="C162" s="2852"/>
      <c r="D162" s="2852"/>
      <c r="E162" s="2852"/>
      <c r="F162" s="2852"/>
      <c r="G162" s="2852"/>
      <c r="H162" s="2944"/>
      <c r="I162" s="2852"/>
      <c r="J162" s="2852"/>
      <c r="K162" s="2852"/>
      <c r="L162" s="2852"/>
      <c r="M162" s="2852"/>
      <c r="N162" s="2852"/>
      <c r="O162" s="2852"/>
      <c r="P162" s="2852"/>
      <c r="Q162" s="2852"/>
      <c r="R162" s="2852"/>
      <c r="S162" s="2852"/>
    </row>
    <row r="163" spans="1:19" ht="15.75" customHeight="1">
      <c r="A163" s="2852"/>
      <c r="B163" s="2852"/>
      <c r="C163" s="2852"/>
      <c r="D163" s="2852"/>
      <c r="E163" s="2852"/>
      <c r="F163" s="2852"/>
      <c r="G163" s="2852"/>
      <c r="H163" s="2944"/>
      <c r="I163" s="2852"/>
      <c r="J163" s="2852"/>
      <c r="K163" s="2852"/>
      <c r="L163" s="2852"/>
      <c r="M163" s="2852"/>
      <c r="N163" s="2852"/>
      <c r="O163" s="2852"/>
      <c r="P163" s="2852"/>
      <c r="Q163" s="2852"/>
      <c r="R163" s="2852"/>
      <c r="S163" s="2852"/>
    </row>
    <row r="164" spans="1:19" ht="15.75" customHeight="1">
      <c r="A164" s="2852"/>
      <c r="B164" s="2852"/>
      <c r="C164" s="2852"/>
      <c r="D164" s="2852"/>
      <c r="E164" s="2852"/>
      <c r="F164" s="2852"/>
      <c r="G164" s="2852"/>
      <c r="H164" s="2944"/>
      <c r="I164" s="2852"/>
      <c r="J164" s="2852"/>
      <c r="K164" s="2852"/>
      <c r="L164" s="2852"/>
      <c r="M164" s="2852"/>
      <c r="N164" s="2852"/>
      <c r="O164" s="2852"/>
      <c r="P164" s="2852"/>
      <c r="Q164" s="2852"/>
      <c r="R164" s="2852"/>
      <c r="S164" s="2852"/>
    </row>
    <row r="165" spans="1:19" ht="15.75" customHeight="1">
      <c r="A165" s="2852"/>
      <c r="B165" s="2852"/>
      <c r="C165" s="2852"/>
      <c r="D165" s="2852"/>
      <c r="E165" s="2852"/>
      <c r="F165" s="2852"/>
      <c r="G165" s="2852"/>
      <c r="H165" s="2944"/>
      <c r="I165" s="2852"/>
      <c r="J165" s="2852"/>
      <c r="K165" s="2852"/>
      <c r="L165" s="2852"/>
      <c r="M165" s="2852"/>
      <c r="N165" s="2852"/>
      <c r="O165" s="2852"/>
      <c r="P165" s="2852"/>
      <c r="Q165" s="2852"/>
      <c r="R165" s="2852"/>
      <c r="S165" s="2852"/>
    </row>
    <row r="166" spans="1:19" ht="15.75" customHeight="1">
      <c r="A166" s="2852"/>
      <c r="B166" s="2852"/>
      <c r="C166" s="2852"/>
      <c r="D166" s="2852"/>
      <c r="E166" s="2852"/>
      <c r="F166" s="2852"/>
      <c r="G166" s="2852"/>
      <c r="H166" s="2944"/>
      <c r="I166" s="2852"/>
      <c r="J166" s="2852"/>
      <c r="K166" s="2852"/>
      <c r="L166" s="2852"/>
      <c r="M166" s="2852"/>
      <c r="N166" s="2852"/>
      <c r="O166" s="2852"/>
      <c r="P166" s="2852"/>
      <c r="Q166" s="2852"/>
      <c r="R166" s="2852"/>
      <c r="S166" s="2852"/>
    </row>
    <row r="167" spans="1:19" ht="15.75" customHeight="1">
      <c r="A167" s="2852"/>
      <c r="B167" s="2852"/>
      <c r="C167" s="2852"/>
      <c r="D167" s="2852"/>
      <c r="E167" s="2852"/>
      <c r="F167" s="2852"/>
      <c r="G167" s="2852"/>
      <c r="H167" s="2944"/>
      <c r="I167" s="2852"/>
      <c r="J167" s="2852"/>
      <c r="K167" s="2852"/>
      <c r="L167" s="2852"/>
      <c r="M167" s="2852"/>
      <c r="N167" s="2852"/>
      <c r="O167" s="2852"/>
      <c r="P167" s="2852"/>
      <c r="Q167" s="2852"/>
      <c r="R167" s="2852"/>
      <c r="S167" s="2852"/>
    </row>
    <row r="168" spans="1:19" ht="15.75" customHeight="1">
      <c r="A168" s="2852"/>
      <c r="B168" s="2852"/>
      <c r="C168" s="2852"/>
      <c r="D168" s="2852"/>
      <c r="E168" s="2852"/>
      <c r="F168" s="2852"/>
      <c r="G168" s="2852"/>
      <c r="H168" s="2944"/>
      <c r="I168" s="2852"/>
      <c r="J168" s="2852"/>
      <c r="K168" s="2852"/>
      <c r="L168" s="2852"/>
      <c r="M168" s="2852"/>
      <c r="N168" s="2852"/>
      <c r="O168" s="2852"/>
      <c r="P168" s="2852"/>
      <c r="Q168" s="2852"/>
      <c r="R168" s="2852"/>
      <c r="S168" s="2852"/>
    </row>
    <row r="169" spans="1:19" ht="15.75" customHeight="1">
      <c r="A169" s="2852"/>
      <c r="B169" s="2852"/>
      <c r="C169" s="2852"/>
      <c r="D169" s="2852"/>
      <c r="E169" s="2852"/>
      <c r="F169" s="2852"/>
      <c r="G169" s="2852"/>
      <c r="H169" s="2944"/>
      <c r="I169" s="2852"/>
      <c r="J169" s="2852"/>
      <c r="K169" s="2852"/>
      <c r="L169" s="2852"/>
      <c r="M169" s="2852"/>
      <c r="N169" s="2852"/>
      <c r="O169" s="2852"/>
      <c r="P169" s="2852"/>
      <c r="Q169" s="2852"/>
      <c r="R169" s="2852"/>
      <c r="S169" s="2852"/>
    </row>
    <row r="170" spans="1:19" ht="15.75" customHeight="1">
      <c r="A170" s="2852"/>
      <c r="B170" s="2852"/>
      <c r="C170" s="2852"/>
      <c r="D170" s="2852"/>
      <c r="E170" s="2852"/>
      <c r="F170" s="2852"/>
      <c r="G170" s="2852"/>
      <c r="H170" s="2944"/>
      <c r="I170" s="2852"/>
      <c r="J170" s="2852"/>
      <c r="K170" s="2852"/>
      <c r="L170" s="2852"/>
      <c r="M170" s="2852"/>
      <c r="N170" s="2852"/>
      <c r="O170" s="2852"/>
      <c r="P170" s="2852"/>
      <c r="Q170" s="2852"/>
      <c r="R170" s="2852"/>
      <c r="S170" s="2852"/>
    </row>
    <row r="171" spans="1:19" ht="15.75" customHeight="1">
      <c r="A171" s="2852"/>
      <c r="B171" s="2852"/>
      <c r="C171" s="2852"/>
      <c r="D171" s="2852"/>
      <c r="E171" s="2852"/>
      <c r="F171" s="2852"/>
      <c r="G171" s="2852"/>
      <c r="H171" s="2944"/>
      <c r="I171" s="2852"/>
      <c r="J171" s="2852"/>
      <c r="K171" s="2852"/>
      <c r="L171" s="2852"/>
      <c r="M171" s="2852"/>
      <c r="N171" s="2852"/>
      <c r="O171" s="2852"/>
      <c r="P171" s="2852"/>
      <c r="Q171" s="2852"/>
      <c r="R171" s="2852"/>
      <c r="S171" s="2852"/>
    </row>
    <row r="172" spans="1:19" ht="15.75" customHeight="1">
      <c r="A172" s="2852"/>
      <c r="B172" s="2852"/>
      <c r="C172" s="2852"/>
      <c r="D172" s="2852"/>
      <c r="E172" s="2852"/>
      <c r="F172" s="2852"/>
      <c r="G172" s="2852"/>
      <c r="H172" s="2944"/>
      <c r="I172" s="2852"/>
      <c r="J172" s="2852"/>
      <c r="K172" s="2852"/>
      <c r="L172" s="2852"/>
      <c r="M172" s="2852"/>
      <c r="N172" s="2852"/>
      <c r="O172" s="2852"/>
      <c r="P172" s="2852"/>
      <c r="Q172" s="2852"/>
      <c r="R172" s="2852"/>
      <c r="S172" s="2852"/>
    </row>
    <row r="173" spans="1:19" ht="15.75" customHeight="1">
      <c r="A173" s="2852"/>
      <c r="B173" s="2852"/>
      <c r="C173" s="2852"/>
      <c r="D173" s="2852"/>
      <c r="E173" s="2852"/>
      <c r="F173" s="2852"/>
      <c r="G173" s="2852"/>
      <c r="H173" s="2944"/>
      <c r="I173" s="2852"/>
      <c r="J173" s="2852"/>
      <c r="K173" s="2852"/>
      <c r="L173" s="2852"/>
      <c r="M173" s="2852"/>
      <c r="N173" s="2852"/>
      <c r="O173" s="2852"/>
      <c r="P173" s="2852"/>
      <c r="Q173" s="2852"/>
      <c r="R173" s="2852"/>
      <c r="S173" s="2852"/>
    </row>
    <row r="174" spans="1:19" ht="15.75" customHeight="1">
      <c r="A174" s="2852"/>
      <c r="B174" s="2852"/>
      <c r="C174" s="2852"/>
      <c r="D174" s="2852"/>
      <c r="E174" s="2852"/>
      <c r="F174" s="2852"/>
      <c r="G174" s="2852"/>
      <c r="H174" s="2944"/>
      <c r="I174" s="2852"/>
      <c r="J174" s="2852"/>
      <c r="K174" s="2852"/>
      <c r="L174" s="2852"/>
      <c r="M174" s="2852"/>
      <c r="N174" s="2852"/>
      <c r="O174" s="2852"/>
      <c r="P174" s="2852"/>
      <c r="Q174" s="2852"/>
      <c r="R174" s="2852"/>
      <c r="S174" s="2852"/>
    </row>
    <row r="175" spans="1:19" ht="15.75" customHeight="1">
      <c r="A175" s="2852"/>
      <c r="B175" s="2852"/>
      <c r="C175" s="2852"/>
      <c r="D175" s="2852"/>
      <c r="E175" s="2852"/>
      <c r="F175" s="2852"/>
      <c r="G175" s="2852"/>
      <c r="H175" s="2944"/>
      <c r="I175" s="2852"/>
      <c r="J175" s="2852"/>
      <c r="K175" s="2852"/>
      <c r="L175" s="2852"/>
      <c r="M175" s="2852"/>
      <c r="N175" s="2852"/>
      <c r="O175" s="2852"/>
      <c r="P175" s="2852"/>
      <c r="Q175" s="2852"/>
      <c r="R175" s="2852"/>
      <c r="S175" s="2852"/>
    </row>
    <row r="176" spans="1:19" ht="15.75" customHeight="1">
      <c r="A176" s="2852"/>
      <c r="B176" s="2852"/>
      <c r="C176" s="2852"/>
      <c r="D176" s="2852"/>
      <c r="E176" s="2852"/>
      <c r="F176" s="2852"/>
      <c r="G176" s="2852"/>
      <c r="H176" s="2944"/>
      <c r="I176" s="2852"/>
      <c r="J176" s="2852"/>
      <c r="K176" s="2852"/>
      <c r="L176" s="2852"/>
      <c r="M176" s="2852"/>
      <c r="N176" s="2852"/>
      <c r="O176" s="2852"/>
      <c r="P176" s="2852"/>
      <c r="Q176" s="2852"/>
      <c r="R176" s="2852"/>
      <c r="S176" s="2852"/>
    </row>
    <row r="177" spans="1:19" ht="15.75" customHeight="1">
      <c r="A177" s="2852"/>
      <c r="B177" s="2852"/>
      <c r="C177" s="2852"/>
      <c r="D177" s="2852"/>
      <c r="E177" s="2852"/>
      <c r="F177" s="2852"/>
      <c r="G177" s="2852"/>
      <c r="H177" s="2944"/>
      <c r="I177" s="2852"/>
      <c r="J177" s="2852"/>
      <c r="K177" s="2852"/>
      <c r="L177" s="2852"/>
      <c r="M177" s="2852"/>
      <c r="N177" s="2852"/>
      <c r="O177" s="2852"/>
      <c r="P177" s="2852"/>
      <c r="Q177" s="2852"/>
      <c r="R177" s="2852"/>
      <c r="S177" s="2852"/>
    </row>
    <row r="178" spans="1:19" ht="15.75" customHeight="1">
      <c r="A178" s="2852"/>
      <c r="B178" s="2852"/>
      <c r="C178" s="2852"/>
      <c r="D178" s="2852"/>
      <c r="E178" s="2852"/>
      <c r="F178" s="2852"/>
      <c r="G178" s="2852"/>
      <c r="H178" s="2944"/>
      <c r="I178" s="2852"/>
      <c r="J178" s="2852"/>
      <c r="K178" s="2852"/>
      <c r="L178" s="2852"/>
      <c r="M178" s="2852"/>
      <c r="N178" s="2852"/>
      <c r="O178" s="2852"/>
      <c r="P178" s="2852"/>
      <c r="Q178" s="2852"/>
      <c r="R178" s="2852"/>
      <c r="S178" s="2852"/>
    </row>
    <row r="179" spans="1:19" ht="15.75" customHeight="1">
      <c r="A179" s="2852"/>
      <c r="B179" s="2852"/>
      <c r="C179" s="2852"/>
      <c r="D179" s="2852"/>
      <c r="E179" s="2852"/>
      <c r="F179" s="2852"/>
      <c r="G179" s="2852"/>
      <c r="H179" s="2944"/>
      <c r="I179" s="2852"/>
      <c r="J179" s="2852"/>
      <c r="K179" s="2852"/>
      <c r="L179" s="2852"/>
      <c r="M179" s="2852"/>
      <c r="N179" s="2852"/>
      <c r="O179" s="2852"/>
      <c r="P179" s="2852"/>
      <c r="Q179" s="2852"/>
      <c r="R179" s="2852"/>
      <c r="S179" s="2852"/>
    </row>
    <row r="180" spans="1:19" ht="15.75" customHeight="1">
      <c r="A180" s="2852"/>
      <c r="B180" s="2852"/>
      <c r="C180" s="2852"/>
      <c r="D180" s="2852"/>
      <c r="E180" s="2852"/>
      <c r="F180" s="2852"/>
      <c r="G180" s="2852"/>
      <c r="H180" s="2944"/>
      <c r="I180" s="2852"/>
      <c r="J180" s="2852"/>
      <c r="K180" s="2852"/>
      <c r="L180" s="2852"/>
      <c r="M180" s="2852"/>
      <c r="N180" s="2852"/>
      <c r="O180" s="2852"/>
      <c r="P180" s="2852"/>
      <c r="Q180" s="2852"/>
      <c r="R180" s="2852"/>
      <c r="S180" s="2852"/>
    </row>
    <row r="181" spans="1:19" ht="15.75" customHeight="1">
      <c r="A181" s="2852"/>
      <c r="B181" s="2852"/>
      <c r="C181" s="2852"/>
      <c r="D181" s="2852"/>
      <c r="E181" s="2852"/>
      <c r="F181" s="2852"/>
      <c r="G181" s="2852"/>
      <c r="H181" s="2944"/>
      <c r="I181" s="2852"/>
      <c r="J181" s="2852"/>
      <c r="K181" s="2852"/>
      <c r="L181" s="2852"/>
      <c r="M181" s="2852"/>
      <c r="N181" s="2852"/>
      <c r="O181" s="2852"/>
      <c r="P181" s="2852"/>
      <c r="Q181" s="2852"/>
      <c r="R181" s="2852"/>
      <c r="S181" s="2852"/>
    </row>
    <row r="182" spans="1:19" ht="15.75" customHeight="1">
      <c r="A182" s="2852"/>
      <c r="B182" s="2852"/>
      <c r="C182" s="2852"/>
      <c r="D182" s="2852"/>
      <c r="E182" s="2852"/>
      <c r="F182" s="2852"/>
      <c r="G182" s="2852"/>
      <c r="H182" s="2944"/>
      <c r="I182" s="2852"/>
      <c r="J182" s="2852"/>
      <c r="K182" s="2852"/>
      <c r="L182" s="2852"/>
      <c r="M182" s="2852"/>
      <c r="N182" s="2852"/>
      <c r="O182" s="2852"/>
      <c r="P182" s="2852"/>
      <c r="Q182" s="2852"/>
      <c r="R182" s="2852"/>
      <c r="S182" s="2852"/>
    </row>
    <row r="183" spans="1:19" ht="15.75" customHeight="1">
      <c r="A183" s="2852"/>
      <c r="B183" s="2852"/>
      <c r="C183" s="2852"/>
      <c r="D183" s="2852"/>
      <c r="E183" s="2852"/>
      <c r="F183" s="2852"/>
      <c r="G183" s="2852"/>
      <c r="H183" s="2944"/>
      <c r="I183" s="2852"/>
      <c r="J183" s="2852"/>
      <c r="K183" s="2852"/>
      <c r="L183" s="2852"/>
      <c r="M183" s="2852"/>
      <c r="N183" s="2852"/>
      <c r="O183" s="2852"/>
      <c r="P183" s="2852"/>
      <c r="Q183" s="2852"/>
      <c r="R183" s="2852"/>
      <c r="S183" s="2852"/>
    </row>
    <row r="184" spans="1:19" ht="15.75" customHeight="1">
      <c r="A184" s="2852"/>
      <c r="B184" s="2852"/>
      <c r="C184" s="2852"/>
      <c r="D184" s="2852"/>
      <c r="E184" s="2852"/>
      <c r="F184" s="2852"/>
      <c r="G184" s="2852"/>
      <c r="H184" s="2944"/>
      <c r="I184" s="2852"/>
      <c r="J184" s="2852"/>
      <c r="K184" s="2852"/>
      <c r="L184" s="2852"/>
      <c r="M184" s="2852"/>
      <c r="N184" s="2852"/>
      <c r="O184" s="2852"/>
      <c r="P184" s="2852"/>
      <c r="Q184" s="2852"/>
      <c r="R184" s="2852"/>
      <c r="S184" s="2852"/>
    </row>
    <row r="185" spans="1:19" ht="15.75" customHeight="1">
      <c r="A185" s="2852"/>
      <c r="B185" s="2852"/>
      <c r="C185" s="2852"/>
      <c r="D185" s="2852"/>
      <c r="E185" s="2852"/>
      <c r="F185" s="2852"/>
      <c r="G185" s="2852"/>
      <c r="H185" s="2944"/>
      <c r="I185" s="2852"/>
      <c r="J185" s="2852"/>
      <c r="K185" s="2852"/>
      <c r="L185" s="2852"/>
      <c r="M185" s="2852"/>
      <c r="N185" s="2852"/>
      <c r="O185" s="2852"/>
      <c r="P185" s="2852"/>
      <c r="Q185" s="2852"/>
      <c r="R185" s="2852"/>
      <c r="S185" s="2852"/>
    </row>
    <row r="186" spans="1:19" ht="15.75" customHeight="1">
      <c r="A186" s="2852"/>
      <c r="B186" s="2852"/>
      <c r="C186" s="2852"/>
      <c r="D186" s="2852"/>
      <c r="E186" s="2852"/>
      <c r="F186" s="2852"/>
      <c r="G186" s="2852"/>
      <c r="H186" s="2944"/>
      <c r="I186" s="2852"/>
      <c r="J186" s="2852"/>
      <c r="K186" s="2852"/>
      <c r="L186" s="2852"/>
      <c r="M186" s="2852"/>
      <c r="N186" s="2852"/>
      <c r="O186" s="2852"/>
      <c r="P186" s="2852"/>
      <c r="Q186" s="2852"/>
      <c r="R186" s="2852"/>
      <c r="S186" s="2852"/>
    </row>
    <row r="187" spans="1:19" ht="15.75" customHeight="1">
      <c r="A187" s="2852"/>
      <c r="B187" s="2852"/>
      <c r="C187" s="2852"/>
      <c r="D187" s="2852"/>
      <c r="E187" s="2852"/>
      <c r="F187" s="2852"/>
      <c r="G187" s="2852"/>
      <c r="H187" s="2944"/>
      <c r="I187" s="2852"/>
      <c r="J187" s="2852"/>
      <c r="K187" s="2852"/>
      <c r="L187" s="2852"/>
      <c r="M187" s="2852"/>
      <c r="N187" s="2852"/>
      <c r="O187" s="2852"/>
      <c r="P187" s="2852"/>
      <c r="Q187" s="2852"/>
      <c r="R187" s="2852"/>
      <c r="S187" s="2852"/>
    </row>
    <row r="188" spans="1:19" ht="15.75" customHeight="1">
      <c r="A188" s="2852"/>
      <c r="B188" s="2852"/>
      <c r="C188" s="2852"/>
      <c r="D188" s="2852"/>
      <c r="E188" s="2852"/>
      <c r="F188" s="2852"/>
      <c r="G188" s="2852"/>
      <c r="H188" s="2944"/>
      <c r="I188" s="2852"/>
      <c r="J188" s="2852"/>
      <c r="K188" s="2852"/>
      <c r="L188" s="2852"/>
      <c r="M188" s="2852"/>
      <c r="N188" s="2852"/>
      <c r="O188" s="2852"/>
      <c r="P188" s="2852"/>
      <c r="Q188" s="2852"/>
      <c r="R188" s="2852"/>
      <c r="S188" s="2852"/>
    </row>
    <row r="189" spans="1:19" ht="15.75" customHeight="1">
      <c r="A189" s="2852"/>
      <c r="B189" s="2852"/>
      <c r="C189" s="2852"/>
      <c r="D189" s="2852"/>
      <c r="E189" s="2852"/>
      <c r="F189" s="2852"/>
      <c r="G189" s="2852"/>
      <c r="H189" s="2944"/>
      <c r="I189" s="2852"/>
      <c r="J189" s="2852"/>
      <c r="K189" s="2852"/>
      <c r="L189" s="2852"/>
      <c r="M189" s="2852"/>
      <c r="N189" s="2852"/>
      <c r="O189" s="2852"/>
      <c r="P189" s="2852"/>
      <c r="Q189" s="2852"/>
      <c r="R189" s="2852"/>
      <c r="S189" s="2852"/>
    </row>
    <row r="190" spans="1:19" ht="15.75" customHeight="1">
      <c r="A190" s="2852"/>
      <c r="B190" s="2852"/>
      <c r="C190" s="2852"/>
      <c r="D190" s="2852"/>
      <c r="E190" s="2852"/>
      <c r="F190" s="2852"/>
      <c r="G190" s="2852"/>
      <c r="H190" s="2944"/>
      <c r="I190" s="2852"/>
      <c r="J190" s="2852"/>
      <c r="K190" s="2852"/>
      <c r="L190" s="2852"/>
      <c r="M190" s="2852"/>
      <c r="N190" s="2852"/>
      <c r="O190" s="2852"/>
      <c r="P190" s="2852"/>
      <c r="Q190" s="2852"/>
      <c r="R190" s="2852"/>
      <c r="S190" s="2852"/>
    </row>
    <row r="191" spans="1:19" ht="15.75" customHeight="1">
      <c r="A191" s="2852"/>
      <c r="B191" s="2852"/>
      <c r="C191" s="2852"/>
      <c r="D191" s="2852"/>
      <c r="E191" s="2852"/>
      <c r="F191" s="2852"/>
      <c r="G191" s="2852"/>
      <c r="H191" s="2944"/>
      <c r="I191" s="2852"/>
      <c r="J191" s="2852"/>
      <c r="K191" s="2852"/>
      <c r="L191" s="2852"/>
      <c r="M191" s="2852"/>
      <c r="N191" s="2852"/>
      <c r="O191" s="2852"/>
      <c r="P191" s="2852"/>
      <c r="Q191" s="2852"/>
      <c r="R191" s="2852"/>
      <c r="S191" s="2852"/>
    </row>
    <row r="192" spans="1:19" ht="15.75" customHeight="1">
      <c r="A192" s="2852"/>
      <c r="B192" s="2852"/>
      <c r="C192" s="2852"/>
      <c r="D192" s="2852"/>
      <c r="E192" s="2852"/>
      <c r="F192" s="2852"/>
      <c r="G192" s="2852"/>
      <c r="H192" s="2944"/>
      <c r="I192" s="2852"/>
      <c r="J192" s="2852"/>
      <c r="K192" s="2852"/>
      <c r="L192" s="2852"/>
      <c r="M192" s="2852"/>
      <c r="N192" s="2852"/>
      <c r="O192" s="2852"/>
      <c r="P192" s="2852"/>
      <c r="Q192" s="2852"/>
      <c r="R192" s="2852"/>
      <c r="S192" s="2852"/>
    </row>
    <row r="193" spans="1:19" ht="15.75" customHeight="1">
      <c r="A193" s="2852"/>
      <c r="B193" s="2852"/>
      <c r="C193" s="2852"/>
      <c r="D193" s="2852"/>
      <c r="E193" s="2852"/>
      <c r="F193" s="2852"/>
      <c r="G193" s="2852"/>
      <c r="H193" s="2944"/>
      <c r="I193" s="2852"/>
      <c r="J193" s="2852"/>
      <c r="K193" s="2852"/>
      <c r="L193" s="2852"/>
      <c r="M193" s="2852"/>
      <c r="N193" s="2852"/>
      <c r="O193" s="2852"/>
      <c r="P193" s="2852"/>
      <c r="Q193" s="2852"/>
      <c r="R193" s="2852"/>
      <c r="S193" s="2852"/>
    </row>
    <row r="194" spans="1:19" ht="15.75" customHeight="1">
      <c r="A194" s="2852"/>
      <c r="B194" s="2852"/>
      <c r="C194" s="2852"/>
      <c r="D194" s="2852"/>
      <c r="E194" s="2852"/>
      <c r="F194" s="2852"/>
      <c r="G194" s="2852"/>
      <c r="H194" s="2944"/>
      <c r="I194" s="2852"/>
      <c r="J194" s="2852"/>
      <c r="K194" s="2852"/>
      <c r="L194" s="2852"/>
      <c r="M194" s="2852"/>
      <c r="N194" s="2852"/>
      <c r="O194" s="2852"/>
      <c r="P194" s="2852"/>
      <c r="Q194" s="2852"/>
      <c r="R194" s="2852"/>
      <c r="S194" s="2852"/>
    </row>
    <row r="195" spans="1:19" ht="15.75" customHeight="1">
      <c r="A195" s="2852"/>
      <c r="B195" s="2852"/>
      <c r="C195" s="2852"/>
      <c r="D195" s="2852"/>
      <c r="E195" s="2852"/>
      <c r="F195" s="2852"/>
      <c r="G195" s="2852"/>
      <c r="H195" s="2944"/>
      <c r="I195" s="2852"/>
      <c r="J195" s="2852"/>
      <c r="K195" s="2852"/>
      <c r="L195" s="2852"/>
      <c r="M195" s="2852"/>
      <c r="N195" s="2852"/>
      <c r="O195" s="2852"/>
      <c r="P195" s="2852"/>
      <c r="Q195" s="2852"/>
      <c r="R195" s="2852"/>
      <c r="S195" s="2852"/>
    </row>
    <row r="196" spans="1:19" ht="15.75" customHeight="1">
      <c r="A196" s="2852"/>
      <c r="B196" s="2852"/>
      <c r="C196" s="2852"/>
      <c r="D196" s="2852"/>
      <c r="E196" s="2852"/>
      <c r="F196" s="2852"/>
      <c r="G196" s="2852"/>
      <c r="H196" s="2944"/>
      <c r="I196" s="2852"/>
      <c r="J196" s="2852"/>
      <c r="K196" s="2852"/>
      <c r="L196" s="2852"/>
      <c r="M196" s="2852"/>
      <c r="N196" s="2852"/>
      <c r="O196" s="2852"/>
      <c r="P196" s="2852"/>
      <c r="Q196" s="2852"/>
      <c r="R196" s="2852"/>
      <c r="S196" s="2852"/>
    </row>
    <row r="197" spans="1:19" ht="15.75" customHeight="1">
      <c r="A197" s="2852"/>
      <c r="B197" s="2852"/>
      <c r="C197" s="2852"/>
      <c r="D197" s="2852"/>
      <c r="E197" s="2852"/>
      <c r="F197" s="2852"/>
      <c r="G197" s="2852"/>
      <c r="H197" s="2944"/>
      <c r="I197" s="2852"/>
      <c r="J197" s="2852"/>
      <c r="K197" s="2852"/>
      <c r="L197" s="2852"/>
      <c r="M197" s="2852"/>
      <c r="N197" s="2852"/>
      <c r="O197" s="2852"/>
      <c r="P197" s="2852"/>
      <c r="Q197" s="2852"/>
      <c r="R197" s="2852"/>
      <c r="S197" s="2852"/>
    </row>
    <row r="198" spans="1:19" ht="15.75" customHeight="1">
      <c r="A198" s="2852"/>
      <c r="B198" s="2852"/>
      <c r="C198" s="2852"/>
      <c r="D198" s="2852"/>
      <c r="E198" s="2852"/>
      <c r="F198" s="2852"/>
      <c r="G198" s="2852"/>
      <c r="H198" s="2944"/>
      <c r="I198" s="2852"/>
      <c r="J198" s="2852"/>
      <c r="K198" s="2852"/>
      <c r="L198" s="2852"/>
      <c r="M198" s="2852"/>
      <c r="N198" s="2852"/>
      <c r="O198" s="2852"/>
      <c r="P198" s="2852"/>
      <c r="Q198" s="2852"/>
      <c r="R198" s="2852"/>
      <c r="S198" s="2852"/>
    </row>
    <row r="199" spans="1:19" ht="15.75" customHeight="1">
      <c r="A199" s="2852"/>
      <c r="B199" s="2852"/>
      <c r="C199" s="2852"/>
      <c r="D199" s="2852"/>
      <c r="E199" s="2852"/>
      <c r="F199" s="2852"/>
      <c r="G199" s="2852"/>
      <c r="H199" s="2944"/>
      <c r="I199" s="2852"/>
      <c r="J199" s="2852"/>
      <c r="K199" s="2852"/>
      <c r="L199" s="2852"/>
      <c r="M199" s="2852"/>
      <c r="N199" s="2852"/>
      <c r="O199" s="2852"/>
      <c r="P199" s="2852"/>
      <c r="Q199" s="2852"/>
      <c r="R199" s="2852"/>
      <c r="S199" s="2852"/>
    </row>
    <row r="200" spans="1:19" ht="15.75" customHeight="1">
      <c r="A200" s="2852"/>
      <c r="B200" s="2852"/>
      <c r="C200" s="2852"/>
      <c r="D200" s="2852"/>
      <c r="E200" s="2852"/>
      <c r="F200" s="2852"/>
      <c r="G200" s="2852"/>
      <c r="H200" s="2944"/>
      <c r="I200" s="2852"/>
      <c r="J200" s="2852"/>
      <c r="K200" s="2852"/>
      <c r="L200" s="2852"/>
      <c r="M200" s="2852"/>
      <c r="N200" s="2852"/>
      <c r="O200" s="2852"/>
      <c r="P200" s="2852"/>
      <c r="Q200" s="2852"/>
      <c r="R200" s="2852"/>
      <c r="S200" s="2852"/>
    </row>
    <row r="201" spans="1:19" ht="15.75" customHeight="1">
      <c r="A201" s="2852"/>
      <c r="B201" s="2852"/>
      <c r="C201" s="2852"/>
      <c r="D201" s="2852"/>
      <c r="E201" s="2852"/>
      <c r="F201" s="2852"/>
      <c r="G201" s="2852"/>
      <c r="H201" s="2944"/>
      <c r="I201" s="2852"/>
      <c r="J201" s="2852"/>
      <c r="K201" s="2852"/>
      <c r="L201" s="2852"/>
      <c r="M201" s="2852"/>
      <c r="N201" s="2852"/>
      <c r="O201" s="2852"/>
      <c r="P201" s="2852"/>
      <c r="Q201" s="2852"/>
      <c r="R201" s="2852"/>
      <c r="S201" s="2852"/>
    </row>
    <row r="202" spans="1:19" ht="15.75" customHeight="1">
      <c r="A202" s="2852"/>
      <c r="B202" s="2852"/>
      <c r="C202" s="2852"/>
      <c r="D202" s="2852"/>
      <c r="E202" s="2852"/>
      <c r="F202" s="2852"/>
      <c r="G202" s="2852"/>
      <c r="H202" s="2944"/>
      <c r="I202" s="2852"/>
      <c r="J202" s="2852"/>
      <c r="K202" s="2852"/>
      <c r="L202" s="2852"/>
      <c r="M202" s="2852"/>
      <c r="N202" s="2852"/>
      <c r="O202" s="2852"/>
      <c r="P202" s="2852"/>
      <c r="Q202" s="2852"/>
      <c r="R202" s="2852"/>
      <c r="S202" s="2852"/>
    </row>
    <row r="203" spans="1:19" ht="15.75" customHeight="1">
      <c r="A203" s="2852"/>
      <c r="B203" s="2852"/>
      <c r="C203" s="2852"/>
      <c r="D203" s="2852"/>
      <c r="E203" s="2852"/>
      <c r="F203" s="2852"/>
      <c r="G203" s="2852"/>
      <c r="H203" s="2944"/>
      <c r="I203" s="2852"/>
      <c r="J203" s="2852"/>
      <c r="K203" s="2852"/>
      <c r="L203" s="2852"/>
      <c r="M203" s="2852"/>
      <c r="N203" s="2852"/>
      <c r="O203" s="2852"/>
      <c r="P203" s="2852"/>
      <c r="Q203" s="2852"/>
      <c r="R203" s="2852"/>
      <c r="S203" s="2852"/>
    </row>
    <row r="204" spans="1:19" ht="15.75" customHeight="1">
      <c r="A204" s="2852"/>
      <c r="B204" s="2852"/>
      <c r="C204" s="2852"/>
      <c r="D204" s="2852"/>
      <c r="E204" s="2852"/>
      <c r="F204" s="2852"/>
      <c r="G204" s="2852"/>
      <c r="H204" s="2944"/>
      <c r="I204" s="2852"/>
      <c r="J204" s="2852"/>
      <c r="K204" s="2852"/>
      <c r="L204" s="2852"/>
      <c r="M204" s="2852"/>
      <c r="N204" s="2852"/>
      <c r="O204" s="2852"/>
      <c r="P204" s="2852"/>
      <c r="Q204" s="2852"/>
      <c r="R204" s="2852"/>
      <c r="S204" s="2852"/>
    </row>
    <row r="205" spans="1:19" ht="15.75" customHeight="1">
      <c r="A205" s="2852"/>
      <c r="B205" s="2852"/>
      <c r="C205" s="2852"/>
      <c r="D205" s="2852"/>
      <c r="E205" s="2852"/>
      <c r="F205" s="2852"/>
      <c r="G205" s="2852"/>
      <c r="H205" s="2944"/>
      <c r="I205" s="2852"/>
      <c r="J205" s="2852"/>
      <c r="K205" s="2852"/>
      <c r="L205" s="2852"/>
      <c r="M205" s="2852"/>
      <c r="N205" s="2852"/>
      <c r="O205" s="2852"/>
      <c r="P205" s="2852"/>
      <c r="Q205" s="2852"/>
      <c r="R205" s="2852"/>
      <c r="S205" s="2852"/>
    </row>
    <row r="206" spans="1:19" ht="15.75" customHeight="1">
      <c r="A206" s="2852"/>
      <c r="B206" s="2852"/>
      <c r="C206" s="2852"/>
      <c r="D206" s="2852"/>
      <c r="E206" s="2852"/>
      <c r="F206" s="2852"/>
      <c r="G206" s="2852"/>
      <c r="H206" s="2944"/>
      <c r="I206" s="2852"/>
      <c r="J206" s="2852"/>
      <c r="K206" s="2852"/>
      <c r="L206" s="2852"/>
      <c r="M206" s="2852"/>
      <c r="N206" s="2852"/>
      <c r="O206" s="2852"/>
      <c r="P206" s="2852"/>
      <c r="Q206" s="2852"/>
      <c r="R206" s="2852"/>
      <c r="S206" s="2852"/>
    </row>
    <row r="207" spans="1:19" ht="15.75" customHeight="1">
      <c r="A207" s="2852"/>
      <c r="B207" s="2852"/>
      <c r="C207" s="2852"/>
      <c r="D207" s="2852"/>
      <c r="E207" s="2852"/>
      <c r="F207" s="2852"/>
      <c r="G207" s="2852"/>
      <c r="H207" s="2944"/>
      <c r="I207" s="2852"/>
      <c r="J207" s="2852"/>
      <c r="K207" s="2852"/>
      <c r="L207" s="2852"/>
      <c r="M207" s="2852"/>
      <c r="N207" s="2852"/>
      <c r="O207" s="2852"/>
      <c r="P207" s="2852"/>
      <c r="Q207" s="2852"/>
      <c r="R207" s="2852"/>
      <c r="S207" s="2852"/>
    </row>
    <row r="208" spans="1:19" ht="15.75" customHeight="1">
      <c r="A208" s="2852"/>
      <c r="B208" s="2852"/>
      <c r="C208" s="2852"/>
      <c r="D208" s="2852"/>
      <c r="E208" s="2852"/>
      <c r="F208" s="2852"/>
      <c r="G208" s="2852"/>
      <c r="H208" s="2944"/>
      <c r="I208" s="2852"/>
      <c r="J208" s="2852"/>
      <c r="K208" s="2852"/>
      <c r="L208" s="2852"/>
      <c r="M208" s="2852"/>
      <c r="N208" s="2852"/>
      <c r="O208" s="2852"/>
      <c r="P208" s="2852"/>
      <c r="Q208" s="2852"/>
      <c r="R208" s="2852"/>
      <c r="S208" s="2852"/>
    </row>
    <row r="209" spans="1:19" ht="15.75" customHeight="1">
      <c r="A209" s="2852"/>
      <c r="B209" s="2852"/>
      <c r="C209" s="2852"/>
      <c r="D209" s="2852"/>
      <c r="E209" s="2852"/>
      <c r="F209" s="2852"/>
      <c r="G209" s="2852"/>
      <c r="H209" s="2944"/>
      <c r="I209" s="2852"/>
      <c r="J209" s="2852"/>
      <c r="K209" s="2852"/>
      <c r="L209" s="2852"/>
      <c r="M209" s="2852"/>
      <c r="N209" s="2852"/>
      <c r="O209" s="2852"/>
      <c r="P209" s="2852"/>
      <c r="Q209" s="2852"/>
      <c r="R209" s="2852"/>
      <c r="S209" s="2852"/>
    </row>
    <row r="210" spans="1:19" ht="15.75" customHeight="1">
      <c r="A210" s="2852"/>
      <c r="B210" s="2852"/>
      <c r="C210" s="2852"/>
      <c r="D210" s="2852"/>
      <c r="E210" s="2852"/>
      <c r="F210" s="2852"/>
      <c r="G210" s="2852"/>
      <c r="H210" s="2944"/>
      <c r="I210" s="2852"/>
      <c r="J210" s="2852"/>
      <c r="K210" s="2852"/>
      <c r="L210" s="2852"/>
      <c r="M210" s="2852"/>
      <c r="N210" s="2852"/>
      <c r="O210" s="2852"/>
      <c r="P210" s="2852"/>
      <c r="Q210" s="2852"/>
      <c r="R210" s="2852"/>
      <c r="S210" s="2852"/>
    </row>
    <row r="211" spans="1:19" ht="15.75" customHeight="1">
      <c r="A211" s="2852"/>
      <c r="B211" s="2852"/>
      <c r="C211" s="2852"/>
      <c r="D211" s="2852"/>
      <c r="E211" s="2852"/>
      <c r="F211" s="2852"/>
      <c r="G211" s="2852"/>
      <c r="H211" s="2944"/>
      <c r="I211" s="2852"/>
      <c r="J211" s="2852"/>
      <c r="K211" s="2852"/>
      <c r="L211" s="2852"/>
      <c r="M211" s="2852"/>
      <c r="N211" s="2852"/>
      <c r="O211" s="2852"/>
      <c r="P211" s="2852"/>
      <c r="Q211" s="2852"/>
      <c r="R211" s="2852"/>
      <c r="S211" s="2852"/>
    </row>
    <row r="212" spans="1:19" ht="15.75" customHeight="1">
      <c r="A212" s="2852"/>
      <c r="B212" s="2852"/>
      <c r="C212" s="2852"/>
      <c r="D212" s="2852"/>
      <c r="E212" s="2852"/>
      <c r="F212" s="2852"/>
      <c r="G212" s="2852"/>
      <c r="H212" s="2944"/>
      <c r="I212" s="2852"/>
      <c r="J212" s="2852"/>
      <c r="K212" s="2852"/>
      <c r="L212" s="2852"/>
      <c r="M212" s="2852"/>
      <c r="N212" s="2852"/>
      <c r="O212" s="2852"/>
      <c r="P212" s="2852"/>
      <c r="Q212" s="2852"/>
      <c r="R212" s="2852"/>
      <c r="S212" s="2852"/>
    </row>
    <row r="213" spans="1:19" ht="15.75" customHeight="1">
      <c r="A213" s="2852"/>
      <c r="B213" s="2852"/>
      <c r="C213" s="2852"/>
      <c r="D213" s="2852"/>
      <c r="E213" s="2852"/>
      <c r="F213" s="2852"/>
      <c r="G213" s="2852"/>
      <c r="H213" s="2944"/>
      <c r="I213" s="2852"/>
      <c r="J213" s="2852"/>
      <c r="K213" s="2852"/>
      <c r="L213" s="2852"/>
      <c r="M213" s="2852"/>
      <c r="N213" s="2852"/>
      <c r="O213" s="2852"/>
      <c r="P213" s="2852"/>
      <c r="Q213" s="2852"/>
      <c r="R213" s="2852"/>
      <c r="S213" s="2852"/>
    </row>
    <row r="214" spans="1:19" ht="15.75" customHeight="1">
      <c r="A214" s="2852"/>
      <c r="B214" s="2852"/>
      <c r="C214" s="2852"/>
      <c r="D214" s="2852"/>
      <c r="E214" s="2852"/>
      <c r="F214" s="2852"/>
      <c r="G214" s="2852"/>
      <c r="H214" s="2944"/>
      <c r="I214" s="2852"/>
      <c r="J214" s="2852"/>
      <c r="K214" s="2852"/>
      <c r="L214" s="2852"/>
      <c r="M214" s="2852"/>
      <c r="N214" s="2852"/>
      <c r="O214" s="2852"/>
      <c r="P214" s="2852"/>
      <c r="Q214" s="2852"/>
      <c r="R214" s="2852"/>
      <c r="S214" s="2852"/>
    </row>
    <row r="215" spans="1:19" ht="15.75" customHeight="1">
      <c r="A215" s="2852"/>
      <c r="B215" s="2852"/>
      <c r="C215" s="2852"/>
      <c r="D215" s="2852"/>
      <c r="E215" s="2852"/>
      <c r="F215" s="2852"/>
      <c r="G215" s="2852"/>
      <c r="H215" s="2944"/>
      <c r="I215" s="2852"/>
      <c r="J215" s="2852"/>
      <c r="K215" s="2852"/>
      <c r="L215" s="2852"/>
      <c r="M215" s="2852"/>
      <c r="N215" s="2852"/>
      <c r="O215" s="2852"/>
      <c r="P215" s="2852"/>
      <c r="Q215" s="2852"/>
      <c r="R215" s="2852"/>
      <c r="S215" s="2852"/>
    </row>
    <row r="216" spans="1:19" ht="15.75" customHeight="1">
      <c r="A216" s="2852"/>
      <c r="B216" s="2852"/>
      <c r="C216" s="2852"/>
      <c r="D216" s="2852"/>
      <c r="E216" s="2852"/>
      <c r="F216" s="2852"/>
      <c r="G216" s="2852"/>
      <c r="H216" s="2944"/>
      <c r="I216" s="2852"/>
      <c r="J216" s="2852"/>
      <c r="K216" s="2852"/>
      <c r="L216" s="2852"/>
      <c r="M216" s="2852"/>
      <c r="N216" s="2852"/>
      <c r="O216" s="2852"/>
      <c r="P216" s="2852"/>
      <c r="Q216" s="2852"/>
      <c r="R216" s="2852"/>
      <c r="S216" s="2852"/>
    </row>
    <row r="217" spans="1:19" ht="15.75" customHeight="1">
      <c r="A217" s="2852"/>
      <c r="B217" s="2852"/>
      <c r="C217" s="2852"/>
      <c r="D217" s="2852"/>
      <c r="E217" s="2852"/>
      <c r="F217" s="2852"/>
      <c r="G217" s="2852"/>
      <c r="H217" s="2944"/>
      <c r="I217" s="2852"/>
      <c r="J217" s="2852"/>
      <c r="K217" s="2852"/>
      <c r="L217" s="2852"/>
      <c r="M217" s="2852"/>
      <c r="N217" s="2852"/>
      <c r="O217" s="2852"/>
      <c r="P217" s="2852"/>
      <c r="Q217" s="2852"/>
      <c r="R217" s="2852"/>
      <c r="S217" s="2852"/>
    </row>
    <row r="218" spans="1:19" ht="15.75" customHeight="1">
      <c r="A218" s="2852"/>
      <c r="B218" s="2852"/>
      <c r="C218" s="2852"/>
      <c r="D218" s="2852"/>
      <c r="E218" s="2852"/>
      <c r="F218" s="2852"/>
      <c r="G218" s="2852"/>
      <c r="H218" s="2944"/>
      <c r="I218" s="2852"/>
      <c r="J218" s="2852"/>
      <c r="K218" s="2852"/>
      <c r="L218" s="2852"/>
      <c r="M218" s="2852"/>
      <c r="N218" s="2852"/>
      <c r="O218" s="2852"/>
      <c r="P218" s="2852"/>
      <c r="Q218" s="2852"/>
      <c r="R218" s="2852"/>
      <c r="S218" s="2852"/>
    </row>
    <row r="219" spans="1:19" ht="15.75" customHeight="1">
      <c r="A219" s="2852"/>
      <c r="B219" s="2852"/>
      <c r="C219" s="2852"/>
      <c r="D219" s="2852"/>
      <c r="E219" s="2852"/>
      <c r="F219" s="2852"/>
      <c r="G219" s="2852"/>
      <c r="H219" s="2944"/>
      <c r="I219" s="2852"/>
      <c r="J219" s="2852"/>
      <c r="K219" s="2852"/>
      <c r="L219" s="2852"/>
      <c r="M219" s="2852"/>
      <c r="N219" s="2852"/>
      <c r="O219" s="2852"/>
      <c r="P219" s="2852"/>
      <c r="Q219" s="2852"/>
      <c r="R219" s="2852"/>
      <c r="S219" s="2852"/>
    </row>
    <row r="220" spans="1:19" ht="15.75" customHeight="1">
      <c r="A220" s="2852"/>
      <c r="B220" s="2852"/>
      <c r="C220" s="2852"/>
      <c r="D220" s="2852"/>
      <c r="E220" s="2852"/>
      <c r="F220" s="2852"/>
      <c r="G220" s="2852"/>
      <c r="H220" s="2944"/>
      <c r="I220" s="2852"/>
      <c r="J220" s="2852"/>
      <c r="K220" s="2852"/>
      <c r="L220" s="2852"/>
      <c r="M220" s="2852"/>
      <c r="N220" s="2852"/>
      <c r="O220" s="2852"/>
      <c r="P220" s="2852"/>
      <c r="Q220" s="2852"/>
      <c r="R220" s="2852"/>
      <c r="S220" s="2852"/>
    </row>
    <row r="221" spans="1:19" ht="15.75" customHeight="1">
      <c r="A221" s="2852"/>
      <c r="B221" s="2852"/>
      <c r="C221" s="2852"/>
      <c r="D221" s="2852"/>
      <c r="E221" s="2852"/>
      <c r="F221" s="2852"/>
      <c r="G221" s="2852"/>
      <c r="H221" s="2944"/>
      <c r="I221" s="2852"/>
      <c r="J221" s="2852"/>
      <c r="K221" s="2852"/>
      <c r="L221" s="2852"/>
      <c r="M221" s="2852"/>
      <c r="N221" s="2852"/>
      <c r="O221" s="2852"/>
      <c r="P221" s="2852"/>
      <c r="Q221" s="2852"/>
      <c r="R221" s="2852"/>
      <c r="S221" s="2852"/>
    </row>
    <row r="222" spans="1:19" ht="15.75" customHeight="1">
      <c r="A222" s="2852"/>
      <c r="B222" s="2852"/>
      <c r="C222" s="2852"/>
      <c r="D222" s="2852"/>
      <c r="E222" s="2852"/>
      <c r="F222" s="2852"/>
      <c r="G222" s="2852"/>
      <c r="H222" s="2944"/>
      <c r="I222" s="2852"/>
      <c r="J222" s="2852"/>
      <c r="K222" s="2852"/>
      <c r="L222" s="2852"/>
      <c r="M222" s="2852"/>
      <c r="N222" s="2852"/>
      <c r="O222" s="2852"/>
      <c r="P222" s="2852"/>
      <c r="Q222" s="2852"/>
      <c r="R222" s="2852"/>
      <c r="S222" s="2852"/>
    </row>
    <row r="223" spans="1:19" ht="15.75" customHeight="1">
      <c r="A223" s="2852"/>
      <c r="B223" s="2852"/>
      <c r="C223" s="2852"/>
      <c r="D223" s="2852"/>
      <c r="E223" s="2852"/>
      <c r="F223" s="2852"/>
      <c r="G223" s="2852"/>
      <c r="H223" s="2944"/>
      <c r="I223" s="2852"/>
      <c r="J223" s="2852"/>
      <c r="K223" s="2852"/>
      <c r="L223" s="2852"/>
      <c r="M223" s="2852"/>
      <c r="N223" s="2852"/>
      <c r="O223" s="2852"/>
      <c r="P223" s="2852"/>
      <c r="Q223" s="2852"/>
      <c r="R223" s="2852"/>
      <c r="S223" s="2852"/>
    </row>
    <row r="224" spans="1:19" ht="15.75" customHeight="1">
      <c r="A224" s="2852"/>
      <c r="B224" s="2852"/>
      <c r="C224" s="2852"/>
      <c r="D224" s="2852"/>
      <c r="E224" s="2852"/>
      <c r="F224" s="2852"/>
      <c r="G224" s="2852"/>
      <c r="H224" s="2944"/>
      <c r="I224" s="2852"/>
      <c r="J224" s="2852"/>
      <c r="K224" s="2852"/>
      <c r="L224" s="2852"/>
      <c r="M224" s="2852"/>
      <c r="N224" s="2852"/>
      <c r="O224" s="2852"/>
      <c r="P224" s="2852"/>
      <c r="Q224" s="2852"/>
      <c r="R224" s="2852"/>
      <c r="S224" s="2852"/>
    </row>
    <row r="225" spans="1:19" ht="15.75" customHeight="1">
      <c r="A225" s="2852"/>
      <c r="B225" s="2852"/>
      <c r="C225" s="2852"/>
      <c r="D225" s="2852"/>
      <c r="E225" s="2852"/>
      <c r="F225" s="2852"/>
      <c r="G225" s="2852"/>
      <c r="H225" s="2944"/>
      <c r="I225" s="2852"/>
      <c r="J225" s="2852"/>
      <c r="K225" s="2852"/>
      <c r="L225" s="2852"/>
      <c r="M225" s="2852"/>
      <c r="N225" s="2852"/>
      <c r="O225" s="2852"/>
      <c r="P225" s="2852"/>
      <c r="Q225" s="2852"/>
      <c r="R225" s="2852"/>
      <c r="S225" s="2852"/>
    </row>
    <row r="226" spans="1:19" ht="15.75" customHeight="1">
      <c r="A226" s="2852"/>
      <c r="B226" s="2852"/>
      <c r="C226" s="2852"/>
      <c r="D226" s="2852"/>
      <c r="E226" s="2852"/>
      <c r="F226" s="2852"/>
      <c r="G226" s="2852"/>
      <c r="H226" s="2944"/>
      <c r="I226" s="2852"/>
      <c r="J226" s="2852"/>
      <c r="K226" s="2852"/>
      <c r="L226" s="2852"/>
      <c r="M226" s="2852"/>
      <c r="N226" s="2852"/>
      <c r="O226" s="2852"/>
      <c r="P226" s="2852"/>
      <c r="Q226" s="2852"/>
      <c r="R226" s="2852"/>
      <c r="S226" s="2852"/>
    </row>
    <row r="227" spans="1:19" ht="15.75" customHeight="1">
      <c r="A227" s="2852"/>
      <c r="B227" s="2852"/>
      <c r="C227" s="2852"/>
      <c r="D227" s="2852"/>
      <c r="E227" s="2852"/>
      <c r="F227" s="2852"/>
      <c r="G227" s="2852"/>
      <c r="H227" s="2944"/>
      <c r="I227" s="2852"/>
      <c r="J227" s="2852"/>
      <c r="K227" s="2852"/>
      <c r="L227" s="2852"/>
      <c r="M227" s="2852"/>
      <c r="N227" s="2852"/>
      <c r="O227" s="2852"/>
      <c r="P227" s="2852"/>
      <c r="Q227" s="2852"/>
      <c r="R227" s="2852"/>
      <c r="S227" s="2852"/>
    </row>
    <row r="228" spans="1:19" ht="15.75" customHeight="1">
      <c r="A228" s="2852"/>
      <c r="B228" s="2852"/>
      <c r="C228" s="2852"/>
      <c r="D228" s="2852"/>
      <c r="E228" s="2852"/>
      <c r="F228" s="2852"/>
      <c r="G228" s="2852"/>
      <c r="H228" s="2944"/>
      <c r="I228" s="2852"/>
      <c r="J228" s="2852"/>
      <c r="K228" s="2852"/>
      <c r="L228" s="2852"/>
      <c r="M228" s="2852"/>
      <c r="N228" s="2852"/>
      <c r="O228" s="2852"/>
      <c r="P228" s="2852"/>
      <c r="Q228" s="2852"/>
      <c r="R228" s="2852"/>
      <c r="S228" s="2852"/>
    </row>
    <row r="229" spans="1:19" ht="15.75" customHeight="1">
      <c r="A229" s="2852"/>
      <c r="B229" s="2852"/>
      <c r="C229" s="2852"/>
      <c r="D229" s="2852"/>
      <c r="E229" s="2852"/>
      <c r="F229" s="2852"/>
      <c r="G229" s="2852"/>
      <c r="H229" s="2944"/>
      <c r="I229" s="2852"/>
      <c r="J229" s="2852"/>
      <c r="K229" s="2852"/>
      <c r="L229" s="2852"/>
      <c r="M229" s="2852"/>
      <c r="N229" s="2852"/>
      <c r="O229" s="2852"/>
      <c r="P229" s="2852"/>
      <c r="Q229" s="2852"/>
      <c r="R229" s="2852"/>
      <c r="S229" s="2852"/>
    </row>
    <row r="230" spans="1:19" ht="15.75" customHeight="1">
      <c r="A230" s="2852"/>
      <c r="B230" s="2852"/>
      <c r="C230" s="2852"/>
      <c r="D230" s="2852"/>
      <c r="E230" s="2852"/>
      <c r="F230" s="2852"/>
      <c r="G230" s="2852"/>
      <c r="H230" s="2944"/>
      <c r="I230" s="2852"/>
      <c r="J230" s="2852"/>
      <c r="K230" s="2852"/>
      <c r="L230" s="2852"/>
      <c r="M230" s="2852"/>
      <c r="N230" s="2852"/>
      <c r="O230" s="2852"/>
      <c r="P230" s="2852"/>
      <c r="Q230" s="2852"/>
      <c r="R230" s="2852"/>
      <c r="S230" s="2852"/>
    </row>
    <row r="231" spans="1:19" ht="15.75" customHeight="1">
      <c r="A231" s="2852"/>
      <c r="B231" s="2852"/>
      <c r="C231" s="2852"/>
      <c r="D231" s="2852"/>
      <c r="E231" s="2852"/>
      <c r="F231" s="2852"/>
      <c r="G231" s="2852"/>
      <c r="H231" s="2944"/>
      <c r="I231" s="2852"/>
      <c r="J231" s="2852"/>
      <c r="K231" s="2852"/>
      <c r="L231" s="2852"/>
      <c r="M231" s="2852"/>
      <c r="N231" s="2852"/>
      <c r="O231" s="2852"/>
      <c r="P231" s="2852"/>
      <c r="Q231" s="2852"/>
      <c r="R231" s="2852"/>
      <c r="S231" s="2852"/>
    </row>
    <row r="232" spans="1:19" ht="15.75" customHeight="1">
      <c r="A232" s="2852"/>
      <c r="B232" s="2852"/>
      <c r="C232" s="2852"/>
      <c r="D232" s="2852"/>
      <c r="E232" s="2852"/>
      <c r="F232" s="2852"/>
      <c r="G232" s="2852"/>
      <c r="H232" s="2944"/>
      <c r="I232" s="2852"/>
      <c r="J232" s="2852"/>
      <c r="K232" s="2852"/>
      <c r="L232" s="2852"/>
      <c r="M232" s="2852"/>
      <c r="N232" s="2852"/>
      <c r="O232" s="2852"/>
      <c r="P232" s="2852"/>
      <c r="Q232" s="2852"/>
      <c r="R232" s="2852"/>
      <c r="S232" s="2852"/>
    </row>
    <row r="233" spans="1:19" ht="15.75" customHeight="1">
      <c r="A233" s="2852"/>
      <c r="B233" s="2852"/>
      <c r="C233" s="2852"/>
      <c r="D233" s="2852"/>
      <c r="E233" s="2852"/>
      <c r="F233" s="2852"/>
      <c r="G233" s="2852"/>
      <c r="H233" s="2944"/>
      <c r="I233" s="2852"/>
      <c r="J233" s="2852"/>
      <c r="K233" s="2852"/>
      <c r="L233" s="2852"/>
      <c r="M233" s="2852"/>
      <c r="N233" s="2852"/>
      <c r="O233" s="2852"/>
      <c r="P233" s="2852"/>
      <c r="Q233" s="2852"/>
      <c r="R233" s="2852"/>
      <c r="S233" s="2852"/>
    </row>
    <row r="234" spans="1:19" ht="15.75" customHeight="1">
      <c r="A234" s="2852"/>
      <c r="B234" s="2852"/>
      <c r="C234" s="2852"/>
      <c r="D234" s="2852"/>
      <c r="E234" s="2852"/>
      <c r="F234" s="2852"/>
      <c r="G234" s="2852"/>
      <c r="H234" s="2944"/>
      <c r="I234" s="2852"/>
      <c r="J234" s="2852"/>
      <c r="K234" s="2852"/>
      <c r="L234" s="2852"/>
      <c r="M234" s="2852"/>
      <c r="N234" s="2852"/>
      <c r="O234" s="2852"/>
      <c r="P234" s="2852"/>
      <c r="Q234" s="2852"/>
      <c r="R234" s="2852"/>
      <c r="S234" s="2852"/>
    </row>
    <row r="235" spans="1:19" ht="15.75" customHeight="1">
      <c r="A235" s="2852"/>
      <c r="B235" s="2852"/>
      <c r="C235" s="2852"/>
      <c r="D235" s="2852"/>
      <c r="E235" s="2852"/>
      <c r="F235" s="2852"/>
      <c r="G235" s="2852"/>
      <c r="H235" s="2944"/>
      <c r="I235" s="2852"/>
      <c r="J235" s="2852"/>
      <c r="K235" s="2852"/>
      <c r="L235" s="2852"/>
      <c r="M235" s="2852"/>
      <c r="N235" s="2852"/>
      <c r="O235" s="2852"/>
      <c r="P235" s="2852"/>
      <c r="Q235" s="2852"/>
      <c r="R235" s="2852"/>
      <c r="S235" s="2852"/>
    </row>
    <row r="236" spans="1:19" ht="15.75" customHeight="1">
      <c r="A236" s="2852"/>
      <c r="B236" s="2852"/>
      <c r="C236" s="2852"/>
      <c r="D236" s="2852"/>
      <c r="E236" s="2852"/>
      <c r="F236" s="2852"/>
      <c r="G236" s="2852"/>
      <c r="H236" s="2944"/>
      <c r="I236" s="2852"/>
      <c r="J236" s="2852"/>
      <c r="K236" s="2852"/>
      <c r="L236" s="2852"/>
      <c r="M236" s="2852"/>
      <c r="N236" s="2852"/>
      <c r="O236" s="2852"/>
      <c r="P236" s="2852"/>
      <c r="Q236" s="2852"/>
      <c r="R236" s="2852"/>
      <c r="S236" s="2852"/>
    </row>
    <row r="237" spans="1:19" ht="15.75" customHeight="1">
      <c r="A237" s="2852"/>
      <c r="B237" s="2852"/>
      <c r="C237" s="2852"/>
      <c r="D237" s="2852"/>
      <c r="E237" s="2852"/>
      <c r="F237" s="2852"/>
      <c r="G237" s="2852"/>
      <c r="H237" s="2944"/>
      <c r="I237" s="2852"/>
      <c r="J237" s="2852"/>
      <c r="K237" s="2852"/>
      <c r="L237" s="2852"/>
      <c r="M237" s="2852"/>
      <c r="N237" s="2852"/>
      <c r="O237" s="2852"/>
      <c r="P237" s="2852"/>
      <c r="Q237" s="2852"/>
      <c r="R237" s="2852"/>
      <c r="S237" s="2852"/>
    </row>
    <row r="238" spans="1:19" ht="15.75" customHeight="1">
      <c r="A238" s="2852"/>
      <c r="B238" s="2852"/>
      <c r="C238" s="2852"/>
      <c r="D238" s="2852"/>
      <c r="E238" s="2852"/>
      <c r="F238" s="2852"/>
      <c r="G238" s="2852"/>
      <c r="H238" s="2944"/>
      <c r="I238" s="2852"/>
      <c r="J238" s="2852"/>
      <c r="K238" s="2852"/>
      <c r="L238" s="2852"/>
      <c r="M238" s="2852"/>
      <c r="N238" s="2852"/>
      <c r="O238" s="2852"/>
      <c r="P238" s="2852"/>
      <c r="Q238" s="2852"/>
      <c r="R238" s="2852"/>
      <c r="S238" s="2852"/>
    </row>
    <row r="239" spans="1:19" ht="15.75" customHeight="1">
      <c r="A239" s="2852"/>
      <c r="B239" s="2852"/>
      <c r="C239" s="2852"/>
      <c r="D239" s="2852"/>
      <c r="E239" s="2852"/>
      <c r="F239" s="2852"/>
      <c r="G239" s="2852"/>
      <c r="H239" s="2944"/>
      <c r="I239" s="2852"/>
      <c r="J239" s="2852"/>
      <c r="K239" s="2852"/>
      <c r="L239" s="2852"/>
      <c r="M239" s="2852"/>
      <c r="N239" s="2852"/>
      <c r="O239" s="2852"/>
      <c r="P239" s="2852"/>
      <c r="Q239" s="2852"/>
      <c r="R239" s="2852"/>
      <c r="S239" s="2852"/>
    </row>
    <row r="240" spans="1:19" ht="15.75" customHeight="1">
      <c r="A240" s="2852"/>
      <c r="B240" s="2852"/>
      <c r="C240" s="2852"/>
      <c r="D240" s="2852"/>
      <c r="E240" s="2852"/>
      <c r="F240" s="2852"/>
      <c r="G240" s="2852"/>
      <c r="H240" s="2944"/>
      <c r="I240" s="2852"/>
      <c r="J240" s="2852"/>
      <c r="K240" s="2852"/>
      <c r="L240" s="2852"/>
      <c r="M240" s="2852"/>
      <c r="N240" s="2852"/>
      <c r="O240" s="2852"/>
      <c r="P240" s="2852"/>
      <c r="Q240" s="2852"/>
      <c r="R240" s="2852"/>
      <c r="S240" s="2852"/>
    </row>
    <row r="241" spans="1:19" ht="15.75" customHeight="1">
      <c r="A241" s="2852"/>
      <c r="B241" s="2852"/>
      <c r="C241" s="2852"/>
      <c r="D241" s="2852"/>
      <c r="E241" s="2852"/>
      <c r="F241" s="2852"/>
      <c r="G241" s="2852"/>
      <c r="H241" s="2944"/>
      <c r="I241" s="2852"/>
      <c r="J241" s="2852"/>
      <c r="K241" s="2852"/>
      <c r="L241" s="2852"/>
      <c r="M241" s="2852"/>
      <c r="N241" s="2852"/>
      <c r="O241" s="2852"/>
      <c r="P241" s="2852"/>
      <c r="Q241" s="2852"/>
      <c r="R241" s="2852"/>
      <c r="S241" s="2852"/>
    </row>
    <row r="242" spans="1:19" ht="15.75" customHeight="1">
      <c r="A242" s="2852"/>
      <c r="B242" s="2852"/>
      <c r="C242" s="2852"/>
      <c r="D242" s="2852"/>
      <c r="E242" s="2852"/>
      <c r="F242" s="2852"/>
      <c r="G242" s="2852"/>
      <c r="H242" s="2944"/>
      <c r="I242" s="2852"/>
      <c r="J242" s="2852"/>
      <c r="K242" s="2852"/>
      <c r="L242" s="2852"/>
      <c r="M242" s="2852"/>
      <c r="N242" s="2852"/>
      <c r="O242" s="2852"/>
      <c r="P242" s="2852"/>
      <c r="Q242" s="2852"/>
      <c r="R242" s="2852"/>
      <c r="S242" s="2852"/>
    </row>
    <row r="243" spans="1:19" ht="15.75" customHeight="1">
      <c r="A243" s="2852"/>
      <c r="B243" s="2852"/>
      <c r="C243" s="2852"/>
      <c r="D243" s="2852"/>
      <c r="E243" s="2852"/>
      <c r="F243" s="2852"/>
      <c r="G243" s="2852"/>
      <c r="H243" s="2944"/>
      <c r="I243" s="2852"/>
      <c r="J243" s="2852"/>
      <c r="K243" s="2852"/>
      <c r="L243" s="2852"/>
      <c r="M243" s="2852"/>
      <c r="N243" s="2852"/>
      <c r="O243" s="2852"/>
      <c r="P243" s="2852"/>
      <c r="Q243" s="2852"/>
      <c r="R243" s="2852"/>
      <c r="S243" s="2852"/>
    </row>
    <row r="244" spans="1:19" ht="15.75" customHeight="1">
      <c r="A244" s="2852"/>
      <c r="B244" s="2852"/>
      <c r="C244" s="2852"/>
      <c r="D244" s="2852"/>
      <c r="E244" s="2852"/>
      <c r="F244" s="2852"/>
      <c r="G244" s="2852"/>
      <c r="H244" s="2944"/>
      <c r="I244" s="2852"/>
      <c r="J244" s="2852"/>
      <c r="K244" s="2852"/>
      <c r="L244" s="2852"/>
      <c r="M244" s="2852"/>
      <c r="N244" s="2852"/>
      <c r="O244" s="2852"/>
      <c r="P244" s="2852"/>
      <c r="Q244" s="2852"/>
      <c r="R244" s="2852"/>
      <c r="S244" s="2852"/>
    </row>
    <row r="245" spans="1:19" ht="15.75" customHeight="1">
      <c r="A245" s="2852"/>
      <c r="B245" s="2852"/>
      <c r="C245" s="2852"/>
      <c r="D245" s="2852"/>
      <c r="E245" s="2852"/>
      <c r="F245" s="2852"/>
      <c r="G245" s="2852"/>
      <c r="H245" s="2944"/>
      <c r="I245" s="2852"/>
      <c r="J245" s="2852"/>
      <c r="K245" s="2852"/>
      <c r="L245" s="2852"/>
      <c r="M245" s="2852"/>
      <c r="N245" s="2852"/>
      <c r="O245" s="2852"/>
      <c r="P245" s="2852"/>
      <c r="Q245" s="2852"/>
      <c r="R245" s="2852"/>
      <c r="S245" s="2852"/>
    </row>
    <row r="246" spans="1:19" ht="15.75" customHeight="1">
      <c r="A246" s="2852"/>
      <c r="B246" s="2852"/>
      <c r="C246" s="2852"/>
      <c r="D246" s="2852"/>
      <c r="E246" s="2852"/>
      <c r="F246" s="2852"/>
      <c r="G246" s="2852"/>
      <c r="H246" s="2944"/>
      <c r="I246" s="2852"/>
      <c r="J246" s="2852"/>
      <c r="K246" s="2852"/>
      <c r="L246" s="2852"/>
      <c r="M246" s="2852"/>
      <c r="N246" s="2852"/>
      <c r="O246" s="2852"/>
      <c r="P246" s="2852"/>
      <c r="Q246" s="2852"/>
      <c r="R246" s="2852"/>
      <c r="S246" s="2852"/>
    </row>
    <row r="247" spans="1:19" ht="15.75" customHeight="1">
      <c r="A247" s="2852"/>
      <c r="B247" s="2852"/>
      <c r="C247" s="2852"/>
      <c r="D247" s="2852"/>
      <c r="E247" s="2852"/>
      <c r="F247" s="2852"/>
      <c r="G247" s="2852"/>
      <c r="H247" s="2944"/>
      <c r="I247" s="2852"/>
      <c r="J247" s="2852"/>
      <c r="K247" s="2852"/>
      <c r="L247" s="2852"/>
      <c r="M247" s="2852"/>
      <c r="N247" s="2852"/>
      <c r="O247" s="2852"/>
      <c r="P247" s="2852"/>
      <c r="Q247" s="2852"/>
      <c r="R247" s="2852"/>
      <c r="S247" s="2852"/>
    </row>
    <row r="248" spans="1:19" ht="15.75" customHeight="1">
      <c r="A248" s="2852"/>
      <c r="B248" s="2852"/>
      <c r="C248" s="2852"/>
      <c r="D248" s="2852"/>
      <c r="E248" s="2852"/>
      <c r="F248" s="2852"/>
      <c r="G248" s="2852"/>
      <c r="H248" s="2944"/>
      <c r="I248" s="2852"/>
      <c r="J248" s="2852"/>
      <c r="K248" s="2852"/>
      <c r="L248" s="2852"/>
      <c r="M248" s="2852"/>
      <c r="N248" s="2852"/>
      <c r="O248" s="2852"/>
      <c r="P248" s="2852"/>
      <c r="Q248" s="2852"/>
      <c r="R248" s="2852"/>
      <c r="S248" s="2852"/>
    </row>
    <row r="249" spans="1:19" ht="15.75" customHeight="1">
      <c r="A249" s="2852"/>
      <c r="B249" s="2852"/>
      <c r="C249" s="2852"/>
      <c r="D249" s="2852"/>
      <c r="E249" s="2852"/>
      <c r="F249" s="2852"/>
      <c r="G249" s="2852"/>
      <c r="H249" s="2944"/>
      <c r="I249" s="2852"/>
      <c r="J249" s="2852"/>
      <c r="K249" s="2852"/>
      <c r="L249" s="2852"/>
      <c r="M249" s="2852"/>
      <c r="N249" s="2852"/>
      <c r="O249" s="2852"/>
      <c r="P249" s="2852"/>
      <c r="Q249" s="2852"/>
      <c r="R249" s="2852"/>
      <c r="S249" s="2852"/>
    </row>
    <row r="250" spans="1:19" ht="15.75" customHeight="1">
      <c r="A250" s="2852"/>
      <c r="B250" s="2852"/>
      <c r="C250" s="2852"/>
      <c r="D250" s="2852"/>
      <c r="E250" s="2852"/>
      <c r="F250" s="2852"/>
      <c r="G250" s="2852"/>
      <c r="H250" s="2944"/>
      <c r="I250" s="2852"/>
      <c r="J250" s="2852"/>
      <c r="K250" s="2852"/>
      <c r="L250" s="2852"/>
      <c r="M250" s="2852"/>
      <c r="N250" s="2852"/>
      <c r="O250" s="2852"/>
      <c r="P250" s="2852"/>
      <c r="Q250" s="2852"/>
      <c r="R250" s="2852"/>
      <c r="S250" s="2852"/>
    </row>
    <row r="251" spans="1:19" ht="15.75" customHeight="1">
      <c r="A251" s="2852"/>
      <c r="B251" s="2852"/>
      <c r="C251" s="2852"/>
      <c r="D251" s="2852"/>
      <c r="E251" s="2852"/>
      <c r="F251" s="2852"/>
      <c r="G251" s="2852"/>
      <c r="H251" s="2944"/>
      <c r="I251" s="2852"/>
      <c r="J251" s="2852"/>
      <c r="K251" s="2852"/>
      <c r="L251" s="2852"/>
      <c r="M251" s="2852"/>
      <c r="N251" s="2852"/>
      <c r="O251" s="2852"/>
      <c r="P251" s="2852"/>
      <c r="Q251" s="2852"/>
      <c r="R251" s="2852"/>
      <c r="S251" s="2852"/>
    </row>
    <row r="252" spans="1:19" ht="15.75" customHeight="1">
      <c r="A252" s="2852"/>
      <c r="B252" s="2852"/>
      <c r="C252" s="2852"/>
      <c r="D252" s="2852"/>
      <c r="E252" s="2852"/>
      <c r="F252" s="2852"/>
      <c r="G252" s="2852"/>
      <c r="H252" s="2944"/>
      <c r="I252" s="2852"/>
      <c r="J252" s="2852"/>
      <c r="K252" s="2852"/>
      <c r="L252" s="2852"/>
      <c r="M252" s="2852"/>
      <c r="N252" s="2852"/>
      <c r="O252" s="2852"/>
      <c r="P252" s="2852"/>
      <c r="Q252" s="2852"/>
      <c r="R252" s="2852"/>
      <c r="S252" s="2852"/>
    </row>
    <row r="253" spans="1:19" ht="15.75" customHeight="1">
      <c r="A253" s="2852"/>
      <c r="B253" s="2852"/>
      <c r="C253" s="2852"/>
      <c r="D253" s="2852"/>
      <c r="E253" s="2852"/>
      <c r="F253" s="2852"/>
      <c r="G253" s="2852"/>
      <c r="H253" s="2944"/>
      <c r="I253" s="2852"/>
      <c r="J253" s="2852"/>
      <c r="K253" s="2852"/>
      <c r="L253" s="2852"/>
      <c r="M253" s="2852"/>
      <c r="N253" s="2852"/>
      <c r="O253" s="2852"/>
      <c r="P253" s="2852"/>
      <c r="Q253" s="2852"/>
      <c r="R253" s="2852"/>
      <c r="S253" s="2852"/>
    </row>
    <row r="254" spans="1:19" ht="15.75" customHeight="1">
      <c r="A254" s="2852"/>
      <c r="B254" s="2852"/>
      <c r="C254" s="2852"/>
      <c r="D254" s="2852"/>
      <c r="E254" s="2852"/>
      <c r="F254" s="2852"/>
      <c r="G254" s="2852"/>
      <c r="H254" s="2944"/>
      <c r="I254" s="2852"/>
      <c r="J254" s="2852"/>
      <c r="K254" s="2852"/>
      <c r="L254" s="2852"/>
      <c r="M254" s="2852"/>
      <c r="N254" s="2852"/>
      <c r="O254" s="2852"/>
      <c r="P254" s="2852"/>
      <c r="Q254" s="2852"/>
      <c r="R254" s="2852"/>
      <c r="S254" s="2852"/>
    </row>
    <row r="255" spans="1:19" ht="15.75" customHeight="1">
      <c r="A255" s="2852"/>
      <c r="B255" s="2852"/>
      <c r="C255" s="2852"/>
      <c r="D255" s="2852"/>
      <c r="E255" s="2852"/>
      <c r="F255" s="2852"/>
      <c r="G255" s="2852"/>
      <c r="H255" s="2944"/>
      <c r="I255" s="2852"/>
      <c r="J255" s="2852"/>
      <c r="K255" s="2852"/>
      <c r="L255" s="2852"/>
      <c r="M255" s="2852"/>
      <c r="N255" s="2852"/>
      <c r="O255" s="2852"/>
      <c r="P255" s="2852"/>
      <c r="Q255" s="2852"/>
      <c r="R255" s="2852"/>
      <c r="S255" s="2852"/>
    </row>
    <row r="256" spans="1:19" ht="15.75" customHeight="1">
      <c r="A256" s="2852"/>
      <c r="B256" s="2852"/>
      <c r="C256" s="2852"/>
      <c r="D256" s="2852"/>
      <c r="E256" s="2852"/>
      <c r="F256" s="2852"/>
      <c r="G256" s="2852"/>
      <c r="H256" s="2944"/>
      <c r="I256" s="2852"/>
      <c r="J256" s="2852"/>
      <c r="K256" s="2852"/>
      <c r="L256" s="2852"/>
      <c r="M256" s="2852"/>
      <c r="N256" s="2852"/>
      <c r="O256" s="2852"/>
      <c r="P256" s="2852"/>
      <c r="Q256" s="2852"/>
      <c r="R256" s="2852"/>
      <c r="S256" s="2852"/>
    </row>
    <row r="257" spans="1:19" ht="15.75" customHeight="1">
      <c r="A257" s="2852"/>
      <c r="B257" s="2852"/>
      <c r="C257" s="2852"/>
      <c r="D257" s="2852"/>
      <c r="E257" s="2852"/>
      <c r="F257" s="2852"/>
      <c r="G257" s="2852"/>
      <c r="H257" s="2944"/>
      <c r="I257" s="2852"/>
      <c r="J257" s="2852"/>
      <c r="K257" s="2852"/>
      <c r="L257" s="2852"/>
      <c r="M257" s="2852"/>
      <c r="N257" s="2852"/>
      <c r="O257" s="2852"/>
      <c r="P257" s="2852"/>
      <c r="Q257" s="2852"/>
      <c r="R257" s="2852"/>
      <c r="S257" s="2852"/>
    </row>
    <row r="258" spans="1:19" ht="15.75" customHeight="1">
      <c r="A258" s="2852"/>
      <c r="B258" s="2852"/>
      <c r="C258" s="2852"/>
      <c r="D258" s="2852"/>
      <c r="E258" s="2852"/>
      <c r="F258" s="2852"/>
      <c r="G258" s="2852"/>
      <c r="H258" s="2944"/>
      <c r="I258" s="2852"/>
      <c r="J258" s="2852"/>
      <c r="K258" s="2852"/>
      <c r="L258" s="2852"/>
      <c r="M258" s="2852"/>
      <c r="N258" s="2852"/>
      <c r="O258" s="2852"/>
      <c r="P258" s="2852"/>
      <c r="Q258" s="2852"/>
      <c r="R258" s="2852"/>
      <c r="S258" s="2852"/>
    </row>
    <row r="259" spans="1:19" ht="15.75" customHeight="1">
      <c r="A259" s="2852"/>
      <c r="B259" s="2852"/>
      <c r="C259" s="2852"/>
      <c r="D259" s="2852"/>
      <c r="E259" s="2852"/>
      <c r="F259" s="2852"/>
      <c r="G259" s="2852"/>
      <c r="H259" s="2944"/>
      <c r="I259" s="2852"/>
      <c r="J259" s="2852"/>
      <c r="K259" s="2852"/>
      <c r="L259" s="2852"/>
      <c r="M259" s="2852"/>
      <c r="N259" s="2852"/>
      <c r="O259" s="2852"/>
      <c r="P259" s="2852"/>
      <c r="Q259" s="2852"/>
      <c r="R259" s="2852"/>
      <c r="S259" s="2852"/>
    </row>
    <row r="260" spans="1:19" ht="15.75" customHeight="1">
      <c r="A260" s="2852"/>
      <c r="B260" s="2852"/>
      <c r="C260" s="2852"/>
      <c r="D260" s="2852"/>
      <c r="E260" s="2852"/>
      <c r="F260" s="2852"/>
      <c r="G260" s="2852"/>
      <c r="H260" s="2944"/>
      <c r="I260" s="2852"/>
      <c r="J260" s="2852"/>
      <c r="K260" s="2852"/>
      <c r="L260" s="2852"/>
      <c r="M260" s="2852"/>
      <c r="N260" s="2852"/>
      <c r="O260" s="2852"/>
      <c r="P260" s="2852"/>
      <c r="Q260" s="2852"/>
      <c r="R260" s="2852"/>
      <c r="S260" s="2852"/>
    </row>
    <row r="261" spans="1:19" ht="15.75" customHeight="1">
      <c r="A261" s="2852"/>
      <c r="B261" s="2852"/>
      <c r="C261" s="2852"/>
      <c r="D261" s="2852"/>
      <c r="E261" s="2852"/>
      <c r="F261" s="2852"/>
      <c r="G261" s="2852"/>
      <c r="H261" s="2944"/>
      <c r="I261" s="2852"/>
      <c r="J261" s="2852"/>
      <c r="K261" s="2852"/>
      <c r="L261" s="2852"/>
      <c r="M261" s="2852"/>
      <c r="N261" s="2852"/>
      <c r="O261" s="2852"/>
      <c r="P261" s="2852"/>
      <c r="Q261" s="2852"/>
      <c r="R261" s="2852"/>
      <c r="S261" s="2852"/>
    </row>
    <row r="262" spans="1:19" ht="15.75" customHeight="1">
      <c r="A262" s="2852"/>
      <c r="B262" s="2852"/>
      <c r="C262" s="2852"/>
      <c r="D262" s="2852"/>
      <c r="E262" s="2852"/>
      <c r="F262" s="2852"/>
      <c r="G262" s="2852"/>
      <c r="H262" s="2944"/>
      <c r="I262" s="2852"/>
      <c r="J262" s="2852"/>
      <c r="K262" s="2852"/>
      <c r="L262" s="2852"/>
      <c r="M262" s="2852"/>
      <c r="N262" s="2852"/>
      <c r="O262" s="2852"/>
      <c r="P262" s="2852"/>
      <c r="Q262" s="2852"/>
      <c r="R262" s="2852"/>
      <c r="S262" s="2852"/>
    </row>
    <row r="263" spans="1:19" ht="15.75" customHeight="1">
      <c r="A263" s="2852"/>
      <c r="B263" s="2852"/>
      <c r="C263" s="2852"/>
      <c r="D263" s="2852"/>
      <c r="E263" s="2852"/>
      <c r="F263" s="2852"/>
      <c r="G263" s="2852"/>
      <c r="H263" s="2944"/>
      <c r="I263" s="2852"/>
      <c r="J263" s="2852"/>
      <c r="K263" s="2852"/>
      <c r="L263" s="2852"/>
      <c r="M263" s="2852"/>
      <c r="N263" s="2852"/>
      <c r="O263" s="2852"/>
      <c r="P263" s="2852"/>
      <c r="Q263" s="2852"/>
      <c r="R263" s="2852"/>
      <c r="S263" s="2852"/>
    </row>
    <row r="264" spans="1:19" ht="15.75" customHeight="1">
      <c r="A264" s="2852"/>
      <c r="B264" s="2852"/>
      <c r="C264" s="2852"/>
      <c r="D264" s="2852"/>
      <c r="E264" s="2852"/>
      <c r="F264" s="2852"/>
      <c r="G264" s="2852"/>
      <c r="H264" s="2944"/>
      <c r="I264" s="2852"/>
      <c r="J264" s="2852"/>
      <c r="K264" s="2852"/>
      <c r="L264" s="2852"/>
      <c r="M264" s="2852"/>
      <c r="N264" s="2852"/>
      <c r="O264" s="2852"/>
      <c r="P264" s="2852"/>
      <c r="Q264" s="2852"/>
      <c r="R264" s="2852"/>
      <c r="S264" s="2852"/>
    </row>
    <row r="265" spans="1:19" ht="15.75" customHeight="1">
      <c r="A265" s="2852"/>
      <c r="B265" s="2852"/>
      <c r="C265" s="2852"/>
      <c r="D265" s="2852"/>
      <c r="E265" s="2852"/>
      <c r="F265" s="2852"/>
      <c r="G265" s="2852"/>
      <c r="H265" s="2944"/>
      <c r="I265" s="2852"/>
      <c r="J265" s="2852"/>
      <c r="K265" s="2852"/>
      <c r="L265" s="2852"/>
      <c r="M265" s="2852"/>
      <c r="N265" s="2852"/>
      <c r="O265" s="2852"/>
      <c r="P265" s="2852"/>
      <c r="Q265" s="2852"/>
      <c r="R265" s="2852"/>
      <c r="S265" s="2852"/>
    </row>
    <row r="266" spans="1:19" ht="15.75" customHeight="1">
      <c r="A266" s="2852"/>
      <c r="B266" s="2852"/>
      <c r="C266" s="2852"/>
      <c r="D266" s="2852"/>
      <c r="E266" s="2852"/>
      <c r="F266" s="2852"/>
      <c r="G266" s="2852"/>
      <c r="H266" s="2944"/>
      <c r="I266" s="2852"/>
      <c r="J266" s="2852"/>
      <c r="K266" s="2852"/>
      <c r="L266" s="2852"/>
      <c r="M266" s="2852"/>
      <c r="N266" s="2852"/>
      <c r="O266" s="2852"/>
      <c r="P266" s="2852"/>
      <c r="Q266" s="2852"/>
      <c r="R266" s="2852"/>
      <c r="S266" s="2852"/>
    </row>
    <row r="267" spans="1:19" ht="15.75" customHeight="1">
      <c r="A267" s="2852"/>
      <c r="B267" s="2852"/>
      <c r="C267" s="2852"/>
      <c r="D267" s="2852"/>
      <c r="E267" s="2852"/>
      <c r="F267" s="2852"/>
      <c r="G267" s="2852"/>
      <c r="H267" s="2944"/>
      <c r="I267" s="2852"/>
      <c r="J267" s="2852"/>
      <c r="K267" s="2852"/>
      <c r="L267" s="2852"/>
      <c r="M267" s="2852"/>
      <c r="N267" s="2852"/>
      <c r="O267" s="2852"/>
      <c r="P267" s="2852"/>
      <c r="Q267" s="2852"/>
      <c r="R267" s="2852"/>
      <c r="S267" s="2852"/>
    </row>
    <row r="268" spans="1:19" ht="15.75" customHeight="1">
      <c r="A268" s="2852"/>
      <c r="B268" s="2852"/>
      <c r="C268" s="2852"/>
      <c r="D268" s="2852"/>
      <c r="E268" s="2852"/>
      <c r="F268" s="2852"/>
      <c r="G268" s="2852"/>
      <c r="H268" s="2944"/>
      <c r="I268" s="2852"/>
      <c r="J268" s="2852"/>
      <c r="K268" s="2852"/>
      <c r="L268" s="2852"/>
      <c r="M268" s="2852"/>
      <c r="N268" s="2852"/>
      <c r="O268" s="2852"/>
      <c r="P268" s="2852"/>
      <c r="Q268" s="2852"/>
      <c r="R268" s="2852"/>
      <c r="S268" s="2852"/>
    </row>
    <row r="269" spans="1:19" ht="15.75" customHeight="1">
      <c r="A269" s="2852"/>
      <c r="B269" s="2852"/>
      <c r="C269" s="2852"/>
      <c r="D269" s="2852"/>
      <c r="E269" s="2852"/>
      <c r="F269" s="2852"/>
      <c r="G269" s="2852"/>
      <c r="H269" s="2944"/>
      <c r="I269" s="2852"/>
      <c r="J269" s="2852"/>
      <c r="K269" s="2852"/>
      <c r="L269" s="2852"/>
      <c r="M269" s="2852"/>
      <c r="N269" s="2852"/>
      <c r="O269" s="2852"/>
      <c r="P269" s="2852"/>
      <c r="Q269" s="2852"/>
      <c r="R269" s="2852"/>
      <c r="S269" s="2852"/>
    </row>
    <row r="270" spans="1:19" ht="15.75" customHeight="1">
      <c r="A270" s="2852"/>
      <c r="B270" s="2852"/>
      <c r="C270" s="2852"/>
      <c r="D270" s="2852"/>
      <c r="E270" s="2852"/>
      <c r="F270" s="2852"/>
      <c r="G270" s="2852"/>
      <c r="H270" s="2944"/>
      <c r="I270" s="2852"/>
      <c r="J270" s="2852"/>
      <c r="K270" s="2852"/>
      <c r="L270" s="2852"/>
      <c r="M270" s="2852"/>
      <c r="N270" s="2852"/>
      <c r="O270" s="2852"/>
      <c r="P270" s="2852"/>
      <c r="Q270" s="2852"/>
      <c r="R270" s="2852"/>
      <c r="S270" s="2852"/>
    </row>
    <row r="271" spans="1:19" ht="15.75" customHeight="1">
      <c r="A271" s="2852"/>
      <c r="B271" s="2852"/>
      <c r="C271" s="2852"/>
      <c r="D271" s="2852"/>
      <c r="E271" s="2852"/>
      <c r="F271" s="2852"/>
      <c r="G271" s="2852"/>
      <c r="H271" s="2944"/>
      <c r="I271" s="2852"/>
      <c r="J271" s="2852"/>
      <c r="K271" s="2852"/>
      <c r="L271" s="2852"/>
      <c r="M271" s="2852"/>
      <c r="N271" s="2852"/>
      <c r="O271" s="2852"/>
      <c r="P271" s="2852"/>
      <c r="Q271" s="2852"/>
      <c r="R271" s="2852"/>
      <c r="S271" s="2852"/>
    </row>
    <row r="272" spans="1:19" ht="15.75" customHeight="1">
      <c r="A272" s="2852"/>
      <c r="B272" s="2852"/>
      <c r="C272" s="2852"/>
      <c r="D272" s="2852"/>
      <c r="E272" s="2852"/>
      <c r="F272" s="2852"/>
      <c r="G272" s="2852"/>
      <c r="H272" s="2944"/>
      <c r="I272" s="2852"/>
      <c r="J272" s="2852"/>
      <c r="K272" s="2852"/>
      <c r="L272" s="2852"/>
      <c r="M272" s="2852"/>
      <c r="N272" s="2852"/>
      <c r="O272" s="2852"/>
      <c r="P272" s="2852"/>
      <c r="Q272" s="2852"/>
      <c r="R272" s="2852"/>
      <c r="S272" s="2852"/>
    </row>
    <row r="273" spans="1:19" ht="15.75" customHeight="1">
      <c r="A273" s="2852"/>
      <c r="B273" s="2852"/>
      <c r="C273" s="2852"/>
      <c r="D273" s="2852"/>
      <c r="E273" s="2852"/>
      <c r="F273" s="2852"/>
      <c r="G273" s="2852"/>
      <c r="H273" s="2944"/>
      <c r="I273" s="2852"/>
      <c r="J273" s="2852"/>
      <c r="K273" s="2852"/>
      <c r="L273" s="2852"/>
      <c r="M273" s="2852"/>
      <c r="N273" s="2852"/>
      <c r="O273" s="2852"/>
      <c r="P273" s="2852"/>
      <c r="Q273" s="2852"/>
      <c r="R273" s="2852"/>
      <c r="S273" s="2852"/>
    </row>
    <row r="274" spans="1:19" ht="15.75" customHeight="1">
      <c r="A274" s="2852"/>
      <c r="B274" s="2852"/>
      <c r="C274" s="2852"/>
      <c r="D274" s="2852"/>
      <c r="E274" s="2852"/>
      <c r="F274" s="2852"/>
      <c r="G274" s="2852"/>
      <c r="H274" s="2944"/>
      <c r="I274" s="2852"/>
      <c r="J274" s="2852"/>
      <c r="K274" s="2852"/>
      <c r="L274" s="2852"/>
      <c r="M274" s="2852"/>
      <c r="N274" s="2852"/>
      <c r="O274" s="2852"/>
      <c r="P274" s="2852"/>
      <c r="Q274" s="2852"/>
      <c r="R274" s="2852"/>
      <c r="S274" s="2852"/>
    </row>
    <row r="275" spans="1:19" ht="15.75" customHeight="1">
      <c r="A275" s="2852"/>
      <c r="B275" s="2852"/>
      <c r="C275" s="2852"/>
      <c r="D275" s="2852"/>
      <c r="E275" s="2852"/>
      <c r="F275" s="2852"/>
      <c r="G275" s="2852"/>
      <c r="H275" s="2944"/>
      <c r="I275" s="2852"/>
      <c r="J275" s="2852"/>
      <c r="K275" s="2852"/>
      <c r="L275" s="2852"/>
      <c r="M275" s="2852"/>
      <c r="N275" s="2852"/>
      <c r="O275" s="2852"/>
      <c r="P275" s="2852"/>
      <c r="Q275" s="2852"/>
      <c r="R275" s="2852"/>
      <c r="S275" s="2852"/>
    </row>
    <row r="276" spans="1:19" ht="15.75" customHeight="1">
      <c r="A276" s="2852"/>
      <c r="B276" s="2852"/>
      <c r="C276" s="2852"/>
      <c r="D276" s="2852"/>
      <c r="E276" s="2852"/>
      <c r="F276" s="2852"/>
      <c r="G276" s="2852"/>
      <c r="H276" s="2944"/>
      <c r="I276" s="2852"/>
      <c r="J276" s="2852"/>
      <c r="K276" s="2852"/>
      <c r="L276" s="2852"/>
      <c r="M276" s="2852"/>
      <c r="N276" s="2852"/>
      <c r="O276" s="2852"/>
      <c r="P276" s="2852"/>
      <c r="Q276" s="2852"/>
      <c r="R276" s="2852"/>
      <c r="S276" s="2852"/>
    </row>
    <row r="277" spans="1:19" ht="15.75" customHeight="1">
      <c r="A277" s="2852"/>
      <c r="B277" s="2852"/>
      <c r="C277" s="2852"/>
      <c r="D277" s="2852"/>
      <c r="E277" s="2852"/>
      <c r="F277" s="2852"/>
      <c r="G277" s="2852"/>
      <c r="H277" s="2944"/>
      <c r="I277" s="2852"/>
      <c r="J277" s="2852"/>
      <c r="K277" s="2852"/>
      <c r="L277" s="2852"/>
      <c r="M277" s="2852"/>
      <c r="N277" s="2852"/>
      <c r="O277" s="2852"/>
      <c r="P277" s="2852"/>
      <c r="Q277" s="2852"/>
      <c r="R277" s="2852"/>
      <c r="S277" s="2852"/>
    </row>
    <row r="278" spans="1:19" ht="15.75" customHeight="1">
      <c r="A278" s="2852"/>
      <c r="B278" s="2852"/>
      <c r="C278" s="2852"/>
      <c r="D278" s="2852"/>
      <c r="E278" s="2852"/>
      <c r="F278" s="2852"/>
      <c r="G278" s="2852"/>
      <c r="H278" s="2944"/>
      <c r="I278" s="2852"/>
      <c r="J278" s="2852"/>
      <c r="K278" s="2852"/>
      <c r="L278" s="2852"/>
      <c r="M278" s="2852"/>
      <c r="N278" s="2852"/>
      <c r="O278" s="2852"/>
      <c r="P278" s="2852"/>
      <c r="Q278" s="2852"/>
      <c r="R278" s="2852"/>
      <c r="S278" s="2852"/>
    </row>
    <row r="279" spans="1:19" ht="15.75" customHeight="1">
      <c r="A279" s="2852"/>
      <c r="B279" s="2852"/>
      <c r="C279" s="2852"/>
      <c r="D279" s="2852"/>
      <c r="E279" s="2852"/>
      <c r="F279" s="2852"/>
      <c r="G279" s="2852"/>
      <c r="H279" s="2944"/>
      <c r="I279" s="2852"/>
      <c r="J279" s="2852"/>
      <c r="K279" s="2852"/>
      <c r="L279" s="2852"/>
      <c r="M279" s="2852"/>
      <c r="N279" s="2852"/>
      <c r="O279" s="2852"/>
      <c r="P279" s="2852"/>
      <c r="Q279" s="2852"/>
      <c r="R279" s="2852"/>
      <c r="S279" s="2852"/>
    </row>
    <row r="280" spans="1:19" ht="15.75" customHeight="1">
      <c r="A280" s="2852"/>
      <c r="B280" s="2852"/>
      <c r="C280" s="2852"/>
      <c r="D280" s="2852"/>
      <c r="E280" s="2852"/>
      <c r="F280" s="2852"/>
      <c r="G280" s="2852"/>
      <c r="H280" s="2944"/>
      <c r="I280" s="2852"/>
      <c r="J280" s="2852"/>
      <c r="K280" s="2852"/>
      <c r="L280" s="2852"/>
      <c r="M280" s="2852"/>
      <c r="N280" s="2852"/>
      <c r="O280" s="2852"/>
      <c r="P280" s="2852"/>
      <c r="Q280" s="2852"/>
      <c r="R280" s="2852"/>
      <c r="S280" s="2852"/>
    </row>
    <row r="281" spans="1:19" ht="15.75" customHeight="1">
      <c r="A281" s="2852"/>
      <c r="B281" s="2852"/>
      <c r="C281" s="2852"/>
      <c r="D281" s="2852"/>
      <c r="E281" s="2852"/>
      <c r="F281" s="2852"/>
      <c r="G281" s="2852"/>
      <c r="H281" s="2944"/>
      <c r="I281" s="2852"/>
      <c r="J281" s="2852"/>
      <c r="K281" s="2852"/>
      <c r="L281" s="2852"/>
      <c r="M281" s="2852"/>
      <c r="N281" s="2852"/>
      <c r="O281" s="2852"/>
      <c r="P281" s="2852"/>
      <c r="Q281" s="2852"/>
      <c r="R281" s="2852"/>
      <c r="S281" s="2852"/>
    </row>
    <row r="282" spans="1:19" ht="15.75" customHeight="1">
      <c r="A282" s="2852"/>
      <c r="B282" s="2852"/>
      <c r="C282" s="2852"/>
      <c r="D282" s="2852"/>
      <c r="E282" s="2852"/>
      <c r="F282" s="2852"/>
      <c r="G282" s="2852"/>
      <c r="H282" s="2944"/>
      <c r="I282" s="2852"/>
      <c r="J282" s="2852"/>
      <c r="K282" s="2852"/>
      <c r="L282" s="2852"/>
      <c r="M282" s="2852"/>
      <c r="N282" s="2852"/>
      <c r="O282" s="2852"/>
      <c r="P282" s="2852"/>
      <c r="Q282" s="2852"/>
      <c r="R282" s="2852"/>
      <c r="S282" s="2852"/>
    </row>
    <row r="283" spans="1:19" ht="15.75" customHeight="1">
      <c r="A283" s="2852"/>
      <c r="B283" s="2852"/>
      <c r="C283" s="2852"/>
      <c r="D283" s="2852"/>
      <c r="E283" s="2852"/>
      <c r="F283" s="2852"/>
      <c r="G283" s="2852"/>
      <c r="H283" s="2944"/>
      <c r="I283" s="2852"/>
      <c r="J283" s="2852"/>
      <c r="K283" s="2852"/>
      <c r="L283" s="2852"/>
      <c r="M283" s="2852"/>
      <c r="N283" s="2852"/>
      <c r="O283" s="2852"/>
      <c r="P283" s="2852"/>
      <c r="Q283" s="2852"/>
      <c r="R283" s="2852"/>
      <c r="S283" s="2852"/>
    </row>
    <row r="284" spans="1:19" ht="15.75" customHeight="1">
      <c r="A284" s="2852"/>
      <c r="B284" s="2852"/>
      <c r="C284" s="2852"/>
      <c r="D284" s="2852"/>
      <c r="E284" s="2852"/>
      <c r="F284" s="2852"/>
      <c r="G284" s="2852"/>
      <c r="H284" s="2944"/>
      <c r="I284" s="2852"/>
      <c r="J284" s="2852"/>
      <c r="K284" s="2852"/>
      <c r="L284" s="2852"/>
      <c r="M284" s="2852"/>
      <c r="N284" s="2852"/>
      <c r="O284" s="2852"/>
      <c r="P284" s="2852"/>
      <c r="Q284" s="2852"/>
      <c r="R284" s="2852"/>
      <c r="S284" s="2852"/>
    </row>
    <row r="285" spans="1:19" ht="15.75" customHeight="1">
      <c r="A285" s="2852"/>
      <c r="B285" s="2852"/>
      <c r="C285" s="2852"/>
      <c r="D285" s="2852"/>
      <c r="E285" s="2852"/>
      <c r="F285" s="2852"/>
      <c r="G285" s="2852"/>
      <c r="H285" s="2944"/>
      <c r="I285" s="2852"/>
      <c r="J285" s="2852"/>
      <c r="K285" s="2852"/>
      <c r="L285" s="2852"/>
      <c r="M285" s="2852"/>
      <c r="N285" s="2852"/>
      <c r="O285" s="2852"/>
      <c r="P285" s="2852"/>
      <c r="Q285" s="2852"/>
      <c r="R285" s="2852"/>
      <c r="S285" s="2852"/>
    </row>
    <row r="286" spans="1:19" ht="15.75" customHeight="1">
      <c r="A286" s="2852"/>
      <c r="B286" s="2852"/>
      <c r="C286" s="2852"/>
      <c r="D286" s="2852"/>
      <c r="E286" s="2852"/>
      <c r="F286" s="2852"/>
      <c r="G286" s="2852"/>
      <c r="H286" s="2944"/>
      <c r="I286" s="2852"/>
      <c r="J286" s="2852"/>
      <c r="K286" s="2852"/>
      <c r="L286" s="2852"/>
      <c r="M286" s="2852"/>
      <c r="N286" s="2852"/>
      <c r="O286" s="2852"/>
      <c r="P286" s="2852"/>
      <c r="Q286" s="2852"/>
      <c r="R286" s="2852"/>
      <c r="S286" s="2852"/>
    </row>
    <row r="287" spans="1:19" ht="15.75" customHeight="1">
      <c r="A287" s="2852"/>
      <c r="B287" s="2852"/>
      <c r="C287" s="2852"/>
      <c r="D287" s="2852"/>
      <c r="E287" s="2852"/>
      <c r="F287" s="2852"/>
      <c r="G287" s="2852"/>
      <c r="H287" s="2944"/>
      <c r="I287" s="2852"/>
      <c r="J287" s="2852"/>
      <c r="K287" s="2852"/>
      <c r="L287" s="2852"/>
      <c r="M287" s="2852"/>
      <c r="N287" s="2852"/>
      <c r="O287" s="2852"/>
      <c r="P287" s="2852"/>
      <c r="Q287" s="2852"/>
      <c r="R287" s="2852"/>
      <c r="S287" s="2852"/>
    </row>
    <row r="288" spans="1:19" ht="15.75" customHeight="1">
      <c r="A288" s="2852"/>
      <c r="B288" s="2852"/>
      <c r="C288" s="2852"/>
      <c r="D288" s="2852"/>
      <c r="E288" s="2852"/>
      <c r="F288" s="2852"/>
      <c r="G288" s="2852"/>
      <c r="H288" s="2944"/>
      <c r="I288" s="2852"/>
      <c r="J288" s="2852"/>
      <c r="K288" s="2852"/>
      <c r="L288" s="2852"/>
      <c r="M288" s="2852"/>
      <c r="N288" s="2852"/>
      <c r="O288" s="2852"/>
      <c r="P288" s="2852"/>
      <c r="Q288" s="2852"/>
      <c r="R288" s="2852"/>
      <c r="S288" s="2852"/>
    </row>
    <row r="289" spans="1:19" ht="15.75" customHeight="1">
      <c r="A289" s="2852"/>
      <c r="B289" s="2852"/>
      <c r="C289" s="2852"/>
      <c r="D289" s="2852"/>
      <c r="E289" s="2852"/>
      <c r="F289" s="2852"/>
      <c r="G289" s="2852"/>
      <c r="H289" s="2944"/>
      <c r="I289" s="2852"/>
      <c r="J289" s="2852"/>
      <c r="K289" s="2852"/>
      <c r="L289" s="2852"/>
      <c r="M289" s="2852"/>
      <c r="N289" s="2852"/>
      <c r="O289" s="2852"/>
      <c r="P289" s="2852"/>
      <c r="Q289" s="2852"/>
      <c r="R289" s="2852"/>
      <c r="S289" s="2852"/>
    </row>
    <row r="290" spans="1:19" ht="15.75" customHeight="1">
      <c r="A290" s="2852"/>
      <c r="B290" s="2852"/>
      <c r="C290" s="2852"/>
      <c r="D290" s="2852"/>
      <c r="E290" s="2852"/>
      <c r="F290" s="2852"/>
      <c r="G290" s="2852"/>
      <c r="H290" s="2944"/>
      <c r="I290" s="2852"/>
      <c r="J290" s="2852"/>
      <c r="K290" s="2852"/>
      <c r="L290" s="2852"/>
      <c r="M290" s="2852"/>
      <c r="N290" s="2852"/>
      <c r="O290" s="2852"/>
      <c r="P290" s="2852"/>
      <c r="Q290" s="2852"/>
      <c r="R290" s="2852"/>
      <c r="S290" s="2852"/>
    </row>
    <row r="291" spans="1:19" ht="15.75" customHeight="1">
      <c r="A291" s="2852"/>
      <c r="B291" s="2852"/>
      <c r="C291" s="2852"/>
      <c r="D291" s="2852"/>
      <c r="E291" s="2852"/>
      <c r="F291" s="2852"/>
      <c r="G291" s="2852"/>
      <c r="H291" s="2944"/>
      <c r="I291" s="2852"/>
      <c r="J291" s="2852"/>
      <c r="K291" s="2852"/>
      <c r="L291" s="2852"/>
      <c r="M291" s="2852"/>
      <c r="N291" s="2852"/>
      <c r="O291" s="2852"/>
      <c r="P291" s="2852"/>
      <c r="Q291" s="2852"/>
      <c r="R291" s="2852"/>
      <c r="S291" s="2852"/>
    </row>
    <row r="292" spans="1:19" ht="15.75" customHeight="1">
      <c r="A292" s="2852"/>
      <c r="B292" s="2852"/>
      <c r="C292" s="2852"/>
      <c r="D292" s="2852"/>
      <c r="E292" s="2852"/>
      <c r="F292" s="2852"/>
      <c r="G292" s="2852"/>
      <c r="H292" s="2944"/>
      <c r="I292" s="2852"/>
      <c r="J292" s="2852"/>
      <c r="K292" s="2852"/>
      <c r="L292" s="2852"/>
      <c r="M292" s="2852"/>
      <c r="N292" s="2852"/>
      <c r="O292" s="2852"/>
      <c r="P292" s="2852"/>
      <c r="Q292" s="2852"/>
      <c r="R292" s="2852"/>
      <c r="S292" s="2852"/>
    </row>
    <row r="293" spans="1:19" ht="15.75" customHeight="1">
      <c r="A293" s="2852"/>
      <c r="B293" s="2852"/>
      <c r="C293" s="2852"/>
      <c r="D293" s="2852"/>
      <c r="E293" s="2852"/>
      <c r="F293" s="2852"/>
      <c r="G293" s="2852"/>
      <c r="H293" s="2944"/>
      <c r="I293" s="2852"/>
      <c r="J293" s="2852"/>
      <c r="K293" s="2852"/>
      <c r="L293" s="2852"/>
      <c r="M293" s="2852"/>
      <c r="N293" s="2852"/>
      <c r="O293" s="2852"/>
      <c r="P293" s="2852"/>
      <c r="Q293" s="2852"/>
      <c r="R293" s="2852"/>
      <c r="S293" s="2852"/>
    </row>
    <row r="294" spans="1:19" ht="15.75" customHeight="1">
      <c r="A294" s="2852"/>
      <c r="B294" s="2852"/>
      <c r="C294" s="2852"/>
      <c r="D294" s="2852"/>
      <c r="E294" s="2852"/>
      <c r="F294" s="2852"/>
      <c r="G294" s="2852"/>
      <c r="H294" s="2944"/>
      <c r="I294" s="2852"/>
      <c r="J294" s="2852"/>
      <c r="K294" s="2852"/>
      <c r="L294" s="2852"/>
      <c r="M294" s="2852"/>
      <c r="N294" s="2852"/>
      <c r="O294" s="2852"/>
      <c r="P294" s="2852"/>
      <c r="Q294" s="2852"/>
      <c r="R294" s="2852"/>
      <c r="S294" s="2852"/>
    </row>
    <row r="295" spans="1:19" ht="15.75" customHeight="1">
      <c r="A295" s="2852"/>
      <c r="B295" s="2852"/>
      <c r="C295" s="2852"/>
      <c r="D295" s="2852"/>
      <c r="E295" s="2852"/>
      <c r="F295" s="2852"/>
      <c r="G295" s="2852"/>
      <c r="H295" s="2944"/>
      <c r="I295" s="2852"/>
      <c r="J295" s="2852"/>
      <c r="K295" s="2852"/>
      <c r="L295" s="2852"/>
      <c r="M295" s="2852"/>
      <c r="N295" s="2852"/>
      <c r="O295" s="2852"/>
      <c r="P295" s="2852"/>
      <c r="Q295" s="2852"/>
      <c r="R295" s="2852"/>
      <c r="S295" s="2852"/>
    </row>
    <row r="296" spans="1:19" ht="15.75" customHeight="1">
      <c r="A296" s="2852"/>
      <c r="B296" s="2852"/>
      <c r="C296" s="2852"/>
      <c r="D296" s="2852"/>
      <c r="E296" s="2852"/>
      <c r="F296" s="2852"/>
      <c r="G296" s="2852"/>
      <c r="H296" s="2944"/>
      <c r="I296" s="2852"/>
      <c r="J296" s="2852"/>
      <c r="K296" s="2852"/>
      <c r="L296" s="2852"/>
      <c r="M296" s="2852"/>
      <c r="N296" s="2852"/>
      <c r="O296" s="2852"/>
      <c r="P296" s="2852"/>
      <c r="Q296" s="2852"/>
      <c r="R296" s="2852"/>
      <c r="S296" s="2852"/>
    </row>
    <row r="297" spans="1:19" ht="15.75" customHeight="1">
      <c r="A297" s="2852"/>
      <c r="B297" s="2852"/>
      <c r="C297" s="2852"/>
      <c r="D297" s="2852"/>
      <c r="E297" s="2852"/>
      <c r="F297" s="2852"/>
      <c r="G297" s="2852"/>
      <c r="H297" s="2944"/>
      <c r="I297" s="2852"/>
      <c r="J297" s="2852"/>
      <c r="K297" s="2852"/>
      <c r="L297" s="2852"/>
      <c r="M297" s="2852"/>
      <c r="N297" s="2852"/>
      <c r="O297" s="2852"/>
      <c r="P297" s="2852"/>
      <c r="Q297" s="2852"/>
      <c r="R297" s="2852"/>
      <c r="S297" s="2852"/>
    </row>
    <row r="298" spans="1:19" ht="15.75" customHeight="1">
      <c r="A298" s="2852"/>
      <c r="B298" s="2852"/>
      <c r="C298" s="2852"/>
      <c r="D298" s="2852"/>
      <c r="E298" s="2852"/>
      <c r="F298" s="2852"/>
      <c r="G298" s="2852"/>
      <c r="H298" s="2944"/>
      <c r="I298" s="2852"/>
      <c r="J298" s="2852"/>
      <c r="K298" s="2852"/>
      <c r="L298" s="2852"/>
      <c r="M298" s="2852"/>
      <c r="N298" s="2852"/>
      <c r="O298" s="2852"/>
      <c r="P298" s="2852"/>
      <c r="Q298" s="2852"/>
      <c r="R298" s="2852"/>
      <c r="S298" s="2852"/>
    </row>
    <row r="299" spans="1:19" ht="15.75" customHeight="1">
      <c r="A299" s="2852"/>
      <c r="B299" s="2852"/>
      <c r="C299" s="2852"/>
      <c r="D299" s="2852"/>
      <c r="E299" s="2852"/>
      <c r="F299" s="2852"/>
      <c r="G299" s="2852"/>
      <c r="H299" s="2944"/>
      <c r="I299" s="2852"/>
      <c r="J299" s="2852"/>
      <c r="K299" s="2852"/>
      <c r="L299" s="2852"/>
      <c r="M299" s="2852"/>
      <c r="N299" s="2852"/>
      <c r="O299" s="2852"/>
      <c r="P299" s="2852"/>
      <c r="Q299" s="2852"/>
      <c r="R299" s="2852"/>
      <c r="S299" s="2852"/>
    </row>
    <row r="300" spans="1:19" ht="15.75" customHeight="1">
      <c r="A300" s="2852"/>
      <c r="B300" s="2852"/>
      <c r="C300" s="2852"/>
      <c r="D300" s="2852"/>
      <c r="E300" s="2852"/>
      <c r="F300" s="2852"/>
      <c r="G300" s="2852"/>
      <c r="H300" s="2944"/>
      <c r="I300" s="2852"/>
      <c r="J300" s="2852"/>
      <c r="K300" s="2852"/>
      <c r="L300" s="2852"/>
      <c r="M300" s="2852"/>
      <c r="N300" s="2852"/>
      <c r="O300" s="2852"/>
      <c r="P300" s="2852"/>
      <c r="Q300" s="2852"/>
      <c r="R300" s="2852"/>
      <c r="S300" s="2852"/>
    </row>
    <row r="301" spans="1:19" ht="15.75" customHeight="1">
      <c r="A301" s="2852"/>
      <c r="B301" s="2852"/>
      <c r="C301" s="2852"/>
      <c r="D301" s="2852"/>
      <c r="E301" s="2852"/>
      <c r="F301" s="2852"/>
      <c r="G301" s="2852"/>
      <c r="H301" s="2944"/>
      <c r="I301" s="2852"/>
      <c r="J301" s="2852"/>
      <c r="K301" s="2852"/>
      <c r="L301" s="2852"/>
      <c r="M301" s="2852"/>
      <c r="N301" s="2852"/>
      <c r="O301" s="2852"/>
      <c r="P301" s="2852"/>
      <c r="Q301" s="2852"/>
      <c r="R301" s="2852"/>
      <c r="S301" s="2852"/>
    </row>
    <row r="302" spans="1:19" ht="15.75" customHeight="1">
      <c r="A302" s="2852"/>
      <c r="B302" s="2852"/>
      <c r="C302" s="2852"/>
      <c r="D302" s="2852"/>
      <c r="E302" s="2852"/>
      <c r="F302" s="2852"/>
      <c r="G302" s="2852"/>
      <c r="H302" s="2944"/>
      <c r="I302" s="2852"/>
      <c r="J302" s="2852"/>
      <c r="K302" s="2852"/>
      <c r="L302" s="2852"/>
      <c r="M302" s="2852"/>
      <c r="N302" s="2852"/>
      <c r="O302" s="2852"/>
      <c r="P302" s="2852"/>
      <c r="Q302" s="2852"/>
      <c r="R302" s="2852"/>
      <c r="S302" s="2852"/>
    </row>
    <row r="303" spans="1:19" ht="15.75" customHeight="1">
      <c r="A303" s="2852"/>
      <c r="B303" s="2852"/>
      <c r="C303" s="2852"/>
      <c r="D303" s="2852"/>
      <c r="E303" s="2852"/>
      <c r="F303" s="2852"/>
      <c r="G303" s="2852"/>
      <c r="H303" s="2944"/>
      <c r="I303" s="2852"/>
      <c r="J303" s="2852"/>
      <c r="K303" s="2852"/>
      <c r="L303" s="2852"/>
      <c r="M303" s="2852"/>
      <c r="N303" s="2852"/>
      <c r="O303" s="2852"/>
      <c r="P303" s="2852"/>
      <c r="Q303" s="2852"/>
      <c r="R303" s="2852"/>
      <c r="S303" s="2852"/>
    </row>
    <row r="304" spans="1:19" ht="15.75" customHeight="1">
      <c r="A304" s="2852"/>
      <c r="B304" s="2852"/>
      <c r="C304" s="2852"/>
      <c r="D304" s="2852"/>
      <c r="E304" s="2852"/>
      <c r="F304" s="2852"/>
      <c r="G304" s="2852"/>
      <c r="H304" s="2944"/>
      <c r="I304" s="2852"/>
      <c r="J304" s="2852"/>
      <c r="K304" s="2852"/>
      <c r="L304" s="2852"/>
      <c r="M304" s="2852"/>
      <c r="N304" s="2852"/>
      <c r="O304" s="2852"/>
      <c r="P304" s="2852"/>
      <c r="Q304" s="2852"/>
      <c r="R304" s="2852"/>
      <c r="S304" s="2852"/>
    </row>
    <row r="305" spans="1:19" ht="15.75" customHeight="1">
      <c r="A305" s="2852"/>
      <c r="B305" s="2852"/>
      <c r="C305" s="2852"/>
      <c r="D305" s="2852"/>
      <c r="E305" s="2852"/>
      <c r="F305" s="2852"/>
      <c r="G305" s="2852"/>
      <c r="H305" s="2944"/>
      <c r="I305" s="2852"/>
      <c r="J305" s="2852"/>
      <c r="K305" s="2852"/>
      <c r="L305" s="2852"/>
      <c r="M305" s="2852"/>
      <c r="N305" s="2852"/>
      <c r="O305" s="2852"/>
      <c r="P305" s="2852"/>
      <c r="Q305" s="2852"/>
      <c r="R305" s="2852"/>
      <c r="S305" s="2852"/>
    </row>
    <row r="306" spans="1:19" ht="15.75" customHeight="1">
      <c r="A306" s="2852"/>
      <c r="B306" s="2852"/>
      <c r="C306" s="2852"/>
      <c r="D306" s="2852"/>
      <c r="E306" s="2852"/>
      <c r="F306" s="2852"/>
      <c r="G306" s="2852"/>
      <c r="H306" s="2944"/>
      <c r="I306" s="2852"/>
      <c r="J306" s="2852"/>
      <c r="K306" s="2852"/>
      <c r="L306" s="2852"/>
      <c r="M306" s="2852"/>
      <c r="N306" s="2852"/>
      <c r="O306" s="2852"/>
      <c r="P306" s="2852"/>
      <c r="Q306" s="2852"/>
      <c r="R306" s="2852"/>
      <c r="S306" s="2852"/>
    </row>
    <row r="307" spans="1:19" ht="15.75" customHeight="1">
      <c r="A307" s="2852"/>
      <c r="B307" s="2852"/>
      <c r="C307" s="2852"/>
      <c r="D307" s="2852"/>
      <c r="E307" s="2852"/>
      <c r="F307" s="2852"/>
      <c r="G307" s="2852"/>
      <c r="H307" s="2944"/>
      <c r="I307" s="2852"/>
      <c r="J307" s="2852"/>
      <c r="K307" s="2852"/>
      <c r="L307" s="2852"/>
      <c r="M307" s="2852"/>
      <c r="N307" s="2852"/>
      <c r="O307" s="2852"/>
      <c r="P307" s="2852"/>
      <c r="Q307" s="2852"/>
      <c r="R307" s="2852"/>
      <c r="S307" s="2852"/>
    </row>
    <row r="308" spans="1:19" ht="15.75" customHeight="1">
      <c r="A308" s="2852"/>
      <c r="B308" s="2852"/>
      <c r="C308" s="2852"/>
      <c r="D308" s="2852"/>
      <c r="E308" s="2852"/>
      <c r="F308" s="2852"/>
      <c r="G308" s="2852"/>
      <c r="H308" s="2944"/>
      <c r="I308" s="2852"/>
      <c r="J308" s="2852"/>
      <c r="K308" s="2852"/>
      <c r="L308" s="2852"/>
      <c r="M308" s="2852"/>
      <c r="N308" s="2852"/>
      <c r="O308" s="2852"/>
      <c r="P308" s="2852"/>
      <c r="Q308" s="2852"/>
      <c r="R308" s="2852"/>
      <c r="S308" s="2852"/>
    </row>
    <row r="309" spans="1:19" ht="15.75" customHeight="1">
      <c r="A309" s="2852"/>
      <c r="B309" s="2852"/>
      <c r="C309" s="2852"/>
      <c r="D309" s="2852"/>
      <c r="E309" s="2852"/>
      <c r="F309" s="2852"/>
      <c r="G309" s="2852"/>
      <c r="H309" s="2944"/>
      <c r="I309" s="2852"/>
      <c r="J309" s="2852"/>
      <c r="K309" s="2852"/>
      <c r="L309" s="2852"/>
      <c r="M309" s="2852"/>
      <c r="N309" s="2852"/>
      <c r="O309" s="2852"/>
      <c r="P309" s="2852"/>
      <c r="Q309" s="2852"/>
      <c r="R309" s="2852"/>
      <c r="S309" s="2852"/>
    </row>
    <row r="310" spans="1:19" ht="15.75" customHeight="1">
      <c r="A310" s="2852"/>
      <c r="B310" s="2852"/>
      <c r="C310" s="2852"/>
      <c r="D310" s="2852"/>
      <c r="E310" s="2852"/>
      <c r="F310" s="2852"/>
      <c r="G310" s="2852"/>
      <c r="H310" s="2944"/>
      <c r="I310" s="2852"/>
      <c r="J310" s="2852"/>
      <c r="K310" s="2852"/>
      <c r="L310" s="2852"/>
      <c r="M310" s="2852"/>
      <c r="N310" s="2852"/>
      <c r="O310" s="2852"/>
      <c r="P310" s="2852"/>
      <c r="Q310" s="2852"/>
      <c r="R310" s="2852"/>
      <c r="S310" s="2852"/>
    </row>
    <row r="311" spans="1:19" ht="15.75" customHeight="1">
      <c r="A311" s="2852"/>
      <c r="B311" s="2852"/>
      <c r="C311" s="2852"/>
      <c r="D311" s="2852"/>
      <c r="E311" s="2852"/>
      <c r="F311" s="2852"/>
      <c r="G311" s="2852"/>
      <c r="H311" s="2944"/>
      <c r="I311" s="2852"/>
      <c r="J311" s="2852"/>
      <c r="K311" s="2852"/>
      <c r="L311" s="2852"/>
      <c r="M311" s="2852"/>
      <c r="N311" s="2852"/>
      <c r="O311" s="2852"/>
      <c r="P311" s="2852"/>
      <c r="Q311" s="2852"/>
      <c r="R311" s="2852"/>
      <c r="S311" s="2852"/>
    </row>
    <row r="312" spans="1:19" ht="15.75" customHeight="1">
      <c r="A312" s="2852"/>
      <c r="B312" s="2852"/>
      <c r="C312" s="2852"/>
      <c r="D312" s="2852"/>
      <c r="E312" s="2852"/>
      <c r="F312" s="2852"/>
      <c r="G312" s="2852"/>
      <c r="H312" s="2944"/>
      <c r="I312" s="2852"/>
      <c r="J312" s="2852"/>
      <c r="K312" s="2852"/>
      <c r="L312" s="2852"/>
      <c r="M312" s="2852"/>
      <c r="N312" s="2852"/>
      <c r="O312" s="2852"/>
      <c r="P312" s="2852"/>
      <c r="Q312" s="2852"/>
      <c r="R312" s="2852"/>
      <c r="S312" s="2852"/>
    </row>
    <row r="313" spans="1:19" ht="15.75" customHeight="1">
      <c r="A313" s="2852"/>
      <c r="B313" s="2852"/>
      <c r="C313" s="2852"/>
      <c r="D313" s="2852"/>
      <c r="E313" s="2852"/>
      <c r="F313" s="2852"/>
      <c r="G313" s="2852"/>
      <c r="H313" s="2944"/>
      <c r="I313" s="2852"/>
      <c r="J313" s="2852"/>
      <c r="K313" s="2852"/>
      <c r="L313" s="2852"/>
      <c r="M313" s="2852"/>
      <c r="N313" s="2852"/>
      <c r="O313" s="2852"/>
      <c r="P313" s="2852"/>
      <c r="Q313" s="2852"/>
      <c r="R313" s="2852"/>
      <c r="S313" s="2852"/>
    </row>
    <row r="314" spans="1:19" ht="15.75" customHeight="1">
      <c r="A314" s="2852"/>
      <c r="B314" s="2852"/>
      <c r="C314" s="2852"/>
      <c r="D314" s="2852"/>
      <c r="E314" s="2852"/>
      <c r="F314" s="2852"/>
      <c r="G314" s="2852"/>
      <c r="H314" s="2944"/>
      <c r="I314" s="2852"/>
      <c r="J314" s="2852"/>
      <c r="K314" s="2852"/>
      <c r="L314" s="2852"/>
      <c r="M314" s="2852"/>
      <c r="N314" s="2852"/>
      <c r="O314" s="2852"/>
      <c r="P314" s="2852"/>
      <c r="Q314" s="2852"/>
      <c r="R314" s="2852"/>
      <c r="S314" s="2852"/>
    </row>
    <row r="315" spans="1:19" ht="15.75" customHeight="1">
      <c r="A315" s="2852"/>
      <c r="B315" s="2852"/>
      <c r="C315" s="2852"/>
      <c r="D315" s="2852"/>
      <c r="E315" s="2852"/>
      <c r="F315" s="2852"/>
      <c r="G315" s="2852"/>
      <c r="H315" s="2944"/>
      <c r="I315" s="2852"/>
      <c r="J315" s="2852"/>
      <c r="K315" s="2852"/>
      <c r="L315" s="2852"/>
      <c r="M315" s="2852"/>
      <c r="N315" s="2852"/>
      <c r="O315" s="2852"/>
      <c r="P315" s="2852"/>
      <c r="Q315" s="2852"/>
      <c r="R315" s="2852"/>
      <c r="S315" s="2852"/>
    </row>
    <row r="316" spans="1:19" ht="15.75" customHeight="1">
      <c r="A316" s="2852"/>
      <c r="B316" s="2852"/>
      <c r="C316" s="2852"/>
      <c r="D316" s="2852"/>
      <c r="E316" s="2852"/>
      <c r="F316" s="2852"/>
      <c r="G316" s="2852"/>
      <c r="H316" s="2944"/>
      <c r="I316" s="2852"/>
      <c r="J316" s="2852"/>
      <c r="K316" s="2852"/>
      <c r="L316" s="2852"/>
      <c r="M316" s="2852"/>
      <c r="N316" s="2852"/>
      <c r="O316" s="2852"/>
      <c r="P316" s="2852"/>
      <c r="Q316" s="2852"/>
      <c r="R316" s="2852"/>
      <c r="S316" s="2852"/>
    </row>
    <row r="317" spans="1:19" ht="15.75" customHeight="1">
      <c r="A317" s="2852"/>
      <c r="B317" s="2852"/>
      <c r="C317" s="2852"/>
      <c r="D317" s="2852"/>
      <c r="E317" s="2852"/>
      <c r="F317" s="2852"/>
      <c r="G317" s="2852"/>
      <c r="H317" s="2944"/>
      <c r="I317" s="2852"/>
      <c r="J317" s="2852"/>
      <c r="K317" s="2852"/>
      <c r="L317" s="2852"/>
      <c r="M317" s="2852"/>
      <c r="N317" s="2852"/>
      <c r="O317" s="2852"/>
      <c r="P317" s="2852"/>
      <c r="Q317" s="2852"/>
      <c r="R317" s="2852"/>
      <c r="S317" s="2852"/>
    </row>
    <row r="318" spans="1:19" ht="15.75" customHeight="1">
      <c r="A318" s="2852"/>
      <c r="B318" s="2852"/>
      <c r="C318" s="2852"/>
      <c r="D318" s="2852"/>
      <c r="E318" s="2852"/>
      <c r="F318" s="2852"/>
      <c r="G318" s="2852"/>
      <c r="H318" s="2944"/>
      <c r="I318" s="2852"/>
      <c r="J318" s="2852"/>
      <c r="K318" s="2852"/>
      <c r="L318" s="2852"/>
      <c r="M318" s="2852"/>
      <c r="N318" s="2852"/>
      <c r="O318" s="2852"/>
      <c r="P318" s="2852"/>
      <c r="Q318" s="2852"/>
      <c r="R318" s="2852"/>
      <c r="S318" s="2852"/>
    </row>
    <row r="319" spans="1:19" ht="15.75" customHeight="1">
      <c r="A319" s="2852"/>
      <c r="B319" s="2852"/>
      <c r="C319" s="2852"/>
      <c r="D319" s="2852"/>
      <c r="E319" s="2852"/>
      <c r="F319" s="2852"/>
      <c r="G319" s="2852"/>
      <c r="H319" s="2944"/>
      <c r="I319" s="2852"/>
      <c r="J319" s="2852"/>
      <c r="K319" s="2852"/>
      <c r="L319" s="2852"/>
      <c r="M319" s="2852"/>
      <c r="N319" s="2852"/>
      <c r="O319" s="2852"/>
      <c r="P319" s="2852"/>
      <c r="Q319" s="2852"/>
      <c r="R319" s="2852"/>
      <c r="S319" s="2852"/>
    </row>
    <row r="320" spans="1:19" ht="15.75" customHeight="1">
      <c r="A320" s="2852"/>
      <c r="B320" s="2852"/>
      <c r="C320" s="2852"/>
      <c r="D320" s="2852"/>
      <c r="E320" s="2852"/>
      <c r="F320" s="2852"/>
      <c r="G320" s="2852"/>
      <c r="H320" s="2944"/>
      <c r="I320" s="2852"/>
      <c r="J320" s="2852"/>
      <c r="K320" s="2852"/>
      <c r="L320" s="2852"/>
      <c r="M320" s="2852"/>
      <c r="N320" s="2852"/>
      <c r="O320" s="2852"/>
      <c r="P320" s="2852"/>
      <c r="Q320" s="2852"/>
      <c r="R320" s="2852"/>
      <c r="S320" s="2852"/>
    </row>
    <row r="321" spans="1:19" ht="15.75" customHeight="1">
      <c r="A321" s="2852"/>
      <c r="B321" s="2852"/>
      <c r="C321" s="2852"/>
      <c r="D321" s="2852"/>
      <c r="E321" s="2852"/>
      <c r="F321" s="2852"/>
      <c r="G321" s="2852"/>
      <c r="H321" s="2944"/>
      <c r="I321" s="2852"/>
      <c r="J321" s="2852"/>
      <c r="K321" s="2852"/>
      <c r="L321" s="2852"/>
      <c r="M321" s="2852"/>
      <c r="N321" s="2852"/>
      <c r="O321" s="2852"/>
      <c r="P321" s="2852"/>
      <c r="Q321" s="2852"/>
      <c r="R321" s="2852"/>
      <c r="S321" s="2852"/>
    </row>
    <row r="322" spans="1:19" ht="15.75" customHeight="1">
      <c r="A322" s="2852"/>
      <c r="B322" s="2852"/>
      <c r="C322" s="2852"/>
      <c r="D322" s="2852"/>
      <c r="E322" s="2852"/>
      <c r="F322" s="2852"/>
      <c r="G322" s="2852"/>
      <c r="H322" s="2944"/>
      <c r="I322" s="2852"/>
      <c r="J322" s="2852"/>
      <c r="K322" s="2852"/>
      <c r="L322" s="2852"/>
      <c r="M322" s="2852"/>
      <c r="N322" s="2852"/>
      <c r="O322" s="2852"/>
      <c r="P322" s="2852"/>
      <c r="Q322" s="2852"/>
      <c r="R322" s="2852"/>
      <c r="S322" s="2852"/>
    </row>
    <row r="323" spans="1:19" ht="15.75" customHeight="1">
      <c r="A323" s="2852"/>
      <c r="B323" s="2852"/>
      <c r="C323" s="2852"/>
      <c r="D323" s="2852"/>
      <c r="E323" s="2852"/>
      <c r="F323" s="2852"/>
      <c r="G323" s="2852"/>
      <c r="H323" s="2944"/>
      <c r="I323" s="2852"/>
      <c r="J323" s="2852"/>
      <c r="K323" s="2852"/>
      <c r="L323" s="2852"/>
      <c r="M323" s="2852"/>
      <c r="N323" s="2852"/>
      <c r="O323" s="2852"/>
      <c r="P323" s="2852"/>
      <c r="Q323" s="2852"/>
      <c r="R323" s="2852"/>
      <c r="S323" s="2852"/>
    </row>
    <row r="324" spans="1:19" ht="15.75" customHeight="1">
      <c r="A324" s="2852"/>
      <c r="B324" s="2852"/>
      <c r="C324" s="2852"/>
      <c r="D324" s="2852"/>
      <c r="E324" s="2852"/>
      <c r="F324" s="2852"/>
      <c r="G324" s="2852"/>
      <c r="H324" s="2944"/>
      <c r="I324" s="2852"/>
      <c r="J324" s="2852"/>
      <c r="K324" s="2852"/>
      <c r="L324" s="2852"/>
      <c r="M324" s="2852"/>
      <c r="N324" s="2852"/>
      <c r="O324" s="2852"/>
      <c r="P324" s="2852"/>
      <c r="Q324" s="2852"/>
      <c r="R324" s="2852"/>
      <c r="S324" s="2852"/>
    </row>
    <row r="325" spans="1:19" ht="15.75" customHeight="1">
      <c r="A325" s="2852"/>
      <c r="B325" s="2852"/>
      <c r="C325" s="2852"/>
      <c r="D325" s="2852"/>
      <c r="E325" s="2852"/>
      <c r="F325" s="2852"/>
      <c r="G325" s="2852"/>
      <c r="H325" s="2944"/>
      <c r="I325" s="2852"/>
      <c r="J325" s="2852"/>
      <c r="K325" s="2852"/>
      <c r="L325" s="2852"/>
      <c r="M325" s="2852"/>
      <c r="N325" s="2852"/>
      <c r="O325" s="2852"/>
      <c r="P325" s="2852"/>
      <c r="Q325" s="2852"/>
      <c r="R325" s="2852"/>
      <c r="S325" s="2852"/>
    </row>
    <row r="326" spans="1:19" ht="15.75" customHeight="1">
      <c r="A326" s="2852"/>
      <c r="B326" s="2852"/>
      <c r="C326" s="2852"/>
      <c r="D326" s="2852"/>
      <c r="E326" s="2852"/>
      <c r="F326" s="2852"/>
      <c r="G326" s="2852"/>
      <c r="H326" s="2944"/>
      <c r="I326" s="2852"/>
      <c r="J326" s="2852"/>
      <c r="K326" s="2852"/>
      <c r="L326" s="2852"/>
      <c r="M326" s="2852"/>
      <c r="N326" s="2852"/>
      <c r="O326" s="2852"/>
      <c r="P326" s="2852"/>
      <c r="Q326" s="2852"/>
      <c r="R326" s="2852"/>
      <c r="S326" s="2852"/>
    </row>
    <row r="327" spans="1:19" ht="15.75" customHeight="1">
      <c r="A327" s="2852"/>
      <c r="B327" s="2852"/>
      <c r="C327" s="2852"/>
      <c r="D327" s="2852"/>
      <c r="E327" s="2852"/>
      <c r="F327" s="2852"/>
      <c r="G327" s="2852"/>
      <c r="H327" s="2944"/>
      <c r="I327" s="2852"/>
      <c r="J327" s="2852"/>
      <c r="K327" s="2852"/>
      <c r="L327" s="2852"/>
      <c r="M327" s="2852"/>
      <c r="N327" s="2852"/>
      <c r="O327" s="2852"/>
      <c r="P327" s="2852"/>
      <c r="Q327" s="2852"/>
      <c r="R327" s="2852"/>
      <c r="S327" s="2852"/>
    </row>
    <row r="328" spans="1:19" ht="15.75" customHeight="1">
      <c r="A328" s="2852"/>
      <c r="B328" s="2852"/>
      <c r="C328" s="2852"/>
      <c r="D328" s="2852"/>
      <c r="E328" s="2852"/>
      <c r="F328" s="2852"/>
      <c r="G328" s="2852"/>
      <c r="H328" s="2944"/>
      <c r="I328" s="2852"/>
      <c r="J328" s="2852"/>
      <c r="K328" s="2852"/>
      <c r="L328" s="2852"/>
      <c r="M328" s="2852"/>
      <c r="N328" s="2852"/>
      <c r="O328" s="2852"/>
      <c r="P328" s="2852"/>
      <c r="Q328" s="2852"/>
      <c r="R328" s="2852"/>
      <c r="S328" s="2852"/>
    </row>
    <row r="329" spans="1:19" ht="15.75" customHeight="1">
      <c r="A329" s="2852"/>
      <c r="B329" s="2852"/>
      <c r="C329" s="2852"/>
      <c r="D329" s="2852"/>
      <c r="E329" s="2852"/>
      <c r="F329" s="2852"/>
      <c r="G329" s="2852"/>
      <c r="H329" s="2944"/>
      <c r="I329" s="2852"/>
      <c r="J329" s="2852"/>
      <c r="K329" s="2852"/>
      <c r="L329" s="2852"/>
      <c r="M329" s="2852"/>
      <c r="N329" s="2852"/>
      <c r="O329" s="2852"/>
      <c r="P329" s="2852"/>
      <c r="Q329" s="2852"/>
      <c r="R329" s="2852"/>
      <c r="S329" s="2852"/>
    </row>
    <row r="330" spans="1:19" ht="15.75" customHeight="1">
      <c r="A330" s="2852"/>
      <c r="B330" s="2852"/>
      <c r="C330" s="2852"/>
      <c r="D330" s="2852"/>
      <c r="E330" s="2852"/>
      <c r="F330" s="2852"/>
      <c r="G330" s="2852"/>
      <c r="H330" s="2944"/>
      <c r="I330" s="2852"/>
      <c r="J330" s="2852"/>
      <c r="K330" s="2852"/>
      <c r="L330" s="2852"/>
      <c r="M330" s="2852"/>
      <c r="N330" s="2852"/>
      <c r="O330" s="2852"/>
      <c r="P330" s="2852"/>
      <c r="Q330" s="2852"/>
      <c r="R330" s="2852"/>
      <c r="S330" s="2852"/>
    </row>
    <row r="331" spans="1:19" ht="15.75" customHeight="1">
      <c r="A331" s="2852"/>
      <c r="B331" s="2852"/>
      <c r="C331" s="2852"/>
      <c r="D331" s="2852"/>
      <c r="E331" s="2852"/>
      <c r="F331" s="2852"/>
      <c r="G331" s="2852"/>
      <c r="H331" s="2944"/>
      <c r="I331" s="2852"/>
      <c r="J331" s="2852"/>
      <c r="K331" s="2852"/>
      <c r="L331" s="2852"/>
      <c r="M331" s="2852"/>
      <c r="N331" s="2852"/>
      <c r="O331" s="2852"/>
      <c r="P331" s="2852"/>
      <c r="Q331" s="2852"/>
      <c r="R331" s="2852"/>
      <c r="S331" s="2852"/>
    </row>
    <row r="332" spans="1:19" ht="15.75" customHeight="1">
      <c r="A332" s="2852"/>
      <c r="B332" s="2852"/>
      <c r="C332" s="2852"/>
      <c r="D332" s="2852"/>
      <c r="E332" s="2852"/>
      <c r="F332" s="2852"/>
      <c r="G332" s="2852"/>
      <c r="H332" s="2944"/>
      <c r="I332" s="2852"/>
      <c r="J332" s="2852"/>
      <c r="K332" s="2852"/>
      <c r="L332" s="2852"/>
      <c r="M332" s="2852"/>
      <c r="N332" s="2852"/>
      <c r="O332" s="2852"/>
      <c r="P332" s="2852"/>
      <c r="Q332" s="2852"/>
      <c r="R332" s="2852"/>
      <c r="S332" s="2852"/>
    </row>
    <row r="333" spans="1:19" ht="15.75" customHeight="1">
      <c r="A333" s="2852"/>
      <c r="B333" s="2852"/>
      <c r="C333" s="2852"/>
      <c r="D333" s="2852"/>
      <c r="E333" s="2852"/>
      <c r="F333" s="2852"/>
      <c r="G333" s="2852"/>
      <c r="H333" s="2944"/>
      <c r="I333" s="2852"/>
      <c r="J333" s="2852"/>
      <c r="K333" s="2852"/>
      <c r="L333" s="2852"/>
      <c r="M333" s="2852"/>
      <c r="N333" s="2852"/>
      <c r="O333" s="2852"/>
      <c r="P333" s="2852"/>
      <c r="Q333" s="2852"/>
      <c r="R333" s="2852"/>
      <c r="S333" s="2852"/>
    </row>
    <row r="334" spans="1:19" ht="15.75" customHeight="1">
      <c r="A334" s="2852"/>
      <c r="B334" s="2852"/>
      <c r="C334" s="2852"/>
      <c r="D334" s="2852"/>
      <c r="E334" s="2852"/>
      <c r="F334" s="2852"/>
      <c r="G334" s="2852"/>
      <c r="H334" s="2944"/>
      <c r="I334" s="2852"/>
      <c r="J334" s="2852"/>
      <c r="K334" s="2852"/>
      <c r="L334" s="2852"/>
      <c r="M334" s="2852"/>
      <c r="N334" s="2852"/>
      <c r="O334" s="2852"/>
      <c r="P334" s="2852"/>
      <c r="Q334" s="2852"/>
      <c r="R334" s="2852"/>
      <c r="S334" s="2852"/>
    </row>
    <row r="335" spans="1:19" ht="15.75" customHeight="1">
      <c r="A335" s="2852"/>
      <c r="B335" s="2852"/>
      <c r="C335" s="2852"/>
      <c r="D335" s="2852"/>
      <c r="E335" s="2852"/>
      <c r="F335" s="2852"/>
      <c r="G335" s="2852"/>
      <c r="H335" s="2944"/>
      <c r="I335" s="2852"/>
      <c r="J335" s="2852"/>
      <c r="K335" s="2852"/>
      <c r="L335" s="2852"/>
      <c r="M335" s="2852"/>
      <c r="N335" s="2852"/>
      <c r="O335" s="2852"/>
      <c r="P335" s="2852"/>
      <c r="Q335" s="2852"/>
      <c r="R335" s="2852"/>
      <c r="S335" s="2852"/>
    </row>
    <row r="336" spans="1:19" ht="15.75" customHeight="1">
      <c r="A336" s="2852"/>
      <c r="B336" s="2852"/>
      <c r="C336" s="2852"/>
      <c r="D336" s="2852"/>
      <c r="E336" s="2852"/>
      <c r="F336" s="2852"/>
      <c r="G336" s="2852"/>
      <c r="H336" s="2944"/>
      <c r="I336" s="2852"/>
      <c r="J336" s="2852"/>
      <c r="K336" s="2852"/>
      <c r="L336" s="2852"/>
      <c r="M336" s="2852"/>
      <c r="N336" s="2852"/>
      <c r="O336" s="2852"/>
      <c r="P336" s="2852"/>
      <c r="Q336" s="2852"/>
      <c r="R336" s="2852"/>
      <c r="S336" s="2852"/>
    </row>
    <row r="337" spans="1:19" ht="15.75" customHeight="1">
      <c r="A337" s="2852"/>
      <c r="B337" s="2852"/>
      <c r="C337" s="2852"/>
      <c r="D337" s="2852"/>
      <c r="E337" s="2852"/>
      <c r="F337" s="2852"/>
      <c r="G337" s="2852"/>
      <c r="H337" s="2944"/>
      <c r="I337" s="2852"/>
      <c r="J337" s="2852"/>
      <c r="K337" s="2852"/>
      <c r="L337" s="2852"/>
      <c r="M337" s="2852"/>
      <c r="N337" s="2852"/>
      <c r="O337" s="2852"/>
      <c r="P337" s="2852"/>
      <c r="Q337" s="2852"/>
      <c r="R337" s="2852"/>
      <c r="S337" s="2852"/>
    </row>
    <row r="338" spans="1:19" ht="15.75" customHeight="1">
      <c r="A338" s="2852"/>
      <c r="B338" s="2852"/>
      <c r="C338" s="2852"/>
      <c r="D338" s="2852"/>
      <c r="E338" s="2852"/>
      <c r="F338" s="2852"/>
      <c r="G338" s="2852"/>
      <c r="H338" s="2944"/>
      <c r="I338" s="2852"/>
      <c r="J338" s="2852"/>
      <c r="K338" s="2852"/>
      <c r="L338" s="2852"/>
      <c r="M338" s="2852"/>
      <c r="N338" s="2852"/>
      <c r="O338" s="2852"/>
      <c r="P338" s="2852"/>
      <c r="Q338" s="2852"/>
      <c r="R338" s="2852"/>
      <c r="S338" s="2852"/>
    </row>
    <row r="339" spans="1:19" ht="15.75" customHeight="1">
      <c r="A339" s="2852"/>
      <c r="B339" s="2852"/>
      <c r="C339" s="2852"/>
      <c r="D339" s="2852"/>
      <c r="E339" s="2852"/>
      <c r="F339" s="2852"/>
      <c r="G339" s="2852"/>
      <c r="H339" s="2944"/>
      <c r="I339" s="2852"/>
      <c r="J339" s="2852"/>
      <c r="K339" s="2852"/>
      <c r="L339" s="2852"/>
      <c r="M339" s="2852"/>
      <c r="N339" s="2852"/>
      <c r="O339" s="2852"/>
      <c r="P339" s="2852"/>
      <c r="Q339" s="2852"/>
      <c r="R339" s="2852"/>
      <c r="S339" s="2852"/>
    </row>
    <row r="340" spans="1:19" ht="15.75" customHeight="1">
      <c r="A340" s="2852"/>
      <c r="B340" s="2852"/>
      <c r="C340" s="2852"/>
      <c r="D340" s="2852"/>
      <c r="E340" s="2852"/>
      <c r="F340" s="2852"/>
      <c r="G340" s="2852"/>
      <c r="H340" s="2944"/>
      <c r="I340" s="2852"/>
      <c r="J340" s="2852"/>
      <c r="K340" s="2852"/>
      <c r="L340" s="2852"/>
      <c r="M340" s="2852"/>
      <c r="N340" s="2852"/>
      <c r="O340" s="2852"/>
      <c r="P340" s="2852"/>
      <c r="Q340" s="2852"/>
      <c r="R340" s="2852"/>
      <c r="S340" s="2852"/>
    </row>
    <row r="341" spans="1:19" ht="15.75" customHeight="1">
      <c r="A341" s="2852"/>
      <c r="B341" s="2852"/>
      <c r="C341" s="2852"/>
      <c r="D341" s="2852"/>
      <c r="E341" s="2852"/>
      <c r="F341" s="2852"/>
      <c r="G341" s="2852"/>
      <c r="H341" s="2944"/>
      <c r="I341" s="2852"/>
      <c r="J341" s="2852"/>
      <c r="K341" s="2852"/>
      <c r="L341" s="2852"/>
      <c r="M341" s="2852"/>
      <c r="N341" s="2852"/>
      <c r="O341" s="2852"/>
      <c r="P341" s="2852"/>
      <c r="Q341" s="2852"/>
      <c r="R341" s="2852"/>
      <c r="S341" s="2852"/>
    </row>
    <row r="342" spans="1:19" ht="15.75" customHeight="1">
      <c r="A342" s="2852"/>
      <c r="B342" s="2852"/>
      <c r="C342" s="2852"/>
      <c r="D342" s="2852"/>
      <c r="E342" s="2852"/>
      <c r="F342" s="2852"/>
      <c r="G342" s="2852"/>
      <c r="H342" s="2944"/>
      <c r="I342" s="2852"/>
      <c r="J342" s="2852"/>
      <c r="K342" s="2852"/>
      <c r="L342" s="2852"/>
      <c r="M342" s="2852"/>
      <c r="N342" s="2852"/>
      <c r="O342" s="2852"/>
      <c r="P342" s="2852"/>
      <c r="Q342" s="2852"/>
      <c r="R342" s="2852"/>
      <c r="S342" s="2852"/>
    </row>
    <row r="343" spans="1:19" ht="15.75" customHeight="1">
      <c r="A343" s="2852"/>
      <c r="B343" s="2852"/>
      <c r="C343" s="2852"/>
      <c r="D343" s="2852"/>
      <c r="E343" s="2852"/>
      <c r="F343" s="2852"/>
      <c r="G343" s="2852"/>
      <c r="H343" s="2944"/>
      <c r="I343" s="2852"/>
      <c r="J343" s="2852"/>
      <c r="K343" s="2852"/>
      <c r="L343" s="2852"/>
      <c r="M343" s="2852"/>
      <c r="N343" s="2852"/>
      <c r="O343" s="2852"/>
      <c r="P343" s="2852"/>
      <c r="Q343" s="2852"/>
      <c r="R343" s="2852"/>
      <c r="S343" s="2852"/>
    </row>
    <row r="344" spans="1:19" ht="15.75" customHeight="1">
      <c r="A344" s="2852"/>
      <c r="B344" s="2852"/>
      <c r="C344" s="2852"/>
      <c r="D344" s="2852"/>
      <c r="E344" s="2852"/>
      <c r="F344" s="2852"/>
      <c r="G344" s="2852"/>
      <c r="H344" s="2944"/>
      <c r="I344" s="2852"/>
      <c r="J344" s="2852"/>
      <c r="K344" s="2852"/>
      <c r="L344" s="2852"/>
      <c r="M344" s="2852"/>
      <c r="N344" s="2852"/>
      <c r="O344" s="2852"/>
      <c r="P344" s="2852"/>
      <c r="Q344" s="2852"/>
      <c r="R344" s="2852"/>
      <c r="S344" s="2852"/>
    </row>
    <row r="345" spans="1:19" ht="15.75" customHeight="1">
      <c r="A345" s="2852"/>
      <c r="B345" s="2852"/>
      <c r="C345" s="2852"/>
      <c r="D345" s="2852"/>
      <c r="E345" s="2852"/>
      <c r="F345" s="2852"/>
      <c r="G345" s="2852"/>
      <c r="H345" s="2944"/>
      <c r="I345" s="2852"/>
      <c r="J345" s="2852"/>
      <c r="K345" s="2852"/>
      <c r="L345" s="2852"/>
      <c r="M345" s="2852"/>
      <c r="N345" s="2852"/>
      <c r="O345" s="2852"/>
      <c r="P345" s="2852"/>
      <c r="Q345" s="2852"/>
      <c r="R345" s="2852"/>
      <c r="S345" s="2852"/>
    </row>
    <row r="346" spans="1:19" ht="15.75" customHeight="1">
      <c r="A346" s="2852"/>
      <c r="B346" s="2852"/>
      <c r="C346" s="2852"/>
      <c r="D346" s="2852"/>
      <c r="E346" s="2852"/>
      <c r="F346" s="2852"/>
      <c r="G346" s="2852"/>
      <c r="H346" s="2944"/>
      <c r="I346" s="2852"/>
      <c r="J346" s="2852"/>
      <c r="K346" s="2852"/>
      <c r="L346" s="2852"/>
      <c r="M346" s="2852"/>
      <c r="N346" s="2852"/>
      <c r="O346" s="2852"/>
      <c r="P346" s="2852"/>
      <c r="Q346" s="2852"/>
      <c r="R346" s="2852"/>
      <c r="S346" s="2852"/>
    </row>
    <row r="347" spans="1:19" ht="15.75" customHeight="1">
      <c r="A347" s="2852"/>
      <c r="B347" s="2852"/>
      <c r="C347" s="2852"/>
      <c r="D347" s="2852"/>
      <c r="E347" s="2852"/>
      <c r="F347" s="2852"/>
      <c r="G347" s="2852"/>
      <c r="H347" s="2944"/>
      <c r="I347" s="2852"/>
      <c r="J347" s="2852"/>
      <c r="K347" s="2852"/>
      <c r="L347" s="2852"/>
      <c r="M347" s="2852"/>
      <c r="N347" s="2852"/>
      <c r="O347" s="2852"/>
      <c r="P347" s="2852"/>
      <c r="Q347" s="2852"/>
      <c r="R347" s="2852"/>
      <c r="S347" s="2852"/>
    </row>
    <row r="348" spans="1:19" ht="15.75" customHeight="1">
      <c r="A348" s="2852"/>
      <c r="B348" s="2852"/>
      <c r="C348" s="2852"/>
      <c r="D348" s="2852"/>
      <c r="E348" s="2852"/>
      <c r="F348" s="2852"/>
      <c r="G348" s="2852"/>
      <c r="H348" s="2944"/>
      <c r="I348" s="2852"/>
      <c r="J348" s="2852"/>
      <c r="K348" s="2852"/>
      <c r="L348" s="2852"/>
      <c r="M348" s="2852"/>
      <c r="N348" s="2852"/>
      <c r="O348" s="2852"/>
      <c r="P348" s="2852"/>
      <c r="Q348" s="2852"/>
      <c r="R348" s="2852"/>
      <c r="S348" s="2852"/>
    </row>
    <row r="349" spans="1:19" ht="15.75" customHeight="1">
      <c r="A349" s="2852"/>
      <c r="B349" s="2852"/>
      <c r="C349" s="2852"/>
      <c r="D349" s="2852"/>
      <c r="E349" s="2852"/>
      <c r="F349" s="2852"/>
      <c r="G349" s="2852"/>
      <c r="H349" s="2944"/>
      <c r="I349" s="2852"/>
      <c r="J349" s="2852"/>
      <c r="K349" s="2852"/>
      <c r="L349" s="2852"/>
      <c r="M349" s="2852"/>
      <c r="N349" s="2852"/>
      <c r="O349" s="2852"/>
      <c r="P349" s="2852"/>
      <c r="Q349" s="2852"/>
      <c r="R349" s="2852"/>
      <c r="S349" s="2852"/>
    </row>
    <row r="350" spans="1:19" ht="15.75" customHeight="1">
      <c r="A350" s="2852"/>
      <c r="B350" s="2852"/>
      <c r="C350" s="2852"/>
      <c r="D350" s="2852"/>
      <c r="E350" s="2852"/>
      <c r="F350" s="2852"/>
      <c r="G350" s="2852"/>
      <c r="H350" s="2944"/>
      <c r="I350" s="2852"/>
      <c r="J350" s="2852"/>
      <c r="K350" s="2852"/>
      <c r="L350" s="2852"/>
      <c r="M350" s="2852"/>
      <c r="N350" s="2852"/>
      <c r="O350" s="2852"/>
      <c r="P350" s="2852"/>
      <c r="Q350" s="2852"/>
      <c r="R350" s="2852"/>
      <c r="S350" s="2852"/>
    </row>
    <row r="351" spans="1:19" ht="15.75" customHeight="1">
      <c r="A351" s="2852"/>
      <c r="B351" s="2852"/>
      <c r="C351" s="2852"/>
      <c r="D351" s="2852"/>
      <c r="E351" s="2852"/>
      <c r="F351" s="2852"/>
      <c r="G351" s="2852"/>
      <c r="H351" s="2944"/>
      <c r="I351" s="2852"/>
      <c r="J351" s="2852"/>
      <c r="K351" s="2852"/>
      <c r="L351" s="2852"/>
      <c r="M351" s="2852"/>
      <c r="N351" s="2852"/>
      <c r="O351" s="2852"/>
      <c r="P351" s="2852"/>
      <c r="Q351" s="2852"/>
      <c r="R351" s="2852"/>
      <c r="S351" s="2852"/>
    </row>
    <row r="352" spans="1:19" ht="15.75" customHeight="1">
      <c r="A352" s="2852"/>
      <c r="B352" s="2852"/>
      <c r="C352" s="2852"/>
      <c r="D352" s="2852"/>
      <c r="E352" s="2852"/>
      <c r="F352" s="2852"/>
      <c r="G352" s="2852"/>
      <c r="H352" s="2944"/>
      <c r="I352" s="2852"/>
      <c r="J352" s="2852"/>
      <c r="K352" s="2852"/>
      <c r="L352" s="2852"/>
      <c r="M352" s="2852"/>
      <c r="N352" s="2852"/>
      <c r="O352" s="2852"/>
      <c r="P352" s="2852"/>
      <c r="Q352" s="2852"/>
      <c r="R352" s="2852"/>
      <c r="S352" s="2852"/>
    </row>
    <row r="353" spans="1:19" ht="15.75" customHeight="1">
      <c r="A353" s="2852"/>
      <c r="B353" s="2852"/>
      <c r="C353" s="2852"/>
      <c r="D353" s="2852"/>
      <c r="E353" s="2852"/>
      <c r="F353" s="2852"/>
      <c r="G353" s="2852"/>
      <c r="H353" s="2944"/>
      <c r="I353" s="2852"/>
      <c r="J353" s="2852"/>
      <c r="K353" s="2852"/>
      <c r="L353" s="2852"/>
      <c r="M353" s="2852"/>
      <c r="N353" s="2852"/>
      <c r="O353" s="2852"/>
      <c r="P353" s="2852"/>
      <c r="Q353" s="2852"/>
      <c r="R353" s="2852"/>
      <c r="S353" s="2852"/>
    </row>
    <row r="354" spans="1:19" ht="15.75" customHeight="1">
      <c r="A354" s="2852"/>
      <c r="B354" s="2852"/>
      <c r="C354" s="2852"/>
      <c r="D354" s="2852"/>
      <c r="E354" s="2852"/>
      <c r="F354" s="2852"/>
      <c r="G354" s="2852"/>
      <c r="H354" s="2944"/>
      <c r="I354" s="2852"/>
      <c r="J354" s="2852"/>
      <c r="K354" s="2852"/>
      <c r="L354" s="2852"/>
      <c r="M354" s="2852"/>
      <c r="N354" s="2852"/>
      <c r="O354" s="2852"/>
      <c r="P354" s="2852"/>
      <c r="Q354" s="2852"/>
      <c r="R354" s="2852"/>
      <c r="S354" s="2852"/>
    </row>
    <row r="355" spans="1:19" ht="15.75" customHeight="1">
      <c r="A355" s="2852"/>
      <c r="B355" s="2852"/>
      <c r="C355" s="2852"/>
      <c r="D355" s="2852"/>
      <c r="E355" s="2852"/>
      <c r="F355" s="2852"/>
      <c r="G355" s="2852"/>
      <c r="H355" s="2944"/>
      <c r="I355" s="2852"/>
      <c r="J355" s="2852"/>
      <c r="K355" s="2852"/>
      <c r="L355" s="2852"/>
      <c r="M355" s="2852"/>
      <c r="N355" s="2852"/>
      <c r="O355" s="2852"/>
      <c r="P355" s="2852"/>
      <c r="Q355" s="2852"/>
      <c r="R355" s="2852"/>
      <c r="S355" s="2852"/>
    </row>
    <row r="356" spans="1:19" ht="15.75" customHeight="1">
      <c r="A356" s="2852"/>
      <c r="B356" s="2852"/>
      <c r="C356" s="2852"/>
      <c r="D356" s="2852"/>
      <c r="E356" s="2852"/>
      <c r="F356" s="2852"/>
      <c r="G356" s="2852"/>
      <c r="H356" s="2944"/>
      <c r="I356" s="2852"/>
      <c r="J356" s="2852"/>
      <c r="K356" s="2852"/>
      <c r="L356" s="2852"/>
      <c r="M356" s="2852"/>
      <c r="N356" s="2852"/>
      <c r="O356" s="2852"/>
      <c r="P356" s="2852"/>
      <c r="Q356" s="2852"/>
      <c r="R356" s="2852"/>
      <c r="S356" s="2852"/>
    </row>
    <row r="357" spans="1:19" ht="15.75" customHeight="1">
      <c r="A357" s="2852"/>
      <c r="B357" s="2852"/>
      <c r="C357" s="2852"/>
      <c r="D357" s="2852"/>
      <c r="E357" s="2852"/>
      <c r="F357" s="2852"/>
      <c r="G357" s="2852"/>
      <c r="H357" s="2944"/>
      <c r="I357" s="2852"/>
      <c r="J357" s="2852"/>
      <c r="K357" s="2852"/>
      <c r="L357" s="2852"/>
      <c r="M357" s="2852"/>
      <c r="N357" s="2852"/>
      <c r="O357" s="2852"/>
      <c r="P357" s="2852"/>
      <c r="Q357" s="2852"/>
      <c r="R357" s="2852"/>
      <c r="S357" s="2852"/>
    </row>
    <row r="358" spans="1:19" ht="15.75" customHeight="1">
      <c r="A358" s="2852"/>
      <c r="B358" s="2852"/>
      <c r="C358" s="2852"/>
      <c r="D358" s="2852"/>
      <c r="E358" s="2852"/>
      <c r="F358" s="2852"/>
      <c r="G358" s="2852"/>
      <c r="H358" s="2944"/>
      <c r="I358" s="2852"/>
      <c r="J358" s="2852"/>
      <c r="K358" s="2852"/>
      <c r="L358" s="2852"/>
      <c r="M358" s="2852"/>
      <c r="N358" s="2852"/>
      <c r="O358" s="2852"/>
      <c r="P358" s="2852"/>
      <c r="Q358" s="2852"/>
      <c r="R358" s="2852"/>
      <c r="S358" s="2852"/>
    </row>
    <row r="359" spans="1:19" ht="15.75" customHeight="1">
      <c r="A359" s="2852"/>
      <c r="B359" s="2852"/>
      <c r="C359" s="2852"/>
      <c r="D359" s="2852"/>
      <c r="E359" s="2852"/>
      <c r="F359" s="2852"/>
      <c r="G359" s="2852"/>
      <c r="H359" s="2944"/>
      <c r="I359" s="2852"/>
      <c r="J359" s="2852"/>
      <c r="K359" s="2852"/>
      <c r="L359" s="2852"/>
      <c r="M359" s="2852"/>
      <c r="N359" s="2852"/>
      <c r="O359" s="2852"/>
      <c r="P359" s="2852"/>
      <c r="Q359" s="2852"/>
      <c r="R359" s="2852"/>
      <c r="S359" s="2852"/>
    </row>
    <row r="360" spans="1:19" ht="15.75" customHeight="1">
      <c r="A360" s="2852"/>
      <c r="B360" s="2852"/>
      <c r="C360" s="2852"/>
      <c r="D360" s="2852"/>
      <c r="E360" s="2852"/>
      <c r="F360" s="2852"/>
      <c r="G360" s="2852"/>
      <c r="H360" s="2944"/>
      <c r="I360" s="2852"/>
      <c r="J360" s="2852"/>
      <c r="K360" s="2852"/>
      <c r="L360" s="2852"/>
      <c r="M360" s="2852"/>
      <c r="N360" s="2852"/>
      <c r="O360" s="2852"/>
      <c r="P360" s="2852"/>
      <c r="Q360" s="2852"/>
      <c r="R360" s="2852"/>
      <c r="S360" s="2852"/>
    </row>
    <row r="361" spans="1:19" ht="15.75" customHeight="1">
      <c r="A361" s="2852"/>
      <c r="B361" s="2852"/>
      <c r="C361" s="2852"/>
      <c r="D361" s="2852"/>
      <c r="E361" s="2852"/>
      <c r="F361" s="2852"/>
      <c r="G361" s="2852"/>
      <c r="H361" s="2944"/>
      <c r="I361" s="2852"/>
      <c r="J361" s="2852"/>
      <c r="K361" s="2852"/>
      <c r="L361" s="2852"/>
      <c r="M361" s="2852"/>
      <c r="N361" s="2852"/>
      <c r="O361" s="2852"/>
      <c r="P361" s="2852"/>
      <c r="Q361" s="2852"/>
      <c r="R361" s="2852"/>
      <c r="S361" s="2852"/>
    </row>
    <row r="362" spans="1:19" ht="15.75" customHeight="1">
      <c r="A362" s="2852"/>
      <c r="B362" s="2852"/>
      <c r="C362" s="2852"/>
      <c r="D362" s="2852"/>
      <c r="E362" s="2852"/>
      <c r="F362" s="2852"/>
      <c r="G362" s="2852"/>
      <c r="H362" s="2944"/>
      <c r="I362" s="2852"/>
      <c r="J362" s="2852"/>
      <c r="K362" s="2852"/>
      <c r="L362" s="2852"/>
      <c r="M362" s="2852"/>
      <c r="N362" s="2852"/>
      <c r="O362" s="2852"/>
      <c r="P362" s="2852"/>
      <c r="Q362" s="2852"/>
      <c r="R362" s="2852"/>
      <c r="S362" s="2852"/>
    </row>
    <row r="363" spans="1:19" ht="15.75" customHeight="1">
      <c r="A363" s="2852"/>
      <c r="B363" s="2852"/>
      <c r="C363" s="2852"/>
      <c r="D363" s="2852"/>
      <c r="E363" s="2852"/>
      <c r="F363" s="2852"/>
      <c r="G363" s="2852"/>
      <c r="H363" s="2944"/>
      <c r="I363" s="2852"/>
      <c r="J363" s="2852"/>
      <c r="K363" s="2852"/>
      <c r="L363" s="2852"/>
      <c r="M363" s="2852"/>
      <c r="N363" s="2852"/>
      <c r="O363" s="2852"/>
      <c r="P363" s="2852"/>
      <c r="Q363" s="2852"/>
      <c r="R363" s="2852"/>
      <c r="S363" s="2852"/>
    </row>
    <row r="364" spans="1:19" ht="15.75" customHeight="1">
      <c r="A364" s="2852"/>
      <c r="B364" s="2852"/>
      <c r="C364" s="2852"/>
      <c r="D364" s="2852"/>
      <c r="E364" s="2852"/>
      <c r="F364" s="2852"/>
      <c r="G364" s="2852"/>
      <c r="H364" s="2944"/>
      <c r="I364" s="2852"/>
      <c r="J364" s="2852"/>
      <c r="K364" s="2852"/>
      <c r="L364" s="2852"/>
      <c r="M364" s="2852"/>
      <c r="N364" s="2852"/>
      <c r="O364" s="2852"/>
      <c r="P364" s="2852"/>
      <c r="Q364" s="2852"/>
      <c r="R364" s="2852"/>
      <c r="S364" s="2852"/>
    </row>
    <row r="365" spans="1:19" ht="15.75" customHeight="1">
      <c r="A365" s="2852"/>
      <c r="B365" s="2852"/>
      <c r="C365" s="2852"/>
      <c r="D365" s="2852"/>
      <c r="E365" s="2852"/>
      <c r="F365" s="2852"/>
      <c r="G365" s="2852"/>
      <c r="H365" s="2944"/>
      <c r="I365" s="2852"/>
      <c r="J365" s="2852"/>
      <c r="K365" s="2852"/>
      <c r="L365" s="2852"/>
      <c r="M365" s="2852"/>
      <c r="N365" s="2852"/>
      <c r="O365" s="2852"/>
      <c r="P365" s="2852"/>
      <c r="Q365" s="2852"/>
      <c r="R365" s="2852"/>
      <c r="S365" s="2852"/>
    </row>
    <row r="366" spans="1:19" ht="15.75" customHeight="1">
      <c r="A366" s="2852"/>
      <c r="B366" s="2852"/>
      <c r="C366" s="2852"/>
      <c r="D366" s="2852"/>
      <c r="E366" s="2852"/>
      <c r="F366" s="2852"/>
      <c r="G366" s="2852"/>
      <c r="H366" s="2944"/>
      <c r="I366" s="2852"/>
      <c r="J366" s="2852"/>
      <c r="K366" s="2852"/>
      <c r="L366" s="2852"/>
      <c r="M366" s="2852"/>
      <c r="N366" s="2852"/>
      <c r="O366" s="2852"/>
      <c r="P366" s="2852"/>
      <c r="Q366" s="2852"/>
      <c r="R366" s="2852"/>
      <c r="S366" s="2852"/>
    </row>
    <row r="367" spans="1:19" ht="15.75" customHeight="1">
      <c r="A367" s="2852"/>
      <c r="B367" s="2852"/>
      <c r="C367" s="2852"/>
      <c r="D367" s="2852"/>
      <c r="E367" s="2852"/>
      <c r="F367" s="2852"/>
      <c r="G367" s="2852"/>
      <c r="H367" s="2944"/>
      <c r="I367" s="2852"/>
      <c r="J367" s="2852"/>
      <c r="K367" s="2852"/>
      <c r="L367" s="2852"/>
      <c r="M367" s="2852"/>
      <c r="N367" s="2852"/>
      <c r="O367" s="2852"/>
      <c r="P367" s="2852"/>
      <c r="Q367" s="2852"/>
      <c r="R367" s="2852"/>
      <c r="S367" s="2852"/>
    </row>
    <row r="368" spans="1:19" ht="15.75" customHeight="1">
      <c r="A368" s="2852"/>
      <c r="B368" s="2852"/>
      <c r="C368" s="2852"/>
      <c r="D368" s="2852"/>
      <c r="E368" s="2852"/>
      <c r="F368" s="2852"/>
      <c r="G368" s="2852"/>
      <c r="H368" s="2944"/>
      <c r="I368" s="2852"/>
      <c r="J368" s="2852"/>
      <c r="K368" s="2852"/>
      <c r="L368" s="2852"/>
      <c r="M368" s="2852"/>
      <c r="N368" s="2852"/>
      <c r="O368" s="2852"/>
      <c r="P368" s="2852"/>
      <c r="Q368" s="2852"/>
      <c r="R368" s="2852"/>
      <c r="S368" s="2852"/>
    </row>
    <row r="369" spans="1:19" ht="15.75" customHeight="1">
      <c r="A369" s="2852"/>
      <c r="B369" s="2852"/>
      <c r="C369" s="2852"/>
      <c r="D369" s="2852"/>
      <c r="E369" s="2852"/>
      <c r="F369" s="2852"/>
      <c r="G369" s="2852"/>
      <c r="H369" s="2944"/>
      <c r="I369" s="2852"/>
      <c r="J369" s="2852"/>
      <c r="K369" s="2852"/>
      <c r="L369" s="2852"/>
      <c r="M369" s="2852"/>
      <c r="N369" s="2852"/>
      <c r="O369" s="2852"/>
      <c r="P369" s="2852"/>
      <c r="Q369" s="2852"/>
      <c r="R369" s="2852"/>
      <c r="S369" s="2852"/>
    </row>
    <row r="370" spans="1:19" ht="15.75" customHeight="1">
      <c r="A370" s="2852"/>
      <c r="B370" s="2852"/>
      <c r="C370" s="2852"/>
      <c r="D370" s="2852"/>
      <c r="E370" s="2852"/>
      <c r="F370" s="2852"/>
      <c r="G370" s="2852"/>
      <c r="H370" s="2944"/>
      <c r="I370" s="2852"/>
      <c r="J370" s="2852"/>
      <c r="K370" s="2852"/>
      <c r="L370" s="2852"/>
      <c r="M370" s="2852"/>
      <c r="N370" s="2852"/>
      <c r="O370" s="2852"/>
      <c r="P370" s="2852"/>
      <c r="Q370" s="2852"/>
      <c r="R370" s="2852"/>
      <c r="S370" s="2852"/>
    </row>
    <row r="371" spans="1:19" ht="15.75" customHeight="1">
      <c r="A371" s="2852"/>
      <c r="B371" s="2852"/>
      <c r="C371" s="2852"/>
      <c r="D371" s="2852"/>
      <c r="E371" s="2852"/>
      <c r="F371" s="2852"/>
      <c r="G371" s="2852"/>
      <c r="H371" s="2944"/>
      <c r="I371" s="2852"/>
      <c r="J371" s="2852"/>
      <c r="K371" s="2852"/>
      <c r="L371" s="2852"/>
      <c r="M371" s="2852"/>
      <c r="N371" s="2852"/>
      <c r="O371" s="2852"/>
      <c r="P371" s="2852"/>
      <c r="Q371" s="2852"/>
      <c r="R371" s="2852"/>
      <c r="S371" s="2852"/>
    </row>
    <row r="372" spans="1:19" ht="15.75" customHeight="1">
      <c r="A372" s="2852"/>
      <c r="B372" s="2852"/>
      <c r="C372" s="2852"/>
      <c r="D372" s="2852"/>
      <c r="E372" s="2852"/>
      <c r="F372" s="2852"/>
      <c r="G372" s="2852"/>
      <c r="H372" s="2944"/>
      <c r="I372" s="2852"/>
      <c r="J372" s="2852"/>
      <c r="K372" s="2852"/>
      <c r="L372" s="2852"/>
      <c r="M372" s="2852"/>
      <c r="N372" s="2852"/>
      <c r="O372" s="2852"/>
      <c r="P372" s="2852"/>
      <c r="Q372" s="2852"/>
      <c r="R372" s="2852"/>
      <c r="S372" s="2852"/>
    </row>
    <row r="373" spans="1:19" ht="15.75" customHeight="1">
      <c r="A373" s="2852"/>
      <c r="B373" s="2852"/>
      <c r="C373" s="2852"/>
      <c r="D373" s="2852"/>
      <c r="E373" s="2852"/>
      <c r="F373" s="2852"/>
      <c r="G373" s="2852"/>
      <c r="H373" s="2944"/>
      <c r="I373" s="2852"/>
      <c r="J373" s="2852"/>
      <c r="K373" s="2852"/>
      <c r="L373" s="2852"/>
      <c r="M373" s="2852"/>
      <c r="N373" s="2852"/>
      <c r="O373" s="2852"/>
      <c r="P373" s="2852"/>
      <c r="Q373" s="2852"/>
      <c r="R373" s="2852"/>
      <c r="S373" s="2852"/>
    </row>
    <row r="374" spans="1:19" ht="15.75" customHeight="1">
      <c r="A374" s="2852"/>
      <c r="B374" s="2852"/>
      <c r="C374" s="2852"/>
      <c r="D374" s="2852"/>
      <c r="E374" s="2852"/>
      <c r="F374" s="2852"/>
      <c r="G374" s="2852"/>
      <c r="H374" s="2944"/>
      <c r="I374" s="2852"/>
      <c r="J374" s="2852"/>
      <c r="K374" s="2852"/>
      <c r="L374" s="2852"/>
      <c r="M374" s="2852"/>
      <c r="N374" s="2852"/>
      <c r="O374" s="2852"/>
      <c r="P374" s="2852"/>
      <c r="Q374" s="2852"/>
      <c r="R374" s="2852"/>
      <c r="S374" s="2852"/>
    </row>
    <row r="375" spans="1:19" ht="15.75" customHeight="1">
      <c r="A375" s="2852"/>
      <c r="B375" s="2852"/>
      <c r="C375" s="2852"/>
      <c r="D375" s="2852"/>
      <c r="E375" s="2852"/>
      <c r="F375" s="2852"/>
      <c r="G375" s="2852"/>
      <c r="H375" s="2944"/>
      <c r="I375" s="2852"/>
      <c r="J375" s="2852"/>
      <c r="K375" s="2852"/>
      <c r="L375" s="2852"/>
      <c r="M375" s="2852"/>
      <c r="N375" s="2852"/>
      <c r="O375" s="2852"/>
      <c r="P375" s="2852"/>
      <c r="Q375" s="2852"/>
      <c r="R375" s="2852"/>
      <c r="S375" s="2852"/>
    </row>
    <row r="376" spans="1:19" ht="15.75" customHeight="1">
      <c r="A376" s="2852"/>
      <c r="B376" s="2852"/>
      <c r="C376" s="2852"/>
      <c r="D376" s="2852"/>
      <c r="E376" s="2852"/>
      <c r="F376" s="2852"/>
      <c r="G376" s="2852"/>
      <c r="H376" s="2944"/>
      <c r="I376" s="2852"/>
      <c r="J376" s="2852"/>
      <c r="K376" s="2852"/>
      <c r="L376" s="2852"/>
      <c r="M376" s="2852"/>
      <c r="N376" s="2852"/>
      <c r="O376" s="2852"/>
      <c r="P376" s="2852"/>
      <c r="Q376" s="2852"/>
      <c r="R376" s="2852"/>
      <c r="S376" s="2852"/>
    </row>
    <row r="377" spans="1:19" ht="15.75" customHeight="1">
      <c r="A377" s="2852"/>
      <c r="B377" s="2852"/>
      <c r="C377" s="2852"/>
      <c r="D377" s="2852"/>
      <c r="E377" s="2852"/>
      <c r="F377" s="2852"/>
      <c r="G377" s="2852"/>
      <c r="H377" s="2944"/>
      <c r="I377" s="2852"/>
      <c r="J377" s="2852"/>
      <c r="K377" s="2852"/>
      <c r="L377" s="2852"/>
      <c r="M377" s="2852"/>
      <c r="N377" s="2852"/>
      <c r="O377" s="2852"/>
      <c r="P377" s="2852"/>
      <c r="Q377" s="2852"/>
      <c r="R377" s="2852"/>
      <c r="S377" s="2852"/>
    </row>
    <row r="378" spans="1:19" ht="15.75" customHeight="1">
      <c r="A378" s="2852"/>
      <c r="B378" s="2852"/>
      <c r="C378" s="2852"/>
      <c r="D378" s="2852"/>
      <c r="E378" s="2852"/>
      <c r="F378" s="2852"/>
      <c r="G378" s="2852"/>
      <c r="H378" s="2944"/>
      <c r="I378" s="2852"/>
      <c r="J378" s="2852"/>
      <c r="K378" s="2852"/>
      <c r="L378" s="2852"/>
      <c r="M378" s="2852"/>
      <c r="N378" s="2852"/>
      <c r="O378" s="2852"/>
      <c r="P378" s="2852"/>
      <c r="Q378" s="2852"/>
      <c r="R378" s="2852"/>
      <c r="S378" s="2852"/>
    </row>
    <row r="379" spans="1:19" ht="15.75" customHeight="1">
      <c r="A379" s="2852"/>
      <c r="B379" s="2852"/>
      <c r="C379" s="2852"/>
      <c r="D379" s="2852"/>
      <c r="E379" s="2852"/>
      <c r="F379" s="2852"/>
      <c r="G379" s="2852"/>
      <c r="H379" s="2944"/>
      <c r="I379" s="2852"/>
      <c r="J379" s="2852"/>
      <c r="K379" s="2852"/>
      <c r="L379" s="2852"/>
      <c r="M379" s="2852"/>
      <c r="N379" s="2852"/>
      <c r="O379" s="2852"/>
      <c r="P379" s="2852"/>
      <c r="Q379" s="2852"/>
      <c r="R379" s="2852"/>
      <c r="S379" s="2852"/>
    </row>
    <row r="380" spans="1:19" ht="15.75" customHeight="1">
      <c r="A380" s="2852"/>
      <c r="B380" s="2852"/>
      <c r="C380" s="2852"/>
      <c r="D380" s="2852"/>
      <c r="E380" s="2852"/>
      <c r="F380" s="2852"/>
      <c r="G380" s="2852"/>
      <c r="H380" s="2944"/>
      <c r="I380" s="2852"/>
      <c r="J380" s="2852"/>
      <c r="K380" s="2852"/>
      <c r="L380" s="2852"/>
      <c r="M380" s="2852"/>
      <c r="N380" s="2852"/>
      <c r="O380" s="2852"/>
      <c r="P380" s="2852"/>
      <c r="Q380" s="2852"/>
      <c r="R380" s="2852"/>
      <c r="S380" s="2852"/>
    </row>
    <row r="381" spans="1:19" ht="15.75" customHeight="1">
      <c r="A381" s="2852"/>
      <c r="B381" s="2852"/>
      <c r="C381" s="2852"/>
      <c r="D381" s="2852"/>
      <c r="E381" s="2852"/>
      <c r="F381" s="2852"/>
      <c r="G381" s="2852"/>
      <c r="H381" s="2944"/>
      <c r="I381" s="2852"/>
      <c r="J381" s="2852"/>
      <c r="K381" s="2852"/>
      <c r="L381" s="2852"/>
      <c r="M381" s="2852"/>
      <c r="N381" s="2852"/>
      <c r="O381" s="2852"/>
      <c r="P381" s="2852"/>
      <c r="Q381" s="2852"/>
      <c r="R381" s="2852"/>
      <c r="S381" s="2852"/>
    </row>
    <row r="382" spans="1:19" ht="15.75" customHeight="1">
      <c r="A382" s="2852"/>
      <c r="B382" s="2852"/>
      <c r="C382" s="2852"/>
      <c r="D382" s="2852"/>
      <c r="E382" s="2852"/>
      <c r="F382" s="2852"/>
      <c r="G382" s="2852"/>
      <c r="H382" s="2944"/>
      <c r="I382" s="2852"/>
      <c r="J382" s="2852"/>
      <c r="K382" s="2852"/>
      <c r="L382" s="2852"/>
      <c r="M382" s="2852"/>
      <c r="N382" s="2852"/>
      <c r="O382" s="2852"/>
      <c r="P382" s="2852"/>
      <c r="Q382" s="2852"/>
      <c r="R382" s="2852"/>
      <c r="S382" s="2852"/>
    </row>
    <row r="383" spans="1:19" ht="15.75" customHeight="1">
      <c r="A383" s="2852"/>
      <c r="B383" s="2852"/>
      <c r="C383" s="2852"/>
      <c r="D383" s="2852"/>
      <c r="E383" s="2852"/>
      <c r="F383" s="2852"/>
      <c r="G383" s="2852"/>
      <c r="H383" s="2944"/>
      <c r="I383" s="2852"/>
      <c r="J383" s="2852"/>
      <c r="K383" s="2852"/>
      <c r="L383" s="2852"/>
      <c r="M383" s="2852"/>
      <c r="N383" s="2852"/>
      <c r="O383" s="2852"/>
      <c r="P383" s="2852"/>
      <c r="Q383" s="2852"/>
      <c r="R383" s="2852"/>
      <c r="S383" s="2852"/>
    </row>
    <row r="384" spans="1:19" ht="15.75" customHeight="1">
      <c r="A384" s="2852"/>
      <c r="B384" s="2852"/>
      <c r="C384" s="2852"/>
      <c r="D384" s="2852"/>
      <c r="E384" s="2852"/>
      <c r="F384" s="2852"/>
      <c r="G384" s="2852"/>
      <c r="H384" s="2944"/>
      <c r="I384" s="2852"/>
      <c r="J384" s="2852"/>
      <c r="K384" s="2852"/>
      <c r="L384" s="2852"/>
      <c r="M384" s="2852"/>
      <c r="N384" s="2852"/>
      <c r="O384" s="2852"/>
      <c r="P384" s="2852"/>
      <c r="Q384" s="2852"/>
      <c r="R384" s="2852"/>
      <c r="S384" s="2852"/>
    </row>
    <row r="385" spans="1:19" ht="15.75" customHeight="1">
      <c r="A385" s="2852"/>
      <c r="B385" s="2852"/>
      <c r="C385" s="2852"/>
      <c r="D385" s="2852"/>
      <c r="E385" s="2852"/>
      <c r="F385" s="2852"/>
      <c r="G385" s="2852"/>
      <c r="H385" s="2944"/>
      <c r="I385" s="2852"/>
      <c r="J385" s="2852"/>
      <c r="K385" s="2852"/>
      <c r="L385" s="2852"/>
      <c r="M385" s="2852"/>
      <c r="N385" s="2852"/>
      <c r="O385" s="2852"/>
      <c r="P385" s="2852"/>
      <c r="Q385" s="2852"/>
      <c r="R385" s="2852"/>
      <c r="S385" s="2852"/>
    </row>
    <row r="386" spans="1:19" ht="15.75" customHeight="1">
      <c r="A386" s="2852"/>
      <c r="B386" s="2852"/>
      <c r="C386" s="2852"/>
      <c r="D386" s="2852"/>
      <c r="E386" s="2852"/>
      <c r="F386" s="2852"/>
      <c r="G386" s="2852"/>
      <c r="H386" s="2944"/>
      <c r="I386" s="2852"/>
      <c r="J386" s="2852"/>
      <c r="K386" s="2852"/>
      <c r="L386" s="2852"/>
      <c r="M386" s="2852"/>
      <c r="N386" s="2852"/>
      <c r="O386" s="2852"/>
      <c r="P386" s="2852"/>
      <c r="Q386" s="2852"/>
      <c r="R386" s="2852"/>
      <c r="S386" s="2852"/>
    </row>
    <row r="387" spans="1:19" ht="15.75" customHeight="1">
      <c r="A387" s="2852"/>
      <c r="B387" s="2852"/>
      <c r="C387" s="2852"/>
      <c r="D387" s="2852"/>
      <c r="E387" s="2852"/>
      <c r="F387" s="2852"/>
      <c r="G387" s="2852"/>
      <c r="H387" s="2944"/>
      <c r="I387" s="2852"/>
      <c r="J387" s="2852"/>
      <c r="K387" s="2852"/>
      <c r="L387" s="2852"/>
      <c r="M387" s="2852"/>
      <c r="N387" s="2852"/>
      <c r="O387" s="2852"/>
      <c r="P387" s="2852"/>
      <c r="Q387" s="2852"/>
      <c r="R387" s="2852"/>
      <c r="S387" s="2852"/>
    </row>
    <row r="388" spans="1:19" ht="15.75" customHeight="1">
      <c r="A388" s="2852"/>
      <c r="B388" s="2852"/>
      <c r="C388" s="2852"/>
      <c r="D388" s="2852"/>
      <c r="E388" s="2852"/>
      <c r="F388" s="2852"/>
      <c r="G388" s="2852"/>
      <c r="H388" s="2944"/>
      <c r="I388" s="2852"/>
      <c r="J388" s="2852"/>
      <c r="K388" s="2852"/>
      <c r="L388" s="2852"/>
      <c r="M388" s="2852"/>
      <c r="N388" s="2852"/>
      <c r="O388" s="2852"/>
      <c r="P388" s="2852"/>
      <c r="Q388" s="2852"/>
      <c r="R388" s="2852"/>
      <c r="S388" s="2852"/>
    </row>
    <row r="389" spans="1:19" ht="15.75" customHeight="1">
      <c r="A389" s="2852"/>
      <c r="B389" s="2852"/>
      <c r="C389" s="2852"/>
      <c r="D389" s="2852"/>
      <c r="E389" s="2852"/>
      <c r="F389" s="2852"/>
      <c r="G389" s="2852"/>
      <c r="H389" s="2944"/>
      <c r="I389" s="2852"/>
      <c r="J389" s="2852"/>
      <c r="K389" s="2852"/>
      <c r="L389" s="2852"/>
      <c r="M389" s="2852"/>
      <c r="N389" s="2852"/>
      <c r="O389" s="2852"/>
      <c r="P389" s="2852"/>
      <c r="Q389" s="2852"/>
      <c r="R389" s="2852"/>
      <c r="S389" s="2852"/>
    </row>
    <row r="390" spans="1:19" ht="15.75" customHeight="1">
      <c r="A390" s="2852"/>
      <c r="B390" s="2852"/>
      <c r="C390" s="2852"/>
      <c r="D390" s="2852"/>
      <c r="E390" s="2852"/>
      <c r="F390" s="2852"/>
      <c r="G390" s="2852"/>
      <c r="H390" s="2944"/>
      <c r="I390" s="2852"/>
      <c r="J390" s="2852"/>
      <c r="K390" s="2852"/>
      <c r="L390" s="2852"/>
      <c r="M390" s="2852"/>
      <c r="N390" s="2852"/>
      <c r="O390" s="2852"/>
      <c r="P390" s="2852"/>
      <c r="Q390" s="2852"/>
      <c r="R390" s="2852"/>
      <c r="S390" s="2852"/>
    </row>
    <row r="391" spans="1:19" ht="15.75" customHeight="1">
      <c r="A391" s="2852"/>
      <c r="B391" s="2852"/>
      <c r="C391" s="2852"/>
      <c r="D391" s="2852"/>
      <c r="E391" s="2852"/>
      <c r="F391" s="2852"/>
      <c r="G391" s="2852"/>
      <c r="H391" s="2944"/>
      <c r="I391" s="2852"/>
      <c r="J391" s="2852"/>
      <c r="K391" s="2852"/>
      <c r="L391" s="2852"/>
      <c r="M391" s="2852"/>
      <c r="N391" s="2852"/>
      <c r="O391" s="2852"/>
      <c r="P391" s="2852"/>
      <c r="Q391" s="2852"/>
      <c r="R391" s="2852"/>
      <c r="S391" s="2852"/>
    </row>
    <row r="392" spans="1:19" ht="15.75" customHeight="1">
      <c r="A392" s="2852"/>
      <c r="B392" s="2852"/>
      <c r="C392" s="2852"/>
      <c r="D392" s="2852"/>
      <c r="E392" s="2852"/>
      <c r="F392" s="2852"/>
      <c r="G392" s="2852"/>
      <c r="H392" s="2944"/>
      <c r="I392" s="2852"/>
      <c r="J392" s="2852"/>
      <c r="K392" s="2852"/>
      <c r="L392" s="2852"/>
      <c r="M392" s="2852"/>
      <c r="N392" s="2852"/>
      <c r="O392" s="2852"/>
      <c r="P392" s="2852"/>
      <c r="Q392" s="2852"/>
      <c r="R392" s="2852"/>
      <c r="S392" s="2852"/>
    </row>
    <row r="393" spans="1:19" ht="15.75" customHeight="1">
      <c r="A393" s="2852"/>
      <c r="B393" s="2852"/>
      <c r="C393" s="2852"/>
      <c r="D393" s="2852"/>
      <c r="E393" s="2852"/>
      <c r="F393" s="2852"/>
      <c r="G393" s="2852"/>
      <c r="H393" s="2944"/>
      <c r="I393" s="2852"/>
      <c r="J393" s="2852"/>
      <c r="K393" s="2852"/>
      <c r="L393" s="2852"/>
      <c r="M393" s="2852"/>
      <c r="N393" s="2852"/>
      <c r="O393" s="2852"/>
      <c r="P393" s="2852"/>
      <c r="Q393" s="2852"/>
      <c r="R393" s="2852"/>
      <c r="S393" s="2852"/>
    </row>
    <row r="394" spans="1:19" ht="15.75" customHeight="1">
      <c r="A394" s="2852"/>
      <c r="B394" s="2852"/>
      <c r="C394" s="2852"/>
      <c r="D394" s="2852"/>
      <c r="E394" s="2852"/>
      <c r="F394" s="2852"/>
      <c r="G394" s="2852"/>
      <c r="H394" s="2944"/>
      <c r="I394" s="2852"/>
      <c r="J394" s="2852"/>
      <c r="K394" s="2852"/>
      <c r="L394" s="2852"/>
      <c r="M394" s="2852"/>
      <c r="N394" s="2852"/>
      <c r="O394" s="2852"/>
      <c r="P394" s="2852"/>
      <c r="Q394" s="2852"/>
      <c r="R394" s="2852"/>
      <c r="S394" s="2852"/>
    </row>
    <row r="395" spans="1:19" ht="15.75" customHeight="1">
      <c r="A395" s="2852"/>
      <c r="B395" s="2852"/>
      <c r="C395" s="2852"/>
      <c r="D395" s="2852"/>
      <c r="E395" s="2852"/>
      <c r="F395" s="2852"/>
      <c r="G395" s="2852"/>
      <c r="H395" s="2944"/>
      <c r="I395" s="2852"/>
      <c r="J395" s="2852"/>
      <c r="K395" s="2852"/>
      <c r="L395" s="2852"/>
      <c r="M395" s="2852"/>
      <c r="N395" s="2852"/>
      <c r="O395" s="2852"/>
      <c r="P395" s="2852"/>
      <c r="Q395" s="2852"/>
      <c r="R395" s="2852"/>
      <c r="S395" s="2852"/>
    </row>
    <row r="396" spans="1:19" ht="15.75" customHeight="1">
      <c r="A396" s="2852"/>
      <c r="B396" s="2852"/>
      <c r="C396" s="2852"/>
      <c r="D396" s="2852"/>
      <c r="E396" s="2852"/>
      <c r="F396" s="2852"/>
      <c r="G396" s="2852"/>
      <c r="H396" s="2944"/>
      <c r="I396" s="2852"/>
      <c r="J396" s="2852"/>
      <c r="K396" s="2852"/>
      <c r="L396" s="2852"/>
      <c r="M396" s="2852"/>
      <c r="N396" s="2852"/>
      <c r="O396" s="2852"/>
      <c r="P396" s="2852"/>
      <c r="Q396" s="2852"/>
      <c r="R396" s="2852"/>
      <c r="S396" s="2852"/>
    </row>
    <row r="397" spans="1:19" ht="15.75" customHeight="1">
      <c r="A397" s="2852"/>
      <c r="B397" s="2852"/>
      <c r="C397" s="2852"/>
      <c r="D397" s="2852"/>
      <c r="E397" s="2852"/>
      <c r="F397" s="2852"/>
      <c r="G397" s="2852"/>
      <c r="H397" s="2944"/>
      <c r="I397" s="2852"/>
      <c r="J397" s="2852"/>
      <c r="K397" s="2852"/>
      <c r="L397" s="2852"/>
      <c r="M397" s="2852"/>
      <c r="N397" s="2852"/>
      <c r="O397" s="2852"/>
      <c r="P397" s="2852"/>
      <c r="Q397" s="2852"/>
      <c r="R397" s="2852"/>
      <c r="S397" s="2852"/>
    </row>
    <row r="398" spans="1:19" ht="15.75" customHeight="1">
      <c r="A398" s="2852"/>
      <c r="B398" s="2852"/>
      <c r="C398" s="2852"/>
      <c r="D398" s="2852"/>
      <c r="E398" s="2852"/>
      <c r="F398" s="2852"/>
      <c r="G398" s="2852"/>
      <c r="H398" s="2944"/>
      <c r="I398" s="2852"/>
      <c r="J398" s="2852"/>
      <c r="K398" s="2852"/>
      <c r="L398" s="2852"/>
      <c r="M398" s="2852"/>
      <c r="N398" s="2852"/>
      <c r="O398" s="2852"/>
      <c r="P398" s="2852"/>
      <c r="Q398" s="2852"/>
      <c r="R398" s="2852"/>
      <c r="S398" s="2852"/>
    </row>
    <row r="399" spans="1:19" ht="15.75" customHeight="1">
      <c r="A399" s="2852"/>
      <c r="B399" s="2852"/>
      <c r="C399" s="2852"/>
      <c r="D399" s="2852"/>
      <c r="E399" s="2852"/>
      <c r="F399" s="2852"/>
      <c r="G399" s="2852"/>
      <c r="H399" s="2944"/>
      <c r="I399" s="2852"/>
      <c r="J399" s="2852"/>
      <c r="K399" s="2852"/>
      <c r="L399" s="2852"/>
      <c r="M399" s="2852"/>
      <c r="N399" s="2852"/>
      <c r="O399" s="2852"/>
      <c r="P399" s="2852"/>
      <c r="Q399" s="2852"/>
      <c r="R399" s="2852"/>
      <c r="S399" s="2852"/>
    </row>
    <row r="400" spans="1:19" ht="15.75" customHeight="1">
      <c r="A400" s="2852"/>
      <c r="B400" s="2852"/>
      <c r="C400" s="2852"/>
      <c r="D400" s="2852"/>
      <c r="E400" s="2852"/>
      <c r="F400" s="2852"/>
      <c r="G400" s="2852"/>
      <c r="H400" s="2944"/>
      <c r="I400" s="2852"/>
      <c r="J400" s="2852"/>
      <c r="K400" s="2852"/>
      <c r="L400" s="2852"/>
      <c r="M400" s="2852"/>
      <c r="N400" s="2852"/>
      <c r="O400" s="2852"/>
      <c r="P400" s="2852"/>
      <c r="Q400" s="2852"/>
      <c r="R400" s="2852"/>
      <c r="S400" s="2852"/>
    </row>
    <row r="401" spans="1:19" ht="15.75" customHeight="1">
      <c r="A401" s="2852"/>
      <c r="B401" s="2852"/>
      <c r="C401" s="2852"/>
      <c r="D401" s="2852"/>
      <c r="E401" s="2852"/>
      <c r="F401" s="2852"/>
      <c r="G401" s="2852"/>
      <c r="H401" s="2944"/>
      <c r="I401" s="2852"/>
      <c r="J401" s="2852"/>
      <c r="K401" s="2852"/>
      <c r="L401" s="2852"/>
      <c r="M401" s="2852"/>
      <c r="N401" s="2852"/>
      <c r="O401" s="2852"/>
      <c r="P401" s="2852"/>
      <c r="Q401" s="2852"/>
      <c r="R401" s="2852"/>
      <c r="S401" s="2852"/>
    </row>
    <row r="402" spans="1:19" ht="15.75" customHeight="1">
      <c r="A402" s="2852"/>
      <c r="B402" s="2852"/>
      <c r="C402" s="2852"/>
      <c r="D402" s="2852"/>
      <c r="E402" s="2852"/>
      <c r="F402" s="2852"/>
      <c r="G402" s="2852"/>
      <c r="H402" s="2944"/>
      <c r="I402" s="2852"/>
      <c r="J402" s="2852"/>
      <c r="K402" s="2852"/>
      <c r="L402" s="2852"/>
      <c r="M402" s="2852"/>
      <c r="N402" s="2852"/>
      <c r="O402" s="2852"/>
      <c r="P402" s="2852"/>
      <c r="Q402" s="2852"/>
      <c r="R402" s="2852"/>
      <c r="S402" s="2852"/>
    </row>
    <row r="403" spans="1:19" ht="15.75" customHeight="1">
      <c r="A403" s="2852"/>
      <c r="B403" s="2852"/>
      <c r="C403" s="2852"/>
      <c r="D403" s="2852"/>
      <c r="E403" s="2852"/>
      <c r="F403" s="2852"/>
      <c r="G403" s="2852"/>
      <c r="H403" s="2944"/>
      <c r="I403" s="2852"/>
      <c r="J403" s="2852"/>
      <c r="K403" s="2852"/>
      <c r="L403" s="2852"/>
      <c r="M403" s="2852"/>
      <c r="N403" s="2852"/>
      <c r="O403" s="2852"/>
      <c r="P403" s="2852"/>
      <c r="Q403" s="2852"/>
      <c r="R403" s="2852"/>
      <c r="S403" s="2852"/>
    </row>
    <row r="404" spans="1:19" ht="15.75" customHeight="1">
      <c r="A404" s="2852"/>
      <c r="B404" s="2852"/>
      <c r="C404" s="2852"/>
      <c r="D404" s="2852"/>
      <c r="E404" s="2852"/>
      <c r="F404" s="2852"/>
      <c r="G404" s="2852"/>
      <c r="H404" s="2944"/>
      <c r="I404" s="2852"/>
      <c r="J404" s="2852"/>
      <c r="K404" s="2852"/>
      <c r="L404" s="2852"/>
      <c r="M404" s="2852"/>
      <c r="N404" s="2852"/>
      <c r="O404" s="2852"/>
      <c r="P404" s="2852"/>
      <c r="Q404" s="2852"/>
      <c r="R404" s="2852"/>
      <c r="S404" s="2852"/>
    </row>
    <row r="405" spans="1:19" ht="15.75" customHeight="1">
      <c r="A405" s="2852"/>
      <c r="B405" s="2852"/>
      <c r="C405" s="2852"/>
      <c r="D405" s="2852"/>
      <c r="E405" s="2852"/>
      <c r="F405" s="2852"/>
      <c r="G405" s="2852"/>
      <c r="H405" s="2944"/>
      <c r="I405" s="2852"/>
      <c r="J405" s="2852"/>
      <c r="K405" s="2852"/>
      <c r="L405" s="2852"/>
      <c r="M405" s="2852"/>
      <c r="N405" s="2852"/>
      <c r="O405" s="2852"/>
      <c r="P405" s="2852"/>
      <c r="Q405" s="2852"/>
      <c r="R405" s="2852"/>
      <c r="S405" s="2852"/>
    </row>
    <row r="406" spans="1:19" ht="15.75" customHeight="1">
      <c r="A406" s="2852"/>
      <c r="B406" s="2852"/>
      <c r="C406" s="2852"/>
      <c r="D406" s="2852"/>
      <c r="E406" s="2852"/>
      <c r="F406" s="2852"/>
      <c r="G406" s="2852"/>
      <c r="H406" s="2944"/>
      <c r="I406" s="2852"/>
      <c r="J406" s="2852"/>
      <c r="K406" s="2852"/>
      <c r="L406" s="2852"/>
      <c r="M406" s="2852"/>
      <c r="N406" s="2852"/>
      <c r="O406" s="2852"/>
      <c r="P406" s="2852"/>
      <c r="Q406" s="2852"/>
      <c r="R406" s="2852"/>
      <c r="S406" s="2852"/>
    </row>
    <row r="407" spans="1:19" ht="15.75" customHeight="1">
      <c r="A407" s="2852"/>
      <c r="B407" s="2852"/>
      <c r="C407" s="2852"/>
      <c r="D407" s="2852"/>
      <c r="E407" s="2852"/>
      <c r="F407" s="2852"/>
      <c r="G407" s="2852"/>
      <c r="H407" s="2944"/>
      <c r="I407" s="2852"/>
      <c r="J407" s="2852"/>
      <c r="K407" s="2852"/>
      <c r="L407" s="2852"/>
      <c r="M407" s="2852"/>
      <c r="N407" s="2852"/>
      <c r="O407" s="2852"/>
      <c r="P407" s="2852"/>
      <c r="Q407" s="2852"/>
      <c r="R407" s="2852"/>
      <c r="S407" s="2852"/>
    </row>
    <row r="408" spans="1:19" ht="15.75" customHeight="1">
      <c r="A408" s="2852"/>
      <c r="B408" s="2852"/>
      <c r="C408" s="2852"/>
      <c r="D408" s="2852"/>
      <c r="E408" s="2852"/>
      <c r="F408" s="2852"/>
      <c r="G408" s="2852"/>
      <c r="H408" s="2944"/>
      <c r="I408" s="2852"/>
      <c r="J408" s="2852"/>
      <c r="K408" s="2852"/>
      <c r="L408" s="2852"/>
      <c r="M408" s="2852"/>
      <c r="N408" s="2852"/>
      <c r="O408" s="2852"/>
      <c r="P408" s="2852"/>
      <c r="Q408" s="2852"/>
      <c r="R408" s="2852"/>
      <c r="S408" s="2852"/>
    </row>
    <row r="409" spans="1:19" ht="15.75" customHeight="1">
      <c r="A409" s="2852"/>
      <c r="B409" s="2852"/>
      <c r="C409" s="2852"/>
      <c r="D409" s="2852"/>
      <c r="E409" s="2852"/>
      <c r="F409" s="2852"/>
      <c r="G409" s="2852"/>
      <c r="H409" s="2944"/>
      <c r="I409" s="2852"/>
      <c r="J409" s="2852"/>
      <c r="K409" s="2852"/>
      <c r="L409" s="2852"/>
      <c r="M409" s="2852"/>
      <c r="N409" s="2852"/>
      <c r="O409" s="2852"/>
      <c r="P409" s="2852"/>
      <c r="Q409" s="2852"/>
      <c r="R409" s="2852"/>
      <c r="S409" s="2852"/>
    </row>
    <row r="410" spans="1:19" ht="15.75" customHeight="1">
      <c r="A410" s="2852"/>
      <c r="B410" s="2852"/>
      <c r="C410" s="2852"/>
      <c r="D410" s="2852"/>
      <c r="E410" s="2852"/>
      <c r="F410" s="2852"/>
      <c r="G410" s="2852"/>
      <c r="H410" s="2944"/>
      <c r="I410" s="2852"/>
      <c r="J410" s="2852"/>
      <c r="K410" s="2852"/>
      <c r="L410" s="2852"/>
      <c r="M410" s="2852"/>
      <c r="N410" s="2852"/>
      <c r="O410" s="2852"/>
      <c r="P410" s="2852"/>
      <c r="Q410" s="2852"/>
      <c r="R410" s="2852"/>
      <c r="S410" s="2852"/>
    </row>
    <row r="411" spans="1:19" ht="15.75" customHeight="1">
      <c r="A411" s="2852"/>
      <c r="B411" s="2852"/>
      <c r="C411" s="2852"/>
      <c r="D411" s="2852"/>
      <c r="E411" s="2852"/>
      <c r="F411" s="2852"/>
      <c r="G411" s="2852"/>
      <c r="H411" s="2944"/>
      <c r="I411" s="2852"/>
      <c r="J411" s="2852"/>
      <c r="K411" s="2852"/>
      <c r="L411" s="2852"/>
      <c r="M411" s="2852"/>
      <c r="N411" s="2852"/>
      <c r="O411" s="2852"/>
      <c r="P411" s="2852"/>
      <c r="Q411" s="2852"/>
      <c r="R411" s="2852"/>
      <c r="S411" s="2852"/>
    </row>
    <row r="412" spans="1:19" ht="15.75" customHeight="1">
      <c r="A412" s="2852"/>
      <c r="B412" s="2852"/>
      <c r="C412" s="2852"/>
      <c r="D412" s="2852"/>
      <c r="E412" s="2852"/>
      <c r="F412" s="2852"/>
      <c r="G412" s="2852"/>
      <c r="H412" s="2944"/>
      <c r="I412" s="2852"/>
      <c r="J412" s="2852"/>
      <c r="K412" s="2852"/>
      <c r="L412" s="2852"/>
      <c r="M412" s="2852"/>
      <c r="N412" s="2852"/>
      <c r="O412" s="2852"/>
      <c r="P412" s="2852"/>
      <c r="Q412" s="2852"/>
      <c r="R412" s="2852"/>
      <c r="S412" s="2852"/>
    </row>
    <row r="413" spans="1:19" ht="15.75" customHeight="1">
      <c r="A413" s="2852"/>
      <c r="B413" s="2852"/>
      <c r="C413" s="2852"/>
      <c r="D413" s="2852"/>
      <c r="E413" s="2852"/>
      <c r="F413" s="2852"/>
      <c r="G413" s="2852"/>
      <c r="H413" s="2944"/>
      <c r="I413" s="2852"/>
      <c r="J413" s="2852"/>
      <c r="K413" s="2852"/>
      <c r="L413" s="2852"/>
      <c r="M413" s="2852"/>
      <c r="N413" s="2852"/>
      <c r="O413" s="2852"/>
      <c r="P413" s="2852"/>
      <c r="Q413" s="2852"/>
      <c r="R413" s="2852"/>
      <c r="S413" s="2852"/>
    </row>
    <row r="414" spans="1:19" ht="15.75" customHeight="1">
      <c r="A414" s="2852"/>
      <c r="B414" s="2852"/>
      <c r="C414" s="2852"/>
      <c r="D414" s="2852"/>
      <c r="E414" s="2852"/>
      <c r="F414" s="2852"/>
      <c r="G414" s="2852"/>
      <c r="H414" s="2944"/>
      <c r="I414" s="2852"/>
      <c r="J414" s="2852"/>
      <c r="K414" s="2852"/>
      <c r="L414" s="2852"/>
      <c r="M414" s="2852"/>
      <c r="N414" s="2852"/>
      <c r="O414" s="2852"/>
      <c r="P414" s="2852"/>
      <c r="Q414" s="2852"/>
      <c r="R414" s="2852"/>
      <c r="S414" s="2852"/>
    </row>
    <row r="415" spans="1:19" ht="15.75" customHeight="1">
      <c r="A415" s="2852"/>
      <c r="B415" s="2852"/>
      <c r="C415" s="2852"/>
      <c r="D415" s="2852"/>
      <c r="E415" s="2852"/>
      <c r="F415" s="2852"/>
      <c r="G415" s="2852"/>
      <c r="H415" s="2944"/>
      <c r="I415" s="2852"/>
      <c r="J415" s="2852"/>
      <c r="K415" s="2852"/>
      <c r="L415" s="2852"/>
      <c r="M415" s="2852"/>
      <c r="N415" s="2852"/>
      <c r="O415" s="2852"/>
      <c r="P415" s="2852"/>
      <c r="Q415" s="2852"/>
      <c r="R415" s="2852"/>
      <c r="S415" s="2852"/>
    </row>
    <row r="416" spans="1:19" ht="15.75" customHeight="1">
      <c r="A416" s="2852"/>
      <c r="B416" s="2852"/>
      <c r="C416" s="2852"/>
      <c r="D416" s="2852"/>
      <c r="E416" s="2852"/>
      <c r="F416" s="2852"/>
      <c r="G416" s="2852"/>
      <c r="H416" s="2944"/>
      <c r="I416" s="2852"/>
      <c r="J416" s="2852"/>
      <c r="K416" s="2852"/>
      <c r="L416" s="2852"/>
      <c r="M416" s="2852"/>
      <c r="N416" s="2852"/>
      <c r="O416" s="2852"/>
      <c r="P416" s="2852"/>
      <c r="Q416" s="2852"/>
      <c r="R416" s="2852"/>
      <c r="S416" s="2852"/>
    </row>
    <row r="417" spans="1:19" ht="15.75" customHeight="1">
      <c r="A417" s="2852"/>
      <c r="B417" s="2852"/>
      <c r="C417" s="2852"/>
      <c r="D417" s="2852"/>
      <c r="E417" s="2852"/>
      <c r="F417" s="2852"/>
      <c r="G417" s="2852"/>
      <c r="H417" s="2944"/>
      <c r="I417" s="2852"/>
      <c r="J417" s="2852"/>
      <c r="K417" s="2852"/>
      <c r="L417" s="2852"/>
      <c r="M417" s="2852"/>
      <c r="N417" s="2852"/>
      <c r="O417" s="2852"/>
      <c r="P417" s="2852"/>
      <c r="Q417" s="2852"/>
      <c r="R417" s="2852"/>
      <c r="S417" s="2852"/>
    </row>
    <row r="418" spans="1:19" ht="15.75" customHeight="1">
      <c r="A418" s="2852"/>
      <c r="B418" s="2852"/>
      <c r="C418" s="2852"/>
      <c r="D418" s="2852"/>
      <c r="E418" s="2852"/>
      <c r="F418" s="2852"/>
      <c r="G418" s="2852"/>
      <c r="H418" s="2944"/>
      <c r="I418" s="2852"/>
      <c r="J418" s="2852"/>
      <c r="K418" s="2852"/>
      <c r="L418" s="2852"/>
      <c r="M418" s="2852"/>
      <c r="N418" s="2852"/>
      <c r="O418" s="2852"/>
      <c r="P418" s="2852"/>
      <c r="Q418" s="2852"/>
      <c r="R418" s="2852"/>
      <c r="S418" s="2852"/>
    </row>
    <row r="419" spans="1:19" ht="15.75" customHeight="1">
      <c r="A419" s="2852"/>
      <c r="B419" s="2852"/>
      <c r="C419" s="2852"/>
      <c r="D419" s="2852"/>
      <c r="E419" s="2852"/>
      <c r="F419" s="2852"/>
      <c r="G419" s="2852"/>
      <c r="H419" s="2944"/>
      <c r="I419" s="2852"/>
      <c r="J419" s="2852"/>
      <c r="K419" s="2852"/>
      <c r="L419" s="2852"/>
      <c r="M419" s="2852"/>
      <c r="N419" s="2852"/>
      <c r="O419" s="2852"/>
      <c r="P419" s="2852"/>
      <c r="Q419" s="2852"/>
      <c r="R419" s="2852"/>
      <c r="S419" s="2852"/>
    </row>
    <row r="420" spans="1:19" ht="15.75" customHeight="1">
      <c r="A420" s="2852"/>
      <c r="B420" s="2852"/>
      <c r="C420" s="2852"/>
      <c r="D420" s="2852"/>
      <c r="E420" s="2852"/>
      <c r="F420" s="2852"/>
      <c r="G420" s="2852"/>
      <c r="H420" s="2944"/>
      <c r="I420" s="2852"/>
      <c r="J420" s="2852"/>
      <c r="K420" s="2852"/>
      <c r="L420" s="2852"/>
      <c r="M420" s="2852"/>
      <c r="N420" s="2852"/>
      <c r="O420" s="2852"/>
      <c r="P420" s="2852"/>
      <c r="Q420" s="2852"/>
      <c r="R420" s="2852"/>
      <c r="S420" s="2852"/>
    </row>
    <row r="421" spans="1:19" ht="15.75" customHeight="1">
      <c r="A421" s="2852"/>
      <c r="B421" s="2852"/>
      <c r="C421" s="2852"/>
      <c r="D421" s="2852"/>
      <c r="E421" s="2852"/>
      <c r="F421" s="2852"/>
      <c r="G421" s="2852"/>
      <c r="H421" s="2944"/>
      <c r="I421" s="2852"/>
      <c r="J421" s="2852"/>
      <c r="K421" s="2852"/>
      <c r="L421" s="2852"/>
      <c r="M421" s="2852"/>
      <c r="N421" s="2852"/>
      <c r="O421" s="2852"/>
      <c r="P421" s="2852"/>
      <c r="Q421" s="2852"/>
      <c r="R421" s="2852"/>
      <c r="S421" s="2852"/>
    </row>
    <row r="422" spans="1:19" ht="15.75" customHeight="1">
      <c r="A422" s="2852"/>
      <c r="B422" s="2852"/>
      <c r="C422" s="2852"/>
      <c r="D422" s="2852"/>
      <c r="E422" s="2852"/>
      <c r="F422" s="2852"/>
      <c r="G422" s="2852"/>
      <c r="H422" s="2944"/>
      <c r="I422" s="2852"/>
      <c r="J422" s="2852"/>
      <c r="K422" s="2852"/>
      <c r="L422" s="2852"/>
      <c r="M422" s="2852"/>
      <c r="N422" s="2852"/>
      <c r="O422" s="2852"/>
      <c r="P422" s="2852"/>
      <c r="Q422" s="2852"/>
      <c r="R422" s="2852"/>
      <c r="S422" s="2852"/>
    </row>
    <row r="423" spans="1:19" ht="15.75" customHeight="1">
      <c r="A423" s="2852"/>
      <c r="B423" s="2852"/>
      <c r="C423" s="2852"/>
      <c r="D423" s="2852"/>
      <c r="E423" s="2852"/>
      <c r="F423" s="2852"/>
      <c r="G423" s="2852"/>
      <c r="H423" s="2944"/>
      <c r="I423" s="2852"/>
      <c r="J423" s="2852"/>
      <c r="K423" s="2852"/>
      <c r="L423" s="2852"/>
      <c r="M423" s="2852"/>
      <c r="N423" s="2852"/>
      <c r="O423" s="2852"/>
      <c r="P423" s="2852"/>
      <c r="Q423" s="2852"/>
      <c r="R423" s="2852"/>
      <c r="S423" s="2852"/>
    </row>
    <row r="424" spans="1:19" ht="15.75" customHeight="1">
      <c r="A424" s="2852"/>
      <c r="B424" s="2852"/>
      <c r="C424" s="2852"/>
      <c r="D424" s="2852"/>
      <c r="E424" s="2852"/>
      <c r="F424" s="2852"/>
      <c r="G424" s="2852"/>
      <c r="H424" s="2944"/>
      <c r="I424" s="2852"/>
      <c r="J424" s="2852"/>
      <c r="K424" s="2852"/>
      <c r="L424" s="2852"/>
      <c r="M424" s="2852"/>
      <c r="N424" s="2852"/>
      <c r="O424" s="2852"/>
      <c r="P424" s="2852"/>
      <c r="Q424" s="2852"/>
      <c r="R424" s="2852"/>
      <c r="S424" s="2852"/>
    </row>
    <row r="425" spans="1:19" ht="15.75" customHeight="1">
      <c r="A425" s="2852"/>
      <c r="B425" s="2852"/>
      <c r="C425" s="2852"/>
      <c r="D425" s="2852"/>
      <c r="E425" s="2852"/>
      <c r="F425" s="2852"/>
      <c r="G425" s="2852"/>
      <c r="H425" s="2944"/>
      <c r="I425" s="2852"/>
      <c r="J425" s="2852"/>
      <c r="K425" s="2852"/>
      <c r="L425" s="2852"/>
      <c r="M425" s="2852"/>
      <c r="N425" s="2852"/>
      <c r="O425" s="2852"/>
      <c r="P425" s="2852"/>
      <c r="Q425" s="2852"/>
      <c r="R425" s="2852"/>
      <c r="S425" s="2852"/>
    </row>
    <row r="426" spans="1:19" ht="15.75" customHeight="1">
      <c r="A426" s="2852"/>
      <c r="B426" s="2852"/>
      <c r="C426" s="2852"/>
      <c r="D426" s="2852"/>
      <c r="E426" s="2852"/>
      <c r="F426" s="2852"/>
      <c r="G426" s="2852"/>
      <c r="H426" s="2944"/>
      <c r="I426" s="2852"/>
      <c r="J426" s="2852"/>
      <c r="K426" s="2852"/>
      <c r="L426" s="2852"/>
      <c r="M426" s="2852"/>
      <c r="N426" s="2852"/>
      <c r="O426" s="2852"/>
      <c r="P426" s="2852"/>
      <c r="Q426" s="2852"/>
      <c r="R426" s="2852"/>
      <c r="S426" s="2852"/>
    </row>
    <row r="427" spans="1:19" ht="15.75" customHeight="1">
      <c r="A427" s="2852"/>
      <c r="B427" s="2852"/>
      <c r="C427" s="2852"/>
      <c r="D427" s="2852"/>
      <c r="E427" s="2852"/>
      <c r="F427" s="2852"/>
      <c r="G427" s="2852"/>
      <c r="H427" s="2944"/>
      <c r="I427" s="2852"/>
      <c r="J427" s="2852"/>
      <c r="K427" s="2852"/>
      <c r="L427" s="2852"/>
      <c r="M427" s="2852"/>
      <c r="N427" s="2852"/>
      <c r="O427" s="2852"/>
      <c r="P427" s="2852"/>
      <c r="Q427" s="2852"/>
      <c r="R427" s="2852"/>
      <c r="S427" s="2852"/>
    </row>
    <row r="428" spans="1:19" ht="15.75" customHeight="1">
      <c r="A428" s="2852"/>
      <c r="B428" s="2852"/>
      <c r="C428" s="2852"/>
      <c r="D428" s="2852"/>
      <c r="E428" s="2852"/>
      <c r="F428" s="2852"/>
      <c r="G428" s="2852"/>
      <c r="H428" s="2944"/>
      <c r="I428" s="2852"/>
      <c r="J428" s="2852"/>
      <c r="K428" s="2852"/>
      <c r="L428" s="2852"/>
      <c r="M428" s="2852"/>
      <c r="N428" s="2852"/>
      <c r="O428" s="2852"/>
      <c r="P428" s="2852"/>
      <c r="Q428" s="2852"/>
      <c r="R428" s="2852"/>
      <c r="S428" s="2852"/>
    </row>
    <row r="429" spans="1:19" ht="15.75" customHeight="1">
      <c r="A429" s="2852"/>
      <c r="B429" s="2852"/>
      <c r="C429" s="2852"/>
      <c r="D429" s="2852"/>
      <c r="E429" s="2852"/>
      <c r="F429" s="2852"/>
      <c r="G429" s="2852"/>
      <c r="H429" s="2944"/>
      <c r="I429" s="2852"/>
      <c r="J429" s="2852"/>
      <c r="K429" s="2852"/>
      <c r="L429" s="2852"/>
      <c r="M429" s="2852"/>
      <c r="N429" s="2852"/>
      <c r="O429" s="2852"/>
      <c r="P429" s="2852"/>
      <c r="Q429" s="2852"/>
      <c r="R429" s="2852"/>
      <c r="S429" s="2852"/>
    </row>
    <row r="430" spans="1:19" ht="15.75" customHeight="1">
      <c r="A430" s="2852"/>
      <c r="B430" s="2852"/>
      <c r="C430" s="2852"/>
      <c r="D430" s="2852"/>
      <c r="E430" s="2852"/>
      <c r="F430" s="2852"/>
      <c r="G430" s="2852"/>
      <c r="H430" s="2944"/>
      <c r="I430" s="2852"/>
      <c r="J430" s="2852"/>
      <c r="K430" s="2852"/>
      <c r="L430" s="2852"/>
      <c r="M430" s="2852"/>
      <c r="N430" s="2852"/>
      <c r="O430" s="2852"/>
      <c r="P430" s="2852"/>
      <c r="Q430" s="2852"/>
      <c r="R430" s="2852"/>
      <c r="S430" s="2852"/>
    </row>
    <row r="431" spans="1:19" ht="15.75" customHeight="1">
      <c r="A431" s="2852"/>
      <c r="B431" s="2852"/>
      <c r="C431" s="2852"/>
      <c r="D431" s="2852"/>
      <c r="E431" s="2852"/>
      <c r="F431" s="2852"/>
      <c r="G431" s="2852"/>
      <c r="H431" s="2944"/>
      <c r="I431" s="2852"/>
      <c r="J431" s="2852"/>
      <c r="K431" s="2852"/>
      <c r="L431" s="2852"/>
      <c r="M431" s="2852"/>
      <c r="N431" s="2852"/>
      <c r="O431" s="2852"/>
      <c r="P431" s="2852"/>
      <c r="Q431" s="2852"/>
      <c r="R431" s="2852"/>
      <c r="S431" s="2852"/>
    </row>
    <row r="432" spans="1:19" ht="15.75" customHeight="1">
      <c r="A432" s="2852"/>
      <c r="B432" s="2852"/>
      <c r="C432" s="2852"/>
      <c r="D432" s="2852"/>
      <c r="E432" s="2852"/>
      <c r="F432" s="2852"/>
      <c r="G432" s="2852"/>
      <c r="H432" s="2944"/>
      <c r="I432" s="2852"/>
      <c r="J432" s="2852"/>
      <c r="K432" s="2852"/>
      <c r="L432" s="2852"/>
      <c r="M432" s="2852"/>
      <c r="N432" s="2852"/>
      <c r="O432" s="2852"/>
      <c r="P432" s="2852"/>
      <c r="Q432" s="2852"/>
      <c r="R432" s="2852"/>
      <c r="S432" s="2852"/>
    </row>
    <row r="433" spans="1:19" ht="15.75" customHeight="1">
      <c r="A433" s="2852"/>
      <c r="B433" s="2852"/>
      <c r="C433" s="2852"/>
      <c r="D433" s="2852"/>
      <c r="E433" s="2852"/>
      <c r="F433" s="2852"/>
      <c r="G433" s="2852"/>
      <c r="H433" s="2944"/>
      <c r="I433" s="2852"/>
      <c r="J433" s="2852"/>
      <c r="K433" s="2852"/>
      <c r="L433" s="2852"/>
      <c r="M433" s="2852"/>
      <c r="N433" s="2852"/>
      <c r="O433" s="2852"/>
      <c r="P433" s="2852"/>
      <c r="Q433" s="2852"/>
      <c r="R433" s="2852"/>
      <c r="S433" s="2852"/>
    </row>
    <row r="434" spans="1:19" ht="15.75" customHeight="1">
      <c r="A434" s="2852"/>
      <c r="B434" s="2852"/>
      <c r="C434" s="2852"/>
      <c r="D434" s="2852"/>
      <c r="E434" s="2852"/>
      <c r="F434" s="2852"/>
      <c r="G434" s="2852"/>
      <c r="H434" s="2944"/>
      <c r="I434" s="2852"/>
      <c r="J434" s="2852"/>
      <c r="K434" s="2852"/>
      <c r="L434" s="2852"/>
      <c r="M434" s="2852"/>
      <c r="N434" s="2852"/>
      <c r="O434" s="2852"/>
      <c r="P434" s="2852"/>
      <c r="Q434" s="2852"/>
      <c r="R434" s="2852"/>
      <c r="S434" s="2852"/>
    </row>
    <row r="435" spans="1:19" ht="15.75" customHeight="1">
      <c r="A435" s="2852"/>
      <c r="B435" s="2852"/>
      <c r="C435" s="2852"/>
      <c r="D435" s="2852"/>
      <c r="E435" s="2852"/>
      <c r="F435" s="2852"/>
      <c r="G435" s="2852"/>
      <c r="H435" s="2944"/>
      <c r="I435" s="2852"/>
      <c r="J435" s="2852"/>
      <c r="K435" s="2852"/>
      <c r="L435" s="2852"/>
      <c r="M435" s="2852"/>
      <c r="N435" s="2852"/>
      <c r="O435" s="2852"/>
      <c r="P435" s="2852"/>
      <c r="Q435" s="2852"/>
      <c r="R435" s="2852"/>
      <c r="S435" s="2852"/>
    </row>
    <row r="436" spans="1:19" ht="15.75" customHeight="1">
      <c r="A436" s="2852"/>
      <c r="B436" s="2852"/>
      <c r="C436" s="2852"/>
      <c r="D436" s="2852"/>
      <c r="E436" s="2852"/>
      <c r="F436" s="2852"/>
      <c r="G436" s="2852"/>
      <c r="H436" s="2944"/>
      <c r="I436" s="2852"/>
      <c r="J436" s="2852"/>
      <c r="K436" s="2852"/>
      <c r="L436" s="2852"/>
      <c r="M436" s="2852"/>
      <c r="N436" s="2852"/>
      <c r="O436" s="2852"/>
      <c r="P436" s="2852"/>
      <c r="Q436" s="2852"/>
      <c r="R436" s="2852"/>
      <c r="S436" s="2852"/>
    </row>
    <row r="437" spans="1:19" ht="15.75" customHeight="1">
      <c r="A437" s="2852"/>
      <c r="B437" s="2852"/>
      <c r="C437" s="2852"/>
      <c r="D437" s="2852"/>
      <c r="E437" s="2852"/>
      <c r="F437" s="2852"/>
      <c r="G437" s="2852"/>
      <c r="H437" s="2944"/>
      <c r="I437" s="2852"/>
      <c r="J437" s="2852"/>
      <c r="K437" s="2852"/>
      <c r="L437" s="2852"/>
      <c r="M437" s="2852"/>
      <c r="N437" s="2852"/>
      <c r="O437" s="2852"/>
      <c r="P437" s="2852"/>
      <c r="Q437" s="2852"/>
      <c r="R437" s="2852"/>
      <c r="S437" s="2852"/>
    </row>
    <row r="438" spans="1:19" ht="15.75" customHeight="1">
      <c r="A438" s="2852"/>
      <c r="B438" s="2852"/>
      <c r="C438" s="2852"/>
      <c r="D438" s="2852"/>
      <c r="E438" s="2852"/>
      <c r="F438" s="2852"/>
      <c r="G438" s="2852"/>
      <c r="H438" s="2944"/>
      <c r="I438" s="2852"/>
      <c r="J438" s="2852"/>
      <c r="K438" s="2852"/>
      <c r="L438" s="2852"/>
      <c r="M438" s="2852"/>
      <c r="N438" s="2852"/>
      <c r="O438" s="2852"/>
      <c r="P438" s="2852"/>
      <c r="Q438" s="2852"/>
      <c r="R438" s="2852"/>
      <c r="S438" s="2852"/>
    </row>
    <row r="439" spans="1:19" ht="15.75" customHeight="1">
      <c r="A439" s="2852"/>
      <c r="B439" s="2852"/>
      <c r="C439" s="2852"/>
      <c r="D439" s="2852"/>
      <c r="E439" s="2852"/>
      <c r="F439" s="2852"/>
      <c r="G439" s="2852"/>
      <c r="H439" s="2944"/>
      <c r="I439" s="2852"/>
      <c r="J439" s="2852"/>
      <c r="K439" s="2852"/>
      <c r="L439" s="2852"/>
      <c r="M439" s="2852"/>
      <c r="N439" s="2852"/>
      <c r="O439" s="2852"/>
      <c r="P439" s="2852"/>
      <c r="Q439" s="2852"/>
      <c r="R439" s="2852"/>
      <c r="S439" s="2852"/>
    </row>
    <row r="440" spans="1:19" ht="15.75" customHeight="1">
      <c r="A440" s="2852"/>
      <c r="B440" s="2852"/>
      <c r="C440" s="2852"/>
      <c r="D440" s="2852"/>
      <c r="E440" s="2852"/>
      <c r="F440" s="2852"/>
      <c r="G440" s="2852"/>
      <c r="H440" s="2944"/>
      <c r="I440" s="2852"/>
      <c r="J440" s="2852"/>
      <c r="K440" s="2852"/>
      <c r="L440" s="2852"/>
      <c r="M440" s="2852"/>
      <c r="N440" s="2852"/>
      <c r="O440" s="2852"/>
      <c r="P440" s="2852"/>
      <c r="Q440" s="2852"/>
      <c r="R440" s="2852"/>
      <c r="S440" s="2852"/>
    </row>
    <row r="441" spans="1:19" ht="15.75" customHeight="1">
      <c r="A441" s="2852"/>
      <c r="B441" s="2852"/>
      <c r="C441" s="2852"/>
      <c r="D441" s="2852"/>
      <c r="E441" s="2852"/>
      <c r="F441" s="2852"/>
      <c r="G441" s="2852"/>
      <c r="H441" s="2944"/>
      <c r="I441" s="2852"/>
      <c r="J441" s="2852"/>
      <c r="K441" s="2852"/>
      <c r="L441" s="2852"/>
      <c r="M441" s="2852"/>
      <c r="N441" s="2852"/>
      <c r="O441" s="2852"/>
      <c r="P441" s="2852"/>
      <c r="Q441" s="2852"/>
      <c r="R441" s="2852"/>
      <c r="S441" s="2852"/>
    </row>
    <row r="442" spans="1:19" ht="15.75" customHeight="1">
      <c r="A442" s="2852"/>
      <c r="B442" s="2852"/>
      <c r="C442" s="2852"/>
      <c r="D442" s="2852"/>
      <c r="E442" s="2852"/>
      <c r="F442" s="2852"/>
      <c r="G442" s="2852"/>
      <c r="H442" s="2944"/>
      <c r="I442" s="2852"/>
      <c r="J442" s="2852"/>
      <c r="K442" s="2852"/>
      <c r="L442" s="2852"/>
      <c r="M442" s="2852"/>
      <c r="N442" s="2852"/>
      <c r="O442" s="2852"/>
      <c r="P442" s="2852"/>
      <c r="Q442" s="2852"/>
      <c r="R442" s="2852"/>
      <c r="S442" s="2852"/>
    </row>
    <row r="443" spans="1:19" ht="15.75" customHeight="1">
      <c r="A443" s="2852"/>
      <c r="B443" s="2852"/>
      <c r="C443" s="2852"/>
      <c r="D443" s="2852"/>
      <c r="E443" s="2852"/>
      <c r="F443" s="2852"/>
      <c r="G443" s="2852"/>
      <c r="H443" s="2944"/>
      <c r="I443" s="2852"/>
      <c r="J443" s="2852"/>
      <c r="K443" s="2852"/>
      <c r="L443" s="2852"/>
      <c r="M443" s="2852"/>
      <c r="N443" s="2852"/>
      <c r="O443" s="2852"/>
      <c r="P443" s="2852"/>
      <c r="Q443" s="2852"/>
      <c r="R443" s="2852"/>
      <c r="S443" s="2852"/>
    </row>
    <row r="444" spans="1:19" ht="15.75" customHeight="1">
      <c r="A444" s="2852"/>
      <c r="B444" s="2852"/>
      <c r="C444" s="2852"/>
      <c r="D444" s="2852"/>
      <c r="E444" s="2852"/>
      <c r="F444" s="2852"/>
      <c r="G444" s="2852"/>
      <c r="H444" s="2944"/>
      <c r="I444" s="2852"/>
      <c r="J444" s="2852"/>
      <c r="K444" s="2852"/>
      <c r="L444" s="2852"/>
      <c r="M444" s="2852"/>
      <c r="N444" s="2852"/>
      <c r="O444" s="2852"/>
      <c r="P444" s="2852"/>
      <c r="Q444" s="2852"/>
      <c r="R444" s="2852"/>
      <c r="S444" s="2852"/>
    </row>
    <row r="445" spans="1:19" ht="15.75" customHeight="1">
      <c r="A445" s="2852"/>
      <c r="B445" s="2852"/>
      <c r="C445" s="2852"/>
      <c r="D445" s="2852"/>
      <c r="E445" s="2852"/>
      <c r="F445" s="2852"/>
      <c r="G445" s="2852"/>
      <c r="H445" s="2944"/>
      <c r="I445" s="2852"/>
      <c r="J445" s="2852"/>
      <c r="K445" s="2852"/>
      <c r="L445" s="2852"/>
      <c r="M445" s="2852"/>
      <c r="N445" s="2852"/>
      <c r="O445" s="2852"/>
      <c r="P445" s="2852"/>
      <c r="Q445" s="2852"/>
      <c r="R445" s="2852"/>
      <c r="S445" s="2852"/>
    </row>
    <row r="446" spans="1:19" ht="15.75" customHeight="1">
      <c r="A446" s="2852"/>
      <c r="B446" s="2852"/>
      <c r="C446" s="2852"/>
      <c r="D446" s="2852"/>
      <c r="E446" s="2852"/>
      <c r="F446" s="2852"/>
      <c r="G446" s="2852"/>
      <c r="H446" s="2944"/>
      <c r="I446" s="2852"/>
      <c r="J446" s="2852"/>
      <c r="K446" s="2852"/>
      <c r="L446" s="2852"/>
      <c r="M446" s="2852"/>
      <c r="N446" s="2852"/>
      <c r="O446" s="2852"/>
      <c r="P446" s="2852"/>
      <c r="Q446" s="2852"/>
      <c r="R446" s="2852"/>
      <c r="S446" s="2852"/>
    </row>
    <row r="447" spans="1:19" ht="15.75" customHeight="1">
      <c r="A447" s="2852"/>
      <c r="B447" s="2852"/>
      <c r="C447" s="2852"/>
      <c r="D447" s="2852"/>
      <c r="E447" s="2852"/>
      <c r="F447" s="2852"/>
      <c r="G447" s="2852"/>
      <c r="H447" s="2944"/>
      <c r="I447" s="2852"/>
      <c r="J447" s="2852"/>
      <c r="K447" s="2852"/>
      <c r="L447" s="2852"/>
      <c r="M447" s="2852"/>
      <c r="N447" s="2852"/>
      <c r="O447" s="2852"/>
      <c r="P447" s="2852"/>
      <c r="Q447" s="2852"/>
      <c r="R447" s="2852"/>
      <c r="S447" s="2852"/>
    </row>
    <row r="448" spans="1:19" ht="15.75" customHeight="1">
      <c r="A448" s="2852"/>
      <c r="B448" s="2852"/>
      <c r="C448" s="2852"/>
      <c r="D448" s="2852"/>
      <c r="E448" s="2852"/>
      <c r="F448" s="2852"/>
      <c r="G448" s="2852"/>
      <c r="H448" s="2944"/>
      <c r="I448" s="2852"/>
      <c r="J448" s="2852"/>
      <c r="K448" s="2852"/>
      <c r="L448" s="2852"/>
      <c r="M448" s="2852"/>
      <c r="N448" s="2852"/>
      <c r="O448" s="2852"/>
      <c r="P448" s="2852"/>
      <c r="Q448" s="2852"/>
      <c r="R448" s="2852"/>
      <c r="S448" s="2852"/>
    </row>
    <row r="449" spans="1:19" ht="15.75" customHeight="1">
      <c r="A449" s="2852"/>
      <c r="B449" s="2852"/>
      <c r="C449" s="2852"/>
      <c r="D449" s="2852"/>
      <c r="E449" s="2852"/>
      <c r="F449" s="2852"/>
      <c r="G449" s="2852"/>
      <c r="H449" s="2944"/>
      <c r="I449" s="2852"/>
      <c r="J449" s="2852"/>
      <c r="K449" s="2852"/>
      <c r="L449" s="2852"/>
      <c r="M449" s="2852"/>
      <c r="N449" s="2852"/>
      <c r="O449" s="2852"/>
      <c r="P449" s="2852"/>
      <c r="Q449" s="2852"/>
      <c r="R449" s="2852"/>
      <c r="S449" s="2852"/>
    </row>
    <row r="450" spans="1:19" ht="15.75" customHeight="1">
      <c r="A450" s="2852"/>
      <c r="B450" s="2852"/>
      <c r="C450" s="2852"/>
      <c r="D450" s="2852"/>
      <c r="E450" s="2852"/>
      <c r="F450" s="2852"/>
      <c r="G450" s="2852"/>
      <c r="H450" s="2944"/>
      <c r="I450" s="2852"/>
      <c r="J450" s="2852"/>
      <c r="K450" s="2852"/>
      <c r="L450" s="2852"/>
      <c r="M450" s="2852"/>
      <c r="N450" s="2852"/>
      <c r="O450" s="2852"/>
      <c r="P450" s="2852"/>
      <c r="Q450" s="2852"/>
      <c r="R450" s="2852"/>
      <c r="S450" s="2852"/>
    </row>
    <row r="451" spans="1:19" ht="15.75" customHeight="1">
      <c r="A451" s="2852"/>
      <c r="B451" s="2852"/>
      <c r="C451" s="2852"/>
      <c r="D451" s="2852"/>
      <c r="E451" s="2852"/>
      <c r="F451" s="2852"/>
      <c r="G451" s="2852"/>
      <c r="H451" s="2944"/>
      <c r="I451" s="2852"/>
      <c r="J451" s="2852"/>
      <c r="K451" s="2852"/>
      <c r="L451" s="2852"/>
      <c r="M451" s="2852"/>
      <c r="N451" s="2852"/>
      <c r="O451" s="2852"/>
      <c r="P451" s="2852"/>
      <c r="Q451" s="2852"/>
      <c r="R451" s="2852"/>
      <c r="S451" s="2852"/>
    </row>
    <row r="452" spans="1:19" ht="15.75" customHeight="1">
      <c r="A452" s="2852"/>
      <c r="B452" s="2852"/>
      <c r="C452" s="2852"/>
      <c r="D452" s="2852"/>
      <c r="E452" s="2852"/>
      <c r="F452" s="2852"/>
      <c r="G452" s="2852"/>
      <c r="H452" s="2944"/>
      <c r="I452" s="2852"/>
      <c r="J452" s="2852"/>
      <c r="K452" s="2852"/>
      <c r="L452" s="2852"/>
      <c r="M452" s="2852"/>
      <c r="N452" s="2852"/>
      <c r="O452" s="2852"/>
      <c r="P452" s="2852"/>
      <c r="Q452" s="2852"/>
      <c r="R452" s="2852"/>
      <c r="S452" s="2852"/>
    </row>
    <row r="453" spans="1:19" ht="15.75" customHeight="1">
      <c r="A453" s="2852"/>
      <c r="B453" s="2852"/>
      <c r="C453" s="2852"/>
      <c r="D453" s="2852"/>
      <c r="E453" s="2852"/>
      <c r="F453" s="2852"/>
      <c r="G453" s="2852"/>
      <c r="H453" s="2944"/>
      <c r="I453" s="2852"/>
      <c r="J453" s="2852"/>
      <c r="K453" s="2852"/>
      <c r="L453" s="2852"/>
      <c r="M453" s="2852"/>
      <c r="N453" s="2852"/>
      <c r="O453" s="2852"/>
      <c r="P453" s="2852"/>
      <c r="Q453" s="2852"/>
      <c r="R453" s="2852"/>
      <c r="S453" s="2852"/>
    </row>
    <row r="454" spans="1:19" ht="15.75" customHeight="1">
      <c r="A454" s="2852"/>
      <c r="B454" s="2852"/>
      <c r="C454" s="2852"/>
      <c r="D454" s="2852"/>
      <c r="E454" s="2852"/>
      <c r="F454" s="2852"/>
      <c r="G454" s="2852"/>
      <c r="H454" s="2944"/>
      <c r="I454" s="2852"/>
      <c r="J454" s="2852"/>
      <c r="K454" s="2852"/>
      <c r="L454" s="2852"/>
      <c r="M454" s="2852"/>
      <c r="N454" s="2852"/>
      <c r="O454" s="2852"/>
      <c r="P454" s="2852"/>
      <c r="Q454" s="2852"/>
      <c r="R454" s="2852"/>
      <c r="S454" s="2852"/>
    </row>
    <row r="455" spans="1:19" ht="15.75" customHeight="1">
      <c r="A455" s="2852"/>
      <c r="B455" s="2852"/>
      <c r="C455" s="2852"/>
      <c r="D455" s="2852"/>
      <c r="E455" s="2852"/>
      <c r="F455" s="2852"/>
      <c r="G455" s="2852"/>
      <c r="H455" s="2944"/>
      <c r="I455" s="2852"/>
      <c r="J455" s="2852"/>
      <c r="K455" s="2852"/>
      <c r="L455" s="2852"/>
      <c r="M455" s="2852"/>
      <c r="N455" s="2852"/>
      <c r="O455" s="2852"/>
      <c r="P455" s="2852"/>
      <c r="Q455" s="2852"/>
      <c r="R455" s="2852"/>
      <c r="S455" s="2852"/>
    </row>
    <row r="456" spans="1:19" ht="15.75" customHeight="1">
      <c r="A456" s="2852"/>
      <c r="B456" s="2852"/>
      <c r="C456" s="2852"/>
      <c r="D456" s="2852"/>
      <c r="E456" s="2852"/>
      <c r="F456" s="2852"/>
      <c r="G456" s="2852"/>
      <c r="H456" s="2944"/>
      <c r="I456" s="2852"/>
      <c r="J456" s="2852"/>
      <c r="K456" s="2852"/>
      <c r="L456" s="2852"/>
      <c r="M456" s="2852"/>
      <c r="N456" s="2852"/>
      <c r="O456" s="2852"/>
      <c r="P456" s="2852"/>
      <c r="Q456" s="2852"/>
      <c r="R456" s="2852"/>
      <c r="S456" s="2852"/>
    </row>
    <row r="457" spans="1:19" ht="15.75" customHeight="1">
      <c r="A457" s="2852"/>
      <c r="B457" s="2852"/>
      <c r="C457" s="2852"/>
      <c r="D457" s="2852"/>
      <c r="E457" s="2852"/>
      <c r="F457" s="2852"/>
      <c r="G457" s="2852"/>
      <c r="H457" s="2944"/>
      <c r="I457" s="2852"/>
      <c r="J457" s="2852"/>
      <c r="K457" s="2852"/>
      <c r="L457" s="2852"/>
      <c r="M457" s="2852"/>
      <c r="N457" s="2852"/>
      <c r="O457" s="2852"/>
      <c r="P457" s="2852"/>
      <c r="Q457" s="2852"/>
      <c r="R457" s="2852"/>
      <c r="S457" s="2852"/>
    </row>
    <row r="458" spans="1:19" ht="15.75" customHeight="1">
      <c r="A458" s="2852"/>
      <c r="B458" s="2852"/>
      <c r="C458" s="2852"/>
      <c r="D458" s="2852"/>
      <c r="E458" s="2852"/>
      <c r="F458" s="2852"/>
      <c r="G458" s="2852"/>
      <c r="H458" s="2944"/>
      <c r="I458" s="2852"/>
      <c r="J458" s="2852"/>
      <c r="K458" s="2852"/>
      <c r="L458" s="2852"/>
      <c r="M458" s="2852"/>
      <c r="N458" s="2852"/>
      <c r="O458" s="2852"/>
      <c r="P458" s="2852"/>
      <c r="Q458" s="2852"/>
      <c r="R458" s="2852"/>
      <c r="S458" s="2852"/>
    </row>
    <row r="459" spans="1:19" ht="15.75" customHeight="1">
      <c r="A459" s="2852"/>
      <c r="B459" s="2852"/>
      <c r="C459" s="2852"/>
      <c r="D459" s="2852"/>
      <c r="E459" s="2852"/>
      <c r="F459" s="2852"/>
      <c r="G459" s="2852"/>
      <c r="H459" s="2944"/>
      <c r="I459" s="2852"/>
      <c r="J459" s="2852"/>
      <c r="K459" s="2852"/>
      <c r="L459" s="2852"/>
      <c r="M459" s="2852"/>
      <c r="N459" s="2852"/>
      <c r="O459" s="2852"/>
      <c r="P459" s="2852"/>
      <c r="Q459" s="2852"/>
      <c r="R459" s="2852"/>
      <c r="S459" s="2852"/>
    </row>
    <row r="460" spans="1:19" ht="15.75" customHeight="1">
      <c r="A460" s="2852"/>
      <c r="B460" s="2852"/>
      <c r="C460" s="2852"/>
      <c r="D460" s="2852"/>
      <c r="E460" s="2852"/>
      <c r="F460" s="2852"/>
      <c r="G460" s="2852"/>
      <c r="H460" s="2944"/>
      <c r="I460" s="2852"/>
      <c r="J460" s="2852"/>
      <c r="K460" s="2852"/>
      <c r="L460" s="2852"/>
      <c r="M460" s="2852"/>
      <c r="N460" s="2852"/>
      <c r="O460" s="2852"/>
      <c r="P460" s="2852"/>
      <c r="Q460" s="2852"/>
      <c r="R460" s="2852"/>
      <c r="S460" s="2852"/>
    </row>
    <row r="461" spans="1:19" ht="15.75" customHeight="1">
      <c r="A461" s="2852"/>
      <c r="B461" s="2852"/>
      <c r="C461" s="2852"/>
      <c r="D461" s="2852"/>
      <c r="E461" s="2852"/>
      <c r="F461" s="2852"/>
      <c r="G461" s="2852"/>
      <c r="H461" s="2944"/>
      <c r="I461" s="2852"/>
      <c r="J461" s="2852"/>
      <c r="K461" s="2852"/>
      <c r="L461" s="2852"/>
      <c r="M461" s="2852"/>
      <c r="N461" s="2852"/>
      <c r="O461" s="2852"/>
      <c r="P461" s="2852"/>
      <c r="Q461" s="2852"/>
      <c r="R461" s="2852"/>
      <c r="S461" s="2852"/>
    </row>
    <row r="462" spans="1:19" ht="15.75" customHeight="1">
      <c r="A462" s="2852"/>
      <c r="B462" s="2852"/>
      <c r="C462" s="2852"/>
      <c r="D462" s="2852"/>
      <c r="E462" s="2852"/>
      <c r="F462" s="2852"/>
      <c r="G462" s="2852"/>
      <c r="H462" s="2944"/>
      <c r="I462" s="2852"/>
      <c r="J462" s="2852"/>
      <c r="K462" s="2852"/>
      <c r="L462" s="2852"/>
      <c r="M462" s="2852"/>
      <c r="N462" s="2852"/>
      <c r="O462" s="2852"/>
      <c r="P462" s="2852"/>
      <c r="Q462" s="2852"/>
      <c r="R462" s="2852"/>
      <c r="S462" s="2852"/>
    </row>
    <row r="463" spans="1:19" ht="15.75" customHeight="1">
      <c r="A463" s="2852"/>
      <c r="B463" s="2852"/>
      <c r="C463" s="2852"/>
      <c r="D463" s="2852"/>
      <c r="E463" s="2852"/>
      <c r="F463" s="2852"/>
      <c r="G463" s="2852"/>
      <c r="H463" s="2944"/>
      <c r="I463" s="2852"/>
      <c r="J463" s="2852"/>
      <c r="K463" s="2852"/>
      <c r="L463" s="2852"/>
      <c r="M463" s="2852"/>
      <c r="N463" s="2852"/>
      <c r="O463" s="2852"/>
      <c r="P463" s="2852"/>
      <c r="Q463" s="2852"/>
      <c r="R463" s="2852"/>
      <c r="S463" s="2852"/>
    </row>
    <row r="464" spans="1:19" ht="15.75" customHeight="1">
      <c r="A464" s="2852"/>
      <c r="B464" s="2852"/>
      <c r="C464" s="2852"/>
      <c r="D464" s="2852"/>
      <c r="E464" s="2852"/>
      <c r="F464" s="2852"/>
      <c r="G464" s="2852"/>
      <c r="H464" s="2944"/>
      <c r="I464" s="2852"/>
      <c r="J464" s="2852"/>
      <c r="K464" s="2852"/>
      <c r="L464" s="2852"/>
      <c r="M464" s="2852"/>
      <c r="N464" s="2852"/>
      <c r="O464" s="2852"/>
      <c r="P464" s="2852"/>
      <c r="Q464" s="2852"/>
      <c r="R464" s="2852"/>
      <c r="S464" s="2852"/>
    </row>
    <row r="465" spans="1:19" ht="15.75" customHeight="1">
      <c r="A465" s="2852"/>
      <c r="B465" s="2852"/>
      <c r="C465" s="2852"/>
      <c r="D465" s="2852"/>
      <c r="E465" s="2852"/>
      <c r="F465" s="2852"/>
      <c r="G465" s="2852"/>
      <c r="H465" s="2944"/>
      <c r="I465" s="2852"/>
      <c r="J465" s="2852"/>
      <c r="K465" s="2852"/>
      <c r="L465" s="2852"/>
      <c r="M465" s="2852"/>
      <c r="N465" s="2852"/>
      <c r="O465" s="2852"/>
      <c r="P465" s="2852"/>
      <c r="Q465" s="2852"/>
      <c r="R465" s="2852"/>
      <c r="S465" s="2852"/>
    </row>
    <row r="466" spans="1:19" ht="15.75" customHeight="1">
      <c r="A466" s="2852"/>
      <c r="B466" s="2852"/>
      <c r="C466" s="2852"/>
      <c r="D466" s="2852"/>
      <c r="E466" s="2852"/>
      <c r="F466" s="2852"/>
      <c r="G466" s="2852"/>
      <c r="H466" s="2944"/>
      <c r="I466" s="2852"/>
      <c r="J466" s="2852"/>
      <c r="K466" s="2852"/>
      <c r="L466" s="2852"/>
      <c r="M466" s="2852"/>
      <c r="N466" s="2852"/>
      <c r="O466" s="2852"/>
      <c r="P466" s="2852"/>
      <c r="Q466" s="2852"/>
      <c r="R466" s="2852"/>
      <c r="S466" s="2852"/>
    </row>
    <row r="467" spans="1:19" ht="15.75" customHeight="1">
      <c r="A467" s="2852"/>
      <c r="B467" s="2852"/>
      <c r="C467" s="2852"/>
      <c r="D467" s="2852"/>
      <c r="E467" s="2852"/>
      <c r="F467" s="2852"/>
      <c r="G467" s="2852"/>
      <c r="H467" s="2944"/>
      <c r="I467" s="2852"/>
      <c r="J467" s="2852"/>
      <c r="K467" s="2852"/>
      <c r="L467" s="2852"/>
      <c r="M467" s="2852"/>
      <c r="N467" s="2852"/>
      <c r="O467" s="2852"/>
      <c r="P467" s="2852"/>
      <c r="Q467" s="2852"/>
      <c r="R467" s="2852"/>
      <c r="S467" s="2852"/>
    </row>
    <row r="468" spans="1:19" ht="15.75" customHeight="1">
      <c r="A468" s="2852"/>
      <c r="B468" s="2852"/>
      <c r="C468" s="2852"/>
      <c r="D468" s="2852"/>
      <c r="E468" s="2852"/>
      <c r="F468" s="2852"/>
      <c r="G468" s="2852"/>
      <c r="H468" s="2944"/>
      <c r="I468" s="2852"/>
      <c r="J468" s="2852"/>
      <c r="K468" s="2852"/>
      <c r="L468" s="2852"/>
      <c r="M468" s="2852"/>
      <c r="N468" s="2852"/>
      <c r="O468" s="2852"/>
      <c r="P468" s="2852"/>
      <c r="Q468" s="2852"/>
      <c r="R468" s="2852"/>
      <c r="S468" s="2852"/>
    </row>
    <row r="469" spans="1:19" ht="15.75" customHeight="1">
      <c r="A469" s="2852"/>
      <c r="B469" s="2852"/>
      <c r="C469" s="2852"/>
      <c r="D469" s="2852"/>
      <c r="E469" s="2852"/>
      <c r="F469" s="2852"/>
      <c r="G469" s="2852"/>
      <c r="H469" s="2944"/>
      <c r="I469" s="2852"/>
      <c r="J469" s="2852"/>
      <c r="K469" s="2852"/>
      <c r="L469" s="2852"/>
      <c r="M469" s="2852"/>
      <c r="N469" s="2852"/>
      <c r="O469" s="2852"/>
      <c r="P469" s="2852"/>
      <c r="Q469" s="2852"/>
      <c r="R469" s="2852"/>
      <c r="S469" s="2852"/>
    </row>
    <row r="470" spans="1:19" ht="15.75" customHeight="1">
      <c r="A470" s="2852"/>
      <c r="B470" s="2852"/>
      <c r="C470" s="2852"/>
      <c r="D470" s="2852"/>
      <c r="E470" s="2852"/>
      <c r="F470" s="2852"/>
      <c r="G470" s="2852"/>
      <c r="H470" s="2944"/>
      <c r="I470" s="2852"/>
      <c r="J470" s="2852"/>
      <c r="K470" s="2852"/>
      <c r="L470" s="2852"/>
      <c r="M470" s="2852"/>
      <c r="N470" s="2852"/>
      <c r="O470" s="2852"/>
      <c r="P470" s="2852"/>
      <c r="Q470" s="2852"/>
      <c r="R470" s="2852"/>
      <c r="S470" s="2852"/>
    </row>
    <row r="471" spans="1:19" ht="15.75" customHeight="1">
      <c r="A471" s="2852"/>
      <c r="B471" s="2852"/>
      <c r="C471" s="2852"/>
      <c r="D471" s="2852"/>
      <c r="E471" s="2852"/>
      <c r="F471" s="2852"/>
      <c r="G471" s="2852"/>
      <c r="H471" s="2944"/>
      <c r="I471" s="2852"/>
      <c r="J471" s="2852"/>
      <c r="K471" s="2852"/>
      <c r="L471" s="2852"/>
      <c r="M471" s="2852"/>
      <c r="N471" s="2852"/>
      <c r="O471" s="2852"/>
      <c r="P471" s="2852"/>
      <c r="Q471" s="2852"/>
      <c r="R471" s="2852"/>
      <c r="S471" s="2852"/>
    </row>
    <row r="472" spans="1:19" ht="15.75" customHeight="1">
      <c r="A472" s="2852"/>
      <c r="B472" s="2852"/>
      <c r="C472" s="2852"/>
      <c r="D472" s="2852"/>
      <c r="E472" s="2852"/>
      <c r="F472" s="2852"/>
      <c r="G472" s="2852"/>
      <c r="H472" s="2944"/>
      <c r="I472" s="2852"/>
      <c r="J472" s="2852"/>
      <c r="K472" s="2852"/>
      <c r="L472" s="2852"/>
      <c r="M472" s="2852"/>
      <c r="N472" s="2852"/>
      <c r="O472" s="2852"/>
      <c r="P472" s="2852"/>
      <c r="Q472" s="2852"/>
      <c r="R472" s="2852"/>
      <c r="S472" s="2852"/>
    </row>
    <row r="473" spans="1:19" ht="15.75" customHeight="1">
      <c r="A473" s="2852"/>
      <c r="B473" s="2852"/>
      <c r="C473" s="2852"/>
      <c r="D473" s="2852"/>
      <c r="E473" s="2852"/>
      <c r="F473" s="2852"/>
      <c r="G473" s="2852"/>
      <c r="H473" s="2944"/>
      <c r="I473" s="2852"/>
      <c r="J473" s="2852"/>
      <c r="K473" s="2852"/>
      <c r="L473" s="2852"/>
      <c r="M473" s="2852"/>
      <c r="N473" s="2852"/>
      <c r="O473" s="2852"/>
      <c r="P473" s="2852"/>
      <c r="Q473" s="2852"/>
      <c r="R473" s="2852"/>
      <c r="S473" s="2852"/>
    </row>
    <row r="474" spans="1:19" ht="15.75" customHeight="1">
      <c r="A474" s="2852"/>
      <c r="B474" s="2852"/>
      <c r="C474" s="2852"/>
      <c r="D474" s="2852"/>
      <c r="E474" s="2852"/>
      <c r="F474" s="2852"/>
      <c r="G474" s="2852"/>
      <c r="H474" s="2944"/>
      <c r="I474" s="2852"/>
      <c r="J474" s="2852"/>
      <c r="K474" s="2852"/>
      <c r="L474" s="2852"/>
      <c r="M474" s="2852"/>
      <c r="N474" s="2852"/>
      <c r="O474" s="2852"/>
      <c r="P474" s="2852"/>
      <c r="Q474" s="2852"/>
      <c r="R474" s="2852"/>
      <c r="S474" s="2852"/>
    </row>
    <row r="475" spans="1:19" ht="15.75" customHeight="1">
      <c r="A475" s="2852"/>
      <c r="B475" s="2852"/>
      <c r="C475" s="2852"/>
      <c r="D475" s="2852"/>
      <c r="E475" s="2852"/>
      <c r="F475" s="2852"/>
      <c r="G475" s="2852"/>
      <c r="H475" s="2944"/>
      <c r="I475" s="2852"/>
      <c r="J475" s="2852"/>
      <c r="K475" s="2852"/>
      <c r="L475" s="2852"/>
      <c r="M475" s="2852"/>
      <c r="N475" s="2852"/>
      <c r="O475" s="2852"/>
      <c r="P475" s="2852"/>
      <c r="Q475" s="2852"/>
      <c r="R475" s="2852"/>
      <c r="S475" s="2852"/>
    </row>
    <row r="476" spans="1:19" ht="15.75" customHeight="1">
      <c r="A476" s="2852"/>
      <c r="B476" s="2852"/>
      <c r="C476" s="2852"/>
      <c r="D476" s="2852"/>
      <c r="E476" s="2852"/>
      <c r="F476" s="2852"/>
      <c r="G476" s="2852"/>
      <c r="H476" s="2944"/>
      <c r="I476" s="2852"/>
      <c r="J476" s="2852"/>
      <c r="K476" s="2852"/>
      <c r="L476" s="2852"/>
      <c r="M476" s="2852"/>
      <c r="N476" s="2852"/>
      <c r="O476" s="2852"/>
      <c r="P476" s="2852"/>
      <c r="Q476" s="2852"/>
      <c r="R476" s="2852"/>
      <c r="S476" s="2852"/>
    </row>
    <row r="477" spans="1:19" ht="15.75" customHeight="1">
      <c r="A477" s="2852"/>
      <c r="B477" s="2852"/>
      <c r="C477" s="2852"/>
      <c r="D477" s="2852"/>
      <c r="E477" s="2852"/>
      <c r="F477" s="2852"/>
      <c r="G477" s="2852"/>
      <c r="H477" s="2944"/>
      <c r="I477" s="2852"/>
      <c r="J477" s="2852"/>
      <c r="K477" s="2852"/>
      <c r="L477" s="2852"/>
      <c r="M477" s="2852"/>
      <c r="N477" s="2852"/>
      <c r="O477" s="2852"/>
      <c r="P477" s="2852"/>
      <c r="Q477" s="2852"/>
      <c r="R477" s="2852"/>
      <c r="S477" s="2852"/>
    </row>
    <row r="478" spans="1:19" ht="15.75" customHeight="1">
      <c r="A478" s="2852"/>
      <c r="B478" s="2852"/>
      <c r="C478" s="2852"/>
      <c r="D478" s="2852"/>
      <c r="E478" s="2852"/>
      <c r="F478" s="2852"/>
      <c r="G478" s="2852"/>
      <c r="H478" s="2944"/>
      <c r="I478" s="2852"/>
      <c r="J478" s="2852"/>
      <c r="K478" s="2852"/>
      <c r="L478" s="2852"/>
      <c r="M478" s="2852"/>
      <c r="N478" s="2852"/>
      <c r="O478" s="2852"/>
      <c r="P478" s="2852"/>
      <c r="Q478" s="2852"/>
      <c r="R478" s="2852"/>
      <c r="S478" s="2852"/>
    </row>
    <row r="479" spans="1:19" ht="15.75" customHeight="1">
      <c r="A479" s="2852"/>
      <c r="B479" s="2852"/>
      <c r="C479" s="2852"/>
      <c r="D479" s="2852"/>
      <c r="E479" s="2852"/>
      <c r="F479" s="2852"/>
      <c r="G479" s="2852"/>
      <c r="H479" s="2944"/>
      <c r="I479" s="2852"/>
      <c r="J479" s="2852"/>
      <c r="K479" s="2852"/>
      <c r="L479" s="2852"/>
      <c r="M479" s="2852"/>
      <c r="N479" s="2852"/>
      <c r="O479" s="2852"/>
      <c r="P479" s="2852"/>
      <c r="Q479" s="2852"/>
      <c r="R479" s="2852"/>
      <c r="S479" s="2852"/>
    </row>
    <row r="480" spans="1:19" ht="15.75" customHeight="1">
      <c r="A480" s="2852"/>
      <c r="B480" s="2852"/>
      <c r="C480" s="2852"/>
      <c r="D480" s="2852"/>
      <c r="E480" s="2852"/>
      <c r="F480" s="2852"/>
      <c r="G480" s="2852"/>
      <c r="H480" s="2944"/>
      <c r="I480" s="2852"/>
      <c r="J480" s="2852"/>
      <c r="K480" s="2852"/>
      <c r="L480" s="2852"/>
      <c r="M480" s="2852"/>
      <c r="N480" s="2852"/>
      <c r="O480" s="2852"/>
      <c r="P480" s="2852"/>
      <c r="Q480" s="2852"/>
      <c r="R480" s="2852"/>
      <c r="S480" s="2852"/>
    </row>
    <row r="481" spans="1:19" ht="15.75" customHeight="1">
      <c r="A481" s="2852"/>
      <c r="B481" s="2852"/>
      <c r="C481" s="2852"/>
      <c r="D481" s="2852"/>
      <c r="E481" s="2852"/>
      <c r="F481" s="2852"/>
      <c r="G481" s="2852"/>
      <c r="H481" s="2944"/>
      <c r="I481" s="2852"/>
      <c r="J481" s="2852"/>
      <c r="K481" s="2852"/>
      <c r="L481" s="2852"/>
      <c r="M481" s="2852"/>
      <c r="N481" s="2852"/>
      <c r="O481" s="2852"/>
      <c r="P481" s="2852"/>
      <c r="Q481" s="2852"/>
      <c r="R481" s="2852"/>
      <c r="S481" s="2852"/>
    </row>
    <row r="482" spans="1:19" ht="15.75" customHeight="1">
      <c r="A482" s="2852"/>
      <c r="B482" s="2852"/>
      <c r="C482" s="2852"/>
      <c r="D482" s="2852"/>
      <c r="E482" s="2852"/>
      <c r="F482" s="2852"/>
      <c r="G482" s="2852"/>
      <c r="H482" s="2944"/>
      <c r="I482" s="2852"/>
      <c r="J482" s="2852"/>
      <c r="K482" s="2852"/>
      <c r="L482" s="2852"/>
      <c r="M482" s="2852"/>
      <c r="N482" s="2852"/>
      <c r="O482" s="2852"/>
      <c r="P482" s="2852"/>
      <c r="Q482" s="2852"/>
      <c r="R482" s="2852"/>
      <c r="S482" s="2852"/>
    </row>
    <row r="483" spans="1:19" ht="15.75" customHeight="1">
      <c r="A483" s="2852"/>
      <c r="B483" s="2852"/>
      <c r="C483" s="2852"/>
      <c r="D483" s="2852"/>
      <c r="E483" s="2852"/>
      <c r="F483" s="2852"/>
      <c r="G483" s="2852"/>
      <c r="H483" s="2944"/>
      <c r="I483" s="2852"/>
      <c r="J483" s="2852"/>
      <c r="K483" s="2852"/>
      <c r="L483" s="2852"/>
      <c r="M483" s="2852"/>
      <c r="N483" s="2852"/>
      <c r="O483" s="2852"/>
      <c r="P483" s="2852"/>
      <c r="Q483" s="2852"/>
      <c r="R483" s="2852"/>
      <c r="S483" s="2852"/>
    </row>
    <row r="484" spans="1:19" ht="15.75" customHeight="1">
      <c r="A484" s="2852"/>
      <c r="B484" s="2852"/>
      <c r="C484" s="2852"/>
      <c r="D484" s="2852"/>
      <c r="E484" s="2852"/>
      <c r="F484" s="2852"/>
      <c r="G484" s="2852"/>
      <c r="H484" s="2944"/>
      <c r="I484" s="2852"/>
      <c r="J484" s="2852"/>
      <c r="K484" s="2852"/>
      <c r="L484" s="2852"/>
      <c r="M484" s="2852"/>
      <c r="N484" s="2852"/>
      <c r="O484" s="2852"/>
      <c r="P484" s="2852"/>
      <c r="Q484" s="2852"/>
      <c r="R484" s="2852"/>
      <c r="S484" s="2852"/>
    </row>
    <row r="485" spans="1:19" ht="15.75" customHeight="1">
      <c r="A485" s="2852"/>
      <c r="B485" s="2852"/>
      <c r="C485" s="2852"/>
      <c r="D485" s="2852"/>
      <c r="E485" s="2852"/>
      <c r="F485" s="2852"/>
      <c r="G485" s="2852"/>
      <c r="H485" s="2944"/>
      <c r="I485" s="2852"/>
      <c r="J485" s="2852"/>
      <c r="K485" s="2852"/>
      <c r="L485" s="2852"/>
      <c r="M485" s="2852"/>
      <c r="N485" s="2852"/>
      <c r="O485" s="2852"/>
      <c r="P485" s="2852"/>
      <c r="Q485" s="2852"/>
      <c r="R485" s="2852"/>
      <c r="S485" s="2852"/>
    </row>
    <row r="486" spans="1:19" ht="15.75" customHeight="1">
      <c r="A486" s="2852"/>
      <c r="B486" s="2852"/>
      <c r="C486" s="2852"/>
      <c r="D486" s="2852"/>
      <c r="E486" s="2852"/>
      <c r="F486" s="2852"/>
      <c r="G486" s="2852"/>
      <c r="H486" s="2944"/>
      <c r="I486" s="2852"/>
      <c r="J486" s="2852"/>
      <c r="K486" s="2852"/>
      <c r="L486" s="2852"/>
      <c r="M486" s="2852"/>
      <c r="N486" s="2852"/>
      <c r="O486" s="2852"/>
      <c r="P486" s="2852"/>
      <c r="Q486" s="2852"/>
      <c r="R486" s="2852"/>
      <c r="S486" s="2852"/>
    </row>
    <row r="487" spans="1:19" ht="15.75" customHeight="1">
      <c r="A487" s="2852"/>
      <c r="B487" s="2852"/>
      <c r="C487" s="2852"/>
      <c r="D487" s="2852"/>
      <c r="E487" s="2852"/>
      <c r="F487" s="2852"/>
      <c r="G487" s="2852"/>
      <c r="H487" s="2944"/>
      <c r="I487" s="2852"/>
      <c r="J487" s="2852"/>
      <c r="K487" s="2852"/>
      <c r="L487" s="2852"/>
      <c r="M487" s="2852"/>
      <c r="N487" s="2852"/>
      <c r="O487" s="2852"/>
      <c r="P487" s="2852"/>
      <c r="Q487" s="2852"/>
      <c r="R487" s="2852"/>
      <c r="S487" s="2852"/>
    </row>
    <row r="488" spans="1:19" ht="15.75" customHeight="1">
      <c r="A488" s="2852"/>
      <c r="B488" s="2852"/>
      <c r="C488" s="2852"/>
      <c r="D488" s="2852"/>
      <c r="E488" s="2852"/>
      <c r="F488" s="2852"/>
      <c r="G488" s="2852"/>
      <c r="H488" s="2944"/>
      <c r="I488" s="2852"/>
      <c r="J488" s="2852"/>
      <c r="K488" s="2852"/>
      <c r="L488" s="2852"/>
      <c r="M488" s="2852"/>
      <c r="N488" s="2852"/>
      <c r="O488" s="2852"/>
      <c r="P488" s="2852"/>
      <c r="Q488" s="2852"/>
      <c r="R488" s="2852"/>
      <c r="S488" s="2852"/>
    </row>
    <row r="489" spans="1:19" ht="15.75" customHeight="1">
      <c r="A489" s="2852"/>
      <c r="B489" s="2852"/>
      <c r="C489" s="2852"/>
      <c r="D489" s="2852"/>
      <c r="E489" s="2852"/>
      <c r="F489" s="2852"/>
      <c r="G489" s="2852"/>
      <c r="H489" s="2944"/>
      <c r="I489" s="2852"/>
      <c r="J489" s="2852"/>
      <c r="K489" s="2852"/>
      <c r="L489" s="2852"/>
      <c r="M489" s="2852"/>
      <c r="N489" s="2852"/>
      <c r="O489" s="2852"/>
      <c r="P489" s="2852"/>
      <c r="Q489" s="2852"/>
      <c r="R489" s="2852"/>
      <c r="S489" s="2852"/>
    </row>
    <row r="490" spans="1:19" ht="15.75" customHeight="1">
      <c r="A490" s="2852"/>
      <c r="B490" s="2852"/>
      <c r="C490" s="2852"/>
      <c r="D490" s="2852"/>
      <c r="E490" s="2852"/>
      <c r="F490" s="2852"/>
      <c r="G490" s="2852"/>
      <c r="H490" s="2944"/>
      <c r="I490" s="2852"/>
      <c r="J490" s="2852"/>
      <c r="K490" s="2852"/>
      <c r="L490" s="2852"/>
      <c r="M490" s="2852"/>
      <c r="N490" s="2852"/>
      <c r="O490" s="2852"/>
      <c r="P490" s="2852"/>
      <c r="Q490" s="2852"/>
      <c r="R490" s="2852"/>
      <c r="S490" s="2852"/>
    </row>
    <row r="491" spans="1:19" ht="15.75" customHeight="1">
      <c r="A491" s="2852"/>
      <c r="B491" s="2852"/>
      <c r="C491" s="2852"/>
      <c r="D491" s="2852"/>
      <c r="E491" s="2852"/>
      <c r="F491" s="2852"/>
      <c r="G491" s="2852"/>
      <c r="H491" s="2944"/>
      <c r="I491" s="2852"/>
      <c r="J491" s="2852"/>
      <c r="K491" s="2852"/>
      <c r="L491" s="2852"/>
      <c r="M491" s="2852"/>
      <c r="N491" s="2852"/>
      <c r="O491" s="2852"/>
      <c r="P491" s="2852"/>
      <c r="Q491" s="2852"/>
      <c r="R491" s="2852"/>
      <c r="S491" s="2852"/>
    </row>
    <row r="492" spans="1:19" ht="15.75" customHeight="1">
      <c r="A492" s="2852"/>
      <c r="B492" s="2852"/>
      <c r="C492" s="2852"/>
      <c r="D492" s="2852"/>
      <c r="E492" s="2852"/>
      <c r="F492" s="2852"/>
      <c r="G492" s="2852"/>
      <c r="H492" s="2944"/>
      <c r="I492" s="2852"/>
      <c r="J492" s="2852"/>
      <c r="K492" s="2852"/>
      <c r="L492" s="2852"/>
      <c r="M492" s="2852"/>
      <c r="N492" s="2852"/>
      <c r="O492" s="2852"/>
      <c r="P492" s="2852"/>
      <c r="Q492" s="2852"/>
      <c r="R492" s="2852"/>
      <c r="S492" s="2852"/>
    </row>
    <row r="493" spans="1:19" ht="15.75" customHeight="1">
      <c r="A493" s="2852"/>
      <c r="B493" s="2852"/>
      <c r="C493" s="2852"/>
      <c r="D493" s="2852"/>
      <c r="E493" s="2852"/>
      <c r="F493" s="2852"/>
      <c r="G493" s="2852"/>
      <c r="H493" s="2944"/>
      <c r="I493" s="2852"/>
      <c r="J493" s="2852"/>
      <c r="K493" s="2852"/>
      <c r="L493" s="2852"/>
      <c r="M493" s="2852"/>
      <c r="N493" s="2852"/>
      <c r="O493" s="2852"/>
      <c r="P493" s="2852"/>
      <c r="Q493" s="2852"/>
      <c r="R493" s="2852"/>
      <c r="S493" s="2852"/>
    </row>
    <row r="494" spans="1:19" ht="15.75" customHeight="1">
      <c r="A494" s="2852"/>
      <c r="B494" s="2852"/>
      <c r="C494" s="2852"/>
      <c r="D494" s="2852"/>
      <c r="E494" s="2852"/>
      <c r="F494" s="2852"/>
      <c r="G494" s="2852"/>
      <c r="H494" s="2944"/>
      <c r="I494" s="2852"/>
      <c r="J494" s="2852"/>
      <c r="K494" s="2852"/>
      <c r="L494" s="2852"/>
      <c r="M494" s="2852"/>
      <c r="N494" s="2852"/>
      <c r="O494" s="2852"/>
      <c r="P494" s="2852"/>
      <c r="Q494" s="2852"/>
      <c r="R494" s="2852"/>
      <c r="S494" s="2852"/>
    </row>
    <row r="495" spans="1:19" ht="15.75" customHeight="1">
      <c r="A495" s="2852"/>
      <c r="B495" s="2852"/>
      <c r="C495" s="2852"/>
      <c r="D495" s="2852"/>
      <c r="E495" s="2852"/>
      <c r="F495" s="2852"/>
      <c r="G495" s="2852"/>
      <c r="H495" s="2944"/>
      <c r="I495" s="2852"/>
      <c r="J495" s="2852"/>
      <c r="K495" s="2852"/>
      <c r="L495" s="2852"/>
      <c r="M495" s="2852"/>
      <c r="N495" s="2852"/>
      <c r="O495" s="2852"/>
      <c r="P495" s="2852"/>
      <c r="Q495" s="2852"/>
      <c r="R495" s="2852"/>
      <c r="S495" s="2852"/>
    </row>
    <row r="496" spans="1:19" ht="15.75" customHeight="1">
      <c r="A496" s="2852"/>
      <c r="B496" s="2852"/>
      <c r="C496" s="2852"/>
      <c r="D496" s="2852"/>
      <c r="E496" s="2852"/>
      <c r="F496" s="2852"/>
      <c r="G496" s="2852"/>
      <c r="H496" s="2944"/>
      <c r="I496" s="2852"/>
      <c r="J496" s="2852"/>
      <c r="K496" s="2852"/>
      <c r="L496" s="2852"/>
      <c r="M496" s="2852"/>
      <c r="N496" s="2852"/>
      <c r="O496" s="2852"/>
      <c r="P496" s="2852"/>
      <c r="Q496" s="2852"/>
      <c r="R496" s="2852"/>
      <c r="S496" s="2852"/>
    </row>
    <row r="497" spans="1:19" ht="15.75" customHeight="1">
      <c r="A497" s="2852"/>
      <c r="B497" s="2852"/>
      <c r="C497" s="2852"/>
      <c r="D497" s="2852"/>
      <c r="E497" s="2852"/>
      <c r="F497" s="2852"/>
      <c r="G497" s="2852"/>
      <c r="H497" s="2944"/>
      <c r="I497" s="2852"/>
      <c r="J497" s="2852"/>
      <c r="K497" s="2852"/>
      <c r="L497" s="2852"/>
      <c r="M497" s="2852"/>
      <c r="N497" s="2852"/>
      <c r="O497" s="2852"/>
      <c r="P497" s="2852"/>
      <c r="Q497" s="2852"/>
      <c r="R497" s="2852"/>
      <c r="S497" s="2852"/>
    </row>
    <row r="498" spans="1:19" ht="15.75" customHeight="1">
      <c r="A498" s="2852"/>
      <c r="B498" s="2852"/>
      <c r="C498" s="2852"/>
      <c r="D498" s="2852"/>
      <c r="E498" s="2852"/>
      <c r="F498" s="2852"/>
      <c r="G498" s="2852"/>
      <c r="H498" s="2944"/>
      <c r="I498" s="2852"/>
      <c r="J498" s="2852"/>
      <c r="K498" s="2852"/>
      <c r="L498" s="2852"/>
      <c r="M498" s="2852"/>
      <c r="N498" s="2852"/>
      <c r="O498" s="2852"/>
      <c r="P498" s="2852"/>
      <c r="Q498" s="2852"/>
      <c r="R498" s="2852"/>
      <c r="S498" s="2852"/>
    </row>
    <row r="499" spans="1:19" ht="15.75" customHeight="1">
      <c r="A499" s="2852"/>
      <c r="B499" s="2852"/>
      <c r="C499" s="2852"/>
      <c r="D499" s="2852"/>
      <c r="E499" s="2852"/>
      <c r="F499" s="2852"/>
      <c r="G499" s="2852"/>
      <c r="H499" s="2944"/>
      <c r="I499" s="2852"/>
      <c r="J499" s="2852"/>
      <c r="K499" s="2852"/>
      <c r="L499" s="2852"/>
      <c r="M499" s="2852"/>
      <c r="N499" s="2852"/>
      <c r="O499" s="2852"/>
      <c r="P499" s="2852"/>
      <c r="Q499" s="2852"/>
      <c r="R499" s="2852"/>
      <c r="S499" s="2852"/>
    </row>
    <row r="500" spans="1:19" ht="15.75" customHeight="1">
      <c r="A500" s="2852"/>
      <c r="B500" s="2852"/>
      <c r="C500" s="2852"/>
      <c r="D500" s="2852"/>
      <c r="E500" s="2852"/>
      <c r="F500" s="2852"/>
      <c r="G500" s="2852"/>
      <c r="H500" s="2944"/>
      <c r="I500" s="2852"/>
      <c r="J500" s="2852"/>
      <c r="K500" s="2852"/>
      <c r="L500" s="2852"/>
      <c r="M500" s="2852"/>
      <c r="N500" s="2852"/>
      <c r="O500" s="2852"/>
      <c r="P500" s="2852"/>
      <c r="Q500" s="2852"/>
      <c r="R500" s="2852"/>
      <c r="S500" s="2852"/>
    </row>
    <row r="501" spans="1:19" ht="15.75" customHeight="1">
      <c r="A501" s="2852"/>
      <c r="B501" s="2852"/>
      <c r="C501" s="2852"/>
      <c r="D501" s="2852"/>
      <c r="E501" s="2852"/>
      <c r="F501" s="2852"/>
      <c r="G501" s="2852"/>
      <c r="H501" s="2944"/>
      <c r="I501" s="2852"/>
      <c r="J501" s="2852"/>
      <c r="K501" s="2852"/>
      <c r="L501" s="2852"/>
      <c r="M501" s="2852"/>
      <c r="N501" s="2852"/>
      <c r="O501" s="2852"/>
      <c r="P501" s="2852"/>
      <c r="Q501" s="2852"/>
      <c r="R501" s="2852"/>
      <c r="S501" s="2852"/>
    </row>
    <row r="502" spans="1:19" ht="15.75" customHeight="1">
      <c r="A502" s="2852"/>
      <c r="B502" s="2852"/>
      <c r="C502" s="2852"/>
      <c r="D502" s="2852"/>
      <c r="E502" s="2852"/>
      <c r="F502" s="2852"/>
      <c r="G502" s="2852"/>
      <c r="H502" s="2944"/>
      <c r="I502" s="2852"/>
      <c r="J502" s="2852"/>
      <c r="K502" s="2852"/>
      <c r="L502" s="2852"/>
      <c r="M502" s="2852"/>
      <c r="N502" s="2852"/>
      <c r="O502" s="2852"/>
      <c r="P502" s="2852"/>
      <c r="Q502" s="2852"/>
      <c r="R502" s="2852"/>
      <c r="S502" s="2852"/>
    </row>
    <row r="503" spans="1:19" ht="15.75" customHeight="1">
      <c r="A503" s="2852"/>
      <c r="B503" s="2852"/>
      <c r="C503" s="2852"/>
      <c r="D503" s="2852"/>
      <c r="E503" s="2852"/>
      <c r="F503" s="2852"/>
      <c r="G503" s="2852"/>
      <c r="H503" s="2944"/>
      <c r="I503" s="2852"/>
      <c r="J503" s="2852"/>
      <c r="K503" s="2852"/>
      <c r="L503" s="2852"/>
      <c r="M503" s="2852"/>
      <c r="N503" s="2852"/>
      <c r="O503" s="2852"/>
      <c r="P503" s="2852"/>
      <c r="Q503" s="2852"/>
      <c r="R503" s="2852"/>
      <c r="S503" s="2852"/>
    </row>
    <row r="504" spans="1:19" ht="15.75" customHeight="1">
      <c r="A504" s="2852"/>
      <c r="B504" s="2852"/>
      <c r="C504" s="2852"/>
      <c r="D504" s="2852"/>
      <c r="E504" s="2852"/>
      <c r="F504" s="2852"/>
      <c r="G504" s="2852"/>
      <c r="H504" s="2944"/>
      <c r="I504" s="2852"/>
      <c r="J504" s="2852"/>
      <c r="K504" s="2852"/>
      <c r="L504" s="2852"/>
      <c r="M504" s="2852"/>
      <c r="N504" s="2852"/>
      <c r="O504" s="2852"/>
      <c r="P504" s="2852"/>
      <c r="Q504" s="2852"/>
      <c r="R504" s="2852"/>
      <c r="S504" s="2852"/>
    </row>
    <row r="505" spans="1:19" ht="15.75" customHeight="1">
      <c r="A505" s="2852"/>
      <c r="B505" s="2852"/>
      <c r="C505" s="2852"/>
      <c r="D505" s="2852"/>
      <c r="E505" s="2852"/>
      <c r="F505" s="2852"/>
      <c r="G505" s="2852"/>
      <c r="H505" s="2944"/>
      <c r="I505" s="2852"/>
      <c r="J505" s="2852"/>
      <c r="K505" s="2852"/>
      <c r="L505" s="2852"/>
      <c r="M505" s="2852"/>
      <c r="N505" s="2852"/>
      <c r="O505" s="2852"/>
      <c r="P505" s="2852"/>
      <c r="Q505" s="2852"/>
      <c r="R505" s="2852"/>
      <c r="S505" s="2852"/>
    </row>
    <row r="506" spans="1:19" ht="15.75" customHeight="1">
      <c r="A506" s="2852"/>
      <c r="B506" s="2852"/>
      <c r="C506" s="2852"/>
      <c r="D506" s="2852"/>
      <c r="E506" s="2852"/>
      <c r="F506" s="2852"/>
      <c r="G506" s="2852"/>
      <c r="H506" s="2944"/>
      <c r="I506" s="2852"/>
      <c r="J506" s="2852"/>
      <c r="K506" s="2852"/>
      <c r="L506" s="2852"/>
      <c r="M506" s="2852"/>
      <c r="N506" s="2852"/>
      <c r="O506" s="2852"/>
      <c r="P506" s="2852"/>
      <c r="Q506" s="2852"/>
      <c r="R506" s="2852"/>
      <c r="S506" s="2852"/>
    </row>
    <row r="507" spans="1:19" ht="15.75" customHeight="1">
      <c r="A507" s="2852"/>
      <c r="B507" s="2852"/>
      <c r="C507" s="2852"/>
      <c r="D507" s="2852"/>
      <c r="E507" s="2852"/>
      <c r="F507" s="2852"/>
      <c r="G507" s="2852"/>
      <c r="H507" s="2944"/>
      <c r="I507" s="2852"/>
      <c r="J507" s="2852"/>
      <c r="K507" s="2852"/>
      <c r="L507" s="2852"/>
      <c r="M507" s="2852"/>
      <c r="N507" s="2852"/>
      <c r="O507" s="2852"/>
      <c r="P507" s="2852"/>
      <c r="Q507" s="2852"/>
      <c r="R507" s="2852"/>
      <c r="S507" s="2852"/>
    </row>
    <row r="508" spans="1:19" ht="15.75" customHeight="1">
      <c r="A508" s="2852"/>
      <c r="B508" s="2852"/>
      <c r="C508" s="2852"/>
      <c r="D508" s="2852"/>
      <c r="E508" s="2852"/>
      <c r="F508" s="2852"/>
      <c r="G508" s="2852"/>
      <c r="H508" s="2944"/>
      <c r="I508" s="2852"/>
      <c r="J508" s="2852"/>
      <c r="K508" s="2852"/>
      <c r="L508" s="2852"/>
      <c r="M508" s="2852"/>
      <c r="N508" s="2852"/>
      <c r="O508" s="2852"/>
      <c r="P508" s="2852"/>
      <c r="Q508" s="2852"/>
      <c r="R508" s="2852"/>
      <c r="S508" s="2852"/>
    </row>
    <row r="509" spans="1:19" ht="15.75" customHeight="1">
      <c r="A509" s="2852"/>
      <c r="B509" s="2852"/>
      <c r="C509" s="2852"/>
      <c r="D509" s="2852"/>
      <c r="E509" s="2852"/>
      <c r="F509" s="2852"/>
      <c r="G509" s="2852"/>
      <c r="H509" s="2944"/>
      <c r="I509" s="2852"/>
      <c r="J509" s="2852"/>
      <c r="K509" s="2852"/>
      <c r="L509" s="2852"/>
      <c r="M509" s="2852"/>
      <c r="N509" s="2852"/>
      <c r="O509" s="2852"/>
      <c r="P509" s="2852"/>
      <c r="Q509" s="2852"/>
      <c r="R509" s="2852"/>
      <c r="S509" s="2852"/>
    </row>
    <row r="510" spans="1:19" ht="15.75" customHeight="1">
      <c r="A510" s="2852"/>
      <c r="B510" s="2852"/>
      <c r="C510" s="2852"/>
      <c r="D510" s="2852"/>
      <c r="E510" s="2852"/>
      <c r="F510" s="2852"/>
      <c r="G510" s="2852"/>
      <c r="H510" s="2944"/>
      <c r="I510" s="2852"/>
      <c r="J510" s="2852"/>
      <c r="K510" s="2852"/>
      <c r="L510" s="2852"/>
      <c r="M510" s="2852"/>
      <c r="N510" s="2852"/>
      <c r="O510" s="2852"/>
      <c r="P510" s="2852"/>
      <c r="Q510" s="2852"/>
      <c r="R510" s="2852"/>
      <c r="S510" s="2852"/>
    </row>
    <row r="511" spans="1:19" ht="15.75" customHeight="1">
      <c r="A511" s="2852"/>
      <c r="B511" s="2852"/>
      <c r="C511" s="2852"/>
      <c r="D511" s="2852"/>
      <c r="E511" s="2852"/>
      <c r="F511" s="2852"/>
      <c r="G511" s="2852"/>
      <c r="H511" s="2944"/>
      <c r="I511" s="2852"/>
      <c r="J511" s="2852"/>
      <c r="K511" s="2852"/>
      <c r="L511" s="2852"/>
      <c r="M511" s="2852"/>
      <c r="N511" s="2852"/>
      <c r="O511" s="2852"/>
      <c r="P511" s="2852"/>
      <c r="Q511" s="2852"/>
      <c r="R511" s="2852"/>
      <c r="S511" s="2852"/>
    </row>
    <row r="512" spans="1:19" ht="15.75" customHeight="1">
      <c r="A512" s="2852"/>
      <c r="B512" s="2852"/>
      <c r="C512" s="2852"/>
      <c r="D512" s="2852"/>
      <c r="E512" s="2852"/>
      <c r="F512" s="2852"/>
      <c r="G512" s="2852"/>
      <c r="H512" s="2944"/>
      <c r="I512" s="2852"/>
      <c r="J512" s="2852"/>
      <c r="K512" s="2852"/>
      <c r="L512" s="2852"/>
      <c r="M512" s="2852"/>
      <c r="N512" s="2852"/>
      <c r="O512" s="2852"/>
      <c r="P512" s="2852"/>
      <c r="Q512" s="2852"/>
      <c r="R512" s="2852"/>
      <c r="S512" s="2852"/>
    </row>
    <row r="513" spans="1:19" ht="15.75" customHeight="1">
      <c r="A513" s="2852"/>
      <c r="B513" s="2852"/>
      <c r="C513" s="2852"/>
      <c r="D513" s="2852"/>
      <c r="E513" s="2852"/>
      <c r="F513" s="2852"/>
      <c r="G513" s="2852"/>
      <c r="H513" s="2944"/>
      <c r="I513" s="2852"/>
      <c r="J513" s="2852"/>
      <c r="K513" s="2852"/>
      <c r="L513" s="2852"/>
      <c r="M513" s="2852"/>
      <c r="N513" s="2852"/>
      <c r="O513" s="2852"/>
      <c r="P513" s="2852"/>
      <c r="Q513" s="2852"/>
      <c r="R513" s="2852"/>
      <c r="S513" s="2852"/>
    </row>
    <row r="514" spans="1:19" ht="15.75" customHeight="1">
      <c r="A514" s="2852"/>
      <c r="B514" s="2852"/>
      <c r="C514" s="2852"/>
      <c r="D514" s="2852"/>
      <c r="E514" s="2852"/>
      <c r="F514" s="2852"/>
      <c r="G514" s="2852"/>
      <c r="H514" s="2944"/>
      <c r="I514" s="2852"/>
      <c r="J514" s="2852"/>
      <c r="K514" s="2852"/>
      <c r="L514" s="2852"/>
      <c r="M514" s="2852"/>
      <c r="N514" s="2852"/>
      <c r="O514" s="2852"/>
      <c r="P514" s="2852"/>
      <c r="Q514" s="2852"/>
      <c r="R514" s="2852"/>
      <c r="S514" s="2852"/>
    </row>
    <row r="515" spans="1:19" ht="15.75" customHeight="1">
      <c r="A515" s="2852"/>
      <c r="B515" s="2852"/>
      <c r="C515" s="2852"/>
      <c r="D515" s="2852"/>
      <c r="E515" s="2852"/>
      <c r="F515" s="2852"/>
      <c r="G515" s="2852"/>
      <c r="H515" s="2944"/>
      <c r="I515" s="2852"/>
      <c r="J515" s="2852"/>
      <c r="K515" s="2852"/>
      <c r="L515" s="2852"/>
      <c r="M515" s="2852"/>
      <c r="N515" s="2852"/>
      <c r="O515" s="2852"/>
      <c r="P515" s="2852"/>
      <c r="Q515" s="2852"/>
      <c r="R515" s="2852"/>
      <c r="S515" s="2852"/>
    </row>
    <row r="516" spans="1:19" ht="15.75" customHeight="1">
      <c r="A516" s="2852"/>
      <c r="B516" s="2852"/>
      <c r="C516" s="2852"/>
      <c r="D516" s="2852"/>
      <c r="E516" s="2852"/>
      <c r="F516" s="2852"/>
      <c r="G516" s="2852"/>
      <c r="H516" s="2944"/>
      <c r="I516" s="2852"/>
      <c r="J516" s="2852"/>
      <c r="K516" s="2852"/>
      <c r="L516" s="2852"/>
      <c r="M516" s="2852"/>
      <c r="N516" s="2852"/>
      <c r="O516" s="2852"/>
      <c r="P516" s="2852"/>
      <c r="Q516" s="2852"/>
      <c r="R516" s="2852"/>
      <c r="S516" s="2852"/>
    </row>
    <row r="517" spans="1:19" ht="15.75" customHeight="1">
      <c r="A517" s="2852"/>
      <c r="B517" s="2852"/>
      <c r="C517" s="2852"/>
      <c r="D517" s="2852"/>
      <c r="E517" s="2852"/>
      <c r="F517" s="2852"/>
      <c r="G517" s="2852"/>
      <c r="H517" s="2944"/>
      <c r="I517" s="2852"/>
      <c r="J517" s="2852"/>
      <c r="K517" s="2852"/>
      <c r="L517" s="2852"/>
      <c r="M517" s="2852"/>
      <c r="N517" s="2852"/>
      <c r="O517" s="2852"/>
      <c r="P517" s="2852"/>
      <c r="Q517" s="2852"/>
      <c r="R517" s="2852"/>
      <c r="S517" s="2852"/>
    </row>
    <row r="518" spans="1:19" ht="15.75" customHeight="1">
      <c r="A518" s="2852"/>
      <c r="B518" s="2852"/>
      <c r="C518" s="2852"/>
      <c r="D518" s="2852"/>
      <c r="E518" s="2852"/>
      <c r="F518" s="2852"/>
      <c r="G518" s="2852"/>
      <c r="H518" s="2944"/>
      <c r="I518" s="2852"/>
      <c r="J518" s="2852"/>
      <c r="K518" s="2852"/>
      <c r="L518" s="2852"/>
      <c r="M518" s="2852"/>
      <c r="N518" s="2852"/>
      <c r="O518" s="2852"/>
      <c r="P518" s="2852"/>
      <c r="Q518" s="2852"/>
      <c r="R518" s="2852"/>
      <c r="S518" s="2852"/>
    </row>
    <row r="519" spans="1:19" ht="15.75" customHeight="1">
      <c r="A519" s="2852"/>
      <c r="B519" s="2852"/>
      <c r="C519" s="2852"/>
      <c r="D519" s="2852"/>
      <c r="E519" s="2852"/>
      <c r="F519" s="2852"/>
      <c r="G519" s="2852"/>
      <c r="H519" s="2944"/>
      <c r="I519" s="2852"/>
      <c r="J519" s="2852"/>
      <c r="K519" s="2852"/>
      <c r="L519" s="2852"/>
      <c r="M519" s="2852"/>
      <c r="N519" s="2852"/>
      <c r="O519" s="2852"/>
      <c r="P519" s="2852"/>
      <c r="Q519" s="2852"/>
      <c r="R519" s="2852"/>
      <c r="S519" s="2852"/>
    </row>
    <row r="520" spans="1:19" ht="15.75" customHeight="1">
      <c r="A520" s="2852"/>
      <c r="B520" s="2852"/>
      <c r="C520" s="2852"/>
      <c r="D520" s="2852"/>
      <c r="E520" s="2852"/>
      <c r="F520" s="2852"/>
      <c r="G520" s="2852"/>
      <c r="H520" s="2944"/>
      <c r="I520" s="2852"/>
      <c r="J520" s="2852"/>
      <c r="K520" s="2852"/>
      <c r="L520" s="2852"/>
      <c r="M520" s="2852"/>
      <c r="N520" s="2852"/>
      <c r="O520" s="2852"/>
      <c r="P520" s="2852"/>
      <c r="Q520" s="2852"/>
      <c r="R520" s="2852"/>
      <c r="S520" s="2852"/>
    </row>
    <row r="521" spans="1:19" ht="15.75" customHeight="1">
      <c r="A521" s="2852"/>
      <c r="B521" s="2852"/>
      <c r="C521" s="2852"/>
      <c r="D521" s="2852"/>
      <c r="E521" s="2852"/>
      <c r="F521" s="2852"/>
      <c r="G521" s="2852"/>
      <c r="H521" s="2944"/>
      <c r="I521" s="2852"/>
      <c r="J521" s="2852"/>
      <c r="K521" s="2852"/>
      <c r="L521" s="2852"/>
      <c r="M521" s="2852"/>
      <c r="N521" s="2852"/>
      <c r="O521" s="2852"/>
      <c r="P521" s="2852"/>
      <c r="Q521" s="2852"/>
      <c r="R521" s="2852"/>
      <c r="S521" s="2852"/>
    </row>
    <row r="522" spans="1:19" ht="15.75" customHeight="1">
      <c r="A522" s="2852"/>
      <c r="B522" s="2852"/>
      <c r="C522" s="2852"/>
      <c r="D522" s="2852"/>
      <c r="E522" s="2852"/>
      <c r="F522" s="2852"/>
      <c r="G522" s="2852"/>
      <c r="H522" s="2944"/>
      <c r="I522" s="2852"/>
      <c r="J522" s="2852"/>
      <c r="K522" s="2852"/>
      <c r="L522" s="2852"/>
      <c r="M522" s="2852"/>
      <c r="N522" s="2852"/>
      <c r="O522" s="2852"/>
      <c r="P522" s="2852"/>
      <c r="Q522" s="2852"/>
      <c r="R522" s="2852"/>
      <c r="S522" s="2852"/>
    </row>
    <row r="523" spans="1:19" ht="15.75" customHeight="1">
      <c r="A523" s="2852"/>
      <c r="B523" s="2852"/>
      <c r="C523" s="2852"/>
      <c r="D523" s="2852"/>
      <c r="E523" s="2852"/>
      <c r="F523" s="2852"/>
      <c r="G523" s="2852"/>
      <c r="H523" s="2944"/>
      <c r="I523" s="2852"/>
      <c r="J523" s="2852"/>
      <c r="K523" s="2852"/>
      <c r="L523" s="2852"/>
      <c r="M523" s="2852"/>
      <c r="N523" s="2852"/>
      <c r="O523" s="2852"/>
      <c r="P523" s="2852"/>
      <c r="Q523" s="2852"/>
      <c r="R523" s="2852"/>
      <c r="S523" s="2852"/>
    </row>
    <row r="524" spans="1:19" ht="15.75" customHeight="1">
      <c r="A524" s="2852"/>
      <c r="B524" s="2852"/>
      <c r="C524" s="2852"/>
      <c r="D524" s="2852"/>
      <c r="E524" s="2852"/>
      <c r="F524" s="2852"/>
      <c r="G524" s="2852"/>
      <c r="H524" s="2944"/>
      <c r="I524" s="2852"/>
      <c r="J524" s="2852"/>
      <c r="K524" s="2852"/>
      <c r="L524" s="2852"/>
      <c r="M524" s="2852"/>
      <c r="N524" s="2852"/>
      <c r="O524" s="2852"/>
      <c r="P524" s="2852"/>
      <c r="Q524" s="2852"/>
      <c r="R524" s="2852"/>
      <c r="S524" s="2852"/>
    </row>
    <row r="525" spans="1:19" ht="15.75" customHeight="1">
      <c r="A525" s="2852"/>
      <c r="B525" s="2852"/>
      <c r="C525" s="2852"/>
      <c r="D525" s="2852"/>
      <c r="E525" s="2852"/>
      <c r="F525" s="2852"/>
      <c r="G525" s="2852"/>
      <c r="H525" s="2944"/>
      <c r="I525" s="2852"/>
      <c r="J525" s="2852"/>
      <c r="K525" s="2852"/>
      <c r="L525" s="2852"/>
      <c r="M525" s="2852"/>
      <c r="N525" s="2852"/>
      <c r="O525" s="2852"/>
      <c r="P525" s="2852"/>
      <c r="Q525" s="2852"/>
      <c r="R525" s="2852"/>
      <c r="S525" s="2852"/>
    </row>
    <row r="526" spans="1:19" ht="15.75" customHeight="1">
      <c r="A526" s="2852"/>
      <c r="B526" s="2852"/>
      <c r="C526" s="2852"/>
      <c r="D526" s="2852"/>
      <c r="E526" s="2852"/>
      <c r="F526" s="2852"/>
      <c r="G526" s="2852"/>
      <c r="H526" s="2944"/>
      <c r="I526" s="2852"/>
      <c r="J526" s="2852"/>
      <c r="K526" s="2852"/>
      <c r="L526" s="2852"/>
      <c r="M526" s="2852"/>
      <c r="N526" s="2852"/>
      <c r="O526" s="2852"/>
      <c r="P526" s="2852"/>
      <c r="Q526" s="2852"/>
      <c r="R526" s="2852"/>
      <c r="S526" s="2852"/>
    </row>
    <row r="527" spans="1:19" ht="15.75" customHeight="1">
      <c r="A527" s="2852"/>
      <c r="B527" s="2852"/>
      <c r="C527" s="2852"/>
      <c r="D527" s="2852"/>
      <c r="E527" s="2852"/>
      <c r="F527" s="2852"/>
      <c r="G527" s="2852"/>
      <c r="H527" s="2944"/>
      <c r="I527" s="2852"/>
      <c r="J527" s="2852"/>
      <c r="K527" s="2852"/>
      <c r="L527" s="2852"/>
      <c r="M527" s="2852"/>
      <c r="N527" s="2852"/>
      <c r="O527" s="2852"/>
      <c r="P527" s="2852"/>
      <c r="Q527" s="2852"/>
      <c r="R527" s="2852"/>
      <c r="S527" s="2852"/>
    </row>
    <row r="528" spans="1:19" ht="15.75" customHeight="1">
      <c r="A528" s="2852"/>
      <c r="B528" s="2852"/>
      <c r="C528" s="2852"/>
      <c r="D528" s="2852"/>
      <c r="E528" s="2852"/>
      <c r="F528" s="2852"/>
      <c r="G528" s="2852"/>
      <c r="H528" s="2944"/>
      <c r="I528" s="2852"/>
      <c r="J528" s="2852"/>
      <c r="K528" s="2852"/>
      <c r="L528" s="2852"/>
      <c r="M528" s="2852"/>
      <c r="N528" s="2852"/>
      <c r="O528" s="2852"/>
      <c r="P528" s="2852"/>
      <c r="Q528" s="2852"/>
      <c r="R528" s="2852"/>
      <c r="S528" s="2852"/>
    </row>
    <row r="529" spans="1:19" ht="15.75" customHeight="1">
      <c r="A529" s="2852"/>
      <c r="B529" s="2852"/>
      <c r="C529" s="2852"/>
      <c r="D529" s="2852"/>
      <c r="E529" s="2852"/>
      <c r="F529" s="2852"/>
      <c r="G529" s="2852"/>
      <c r="H529" s="2944"/>
      <c r="I529" s="2852"/>
      <c r="J529" s="2852"/>
      <c r="K529" s="2852"/>
      <c r="L529" s="2852"/>
      <c r="M529" s="2852"/>
      <c r="N529" s="2852"/>
      <c r="O529" s="2852"/>
      <c r="P529" s="2852"/>
      <c r="Q529" s="2852"/>
      <c r="R529" s="2852"/>
      <c r="S529" s="2852"/>
    </row>
    <row r="530" spans="1:19" ht="15.75" customHeight="1">
      <c r="A530" s="2852"/>
      <c r="B530" s="2852"/>
      <c r="C530" s="2852"/>
      <c r="D530" s="2852"/>
      <c r="E530" s="2852"/>
      <c r="F530" s="2852"/>
      <c r="G530" s="2852"/>
      <c r="H530" s="2944"/>
      <c r="I530" s="2852"/>
      <c r="J530" s="2852"/>
      <c r="K530" s="2852"/>
      <c r="L530" s="2852"/>
      <c r="M530" s="2852"/>
      <c r="N530" s="2852"/>
      <c r="O530" s="2852"/>
      <c r="P530" s="2852"/>
      <c r="Q530" s="2852"/>
      <c r="R530" s="2852"/>
      <c r="S530" s="2852"/>
    </row>
    <row r="531" spans="1:19" ht="15.75" customHeight="1">
      <c r="A531" s="2852"/>
      <c r="B531" s="2852"/>
      <c r="C531" s="2852"/>
      <c r="D531" s="2852"/>
      <c r="E531" s="2852"/>
      <c r="F531" s="2852"/>
      <c r="G531" s="2852"/>
      <c r="H531" s="2944"/>
      <c r="I531" s="2852"/>
      <c r="J531" s="2852"/>
      <c r="K531" s="2852"/>
      <c r="L531" s="2852"/>
      <c r="M531" s="2852"/>
      <c r="N531" s="2852"/>
      <c r="O531" s="2852"/>
      <c r="P531" s="2852"/>
      <c r="Q531" s="2852"/>
      <c r="R531" s="2852"/>
      <c r="S531" s="2852"/>
    </row>
    <row r="532" spans="1:19" ht="15.75" customHeight="1">
      <c r="A532" s="2852"/>
      <c r="B532" s="2852"/>
      <c r="C532" s="2852"/>
      <c r="D532" s="2852"/>
      <c r="E532" s="2852"/>
      <c r="F532" s="2852"/>
      <c r="G532" s="2852"/>
      <c r="H532" s="2944"/>
      <c r="I532" s="2852"/>
      <c r="J532" s="2852"/>
      <c r="K532" s="2852"/>
      <c r="L532" s="2852"/>
      <c r="M532" s="2852"/>
      <c r="N532" s="2852"/>
      <c r="O532" s="2852"/>
      <c r="P532" s="2852"/>
      <c r="Q532" s="2852"/>
      <c r="R532" s="2852"/>
      <c r="S532" s="2852"/>
    </row>
    <row r="533" spans="1:19" ht="15.75" customHeight="1">
      <c r="A533" s="2852"/>
      <c r="B533" s="2852"/>
      <c r="C533" s="2852"/>
      <c r="D533" s="2852"/>
      <c r="E533" s="2852"/>
      <c r="F533" s="2852"/>
      <c r="G533" s="2852"/>
      <c r="H533" s="2944"/>
      <c r="I533" s="2852"/>
      <c r="J533" s="2852"/>
      <c r="K533" s="2852"/>
      <c r="L533" s="2852"/>
      <c r="M533" s="2852"/>
      <c r="N533" s="2852"/>
      <c r="O533" s="2852"/>
      <c r="P533" s="2852"/>
      <c r="Q533" s="2852"/>
      <c r="R533" s="2852"/>
      <c r="S533" s="2852"/>
    </row>
    <row r="534" spans="1:19" ht="15.75" customHeight="1">
      <c r="A534" s="2852"/>
      <c r="B534" s="2852"/>
      <c r="C534" s="2852"/>
      <c r="D534" s="2852"/>
      <c r="E534" s="2852"/>
      <c r="F534" s="2852"/>
      <c r="G534" s="2852"/>
      <c r="H534" s="2944"/>
      <c r="I534" s="2852"/>
      <c r="J534" s="2852"/>
      <c r="K534" s="2852"/>
      <c r="L534" s="2852"/>
      <c r="M534" s="2852"/>
      <c r="N534" s="2852"/>
      <c r="O534" s="2852"/>
      <c r="P534" s="2852"/>
      <c r="Q534" s="2852"/>
      <c r="R534" s="2852"/>
      <c r="S534" s="2852"/>
    </row>
    <row r="535" spans="1:19" ht="15.75" customHeight="1">
      <c r="A535" s="2852"/>
      <c r="B535" s="2852"/>
      <c r="C535" s="2852"/>
      <c r="D535" s="2852"/>
      <c r="E535" s="2852"/>
      <c r="F535" s="2852"/>
      <c r="G535" s="2852"/>
      <c r="H535" s="2944"/>
      <c r="I535" s="2852"/>
      <c r="J535" s="2852"/>
      <c r="K535" s="2852"/>
      <c r="L535" s="2852"/>
      <c r="M535" s="2852"/>
      <c r="N535" s="2852"/>
      <c r="O535" s="2852"/>
      <c r="P535" s="2852"/>
      <c r="Q535" s="2852"/>
      <c r="R535" s="2852"/>
      <c r="S535" s="2852"/>
    </row>
    <row r="536" spans="1:19" ht="15.75" customHeight="1">
      <c r="A536" s="2852"/>
      <c r="B536" s="2852"/>
      <c r="C536" s="2852"/>
      <c r="D536" s="2852"/>
      <c r="E536" s="2852"/>
      <c r="F536" s="2852"/>
      <c r="G536" s="2852"/>
      <c r="H536" s="2944"/>
      <c r="I536" s="2852"/>
      <c r="J536" s="2852"/>
      <c r="K536" s="2852"/>
      <c r="L536" s="2852"/>
      <c r="M536" s="2852"/>
      <c r="N536" s="2852"/>
      <c r="O536" s="2852"/>
      <c r="P536" s="2852"/>
      <c r="Q536" s="2852"/>
      <c r="R536" s="2852"/>
      <c r="S536" s="2852"/>
    </row>
    <row r="537" spans="1:19" ht="15.75" customHeight="1">
      <c r="A537" s="2852"/>
      <c r="B537" s="2852"/>
      <c r="C537" s="2852"/>
      <c r="D537" s="2852"/>
      <c r="E537" s="2852"/>
      <c r="F537" s="2852"/>
      <c r="G537" s="2852"/>
      <c r="H537" s="2944"/>
      <c r="I537" s="2852"/>
      <c r="J537" s="2852"/>
      <c r="K537" s="2852"/>
      <c r="L537" s="2852"/>
      <c r="M537" s="2852"/>
      <c r="N537" s="2852"/>
      <c r="O537" s="2852"/>
      <c r="P537" s="2852"/>
      <c r="Q537" s="2852"/>
      <c r="R537" s="2852"/>
      <c r="S537" s="2852"/>
    </row>
    <row r="538" spans="1:19" ht="15.75" customHeight="1">
      <c r="A538" s="2852"/>
      <c r="B538" s="2852"/>
      <c r="C538" s="2852"/>
      <c r="D538" s="2852"/>
      <c r="E538" s="2852"/>
      <c r="F538" s="2852"/>
      <c r="G538" s="2852"/>
      <c r="H538" s="2944"/>
      <c r="I538" s="2852"/>
      <c r="J538" s="2852"/>
      <c r="K538" s="2852"/>
      <c r="L538" s="2852"/>
      <c r="M538" s="2852"/>
      <c r="N538" s="2852"/>
      <c r="O538" s="2852"/>
      <c r="P538" s="2852"/>
      <c r="Q538" s="2852"/>
      <c r="R538" s="2852"/>
      <c r="S538" s="2852"/>
    </row>
    <row r="539" spans="1:19" ht="15.75" customHeight="1">
      <c r="A539" s="2852"/>
      <c r="B539" s="2852"/>
      <c r="C539" s="2852"/>
      <c r="D539" s="2852"/>
      <c r="E539" s="2852"/>
      <c r="F539" s="2852"/>
      <c r="G539" s="2852"/>
      <c r="H539" s="2944"/>
      <c r="I539" s="2852"/>
      <c r="J539" s="2852"/>
      <c r="K539" s="2852"/>
      <c r="L539" s="2852"/>
      <c r="M539" s="2852"/>
      <c r="N539" s="2852"/>
      <c r="O539" s="2852"/>
      <c r="P539" s="2852"/>
      <c r="Q539" s="2852"/>
      <c r="R539" s="2852"/>
      <c r="S539" s="2852"/>
    </row>
    <row r="540" spans="1:19" ht="15.75" customHeight="1">
      <c r="A540" s="2852"/>
      <c r="B540" s="2852"/>
      <c r="C540" s="2852"/>
      <c r="D540" s="2852"/>
      <c r="E540" s="2852"/>
      <c r="F540" s="2852"/>
      <c r="G540" s="2852"/>
      <c r="H540" s="2944"/>
      <c r="I540" s="2852"/>
      <c r="J540" s="2852"/>
      <c r="K540" s="2852"/>
      <c r="L540" s="2852"/>
      <c r="M540" s="2852"/>
      <c r="N540" s="2852"/>
      <c r="O540" s="2852"/>
      <c r="P540" s="2852"/>
      <c r="Q540" s="2852"/>
      <c r="R540" s="2852"/>
      <c r="S540" s="2852"/>
    </row>
    <row r="541" spans="1:19" ht="15.75" customHeight="1">
      <c r="A541" s="2852"/>
      <c r="B541" s="2852"/>
      <c r="C541" s="2852"/>
      <c r="D541" s="2852"/>
      <c r="E541" s="2852"/>
      <c r="F541" s="2852"/>
      <c r="G541" s="2852"/>
      <c r="H541" s="2944"/>
      <c r="I541" s="2852"/>
      <c r="J541" s="2852"/>
      <c r="K541" s="2852"/>
      <c r="L541" s="2852"/>
      <c r="M541" s="2852"/>
      <c r="N541" s="2852"/>
      <c r="O541" s="2852"/>
      <c r="P541" s="2852"/>
      <c r="Q541" s="2852"/>
      <c r="R541" s="2852"/>
      <c r="S541" s="2852"/>
    </row>
    <row r="542" spans="1:19" ht="15.75" customHeight="1">
      <c r="A542" s="2852"/>
      <c r="B542" s="2852"/>
      <c r="C542" s="2852"/>
      <c r="D542" s="2852"/>
      <c r="E542" s="2852"/>
      <c r="F542" s="2852"/>
      <c r="G542" s="2852"/>
      <c r="H542" s="2944"/>
      <c r="I542" s="2852"/>
      <c r="J542" s="2852"/>
      <c r="K542" s="2852"/>
      <c r="L542" s="2852"/>
      <c r="M542" s="2852"/>
      <c r="N542" s="2852"/>
      <c r="O542" s="2852"/>
      <c r="P542" s="2852"/>
      <c r="Q542" s="2852"/>
      <c r="R542" s="2852"/>
      <c r="S542" s="2852"/>
    </row>
    <row r="543" spans="1:19" ht="15.75" customHeight="1">
      <c r="A543" s="2852"/>
      <c r="B543" s="2852"/>
      <c r="C543" s="2852"/>
      <c r="D543" s="2852"/>
      <c r="E543" s="2852"/>
      <c r="F543" s="2852"/>
      <c r="G543" s="2852"/>
      <c r="H543" s="2944"/>
      <c r="I543" s="2852"/>
      <c r="J543" s="2852"/>
      <c r="K543" s="2852"/>
      <c r="L543" s="2852"/>
      <c r="M543" s="2852"/>
      <c r="N543" s="2852"/>
      <c r="O543" s="2852"/>
      <c r="P543" s="2852"/>
      <c r="Q543" s="2852"/>
      <c r="R543" s="2852"/>
      <c r="S543" s="2852"/>
    </row>
    <row r="544" spans="1:19" ht="15.75" customHeight="1">
      <c r="A544" s="2852"/>
      <c r="B544" s="2852"/>
      <c r="C544" s="2852"/>
      <c r="D544" s="2852"/>
      <c r="E544" s="2852"/>
      <c r="F544" s="2852"/>
      <c r="G544" s="2852"/>
      <c r="H544" s="2944"/>
      <c r="I544" s="2852"/>
      <c r="J544" s="2852"/>
      <c r="K544" s="2852"/>
      <c r="L544" s="2852"/>
      <c r="M544" s="2852"/>
      <c r="N544" s="2852"/>
      <c r="O544" s="2852"/>
      <c r="P544" s="2852"/>
      <c r="Q544" s="2852"/>
      <c r="R544" s="2852"/>
      <c r="S544" s="2852"/>
    </row>
    <row r="545" spans="1:19" ht="15.75" customHeight="1">
      <c r="A545" s="2852"/>
      <c r="B545" s="2852"/>
      <c r="C545" s="2852"/>
      <c r="D545" s="2852"/>
      <c r="E545" s="2852"/>
      <c r="F545" s="2852"/>
      <c r="G545" s="2852"/>
      <c r="H545" s="2944"/>
      <c r="I545" s="2852"/>
      <c r="J545" s="2852"/>
      <c r="K545" s="2852"/>
      <c r="L545" s="2852"/>
      <c r="M545" s="2852"/>
      <c r="N545" s="2852"/>
      <c r="O545" s="2852"/>
      <c r="P545" s="2852"/>
      <c r="Q545" s="2852"/>
      <c r="R545" s="2852"/>
      <c r="S545" s="2852"/>
    </row>
    <row r="546" spans="1:19" ht="15.75" customHeight="1">
      <c r="A546" s="2852"/>
      <c r="B546" s="2852"/>
      <c r="C546" s="2852"/>
      <c r="D546" s="2852"/>
      <c r="E546" s="2852"/>
      <c r="F546" s="2852"/>
      <c r="G546" s="2852"/>
      <c r="H546" s="2944"/>
      <c r="I546" s="2852"/>
      <c r="J546" s="2852"/>
      <c r="K546" s="2852"/>
      <c r="L546" s="2852"/>
      <c r="M546" s="2852"/>
      <c r="N546" s="2852"/>
      <c r="O546" s="2852"/>
      <c r="P546" s="2852"/>
      <c r="Q546" s="2852"/>
      <c r="R546" s="2852"/>
      <c r="S546" s="2852"/>
    </row>
    <row r="547" spans="1:19" ht="15.75" customHeight="1">
      <c r="A547" s="2852"/>
      <c r="B547" s="2852"/>
      <c r="C547" s="2852"/>
      <c r="D547" s="2852"/>
      <c r="E547" s="2852"/>
      <c r="F547" s="2852"/>
      <c r="G547" s="2852"/>
      <c r="H547" s="2944"/>
      <c r="I547" s="2852"/>
      <c r="J547" s="2852"/>
      <c r="K547" s="2852"/>
      <c r="L547" s="2852"/>
      <c r="M547" s="2852"/>
      <c r="N547" s="2852"/>
      <c r="O547" s="2852"/>
      <c r="P547" s="2852"/>
      <c r="Q547" s="2852"/>
      <c r="R547" s="2852"/>
      <c r="S547" s="2852"/>
    </row>
    <row r="548" spans="1:19" ht="15.75" customHeight="1">
      <c r="A548" s="2852"/>
      <c r="B548" s="2852"/>
      <c r="C548" s="2852"/>
      <c r="D548" s="2852"/>
      <c r="E548" s="2852"/>
      <c r="F548" s="2852"/>
      <c r="G548" s="2852"/>
      <c r="H548" s="2944"/>
      <c r="I548" s="2852"/>
      <c r="J548" s="2852"/>
      <c r="K548" s="2852"/>
      <c r="L548" s="2852"/>
      <c r="M548" s="2852"/>
      <c r="N548" s="2852"/>
      <c r="O548" s="2852"/>
      <c r="P548" s="2852"/>
      <c r="Q548" s="2852"/>
      <c r="R548" s="2852"/>
      <c r="S548" s="2852"/>
    </row>
    <row r="549" spans="1:19" ht="15.75" customHeight="1">
      <c r="A549" s="2852"/>
      <c r="B549" s="2852"/>
      <c r="C549" s="2852"/>
      <c r="D549" s="2852"/>
      <c r="E549" s="2852"/>
      <c r="F549" s="2852"/>
      <c r="G549" s="2852"/>
      <c r="H549" s="2944"/>
      <c r="I549" s="2852"/>
      <c r="J549" s="2852"/>
      <c r="K549" s="2852"/>
      <c r="L549" s="2852"/>
      <c r="M549" s="2852"/>
      <c r="N549" s="2852"/>
      <c r="O549" s="2852"/>
      <c r="P549" s="2852"/>
      <c r="Q549" s="2852"/>
      <c r="R549" s="2852"/>
      <c r="S549" s="2852"/>
    </row>
    <row r="550" spans="1:19" ht="15.75" customHeight="1">
      <c r="A550" s="2852"/>
      <c r="B550" s="2852"/>
      <c r="C550" s="2852"/>
      <c r="D550" s="2852"/>
      <c r="E550" s="2852"/>
      <c r="F550" s="2852"/>
      <c r="G550" s="2852"/>
      <c r="H550" s="2944"/>
      <c r="I550" s="2852"/>
      <c r="J550" s="2852"/>
      <c r="K550" s="2852"/>
      <c r="L550" s="2852"/>
      <c r="M550" s="2852"/>
      <c r="N550" s="2852"/>
      <c r="O550" s="2852"/>
      <c r="P550" s="2852"/>
      <c r="Q550" s="2852"/>
      <c r="R550" s="2852"/>
      <c r="S550" s="2852"/>
    </row>
    <row r="551" spans="1:19" ht="15.75" customHeight="1">
      <c r="A551" s="2852"/>
      <c r="B551" s="2852"/>
      <c r="C551" s="2852"/>
      <c r="D551" s="2852"/>
      <c r="E551" s="2852"/>
      <c r="F551" s="2852"/>
      <c r="G551" s="2852"/>
      <c r="H551" s="2944"/>
      <c r="I551" s="2852"/>
      <c r="J551" s="2852"/>
      <c r="K551" s="2852"/>
      <c r="L551" s="2852"/>
      <c r="M551" s="2852"/>
      <c r="N551" s="2852"/>
      <c r="O551" s="2852"/>
      <c r="P551" s="2852"/>
      <c r="Q551" s="2852"/>
      <c r="R551" s="2852"/>
      <c r="S551" s="2852"/>
    </row>
    <row r="552" spans="1:19" ht="15.75" customHeight="1">
      <c r="A552" s="2852"/>
      <c r="B552" s="2852"/>
      <c r="C552" s="2852"/>
      <c r="D552" s="2852"/>
      <c r="E552" s="2852"/>
      <c r="F552" s="2852"/>
      <c r="G552" s="2852"/>
      <c r="H552" s="2944"/>
      <c r="I552" s="2852"/>
      <c r="J552" s="2852"/>
      <c r="K552" s="2852"/>
      <c r="L552" s="2852"/>
      <c r="M552" s="2852"/>
      <c r="N552" s="2852"/>
      <c r="O552" s="2852"/>
      <c r="P552" s="2852"/>
      <c r="Q552" s="2852"/>
      <c r="R552" s="2852"/>
      <c r="S552" s="2852"/>
    </row>
    <row r="553" spans="1:19" ht="15.75" customHeight="1">
      <c r="A553" s="2852"/>
      <c r="B553" s="2852"/>
      <c r="C553" s="2852"/>
      <c r="D553" s="2852"/>
      <c r="E553" s="2852"/>
      <c r="F553" s="2852"/>
      <c r="G553" s="2852"/>
      <c r="H553" s="2944"/>
      <c r="I553" s="2852"/>
      <c r="J553" s="2852"/>
      <c r="K553" s="2852"/>
      <c r="L553" s="2852"/>
      <c r="M553" s="2852"/>
      <c r="N553" s="2852"/>
      <c r="O553" s="2852"/>
      <c r="P553" s="2852"/>
      <c r="Q553" s="2852"/>
      <c r="R553" s="2852"/>
      <c r="S553" s="2852"/>
    </row>
    <row r="554" spans="1:19" ht="15.75" customHeight="1">
      <c r="A554" s="2852"/>
      <c r="B554" s="2852"/>
      <c r="C554" s="2852"/>
      <c r="D554" s="2852"/>
      <c r="E554" s="2852"/>
      <c r="F554" s="2852"/>
      <c r="G554" s="2852"/>
      <c r="H554" s="2944"/>
      <c r="I554" s="2852"/>
      <c r="J554" s="2852"/>
      <c r="K554" s="2852"/>
      <c r="L554" s="2852"/>
      <c r="M554" s="2852"/>
      <c r="N554" s="2852"/>
      <c r="O554" s="2852"/>
      <c r="P554" s="2852"/>
      <c r="Q554" s="2852"/>
      <c r="R554" s="2852"/>
      <c r="S554" s="2852"/>
    </row>
    <row r="555" spans="1:19" ht="15.75" customHeight="1">
      <c r="A555" s="2852"/>
      <c r="B555" s="2852"/>
      <c r="C555" s="2852"/>
      <c r="D555" s="2852"/>
      <c r="E555" s="2852"/>
      <c r="F555" s="2852"/>
      <c r="G555" s="2852"/>
      <c r="H555" s="2944"/>
      <c r="I555" s="2852"/>
      <c r="J555" s="2852"/>
      <c r="K555" s="2852"/>
      <c r="L555" s="2852"/>
      <c r="M555" s="2852"/>
      <c r="N555" s="2852"/>
      <c r="O555" s="2852"/>
      <c r="P555" s="2852"/>
      <c r="Q555" s="2852"/>
      <c r="R555" s="2852"/>
      <c r="S555" s="2852"/>
    </row>
    <row r="556" spans="1:19" ht="15.75" customHeight="1">
      <c r="A556" s="2852"/>
      <c r="B556" s="2852"/>
      <c r="C556" s="2852"/>
      <c r="D556" s="2852"/>
      <c r="E556" s="2852"/>
      <c r="F556" s="2852"/>
      <c r="G556" s="2852"/>
      <c r="H556" s="2944"/>
      <c r="I556" s="2852"/>
      <c r="J556" s="2852"/>
      <c r="K556" s="2852"/>
      <c r="L556" s="2852"/>
      <c r="M556" s="2852"/>
      <c r="N556" s="2852"/>
      <c r="O556" s="2852"/>
      <c r="P556" s="2852"/>
      <c r="Q556" s="2852"/>
      <c r="R556" s="2852"/>
      <c r="S556" s="2852"/>
    </row>
    <row r="557" spans="1:19" ht="15.75" customHeight="1">
      <c r="A557" s="2852"/>
      <c r="B557" s="2852"/>
      <c r="C557" s="2852"/>
      <c r="D557" s="2852"/>
      <c r="E557" s="2852"/>
      <c r="F557" s="2852"/>
      <c r="G557" s="2852"/>
      <c r="H557" s="2944"/>
      <c r="I557" s="2852"/>
      <c r="J557" s="2852"/>
      <c r="K557" s="2852"/>
      <c r="L557" s="2852"/>
      <c r="M557" s="2852"/>
      <c r="N557" s="2852"/>
      <c r="O557" s="2852"/>
      <c r="P557" s="2852"/>
      <c r="Q557" s="2852"/>
      <c r="R557" s="2852"/>
      <c r="S557" s="2852"/>
    </row>
    <row r="558" spans="1:19" ht="15.75" customHeight="1">
      <c r="A558" s="2852"/>
      <c r="B558" s="2852"/>
      <c r="C558" s="2852"/>
      <c r="D558" s="2852"/>
      <c r="E558" s="2852"/>
      <c r="F558" s="2852"/>
      <c r="G558" s="2852"/>
      <c r="H558" s="2944"/>
      <c r="I558" s="2852"/>
      <c r="J558" s="2852"/>
      <c r="K558" s="2852"/>
      <c r="L558" s="2852"/>
      <c r="M558" s="2852"/>
      <c r="N558" s="2852"/>
      <c r="O558" s="2852"/>
      <c r="P558" s="2852"/>
      <c r="Q558" s="2852"/>
      <c r="R558" s="2852"/>
      <c r="S558" s="2852"/>
    </row>
    <row r="559" spans="1:19" ht="15.75" customHeight="1">
      <c r="A559" s="2852"/>
      <c r="B559" s="2852"/>
      <c r="C559" s="2852"/>
      <c r="D559" s="2852"/>
      <c r="E559" s="2852"/>
      <c r="F559" s="2852"/>
      <c r="G559" s="2852"/>
      <c r="H559" s="2944"/>
      <c r="I559" s="2852"/>
      <c r="J559" s="2852"/>
      <c r="K559" s="2852"/>
      <c r="L559" s="2852"/>
      <c r="M559" s="2852"/>
      <c r="N559" s="2852"/>
      <c r="O559" s="2852"/>
      <c r="P559" s="2852"/>
      <c r="Q559" s="2852"/>
      <c r="R559" s="2852"/>
      <c r="S559" s="2852"/>
    </row>
    <row r="560" spans="1:19" ht="15.75" customHeight="1">
      <c r="A560" s="2852"/>
      <c r="B560" s="2852"/>
      <c r="C560" s="2852"/>
      <c r="D560" s="2852"/>
      <c r="E560" s="2852"/>
      <c r="F560" s="2852"/>
      <c r="G560" s="2852"/>
      <c r="H560" s="2944"/>
      <c r="I560" s="2852"/>
      <c r="J560" s="2852"/>
      <c r="K560" s="2852"/>
      <c r="L560" s="2852"/>
      <c r="M560" s="2852"/>
      <c r="N560" s="2852"/>
      <c r="O560" s="2852"/>
      <c r="P560" s="2852"/>
      <c r="Q560" s="2852"/>
      <c r="R560" s="2852"/>
      <c r="S560" s="2852"/>
    </row>
    <row r="561" spans="1:19" ht="15.75" customHeight="1">
      <c r="A561" s="2852"/>
      <c r="B561" s="2852"/>
      <c r="C561" s="2852"/>
      <c r="D561" s="2852"/>
      <c r="E561" s="2852"/>
      <c r="F561" s="2852"/>
      <c r="G561" s="2852"/>
      <c r="H561" s="2944"/>
      <c r="I561" s="2852"/>
      <c r="J561" s="2852"/>
      <c r="K561" s="2852"/>
      <c r="L561" s="2852"/>
      <c r="M561" s="2852"/>
      <c r="N561" s="2852"/>
      <c r="O561" s="2852"/>
      <c r="P561" s="2852"/>
      <c r="Q561" s="2852"/>
      <c r="R561" s="2852"/>
      <c r="S561" s="2852"/>
    </row>
    <row r="562" spans="1:19" ht="15.75" customHeight="1">
      <c r="A562" s="2852"/>
      <c r="B562" s="2852"/>
      <c r="C562" s="2852"/>
      <c r="D562" s="2852"/>
      <c r="E562" s="2852"/>
      <c r="F562" s="2852"/>
      <c r="G562" s="2852"/>
      <c r="H562" s="2944"/>
      <c r="I562" s="2852"/>
      <c r="J562" s="2852"/>
      <c r="K562" s="2852"/>
      <c r="L562" s="2852"/>
      <c r="M562" s="2852"/>
      <c r="N562" s="2852"/>
      <c r="O562" s="2852"/>
      <c r="P562" s="2852"/>
      <c r="Q562" s="2852"/>
      <c r="R562" s="2852"/>
      <c r="S562" s="2852"/>
    </row>
    <row r="563" spans="1:19" ht="15.75" customHeight="1">
      <c r="A563" s="2852"/>
      <c r="B563" s="2852"/>
      <c r="C563" s="2852"/>
      <c r="D563" s="2852"/>
      <c r="E563" s="2852"/>
      <c r="F563" s="2852"/>
      <c r="G563" s="2852"/>
      <c r="H563" s="2944"/>
      <c r="I563" s="2852"/>
      <c r="J563" s="2852"/>
      <c r="K563" s="2852"/>
      <c r="L563" s="2852"/>
      <c r="M563" s="2852"/>
      <c r="N563" s="2852"/>
      <c r="O563" s="2852"/>
      <c r="P563" s="2852"/>
      <c r="Q563" s="2852"/>
      <c r="R563" s="2852"/>
      <c r="S563" s="2852"/>
    </row>
    <row r="564" spans="1:19" ht="15.75" customHeight="1">
      <c r="A564" s="2852"/>
      <c r="B564" s="2852"/>
      <c r="C564" s="2852"/>
      <c r="D564" s="2852"/>
      <c r="E564" s="2852"/>
      <c r="F564" s="2852"/>
      <c r="G564" s="2852"/>
      <c r="H564" s="2944"/>
      <c r="I564" s="2852"/>
      <c r="J564" s="2852"/>
      <c r="K564" s="2852"/>
      <c r="L564" s="2852"/>
      <c r="M564" s="2852"/>
      <c r="N564" s="2852"/>
      <c r="O564" s="2852"/>
      <c r="P564" s="2852"/>
      <c r="Q564" s="2852"/>
      <c r="R564" s="2852"/>
      <c r="S564" s="2852"/>
    </row>
    <row r="565" spans="1:19" ht="15.75" customHeight="1">
      <c r="A565" s="2852"/>
      <c r="B565" s="2852"/>
      <c r="C565" s="2852"/>
      <c r="D565" s="2852"/>
      <c r="E565" s="2852"/>
      <c r="F565" s="2852"/>
      <c r="G565" s="2852"/>
      <c r="H565" s="2944"/>
      <c r="I565" s="2852"/>
      <c r="J565" s="2852"/>
      <c r="K565" s="2852"/>
      <c r="L565" s="2852"/>
      <c r="M565" s="2852"/>
      <c r="N565" s="2852"/>
      <c r="O565" s="2852"/>
      <c r="P565" s="2852"/>
      <c r="Q565" s="2852"/>
      <c r="R565" s="2852"/>
      <c r="S565" s="2852"/>
    </row>
    <row r="566" spans="1:19" ht="15.75" customHeight="1">
      <c r="A566" s="2852"/>
      <c r="B566" s="2852"/>
      <c r="C566" s="2852"/>
      <c r="D566" s="2852"/>
      <c r="E566" s="2852"/>
      <c r="F566" s="2852"/>
      <c r="G566" s="2852"/>
      <c r="H566" s="2944"/>
      <c r="I566" s="2852"/>
      <c r="J566" s="2852"/>
      <c r="K566" s="2852"/>
      <c r="L566" s="2852"/>
      <c r="M566" s="2852"/>
      <c r="N566" s="2852"/>
      <c r="O566" s="2852"/>
      <c r="P566" s="2852"/>
      <c r="Q566" s="2852"/>
      <c r="R566" s="2852"/>
      <c r="S566" s="2852"/>
    </row>
    <row r="567" spans="1:19" ht="15.75" customHeight="1">
      <c r="A567" s="2852"/>
      <c r="B567" s="2852"/>
      <c r="C567" s="2852"/>
      <c r="D567" s="2852"/>
      <c r="E567" s="2852"/>
      <c r="F567" s="2852"/>
      <c r="G567" s="2852"/>
      <c r="H567" s="2944"/>
      <c r="I567" s="2852"/>
      <c r="J567" s="2852"/>
      <c r="K567" s="2852"/>
      <c r="L567" s="2852"/>
      <c r="M567" s="2852"/>
      <c r="N567" s="2852"/>
      <c r="O567" s="2852"/>
      <c r="P567" s="2852"/>
      <c r="Q567" s="2852"/>
      <c r="R567" s="2852"/>
      <c r="S567" s="2852"/>
    </row>
    <row r="568" spans="1:19" ht="15.75" customHeight="1">
      <c r="A568" s="2852"/>
      <c r="B568" s="2852"/>
      <c r="C568" s="2852"/>
      <c r="D568" s="2852"/>
      <c r="E568" s="2852"/>
      <c r="F568" s="2852"/>
      <c r="G568" s="2852"/>
      <c r="H568" s="2944"/>
      <c r="I568" s="2852"/>
      <c r="J568" s="2852"/>
      <c r="K568" s="2852"/>
      <c r="L568" s="2852"/>
      <c r="M568" s="2852"/>
      <c r="N568" s="2852"/>
      <c r="O568" s="2852"/>
      <c r="P568" s="2852"/>
      <c r="Q568" s="2852"/>
      <c r="R568" s="2852"/>
      <c r="S568" s="2852"/>
    </row>
    <row r="569" spans="1:19" ht="15.75" customHeight="1">
      <c r="A569" s="2852"/>
      <c r="B569" s="2852"/>
      <c r="C569" s="2852"/>
      <c r="D569" s="2852"/>
      <c r="E569" s="2852"/>
      <c r="F569" s="2852"/>
      <c r="G569" s="2852"/>
      <c r="H569" s="2944"/>
      <c r="I569" s="2852"/>
      <c r="J569" s="2852"/>
      <c r="K569" s="2852"/>
      <c r="L569" s="2852"/>
      <c r="M569" s="2852"/>
      <c r="N569" s="2852"/>
      <c r="O569" s="2852"/>
      <c r="P569" s="2852"/>
      <c r="Q569" s="2852"/>
      <c r="R569" s="2852"/>
      <c r="S569" s="2852"/>
    </row>
    <row r="570" spans="1:19" ht="15.75" customHeight="1">
      <c r="A570" s="2852"/>
      <c r="B570" s="2852"/>
      <c r="C570" s="2852"/>
      <c r="D570" s="2852"/>
      <c r="E570" s="2852"/>
      <c r="F570" s="2852"/>
      <c r="G570" s="2852"/>
      <c r="H570" s="2944"/>
      <c r="I570" s="2852"/>
      <c r="J570" s="2852"/>
      <c r="K570" s="2852"/>
      <c r="L570" s="2852"/>
      <c r="M570" s="2852"/>
      <c r="N570" s="2852"/>
      <c r="O570" s="2852"/>
      <c r="P570" s="2852"/>
      <c r="Q570" s="2852"/>
      <c r="R570" s="2852"/>
      <c r="S570" s="2852"/>
    </row>
    <row r="571" spans="1:19" ht="15.75" customHeight="1">
      <c r="A571" s="2852"/>
      <c r="B571" s="2852"/>
      <c r="C571" s="2852"/>
      <c r="D571" s="2852"/>
      <c r="E571" s="2852"/>
      <c r="F571" s="2852"/>
      <c r="G571" s="2852"/>
      <c r="H571" s="2944"/>
      <c r="I571" s="2852"/>
      <c r="J571" s="2852"/>
      <c r="K571" s="2852"/>
      <c r="L571" s="2852"/>
      <c r="M571" s="2852"/>
      <c r="N571" s="2852"/>
      <c r="O571" s="2852"/>
      <c r="P571" s="2852"/>
      <c r="Q571" s="2852"/>
      <c r="R571" s="2852"/>
      <c r="S571" s="2852"/>
    </row>
    <row r="572" spans="1:19" ht="15.75" customHeight="1">
      <c r="A572" s="2852"/>
      <c r="B572" s="2852"/>
      <c r="C572" s="2852"/>
      <c r="D572" s="2852"/>
      <c r="E572" s="2852"/>
      <c r="F572" s="2852"/>
      <c r="G572" s="2852"/>
      <c r="H572" s="2944"/>
      <c r="I572" s="2852"/>
      <c r="J572" s="2852"/>
      <c r="K572" s="2852"/>
      <c r="L572" s="2852"/>
      <c r="M572" s="2852"/>
      <c r="N572" s="2852"/>
      <c r="O572" s="2852"/>
      <c r="P572" s="2852"/>
      <c r="Q572" s="2852"/>
      <c r="R572" s="2852"/>
      <c r="S572" s="2852"/>
    </row>
    <row r="573" spans="1:19" ht="15.75" customHeight="1">
      <c r="A573" s="2852"/>
      <c r="B573" s="2852"/>
      <c r="C573" s="2852"/>
      <c r="D573" s="2852"/>
      <c r="E573" s="2852"/>
      <c r="F573" s="2852"/>
      <c r="G573" s="2852"/>
      <c r="H573" s="2944"/>
      <c r="I573" s="2852"/>
      <c r="J573" s="2852"/>
      <c r="K573" s="2852"/>
      <c r="L573" s="2852"/>
      <c r="M573" s="2852"/>
      <c r="N573" s="2852"/>
      <c r="O573" s="2852"/>
      <c r="P573" s="2852"/>
      <c r="Q573" s="2852"/>
      <c r="R573" s="2852"/>
      <c r="S573" s="2852"/>
    </row>
    <row r="574" spans="1:19" ht="15.75" customHeight="1">
      <c r="A574" s="2852"/>
      <c r="B574" s="2852"/>
      <c r="C574" s="2852"/>
      <c r="D574" s="2852"/>
      <c r="E574" s="2852"/>
      <c r="F574" s="2852"/>
      <c r="G574" s="2852"/>
      <c r="H574" s="2944"/>
      <c r="I574" s="2852"/>
      <c r="J574" s="2852"/>
      <c r="K574" s="2852"/>
      <c r="L574" s="2852"/>
      <c r="M574" s="2852"/>
      <c r="N574" s="2852"/>
      <c r="O574" s="2852"/>
      <c r="P574" s="2852"/>
      <c r="Q574" s="2852"/>
      <c r="R574" s="2852"/>
      <c r="S574" s="2852"/>
    </row>
    <row r="575" spans="1:19" ht="15.75" customHeight="1">
      <c r="A575" s="2852"/>
      <c r="B575" s="2852"/>
      <c r="C575" s="2852"/>
      <c r="D575" s="2852"/>
      <c r="E575" s="2852"/>
      <c r="F575" s="2852"/>
      <c r="G575" s="2852"/>
      <c r="H575" s="2944"/>
      <c r="I575" s="2852"/>
      <c r="J575" s="2852"/>
      <c r="K575" s="2852"/>
      <c r="L575" s="2852"/>
      <c r="M575" s="2852"/>
      <c r="N575" s="2852"/>
      <c r="O575" s="2852"/>
      <c r="P575" s="2852"/>
      <c r="Q575" s="2852"/>
      <c r="R575" s="2852"/>
      <c r="S575" s="2852"/>
    </row>
    <row r="576" spans="1:19" ht="15.75" customHeight="1">
      <c r="A576" s="2852"/>
      <c r="B576" s="2852"/>
      <c r="C576" s="2852"/>
      <c r="D576" s="2852"/>
      <c r="E576" s="2852"/>
      <c r="F576" s="2852"/>
      <c r="G576" s="2852"/>
      <c r="H576" s="2944"/>
      <c r="I576" s="2852"/>
      <c r="J576" s="2852"/>
      <c r="K576" s="2852"/>
      <c r="L576" s="2852"/>
      <c r="M576" s="2852"/>
      <c r="N576" s="2852"/>
      <c r="O576" s="2852"/>
      <c r="P576" s="2852"/>
      <c r="Q576" s="2852"/>
      <c r="R576" s="2852"/>
      <c r="S576" s="2852"/>
    </row>
    <row r="577" spans="1:19" ht="15.75" customHeight="1">
      <c r="A577" s="2852"/>
      <c r="B577" s="2852"/>
      <c r="C577" s="2852"/>
      <c r="D577" s="2852"/>
      <c r="E577" s="2852"/>
      <c r="F577" s="2852"/>
      <c r="G577" s="2852"/>
      <c r="H577" s="2944"/>
      <c r="I577" s="2852"/>
      <c r="J577" s="2852"/>
      <c r="K577" s="2852"/>
      <c r="L577" s="2852"/>
      <c r="M577" s="2852"/>
      <c r="N577" s="2852"/>
      <c r="O577" s="2852"/>
      <c r="P577" s="2852"/>
      <c r="Q577" s="2852"/>
      <c r="R577" s="2852"/>
      <c r="S577" s="2852"/>
    </row>
    <row r="578" spans="1:19" ht="15.75" customHeight="1">
      <c r="A578" s="2852"/>
      <c r="B578" s="2852"/>
      <c r="C578" s="2852"/>
      <c r="D578" s="2852"/>
      <c r="E578" s="2852"/>
      <c r="F578" s="2852"/>
      <c r="G578" s="2852"/>
      <c r="H578" s="2944"/>
      <c r="I578" s="2852"/>
      <c r="J578" s="2852"/>
      <c r="K578" s="2852"/>
      <c r="L578" s="2852"/>
      <c r="M578" s="2852"/>
      <c r="N578" s="2852"/>
      <c r="O578" s="2852"/>
      <c r="P578" s="2852"/>
      <c r="Q578" s="2852"/>
      <c r="R578" s="2852"/>
      <c r="S578" s="2852"/>
    </row>
    <row r="579" spans="1:19" ht="15.75" customHeight="1">
      <c r="A579" s="2852"/>
      <c r="B579" s="2852"/>
      <c r="C579" s="2852"/>
      <c r="D579" s="2852"/>
      <c r="E579" s="2852"/>
      <c r="F579" s="2852"/>
      <c r="G579" s="2852"/>
      <c r="H579" s="2944"/>
      <c r="I579" s="2852"/>
      <c r="J579" s="2852"/>
      <c r="K579" s="2852"/>
      <c r="L579" s="2852"/>
      <c r="M579" s="2852"/>
      <c r="N579" s="2852"/>
      <c r="O579" s="2852"/>
      <c r="P579" s="2852"/>
      <c r="Q579" s="2852"/>
      <c r="R579" s="2852"/>
      <c r="S579" s="2852"/>
    </row>
    <row r="580" spans="1:19" ht="15.75" customHeight="1">
      <c r="A580" s="2852"/>
      <c r="B580" s="2852"/>
      <c r="C580" s="2852"/>
      <c r="D580" s="2852"/>
      <c r="E580" s="2852"/>
      <c r="F580" s="2852"/>
      <c r="G580" s="2852"/>
      <c r="H580" s="2944"/>
      <c r="I580" s="2852"/>
      <c r="J580" s="2852"/>
      <c r="K580" s="2852"/>
      <c r="L580" s="2852"/>
      <c r="M580" s="2852"/>
      <c r="N580" s="2852"/>
      <c r="O580" s="2852"/>
      <c r="P580" s="2852"/>
      <c r="Q580" s="2852"/>
      <c r="R580" s="2852"/>
      <c r="S580" s="2852"/>
    </row>
    <row r="581" spans="1:19" ht="15.75" customHeight="1">
      <c r="A581" s="2852"/>
      <c r="B581" s="2852"/>
      <c r="C581" s="2852"/>
      <c r="D581" s="2852"/>
      <c r="E581" s="2852"/>
      <c r="F581" s="2852"/>
      <c r="G581" s="2852"/>
      <c r="H581" s="2944"/>
      <c r="I581" s="2852"/>
      <c r="J581" s="2852"/>
      <c r="K581" s="2852"/>
      <c r="L581" s="2852"/>
      <c r="M581" s="2852"/>
      <c r="N581" s="2852"/>
      <c r="O581" s="2852"/>
      <c r="P581" s="2852"/>
      <c r="Q581" s="2852"/>
      <c r="R581" s="2852"/>
      <c r="S581" s="2852"/>
    </row>
    <row r="582" spans="1:19" ht="15.75" customHeight="1">
      <c r="A582" s="2852"/>
      <c r="B582" s="2852"/>
      <c r="C582" s="2852"/>
      <c r="D582" s="2852"/>
      <c r="E582" s="2852"/>
      <c r="F582" s="2852"/>
      <c r="G582" s="2852"/>
      <c r="H582" s="2944"/>
      <c r="I582" s="2852"/>
      <c r="J582" s="2852"/>
      <c r="K582" s="2852"/>
      <c r="L582" s="2852"/>
      <c r="M582" s="2852"/>
      <c r="N582" s="2852"/>
      <c r="O582" s="2852"/>
      <c r="P582" s="2852"/>
      <c r="Q582" s="2852"/>
      <c r="R582" s="2852"/>
      <c r="S582" s="2852"/>
    </row>
    <row r="583" spans="1:19" ht="15.75" customHeight="1">
      <c r="A583" s="2852"/>
      <c r="B583" s="2852"/>
      <c r="C583" s="2852"/>
      <c r="D583" s="2852"/>
      <c r="E583" s="2852"/>
      <c r="F583" s="2852"/>
      <c r="G583" s="2852"/>
      <c r="H583" s="2944"/>
      <c r="I583" s="2852"/>
      <c r="J583" s="2852"/>
      <c r="K583" s="2852"/>
      <c r="L583" s="2852"/>
      <c r="M583" s="2852"/>
      <c r="N583" s="2852"/>
      <c r="O583" s="2852"/>
      <c r="P583" s="2852"/>
      <c r="Q583" s="2852"/>
      <c r="R583" s="2852"/>
      <c r="S583" s="2852"/>
    </row>
    <row r="584" spans="1:19" ht="15.75" customHeight="1">
      <c r="A584" s="2852"/>
      <c r="B584" s="2852"/>
      <c r="C584" s="2852"/>
      <c r="D584" s="2852"/>
      <c r="E584" s="2852"/>
      <c r="F584" s="2852"/>
      <c r="G584" s="2852"/>
      <c r="H584" s="2944"/>
      <c r="I584" s="2852"/>
      <c r="J584" s="2852"/>
      <c r="K584" s="2852"/>
      <c r="L584" s="2852"/>
      <c r="M584" s="2852"/>
      <c r="N584" s="2852"/>
      <c r="O584" s="2852"/>
      <c r="P584" s="2852"/>
      <c r="Q584" s="2852"/>
      <c r="R584" s="2852"/>
      <c r="S584" s="2852"/>
    </row>
    <row r="585" spans="1:19" ht="15.75" customHeight="1">
      <c r="A585" s="2852"/>
      <c r="B585" s="2852"/>
      <c r="C585" s="2852"/>
      <c r="D585" s="2852"/>
      <c r="E585" s="2852"/>
      <c r="F585" s="2852"/>
      <c r="G585" s="2852"/>
      <c r="H585" s="2944"/>
      <c r="I585" s="2852"/>
      <c r="J585" s="2852"/>
      <c r="K585" s="2852"/>
      <c r="L585" s="2852"/>
      <c r="M585" s="2852"/>
      <c r="N585" s="2852"/>
      <c r="O585" s="2852"/>
      <c r="P585" s="2852"/>
      <c r="Q585" s="2852"/>
      <c r="R585" s="2852"/>
      <c r="S585" s="2852"/>
    </row>
    <row r="586" spans="1:19" ht="15.75" customHeight="1">
      <c r="A586" s="2852"/>
      <c r="B586" s="2852"/>
      <c r="C586" s="2852"/>
      <c r="D586" s="2852"/>
      <c r="E586" s="2852"/>
      <c r="F586" s="2852"/>
      <c r="G586" s="2852"/>
      <c r="H586" s="2944"/>
      <c r="I586" s="2852"/>
      <c r="J586" s="2852"/>
      <c r="K586" s="2852"/>
      <c r="L586" s="2852"/>
      <c r="M586" s="2852"/>
      <c r="N586" s="2852"/>
      <c r="O586" s="2852"/>
      <c r="P586" s="2852"/>
      <c r="Q586" s="2852"/>
      <c r="R586" s="2852"/>
      <c r="S586" s="2852"/>
    </row>
    <row r="587" spans="1:19" ht="15.75" customHeight="1">
      <c r="A587" s="2852"/>
      <c r="B587" s="2852"/>
      <c r="C587" s="2852"/>
      <c r="D587" s="2852"/>
      <c r="E587" s="2852"/>
      <c r="F587" s="2852"/>
      <c r="G587" s="2852"/>
      <c r="H587" s="2944"/>
      <c r="I587" s="2852"/>
      <c r="J587" s="2852"/>
      <c r="K587" s="2852"/>
      <c r="L587" s="2852"/>
      <c r="M587" s="2852"/>
      <c r="N587" s="2852"/>
      <c r="O587" s="2852"/>
      <c r="P587" s="2852"/>
      <c r="Q587" s="2852"/>
      <c r="R587" s="2852"/>
      <c r="S587" s="2852"/>
    </row>
    <row r="588" spans="1:19" ht="15.75" customHeight="1">
      <c r="A588" s="2852"/>
      <c r="B588" s="2852"/>
      <c r="C588" s="2852"/>
      <c r="D588" s="2852"/>
      <c r="E588" s="2852"/>
      <c r="F588" s="2852"/>
      <c r="G588" s="2852"/>
      <c r="H588" s="2944"/>
      <c r="I588" s="2852"/>
      <c r="J588" s="2852"/>
      <c r="K588" s="2852"/>
      <c r="L588" s="2852"/>
      <c r="M588" s="2852"/>
      <c r="N588" s="2852"/>
      <c r="O588" s="2852"/>
      <c r="P588" s="2852"/>
      <c r="Q588" s="2852"/>
      <c r="R588" s="2852"/>
      <c r="S588" s="2852"/>
    </row>
    <row r="589" spans="1:19" ht="15.75" customHeight="1">
      <c r="A589" s="2852"/>
      <c r="B589" s="2852"/>
      <c r="C589" s="2852"/>
      <c r="D589" s="2852"/>
      <c r="E589" s="2852"/>
      <c r="F589" s="2852"/>
      <c r="G589" s="2852"/>
      <c r="H589" s="2944"/>
      <c r="I589" s="2852"/>
      <c r="J589" s="2852"/>
      <c r="K589" s="2852"/>
      <c r="L589" s="2852"/>
      <c r="M589" s="2852"/>
      <c r="N589" s="2852"/>
      <c r="O589" s="2852"/>
      <c r="P589" s="2852"/>
      <c r="Q589" s="2852"/>
      <c r="R589" s="2852"/>
      <c r="S589" s="2852"/>
    </row>
    <row r="590" spans="1:19" ht="15.75" customHeight="1">
      <c r="A590" s="2852"/>
      <c r="B590" s="2852"/>
      <c r="C590" s="2852"/>
      <c r="D590" s="2852"/>
      <c r="E590" s="2852"/>
      <c r="F590" s="2852"/>
      <c r="G590" s="2852"/>
      <c r="H590" s="2944"/>
      <c r="I590" s="2852"/>
      <c r="J590" s="2852"/>
      <c r="K590" s="2852"/>
      <c r="L590" s="2852"/>
      <c r="M590" s="2852"/>
      <c r="N590" s="2852"/>
      <c r="O590" s="2852"/>
      <c r="P590" s="2852"/>
      <c r="Q590" s="2852"/>
      <c r="R590" s="2852"/>
      <c r="S590" s="2852"/>
    </row>
    <row r="591" spans="1:19" ht="15.75" customHeight="1">
      <c r="A591" s="2852"/>
      <c r="B591" s="2852"/>
      <c r="C591" s="2852"/>
      <c r="D591" s="2852"/>
      <c r="E591" s="2852"/>
      <c r="F591" s="2852"/>
      <c r="G591" s="2852"/>
      <c r="H591" s="2944"/>
      <c r="I591" s="2852"/>
      <c r="J591" s="2852"/>
      <c r="K591" s="2852"/>
      <c r="L591" s="2852"/>
      <c r="M591" s="2852"/>
      <c r="N591" s="2852"/>
      <c r="O591" s="2852"/>
      <c r="P591" s="2852"/>
      <c r="Q591" s="2852"/>
      <c r="R591" s="2852"/>
      <c r="S591" s="2852"/>
    </row>
    <row r="592" spans="1:19" ht="15.75" customHeight="1">
      <c r="A592" s="2852"/>
      <c r="B592" s="2852"/>
      <c r="C592" s="2852"/>
      <c r="D592" s="2852"/>
      <c r="E592" s="2852"/>
      <c r="F592" s="2852"/>
      <c r="G592" s="2852"/>
      <c r="H592" s="2944"/>
      <c r="I592" s="2852"/>
      <c r="J592" s="2852"/>
      <c r="K592" s="2852"/>
      <c r="L592" s="2852"/>
      <c r="M592" s="2852"/>
      <c r="N592" s="2852"/>
      <c r="O592" s="2852"/>
      <c r="P592" s="2852"/>
      <c r="Q592" s="2852"/>
      <c r="R592" s="2852"/>
      <c r="S592" s="2852"/>
    </row>
    <row r="593" spans="1:19" ht="15.75" customHeight="1">
      <c r="A593" s="2852"/>
      <c r="B593" s="2852"/>
      <c r="C593" s="2852"/>
      <c r="D593" s="2852"/>
      <c r="E593" s="2852"/>
      <c r="F593" s="2852"/>
      <c r="G593" s="2852"/>
      <c r="H593" s="2944"/>
      <c r="I593" s="2852"/>
      <c r="J593" s="2852"/>
      <c r="K593" s="2852"/>
      <c r="L593" s="2852"/>
      <c r="M593" s="2852"/>
      <c r="N593" s="2852"/>
      <c r="O593" s="2852"/>
      <c r="P593" s="2852"/>
      <c r="Q593" s="2852"/>
      <c r="R593" s="2852"/>
      <c r="S593" s="2852"/>
    </row>
    <row r="594" spans="1:19" ht="15.75" customHeight="1">
      <c r="A594" s="2852"/>
      <c r="B594" s="2852"/>
      <c r="C594" s="2852"/>
      <c r="D594" s="2852"/>
      <c r="E594" s="2852"/>
      <c r="F594" s="2852"/>
      <c r="G594" s="2852"/>
      <c r="H594" s="2944"/>
      <c r="I594" s="2852"/>
      <c r="J594" s="2852"/>
      <c r="K594" s="2852"/>
      <c r="L594" s="2852"/>
      <c r="M594" s="2852"/>
      <c r="N594" s="2852"/>
      <c r="O594" s="2852"/>
      <c r="P594" s="2852"/>
      <c r="Q594" s="2852"/>
      <c r="R594" s="2852"/>
      <c r="S594" s="2852"/>
    </row>
    <row r="595" spans="1:19" ht="15.75" customHeight="1">
      <c r="A595" s="2852"/>
      <c r="B595" s="2852"/>
      <c r="C595" s="2852"/>
      <c r="D595" s="2852"/>
      <c r="E595" s="2852"/>
      <c r="F595" s="2852"/>
      <c r="G595" s="2852"/>
      <c r="H595" s="2944"/>
      <c r="I595" s="2852"/>
      <c r="J595" s="2852"/>
      <c r="K595" s="2852"/>
      <c r="L595" s="2852"/>
      <c r="M595" s="2852"/>
      <c r="N595" s="2852"/>
      <c r="O595" s="2852"/>
      <c r="P595" s="2852"/>
      <c r="Q595" s="2852"/>
      <c r="R595" s="2852"/>
      <c r="S595" s="2852"/>
    </row>
    <row r="596" spans="1:19" ht="15.75" customHeight="1">
      <c r="A596" s="2852"/>
      <c r="B596" s="2852"/>
      <c r="C596" s="2852"/>
      <c r="D596" s="2852"/>
      <c r="E596" s="2852"/>
      <c r="F596" s="2852"/>
      <c r="G596" s="2852"/>
      <c r="H596" s="2944"/>
      <c r="I596" s="2852"/>
      <c r="J596" s="2852"/>
      <c r="K596" s="2852"/>
      <c r="L596" s="2852"/>
      <c r="M596" s="2852"/>
      <c r="N596" s="2852"/>
      <c r="O596" s="2852"/>
      <c r="P596" s="2852"/>
      <c r="Q596" s="2852"/>
      <c r="R596" s="2852"/>
      <c r="S596" s="2852"/>
    </row>
    <row r="597" spans="1:19" ht="15.75" customHeight="1">
      <c r="A597" s="2852"/>
      <c r="B597" s="2852"/>
      <c r="C597" s="2852"/>
      <c r="D597" s="2852"/>
      <c r="E597" s="2852"/>
      <c r="F597" s="2852"/>
      <c r="G597" s="2852"/>
      <c r="H597" s="2944"/>
      <c r="I597" s="2852"/>
      <c r="J597" s="2852"/>
      <c r="K597" s="2852"/>
      <c r="L597" s="2852"/>
      <c r="M597" s="2852"/>
      <c r="N597" s="2852"/>
      <c r="O597" s="2852"/>
      <c r="P597" s="2852"/>
      <c r="Q597" s="2852"/>
      <c r="R597" s="2852"/>
      <c r="S597" s="2852"/>
    </row>
    <row r="598" spans="1:19" ht="15.75" customHeight="1">
      <c r="A598" s="2852"/>
      <c r="B598" s="2852"/>
      <c r="C598" s="2852"/>
      <c r="D598" s="2852"/>
      <c r="E598" s="2852"/>
      <c r="F598" s="2852"/>
      <c r="G598" s="2852"/>
      <c r="H598" s="2944"/>
      <c r="I598" s="2852"/>
      <c r="J598" s="2852"/>
      <c r="K598" s="2852"/>
      <c r="L598" s="2852"/>
      <c r="M598" s="2852"/>
      <c r="N598" s="2852"/>
      <c r="O598" s="2852"/>
      <c r="P598" s="2852"/>
      <c r="Q598" s="2852"/>
      <c r="R598" s="2852"/>
      <c r="S598" s="2852"/>
    </row>
    <row r="599" spans="1:19" ht="15.75" customHeight="1">
      <c r="A599" s="2852"/>
      <c r="B599" s="2852"/>
      <c r="C599" s="2852"/>
      <c r="D599" s="2852"/>
      <c r="E599" s="2852"/>
      <c r="F599" s="2852"/>
      <c r="G599" s="2852"/>
      <c r="H599" s="2944"/>
      <c r="I599" s="2852"/>
      <c r="J599" s="2852"/>
      <c r="K599" s="2852"/>
      <c r="L599" s="2852"/>
      <c r="M599" s="2852"/>
      <c r="N599" s="2852"/>
      <c r="O599" s="2852"/>
      <c r="P599" s="2852"/>
      <c r="Q599" s="2852"/>
      <c r="R599" s="2852"/>
      <c r="S599" s="2852"/>
    </row>
    <row r="600" spans="1:19" ht="15.75" customHeight="1">
      <c r="A600" s="2852"/>
      <c r="B600" s="2852"/>
      <c r="C600" s="2852"/>
      <c r="D600" s="2852"/>
      <c r="E600" s="2852"/>
      <c r="F600" s="2852"/>
      <c r="G600" s="2852"/>
      <c r="H600" s="2944"/>
      <c r="I600" s="2852"/>
      <c r="J600" s="2852"/>
      <c r="K600" s="2852"/>
      <c r="L600" s="2852"/>
      <c r="M600" s="2852"/>
      <c r="N600" s="2852"/>
      <c r="O600" s="2852"/>
      <c r="P600" s="2852"/>
      <c r="Q600" s="2852"/>
      <c r="R600" s="2852"/>
      <c r="S600" s="2852"/>
    </row>
    <row r="601" spans="1:19" ht="15.75" customHeight="1">
      <c r="A601" s="2852"/>
      <c r="B601" s="2852"/>
      <c r="C601" s="2852"/>
      <c r="D601" s="2852"/>
      <c r="E601" s="2852"/>
      <c r="F601" s="2852"/>
      <c r="G601" s="2852"/>
      <c r="H601" s="2944"/>
      <c r="I601" s="2852"/>
      <c r="J601" s="2852"/>
      <c r="K601" s="2852"/>
      <c r="L601" s="2852"/>
      <c r="M601" s="2852"/>
      <c r="N601" s="2852"/>
      <c r="O601" s="2852"/>
      <c r="P601" s="2852"/>
      <c r="Q601" s="2852"/>
      <c r="R601" s="2852"/>
      <c r="S601" s="2852"/>
    </row>
    <row r="602" spans="1:19" ht="15.75" customHeight="1">
      <c r="A602" s="2852"/>
      <c r="B602" s="2852"/>
      <c r="C602" s="2852"/>
      <c r="D602" s="2852"/>
      <c r="E602" s="2852"/>
      <c r="F602" s="2852"/>
      <c r="G602" s="2852"/>
      <c r="H602" s="2944"/>
      <c r="I602" s="2852"/>
      <c r="J602" s="2852"/>
      <c r="K602" s="2852"/>
      <c r="L602" s="2852"/>
      <c r="M602" s="2852"/>
      <c r="N602" s="2852"/>
      <c r="O602" s="2852"/>
      <c r="P602" s="2852"/>
      <c r="Q602" s="2852"/>
      <c r="R602" s="2852"/>
      <c r="S602" s="2852"/>
    </row>
    <row r="603" spans="1:19" ht="15.75" customHeight="1">
      <c r="A603" s="2852"/>
      <c r="B603" s="2852"/>
      <c r="C603" s="2852"/>
      <c r="D603" s="2852"/>
      <c r="E603" s="2852"/>
      <c r="F603" s="2852"/>
      <c r="G603" s="2852"/>
      <c r="H603" s="2944"/>
      <c r="I603" s="2852"/>
      <c r="J603" s="2852"/>
      <c r="K603" s="2852"/>
      <c r="L603" s="2852"/>
      <c r="M603" s="2852"/>
      <c r="N603" s="2852"/>
      <c r="O603" s="2852"/>
      <c r="P603" s="2852"/>
      <c r="Q603" s="2852"/>
      <c r="R603" s="2852"/>
      <c r="S603" s="2852"/>
    </row>
    <row r="604" spans="1:19" ht="15.75" customHeight="1">
      <c r="A604" s="2852"/>
      <c r="B604" s="2852"/>
      <c r="C604" s="2852"/>
      <c r="D604" s="2852"/>
      <c r="E604" s="2852"/>
      <c r="F604" s="2852"/>
      <c r="G604" s="2852"/>
      <c r="H604" s="2944"/>
      <c r="I604" s="2852"/>
      <c r="J604" s="2852"/>
      <c r="K604" s="2852"/>
      <c r="L604" s="2852"/>
      <c r="M604" s="2852"/>
      <c r="N604" s="2852"/>
      <c r="O604" s="2852"/>
      <c r="P604" s="2852"/>
      <c r="Q604" s="2852"/>
      <c r="R604" s="2852"/>
      <c r="S604" s="2852"/>
    </row>
    <row r="605" spans="1:19" ht="15.75" customHeight="1">
      <c r="A605" s="2852"/>
      <c r="B605" s="2852"/>
      <c r="C605" s="2852"/>
      <c r="D605" s="2852"/>
      <c r="E605" s="2852"/>
      <c r="F605" s="2852"/>
      <c r="G605" s="2852"/>
      <c r="H605" s="2944"/>
      <c r="I605" s="2852"/>
      <c r="J605" s="2852"/>
      <c r="K605" s="2852"/>
      <c r="L605" s="2852"/>
      <c r="M605" s="2852"/>
      <c r="N605" s="2852"/>
      <c r="O605" s="2852"/>
      <c r="P605" s="2852"/>
      <c r="Q605" s="2852"/>
      <c r="R605" s="2852"/>
      <c r="S605" s="2852"/>
    </row>
    <row r="606" spans="1:19" ht="15.75" customHeight="1">
      <c r="A606" s="2852"/>
      <c r="B606" s="2852"/>
      <c r="C606" s="2852"/>
      <c r="D606" s="2852"/>
      <c r="E606" s="2852"/>
      <c r="F606" s="2852"/>
      <c r="G606" s="2852"/>
      <c r="H606" s="2944"/>
      <c r="I606" s="2852"/>
      <c r="J606" s="2852"/>
      <c r="K606" s="2852"/>
      <c r="L606" s="2852"/>
      <c r="M606" s="2852"/>
      <c r="N606" s="2852"/>
      <c r="O606" s="2852"/>
      <c r="P606" s="2852"/>
      <c r="Q606" s="2852"/>
      <c r="R606" s="2852"/>
      <c r="S606" s="2852"/>
    </row>
    <row r="607" spans="1:19" ht="15.75" customHeight="1">
      <c r="A607" s="2852"/>
      <c r="B607" s="2852"/>
      <c r="C607" s="2852"/>
      <c r="D607" s="2852"/>
      <c r="E607" s="2852"/>
      <c r="F607" s="2852"/>
      <c r="G607" s="2852"/>
      <c r="H607" s="2944"/>
      <c r="I607" s="2852"/>
      <c r="J607" s="2852"/>
      <c r="K607" s="2852"/>
      <c r="L607" s="2852"/>
      <c r="M607" s="2852"/>
      <c r="N607" s="2852"/>
      <c r="O607" s="2852"/>
      <c r="P607" s="2852"/>
      <c r="Q607" s="2852"/>
      <c r="R607" s="2852"/>
      <c r="S607" s="2852"/>
    </row>
    <row r="608" spans="1:19" ht="15.75" customHeight="1">
      <c r="A608" s="2852"/>
      <c r="B608" s="2852"/>
      <c r="C608" s="2852"/>
      <c r="D608" s="2852"/>
      <c r="E608" s="2852"/>
      <c r="F608" s="2852"/>
      <c r="G608" s="2852"/>
      <c r="H608" s="2944"/>
      <c r="I608" s="2852"/>
      <c r="J608" s="2852"/>
      <c r="K608" s="2852"/>
      <c r="L608" s="2852"/>
      <c r="M608" s="2852"/>
      <c r="N608" s="2852"/>
      <c r="O608" s="2852"/>
      <c r="P608" s="2852"/>
      <c r="Q608" s="2852"/>
      <c r="R608" s="2852"/>
      <c r="S608" s="2852"/>
    </row>
    <row r="609" spans="1:19" ht="15.75" customHeight="1">
      <c r="A609" s="2852"/>
      <c r="B609" s="2852"/>
      <c r="C609" s="2852"/>
      <c r="D609" s="2852"/>
      <c r="E609" s="2852"/>
      <c r="F609" s="2852"/>
      <c r="G609" s="2852"/>
      <c r="H609" s="2944"/>
      <c r="I609" s="2852"/>
      <c r="J609" s="2852"/>
      <c r="K609" s="2852"/>
      <c r="L609" s="2852"/>
      <c r="M609" s="2852"/>
      <c r="N609" s="2852"/>
      <c r="O609" s="2852"/>
      <c r="P609" s="2852"/>
      <c r="Q609" s="2852"/>
      <c r="R609" s="2852"/>
      <c r="S609" s="2852"/>
    </row>
    <row r="610" spans="1:19" ht="15.75" customHeight="1">
      <c r="A610" s="2852"/>
      <c r="B610" s="2852"/>
      <c r="C610" s="2852"/>
      <c r="D610" s="2852"/>
      <c r="E610" s="2852"/>
      <c r="F610" s="2852"/>
      <c r="G610" s="2852"/>
      <c r="H610" s="2944"/>
      <c r="I610" s="2852"/>
      <c r="J610" s="2852"/>
      <c r="K610" s="2852"/>
      <c r="L610" s="2852"/>
      <c r="M610" s="2852"/>
      <c r="N610" s="2852"/>
      <c r="O610" s="2852"/>
      <c r="P610" s="2852"/>
      <c r="Q610" s="2852"/>
      <c r="R610" s="2852"/>
      <c r="S610" s="2852"/>
    </row>
    <row r="611" spans="1:19" ht="15.75" customHeight="1">
      <c r="A611" s="2852"/>
      <c r="B611" s="2852"/>
      <c r="C611" s="2852"/>
      <c r="D611" s="2852"/>
      <c r="E611" s="2852"/>
      <c r="F611" s="2852"/>
      <c r="G611" s="2852"/>
      <c r="H611" s="2944"/>
      <c r="I611" s="2852"/>
      <c r="J611" s="2852"/>
      <c r="K611" s="2852"/>
      <c r="L611" s="2852"/>
      <c r="M611" s="2852"/>
      <c r="N611" s="2852"/>
      <c r="O611" s="2852"/>
      <c r="P611" s="2852"/>
      <c r="Q611" s="2852"/>
      <c r="R611" s="2852"/>
      <c r="S611" s="2852"/>
    </row>
    <row r="612" spans="1:19" ht="15.75" customHeight="1">
      <c r="A612" s="2852"/>
      <c r="B612" s="2852"/>
      <c r="C612" s="2852"/>
      <c r="D612" s="2852"/>
      <c r="E612" s="2852"/>
      <c r="F612" s="2852"/>
      <c r="G612" s="2852"/>
      <c r="H612" s="2944"/>
      <c r="I612" s="2852"/>
      <c r="J612" s="2852"/>
      <c r="K612" s="2852"/>
      <c r="L612" s="2852"/>
      <c r="M612" s="2852"/>
      <c r="N612" s="2852"/>
      <c r="O612" s="2852"/>
      <c r="P612" s="2852"/>
      <c r="Q612" s="2852"/>
      <c r="R612" s="2852"/>
      <c r="S612" s="2852"/>
    </row>
    <row r="613" spans="1:19" ht="15.75" customHeight="1">
      <c r="A613" s="2852"/>
      <c r="B613" s="2852"/>
      <c r="C613" s="2852"/>
      <c r="D613" s="2852"/>
      <c r="E613" s="2852"/>
      <c r="F613" s="2852"/>
      <c r="G613" s="2852"/>
      <c r="H613" s="2944"/>
      <c r="I613" s="2852"/>
      <c r="J613" s="2852"/>
      <c r="K613" s="2852"/>
      <c r="L613" s="2852"/>
      <c r="M613" s="2852"/>
      <c r="N613" s="2852"/>
      <c r="O613" s="2852"/>
      <c r="P613" s="2852"/>
      <c r="Q613" s="2852"/>
      <c r="R613" s="2852"/>
      <c r="S613" s="2852"/>
    </row>
    <row r="614" spans="1:19" ht="15.75" customHeight="1">
      <c r="A614" s="2852"/>
      <c r="B614" s="2852"/>
      <c r="C614" s="2852"/>
      <c r="D614" s="2852"/>
      <c r="E614" s="2852"/>
      <c r="F614" s="2852"/>
      <c r="G614" s="2852"/>
      <c r="H614" s="2944"/>
      <c r="I614" s="2852"/>
      <c r="J614" s="2852"/>
      <c r="K614" s="2852"/>
      <c r="L614" s="2852"/>
      <c r="M614" s="2852"/>
      <c r="N614" s="2852"/>
      <c r="O614" s="2852"/>
      <c r="P614" s="2852"/>
      <c r="Q614" s="2852"/>
      <c r="R614" s="2852"/>
      <c r="S614" s="2852"/>
    </row>
    <row r="615" spans="1:19" ht="15.75" customHeight="1">
      <c r="A615" s="2852"/>
      <c r="B615" s="2852"/>
      <c r="C615" s="2852"/>
      <c r="D615" s="2852"/>
      <c r="E615" s="2852"/>
      <c r="F615" s="2852"/>
      <c r="G615" s="2852"/>
      <c r="H615" s="2944"/>
      <c r="I615" s="2852"/>
      <c r="J615" s="2852"/>
      <c r="K615" s="2852"/>
      <c r="L615" s="2852"/>
      <c r="M615" s="2852"/>
      <c r="N615" s="2852"/>
      <c r="O615" s="2852"/>
      <c r="P615" s="2852"/>
      <c r="Q615" s="2852"/>
      <c r="R615" s="2852"/>
      <c r="S615" s="2852"/>
    </row>
    <row r="616" spans="1:19" ht="15.75" customHeight="1">
      <c r="A616" s="2852"/>
      <c r="B616" s="2852"/>
      <c r="C616" s="2852"/>
      <c r="D616" s="2852"/>
      <c r="E616" s="2852"/>
      <c r="F616" s="2852"/>
      <c r="G616" s="2852"/>
      <c r="H616" s="2944"/>
      <c r="I616" s="2852"/>
      <c r="J616" s="2852"/>
      <c r="K616" s="2852"/>
      <c r="L616" s="2852"/>
      <c r="M616" s="2852"/>
      <c r="N616" s="2852"/>
      <c r="O616" s="2852"/>
      <c r="P616" s="2852"/>
      <c r="Q616" s="2852"/>
      <c r="R616" s="2852"/>
      <c r="S616" s="2852"/>
    </row>
    <row r="617" spans="1:19" ht="15.75" customHeight="1">
      <c r="A617" s="2852"/>
      <c r="B617" s="2852"/>
      <c r="C617" s="2852"/>
      <c r="D617" s="2852"/>
      <c r="E617" s="2852"/>
      <c r="F617" s="2852"/>
      <c r="G617" s="2852"/>
      <c r="H617" s="2944"/>
      <c r="I617" s="2852"/>
      <c r="J617" s="2852"/>
      <c r="K617" s="2852"/>
      <c r="L617" s="2852"/>
      <c r="M617" s="2852"/>
      <c r="N617" s="2852"/>
      <c r="O617" s="2852"/>
      <c r="P617" s="2852"/>
      <c r="Q617" s="2852"/>
      <c r="R617" s="2852"/>
      <c r="S617" s="2852"/>
    </row>
    <row r="618" spans="1:19" ht="15.75" customHeight="1">
      <c r="A618" s="2852"/>
      <c r="B618" s="2852"/>
      <c r="C618" s="2852"/>
      <c r="D618" s="2852"/>
      <c r="E618" s="2852"/>
      <c r="F618" s="2852"/>
      <c r="G618" s="2852"/>
      <c r="H618" s="2944"/>
      <c r="I618" s="2852"/>
      <c r="J618" s="2852"/>
      <c r="K618" s="2852"/>
      <c r="L618" s="2852"/>
      <c r="M618" s="2852"/>
      <c r="N618" s="2852"/>
      <c r="O618" s="2852"/>
      <c r="P618" s="2852"/>
      <c r="Q618" s="2852"/>
      <c r="R618" s="2852"/>
      <c r="S618" s="2852"/>
    </row>
    <row r="619" spans="1:19" ht="15.75" customHeight="1">
      <c r="A619" s="2852"/>
      <c r="B619" s="2852"/>
      <c r="C619" s="2852"/>
      <c r="D619" s="2852"/>
      <c r="E619" s="2852"/>
      <c r="F619" s="2852"/>
      <c r="G619" s="2852"/>
      <c r="H619" s="2944"/>
      <c r="I619" s="2852"/>
      <c r="J619" s="2852"/>
      <c r="K619" s="2852"/>
      <c r="L619" s="2852"/>
      <c r="M619" s="2852"/>
      <c r="N619" s="2852"/>
      <c r="O619" s="2852"/>
      <c r="P619" s="2852"/>
      <c r="Q619" s="2852"/>
      <c r="R619" s="2852"/>
      <c r="S619" s="2852"/>
    </row>
    <row r="620" spans="1:19" ht="15.75" customHeight="1">
      <c r="A620" s="2852"/>
      <c r="B620" s="2852"/>
      <c r="C620" s="2852"/>
      <c r="D620" s="2852"/>
      <c r="E620" s="2852"/>
      <c r="F620" s="2852"/>
      <c r="G620" s="2852"/>
      <c r="H620" s="2944"/>
      <c r="I620" s="2852"/>
      <c r="J620" s="2852"/>
      <c r="K620" s="2852"/>
      <c r="L620" s="2852"/>
      <c r="M620" s="2852"/>
      <c r="N620" s="2852"/>
      <c r="O620" s="2852"/>
      <c r="P620" s="2852"/>
      <c r="Q620" s="2852"/>
      <c r="R620" s="2852"/>
      <c r="S620" s="2852"/>
    </row>
    <row r="621" spans="1:19" ht="15.75" customHeight="1">
      <c r="A621" s="2852"/>
      <c r="B621" s="2852"/>
      <c r="C621" s="2852"/>
      <c r="D621" s="2852"/>
      <c r="E621" s="2852"/>
      <c r="F621" s="2852"/>
      <c r="G621" s="2852"/>
      <c r="H621" s="2944"/>
      <c r="I621" s="2852"/>
      <c r="J621" s="2852"/>
      <c r="K621" s="2852"/>
      <c r="L621" s="2852"/>
      <c r="M621" s="2852"/>
      <c r="N621" s="2852"/>
      <c r="O621" s="2852"/>
      <c r="P621" s="2852"/>
      <c r="Q621" s="2852"/>
      <c r="R621" s="2852"/>
      <c r="S621" s="2852"/>
    </row>
    <row r="622" spans="1:19" ht="15.75" customHeight="1">
      <c r="A622" s="2852"/>
      <c r="B622" s="2852"/>
      <c r="C622" s="2852"/>
      <c r="D622" s="2852"/>
      <c r="E622" s="2852"/>
      <c r="F622" s="2852"/>
      <c r="G622" s="2852"/>
      <c r="H622" s="2944"/>
      <c r="I622" s="2852"/>
      <c r="J622" s="2852"/>
      <c r="K622" s="2852"/>
      <c r="L622" s="2852"/>
      <c r="M622" s="2852"/>
      <c r="N622" s="2852"/>
      <c r="O622" s="2852"/>
      <c r="P622" s="2852"/>
      <c r="Q622" s="2852"/>
      <c r="R622" s="2852"/>
      <c r="S622" s="2852"/>
    </row>
    <row r="623" spans="1:19" ht="15.75" customHeight="1">
      <c r="A623" s="2852"/>
      <c r="B623" s="2852"/>
      <c r="C623" s="2852"/>
      <c r="D623" s="2852"/>
      <c r="E623" s="2852"/>
      <c r="F623" s="2852"/>
      <c r="G623" s="2852"/>
      <c r="H623" s="2944"/>
      <c r="I623" s="2852"/>
      <c r="J623" s="2852"/>
      <c r="K623" s="2852"/>
      <c r="L623" s="2852"/>
      <c r="M623" s="2852"/>
      <c r="N623" s="2852"/>
      <c r="O623" s="2852"/>
      <c r="P623" s="2852"/>
      <c r="Q623" s="2852"/>
      <c r="R623" s="2852"/>
      <c r="S623" s="2852"/>
    </row>
    <row r="624" spans="1:19" ht="15.75" customHeight="1">
      <c r="A624" s="2852"/>
      <c r="B624" s="2852"/>
      <c r="C624" s="2852"/>
      <c r="D624" s="2852"/>
      <c r="E624" s="2852"/>
      <c r="F624" s="2852"/>
      <c r="G624" s="2852"/>
      <c r="H624" s="2944"/>
      <c r="I624" s="2852"/>
      <c r="J624" s="2852"/>
      <c r="K624" s="2852"/>
      <c r="L624" s="2852"/>
      <c r="M624" s="2852"/>
      <c r="N624" s="2852"/>
      <c r="O624" s="2852"/>
      <c r="P624" s="2852"/>
      <c r="Q624" s="2852"/>
      <c r="R624" s="2852"/>
      <c r="S624" s="2852"/>
    </row>
    <row r="625" spans="1:19" ht="15.75" customHeight="1">
      <c r="A625" s="2852"/>
      <c r="B625" s="2852"/>
      <c r="C625" s="2852"/>
      <c r="D625" s="2852"/>
      <c r="E625" s="2852"/>
      <c r="F625" s="2852"/>
      <c r="G625" s="2852"/>
      <c r="H625" s="2944"/>
      <c r="I625" s="2852"/>
      <c r="J625" s="2852"/>
      <c r="K625" s="2852"/>
      <c r="L625" s="2852"/>
      <c r="M625" s="2852"/>
      <c r="N625" s="2852"/>
      <c r="O625" s="2852"/>
      <c r="P625" s="2852"/>
      <c r="Q625" s="2852"/>
      <c r="R625" s="2852"/>
      <c r="S625" s="2852"/>
    </row>
    <row r="626" spans="1:19" ht="15.75" customHeight="1">
      <c r="A626" s="2852"/>
      <c r="B626" s="2852"/>
      <c r="C626" s="2852"/>
      <c r="D626" s="2852"/>
      <c r="E626" s="2852"/>
      <c r="F626" s="2852"/>
      <c r="G626" s="2852"/>
      <c r="H626" s="2944"/>
      <c r="I626" s="2852"/>
      <c r="J626" s="2852"/>
      <c r="K626" s="2852"/>
      <c r="L626" s="2852"/>
      <c r="M626" s="2852"/>
      <c r="N626" s="2852"/>
      <c r="O626" s="2852"/>
      <c r="P626" s="2852"/>
      <c r="Q626" s="2852"/>
      <c r="R626" s="2852"/>
      <c r="S626" s="2852"/>
    </row>
    <row r="627" spans="1:19" ht="15.75" customHeight="1">
      <c r="A627" s="2852"/>
      <c r="B627" s="2852"/>
      <c r="C627" s="2852"/>
      <c r="D627" s="2852"/>
      <c r="E627" s="2852"/>
      <c r="F627" s="2852"/>
      <c r="G627" s="2852"/>
      <c r="H627" s="2944"/>
      <c r="I627" s="2852"/>
      <c r="J627" s="2852"/>
      <c r="K627" s="2852"/>
      <c r="L627" s="2852"/>
      <c r="M627" s="2852"/>
      <c r="N627" s="2852"/>
      <c r="O627" s="2852"/>
      <c r="P627" s="2852"/>
      <c r="Q627" s="2852"/>
      <c r="R627" s="2852"/>
      <c r="S627" s="2852"/>
    </row>
    <row r="628" spans="1:19" ht="15.75" customHeight="1">
      <c r="A628" s="2852"/>
      <c r="B628" s="2852"/>
      <c r="C628" s="2852"/>
      <c r="D628" s="2852"/>
      <c r="E628" s="2852"/>
      <c r="F628" s="2852"/>
      <c r="G628" s="2852"/>
      <c r="H628" s="2944"/>
      <c r="I628" s="2852"/>
      <c r="J628" s="2852"/>
      <c r="K628" s="2852"/>
      <c r="L628" s="2852"/>
      <c r="M628" s="2852"/>
      <c r="N628" s="2852"/>
      <c r="O628" s="2852"/>
      <c r="P628" s="2852"/>
      <c r="Q628" s="2852"/>
      <c r="R628" s="2852"/>
      <c r="S628" s="2852"/>
    </row>
    <row r="629" spans="1:19" ht="15.75" customHeight="1">
      <c r="A629" s="2852"/>
      <c r="B629" s="2852"/>
      <c r="C629" s="2852"/>
      <c r="D629" s="2852"/>
      <c r="E629" s="2852"/>
      <c r="F629" s="2852"/>
      <c r="G629" s="2852"/>
      <c r="H629" s="2944"/>
      <c r="I629" s="2852"/>
      <c r="J629" s="2852"/>
      <c r="K629" s="2852"/>
      <c r="L629" s="2852"/>
      <c r="M629" s="2852"/>
      <c r="N629" s="2852"/>
      <c r="O629" s="2852"/>
      <c r="P629" s="2852"/>
      <c r="Q629" s="2852"/>
      <c r="R629" s="2852"/>
      <c r="S629" s="2852"/>
    </row>
    <row r="630" spans="1:19" ht="15.75" customHeight="1">
      <c r="A630" s="2852"/>
      <c r="B630" s="2852"/>
      <c r="C630" s="2852"/>
      <c r="D630" s="2852"/>
      <c r="E630" s="2852"/>
      <c r="F630" s="2852"/>
      <c r="G630" s="2852"/>
      <c r="H630" s="2944"/>
      <c r="I630" s="2852"/>
      <c r="J630" s="2852"/>
      <c r="K630" s="2852"/>
      <c r="L630" s="2852"/>
      <c r="M630" s="2852"/>
      <c r="N630" s="2852"/>
      <c r="O630" s="2852"/>
      <c r="P630" s="2852"/>
      <c r="Q630" s="2852"/>
      <c r="R630" s="2852"/>
      <c r="S630" s="2852"/>
    </row>
    <row r="631" spans="1:19" ht="15.75" customHeight="1">
      <c r="A631" s="2852"/>
      <c r="B631" s="2852"/>
      <c r="C631" s="2852"/>
      <c r="D631" s="2852"/>
      <c r="E631" s="2852"/>
      <c r="F631" s="2852"/>
      <c r="G631" s="2852"/>
      <c r="H631" s="2944"/>
      <c r="I631" s="2852"/>
      <c r="J631" s="2852"/>
      <c r="K631" s="2852"/>
      <c r="L631" s="2852"/>
      <c r="M631" s="2852"/>
      <c r="N631" s="2852"/>
      <c r="O631" s="2852"/>
      <c r="P631" s="2852"/>
      <c r="Q631" s="2852"/>
      <c r="R631" s="2852"/>
      <c r="S631" s="2852"/>
    </row>
    <row r="632" spans="1:19" ht="15.75" customHeight="1">
      <c r="A632" s="2852"/>
      <c r="B632" s="2852"/>
      <c r="C632" s="2852"/>
      <c r="D632" s="2852"/>
      <c r="E632" s="2852"/>
      <c r="F632" s="2852"/>
      <c r="G632" s="2852"/>
      <c r="H632" s="2944"/>
      <c r="I632" s="2852"/>
      <c r="J632" s="2852"/>
      <c r="K632" s="2852"/>
      <c r="L632" s="2852"/>
      <c r="M632" s="2852"/>
      <c r="N632" s="2852"/>
      <c r="O632" s="2852"/>
      <c r="P632" s="2852"/>
      <c r="Q632" s="2852"/>
      <c r="R632" s="2852"/>
      <c r="S632" s="2852"/>
    </row>
    <row r="633" spans="1:19" ht="15.75" customHeight="1">
      <c r="A633" s="2852"/>
      <c r="B633" s="2852"/>
      <c r="C633" s="2852"/>
      <c r="D633" s="2852"/>
      <c r="E633" s="2852"/>
      <c r="F633" s="2852"/>
      <c r="G633" s="2852"/>
      <c r="H633" s="2944"/>
      <c r="I633" s="2852"/>
      <c r="J633" s="2852"/>
      <c r="K633" s="2852"/>
      <c r="L633" s="2852"/>
      <c r="M633" s="2852"/>
      <c r="N633" s="2852"/>
      <c r="O633" s="2852"/>
      <c r="P633" s="2852"/>
      <c r="Q633" s="2852"/>
      <c r="R633" s="2852"/>
      <c r="S633" s="2852"/>
    </row>
    <row r="634" spans="1:19" ht="15.75" customHeight="1">
      <c r="A634" s="2852"/>
      <c r="B634" s="2852"/>
      <c r="C634" s="2852"/>
      <c r="D634" s="2852"/>
      <c r="E634" s="2852"/>
      <c r="F634" s="2852"/>
      <c r="G634" s="2852"/>
      <c r="H634" s="2944"/>
      <c r="I634" s="2852"/>
      <c r="J634" s="2852"/>
      <c r="K634" s="2852"/>
      <c r="L634" s="2852"/>
      <c r="M634" s="2852"/>
      <c r="N634" s="2852"/>
      <c r="O634" s="2852"/>
      <c r="P634" s="2852"/>
      <c r="Q634" s="2852"/>
      <c r="R634" s="2852"/>
      <c r="S634" s="2852"/>
    </row>
    <row r="635" spans="1:19" ht="15.75" customHeight="1">
      <c r="A635" s="2852"/>
      <c r="B635" s="2852"/>
      <c r="C635" s="2852"/>
      <c r="D635" s="2852"/>
      <c r="E635" s="2852"/>
      <c r="F635" s="2852"/>
      <c r="G635" s="2852"/>
      <c r="H635" s="2944"/>
      <c r="I635" s="2852"/>
      <c r="J635" s="2852"/>
      <c r="K635" s="2852"/>
      <c r="L635" s="2852"/>
      <c r="M635" s="2852"/>
      <c r="N635" s="2852"/>
      <c r="O635" s="2852"/>
      <c r="P635" s="2852"/>
      <c r="Q635" s="2852"/>
      <c r="R635" s="2852"/>
      <c r="S635" s="2852"/>
    </row>
    <row r="636" spans="1:19" ht="15.75" customHeight="1">
      <c r="A636" s="2852"/>
      <c r="B636" s="2852"/>
      <c r="C636" s="2852"/>
      <c r="D636" s="2852"/>
      <c r="E636" s="2852"/>
      <c r="F636" s="2852"/>
      <c r="G636" s="2852"/>
      <c r="H636" s="2944"/>
      <c r="I636" s="2852"/>
      <c r="J636" s="2852"/>
      <c r="K636" s="2852"/>
      <c r="L636" s="2852"/>
      <c r="M636" s="2852"/>
      <c r="N636" s="2852"/>
      <c r="O636" s="2852"/>
      <c r="P636" s="2852"/>
      <c r="Q636" s="2852"/>
      <c r="R636" s="2852"/>
      <c r="S636" s="2852"/>
    </row>
    <row r="637" spans="1:19" ht="15.75" customHeight="1">
      <c r="A637" s="2852"/>
      <c r="B637" s="2852"/>
      <c r="C637" s="2852"/>
      <c r="D637" s="2852"/>
      <c r="E637" s="2852"/>
      <c r="F637" s="2852"/>
      <c r="G637" s="2852"/>
      <c r="H637" s="2944"/>
      <c r="I637" s="2852"/>
      <c r="J637" s="2852"/>
      <c r="K637" s="2852"/>
      <c r="L637" s="2852"/>
      <c r="M637" s="2852"/>
      <c r="N637" s="2852"/>
      <c r="O637" s="2852"/>
      <c r="P637" s="2852"/>
      <c r="Q637" s="2852"/>
      <c r="R637" s="2852"/>
      <c r="S637" s="2852"/>
    </row>
    <row r="638" spans="1:19" ht="15.75" customHeight="1">
      <c r="A638" s="2852"/>
      <c r="B638" s="2852"/>
      <c r="C638" s="2852"/>
      <c r="D638" s="2852"/>
      <c r="E638" s="2852"/>
      <c r="F638" s="2852"/>
      <c r="G638" s="2852"/>
      <c r="H638" s="2944"/>
      <c r="I638" s="2852"/>
      <c r="J638" s="2852"/>
      <c r="K638" s="2852"/>
      <c r="L638" s="2852"/>
      <c r="M638" s="2852"/>
      <c r="N638" s="2852"/>
      <c r="O638" s="2852"/>
      <c r="P638" s="2852"/>
      <c r="Q638" s="2852"/>
      <c r="R638" s="2852"/>
      <c r="S638" s="2852"/>
    </row>
    <row r="639" spans="1:19" ht="15.75" customHeight="1">
      <c r="A639" s="2852"/>
      <c r="B639" s="2852"/>
      <c r="C639" s="2852"/>
      <c r="D639" s="2852"/>
      <c r="E639" s="2852"/>
      <c r="F639" s="2852"/>
      <c r="G639" s="2852"/>
      <c r="H639" s="2944"/>
      <c r="I639" s="2852"/>
      <c r="J639" s="2852"/>
      <c r="K639" s="2852"/>
      <c r="L639" s="2852"/>
      <c r="M639" s="2852"/>
      <c r="N639" s="2852"/>
      <c r="O639" s="2852"/>
      <c r="P639" s="2852"/>
      <c r="Q639" s="2852"/>
      <c r="R639" s="2852"/>
      <c r="S639" s="2852"/>
    </row>
    <row r="640" spans="1:19" ht="15.75" customHeight="1">
      <c r="A640" s="2852"/>
      <c r="B640" s="2852"/>
      <c r="C640" s="2852"/>
      <c r="D640" s="2852"/>
      <c r="E640" s="2852"/>
      <c r="F640" s="2852"/>
      <c r="G640" s="2852"/>
      <c r="H640" s="2944"/>
      <c r="I640" s="2852"/>
      <c r="J640" s="2852"/>
      <c r="K640" s="2852"/>
      <c r="L640" s="2852"/>
      <c r="M640" s="2852"/>
      <c r="N640" s="2852"/>
      <c r="O640" s="2852"/>
      <c r="P640" s="2852"/>
      <c r="Q640" s="2852"/>
      <c r="R640" s="2852"/>
      <c r="S640" s="2852"/>
    </row>
    <row r="641" spans="1:19" ht="15.75" customHeight="1">
      <c r="A641" s="2852"/>
      <c r="B641" s="2852"/>
      <c r="C641" s="2852"/>
      <c r="D641" s="2852"/>
      <c r="E641" s="2852"/>
      <c r="F641" s="2852"/>
      <c r="G641" s="2852"/>
      <c r="H641" s="2944"/>
      <c r="I641" s="2852"/>
      <c r="J641" s="2852"/>
      <c r="K641" s="2852"/>
      <c r="L641" s="2852"/>
      <c r="M641" s="2852"/>
      <c r="N641" s="2852"/>
      <c r="O641" s="2852"/>
      <c r="P641" s="2852"/>
      <c r="Q641" s="2852"/>
      <c r="R641" s="2852"/>
      <c r="S641" s="2852"/>
    </row>
    <row r="642" spans="1:19" ht="15.75" customHeight="1">
      <c r="A642" s="2852"/>
      <c r="B642" s="2852"/>
      <c r="C642" s="2852"/>
      <c r="D642" s="2852"/>
      <c r="E642" s="2852"/>
      <c r="F642" s="2852"/>
      <c r="G642" s="2852"/>
      <c r="H642" s="2944"/>
      <c r="I642" s="2852"/>
      <c r="J642" s="2852"/>
      <c r="K642" s="2852"/>
      <c r="L642" s="2852"/>
      <c r="M642" s="2852"/>
      <c r="N642" s="2852"/>
      <c r="O642" s="2852"/>
      <c r="P642" s="2852"/>
      <c r="Q642" s="2852"/>
      <c r="R642" s="2852"/>
      <c r="S642" s="2852"/>
    </row>
    <row r="643" spans="1:19" ht="15.75" customHeight="1">
      <c r="A643" s="2852"/>
      <c r="B643" s="2852"/>
      <c r="C643" s="2852"/>
      <c r="D643" s="2852"/>
      <c r="E643" s="2852"/>
      <c r="F643" s="2852"/>
      <c r="G643" s="2852"/>
      <c r="H643" s="2944"/>
      <c r="I643" s="2852"/>
      <c r="J643" s="2852"/>
      <c r="K643" s="2852"/>
      <c r="L643" s="2852"/>
      <c r="M643" s="2852"/>
      <c r="N643" s="2852"/>
      <c r="O643" s="2852"/>
      <c r="P643" s="2852"/>
      <c r="Q643" s="2852"/>
      <c r="R643" s="2852"/>
      <c r="S643" s="2852"/>
    </row>
    <row r="644" spans="1:19" ht="15.75" customHeight="1">
      <c r="A644" s="2852"/>
      <c r="B644" s="2852"/>
      <c r="C644" s="2852"/>
      <c r="D644" s="2852"/>
      <c r="E644" s="2852"/>
      <c r="F644" s="2852"/>
      <c r="G644" s="2852"/>
      <c r="H644" s="2944"/>
      <c r="I644" s="2852"/>
      <c r="J644" s="2852"/>
      <c r="K644" s="2852"/>
      <c r="L644" s="2852"/>
      <c r="M644" s="2852"/>
      <c r="N644" s="2852"/>
      <c r="O644" s="2852"/>
      <c r="P644" s="2852"/>
      <c r="Q644" s="2852"/>
      <c r="R644" s="2852"/>
      <c r="S644" s="2852"/>
    </row>
    <row r="645" spans="1:19" ht="15.75" customHeight="1">
      <c r="A645" s="2852"/>
      <c r="B645" s="2852"/>
      <c r="C645" s="2852"/>
      <c r="D645" s="2852"/>
      <c r="E645" s="2852"/>
      <c r="F645" s="2852"/>
      <c r="G645" s="2852"/>
      <c r="H645" s="2944"/>
      <c r="I645" s="2852"/>
      <c r="J645" s="2852"/>
      <c r="K645" s="2852"/>
      <c r="L645" s="2852"/>
      <c r="M645" s="2852"/>
      <c r="N645" s="2852"/>
      <c r="O645" s="2852"/>
      <c r="P645" s="2852"/>
      <c r="Q645" s="2852"/>
      <c r="R645" s="2852"/>
      <c r="S645" s="2852"/>
    </row>
    <row r="646" spans="1:19" ht="15.75" customHeight="1">
      <c r="A646" s="2852"/>
      <c r="B646" s="2852"/>
      <c r="C646" s="2852"/>
      <c r="D646" s="2852"/>
      <c r="E646" s="2852"/>
      <c r="F646" s="2852"/>
      <c r="G646" s="2852"/>
      <c r="H646" s="2944"/>
      <c r="I646" s="2852"/>
      <c r="J646" s="2852"/>
      <c r="K646" s="2852"/>
      <c r="L646" s="2852"/>
      <c r="M646" s="2852"/>
      <c r="N646" s="2852"/>
      <c r="O646" s="2852"/>
      <c r="P646" s="2852"/>
      <c r="Q646" s="2852"/>
      <c r="R646" s="2852"/>
      <c r="S646" s="2852"/>
    </row>
    <row r="647" spans="1:19" ht="15.75" customHeight="1">
      <c r="A647" s="2852"/>
      <c r="B647" s="2852"/>
      <c r="C647" s="2852"/>
      <c r="D647" s="2852"/>
      <c r="E647" s="2852"/>
      <c r="F647" s="2852"/>
      <c r="G647" s="2852"/>
      <c r="H647" s="2944"/>
      <c r="I647" s="2852"/>
      <c r="J647" s="2852"/>
      <c r="K647" s="2852"/>
      <c r="L647" s="2852"/>
      <c r="M647" s="2852"/>
      <c r="N647" s="2852"/>
      <c r="O647" s="2852"/>
      <c r="P647" s="2852"/>
      <c r="Q647" s="2852"/>
      <c r="R647" s="2852"/>
      <c r="S647" s="2852"/>
    </row>
    <row r="648" spans="1:19" ht="15.75" customHeight="1">
      <c r="A648" s="2852"/>
      <c r="B648" s="2852"/>
      <c r="C648" s="2852"/>
      <c r="D648" s="2852"/>
      <c r="E648" s="2852"/>
      <c r="F648" s="2852"/>
      <c r="G648" s="2852"/>
      <c r="H648" s="2944"/>
      <c r="I648" s="2852"/>
      <c r="J648" s="2852"/>
      <c r="K648" s="2852"/>
      <c r="L648" s="2852"/>
      <c r="M648" s="2852"/>
      <c r="N648" s="2852"/>
      <c r="O648" s="2852"/>
      <c r="P648" s="2852"/>
      <c r="Q648" s="2852"/>
      <c r="R648" s="2852"/>
      <c r="S648" s="2852"/>
    </row>
    <row r="649" spans="1:19" ht="15.75" customHeight="1">
      <c r="A649" s="2852"/>
      <c r="B649" s="2852"/>
      <c r="C649" s="2852"/>
      <c r="D649" s="2852"/>
      <c r="E649" s="2852"/>
      <c r="F649" s="2852"/>
      <c r="G649" s="2852"/>
      <c r="H649" s="2944"/>
      <c r="I649" s="2852"/>
      <c r="J649" s="2852"/>
      <c r="K649" s="2852"/>
      <c r="L649" s="2852"/>
      <c r="M649" s="2852"/>
      <c r="N649" s="2852"/>
      <c r="O649" s="2852"/>
      <c r="P649" s="2852"/>
      <c r="Q649" s="2852"/>
      <c r="R649" s="2852"/>
      <c r="S649" s="2852"/>
    </row>
    <row r="650" spans="1:19" ht="15.75" customHeight="1">
      <c r="A650" s="2852"/>
      <c r="B650" s="2852"/>
      <c r="C650" s="2852"/>
      <c r="D650" s="2852"/>
      <c r="E650" s="2852"/>
      <c r="F650" s="2852"/>
      <c r="G650" s="2852"/>
      <c r="H650" s="2944"/>
      <c r="I650" s="2852"/>
      <c r="J650" s="2852"/>
      <c r="K650" s="2852"/>
      <c r="L650" s="2852"/>
      <c r="M650" s="2852"/>
      <c r="N650" s="2852"/>
      <c r="O650" s="2852"/>
      <c r="P650" s="2852"/>
      <c r="Q650" s="2852"/>
      <c r="R650" s="2852"/>
      <c r="S650" s="2852"/>
    </row>
    <row r="651" spans="1:19" ht="15.75" customHeight="1">
      <c r="A651" s="2852"/>
      <c r="B651" s="2852"/>
      <c r="C651" s="2852"/>
      <c r="D651" s="2852"/>
      <c r="E651" s="2852"/>
      <c r="F651" s="2852"/>
      <c r="G651" s="2852"/>
      <c r="H651" s="2944"/>
      <c r="I651" s="2852"/>
      <c r="J651" s="2852"/>
      <c r="K651" s="2852"/>
      <c r="L651" s="2852"/>
      <c r="M651" s="2852"/>
      <c r="N651" s="2852"/>
      <c r="O651" s="2852"/>
      <c r="P651" s="2852"/>
      <c r="Q651" s="2852"/>
      <c r="R651" s="2852"/>
      <c r="S651" s="2852"/>
    </row>
    <row r="652" spans="1:19" ht="15.75" customHeight="1">
      <c r="A652" s="2852"/>
      <c r="B652" s="2852"/>
      <c r="C652" s="2852"/>
      <c r="D652" s="2852"/>
      <c r="E652" s="2852"/>
      <c r="F652" s="2852"/>
      <c r="G652" s="2852"/>
      <c r="H652" s="2944"/>
      <c r="I652" s="2852"/>
      <c r="J652" s="2852"/>
      <c r="K652" s="2852"/>
      <c r="L652" s="2852"/>
      <c r="M652" s="2852"/>
      <c r="N652" s="2852"/>
      <c r="O652" s="2852"/>
      <c r="P652" s="2852"/>
      <c r="Q652" s="2852"/>
      <c r="R652" s="2852"/>
      <c r="S652" s="2852"/>
    </row>
    <row r="653" spans="1:19" ht="15.75" customHeight="1">
      <c r="A653" s="2852"/>
      <c r="B653" s="2852"/>
      <c r="C653" s="2852"/>
      <c r="D653" s="2852"/>
      <c r="E653" s="2852"/>
      <c r="F653" s="2852"/>
      <c r="G653" s="2852"/>
      <c r="H653" s="2944"/>
      <c r="I653" s="2852"/>
      <c r="J653" s="2852"/>
      <c r="K653" s="2852"/>
      <c r="L653" s="2852"/>
      <c r="M653" s="2852"/>
      <c r="N653" s="2852"/>
      <c r="O653" s="2852"/>
      <c r="P653" s="2852"/>
      <c r="Q653" s="2852"/>
      <c r="R653" s="2852"/>
      <c r="S653" s="2852"/>
    </row>
    <row r="654" spans="1:19" ht="15.75" customHeight="1">
      <c r="A654" s="2852"/>
      <c r="B654" s="2852"/>
      <c r="C654" s="2852"/>
      <c r="D654" s="2852"/>
      <c r="E654" s="2852"/>
      <c r="F654" s="2852"/>
      <c r="G654" s="2852"/>
      <c r="H654" s="2944"/>
      <c r="I654" s="2852"/>
      <c r="J654" s="2852"/>
      <c r="K654" s="2852"/>
      <c r="L654" s="2852"/>
      <c r="M654" s="2852"/>
      <c r="N654" s="2852"/>
      <c r="O654" s="2852"/>
      <c r="P654" s="2852"/>
      <c r="Q654" s="2852"/>
      <c r="R654" s="2852"/>
      <c r="S654" s="2852"/>
    </row>
    <row r="655" spans="1:19" ht="15.75" customHeight="1">
      <c r="A655" s="2852"/>
      <c r="B655" s="2852"/>
      <c r="C655" s="2852"/>
      <c r="D655" s="2852"/>
      <c r="E655" s="2852"/>
      <c r="F655" s="2852"/>
      <c r="G655" s="2852"/>
      <c r="H655" s="2944"/>
      <c r="I655" s="2852"/>
      <c r="J655" s="2852"/>
      <c r="K655" s="2852"/>
      <c r="L655" s="2852"/>
      <c r="M655" s="2852"/>
      <c r="N655" s="2852"/>
      <c r="O655" s="2852"/>
      <c r="P655" s="2852"/>
      <c r="Q655" s="2852"/>
      <c r="R655" s="2852"/>
      <c r="S655" s="2852"/>
    </row>
    <row r="656" spans="1:19" ht="15.75" customHeight="1">
      <c r="A656" s="2852"/>
      <c r="B656" s="2852"/>
      <c r="C656" s="2852"/>
      <c r="D656" s="2852"/>
      <c r="E656" s="2852"/>
      <c r="F656" s="2852"/>
      <c r="G656" s="2852"/>
      <c r="H656" s="2944"/>
      <c r="I656" s="2852"/>
      <c r="J656" s="2852"/>
      <c r="K656" s="2852"/>
      <c r="L656" s="2852"/>
      <c r="M656" s="2852"/>
      <c r="N656" s="2852"/>
      <c r="O656" s="2852"/>
      <c r="P656" s="2852"/>
      <c r="Q656" s="2852"/>
      <c r="R656" s="2852"/>
      <c r="S656" s="2852"/>
    </row>
    <row r="657" spans="1:19" ht="15.75" customHeight="1">
      <c r="A657" s="2852"/>
      <c r="B657" s="2852"/>
      <c r="C657" s="2852"/>
      <c r="D657" s="2852"/>
      <c r="E657" s="2852"/>
      <c r="F657" s="2852"/>
      <c r="G657" s="2852"/>
      <c r="H657" s="2944"/>
      <c r="I657" s="2852"/>
      <c r="J657" s="2852"/>
      <c r="K657" s="2852"/>
      <c r="L657" s="2852"/>
      <c r="M657" s="2852"/>
      <c r="N657" s="2852"/>
      <c r="O657" s="2852"/>
      <c r="P657" s="2852"/>
      <c r="Q657" s="2852"/>
      <c r="R657" s="2852"/>
      <c r="S657" s="2852"/>
    </row>
    <row r="658" spans="1:19" ht="15.75" customHeight="1">
      <c r="A658" s="2852"/>
      <c r="B658" s="2852"/>
      <c r="C658" s="2852"/>
      <c r="D658" s="2852"/>
      <c r="E658" s="2852"/>
      <c r="F658" s="2852"/>
      <c r="G658" s="2852"/>
      <c r="H658" s="2944"/>
      <c r="I658" s="2852"/>
      <c r="J658" s="2852"/>
      <c r="K658" s="2852"/>
      <c r="L658" s="2852"/>
      <c r="M658" s="2852"/>
      <c r="N658" s="2852"/>
      <c r="O658" s="2852"/>
      <c r="P658" s="2852"/>
      <c r="Q658" s="2852"/>
      <c r="R658" s="2852"/>
      <c r="S658" s="2852"/>
    </row>
    <row r="659" spans="1:19" ht="15.75" customHeight="1">
      <c r="A659" s="2852"/>
      <c r="B659" s="2852"/>
      <c r="C659" s="2852"/>
      <c r="D659" s="2852"/>
      <c r="E659" s="2852"/>
      <c r="F659" s="2852"/>
      <c r="G659" s="2852"/>
      <c r="H659" s="2944"/>
      <c r="I659" s="2852"/>
      <c r="J659" s="2852"/>
      <c r="K659" s="2852"/>
      <c r="L659" s="2852"/>
      <c r="M659" s="2852"/>
      <c r="N659" s="2852"/>
      <c r="O659" s="2852"/>
      <c r="P659" s="2852"/>
      <c r="Q659" s="2852"/>
      <c r="R659" s="2852"/>
      <c r="S659" s="2852"/>
    </row>
    <row r="660" spans="1:19" ht="15.75" customHeight="1">
      <c r="A660" s="2852"/>
      <c r="B660" s="2852"/>
      <c r="C660" s="2852"/>
      <c r="D660" s="2852"/>
      <c r="E660" s="2852"/>
      <c r="F660" s="2852"/>
      <c r="G660" s="2852"/>
      <c r="H660" s="2944"/>
      <c r="I660" s="2852"/>
      <c r="J660" s="2852"/>
      <c r="K660" s="2852"/>
      <c r="L660" s="2852"/>
      <c r="M660" s="2852"/>
      <c r="N660" s="2852"/>
      <c r="O660" s="2852"/>
      <c r="P660" s="2852"/>
      <c r="Q660" s="2852"/>
      <c r="R660" s="2852"/>
      <c r="S660" s="2852"/>
    </row>
    <row r="661" spans="1:19" ht="15.75" customHeight="1">
      <c r="A661" s="2852"/>
      <c r="B661" s="2852"/>
      <c r="C661" s="2852"/>
      <c r="D661" s="2852"/>
      <c r="E661" s="2852"/>
      <c r="F661" s="2852"/>
      <c r="G661" s="2852"/>
      <c r="H661" s="2944"/>
      <c r="I661" s="2852"/>
      <c r="J661" s="2852"/>
      <c r="K661" s="2852"/>
      <c r="L661" s="2852"/>
      <c r="M661" s="2852"/>
      <c r="N661" s="2852"/>
      <c r="O661" s="2852"/>
      <c r="P661" s="2852"/>
      <c r="Q661" s="2852"/>
      <c r="R661" s="2852"/>
      <c r="S661" s="2852"/>
    </row>
    <row r="662" spans="1:19" ht="15.75" customHeight="1">
      <c r="A662" s="2852"/>
      <c r="B662" s="2852"/>
      <c r="C662" s="2852"/>
      <c r="D662" s="2852"/>
      <c r="E662" s="2852"/>
      <c r="F662" s="2852"/>
      <c r="G662" s="2852"/>
      <c r="H662" s="2944"/>
      <c r="I662" s="2852"/>
      <c r="J662" s="2852"/>
      <c r="K662" s="2852"/>
      <c r="L662" s="2852"/>
      <c r="M662" s="2852"/>
      <c r="N662" s="2852"/>
      <c r="O662" s="2852"/>
      <c r="P662" s="2852"/>
      <c r="Q662" s="2852"/>
      <c r="R662" s="2852"/>
      <c r="S662" s="2852"/>
    </row>
    <row r="663" spans="1:19" ht="15.75" customHeight="1">
      <c r="A663" s="2852"/>
      <c r="B663" s="2852"/>
      <c r="C663" s="2852"/>
      <c r="D663" s="2852"/>
      <c r="E663" s="2852"/>
      <c r="F663" s="2852"/>
      <c r="G663" s="2852"/>
      <c r="H663" s="2944"/>
      <c r="I663" s="2852"/>
      <c r="J663" s="2852"/>
      <c r="K663" s="2852"/>
      <c r="L663" s="2852"/>
      <c r="M663" s="2852"/>
      <c r="N663" s="2852"/>
      <c r="O663" s="2852"/>
      <c r="P663" s="2852"/>
      <c r="Q663" s="2852"/>
      <c r="R663" s="2852"/>
      <c r="S663" s="2852"/>
    </row>
    <row r="664" spans="1:19" ht="15.75" customHeight="1">
      <c r="A664" s="2852"/>
      <c r="B664" s="2852"/>
      <c r="C664" s="2852"/>
      <c r="D664" s="2852"/>
      <c r="E664" s="2852"/>
      <c r="F664" s="2852"/>
      <c r="G664" s="2852"/>
      <c r="H664" s="2944"/>
      <c r="I664" s="2852"/>
      <c r="J664" s="2852"/>
      <c r="K664" s="2852"/>
      <c r="L664" s="2852"/>
      <c r="M664" s="2852"/>
      <c r="N664" s="2852"/>
      <c r="O664" s="2852"/>
      <c r="P664" s="2852"/>
      <c r="Q664" s="2852"/>
      <c r="R664" s="2852"/>
      <c r="S664" s="2852"/>
    </row>
    <row r="665" spans="1:19" ht="15.75" customHeight="1">
      <c r="A665" s="2852"/>
      <c r="B665" s="2852"/>
      <c r="C665" s="2852"/>
      <c r="D665" s="2852"/>
      <c r="E665" s="2852"/>
      <c r="F665" s="2852"/>
      <c r="G665" s="2852"/>
      <c r="H665" s="2944"/>
      <c r="I665" s="2852"/>
      <c r="J665" s="2852"/>
      <c r="K665" s="2852"/>
      <c r="L665" s="2852"/>
      <c r="M665" s="2852"/>
      <c r="N665" s="2852"/>
      <c r="O665" s="2852"/>
      <c r="P665" s="2852"/>
      <c r="Q665" s="2852"/>
      <c r="R665" s="2852"/>
      <c r="S665" s="2852"/>
    </row>
    <row r="666" spans="1:19" ht="15.75" customHeight="1">
      <c r="A666" s="2852"/>
      <c r="B666" s="2852"/>
      <c r="C666" s="2852"/>
      <c r="D666" s="2852"/>
      <c r="E666" s="2852"/>
      <c r="F666" s="2852"/>
      <c r="G666" s="2852"/>
      <c r="H666" s="2944"/>
      <c r="I666" s="2852"/>
      <c r="J666" s="2852"/>
      <c r="K666" s="2852"/>
      <c r="L666" s="2852"/>
      <c r="M666" s="2852"/>
      <c r="N666" s="2852"/>
      <c r="O666" s="2852"/>
      <c r="P666" s="2852"/>
      <c r="Q666" s="2852"/>
      <c r="R666" s="2852"/>
      <c r="S666" s="2852"/>
    </row>
    <row r="667" spans="1:19" ht="15.75" customHeight="1">
      <c r="A667" s="2852"/>
      <c r="B667" s="2852"/>
      <c r="C667" s="2852"/>
      <c r="D667" s="2852"/>
      <c r="E667" s="2852"/>
      <c r="F667" s="2852"/>
      <c r="G667" s="2852"/>
      <c r="H667" s="2944"/>
      <c r="I667" s="2852"/>
      <c r="J667" s="2852"/>
      <c r="K667" s="2852"/>
      <c r="L667" s="2852"/>
      <c r="M667" s="2852"/>
      <c r="N667" s="2852"/>
      <c r="O667" s="2852"/>
      <c r="P667" s="2852"/>
      <c r="Q667" s="2852"/>
      <c r="R667" s="2852"/>
      <c r="S667" s="2852"/>
    </row>
    <row r="668" spans="1:19" ht="15.75" customHeight="1">
      <c r="A668" s="2852"/>
      <c r="B668" s="2852"/>
      <c r="C668" s="2852"/>
      <c r="D668" s="2852"/>
      <c r="E668" s="2852"/>
      <c r="F668" s="2852"/>
      <c r="G668" s="2852"/>
      <c r="H668" s="2944"/>
      <c r="I668" s="2852"/>
      <c r="J668" s="2852"/>
      <c r="K668" s="2852"/>
      <c r="L668" s="2852"/>
      <c r="M668" s="2852"/>
      <c r="N668" s="2852"/>
      <c r="O668" s="2852"/>
      <c r="P668" s="2852"/>
      <c r="Q668" s="2852"/>
      <c r="R668" s="2852"/>
      <c r="S668" s="2852"/>
    </row>
    <row r="669" spans="1:19" ht="15.75" customHeight="1">
      <c r="A669" s="2852"/>
      <c r="B669" s="2852"/>
      <c r="C669" s="2852"/>
      <c r="D669" s="2852"/>
      <c r="E669" s="2852"/>
      <c r="F669" s="2852"/>
      <c r="G669" s="2852"/>
      <c r="H669" s="2944"/>
      <c r="I669" s="2852"/>
      <c r="J669" s="2852"/>
      <c r="K669" s="2852"/>
      <c r="L669" s="2852"/>
      <c r="M669" s="2852"/>
      <c r="N669" s="2852"/>
      <c r="O669" s="2852"/>
      <c r="P669" s="2852"/>
      <c r="Q669" s="2852"/>
      <c r="R669" s="2852"/>
      <c r="S669" s="2852"/>
    </row>
    <row r="670" spans="1:19" ht="15.75" customHeight="1">
      <c r="A670" s="2852"/>
      <c r="B670" s="2852"/>
      <c r="C670" s="2852"/>
      <c r="D670" s="2852"/>
      <c r="E670" s="2852"/>
      <c r="F670" s="2852"/>
      <c r="G670" s="2852"/>
      <c r="H670" s="2944"/>
      <c r="I670" s="2852"/>
      <c r="J670" s="2852"/>
      <c r="K670" s="2852"/>
      <c r="L670" s="2852"/>
      <c r="M670" s="2852"/>
      <c r="N670" s="2852"/>
      <c r="O670" s="2852"/>
      <c r="P670" s="2852"/>
      <c r="Q670" s="2852"/>
      <c r="R670" s="2852"/>
      <c r="S670" s="2852"/>
    </row>
    <row r="671" spans="1:19" ht="15.75" customHeight="1">
      <c r="A671" s="2852"/>
      <c r="B671" s="2852"/>
      <c r="C671" s="2852"/>
      <c r="D671" s="2852"/>
      <c r="E671" s="2852"/>
      <c r="F671" s="2852"/>
      <c r="G671" s="2852"/>
      <c r="H671" s="2944"/>
      <c r="I671" s="2852"/>
      <c r="J671" s="2852"/>
      <c r="K671" s="2852"/>
      <c r="L671" s="2852"/>
      <c r="M671" s="2852"/>
      <c r="N671" s="2852"/>
      <c r="O671" s="2852"/>
      <c r="P671" s="2852"/>
      <c r="Q671" s="2852"/>
      <c r="R671" s="2852"/>
      <c r="S671" s="2852"/>
    </row>
    <row r="672" spans="1:19" ht="15.75" customHeight="1">
      <c r="A672" s="2852"/>
      <c r="B672" s="2852"/>
      <c r="C672" s="2852"/>
      <c r="D672" s="2852"/>
      <c r="E672" s="2852"/>
      <c r="F672" s="2852"/>
      <c r="G672" s="2852"/>
      <c r="H672" s="2944"/>
      <c r="I672" s="2852"/>
      <c r="J672" s="2852"/>
      <c r="K672" s="2852"/>
      <c r="L672" s="2852"/>
      <c r="M672" s="2852"/>
      <c r="N672" s="2852"/>
      <c r="O672" s="2852"/>
      <c r="P672" s="2852"/>
      <c r="Q672" s="2852"/>
      <c r="R672" s="2852"/>
      <c r="S672" s="2852"/>
    </row>
    <row r="673" spans="1:19" ht="15.75" customHeight="1">
      <c r="A673" s="2852"/>
      <c r="B673" s="2852"/>
      <c r="C673" s="2852"/>
      <c r="D673" s="2852"/>
      <c r="E673" s="2852"/>
      <c r="F673" s="2852"/>
      <c r="G673" s="2852"/>
      <c r="H673" s="2944"/>
      <c r="I673" s="2852"/>
      <c r="J673" s="2852"/>
      <c r="K673" s="2852"/>
      <c r="L673" s="2852"/>
      <c r="M673" s="2852"/>
      <c r="N673" s="2852"/>
      <c r="O673" s="2852"/>
      <c r="P673" s="2852"/>
      <c r="Q673" s="2852"/>
      <c r="R673" s="2852"/>
      <c r="S673" s="2852"/>
    </row>
    <row r="674" spans="1:19" ht="15.75" customHeight="1">
      <c r="A674" s="2852"/>
      <c r="B674" s="2852"/>
      <c r="C674" s="2852"/>
      <c r="D674" s="2852"/>
      <c r="E674" s="2852"/>
      <c r="F674" s="2852"/>
      <c r="G674" s="2852"/>
      <c r="H674" s="2944"/>
      <c r="I674" s="2852"/>
      <c r="J674" s="2852"/>
      <c r="K674" s="2852"/>
      <c r="L674" s="2852"/>
      <c r="M674" s="2852"/>
      <c r="N674" s="2852"/>
      <c r="O674" s="2852"/>
      <c r="P674" s="2852"/>
      <c r="Q674" s="2852"/>
      <c r="R674" s="2852"/>
      <c r="S674" s="2852"/>
    </row>
    <row r="675" spans="1:19" ht="15.75" customHeight="1">
      <c r="A675" s="2852"/>
      <c r="B675" s="2852"/>
      <c r="C675" s="2852"/>
      <c r="D675" s="2852"/>
      <c r="E675" s="2852"/>
      <c r="F675" s="2852"/>
      <c r="G675" s="2852"/>
      <c r="H675" s="2944"/>
      <c r="I675" s="2852"/>
      <c r="J675" s="2852"/>
      <c r="K675" s="2852"/>
      <c r="L675" s="2852"/>
      <c r="M675" s="2852"/>
      <c r="N675" s="2852"/>
      <c r="O675" s="2852"/>
      <c r="P675" s="2852"/>
      <c r="Q675" s="2852"/>
      <c r="R675" s="2852"/>
      <c r="S675" s="2852"/>
    </row>
    <row r="676" spans="1:19" ht="15.75" customHeight="1">
      <c r="A676" s="2852"/>
      <c r="B676" s="2852"/>
      <c r="C676" s="2852"/>
      <c r="D676" s="2852"/>
      <c r="E676" s="2852"/>
      <c r="F676" s="2852"/>
      <c r="G676" s="2852"/>
      <c r="H676" s="2944"/>
      <c r="I676" s="2852"/>
      <c r="J676" s="2852"/>
      <c r="K676" s="2852"/>
      <c r="L676" s="2852"/>
      <c r="M676" s="2852"/>
      <c r="N676" s="2852"/>
      <c r="O676" s="2852"/>
      <c r="P676" s="2852"/>
      <c r="Q676" s="2852"/>
      <c r="R676" s="2852"/>
      <c r="S676" s="2852"/>
    </row>
    <row r="677" spans="1:19" ht="15.75" customHeight="1">
      <c r="A677" s="2852"/>
      <c r="B677" s="2852"/>
      <c r="C677" s="2852"/>
      <c r="D677" s="2852"/>
      <c r="E677" s="2852"/>
      <c r="F677" s="2852"/>
      <c r="G677" s="2852"/>
      <c r="H677" s="2944"/>
      <c r="I677" s="2852"/>
      <c r="J677" s="2852"/>
      <c r="K677" s="2852"/>
      <c r="L677" s="2852"/>
      <c r="M677" s="2852"/>
      <c r="N677" s="2852"/>
      <c r="O677" s="2852"/>
      <c r="P677" s="2852"/>
      <c r="Q677" s="2852"/>
      <c r="R677" s="2852"/>
      <c r="S677" s="2852"/>
    </row>
    <row r="678" spans="1:19" ht="15.75" customHeight="1">
      <c r="A678" s="2852"/>
      <c r="B678" s="2852"/>
      <c r="C678" s="2852"/>
      <c r="D678" s="2852"/>
      <c r="E678" s="2852"/>
      <c r="F678" s="2852"/>
      <c r="G678" s="2852"/>
      <c r="H678" s="2944"/>
      <c r="I678" s="2852"/>
      <c r="J678" s="2852"/>
      <c r="K678" s="2852"/>
      <c r="L678" s="2852"/>
      <c r="M678" s="2852"/>
      <c r="N678" s="2852"/>
      <c r="O678" s="2852"/>
      <c r="P678" s="2852"/>
      <c r="Q678" s="2852"/>
      <c r="R678" s="2852"/>
      <c r="S678" s="2852"/>
    </row>
    <row r="679" spans="1:19" ht="15.75" customHeight="1">
      <c r="A679" s="2852"/>
      <c r="B679" s="2852"/>
      <c r="C679" s="2852"/>
      <c r="D679" s="2852"/>
      <c r="E679" s="2852"/>
      <c r="F679" s="2852"/>
      <c r="G679" s="2852"/>
      <c r="H679" s="2944"/>
      <c r="I679" s="2852"/>
      <c r="J679" s="2852"/>
      <c r="K679" s="2852"/>
      <c r="L679" s="2852"/>
      <c r="M679" s="2852"/>
      <c r="N679" s="2852"/>
      <c r="O679" s="2852"/>
      <c r="P679" s="2852"/>
      <c r="Q679" s="2852"/>
      <c r="R679" s="2852"/>
      <c r="S679" s="2852"/>
    </row>
    <row r="680" spans="1:19" ht="15.75" customHeight="1">
      <c r="A680" s="2852"/>
      <c r="B680" s="2852"/>
      <c r="C680" s="2852"/>
      <c r="D680" s="2852"/>
      <c r="E680" s="2852"/>
      <c r="F680" s="2852"/>
      <c r="G680" s="2852"/>
      <c r="H680" s="2944"/>
      <c r="I680" s="2852"/>
      <c r="J680" s="2852"/>
      <c r="K680" s="2852"/>
      <c r="L680" s="2852"/>
      <c r="M680" s="2852"/>
      <c r="N680" s="2852"/>
      <c r="O680" s="2852"/>
      <c r="P680" s="2852"/>
      <c r="Q680" s="2852"/>
      <c r="R680" s="2852"/>
      <c r="S680" s="2852"/>
    </row>
    <row r="681" spans="1:19" ht="15.75" customHeight="1">
      <c r="A681" s="2852"/>
      <c r="B681" s="2852"/>
      <c r="C681" s="2852"/>
      <c r="D681" s="2852"/>
      <c r="E681" s="2852"/>
      <c r="F681" s="2852"/>
      <c r="G681" s="2852"/>
      <c r="H681" s="2944"/>
      <c r="I681" s="2852"/>
      <c r="J681" s="2852"/>
      <c r="K681" s="2852"/>
      <c r="L681" s="2852"/>
      <c r="M681" s="2852"/>
      <c r="N681" s="2852"/>
      <c r="O681" s="2852"/>
      <c r="P681" s="2852"/>
      <c r="Q681" s="2852"/>
      <c r="R681" s="2852"/>
      <c r="S681" s="2852"/>
    </row>
    <row r="682" spans="1:19" ht="15.75" customHeight="1">
      <c r="A682" s="2852"/>
      <c r="B682" s="2852"/>
      <c r="C682" s="2852"/>
      <c r="D682" s="2852"/>
      <c r="E682" s="2852"/>
      <c r="F682" s="2852"/>
      <c r="G682" s="2852"/>
      <c r="H682" s="2944"/>
      <c r="I682" s="2852"/>
      <c r="J682" s="2852"/>
      <c r="K682" s="2852"/>
      <c r="L682" s="2852"/>
      <c r="M682" s="2852"/>
      <c r="N682" s="2852"/>
      <c r="O682" s="2852"/>
      <c r="P682" s="2852"/>
      <c r="Q682" s="2852"/>
      <c r="R682" s="2852"/>
      <c r="S682" s="2852"/>
    </row>
    <row r="683" spans="1:19" ht="15.75" customHeight="1">
      <c r="A683" s="2852"/>
      <c r="B683" s="2852"/>
      <c r="C683" s="2852"/>
      <c r="D683" s="2852"/>
      <c r="E683" s="2852"/>
      <c r="F683" s="2852"/>
      <c r="G683" s="2852"/>
      <c r="H683" s="2944"/>
      <c r="I683" s="2852"/>
      <c r="J683" s="2852"/>
      <c r="K683" s="2852"/>
      <c r="L683" s="2852"/>
      <c r="M683" s="2852"/>
      <c r="N683" s="2852"/>
      <c r="O683" s="2852"/>
      <c r="P683" s="2852"/>
      <c r="Q683" s="2852"/>
      <c r="R683" s="2852"/>
      <c r="S683" s="2852"/>
    </row>
    <row r="684" spans="1:19" ht="15.75" customHeight="1">
      <c r="A684" s="2852"/>
      <c r="B684" s="2852"/>
      <c r="C684" s="2852"/>
      <c r="D684" s="2852"/>
      <c r="E684" s="2852"/>
      <c r="F684" s="2852"/>
      <c r="G684" s="2852"/>
      <c r="H684" s="2944"/>
      <c r="I684" s="2852"/>
      <c r="J684" s="2852"/>
      <c r="K684" s="2852"/>
      <c r="L684" s="2852"/>
      <c r="M684" s="2852"/>
      <c r="N684" s="2852"/>
      <c r="O684" s="2852"/>
      <c r="P684" s="2852"/>
      <c r="Q684" s="2852"/>
      <c r="R684" s="2852"/>
      <c r="S684" s="2852"/>
    </row>
    <row r="685" spans="1:19" ht="15.75" customHeight="1">
      <c r="A685" s="2852"/>
      <c r="B685" s="2852"/>
      <c r="C685" s="2852"/>
      <c r="D685" s="2852"/>
      <c r="E685" s="2852"/>
      <c r="F685" s="2852"/>
      <c r="G685" s="2852"/>
      <c r="H685" s="2944"/>
      <c r="I685" s="2852"/>
      <c r="J685" s="2852"/>
      <c r="K685" s="2852"/>
      <c r="L685" s="2852"/>
      <c r="M685" s="2852"/>
      <c r="N685" s="2852"/>
      <c r="O685" s="2852"/>
      <c r="P685" s="2852"/>
      <c r="Q685" s="2852"/>
      <c r="R685" s="2852"/>
      <c r="S685" s="2852"/>
    </row>
    <row r="686" spans="1:19" ht="15.75" customHeight="1">
      <c r="A686" s="2852"/>
      <c r="B686" s="2852"/>
      <c r="C686" s="2852"/>
      <c r="D686" s="2852"/>
      <c r="E686" s="2852"/>
      <c r="F686" s="2852"/>
      <c r="G686" s="2852"/>
      <c r="H686" s="2944"/>
      <c r="I686" s="2852"/>
      <c r="J686" s="2852"/>
      <c r="K686" s="2852"/>
      <c r="L686" s="2852"/>
      <c r="M686" s="2852"/>
      <c r="N686" s="2852"/>
      <c r="O686" s="2852"/>
      <c r="P686" s="2852"/>
      <c r="Q686" s="2852"/>
      <c r="R686" s="2852"/>
      <c r="S686" s="2852"/>
    </row>
    <row r="687" spans="1:19" ht="15.75" customHeight="1">
      <c r="A687" s="2852"/>
      <c r="B687" s="2852"/>
      <c r="C687" s="2852"/>
      <c r="D687" s="2852"/>
      <c r="E687" s="2852"/>
      <c r="F687" s="2852"/>
      <c r="G687" s="2852"/>
      <c r="H687" s="2944"/>
      <c r="I687" s="2852"/>
      <c r="J687" s="2852"/>
      <c r="K687" s="2852"/>
      <c r="L687" s="2852"/>
      <c r="M687" s="2852"/>
      <c r="N687" s="2852"/>
      <c r="O687" s="2852"/>
      <c r="P687" s="2852"/>
      <c r="Q687" s="2852"/>
      <c r="R687" s="2852"/>
      <c r="S687" s="2852"/>
    </row>
    <row r="688" spans="1:19" ht="15.75" customHeight="1">
      <c r="A688" s="2852"/>
      <c r="B688" s="2852"/>
      <c r="C688" s="2852"/>
      <c r="D688" s="2852"/>
      <c r="E688" s="2852"/>
      <c r="F688" s="2852"/>
      <c r="G688" s="2852"/>
      <c r="H688" s="2944"/>
      <c r="I688" s="2852"/>
      <c r="J688" s="2852"/>
      <c r="K688" s="2852"/>
      <c r="L688" s="2852"/>
      <c r="M688" s="2852"/>
      <c r="N688" s="2852"/>
      <c r="O688" s="2852"/>
      <c r="P688" s="2852"/>
      <c r="Q688" s="2852"/>
      <c r="R688" s="2852"/>
      <c r="S688" s="2852"/>
    </row>
    <row r="689" spans="1:19" ht="15.75" customHeight="1">
      <c r="A689" s="2852"/>
      <c r="B689" s="2852"/>
      <c r="C689" s="2852"/>
      <c r="D689" s="2852"/>
      <c r="E689" s="2852"/>
      <c r="F689" s="2852"/>
      <c r="G689" s="2852"/>
      <c r="H689" s="2944"/>
      <c r="I689" s="2852"/>
      <c r="J689" s="2852"/>
      <c r="K689" s="2852"/>
      <c r="L689" s="2852"/>
      <c r="M689" s="2852"/>
      <c r="N689" s="2852"/>
      <c r="O689" s="2852"/>
      <c r="P689" s="2852"/>
      <c r="Q689" s="2852"/>
      <c r="R689" s="2852"/>
      <c r="S689" s="2852"/>
    </row>
    <row r="690" spans="1:19" ht="15.75" customHeight="1">
      <c r="A690" s="2852"/>
      <c r="B690" s="2852"/>
      <c r="C690" s="2852"/>
      <c r="D690" s="2852"/>
      <c r="E690" s="2852"/>
      <c r="F690" s="2852"/>
      <c r="G690" s="2852"/>
      <c r="H690" s="2944"/>
      <c r="I690" s="2852"/>
      <c r="J690" s="2852"/>
      <c r="K690" s="2852"/>
      <c r="L690" s="2852"/>
      <c r="M690" s="2852"/>
      <c r="N690" s="2852"/>
      <c r="O690" s="2852"/>
      <c r="P690" s="2852"/>
      <c r="Q690" s="2852"/>
      <c r="R690" s="2852"/>
      <c r="S690" s="2852"/>
    </row>
    <row r="691" spans="1:19" ht="15.75" customHeight="1">
      <c r="A691" s="2852"/>
      <c r="B691" s="2852"/>
      <c r="C691" s="2852"/>
      <c r="D691" s="2852"/>
      <c r="E691" s="2852"/>
      <c r="F691" s="2852"/>
      <c r="G691" s="2852"/>
      <c r="H691" s="2944"/>
      <c r="I691" s="2852"/>
      <c r="J691" s="2852"/>
      <c r="K691" s="2852"/>
      <c r="L691" s="2852"/>
      <c r="M691" s="2852"/>
      <c r="N691" s="2852"/>
      <c r="O691" s="2852"/>
      <c r="P691" s="2852"/>
      <c r="Q691" s="2852"/>
      <c r="R691" s="2852"/>
      <c r="S691" s="2852"/>
    </row>
    <row r="692" spans="1:19" ht="15.75" customHeight="1">
      <c r="A692" s="2852"/>
      <c r="B692" s="2852"/>
      <c r="C692" s="2852"/>
      <c r="D692" s="2852"/>
      <c r="E692" s="2852"/>
      <c r="F692" s="2852"/>
      <c r="G692" s="2852"/>
      <c r="H692" s="2944"/>
      <c r="I692" s="2852"/>
      <c r="J692" s="2852"/>
      <c r="K692" s="2852"/>
      <c r="L692" s="2852"/>
      <c r="M692" s="2852"/>
      <c r="N692" s="2852"/>
      <c r="O692" s="2852"/>
      <c r="P692" s="2852"/>
      <c r="Q692" s="2852"/>
      <c r="R692" s="2852"/>
      <c r="S692" s="2852"/>
    </row>
    <row r="693" spans="1:19" ht="15.75" customHeight="1">
      <c r="A693" s="2852"/>
      <c r="B693" s="2852"/>
      <c r="C693" s="2852"/>
      <c r="D693" s="2852"/>
      <c r="E693" s="2852"/>
      <c r="F693" s="2852"/>
      <c r="G693" s="2852"/>
      <c r="H693" s="2944"/>
      <c r="I693" s="2852"/>
      <c r="J693" s="2852"/>
      <c r="K693" s="2852"/>
      <c r="L693" s="2852"/>
      <c r="M693" s="2852"/>
      <c r="N693" s="2852"/>
      <c r="O693" s="2852"/>
      <c r="P693" s="2852"/>
      <c r="Q693" s="2852"/>
      <c r="R693" s="2852"/>
      <c r="S693" s="2852"/>
    </row>
    <row r="694" spans="1:19" ht="15.75" customHeight="1">
      <c r="A694" s="2852"/>
      <c r="B694" s="2852"/>
      <c r="C694" s="2852"/>
      <c r="D694" s="2852"/>
      <c r="E694" s="2852"/>
      <c r="F694" s="2852"/>
      <c r="G694" s="2852"/>
      <c r="H694" s="2944"/>
      <c r="I694" s="2852"/>
      <c r="J694" s="2852"/>
      <c r="K694" s="2852"/>
      <c r="L694" s="2852"/>
      <c r="M694" s="2852"/>
      <c r="N694" s="2852"/>
      <c r="O694" s="2852"/>
      <c r="P694" s="2852"/>
      <c r="Q694" s="2852"/>
      <c r="R694" s="2852"/>
      <c r="S694" s="2852"/>
    </row>
    <row r="695" spans="1:19" ht="15.75" customHeight="1">
      <c r="A695" s="2852"/>
      <c r="B695" s="2852"/>
      <c r="C695" s="2852"/>
      <c r="D695" s="2852"/>
      <c r="E695" s="2852"/>
      <c r="F695" s="2852"/>
      <c r="G695" s="2852"/>
      <c r="H695" s="2944"/>
      <c r="I695" s="2852"/>
      <c r="J695" s="2852"/>
      <c r="K695" s="2852"/>
      <c r="L695" s="2852"/>
      <c r="M695" s="2852"/>
      <c r="N695" s="2852"/>
      <c r="O695" s="2852"/>
      <c r="P695" s="2852"/>
      <c r="Q695" s="2852"/>
      <c r="R695" s="2852"/>
      <c r="S695" s="2852"/>
    </row>
    <row r="696" spans="1:19" ht="15.75" customHeight="1">
      <c r="A696" s="2852"/>
      <c r="B696" s="2852"/>
      <c r="C696" s="2852"/>
      <c r="D696" s="2852"/>
      <c r="E696" s="2852"/>
      <c r="F696" s="2852"/>
      <c r="G696" s="2852"/>
      <c r="H696" s="2944"/>
      <c r="I696" s="2852"/>
      <c r="J696" s="2852"/>
      <c r="K696" s="2852"/>
      <c r="L696" s="2852"/>
      <c r="M696" s="2852"/>
      <c r="N696" s="2852"/>
      <c r="O696" s="2852"/>
      <c r="P696" s="2852"/>
      <c r="Q696" s="2852"/>
      <c r="R696" s="2852"/>
      <c r="S696" s="2852"/>
    </row>
    <row r="697" spans="1:19" ht="15.75" customHeight="1">
      <c r="A697" s="2852"/>
      <c r="B697" s="2852"/>
      <c r="C697" s="2852"/>
      <c r="D697" s="2852"/>
      <c r="E697" s="2852"/>
      <c r="F697" s="2852"/>
      <c r="G697" s="2852"/>
      <c r="H697" s="2944"/>
      <c r="I697" s="2852"/>
      <c r="J697" s="2852"/>
      <c r="K697" s="2852"/>
      <c r="L697" s="2852"/>
      <c r="M697" s="2852"/>
      <c r="N697" s="2852"/>
      <c r="O697" s="2852"/>
      <c r="P697" s="2852"/>
      <c r="Q697" s="2852"/>
      <c r="R697" s="2852"/>
      <c r="S697" s="2852"/>
    </row>
    <row r="698" spans="1:19" ht="15.75" customHeight="1">
      <c r="A698" s="2852"/>
      <c r="B698" s="2852"/>
      <c r="C698" s="2852"/>
      <c r="D698" s="2852"/>
      <c r="E698" s="2852"/>
      <c r="F698" s="2852"/>
      <c r="G698" s="2852"/>
      <c r="H698" s="2944"/>
      <c r="I698" s="2852"/>
      <c r="J698" s="2852"/>
      <c r="K698" s="2852"/>
      <c r="L698" s="2852"/>
      <c r="M698" s="2852"/>
      <c r="N698" s="2852"/>
      <c r="O698" s="2852"/>
      <c r="P698" s="2852"/>
      <c r="Q698" s="2852"/>
      <c r="R698" s="2852"/>
      <c r="S698" s="2852"/>
    </row>
    <row r="699" spans="1:19" ht="15.75" customHeight="1">
      <c r="A699" s="2852"/>
      <c r="B699" s="2852"/>
      <c r="C699" s="2852"/>
      <c r="D699" s="2852"/>
      <c r="E699" s="2852"/>
      <c r="F699" s="2852"/>
      <c r="G699" s="2852"/>
      <c r="H699" s="2944"/>
      <c r="I699" s="2852"/>
      <c r="J699" s="2852"/>
      <c r="K699" s="2852"/>
      <c r="L699" s="2852"/>
      <c r="M699" s="2852"/>
      <c r="N699" s="2852"/>
      <c r="O699" s="2852"/>
      <c r="P699" s="2852"/>
      <c r="Q699" s="2852"/>
      <c r="R699" s="2852"/>
      <c r="S699" s="2852"/>
    </row>
    <row r="700" spans="1:19" ht="15.75" customHeight="1">
      <c r="A700" s="2852"/>
      <c r="B700" s="2852"/>
      <c r="C700" s="2852"/>
      <c r="D700" s="2852"/>
      <c r="E700" s="2852"/>
      <c r="F700" s="2852"/>
      <c r="G700" s="2852"/>
      <c r="H700" s="2944"/>
      <c r="I700" s="2852"/>
      <c r="J700" s="2852"/>
      <c r="K700" s="2852"/>
      <c r="L700" s="2852"/>
      <c r="M700" s="2852"/>
      <c r="N700" s="2852"/>
      <c r="O700" s="2852"/>
      <c r="P700" s="2852"/>
      <c r="Q700" s="2852"/>
      <c r="R700" s="2852"/>
      <c r="S700" s="2852"/>
    </row>
    <row r="701" spans="1:19" ht="15.75" customHeight="1">
      <c r="A701" s="2852"/>
      <c r="B701" s="2852"/>
      <c r="C701" s="2852"/>
      <c r="D701" s="2852"/>
      <c r="E701" s="2852"/>
      <c r="F701" s="2852"/>
      <c r="G701" s="2852"/>
      <c r="H701" s="2944"/>
      <c r="I701" s="2852"/>
      <c r="J701" s="2852"/>
      <c r="K701" s="2852"/>
      <c r="L701" s="2852"/>
      <c r="M701" s="2852"/>
      <c r="N701" s="2852"/>
      <c r="O701" s="2852"/>
      <c r="P701" s="2852"/>
      <c r="Q701" s="2852"/>
      <c r="R701" s="2852"/>
      <c r="S701" s="2852"/>
    </row>
    <row r="702" spans="1:19" ht="15.75" customHeight="1">
      <c r="A702" s="2852"/>
      <c r="B702" s="2852"/>
      <c r="C702" s="2852"/>
      <c r="D702" s="2852"/>
      <c r="E702" s="2852"/>
      <c r="F702" s="2852"/>
      <c r="G702" s="2852"/>
      <c r="H702" s="2944"/>
      <c r="I702" s="2852"/>
      <c r="J702" s="2852"/>
      <c r="K702" s="2852"/>
      <c r="L702" s="2852"/>
      <c r="M702" s="2852"/>
      <c r="N702" s="2852"/>
      <c r="O702" s="2852"/>
      <c r="P702" s="2852"/>
      <c r="Q702" s="2852"/>
      <c r="R702" s="2852"/>
      <c r="S702" s="2852"/>
    </row>
    <row r="703" spans="1:19" ht="15.75" customHeight="1">
      <c r="A703" s="2852"/>
      <c r="B703" s="2852"/>
      <c r="C703" s="2852"/>
      <c r="D703" s="2852"/>
      <c r="E703" s="2852"/>
      <c r="F703" s="2852"/>
      <c r="G703" s="2852"/>
      <c r="H703" s="2944"/>
      <c r="I703" s="2852"/>
      <c r="J703" s="2852"/>
      <c r="K703" s="2852"/>
      <c r="L703" s="2852"/>
      <c r="M703" s="2852"/>
      <c r="N703" s="2852"/>
      <c r="O703" s="2852"/>
      <c r="P703" s="2852"/>
      <c r="Q703" s="2852"/>
      <c r="R703" s="2852"/>
      <c r="S703" s="2852"/>
    </row>
    <row r="704" spans="1:19" ht="15.75" customHeight="1">
      <c r="A704" s="2852"/>
      <c r="B704" s="2852"/>
      <c r="C704" s="2852"/>
      <c r="D704" s="2852"/>
      <c r="E704" s="2852"/>
      <c r="F704" s="2852"/>
      <c r="G704" s="2852"/>
      <c r="H704" s="2944"/>
      <c r="I704" s="2852"/>
      <c r="J704" s="2852"/>
      <c r="K704" s="2852"/>
      <c r="L704" s="2852"/>
      <c r="M704" s="2852"/>
      <c r="N704" s="2852"/>
      <c r="O704" s="2852"/>
      <c r="P704" s="2852"/>
      <c r="Q704" s="2852"/>
      <c r="R704" s="2852"/>
      <c r="S704" s="2852"/>
    </row>
    <row r="705" spans="1:19" ht="15.75" customHeight="1">
      <c r="A705" s="2852"/>
      <c r="B705" s="2852"/>
      <c r="C705" s="2852"/>
      <c r="D705" s="2852"/>
      <c r="E705" s="2852"/>
      <c r="F705" s="2852"/>
      <c r="G705" s="2852"/>
      <c r="H705" s="2944"/>
      <c r="I705" s="2852"/>
      <c r="J705" s="2852"/>
      <c r="K705" s="2852"/>
      <c r="L705" s="2852"/>
      <c r="M705" s="2852"/>
      <c r="N705" s="2852"/>
      <c r="O705" s="2852"/>
      <c r="P705" s="2852"/>
      <c r="Q705" s="2852"/>
      <c r="R705" s="2852"/>
      <c r="S705" s="2852"/>
    </row>
    <row r="706" spans="1:19" ht="15.75" customHeight="1">
      <c r="A706" s="2852"/>
      <c r="B706" s="2852"/>
      <c r="C706" s="2852"/>
      <c r="D706" s="2852"/>
      <c r="E706" s="2852"/>
      <c r="F706" s="2852"/>
      <c r="G706" s="2852"/>
      <c r="H706" s="2944"/>
      <c r="I706" s="2852"/>
      <c r="J706" s="2852"/>
      <c r="K706" s="2852"/>
      <c r="L706" s="2852"/>
      <c r="M706" s="2852"/>
      <c r="N706" s="2852"/>
      <c r="O706" s="2852"/>
      <c r="P706" s="2852"/>
      <c r="Q706" s="2852"/>
      <c r="R706" s="2852"/>
      <c r="S706" s="2852"/>
    </row>
    <row r="707" spans="1:19" ht="15.75" customHeight="1">
      <c r="A707" s="2852"/>
      <c r="B707" s="2852"/>
      <c r="C707" s="2852"/>
      <c r="D707" s="2852"/>
      <c r="E707" s="2852"/>
      <c r="F707" s="2852"/>
      <c r="G707" s="2852"/>
      <c r="H707" s="2944"/>
      <c r="I707" s="2852"/>
      <c r="J707" s="2852"/>
      <c r="K707" s="2852"/>
      <c r="L707" s="2852"/>
      <c r="M707" s="2852"/>
      <c r="N707" s="2852"/>
      <c r="O707" s="2852"/>
      <c r="P707" s="2852"/>
      <c r="Q707" s="2852"/>
      <c r="R707" s="2852"/>
      <c r="S707" s="2852"/>
    </row>
    <row r="708" spans="1:19" ht="15.75" customHeight="1">
      <c r="A708" s="2852"/>
      <c r="B708" s="2852"/>
      <c r="C708" s="2852"/>
      <c r="D708" s="2852"/>
      <c r="E708" s="2852"/>
      <c r="F708" s="2852"/>
      <c r="G708" s="2852"/>
      <c r="H708" s="2944"/>
      <c r="I708" s="2852"/>
      <c r="J708" s="2852"/>
      <c r="K708" s="2852"/>
      <c r="L708" s="2852"/>
      <c r="M708" s="2852"/>
      <c r="N708" s="2852"/>
      <c r="O708" s="2852"/>
      <c r="P708" s="2852"/>
      <c r="Q708" s="2852"/>
      <c r="R708" s="2852"/>
      <c r="S708" s="2852"/>
    </row>
    <row r="709" spans="1:19" ht="15.75" customHeight="1">
      <c r="A709" s="2852"/>
      <c r="B709" s="2852"/>
      <c r="C709" s="2852"/>
      <c r="D709" s="2852"/>
      <c r="E709" s="2852"/>
      <c r="F709" s="2852"/>
      <c r="G709" s="2852"/>
      <c r="H709" s="2944"/>
      <c r="I709" s="2852"/>
      <c r="J709" s="2852"/>
      <c r="K709" s="2852"/>
      <c r="L709" s="2852"/>
      <c r="M709" s="2852"/>
      <c r="N709" s="2852"/>
      <c r="O709" s="2852"/>
      <c r="P709" s="2852"/>
      <c r="Q709" s="2852"/>
      <c r="R709" s="2852"/>
      <c r="S709" s="2852"/>
    </row>
    <row r="710" spans="1:19" ht="15.75" customHeight="1">
      <c r="A710" s="2852"/>
      <c r="B710" s="2852"/>
      <c r="C710" s="2852"/>
      <c r="D710" s="2852"/>
      <c r="E710" s="2852"/>
      <c r="F710" s="2852"/>
      <c r="G710" s="2852"/>
      <c r="H710" s="2944"/>
      <c r="I710" s="2852"/>
      <c r="J710" s="2852"/>
      <c r="K710" s="2852"/>
      <c r="L710" s="2852"/>
      <c r="M710" s="2852"/>
      <c r="N710" s="2852"/>
      <c r="O710" s="2852"/>
      <c r="P710" s="2852"/>
      <c r="Q710" s="2852"/>
      <c r="R710" s="2852"/>
      <c r="S710" s="2852"/>
    </row>
    <row r="711" spans="1:19" ht="15.75" customHeight="1">
      <c r="A711" s="2852"/>
      <c r="B711" s="2852"/>
      <c r="C711" s="2852"/>
      <c r="D711" s="2852"/>
      <c r="E711" s="2852"/>
      <c r="F711" s="2852"/>
      <c r="G711" s="2852"/>
      <c r="H711" s="2944"/>
      <c r="I711" s="2852"/>
      <c r="J711" s="2852"/>
      <c r="K711" s="2852"/>
      <c r="L711" s="2852"/>
      <c r="M711" s="2852"/>
      <c r="N711" s="2852"/>
      <c r="O711" s="2852"/>
      <c r="P711" s="2852"/>
      <c r="Q711" s="2852"/>
      <c r="R711" s="2852"/>
      <c r="S711" s="2852"/>
    </row>
    <row r="712" spans="1:19" ht="15.75" customHeight="1">
      <c r="A712" s="2852"/>
      <c r="B712" s="2852"/>
      <c r="C712" s="2852"/>
      <c r="D712" s="2852"/>
      <c r="E712" s="2852"/>
      <c r="F712" s="2852"/>
      <c r="G712" s="2852"/>
      <c r="H712" s="2944"/>
      <c r="I712" s="2852"/>
      <c r="J712" s="2852"/>
      <c r="K712" s="2852"/>
      <c r="L712" s="2852"/>
      <c r="M712" s="2852"/>
      <c r="N712" s="2852"/>
      <c r="O712" s="2852"/>
      <c r="P712" s="2852"/>
      <c r="Q712" s="2852"/>
      <c r="R712" s="2852"/>
      <c r="S712" s="2852"/>
    </row>
    <row r="713" spans="1:19" ht="15.75" customHeight="1">
      <c r="A713" s="2852"/>
      <c r="B713" s="2852"/>
      <c r="C713" s="2852"/>
      <c r="D713" s="2852"/>
      <c r="E713" s="2852"/>
      <c r="F713" s="2852"/>
      <c r="G713" s="2852"/>
      <c r="H713" s="2944"/>
      <c r="I713" s="2852"/>
      <c r="J713" s="2852"/>
      <c r="K713" s="2852"/>
      <c r="L713" s="2852"/>
      <c r="M713" s="2852"/>
      <c r="N713" s="2852"/>
      <c r="O713" s="2852"/>
      <c r="P713" s="2852"/>
      <c r="Q713" s="2852"/>
      <c r="R713" s="2852"/>
      <c r="S713" s="2852"/>
    </row>
    <row r="714" spans="1:19" ht="15.75" customHeight="1">
      <c r="A714" s="2852"/>
      <c r="B714" s="2852"/>
      <c r="C714" s="2852"/>
      <c r="D714" s="2852"/>
      <c r="E714" s="2852"/>
      <c r="F714" s="2852"/>
      <c r="G714" s="2852"/>
      <c r="H714" s="2944"/>
      <c r="I714" s="2852"/>
      <c r="J714" s="2852"/>
      <c r="K714" s="2852"/>
      <c r="L714" s="2852"/>
      <c r="M714" s="2852"/>
      <c r="N714" s="2852"/>
      <c r="O714" s="2852"/>
      <c r="P714" s="2852"/>
      <c r="Q714" s="2852"/>
      <c r="R714" s="2852"/>
      <c r="S714" s="2852"/>
    </row>
    <row r="715" spans="1:19" ht="15.75" customHeight="1">
      <c r="A715" s="2852"/>
      <c r="B715" s="2852"/>
      <c r="C715" s="2852"/>
      <c r="D715" s="2852"/>
      <c r="E715" s="2852"/>
      <c r="F715" s="2852"/>
      <c r="G715" s="2852"/>
      <c r="H715" s="2944"/>
      <c r="I715" s="2852"/>
      <c r="J715" s="2852"/>
      <c r="K715" s="2852"/>
      <c r="L715" s="2852"/>
      <c r="M715" s="2852"/>
      <c r="N715" s="2852"/>
      <c r="O715" s="2852"/>
      <c r="P715" s="2852"/>
      <c r="Q715" s="2852"/>
      <c r="R715" s="2852"/>
      <c r="S715" s="2852"/>
    </row>
    <row r="716" spans="1:19" ht="15.75" customHeight="1">
      <c r="A716" s="2852"/>
      <c r="B716" s="2852"/>
      <c r="C716" s="2852"/>
      <c r="D716" s="2852"/>
      <c r="E716" s="2852"/>
      <c r="F716" s="2852"/>
      <c r="G716" s="2852"/>
      <c r="H716" s="2944"/>
      <c r="I716" s="2852"/>
      <c r="J716" s="2852"/>
      <c r="K716" s="2852"/>
      <c r="L716" s="2852"/>
      <c r="M716" s="2852"/>
      <c r="N716" s="2852"/>
      <c r="O716" s="2852"/>
      <c r="P716" s="2852"/>
      <c r="Q716" s="2852"/>
      <c r="R716" s="2852"/>
      <c r="S716" s="2852"/>
    </row>
    <row r="717" spans="1:19" ht="15.75" customHeight="1">
      <c r="A717" s="2852"/>
      <c r="B717" s="2852"/>
      <c r="C717" s="2852"/>
      <c r="D717" s="2852"/>
      <c r="E717" s="2852"/>
      <c r="F717" s="2852"/>
      <c r="G717" s="2852"/>
      <c r="H717" s="2944"/>
      <c r="I717" s="2852"/>
      <c r="J717" s="2852"/>
      <c r="K717" s="2852"/>
      <c r="L717" s="2852"/>
      <c r="M717" s="2852"/>
      <c r="N717" s="2852"/>
      <c r="O717" s="2852"/>
      <c r="P717" s="2852"/>
      <c r="Q717" s="2852"/>
      <c r="R717" s="2852"/>
      <c r="S717" s="2852"/>
    </row>
    <row r="718" spans="1:19" ht="15.75" customHeight="1">
      <c r="A718" s="2852"/>
      <c r="B718" s="2852"/>
      <c r="C718" s="2852"/>
      <c r="D718" s="2852"/>
      <c r="E718" s="2852"/>
      <c r="F718" s="2852"/>
      <c r="G718" s="2852"/>
      <c r="H718" s="2944"/>
      <c r="I718" s="2852"/>
      <c r="J718" s="2852"/>
      <c r="K718" s="2852"/>
      <c r="L718" s="2852"/>
      <c r="M718" s="2852"/>
      <c r="N718" s="2852"/>
      <c r="O718" s="2852"/>
      <c r="P718" s="2852"/>
      <c r="Q718" s="2852"/>
      <c r="R718" s="2852"/>
      <c r="S718" s="2852"/>
    </row>
    <row r="719" spans="1:19" ht="15.75" customHeight="1">
      <c r="A719" s="2852"/>
      <c r="B719" s="2852"/>
      <c r="C719" s="2852"/>
      <c r="D719" s="2852"/>
      <c r="E719" s="2852"/>
      <c r="F719" s="2852"/>
      <c r="G719" s="2852"/>
      <c r="H719" s="2944"/>
      <c r="I719" s="2852"/>
      <c r="J719" s="2852"/>
      <c r="K719" s="2852"/>
      <c r="L719" s="2852"/>
      <c r="M719" s="2852"/>
      <c r="N719" s="2852"/>
      <c r="O719" s="2852"/>
      <c r="P719" s="2852"/>
      <c r="Q719" s="2852"/>
      <c r="R719" s="2852"/>
      <c r="S719" s="2852"/>
    </row>
    <row r="720" spans="1:19" ht="15.75" customHeight="1">
      <c r="A720" s="2852"/>
      <c r="B720" s="2852"/>
      <c r="C720" s="2852"/>
      <c r="D720" s="2852"/>
      <c r="E720" s="2852"/>
      <c r="F720" s="2852"/>
      <c r="G720" s="2852"/>
      <c r="H720" s="2944"/>
      <c r="I720" s="2852"/>
      <c r="J720" s="2852"/>
      <c r="K720" s="2852"/>
      <c r="L720" s="2852"/>
      <c r="M720" s="2852"/>
      <c r="N720" s="2852"/>
      <c r="O720" s="2852"/>
      <c r="P720" s="2852"/>
      <c r="Q720" s="2852"/>
      <c r="R720" s="2852"/>
      <c r="S720" s="2852"/>
    </row>
    <row r="721" spans="1:19" ht="15.75" customHeight="1">
      <c r="A721" s="2852"/>
      <c r="B721" s="2852"/>
      <c r="C721" s="2852"/>
      <c r="D721" s="2852"/>
      <c r="E721" s="2852"/>
      <c r="F721" s="2852"/>
      <c r="G721" s="2852"/>
      <c r="H721" s="2944"/>
      <c r="I721" s="2852"/>
      <c r="J721" s="2852"/>
      <c r="K721" s="2852"/>
      <c r="L721" s="2852"/>
      <c r="M721" s="2852"/>
      <c r="N721" s="2852"/>
      <c r="O721" s="2852"/>
      <c r="P721" s="2852"/>
      <c r="Q721" s="2852"/>
      <c r="R721" s="2852"/>
      <c r="S721" s="2852"/>
    </row>
    <row r="722" spans="1:19" ht="15.75" customHeight="1">
      <c r="A722" s="2852"/>
      <c r="B722" s="2852"/>
      <c r="C722" s="2852"/>
      <c r="D722" s="2852"/>
      <c r="E722" s="2852"/>
      <c r="F722" s="2852"/>
      <c r="G722" s="2852"/>
      <c r="H722" s="2944"/>
      <c r="I722" s="2852"/>
      <c r="J722" s="2852"/>
      <c r="K722" s="2852"/>
      <c r="L722" s="2852"/>
      <c r="M722" s="2852"/>
      <c r="N722" s="2852"/>
      <c r="O722" s="2852"/>
      <c r="P722" s="2852"/>
      <c r="Q722" s="2852"/>
      <c r="R722" s="2852"/>
      <c r="S722" s="2852"/>
    </row>
    <row r="723" spans="1:19" ht="15.75" customHeight="1">
      <c r="A723" s="2852"/>
      <c r="B723" s="2852"/>
      <c r="C723" s="2852"/>
      <c r="D723" s="2852"/>
      <c r="E723" s="2852"/>
      <c r="F723" s="2852"/>
      <c r="G723" s="2852"/>
      <c r="H723" s="2944"/>
      <c r="I723" s="2852"/>
      <c r="J723" s="2852"/>
      <c r="K723" s="2852"/>
      <c r="L723" s="2852"/>
      <c r="M723" s="2852"/>
      <c r="N723" s="2852"/>
      <c r="O723" s="2852"/>
      <c r="P723" s="2852"/>
      <c r="Q723" s="2852"/>
      <c r="R723" s="2852"/>
      <c r="S723" s="2852"/>
    </row>
    <row r="724" spans="1:19" ht="15.75" customHeight="1">
      <c r="A724" s="2852"/>
      <c r="B724" s="2852"/>
      <c r="C724" s="2852"/>
      <c r="D724" s="2852"/>
      <c r="E724" s="2852"/>
      <c r="F724" s="2852"/>
      <c r="G724" s="2852"/>
      <c r="H724" s="2944"/>
      <c r="I724" s="2852"/>
      <c r="J724" s="2852"/>
      <c r="K724" s="2852"/>
      <c r="L724" s="2852"/>
      <c r="M724" s="2852"/>
      <c r="N724" s="2852"/>
      <c r="O724" s="2852"/>
      <c r="P724" s="2852"/>
      <c r="Q724" s="2852"/>
      <c r="R724" s="2852"/>
      <c r="S724" s="2852"/>
    </row>
    <row r="725" spans="1:19" ht="15.75" customHeight="1">
      <c r="A725" s="2852"/>
      <c r="B725" s="2852"/>
      <c r="C725" s="2852"/>
      <c r="D725" s="2852"/>
      <c r="E725" s="2852"/>
      <c r="F725" s="2852"/>
      <c r="G725" s="2852"/>
      <c r="H725" s="2944"/>
      <c r="I725" s="2852"/>
      <c r="J725" s="2852"/>
      <c r="K725" s="2852"/>
      <c r="L725" s="2852"/>
      <c r="M725" s="2852"/>
      <c r="N725" s="2852"/>
      <c r="O725" s="2852"/>
      <c r="P725" s="2852"/>
      <c r="Q725" s="2852"/>
      <c r="R725" s="2852"/>
      <c r="S725" s="2852"/>
    </row>
    <row r="726" spans="1:19" ht="15.75" customHeight="1">
      <c r="A726" s="2852"/>
      <c r="B726" s="2852"/>
      <c r="C726" s="2852"/>
      <c r="D726" s="2852"/>
      <c r="E726" s="2852"/>
      <c r="F726" s="2852"/>
      <c r="G726" s="2852"/>
      <c r="H726" s="2944"/>
      <c r="I726" s="2852"/>
      <c r="J726" s="2852"/>
      <c r="K726" s="2852"/>
      <c r="L726" s="2852"/>
      <c r="M726" s="2852"/>
      <c r="N726" s="2852"/>
      <c r="O726" s="2852"/>
      <c r="P726" s="2852"/>
      <c r="Q726" s="2852"/>
      <c r="R726" s="2852"/>
      <c r="S726" s="2852"/>
    </row>
    <row r="727" spans="1:19" ht="15.75" customHeight="1">
      <c r="A727" s="2852"/>
      <c r="B727" s="2852"/>
      <c r="C727" s="2852"/>
      <c r="D727" s="2852"/>
      <c r="E727" s="2852"/>
      <c r="F727" s="2852"/>
      <c r="G727" s="2852"/>
      <c r="H727" s="2944"/>
      <c r="I727" s="2852"/>
      <c r="J727" s="2852"/>
      <c r="K727" s="2852"/>
      <c r="L727" s="2852"/>
      <c r="M727" s="2852"/>
      <c r="N727" s="2852"/>
      <c r="O727" s="2852"/>
      <c r="P727" s="2852"/>
      <c r="Q727" s="2852"/>
      <c r="R727" s="2852"/>
      <c r="S727" s="2852"/>
    </row>
    <row r="728" spans="1:19" ht="15.75" customHeight="1">
      <c r="A728" s="2852"/>
      <c r="B728" s="2852"/>
      <c r="C728" s="2852"/>
      <c r="D728" s="2852"/>
      <c r="E728" s="2852"/>
      <c r="F728" s="2852"/>
      <c r="G728" s="2852"/>
      <c r="H728" s="2944"/>
      <c r="I728" s="2852"/>
      <c r="J728" s="2852"/>
      <c r="K728" s="2852"/>
      <c r="L728" s="2852"/>
      <c r="M728" s="2852"/>
      <c r="N728" s="2852"/>
      <c r="O728" s="2852"/>
      <c r="P728" s="2852"/>
      <c r="Q728" s="2852"/>
      <c r="R728" s="2852"/>
      <c r="S728" s="2852"/>
    </row>
    <row r="729" spans="1:19" ht="15.75" customHeight="1">
      <c r="A729" s="2852"/>
      <c r="B729" s="2852"/>
      <c r="C729" s="2852"/>
      <c r="D729" s="2852"/>
      <c r="E729" s="2852"/>
      <c r="F729" s="2852"/>
      <c r="G729" s="2852"/>
      <c r="H729" s="2944"/>
      <c r="I729" s="2852"/>
      <c r="J729" s="2852"/>
      <c r="K729" s="2852"/>
      <c r="L729" s="2852"/>
      <c r="M729" s="2852"/>
      <c r="N729" s="2852"/>
      <c r="O729" s="2852"/>
      <c r="P729" s="2852"/>
      <c r="Q729" s="2852"/>
      <c r="R729" s="2852"/>
      <c r="S729" s="2852"/>
    </row>
    <row r="730" spans="1:19" ht="15.75" customHeight="1">
      <c r="A730" s="2852"/>
      <c r="B730" s="2852"/>
      <c r="C730" s="2852"/>
      <c r="D730" s="2852"/>
      <c r="E730" s="2852"/>
      <c r="F730" s="2852"/>
      <c r="G730" s="2852"/>
      <c r="H730" s="2944"/>
      <c r="I730" s="2852"/>
      <c r="J730" s="2852"/>
      <c r="K730" s="2852"/>
      <c r="L730" s="2852"/>
      <c r="M730" s="2852"/>
      <c r="N730" s="2852"/>
      <c r="O730" s="2852"/>
      <c r="P730" s="2852"/>
      <c r="Q730" s="2852"/>
      <c r="R730" s="2852"/>
      <c r="S730" s="2852"/>
    </row>
    <row r="731" spans="1:19" ht="15.75" customHeight="1">
      <c r="A731" s="2852"/>
      <c r="B731" s="2852"/>
      <c r="C731" s="2852"/>
      <c r="D731" s="2852"/>
      <c r="E731" s="2852"/>
      <c r="F731" s="2852"/>
      <c r="G731" s="2852"/>
      <c r="H731" s="2944"/>
      <c r="I731" s="2852"/>
      <c r="J731" s="2852"/>
      <c r="K731" s="2852"/>
      <c r="L731" s="2852"/>
      <c r="M731" s="2852"/>
      <c r="N731" s="2852"/>
      <c r="O731" s="2852"/>
      <c r="P731" s="2852"/>
      <c r="Q731" s="2852"/>
      <c r="R731" s="2852"/>
      <c r="S731" s="2852"/>
    </row>
    <row r="732" spans="1:19" ht="15.75" customHeight="1">
      <c r="A732" s="2852"/>
      <c r="B732" s="2852"/>
      <c r="C732" s="2852"/>
      <c r="D732" s="2852"/>
      <c r="E732" s="2852"/>
      <c r="F732" s="2852"/>
      <c r="G732" s="2852"/>
      <c r="H732" s="2944"/>
      <c r="I732" s="2852"/>
      <c r="J732" s="2852"/>
      <c r="K732" s="2852"/>
      <c r="L732" s="2852"/>
      <c r="M732" s="2852"/>
      <c r="N732" s="2852"/>
      <c r="O732" s="2852"/>
      <c r="P732" s="2852"/>
      <c r="Q732" s="2852"/>
      <c r="R732" s="2852"/>
      <c r="S732" s="2852"/>
    </row>
    <row r="733" spans="1:19" ht="15.75" customHeight="1">
      <c r="A733" s="2852"/>
      <c r="B733" s="2852"/>
      <c r="C733" s="2852"/>
      <c r="D733" s="2852"/>
      <c r="E733" s="2852"/>
      <c r="F733" s="2852"/>
      <c r="G733" s="2852"/>
      <c r="H733" s="2944"/>
      <c r="I733" s="2852"/>
      <c r="J733" s="2852"/>
      <c r="K733" s="2852"/>
      <c r="L733" s="2852"/>
      <c r="M733" s="2852"/>
      <c r="N733" s="2852"/>
      <c r="O733" s="2852"/>
      <c r="P733" s="2852"/>
      <c r="Q733" s="2852"/>
      <c r="R733" s="2852"/>
      <c r="S733" s="2852"/>
    </row>
    <row r="734" spans="1:19" ht="15.75" customHeight="1">
      <c r="A734" s="2852"/>
      <c r="B734" s="2852"/>
      <c r="C734" s="2852"/>
      <c r="D734" s="2852"/>
      <c r="E734" s="2852"/>
      <c r="F734" s="2852"/>
      <c r="G734" s="2852"/>
      <c r="H734" s="2944"/>
      <c r="I734" s="2852"/>
      <c r="J734" s="2852"/>
      <c r="K734" s="2852"/>
      <c r="L734" s="2852"/>
      <c r="M734" s="2852"/>
      <c r="N734" s="2852"/>
      <c r="O734" s="2852"/>
      <c r="P734" s="2852"/>
      <c r="Q734" s="2852"/>
      <c r="R734" s="2852"/>
      <c r="S734" s="2852"/>
    </row>
    <row r="735" spans="1:19" ht="15.75" customHeight="1">
      <c r="A735" s="2852"/>
      <c r="B735" s="2852"/>
      <c r="C735" s="2852"/>
      <c r="D735" s="2852"/>
      <c r="E735" s="2852"/>
      <c r="F735" s="2852"/>
      <c r="G735" s="2852"/>
      <c r="H735" s="2944"/>
      <c r="I735" s="2852"/>
      <c r="J735" s="2852"/>
      <c r="K735" s="2852"/>
      <c r="L735" s="2852"/>
      <c r="M735" s="2852"/>
      <c r="N735" s="2852"/>
      <c r="O735" s="2852"/>
      <c r="P735" s="2852"/>
      <c r="Q735" s="2852"/>
      <c r="R735" s="2852"/>
      <c r="S735" s="2852"/>
    </row>
    <row r="736" spans="1:19" ht="15.75" customHeight="1">
      <c r="A736" s="2852"/>
      <c r="B736" s="2852"/>
      <c r="C736" s="2852"/>
      <c r="D736" s="2852"/>
      <c r="E736" s="2852"/>
      <c r="F736" s="2852"/>
      <c r="G736" s="2852"/>
      <c r="H736" s="2944"/>
      <c r="I736" s="2852"/>
      <c r="J736" s="2852"/>
      <c r="K736" s="2852"/>
      <c r="L736" s="2852"/>
      <c r="M736" s="2852"/>
      <c r="N736" s="2852"/>
      <c r="O736" s="2852"/>
      <c r="P736" s="2852"/>
      <c r="Q736" s="2852"/>
      <c r="R736" s="2852"/>
      <c r="S736" s="2852"/>
    </row>
    <row r="737" spans="1:19" ht="15.75" customHeight="1">
      <c r="A737" s="2852"/>
      <c r="B737" s="2852"/>
      <c r="C737" s="2852"/>
      <c r="D737" s="2852"/>
      <c r="E737" s="2852"/>
      <c r="F737" s="2852"/>
      <c r="G737" s="2852"/>
      <c r="H737" s="2944"/>
      <c r="I737" s="2852"/>
      <c r="J737" s="2852"/>
      <c r="K737" s="2852"/>
      <c r="L737" s="2852"/>
      <c r="M737" s="2852"/>
      <c r="N737" s="2852"/>
      <c r="O737" s="2852"/>
      <c r="P737" s="2852"/>
      <c r="Q737" s="2852"/>
      <c r="R737" s="2852"/>
      <c r="S737" s="2852"/>
    </row>
    <row r="738" spans="1:19" ht="15.75" customHeight="1">
      <c r="A738" s="2852"/>
      <c r="B738" s="2852"/>
      <c r="C738" s="2852"/>
      <c r="D738" s="2852"/>
      <c r="E738" s="2852"/>
      <c r="F738" s="2852"/>
      <c r="G738" s="2852"/>
      <c r="H738" s="2944"/>
      <c r="I738" s="2852"/>
      <c r="J738" s="2852"/>
      <c r="K738" s="2852"/>
      <c r="L738" s="2852"/>
      <c r="M738" s="2852"/>
      <c r="N738" s="2852"/>
      <c r="O738" s="2852"/>
      <c r="P738" s="2852"/>
      <c r="Q738" s="2852"/>
      <c r="R738" s="2852"/>
      <c r="S738" s="2852"/>
    </row>
    <row r="739" spans="1:19" ht="15.75" customHeight="1">
      <c r="A739" s="2852"/>
      <c r="B739" s="2852"/>
      <c r="C739" s="2852"/>
      <c r="D739" s="2852"/>
      <c r="E739" s="2852"/>
      <c r="F739" s="2852"/>
      <c r="G739" s="2852"/>
      <c r="H739" s="2944"/>
      <c r="I739" s="2852"/>
      <c r="J739" s="2852"/>
      <c r="K739" s="2852"/>
      <c r="L739" s="2852"/>
      <c r="M739" s="2852"/>
      <c r="N739" s="2852"/>
      <c r="O739" s="2852"/>
      <c r="P739" s="2852"/>
      <c r="Q739" s="2852"/>
      <c r="R739" s="2852"/>
      <c r="S739" s="2852"/>
    </row>
    <row r="740" spans="1:19" ht="15.75" customHeight="1">
      <c r="A740" s="2852"/>
      <c r="B740" s="2852"/>
      <c r="C740" s="2852"/>
      <c r="D740" s="2852"/>
      <c r="E740" s="2852"/>
      <c r="F740" s="2852"/>
      <c r="G740" s="2852"/>
      <c r="H740" s="2944"/>
      <c r="I740" s="2852"/>
      <c r="J740" s="2852"/>
      <c r="K740" s="2852"/>
      <c r="L740" s="2852"/>
      <c r="M740" s="2852"/>
      <c r="N740" s="2852"/>
      <c r="O740" s="2852"/>
      <c r="P740" s="2852"/>
      <c r="Q740" s="2852"/>
      <c r="R740" s="2852"/>
      <c r="S740" s="2852"/>
    </row>
    <row r="741" spans="1:19" ht="15.75" customHeight="1">
      <c r="A741" s="2852"/>
      <c r="B741" s="2852"/>
      <c r="C741" s="2852"/>
      <c r="D741" s="2852"/>
      <c r="E741" s="2852"/>
      <c r="F741" s="2852"/>
      <c r="G741" s="2852"/>
      <c r="H741" s="2944"/>
      <c r="I741" s="2852"/>
      <c r="J741" s="2852"/>
      <c r="K741" s="2852"/>
      <c r="L741" s="2852"/>
      <c r="M741" s="2852"/>
      <c r="N741" s="2852"/>
      <c r="O741" s="2852"/>
      <c r="P741" s="2852"/>
      <c r="Q741" s="2852"/>
      <c r="R741" s="2852"/>
      <c r="S741" s="2852"/>
    </row>
    <row r="742" spans="1:19" ht="15.75" customHeight="1">
      <c r="A742" s="2852"/>
      <c r="B742" s="2852"/>
      <c r="C742" s="2852"/>
      <c r="D742" s="2852"/>
      <c r="E742" s="2852"/>
      <c r="F742" s="2852"/>
      <c r="G742" s="2852"/>
      <c r="H742" s="2944"/>
      <c r="I742" s="2852"/>
      <c r="J742" s="2852"/>
      <c r="K742" s="2852"/>
      <c r="L742" s="2852"/>
      <c r="M742" s="2852"/>
      <c r="N742" s="2852"/>
      <c r="O742" s="2852"/>
      <c r="P742" s="2852"/>
      <c r="Q742" s="2852"/>
      <c r="R742" s="2852"/>
      <c r="S742" s="2852"/>
    </row>
    <row r="743" spans="1:19" ht="15.75" customHeight="1">
      <c r="A743" s="2852"/>
      <c r="B743" s="2852"/>
      <c r="C743" s="2852"/>
      <c r="D743" s="2852"/>
      <c r="E743" s="2852"/>
      <c r="F743" s="2852"/>
      <c r="G743" s="2852"/>
      <c r="H743" s="2944"/>
      <c r="I743" s="2852"/>
      <c r="J743" s="2852"/>
      <c r="K743" s="2852"/>
      <c r="L743" s="2852"/>
      <c r="M743" s="2852"/>
      <c r="N743" s="2852"/>
      <c r="O743" s="2852"/>
      <c r="P743" s="2852"/>
      <c r="Q743" s="2852"/>
      <c r="R743" s="2852"/>
      <c r="S743" s="2852"/>
    </row>
    <row r="744" spans="1:19" ht="15.75" customHeight="1">
      <c r="A744" s="2852"/>
      <c r="B744" s="2852"/>
      <c r="C744" s="2852"/>
      <c r="D744" s="2852"/>
      <c r="E744" s="2852"/>
      <c r="F744" s="2852"/>
      <c r="G744" s="2852"/>
      <c r="H744" s="2944"/>
      <c r="I744" s="2852"/>
      <c r="J744" s="2852"/>
      <c r="K744" s="2852"/>
      <c r="L744" s="2852"/>
      <c r="M744" s="2852"/>
      <c r="N744" s="2852"/>
      <c r="O744" s="2852"/>
      <c r="P744" s="2852"/>
      <c r="Q744" s="2852"/>
      <c r="R744" s="2852"/>
      <c r="S744" s="2852"/>
    </row>
    <row r="745" spans="1:19" ht="15.75" customHeight="1">
      <c r="A745" s="2852"/>
      <c r="B745" s="2852"/>
      <c r="C745" s="2852"/>
      <c r="D745" s="2852"/>
      <c r="E745" s="2852"/>
      <c r="F745" s="2852"/>
      <c r="G745" s="2852"/>
      <c r="H745" s="2944"/>
      <c r="I745" s="2852"/>
      <c r="J745" s="2852"/>
      <c r="K745" s="2852"/>
      <c r="L745" s="2852"/>
      <c r="M745" s="2852"/>
      <c r="N745" s="2852"/>
      <c r="O745" s="2852"/>
      <c r="P745" s="2852"/>
      <c r="Q745" s="2852"/>
      <c r="R745" s="2852"/>
      <c r="S745" s="2852"/>
    </row>
    <row r="746" spans="1:19" ht="15.75" customHeight="1">
      <c r="A746" s="2852"/>
      <c r="B746" s="2852"/>
      <c r="C746" s="2852"/>
      <c r="D746" s="2852"/>
      <c r="E746" s="2852"/>
      <c r="F746" s="2852"/>
      <c r="G746" s="2852"/>
      <c r="H746" s="2944"/>
      <c r="I746" s="2852"/>
      <c r="J746" s="2852"/>
      <c r="K746" s="2852"/>
      <c r="L746" s="2852"/>
      <c r="M746" s="2852"/>
      <c r="N746" s="2852"/>
      <c r="O746" s="2852"/>
      <c r="P746" s="2852"/>
      <c r="Q746" s="2852"/>
      <c r="R746" s="2852"/>
      <c r="S746" s="2852"/>
    </row>
    <row r="747" spans="1:19" ht="15.75" customHeight="1">
      <c r="A747" s="2852"/>
      <c r="B747" s="2852"/>
      <c r="C747" s="2852"/>
      <c r="D747" s="2852"/>
      <c r="E747" s="2852"/>
      <c r="F747" s="2852"/>
      <c r="G747" s="2852"/>
      <c r="H747" s="2944"/>
      <c r="I747" s="2852"/>
      <c r="J747" s="2852"/>
      <c r="K747" s="2852"/>
      <c r="L747" s="2852"/>
      <c r="M747" s="2852"/>
      <c r="N747" s="2852"/>
      <c r="O747" s="2852"/>
      <c r="P747" s="2852"/>
      <c r="Q747" s="2852"/>
      <c r="R747" s="2852"/>
      <c r="S747" s="2852"/>
    </row>
    <row r="748" spans="1:19" ht="15.75" customHeight="1">
      <c r="A748" s="2852"/>
      <c r="B748" s="2852"/>
      <c r="C748" s="2852"/>
      <c r="D748" s="2852"/>
      <c r="E748" s="2852"/>
      <c r="F748" s="2852"/>
      <c r="G748" s="2852"/>
      <c r="H748" s="2944"/>
      <c r="I748" s="2852"/>
      <c r="J748" s="2852"/>
      <c r="K748" s="2852"/>
      <c r="L748" s="2852"/>
      <c r="M748" s="2852"/>
      <c r="N748" s="2852"/>
      <c r="O748" s="2852"/>
      <c r="P748" s="2852"/>
      <c r="Q748" s="2852"/>
      <c r="R748" s="2852"/>
      <c r="S748" s="2852"/>
    </row>
    <row r="749" spans="1:19" ht="15.75" customHeight="1">
      <c r="A749" s="2852"/>
      <c r="B749" s="2852"/>
      <c r="C749" s="2852"/>
      <c r="D749" s="2852"/>
      <c r="E749" s="2852"/>
      <c r="F749" s="2852"/>
      <c r="G749" s="2852"/>
      <c r="H749" s="2944"/>
      <c r="I749" s="2852"/>
      <c r="J749" s="2852"/>
      <c r="K749" s="2852"/>
      <c r="L749" s="2852"/>
      <c r="M749" s="2852"/>
      <c r="N749" s="2852"/>
      <c r="O749" s="2852"/>
      <c r="P749" s="2852"/>
      <c r="Q749" s="2852"/>
      <c r="R749" s="2852"/>
      <c r="S749" s="2852"/>
    </row>
    <row r="750" spans="1:19" ht="15.75" customHeight="1">
      <c r="A750" s="2852"/>
      <c r="B750" s="2852"/>
      <c r="C750" s="2852"/>
      <c r="D750" s="2852"/>
      <c r="E750" s="2852"/>
      <c r="F750" s="2852"/>
      <c r="G750" s="2852"/>
      <c r="H750" s="2944"/>
      <c r="I750" s="2852"/>
      <c r="J750" s="2852"/>
      <c r="K750" s="2852"/>
      <c r="L750" s="2852"/>
      <c r="M750" s="2852"/>
      <c r="N750" s="2852"/>
      <c r="O750" s="2852"/>
      <c r="P750" s="2852"/>
      <c r="Q750" s="2852"/>
      <c r="R750" s="2852"/>
      <c r="S750" s="2852"/>
    </row>
    <row r="751" spans="1:19" ht="15.75" customHeight="1">
      <c r="A751" s="2852"/>
      <c r="B751" s="2852"/>
      <c r="C751" s="2852"/>
      <c r="D751" s="2852"/>
      <c r="E751" s="2852"/>
      <c r="F751" s="2852"/>
      <c r="G751" s="2852"/>
      <c r="H751" s="2944"/>
      <c r="I751" s="2852"/>
      <c r="J751" s="2852"/>
      <c r="K751" s="2852"/>
      <c r="L751" s="2852"/>
      <c r="M751" s="2852"/>
      <c r="N751" s="2852"/>
      <c r="O751" s="2852"/>
      <c r="P751" s="2852"/>
      <c r="Q751" s="2852"/>
      <c r="R751" s="2852"/>
      <c r="S751" s="2852"/>
    </row>
    <row r="752" spans="1:19" ht="15.75" customHeight="1">
      <c r="A752" s="2852"/>
      <c r="B752" s="2852"/>
      <c r="C752" s="2852"/>
      <c r="D752" s="2852"/>
      <c r="E752" s="2852"/>
      <c r="F752" s="2852"/>
      <c r="G752" s="2852"/>
      <c r="H752" s="2944"/>
      <c r="I752" s="2852"/>
      <c r="J752" s="2852"/>
      <c r="K752" s="2852"/>
      <c r="L752" s="2852"/>
      <c r="M752" s="2852"/>
      <c r="N752" s="2852"/>
      <c r="O752" s="2852"/>
      <c r="P752" s="2852"/>
      <c r="Q752" s="2852"/>
      <c r="R752" s="2852"/>
      <c r="S752" s="2852"/>
    </row>
    <row r="753" spans="1:19" ht="15.75" customHeight="1">
      <c r="A753" s="2852"/>
      <c r="B753" s="2852"/>
      <c r="C753" s="2852"/>
      <c r="D753" s="2852"/>
      <c r="E753" s="2852"/>
      <c r="F753" s="2852"/>
      <c r="G753" s="2852"/>
      <c r="H753" s="2944"/>
      <c r="I753" s="2852"/>
      <c r="J753" s="2852"/>
      <c r="K753" s="2852"/>
      <c r="L753" s="2852"/>
      <c r="M753" s="2852"/>
      <c r="N753" s="2852"/>
      <c r="O753" s="2852"/>
      <c r="P753" s="2852"/>
      <c r="Q753" s="2852"/>
      <c r="R753" s="2852"/>
      <c r="S753" s="2852"/>
    </row>
    <row r="754" spans="1:19" ht="15.75" customHeight="1">
      <c r="A754" s="2852"/>
      <c r="B754" s="2852"/>
      <c r="C754" s="2852"/>
      <c r="D754" s="2852"/>
      <c r="E754" s="2852"/>
      <c r="F754" s="2852"/>
      <c r="G754" s="2852"/>
      <c r="H754" s="2944"/>
      <c r="I754" s="2852"/>
      <c r="J754" s="2852"/>
      <c r="K754" s="2852"/>
      <c r="L754" s="2852"/>
      <c r="M754" s="2852"/>
      <c r="N754" s="2852"/>
      <c r="O754" s="2852"/>
      <c r="P754" s="2852"/>
      <c r="Q754" s="2852"/>
      <c r="R754" s="2852"/>
      <c r="S754" s="2852"/>
    </row>
    <row r="755" spans="1:19" ht="15.75" customHeight="1">
      <c r="A755" s="2852"/>
      <c r="B755" s="2852"/>
      <c r="C755" s="2852"/>
      <c r="D755" s="2852"/>
      <c r="E755" s="2852"/>
      <c r="F755" s="2852"/>
      <c r="G755" s="2852"/>
      <c r="H755" s="2944"/>
      <c r="I755" s="2852"/>
      <c r="J755" s="2852"/>
      <c r="K755" s="2852"/>
      <c r="L755" s="2852"/>
      <c r="M755" s="2852"/>
      <c r="N755" s="2852"/>
      <c r="O755" s="2852"/>
      <c r="P755" s="2852"/>
      <c r="Q755" s="2852"/>
      <c r="R755" s="2852"/>
      <c r="S755" s="2852"/>
    </row>
    <row r="756" spans="1:19" ht="15.75" customHeight="1">
      <c r="A756" s="2852"/>
      <c r="B756" s="2852"/>
      <c r="C756" s="2852"/>
      <c r="D756" s="2852"/>
      <c r="E756" s="2852"/>
      <c r="F756" s="2852"/>
      <c r="G756" s="2852"/>
      <c r="H756" s="2944"/>
      <c r="I756" s="2852"/>
      <c r="J756" s="2852"/>
      <c r="K756" s="2852"/>
      <c r="L756" s="2852"/>
      <c r="M756" s="2852"/>
      <c r="N756" s="2852"/>
      <c r="O756" s="2852"/>
      <c r="P756" s="2852"/>
      <c r="Q756" s="2852"/>
      <c r="R756" s="2852"/>
      <c r="S756" s="2852"/>
    </row>
    <row r="757" spans="1:19" ht="15.75" customHeight="1">
      <c r="A757" s="2852"/>
      <c r="B757" s="2852"/>
      <c r="C757" s="2852"/>
      <c r="D757" s="2852"/>
      <c r="E757" s="2852"/>
      <c r="F757" s="2852"/>
      <c r="G757" s="2852"/>
      <c r="H757" s="2944"/>
      <c r="I757" s="2852"/>
      <c r="J757" s="2852"/>
      <c r="K757" s="2852"/>
      <c r="L757" s="2852"/>
      <c r="M757" s="2852"/>
      <c r="N757" s="2852"/>
      <c r="O757" s="2852"/>
      <c r="P757" s="2852"/>
      <c r="Q757" s="2852"/>
      <c r="R757" s="2852"/>
      <c r="S757" s="2852"/>
    </row>
    <row r="758" spans="1:19" ht="15.75" customHeight="1">
      <c r="A758" s="2852"/>
      <c r="B758" s="2852"/>
      <c r="C758" s="2852"/>
      <c r="D758" s="2852"/>
      <c r="E758" s="2852"/>
      <c r="F758" s="2852"/>
      <c r="G758" s="2852"/>
      <c r="H758" s="2944"/>
      <c r="I758" s="2852"/>
      <c r="J758" s="2852"/>
      <c r="K758" s="2852"/>
      <c r="L758" s="2852"/>
      <c r="M758" s="2852"/>
      <c r="N758" s="2852"/>
      <c r="O758" s="2852"/>
      <c r="P758" s="2852"/>
      <c r="Q758" s="2852"/>
      <c r="R758" s="2852"/>
      <c r="S758" s="2852"/>
    </row>
    <row r="759" spans="1:19" ht="15.75" customHeight="1">
      <c r="A759" s="2852"/>
      <c r="B759" s="2852"/>
      <c r="C759" s="2852"/>
      <c r="D759" s="2852"/>
      <c r="E759" s="2852"/>
      <c r="F759" s="2852"/>
      <c r="G759" s="2852"/>
      <c r="H759" s="2944"/>
      <c r="I759" s="2852"/>
      <c r="J759" s="2852"/>
      <c r="K759" s="2852"/>
      <c r="L759" s="2852"/>
      <c r="M759" s="2852"/>
      <c r="N759" s="2852"/>
      <c r="O759" s="2852"/>
      <c r="P759" s="2852"/>
      <c r="Q759" s="2852"/>
      <c r="R759" s="2852"/>
      <c r="S759" s="2852"/>
    </row>
    <row r="760" spans="1:19" ht="15.75" customHeight="1">
      <c r="A760" s="2852"/>
      <c r="B760" s="2852"/>
      <c r="C760" s="2852"/>
      <c r="D760" s="2852"/>
      <c r="E760" s="2852"/>
      <c r="F760" s="2852"/>
      <c r="G760" s="2852"/>
      <c r="H760" s="2944"/>
      <c r="I760" s="2852"/>
      <c r="J760" s="2852"/>
      <c r="K760" s="2852"/>
      <c r="L760" s="2852"/>
      <c r="M760" s="2852"/>
      <c r="N760" s="2852"/>
      <c r="O760" s="2852"/>
      <c r="P760" s="2852"/>
      <c r="Q760" s="2852"/>
      <c r="R760" s="2852"/>
      <c r="S760" s="2852"/>
    </row>
    <row r="761" spans="1:19" ht="15.75" customHeight="1">
      <c r="A761" s="2852"/>
      <c r="B761" s="2852"/>
      <c r="C761" s="2852"/>
      <c r="D761" s="2852"/>
      <c r="E761" s="2852"/>
      <c r="F761" s="2852"/>
      <c r="G761" s="2852"/>
      <c r="H761" s="2944"/>
      <c r="I761" s="2852"/>
      <c r="J761" s="2852"/>
      <c r="K761" s="2852"/>
      <c r="L761" s="2852"/>
      <c r="M761" s="2852"/>
      <c r="N761" s="2852"/>
      <c r="O761" s="2852"/>
      <c r="P761" s="2852"/>
      <c r="Q761" s="2852"/>
      <c r="R761" s="2852"/>
      <c r="S761" s="2852"/>
    </row>
    <row r="762" spans="1:19" ht="15.75" customHeight="1">
      <c r="A762" s="2852"/>
      <c r="B762" s="2852"/>
      <c r="C762" s="2852"/>
      <c r="D762" s="2852"/>
      <c r="E762" s="2852"/>
      <c r="F762" s="2852"/>
      <c r="G762" s="2852"/>
      <c r="H762" s="2944"/>
      <c r="I762" s="2852"/>
      <c r="J762" s="2852"/>
      <c r="K762" s="2852"/>
      <c r="L762" s="2852"/>
      <c r="M762" s="2852"/>
      <c r="N762" s="2852"/>
      <c r="O762" s="2852"/>
      <c r="P762" s="2852"/>
      <c r="Q762" s="2852"/>
      <c r="R762" s="2852"/>
      <c r="S762" s="2852"/>
    </row>
    <row r="763" spans="1:19" ht="15.75" customHeight="1">
      <c r="A763" s="2852"/>
      <c r="B763" s="2852"/>
      <c r="C763" s="2852"/>
      <c r="D763" s="2852"/>
      <c r="E763" s="2852"/>
      <c r="F763" s="2852"/>
      <c r="G763" s="2852"/>
      <c r="H763" s="2944"/>
      <c r="I763" s="2852"/>
      <c r="J763" s="2852"/>
      <c r="K763" s="2852"/>
      <c r="L763" s="2852"/>
      <c r="M763" s="2852"/>
      <c r="N763" s="2852"/>
      <c r="O763" s="2852"/>
      <c r="P763" s="2852"/>
      <c r="Q763" s="2852"/>
      <c r="R763" s="2852"/>
      <c r="S763" s="2852"/>
    </row>
    <row r="764" spans="1:19" ht="15.75" customHeight="1">
      <c r="A764" s="2852"/>
      <c r="B764" s="2852"/>
      <c r="C764" s="2852"/>
      <c r="D764" s="2852"/>
      <c r="E764" s="2852"/>
      <c r="F764" s="2852"/>
      <c r="G764" s="2852"/>
      <c r="H764" s="2944"/>
      <c r="I764" s="2852"/>
      <c r="J764" s="2852"/>
      <c r="K764" s="2852"/>
      <c r="L764" s="2852"/>
      <c r="M764" s="2852"/>
      <c r="N764" s="2852"/>
      <c r="O764" s="2852"/>
      <c r="P764" s="2852"/>
      <c r="Q764" s="2852"/>
      <c r="R764" s="2852"/>
      <c r="S764" s="2852"/>
    </row>
    <row r="765" spans="1:19" ht="15.75" customHeight="1">
      <c r="A765" s="2852"/>
      <c r="B765" s="2852"/>
      <c r="C765" s="2852"/>
      <c r="D765" s="2852"/>
      <c r="E765" s="2852"/>
      <c r="F765" s="2852"/>
      <c r="G765" s="2852"/>
      <c r="H765" s="2944"/>
      <c r="I765" s="2852"/>
      <c r="J765" s="2852"/>
      <c r="K765" s="2852"/>
      <c r="L765" s="2852"/>
      <c r="M765" s="2852"/>
      <c r="N765" s="2852"/>
      <c r="O765" s="2852"/>
      <c r="P765" s="2852"/>
      <c r="Q765" s="2852"/>
      <c r="R765" s="2852"/>
      <c r="S765" s="2852"/>
    </row>
    <row r="766" spans="1:19" ht="15.75" customHeight="1">
      <c r="A766" s="2852"/>
      <c r="B766" s="2852"/>
      <c r="C766" s="2852"/>
      <c r="D766" s="2852"/>
      <c r="E766" s="2852"/>
      <c r="F766" s="2852"/>
      <c r="G766" s="2852"/>
      <c r="H766" s="2944"/>
      <c r="I766" s="2852"/>
      <c r="J766" s="2852"/>
      <c r="K766" s="2852"/>
      <c r="L766" s="2852"/>
      <c r="M766" s="2852"/>
      <c r="N766" s="2852"/>
      <c r="O766" s="2852"/>
      <c r="P766" s="2852"/>
      <c r="Q766" s="2852"/>
      <c r="R766" s="2852"/>
      <c r="S766" s="2852"/>
    </row>
    <row r="767" spans="1:19" ht="15.75" customHeight="1">
      <c r="A767" s="2852"/>
      <c r="B767" s="2852"/>
      <c r="C767" s="2852"/>
      <c r="D767" s="2852"/>
      <c r="E767" s="2852"/>
      <c r="F767" s="2852"/>
      <c r="G767" s="2852"/>
      <c r="H767" s="2944"/>
      <c r="I767" s="2852"/>
      <c r="J767" s="2852"/>
      <c r="K767" s="2852"/>
      <c r="L767" s="2852"/>
      <c r="M767" s="2852"/>
      <c r="N767" s="2852"/>
      <c r="O767" s="2852"/>
      <c r="P767" s="2852"/>
      <c r="Q767" s="2852"/>
      <c r="R767" s="2852"/>
      <c r="S767" s="2852"/>
    </row>
    <row r="768" spans="1:19" ht="15.75" customHeight="1">
      <c r="A768" s="2852"/>
      <c r="B768" s="2852"/>
      <c r="C768" s="2852"/>
      <c r="D768" s="2852"/>
      <c r="E768" s="2852"/>
      <c r="F768" s="2852"/>
      <c r="G768" s="2852"/>
      <c r="H768" s="2944"/>
      <c r="I768" s="2852"/>
      <c r="J768" s="2852"/>
      <c r="K768" s="2852"/>
      <c r="L768" s="2852"/>
      <c r="M768" s="2852"/>
      <c r="N768" s="2852"/>
      <c r="O768" s="2852"/>
      <c r="P768" s="2852"/>
      <c r="Q768" s="2852"/>
      <c r="R768" s="2852"/>
      <c r="S768" s="2852"/>
    </row>
    <row r="769" spans="1:19" ht="15.75" customHeight="1">
      <c r="A769" s="2852"/>
      <c r="B769" s="2852"/>
      <c r="C769" s="2852"/>
      <c r="D769" s="2852"/>
      <c r="E769" s="2852"/>
      <c r="F769" s="2852"/>
      <c r="G769" s="2852"/>
      <c r="H769" s="2944"/>
      <c r="I769" s="2852"/>
      <c r="J769" s="2852"/>
      <c r="K769" s="2852"/>
      <c r="L769" s="2852"/>
      <c r="M769" s="2852"/>
      <c r="N769" s="2852"/>
      <c r="O769" s="2852"/>
      <c r="P769" s="2852"/>
      <c r="Q769" s="2852"/>
      <c r="R769" s="2852"/>
      <c r="S769" s="2852"/>
    </row>
    <row r="770" spans="1:19" ht="15.75" customHeight="1">
      <c r="A770" s="2852"/>
      <c r="B770" s="2852"/>
      <c r="C770" s="2852"/>
      <c r="D770" s="2852"/>
      <c r="E770" s="2852"/>
      <c r="F770" s="2852"/>
      <c r="G770" s="2852"/>
      <c r="H770" s="2944"/>
      <c r="I770" s="2852"/>
      <c r="J770" s="2852"/>
      <c r="K770" s="2852"/>
      <c r="L770" s="2852"/>
      <c r="M770" s="2852"/>
      <c r="N770" s="2852"/>
      <c r="O770" s="2852"/>
      <c r="P770" s="2852"/>
      <c r="Q770" s="2852"/>
      <c r="R770" s="2852"/>
      <c r="S770" s="2852"/>
    </row>
    <row r="771" spans="1:19" ht="15.75" customHeight="1">
      <c r="A771" s="2852"/>
      <c r="B771" s="2852"/>
      <c r="C771" s="2852"/>
      <c r="D771" s="2852"/>
      <c r="E771" s="2852"/>
      <c r="F771" s="2852"/>
      <c r="G771" s="2852"/>
      <c r="H771" s="2944"/>
      <c r="I771" s="2852"/>
      <c r="J771" s="2852"/>
      <c r="K771" s="2852"/>
      <c r="L771" s="2852"/>
      <c r="M771" s="2852"/>
      <c r="N771" s="2852"/>
      <c r="O771" s="2852"/>
      <c r="P771" s="2852"/>
      <c r="Q771" s="2852"/>
      <c r="R771" s="2852"/>
      <c r="S771" s="2852"/>
    </row>
    <row r="772" spans="1:19" ht="15.75" customHeight="1">
      <c r="A772" s="2852"/>
      <c r="B772" s="2852"/>
      <c r="C772" s="2852"/>
      <c r="D772" s="2852"/>
      <c r="E772" s="2852"/>
      <c r="F772" s="2852"/>
      <c r="G772" s="2852"/>
      <c r="H772" s="2944"/>
      <c r="I772" s="2852"/>
      <c r="J772" s="2852"/>
      <c r="K772" s="2852"/>
      <c r="L772" s="2852"/>
      <c r="M772" s="2852"/>
      <c r="N772" s="2852"/>
      <c r="O772" s="2852"/>
      <c r="P772" s="2852"/>
      <c r="Q772" s="2852"/>
      <c r="R772" s="2852"/>
      <c r="S772" s="2852"/>
    </row>
    <row r="773" spans="1:19" ht="15.75" customHeight="1">
      <c r="A773" s="2852"/>
      <c r="B773" s="2852"/>
      <c r="C773" s="2852"/>
      <c r="D773" s="2852"/>
      <c r="E773" s="2852"/>
      <c r="F773" s="2852"/>
      <c r="G773" s="2852"/>
      <c r="H773" s="2944"/>
      <c r="I773" s="2852"/>
      <c r="J773" s="2852"/>
      <c r="K773" s="2852"/>
      <c r="L773" s="2852"/>
      <c r="M773" s="2852"/>
      <c r="N773" s="2852"/>
      <c r="O773" s="2852"/>
      <c r="P773" s="2852"/>
      <c r="Q773" s="2852"/>
      <c r="R773" s="2852"/>
      <c r="S773" s="2852"/>
    </row>
    <row r="774" spans="1:19" ht="15.75" customHeight="1">
      <c r="A774" s="2852"/>
      <c r="B774" s="2852"/>
      <c r="C774" s="2852"/>
      <c r="D774" s="2852"/>
      <c r="E774" s="2852"/>
      <c r="F774" s="2852"/>
      <c r="G774" s="2852"/>
      <c r="H774" s="2944"/>
      <c r="I774" s="2852"/>
      <c r="J774" s="2852"/>
      <c r="K774" s="2852"/>
      <c r="L774" s="2852"/>
      <c r="M774" s="2852"/>
      <c r="N774" s="2852"/>
      <c r="O774" s="2852"/>
      <c r="P774" s="2852"/>
      <c r="Q774" s="2852"/>
      <c r="R774" s="2852"/>
      <c r="S774" s="2852"/>
    </row>
    <row r="775" spans="1:19" ht="15.75" customHeight="1">
      <c r="A775" s="2852"/>
      <c r="B775" s="2852"/>
      <c r="C775" s="2852"/>
      <c r="D775" s="2852"/>
      <c r="E775" s="2852"/>
      <c r="F775" s="2852"/>
      <c r="G775" s="2852"/>
      <c r="H775" s="2944"/>
      <c r="I775" s="2852"/>
      <c r="J775" s="2852"/>
      <c r="K775" s="2852"/>
      <c r="L775" s="2852"/>
      <c r="M775" s="2852"/>
      <c r="N775" s="2852"/>
      <c r="O775" s="2852"/>
      <c r="P775" s="2852"/>
      <c r="Q775" s="2852"/>
      <c r="R775" s="2852"/>
      <c r="S775" s="2852"/>
    </row>
    <row r="776" spans="1:19" ht="15.75" customHeight="1">
      <c r="A776" s="2852"/>
      <c r="B776" s="2852"/>
      <c r="C776" s="2852"/>
      <c r="D776" s="2852"/>
      <c r="E776" s="2852"/>
      <c r="F776" s="2852"/>
      <c r="G776" s="2852"/>
      <c r="H776" s="2944"/>
      <c r="I776" s="2852"/>
      <c r="J776" s="2852"/>
      <c r="K776" s="2852"/>
      <c r="L776" s="2852"/>
      <c r="M776" s="2852"/>
      <c r="N776" s="2852"/>
      <c r="O776" s="2852"/>
      <c r="P776" s="2852"/>
      <c r="Q776" s="2852"/>
      <c r="R776" s="2852"/>
      <c r="S776" s="2852"/>
    </row>
    <row r="777" spans="1:19" ht="15.75" customHeight="1">
      <c r="A777" s="2852"/>
      <c r="B777" s="2852"/>
      <c r="C777" s="2852"/>
      <c r="D777" s="2852"/>
      <c r="E777" s="2852"/>
      <c r="F777" s="2852"/>
      <c r="G777" s="2852"/>
      <c r="H777" s="2944"/>
      <c r="I777" s="2852"/>
      <c r="J777" s="2852"/>
      <c r="K777" s="2852"/>
      <c r="L777" s="2852"/>
      <c r="M777" s="2852"/>
      <c r="N777" s="2852"/>
      <c r="O777" s="2852"/>
      <c r="P777" s="2852"/>
      <c r="Q777" s="2852"/>
      <c r="R777" s="2852"/>
      <c r="S777" s="2852"/>
    </row>
    <row r="778" spans="1:19" ht="15.75" customHeight="1">
      <c r="A778" s="2852"/>
      <c r="B778" s="2852"/>
      <c r="C778" s="2852"/>
      <c r="D778" s="2852"/>
      <c r="E778" s="2852"/>
      <c r="F778" s="2852"/>
      <c r="G778" s="2852"/>
      <c r="H778" s="2944"/>
      <c r="I778" s="2852"/>
      <c r="J778" s="2852"/>
      <c r="K778" s="2852"/>
      <c r="L778" s="2852"/>
      <c r="M778" s="2852"/>
      <c r="N778" s="2852"/>
      <c r="O778" s="2852"/>
      <c r="P778" s="2852"/>
      <c r="Q778" s="2852"/>
      <c r="R778" s="2852"/>
      <c r="S778" s="2852"/>
    </row>
    <row r="779" spans="1:19" ht="15.75" customHeight="1">
      <c r="A779" s="2852"/>
      <c r="B779" s="2852"/>
      <c r="C779" s="2852"/>
      <c r="D779" s="2852"/>
      <c r="E779" s="2852"/>
      <c r="F779" s="2852"/>
      <c r="G779" s="2852"/>
      <c r="H779" s="2944"/>
      <c r="I779" s="2852"/>
      <c r="J779" s="2852"/>
      <c r="K779" s="2852"/>
      <c r="L779" s="2852"/>
      <c r="M779" s="2852"/>
      <c r="N779" s="2852"/>
      <c r="O779" s="2852"/>
      <c r="P779" s="2852"/>
      <c r="Q779" s="2852"/>
      <c r="R779" s="2852"/>
      <c r="S779" s="2852"/>
    </row>
    <row r="780" spans="1:19" ht="15.75" customHeight="1">
      <c r="A780" s="2852"/>
      <c r="B780" s="2852"/>
      <c r="C780" s="2852"/>
      <c r="D780" s="2852"/>
      <c r="E780" s="2852"/>
      <c r="F780" s="2852"/>
      <c r="G780" s="2852"/>
      <c r="H780" s="2944"/>
      <c r="I780" s="2852"/>
      <c r="J780" s="2852"/>
      <c r="K780" s="2852"/>
      <c r="L780" s="2852"/>
      <c r="M780" s="2852"/>
      <c r="N780" s="2852"/>
      <c r="O780" s="2852"/>
      <c r="P780" s="2852"/>
      <c r="Q780" s="2852"/>
      <c r="R780" s="2852"/>
      <c r="S780" s="2852"/>
    </row>
    <row r="781" spans="1:19" ht="15.75" customHeight="1">
      <c r="A781" s="2852"/>
      <c r="B781" s="2852"/>
      <c r="C781" s="2852"/>
      <c r="D781" s="2852"/>
      <c r="E781" s="2852"/>
      <c r="F781" s="2852"/>
      <c r="G781" s="2852"/>
      <c r="H781" s="2944"/>
      <c r="I781" s="2852"/>
      <c r="J781" s="2852"/>
      <c r="K781" s="2852"/>
      <c r="L781" s="2852"/>
      <c r="M781" s="2852"/>
      <c r="N781" s="2852"/>
      <c r="O781" s="2852"/>
      <c r="P781" s="2852"/>
      <c r="Q781" s="2852"/>
      <c r="R781" s="2852"/>
      <c r="S781" s="2852"/>
    </row>
    <row r="782" spans="1:19" ht="15.75" customHeight="1">
      <c r="A782" s="2852"/>
      <c r="B782" s="2852"/>
      <c r="C782" s="2852"/>
      <c r="D782" s="2852"/>
      <c r="E782" s="2852"/>
      <c r="F782" s="2852"/>
      <c r="G782" s="2852"/>
      <c r="H782" s="2944"/>
      <c r="I782" s="2852"/>
      <c r="J782" s="2852"/>
      <c r="K782" s="2852"/>
      <c r="L782" s="2852"/>
      <c r="M782" s="2852"/>
      <c r="N782" s="2852"/>
      <c r="O782" s="2852"/>
      <c r="P782" s="2852"/>
      <c r="Q782" s="2852"/>
      <c r="R782" s="2852"/>
      <c r="S782" s="2852"/>
    </row>
    <row r="783" spans="1:19" ht="15.75" customHeight="1">
      <c r="A783" s="2852"/>
      <c r="B783" s="2852"/>
      <c r="C783" s="2852"/>
      <c r="D783" s="2852"/>
      <c r="E783" s="2852"/>
      <c r="F783" s="2852"/>
      <c r="G783" s="2852"/>
      <c r="H783" s="2944"/>
      <c r="I783" s="2852"/>
      <c r="J783" s="2852"/>
      <c r="K783" s="2852"/>
      <c r="L783" s="2852"/>
      <c r="M783" s="2852"/>
      <c r="N783" s="2852"/>
      <c r="O783" s="2852"/>
      <c r="P783" s="2852"/>
      <c r="Q783" s="2852"/>
      <c r="R783" s="2852"/>
      <c r="S783" s="2852"/>
    </row>
    <row r="784" spans="1:19" ht="15.75" customHeight="1">
      <c r="A784" s="2852"/>
      <c r="B784" s="2852"/>
      <c r="C784" s="2852"/>
      <c r="D784" s="2852"/>
      <c r="E784" s="2852"/>
      <c r="F784" s="2852"/>
      <c r="G784" s="2852"/>
      <c r="H784" s="2944"/>
      <c r="I784" s="2852"/>
      <c r="J784" s="2852"/>
      <c r="K784" s="2852"/>
      <c r="L784" s="2852"/>
      <c r="M784" s="2852"/>
      <c r="N784" s="2852"/>
      <c r="O784" s="2852"/>
      <c r="P784" s="2852"/>
      <c r="Q784" s="2852"/>
      <c r="R784" s="2852"/>
      <c r="S784" s="2852"/>
    </row>
    <row r="785" spans="1:19" ht="15.75" customHeight="1">
      <c r="A785" s="2852"/>
      <c r="B785" s="2852"/>
      <c r="C785" s="2852"/>
      <c r="D785" s="2852"/>
      <c r="E785" s="2852"/>
      <c r="F785" s="2852"/>
      <c r="G785" s="2852"/>
      <c r="H785" s="2944"/>
      <c r="I785" s="2852"/>
      <c r="J785" s="2852"/>
      <c r="K785" s="2852"/>
      <c r="L785" s="2852"/>
      <c r="M785" s="2852"/>
      <c r="N785" s="2852"/>
      <c r="O785" s="2852"/>
      <c r="P785" s="2852"/>
      <c r="Q785" s="2852"/>
      <c r="R785" s="2852"/>
      <c r="S785" s="2852"/>
    </row>
    <row r="786" spans="1:19" ht="15.75" customHeight="1">
      <c r="A786" s="2852"/>
      <c r="B786" s="2852"/>
      <c r="C786" s="2852"/>
      <c r="D786" s="2852"/>
      <c r="E786" s="2852"/>
      <c r="F786" s="2852"/>
      <c r="G786" s="2852"/>
      <c r="H786" s="2944"/>
      <c r="I786" s="2852"/>
      <c r="J786" s="2852"/>
      <c r="K786" s="2852"/>
      <c r="L786" s="2852"/>
      <c r="M786" s="2852"/>
      <c r="N786" s="2852"/>
      <c r="O786" s="2852"/>
      <c r="P786" s="2852"/>
      <c r="Q786" s="2852"/>
      <c r="R786" s="2852"/>
      <c r="S786" s="2852"/>
    </row>
    <row r="787" spans="1:19" ht="15.75" customHeight="1">
      <c r="A787" s="2852"/>
      <c r="B787" s="2852"/>
      <c r="C787" s="2852"/>
      <c r="D787" s="2852"/>
      <c r="E787" s="2852"/>
      <c r="F787" s="2852"/>
      <c r="G787" s="2852"/>
      <c r="H787" s="2944"/>
      <c r="I787" s="2852"/>
      <c r="J787" s="2852"/>
      <c r="K787" s="2852"/>
      <c r="L787" s="2852"/>
      <c r="M787" s="2852"/>
      <c r="N787" s="2852"/>
      <c r="O787" s="2852"/>
      <c r="P787" s="2852"/>
      <c r="Q787" s="2852"/>
      <c r="R787" s="2852"/>
      <c r="S787" s="2852"/>
    </row>
    <row r="788" spans="1:19" ht="15.75" customHeight="1">
      <c r="A788" s="2852"/>
      <c r="B788" s="2852"/>
      <c r="C788" s="2852"/>
      <c r="D788" s="2852"/>
      <c r="E788" s="2852"/>
      <c r="F788" s="2852"/>
      <c r="G788" s="2852"/>
      <c r="H788" s="2944"/>
      <c r="I788" s="2852"/>
      <c r="J788" s="2852"/>
      <c r="K788" s="2852"/>
      <c r="L788" s="2852"/>
      <c r="M788" s="2852"/>
      <c r="N788" s="2852"/>
      <c r="O788" s="2852"/>
      <c r="P788" s="2852"/>
      <c r="Q788" s="2852"/>
      <c r="R788" s="2852"/>
      <c r="S788" s="2852"/>
    </row>
    <row r="789" spans="1:19" ht="15.75" customHeight="1">
      <c r="A789" s="2852"/>
      <c r="B789" s="2852"/>
      <c r="C789" s="2852"/>
      <c r="D789" s="2852"/>
      <c r="E789" s="2852"/>
      <c r="F789" s="2852"/>
      <c r="G789" s="2852"/>
      <c r="H789" s="2944"/>
      <c r="I789" s="2852"/>
      <c r="J789" s="2852"/>
      <c r="K789" s="2852"/>
      <c r="L789" s="2852"/>
      <c r="M789" s="2852"/>
      <c r="N789" s="2852"/>
      <c r="O789" s="2852"/>
      <c r="P789" s="2852"/>
      <c r="Q789" s="2852"/>
      <c r="R789" s="2852"/>
      <c r="S789" s="2852"/>
    </row>
    <row r="790" spans="1:19" ht="15.75" customHeight="1">
      <c r="A790" s="2852"/>
      <c r="B790" s="2852"/>
      <c r="C790" s="2852"/>
      <c r="D790" s="2852"/>
      <c r="E790" s="2852"/>
      <c r="F790" s="2852"/>
      <c r="G790" s="2852"/>
      <c r="H790" s="2944"/>
      <c r="I790" s="2852"/>
      <c r="J790" s="2852"/>
      <c r="K790" s="2852"/>
      <c r="L790" s="2852"/>
      <c r="M790" s="2852"/>
      <c r="N790" s="2852"/>
      <c r="O790" s="2852"/>
      <c r="P790" s="2852"/>
      <c r="Q790" s="2852"/>
      <c r="R790" s="2852"/>
      <c r="S790" s="2852"/>
    </row>
    <row r="791" spans="1:19" ht="15.75" customHeight="1">
      <c r="A791" s="2852"/>
      <c r="B791" s="2852"/>
      <c r="C791" s="2852"/>
      <c r="D791" s="2852"/>
      <c r="E791" s="2852"/>
      <c r="F791" s="2852"/>
      <c r="G791" s="2852"/>
      <c r="H791" s="2944"/>
      <c r="I791" s="2852"/>
      <c r="J791" s="2852"/>
      <c r="K791" s="2852"/>
      <c r="L791" s="2852"/>
      <c r="M791" s="2852"/>
      <c r="N791" s="2852"/>
      <c r="O791" s="2852"/>
      <c r="P791" s="2852"/>
      <c r="Q791" s="2852"/>
      <c r="R791" s="2852"/>
      <c r="S791" s="2852"/>
    </row>
    <row r="792" spans="1:19" ht="15.75" customHeight="1">
      <c r="A792" s="2852"/>
      <c r="B792" s="2852"/>
      <c r="C792" s="2852"/>
      <c r="D792" s="2852"/>
      <c r="E792" s="2852"/>
      <c r="F792" s="2852"/>
      <c r="G792" s="2852"/>
      <c r="H792" s="2944"/>
      <c r="I792" s="2852"/>
      <c r="J792" s="2852"/>
      <c r="K792" s="2852"/>
      <c r="L792" s="2852"/>
      <c r="M792" s="2852"/>
      <c r="N792" s="2852"/>
      <c r="O792" s="2852"/>
      <c r="P792" s="2852"/>
      <c r="Q792" s="2852"/>
      <c r="R792" s="2852"/>
      <c r="S792" s="2852"/>
    </row>
    <row r="793" spans="1:19" ht="15.75" customHeight="1">
      <c r="A793" s="2852"/>
      <c r="B793" s="2852"/>
      <c r="C793" s="2852"/>
      <c r="D793" s="2852"/>
      <c r="E793" s="2852"/>
      <c r="F793" s="2852"/>
      <c r="G793" s="2852"/>
      <c r="H793" s="2944"/>
      <c r="I793" s="2852"/>
      <c r="J793" s="2852"/>
      <c r="K793" s="2852"/>
      <c r="L793" s="2852"/>
      <c r="M793" s="2852"/>
      <c r="N793" s="2852"/>
      <c r="O793" s="2852"/>
      <c r="P793" s="2852"/>
      <c r="Q793" s="2852"/>
      <c r="R793" s="2852"/>
      <c r="S793" s="2852"/>
    </row>
    <row r="794" spans="1:19" ht="15.75" customHeight="1">
      <c r="A794" s="2852"/>
      <c r="B794" s="2852"/>
      <c r="C794" s="2852"/>
      <c r="D794" s="2852"/>
      <c r="E794" s="2852"/>
      <c r="F794" s="2852"/>
      <c r="G794" s="2852"/>
      <c r="H794" s="2944"/>
      <c r="I794" s="2852"/>
      <c r="J794" s="2852"/>
      <c r="K794" s="2852"/>
      <c r="L794" s="2852"/>
      <c r="M794" s="2852"/>
      <c r="N794" s="2852"/>
      <c r="O794" s="2852"/>
      <c r="P794" s="2852"/>
      <c r="Q794" s="2852"/>
      <c r="R794" s="2852"/>
      <c r="S794" s="2852"/>
    </row>
    <row r="795" spans="1:19" ht="15.75" customHeight="1">
      <c r="A795" s="2852"/>
      <c r="B795" s="2852"/>
      <c r="C795" s="2852"/>
      <c r="D795" s="2852"/>
      <c r="E795" s="2852"/>
      <c r="F795" s="2852"/>
      <c r="G795" s="2852"/>
      <c r="H795" s="2944"/>
      <c r="I795" s="2852"/>
      <c r="J795" s="2852"/>
      <c r="K795" s="2852"/>
      <c r="L795" s="2852"/>
      <c r="M795" s="2852"/>
      <c r="N795" s="2852"/>
      <c r="O795" s="2852"/>
      <c r="P795" s="2852"/>
      <c r="Q795" s="2852"/>
      <c r="R795" s="2852"/>
      <c r="S795" s="2852"/>
    </row>
    <row r="796" spans="1:19" ht="15.75" customHeight="1">
      <c r="A796" s="2852"/>
      <c r="B796" s="2852"/>
      <c r="C796" s="2852"/>
      <c r="D796" s="2852"/>
      <c r="E796" s="2852"/>
      <c r="F796" s="2852"/>
      <c r="G796" s="2852"/>
      <c r="H796" s="2944"/>
      <c r="I796" s="2852"/>
      <c r="J796" s="2852"/>
      <c r="K796" s="2852"/>
      <c r="L796" s="2852"/>
      <c r="M796" s="2852"/>
      <c r="N796" s="2852"/>
      <c r="O796" s="2852"/>
      <c r="P796" s="2852"/>
      <c r="Q796" s="2852"/>
      <c r="R796" s="2852"/>
      <c r="S796" s="2852"/>
    </row>
    <row r="797" spans="1:19" ht="15.75" customHeight="1">
      <c r="A797" s="2852"/>
      <c r="B797" s="2852"/>
      <c r="C797" s="2852"/>
      <c r="D797" s="2852"/>
      <c r="E797" s="2852"/>
      <c r="F797" s="2852"/>
      <c r="G797" s="2852"/>
      <c r="H797" s="2944"/>
      <c r="I797" s="2852"/>
      <c r="J797" s="2852"/>
      <c r="K797" s="2852"/>
      <c r="L797" s="2852"/>
      <c r="M797" s="2852"/>
      <c r="N797" s="2852"/>
      <c r="O797" s="2852"/>
      <c r="P797" s="2852"/>
      <c r="Q797" s="2852"/>
      <c r="R797" s="2852"/>
      <c r="S797" s="2852"/>
    </row>
    <row r="798" spans="1:19" ht="15.75" customHeight="1">
      <c r="A798" s="2852"/>
      <c r="B798" s="2852"/>
      <c r="C798" s="2852"/>
      <c r="D798" s="2852"/>
      <c r="E798" s="2852"/>
      <c r="F798" s="2852"/>
      <c r="G798" s="2852"/>
      <c r="H798" s="2944"/>
      <c r="I798" s="2852"/>
      <c r="J798" s="2852"/>
      <c r="K798" s="2852"/>
      <c r="L798" s="2852"/>
      <c r="M798" s="2852"/>
      <c r="N798" s="2852"/>
      <c r="O798" s="2852"/>
      <c r="P798" s="2852"/>
      <c r="Q798" s="2852"/>
      <c r="R798" s="2852"/>
      <c r="S798" s="2852"/>
    </row>
    <row r="799" spans="1:19" ht="15.75" customHeight="1">
      <c r="A799" s="2852"/>
      <c r="B799" s="2852"/>
      <c r="C799" s="2852"/>
      <c r="D799" s="2852"/>
      <c r="E799" s="2852"/>
      <c r="F799" s="2852"/>
      <c r="G799" s="2852"/>
      <c r="H799" s="2944"/>
      <c r="I799" s="2852"/>
      <c r="J799" s="2852"/>
      <c r="K799" s="2852"/>
      <c r="L799" s="2852"/>
      <c r="M799" s="2852"/>
      <c r="N799" s="2852"/>
      <c r="O799" s="2852"/>
      <c r="P799" s="2852"/>
      <c r="Q799" s="2852"/>
      <c r="R799" s="2852"/>
      <c r="S799" s="2852"/>
    </row>
    <row r="800" spans="1:19" ht="15.75" customHeight="1">
      <c r="A800" s="2852"/>
      <c r="B800" s="2852"/>
      <c r="C800" s="2852"/>
      <c r="D800" s="2852"/>
      <c r="E800" s="2852"/>
      <c r="F800" s="2852"/>
      <c r="G800" s="2852"/>
      <c r="H800" s="2944"/>
      <c r="I800" s="2852"/>
      <c r="J800" s="2852"/>
      <c r="K800" s="2852"/>
      <c r="L800" s="2852"/>
      <c r="M800" s="2852"/>
      <c r="N800" s="2852"/>
      <c r="O800" s="2852"/>
      <c r="P800" s="2852"/>
      <c r="Q800" s="2852"/>
      <c r="R800" s="2852"/>
      <c r="S800" s="2852"/>
    </row>
    <row r="801" spans="1:19" ht="15.75" customHeight="1">
      <c r="A801" s="2852"/>
      <c r="B801" s="2852"/>
      <c r="C801" s="2852"/>
      <c r="D801" s="2852"/>
      <c r="E801" s="2852"/>
      <c r="F801" s="2852"/>
      <c r="G801" s="2852"/>
      <c r="H801" s="2944"/>
      <c r="I801" s="2852"/>
      <c r="J801" s="2852"/>
      <c r="K801" s="2852"/>
      <c r="L801" s="2852"/>
      <c r="M801" s="2852"/>
      <c r="N801" s="2852"/>
      <c r="O801" s="2852"/>
      <c r="P801" s="2852"/>
      <c r="Q801" s="2852"/>
      <c r="R801" s="2852"/>
      <c r="S801" s="2852"/>
    </row>
    <row r="802" spans="1:19" ht="15.75" customHeight="1">
      <c r="A802" s="2852"/>
      <c r="B802" s="2852"/>
      <c r="C802" s="2852"/>
      <c r="D802" s="2852"/>
      <c r="E802" s="2852"/>
      <c r="F802" s="2852"/>
      <c r="G802" s="2852"/>
      <c r="H802" s="2944"/>
      <c r="I802" s="2852"/>
      <c r="J802" s="2852"/>
      <c r="K802" s="2852"/>
      <c r="L802" s="2852"/>
      <c r="M802" s="2852"/>
      <c r="N802" s="2852"/>
      <c r="O802" s="2852"/>
      <c r="P802" s="2852"/>
      <c r="Q802" s="2852"/>
      <c r="R802" s="2852"/>
      <c r="S802" s="2852"/>
    </row>
    <row r="803" spans="1:19" ht="15.75" customHeight="1">
      <c r="A803" s="2852"/>
      <c r="B803" s="2852"/>
      <c r="C803" s="2852"/>
      <c r="D803" s="2852"/>
      <c r="E803" s="2852"/>
      <c r="F803" s="2852"/>
      <c r="G803" s="2852"/>
      <c r="H803" s="2944"/>
      <c r="I803" s="2852"/>
      <c r="J803" s="2852"/>
      <c r="K803" s="2852"/>
      <c r="L803" s="2852"/>
      <c r="M803" s="2852"/>
      <c r="N803" s="2852"/>
      <c r="O803" s="2852"/>
      <c r="P803" s="2852"/>
      <c r="Q803" s="2852"/>
      <c r="R803" s="2852"/>
      <c r="S803" s="2852"/>
    </row>
    <row r="804" spans="1:19" ht="15.75" customHeight="1">
      <c r="A804" s="2852"/>
      <c r="B804" s="2852"/>
      <c r="C804" s="2852"/>
      <c r="D804" s="2852"/>
      <c r="E804" s="2852"/>
      <c r="F804" s="2852"/>
      <c r="G804" s="2852"/>
      <c r="H804" s="2944"/>
      <c r="I804" s="2852"/>
      <c r="J804" s="2852"/>
      <c r="K804" s="2852"/>
      <c r="L804" s="2852"/>
      <c r="M804" s="2852"/>
      <c r="N804" s="2852"/>
      <c r="O804" s="2852"/>
      <c r="P804" s="2852"/>
      <c r="Q804" s="2852"/>
      <c r="R804" s="2852"/>
      <c r="S804" s="2852"/>
    </row>
    <row r="805" spans="1:19" ht="15.75" customHeight="1">
      <c r="A805" s="2852"/>
      <c r="B805" s="2852"/>
      <c r="C805" s="2852"/>
      <c r="D805" s="2852"/>
      <c r="E805" s="2852"/>
      <c r="F805" s="2852"/>
      <c r="G805" s="2852"/>
      <c r="H805" s="2944"/>
      <c r="I805" s="2852"/>
      <c r="J805" s="2852"/>
      <c r="K805" s="2852"/>
      <c r="L805" s="2852"/>
      <c r="M805" s="2852"/>
      <c r="N805" s="2852"/>
      <c r="O805" s="2852"/>
      <c r="P805" s="2852"/>
      <c r="Q805" s="2852"/>
      <c r="R805" s="2852"/>
      <c r="S805" s="2852"/>
    </row>
    <row r="806" spans="1:19" ht="15.75" customHeight="1">
      <c r="A806" s="2852"/>
      <c r="B806" s="2852"/>
      <c r="C806" s="2852"/>
      <c r="D806" s="2852"/>
      <c r="E806" s="2852"/>
      <c r="F806" s="2852"/>
      <c r="G806" s="2852"/>
      <c r="H806" s="2944"/>
      <c r="I806" s="2852"/>
      <c r="J806" s="2852"/>
      <c r="K806" s="2852"/>
      <c r="L806" s="2852"/>
      <c r="M806" s="2852"/>
      <c r="N806" s="2852"/>
      <c r="O806" s="2852"/>
      <c r="P806" s="2852"/>
      <c r="Q806" s="2852"/>
      <c r="R806" s="2852"/>
      <c r="S806" s="2852"/>
    </row>
    <row r="807" spans="1:19" ht="15.75" customHeight="1">
      <c r="A807" s="2852"/>
      <c r="B807" s="2852"/>
      <c r="C807" s="2852"/>
      <c r="D807" s="2852"/>
      <c r="E807" s="2852"/>
      <c r="F807" s="2852"/>
      <c r="G807" s="2852"/>
      <c r="H807" s="2944"/>
      <c r="I807" s="2852"/>
      <c r="J807" s="2852"/>
      <c r="K807" s="2852"/>
      <c r="L807" s="2852"/>
      <c r="M807" s="2852"/>
      <c r="N807" s="2852"/>
      <c r="O807" s="2852"/>
      <c r="P807" s="2852"/>
      <c r="Q807" s="2852"/>
      <c r="R807" s="2852"/>
      <c r="S807" s="2852"/>
    </row>
    <row r="808" spans="1:19" ht="15.75" customHeight="1">
      <c r="A808" s="2852"/>
      <c r="B808" s="2852"/>
      <c r="C808" s="2852"/>
      <c r="D808" s="2852"/>
      <c r="E808" s="2852"/>
      <c r="F808" s="2852"/>
      <c r="G808" s="2852"/>
      <c r="H808" s="2944"/>
      <c r="I808" s="2852"/>
      <c r="J808" s="2852"/>
      <c r="K808" s="2852"/>
      <c r="L808" s="2852"/>
      <c r="M808" s="2852"/>
      <c r="N808" s="2852"/>
      <c r="O808" s="2852"/>
      <c r="P808" s="2852"/>
      <c r="Q808" s="2852"/>
      <c r="R808" s="2852"/>
      <c r="S808" s="2852"/>
    </row>
    <row r="809" spans="1:19" ht="15.75" customHeight="1">
      <c r="A809" s="2852"/>
      <c r="B809" s="2852"/>
      <c r="C809" s="2852"/>
      <c r="D809" s="2852"/>
      <c r="E809" s="2852"/>
      <c r="F809" s="2852"/>
      <c r="G809" s="2852"/>
      <c r="H809" s="2944"/>
      <c r="I809" s="2852"/>
      <c r="J809" s="2852"/>
      <c r="K809" s="2852"/>
      <c r="L809" s="2852"/>
      <c r="M809" s="2852"/>
      <c r="N809" s="2852"/>
      <c r="O809" s="2852"/>
      <c r="P809" s="2852"/>
      <c r="Q809" s="2852"/>
      <c r="R809" s="2852"/>
      <c r="S809" s="2852"/>
    </row>
    <row r="810" spans="1:19" ht="15.75" customHeight="1">
      <c r="A810" s="2852"/>
      <c r="B810" s="2852"/>
      <c r="C810" s="2852"/>
      <c r="D810" s="2852"/>
      <c r="E810" s="2852"/>
      <c r="F810" s="2852"/>
      <c r="G810" s="2852"/>
      <c r="H810" s="2944"/>
      <c r="I810" s="2852"/>
      <c r="J810" s="2852"/>
      <c r="K810" s="2852"/>
      <c r="L810" s="2852"/>
      <c r="M810" s="2852"/>
      <c r="N810" s="2852"/>
      <c r="O810" s="2852"/>
      <c r="P810" s="2852"/>
      <c r="Q810" s="2852"/>
      <c r="R810" s="2852"/>
      <c r="S810" s="2852"/>
    </row>
    <row r="811" spans="1:19" ht="15.75" customHeight="1">
      <c r="A811" s="2852"/>
      <c r="B811" s="2852"/>
      <c r="C811" s="2852"/>
      <c r="D811" s="2852"/>
      <c r="E811" s="2852"/>
      <c r="F811" s="2852"/>
      <c r="G811" s="2852"/>
      <c r="H811" s="2944"/>
      <c r="I811" s="2852"/>
      <c r="J811" s="2852"/>
      <c r="K811" s="2852"/>
      <c r="L811" s="2852"/>
      <c r="M811" s="2852"/>
      <c r="N811" s="2852"/>
      <c r="O811" s="2852"/>
      <c r="P811" s="2852"/>
      <c r="Q811" s="2852"/>
      <c r="R811" s="2852"/>
      <c r="S811" s="2852"/>
    </row>
    <row r="812" spans="1:19" ht="15.75" customHeight="1">
      <c r="A812" s="2852"/>
      <c r="B812" s="2852"/>
      <c r="C812" s="2852"/>
      <c r="D812" s="2852"/>
      <c r="E812" s="2852"/>
      <c r="F812" s="2852"/>
      <c r="G812" s="2852"/>
      <c r="H812" s="2944"/>
      <c r="I812" s="2852"/>
      <c r="J812" s="2852"/>
      <c r="K812" s="2852"/>
      <c r="L812" s="2852"/>
      <c r="M812" s="2852"/>
      <c r="N812" s="2852"/>
      <c r="O812" s="2852"/>
      <c r="P812" s="2852"/>
      <c r="Q812" s="2852"/>
      <c r="R812" s="2852"/>
      <c r="S812" s="2852"/>
    </row>
    <row r="813" spans="1:19" ht="15.75" customHeight="1">
      <c r="A813" s="2852"/>
      <c r="B813" s="2852"/>
      <c r="C813" s="2852"/>
      <c r="D813" s="2852"/>
      <c r="E813" s="2852"/>
      <c r="F813" s="2852"/>
      <c r="G813" s="2852"/>
      <c r="H813" s="2944"/>
      <c r="I813" s="2852"/>
      <c r="J813" s="2852"/>
      <c r="K813" s="2852"/>
      <c r="L813" s="2852"/>
      <c r="M813" s="2852"/>
      <c r="N813" s="2852"/>
      <c r="O813" s="2852"/>
      <c r="P813" s="2852"/>
      <c r="Q813" s="2852"/>
      <c r="R813" s="2852"/>
      <c r="S813" s="2852"/>
    </row>
    <row r="814" spans="1:19" ht="15.75" customHeight="1">
      <c r="A814" s="2852"/>
      <c r="B814" s="2852"/>
      <c r="C814" s="2852"/>
      <c r="D814" s="2852"/>
      <c r="E814" s="2852"/>
      <c r="F814" s="2852"/>
      <c r="G814" s="2852"/>
      <c r="H814" s="2944"/>
      <c r="I814" s="2852"/>
      <c r="J814" s="2852"/>
      <c r="K814" s="2852"/>
      <c r="L814" s="2852"/>
      <c r="M814" s="2852"/>
      <c r="N814" s="2852"/>
      <c r="O814" s="2852"/>
      <c r="P814" s="2852"/>
      <c r="Q814" s="2852"/>
      <c r="R814" s="2852"/>
      <c r="S814" s="2852"/>
    </row>
    <row r="815" spans="1:19" ht="15.75" customHeight="1">
      <c r="A815" s="2852"/>
      <c r="B815" s="2852"/>
      <c r="C815" s="2852"/>
      <c r="D815" s="2852"/>
      <c r="E815" s="2852"/>
      <c r="F815" s="2852"/>
      <c r="G815" s="2852"/>
      <c r="H815" s="2944"/>
      <c r="I815" s="2852"/>
      <c r="J815" s="2852"/>
      <c r="K815" s="2852"/>
      <c r="L815" s="2852"/>
      <c r="M815" s="2852"/>
      <c r="N815" s="2852"/>
      <c r="O815" s="2852"/>
      <c r="P815" s="2852"/>
      <c r="Q815" s="2852"/>
      <c r="R815" s="2852"/>
      <c r="S815" s="2852"/>
    </row>
    <row r="816" spans="1:19" ht="15.75" customHeight="1">
      <c r="A816" s="2852"/>
      <c r="B816" s="2852"/>
      <c r="C816" s="2852"/>
      <c r="D816" s="2852"/>
      <c r="E816" s="2852"/>
      <c r="F816" s="2852"/>
      <c r="G816" s="2852"/>
      <c r="H816" s="2944"/>
      <c r="I816" s="2852"/>
      <c r="J816" s="2852"/>
      <c r="K816" s="2852"/>
      <c r="L816" s="2852"/>
      <c r="M816" s="2852"/>
      <c r="N816" s="2852"/>
      <c r="O816" s="2852"/>
      <c r="P816" s="2852"/>
      <c r="Q816" s="2852"/>
      <c r="R816" s="2852"/>
      <c r="S816" s="2852"/>
    </row>
    <row r="817" spans="1:19" ht="15.75" customHeight="1">
      <c r="A817" s="2852"/>
      <c r="B817" s="2852"/>
      <c r="C817" s="2852"/>
      <c r="D817" s="2852"/>
      <c r="E817" s="2852"/>
      <c r="F817" s="2852"/>
      <c r="G817" s="2852"/>
      <c r="H817" s="2944"/>
      <c r="I817" s="2852"/>
      <c r="J817" s="2852"/>
      <c r="K817" s="2852"/>
      <c r="L817" s="2852"/>
      <c r="M817" s="2852"/>
      <c r="N817" s="2852"/>
      <c r="O817" s="2852"/>
      <c r="P817" s="2852"/>
      <c r="Q817" s="2852"/>
      <c r="R817" s="2852"/>
      <c r="S817" s="2852"/>
    </row>
    <row r="818" spans="1:19" ht="15.75" customHeight="1">
      <c r="A818" s="2852"/>
      <c r="B818" s="2852"/>
      <c r="C818" s="2852"/>
      <c r="D818" s="2852"/>
      <c r="E818" s="2852"/>
      <c r="F818" s="2852"/>
      <c r="G818" s="2852"/>
      <c r="H818" s="2944"/>
      <c r="I818" s="2852"/>
      <c r="J818" s="2852"/>
      <c r="K818" s="2852"/>
      <c r="L818" s="2852"/>
      <c r="M818" s="2852"/>
      <c r="N818" s="2852"/>
      <c r="O818" s="2852"/>
      <c r="P818" s="2852"/>
      <c r="Q818" s="2852"/>
      <c r="R818" s="2852"/>
      <c r="S818" s="2852"/>
    </row>
    <row r="819" spans="1:19" ht="15.75" customHeight="1">
      <c r="A819" s="2852"/>
      <c r="B819" s="2852"/>
      <c r="C819" s="2852"/>
      <c r="D819" s="2852"/>
      <c r="E819" s="2852"/>
      <c r="F819" s="2852"/>
      <c r="G819" s="2852"/>
      <c r="H819" s="2944"/>
      <c r="I819" s="2852"/>
      <c r="J819" s="2852"/>
      <c r="K819" s="2852"/>
      <c r="L819" s="2852"/>
      <c r="M819" s="2852"/>
      <c r="N819" s="2852"/>
      <c r="O819" s="2852"/>
      <c r="P819" s="2852"/>
      <c r="Q819" s="2852"/>
      <c r="R819" s="2852"/>
      <c r="S819" s="2852"/>
    </row>
    <row r="820" spans="1:19" ht="15.75" customHeight="1">
      <c r="A820" s="2852"/>
      <c r="B820" s="2852"/>
      <c r="C820" s="2852"/>
      <c r="D820" s="2852"/>
      <c r="E820" s="2852"/>
      <c r="F820" s="2852"/>
      <c r="G820" s="2852"/>
      <c r="H820" s="2944"/>
      <c r="I820" s="2852"/>
      <c r="J820" s="2852"/>
      <c r="K820" s="2852"/>
      <c r="L820" s="2852"/>
      <c r="M820" s="2852"/>
      <c r="N820" s="2852"/>
      <c r="O820" s="2852"/>
      <c r="P820" s="2852"/>
      <c r="Q820" s="2852"/>
      <c r="R820" s="2852"/>
      <c r="S820" s="2852"/>
    </row>
    <row r="821" spans="1:19" ht="15.75" customHeight="1">
      <c r="A821" s="2852"/>
      <c r="B821" s="2852"/>
      <c r="C821" s="2852"/>
      <c r="D821" s="2852"/>
      <c r="E821" s="2852"/>
      <c r="F821" s="2852"/>
      <c r="G821" s="2852"/>
      <c r="H821" s="2944"/>
      <c r="I821" s="2852"/>
      <c r="J821" s="2852"/>
      <c r="K821" s="2852"/>
      <c r="L821" s="2852"/>
      <c r="M821" s="2852"/>
      <c r="N821" s="2852"/>
      <c r="O821" s="2852"/>
      <c r="P821" s="2852"/>
      <c r="Q821" s="2852"/>
      <c r="R821" s="2852"/>
      <c r="S821" s="2852"/>
    </row>
    <row r="822" spans="1:19" ht="15.75" customHeight="1">
      <c r="A822" s="2852"/>
      <c r="B822" s="2852"/>
      <c r="C822" s="2852"/>
      <c r="D822" s="2852"/>
      <c r="E822" s="2852"/>
      <c r="F822" s="2852"/>
      <c r="G822" s="2852"/>
      <c r="H822" s="2944"/>
      <c r="I822" s="2852"/>
      <c r="J822" s="2852"/>
      <c r="K822" s="2852"/>
      <c r="L822" s="2852"/>
      <c r="M822" s="2852"/>
      <c r="N822" s="2852"/>
      <c r="O822" s="2852"/>
      <c r="P822" s="2852"/>
      <c r="Q822" s="2852"/>
      <c r="R822" s="2852"/>
      <c r="S822" s="2852"/>
    </row>
    <row r="823" spans="1:19" ht="15.75" customHeight="1">
      <c r="A823" s="2852"/>
      <c r="B823" s="2852"/>
      <c r="C823" s="2852"/>
      <c r="D823" s="2852"/>
      <c r="E823" s="2852"/>
      <c r="F823" s="2852"/>
      <c r="G823" s="2852"/>
      <c r="H823" s="2944"/>
      <c r="I823" s="2852"/>
      <c r="J823" s="2852"/>
      <c r="K823" s="2852"/>
      <c r="L823" s="2852"/>
      <c r="M823" s="2852"/>
      <c r="N823" s="2852"/>
      <c r="O823" s="2852"/>
      <c r="P823" s="2852"/>
      <c r="Q823" s="2852"/>
      <c r="R823" s="2852"/>
      <c r="S823" s="2852"/>
    </row>
    <row r="824" spans="1:19" ht="15.75" customHeight="1">
      <c r="A824" s="2852"/>
      <c r="B824" s="2852"/>
      <c r="C824" s="2852"/>
      <c r="D824" s="2852"/>
      <c r="E824" s="2852"/>
      <c r="F824" s="2852"/>
      <c r="G824" s="2852"/>
      <c r="H824" s="2944"/>
      <c r="I824" s="2852"/>
      <c r="J824" s="2852"/>
      <c r="K824" s="2852"/>
      <c r="L824" s="2852"/>
      <c r="M824" s="2852"/>
      <c r="N824" s="2852"/>
      <c r="O824" s="2852"/>
      <c r="P824" s="2852"/>
      <c r="Q824" s="2852"/>
      <c r="R824" s="2852"/>
      <c r="S824" s="2852"/>
    </row>
    <row r="825" spans="1:19" ht="15.75" customHeight="1">
      <c r="A825" s="2852"/>
      <c r="B825" s="2852"/>
      <c r="C825" s="2852"/>
      <c r="D825" s="2852"/>
      <c r="E825" s="2852"/>
      <c r="F825" s="2852"/>
      <c r="G825" s="2852"/>
      <c r="H825" s="2944"/>
      <c r="I825" s="2852"/>
      <c r="J825" s="2852"/>
      <c r="K825" s="2852"/>
      <c r="L825" s="2852"/>
      <c r="M825" s="2852"/>
      <c r="N825" s="2852"/>
      <c r="O825" s="2852"/>
      <c r="P825" s="2852"/>
      <c r="Q825" s="2852"/>
      <c r="R825" s="2852"/>
      <c r="S825" s="2852"/>
    </row>
    <row r="826" spans="1:19" ht="15.75" customHeight="1">
      <c r="A826" s="2852"/>
      <c r="B826" s="2852"/>
      <c r="C826" s="2852"/>
      <c r="D826" s="2852"/>
      <c r="E826" s="2852"/>
      <c r="F826" s="2852"/>
      <c r="G826" s="2852"/>
      <c r="H826" s="2944"/>
      <c r="I826" s="2852"/>
      <c r="J826" s="2852"/>
      <c r="K826" s="2852"/>
      <c r="L826" s="2852"/>
      <c r="M826" s="2852"/>
      <c r="N826" s="2852"/>
      <c r="O826" s="2852"/>
      <c r="P826" s="2852"/>
      <c r="Q826" s="2852"/>
      <c r="R826" s="2852"/>
      <c r="S826" s="2852"/>
    </row>
    <row r="827" spans="1:19" ht="15.75" customHeight="1">
      <c r="A827" s="2852"/>
      <c r="B827" s="2852"/>
      <c r="C827" s="2852"/>
      <c r="D827" s="2852"/>
      <c r="E827" s="2852"/>
      <c r="F827" s="2852"/>
      <c r="G827" s="2852"/>
      <c r="H827" s="2944"/>
      <c r="I827" s="2852"/>
      <c r="J827" s="2852"/>
      <c r="K827" s="2852"/>
      <c r="L827" s="2852"/>
      <c r="M827" s="2852"/>
      <c r="N827" s="2852"/>
      <c r="O827" s="2852"/>
      <c r="P827" s="2852"/>
      <c r="Q827" s="2852"/>
      <c r="R827" s="2852"/>
      <c r="S827" s="2852"/>
    </row>
    <row r="828" spans="1:19" ht="15.75" customHeight="1">
      <c r="A828" s="2852"/>
      <c r="B828" s="2852"/>
      <c r="C828" s="2852"/>
      <c r="D828" s="2852"/>
      <c r="E828" s="2852"/>
      <c r="F828" s="2852"/>
      <c r="G828" s="2852"/>
      <c r="H828" s="2944"/>
      <c r="I828" s="2852"/>
      <c r="J828" s="2852"/>
      <c r="K828" s="2852"/>
      <c r="L828" s="2852"/>
      <c r="M828" s="2852"/>
      <c r="N828" s="2852"/>
      <c r="O828" s="2852"/>
      <c r="P828" s="2852"/>
      <c r="Q828" s="2852"/>
      <c r="R828" s="2852"/>
      <c r="S828" s="2852"/>
    </row>
    <row r="829" spans="1:19" ht="15.75" customHeight="1">
      <c r="A829" s="2852"/>
      <c r="B829" s="2852"/>
      <c r="C829" s="2852"/>
      <c r="D829" s="2852"/>
      <c r="E829" s="2852"/>
      <c r="F829" s="2852"/>
      <c r="G829" s="2852"/>
      <c r="H829" s="2944"/>
      <c r="I829" s="2852"/>
      <c r="J829" s="2852"/>
      <c r="K829" s="2852"/>
      <c r="L829" s="2852"/>
      <c r="M829" s="2852"/>
      <c r="N829" s="2852"/>
      <c r="O829" s="2852"/>
      <c r="P829" s="2852"/>
      <c r="Q829" s="2852"/>
      <c r="R829" s="2852"/>
      <c r="S829" s="2852"/>
    </row>
    <row r="830" spans="1:19" ht="15.75" customHeight="1">
      <c r="A830" s="2852"/>
      <c r="B830" s="2852"/>
      <c r="C830" s="2852"/>
      <c r="D830" s="2852"/>
      <c r="E830" s="2852"/>
      <c r="F830" s="2852"/>
      <c r="G830" s="2852"/>
      <c r="H830" s="2944"/>
      <c r="I830" s="2852"/>
      <c r="J830" s="2852"/>
      <c r="K830" s="2852"/>
      <c r="L830" s="2852"/>
      <c r="M830" s="2852"/>
      <c r="N830" s="2852"/>
      <c r="O830" s="2852"/>
      <c r="P830" s="2852"/>
      <c r="Q830" s="2852"/>
      <c r="R830" s="2852"/>
      <c r="S830" s="2852"/>
    </row>
    <row r="831" spans="1:19" ht="15.75" customHeight="1">
      <c r="A831" s="2852"/>
      <c r="B831" s="2852"/>
      <c r="C831" s="2852"/>
      <c r="D831" s="2852"/>
      <c r="E831" s="2852"/>
      <c r="F831" s="2852"/>
      <c r="G831" s="2852"/>
      <c r="H831" s="2944"/>
      <c r="I831" s="2852"/>
      <c r="J831" s="2852"/>
      <c r="K831" s="2852"/>
      <c r="L831" s="2852"/>
      <c r="M831" s="2852"/>
      <c r="N831" s="2852"/>
      <c r="O831" s="2852"/>
      <c r="P831" s="2852"/>
      <c r="Q831" s="2852"/>
      <c r="R831" s="2852"/>
      <c r="S831" s="2852"/>
    </row>
    <row r="832" spans="1:19" ht="15.75" customHeight="1">
      <c r="A832" s="2852"/>
      <c r="B832" s="2852"/>
      <c r="C832" s="2852"/>
      <c r="D832" s="2852"/>
      <c r="E832" s="2852"/>
      <c r="F832" s="2852"/>
      <c r="G832" s="2852"/>
      <c r="H832" s="2944"/>
      <c r="I832" s="2852"/>
      <c r="J832" s="2852"/>
      <c r="K832" s="2852"/>
      <c r="L832" s="2852"/>
      <c r="M832" s="2852"/>
      <c r="N832" s="2852"/>
      <c r="O832" s="2852"/>
      <c r="P832" s="2852"/>
      <c r="Q832" s="2852"/>
      <c r="R832" s="2852"/>
      <c r="S832" s="2852"/>
    </row>
    <row r="833" spans="1:19" ht="15.75" customHeight="1">
      <c r="A833" s="2852"/>
      <c r="B833" s="2852"/>
      <c r="C833" s="2852"/>
      <c r="D833" s="2852"/>
      <c r="E833" s="2852"/>
      <c r="F833" s="2852"/>
      <c r="G833" s="2852"/>
      <c r="H833" s="2944"/>
      <c r="I833" s="2852"/>
      <c r="J833" s="2852"/>
      <c r="K833" s="2852"/>
      <c r="L833" s="2852"/>
      <c r="M833" s="2852"/>
      <c r="N833" s="2852"/>
      <c r="O833" s="2852"/>
      <c r="P833" s="2852"/>
      <c r="Q833" s="2852"/>
      <c r="R833" s="2852"/>
      <c r="S833" s="2852"/>
    </row>
    <row r="834" spans="1:19" ht="15.75" customHeight="1">
      <c r="A834" s="2852"/>
      <c r="B834" s="2852"/>
      <c r="C834" s="2852"/>
      <c r="D834" s="2852"/>
      <c r="E834" s="2852"/>
      <c r="F834" s="2852"/>
      <c r="G834" s="2852"/>
      <c r="H834" s="2944"/>
      <c r="I834" s="2852"/>
      <c r="J834" s="2852"/>
      <c r="K834" s="2852"/>
      <c r="L834" s="2852"/>
      <c r="M834" s="2852"/>
      <c r="N834" s="2852"/>
      <c r="O834" s="2852"/>
      <c r="P834" s="2852"/>
      <c r="Q834" s="2852"/>
      <c r="R834" s="2852"/>
      <c r="S834" s="2852"/>
    </row>
    <row r="835" spans="1:19" ht="15.75" customHeight="1">
      <c r="A835" s="2852"/>
      <c r="B835" s="2852"/>
      <c r="C835" s="2852"/>
      <c r="D835" s="2852"/>
      <c r="E835" s="2852"/>
      <c r="F835" s="2852"/>
      <c r="G835" s="2852"/>
      <c r="H835" s="2944"/>
      <c r="I835" s="2852"/>
      <c r="J835" s="2852"/>
      <c r="K835" s="2852"/>
      <c r="L835" s="2852"/>
      <c r="M835" s="2852"/>
      <c r="N835" s="2852"/>
      <c r="O835" s="2852"/>
      <c r="P835" s="2852"/>
      <c r="Q835" s="2852"/>
      <c r="R835" s="2852"/>
      <c r="S835" s="2852"/>
    </row>
    <row r="836" spans="1:19" ht="15.75" customHeight="1">
      <c r="A836" s="2852"/>
      <c r="B836" s="2852"/>
      <c r="C836" s="2852"/>
      <c r="D836" s="2852"/>
      <c r="E836" s="2852"/>
      <c r="F836" s="2852"/>
      <c r="G836" s="2852"/>
      <c r="H836" s="2944"/>
      <c r="I836" s="2852"/>
      <c r="J836" s="2852"/>
      <c r="K836" s="2852"/>
      <c r="L836" s="2852"/>
      <c r="M836" s="2852"/>
      <c r="N836" s="2852"/>
      <c r="O836" s="2852"/>
      <c r="P836" s="2852"/>
      <c r="Q836" s="2852"/>
      <c r="R836" s="2852"/>
      <c r="S836" s="2852"/>
    </row>
    <row r="837" spans="1:19" ht="15.75" customHeight="1">
      <c r="A837" s="2852"/>
      <c r="B837" s="2852"/>
      <c r="C837" s="2852"/>
      <c r="D837" s="2852"/>
      <c r="E837" s="2852"/>
      <c r="F837" s="2852"/>
      <c r="G837" s="2852"/>
      <c r="H837" s="2944"/>
      <c r="I837" s="2852"/>
      <c r="J837" s="2852"/>
      <c r="K837" s="2852"/>
      <c r="L837" s="2852"/>
      <c r="M837" s="2852"/>
      <c r="N837" s="2852"/>
      <c r="O837" s="2852"/>
      <c r="P837" s="2852"/>
      <c r="Q837" s="2852"/>
      <c r="R837" s="2852"/>
      <c r="S837" s="2852"/>
    </row>
    <row r="838" spans="1:19" ht="15.75" customHeight="1">
      <c r="A838" s="2852"/>
      <c r="B838" s="2852"/>
      <c r="C838" s="2852"/>
      <c r="D838" s="2852"/>
      <c r="E838" s="2852"/>
      <c r="F838" s="2852"/>
      <c r="G838" s="2852"/>
      <c r="H838" s="2944"/>
      <c r="I838" s="2852"/>
      <c r="J838" s="2852"/>
      <c r="K838" s="2852"/>
      <c r="L838" s="2852"/>
      <c r="M838" s="2852"/>
      <c r="N838" s="2852"/>
      <c r="O838" s="2852"/>
      <c r="P838" s="2852"/>
      <c r="Q838" s="2852"/>
      <c r="R838" s="2852"/>
      <c r="S838" s="2852"/>
    </row>
    <row r="839" spans="1:19" ht="15.75" customHeight="1">
      <c r="A839" s="2852"/>
      <c r="B839" s="2852"/>
      <c r="C839" s="2852"/>
      <c r="D839" s="2852"/>
      <c r="E839" s="2852"/>
      <c r="F839" s="2852"/>
      <c r="G839" s="2852"/>
      <c r="H839" s="2944"/>
      <c r="I839" s="2852"/>
      <c r="J839" s="2852"/>
      <c r="K839" s="2852"/>
      <c r="L839" s="2852"/>
      <c r="M839" s="2852"/>
      <c r="N839" s="2852"/>
      <c r="O839" s="2852"/>
      <c r="P839" s="2852"/>
      <c r="Q839" s="2852"/>
      <c r="R839" s="2852"/>
      <c r="S839" s="2852"/>
    </row>
    <row r="840" spans="1:19" ht="15.75" customHeight="1">
      <c r="A840" s="2852"/>
      <c r="B840" s="2852"/>
      <c r="C840" s="2852"/>
      <c r="D840" s="2852"/>
      <c r="E840" s="2852"/>
      <c r="F840" s="2852"/>
      <c r="G840" s="2852"/>
      <c r="H840" s="2944"/>
      <c r="I840" s="2852"/>
      <c r="J840" s="2852"/>
      <c r="K840" s="2852"/>
      <c r="L840" s="2852"/>
      <c r="M840" s="2852"/>
      <c r="N840" s="2852"/>
      <c r="O840" s="2852"/>
      <c r="P840" s="2852"/>
      <c r="Q840" s="2852"/>
      <c r="R840" s="2852"/>
      <c r="S840" s="2852"/>
    </row>
    <row r="841" spans="1:19" ht="15.75" customHeight="1">
      <c r="A841" s="2852"/>
      <c r="B841" s="2852"/>
      <c r="C841" s="2852"/>
      <c r="D841" s="2852"/>
      <c r="E841" s="2852"/>
      <c r="F841" s="2852"/>
      <c r="G841" s="2852"/>
      <c r="H841" s="2944"/>
      <c r="I841" s="2852"/>
      <c r="J841" s="2852"/>
      <c r="K841" s="2852"/>
      <c r="L841" s="2852"/>
      <c r="M841" s="2852"/>
      <c r="N841" s="2852"/>
      <c r="O841" s="2852"/>
      <c r="P841" s="2852"/>
      <c r="Q841" s="2852"/>
      <c r="R841" s="2852"/>
      <c r="S841" s="2852"/>
    </row>
    <row r="842" spans="1:19" ht="15.75" customHeight="1">
      <c r="A842" s="2852"/>
      <c r="B842" s="2852"/>
      <c r="C842" s="2852"/>
      <c r="D842" s="2852"/>
      <c r="E842" s="2852"/>
      <c r="F842" s="2852"/>
      <c r="G842" s="2852"/>
      <c r="H842" s="2944"/>
      <c r="I842" s="2852"/>
      <c r="J842" s="2852"/>
      <c r="K842" s="2852"/>
      <c r="L842" s="2852"/>
      <c r="M842" s="2852"/>
      <c r="N842" s="2852"/>
      <c r="O842" s="2852"/>
      <c r="P842" s="2852"/>
      <c r="Q842" s="2852"/>
      <c r="R842" s="2852"/>
      <c r="S842" s="2852"/>
    </row>
    <row r="843" spans="1:19" ht="15.75" customHeight="1">
      <c r="A843" s="2852"/>
      <c r="B843" s="2852"/>
      <c r="C843" s="2852"/>
      <c r="D843" s="2852"/>
      <c r="E843" s="2852"/>
      <c r="F843" s="2852"/>
      <c r="G843" s="2852"/>
      <c r="H843" s="2944"/>
      <c r="I843" s="2852"/>
      <c r="J843" s="2852"/>
      <c r="K843" s="2852"/>
      <c r="L843" s="2852"/>
      <c r="M843" s="2852"/>
      <c r="N843" s="2852"/>
      <c r="O843" s="2852"/>
      <c r="P843" s="2852"/>
      <c r="Q843" s="2852"/>
      <c r="R843" s="2852"/>
      <c r="S843" s="2852"/>
    </row>
    <row r="844" spans="1:19" ht="15.75" customHeight="1">
      <c r="A844" s="2852"/>
      <c r="B844" s="2852"/>
      <c r="C844" s="2852"/>
      <c r="D844" s="2852"/>
      <c r="E844" s="2852"/>
      <c r="F844" s="2852"/>
      <c r="G844" s="2852"/>
      <c r="H844" s="2944"/>
      <c r="I844" s="2852"/>
      <c r="J844" s="2852"/>
      <c r="K844" s="2852"/>
      <c r="L844" s="2852"/>
      <c r="M844" s="2852"/>
      <c r="N844" s="2852"/>
      <c r="O844" s="2852"/>
      <c r="P844" s="2852"/>
      <c r="Q844" s="2852"/>
      <c r="R844" s="2852"/>
      <c r="S844" s="2852"/>
    </row>
    <row r="845" spans="1:19" ht="15.75" customHeight="1">
      <c r="A845" s="2852"/>
      <c r="B845" s="2852"/>
      <c r="C845" s="2852"/>
      <c r="D845" s="2852"/>
      <c r="E845" s="2852"/>
      <c r="F845" s="2852"/>
      <c r="G845" s="2852"/>
      <c r="H845" s="2944"/>
      <c r="I845" s="2852"/>
      <c r="J845" s="2852"/>
      <c r="K845" s="2852"/>
      <c r="L845" s="2852"/>
      <c r="M845" s="2852"/>
      <c r="N845" s="2852"/>
      <c r="O845" s="2852"/>
      <c r="P845" s="2852"/>
      <c r="Q845" s="2852"/>
      <c r="R845" s="2852"/>
      <c r="S845" s="2852"/>
    </row>
    <row r="846" spans="1:19" ht="15.75" customHeight="1">
      <c r="A846" s="2852"/>
      <c r="B846" s="2852"/>
      <c r="C846" s="2852"/>
      <c r="D846" s="2852"/>
      <c r="E846" s="2852"/>
      <c r="F846" s="2852"/>
      <c r="G846" s="2852"/>
      <c r="H846" s="2944"/>
      <c r="I846" s="2852"/>
      <c r="J846" s="2852"/>
      <c r="K846" s="2852"/>
      <c r="L846" s="2852"/>
      <c r="M846" s="2852"/>
      <c r="N846" s="2852"/>
      <c r="O846" s="2852"/>
      <c r="P846" s="2852"/>
      <c r="Q846" s="2852"/>
      <c r="R846" s="2852"/>
      <c r="S846" s="2852"/>
    </row>
    <row r="847" spans="1:19" ht="15.75" customHeight="1">
      <c r="A847" s="2852"/>
      <c r="B847" s="2852"/>
      <c r="C847" s="2852"/>
      <c r="D847" s="2852"/>
      <c r="E847" s="2852"/>
      <c r="F847" s="2852"/>
      <c r="G847" s="2852"/>
      <c r="H847" s="2944"/>
      <c r="I847" s="2852"/>
      <c r="J847" s="2852"/>
      <c r="K847" s="2852"/>
      <c r="L847" s="2852"/>
      <c r="M847" s="2852"/>
      <c r="N847" s="2852"/>
      <c r="O847" s="2852"/>
      <c r="P847" s="2852"/>
      <c r="Q847" s="2852"/>
      <c r="R847" s="2852"/>
      <c r="S847" s="2852"/>
    </row>
    <row r="848" spans="1:19" ht="15.75" customHeight="1">
      <c r="A848" s="2852"/>
      <c r="B848" s="2852"/>
      <c r="C848" s="2852"/>
      <c r="D848" s="2852"/>
      <c r="E848" s="2852"/>
      <c r="F848" s="2852"/>
      <c r="G848" s="2852"/>
      <c r="H848" s="2944"/>
      <c r="I848" s="2852"/>
      <c r="J848" s="2852"/>
      <c r="K848" s="2852"/>
      <c r="L848" s="2852"/>
      <c r="M848" s="2852"/>
      <c r="N848" s="2852"/>
      <c r="O848" s="2852"/>
      <c r="P848" s="2852"/>
      <c r="Q848" s="2852"/>
      <c r="R848" s="2852"/>
      <c r="S848" s="2852"/>
    </row>
    <row r="849" spans="1:19" ht="15.75" customHeight="1">
      <c r="A849" s="2852"/>
      <c r="B849" s="2852"/>
      <c r="C849" s="2852"/>
      <c r="D849" s="2852"/>
      <c r="E849" s="2852"/>
      <c r="F849" s="2852"/>
      <c r="G849" s="2852"/>
      <c r="H849" s="2944"/>
      <c r="I849" s="2852"/>
      <c r="J849" s="2852"/>
      <c r="K849" s="2852"/>
      <c r="L849" s="2852"/>
      <c r="M849" s="2852"/>
      <c r="N849" s="2852"/>
      <c r="O849" s="2852"/>
      <c r="P849" s="2852"/>
      <c r="Q849" s="2852"/>
      <c r="R849" s="2852"/>
      <c r="S849" s="2852"/>
    </row>
    <row r="850" spans="1:19" ht="15.75" customHeight="1">
      <c r="A850" s="2852"/>
      <c r="B850" s="2852"/>
      <c r="C850" s="2852"/>
      <c r="D850" s="2852"/>
      <c r="E850" s="2852"/>
      <c r="F850" s="2852"/>
      <c r="G850" s="2852"/>
      <c r="H850" s="2944"/>
      <c r="I850" s="2852"/>
      <c r="J850" s="2852"/>
      <c r="K850" s="2852"/>
      <c r="L850" s="2852"/>
      <c r="M850" s="2852"/>
      <c r="N850" s="2852"/>
      <c r="O850" s="2852"/>
      <c r="P850" s="2852"/>
      <c r="Q850" s="2852"/>
      <c r="R850" s="2852"/>
      <c r="S850" s="2852"/>
    </row>
    <row r="851" spans="1:19" ht="15.75" customHeight="1">
      <c r="A851" s="2852"/>
      <c r="B851" s="2852"/>
      <c r="C851" s="2852"/>
      <c r="D851" s="2852"/>
      <c r="E851" s="2852"/>
      <c r="F851" s="2852"/>
      <c r="G851" s="2852"/>
      <c r="H851" s="2944"/>
      <c r="I851" s="2852"/>
      <c r="J851" s="2852"/>
      <c r="K851" s="2852"/>
      <c r="L851" s="2852"/>
      <c r="M851" s="2852"/>
      <c r="N851" s="2852"/>
      <c r="O851" s="2852"/>
      <c r="P851" s="2852"/>
      <c r="Q851" s="2852"/>
      <c r="R851" s="2852"/>
      <c r="S851" s="2852"/>
    </row>
    <row r="852" spans="1:19" ht="15.75" customHeight="1">
      <c r="A852" s="2852"/>
      <c r="B852" s="2852"/>
      <c r="C852" s="2852"/>
      <c r="D852" s="2852"/>
      <c r="E852" s="2852"/>
      <c r="F852" s="2852"/>
      <c r="G852" s="2852"/>
      <c r="H852" s="2944"/>
      <c r="I852" s="2852"/>
      <c r="J852" s="2852"/>
      <c r="K852" s="2852"/>
      <c r="L852" s="2852"/>
      <c r="M852" s="2852"/>
      <c r="N852" s="2852"/>
      <c r="O852" s="2852"/>
      <c r="P852" s="2852"/>
      <c r="Q852" s="2852"/>
      <c r="R852" s="2852"/>
      <c r="S852" s="2852"/>
    </row>
    <row r="853" spans="1:19" ht="15.75" customHeight="1">
      <c r="A853" s="2852"/>
      <c r="B853" s="2852"/>
      <c r="C853" s="2852"/>
      <c r="D853" s="2852"/>
      <c r="E853" s="2852"/>
      <c r="F853" s="2852"/>
      <c r="G853" s="2852"/>
      <c r="H853" s="2944"/>
      <c r="I853" s="2852"/>
      <c r="J853" s="2852"/>
      <c r="K853" s="2852"/>
      <c r="L853" s="2852"/>
      <c r="M853" s="2852"/>
      <c r="N853" s="2852"/>
      <c r="O853" s="2852"/>
      <c r="P853" s="2852"/>
      <c r="Q853" s="2852"/>
      <c r="R853" s="2852"/>
      <c r="S853" s="2852"/>
    </row>
    <row r="854" spans="1:19" ht="15.75" customHeight="1">
      <c r="A854" s="2852"/>
      <c r="B854" s="2852"/>
      <c r="C854" s="2852"/>
      <c r="D854" s="2852"/>
      <c r="E854" s="2852"/>
      <c r="F854" s="2852"/>
      <c r="G854" s="2852"/>
      <c r="H854" s="2944"/>
      <c r="I854" s="2852"/>
      <c r="J854" s="2852"/>
      <c r="K854" s="2852"/>
      <c r="L854" s="2852"/>
      <c r="M854" s="2852"/>
      <c r="N854" s="2852"/>
      <c r="O854" s="2852"/>
      <c r="P854" s="2852"/>
      <c r="Q854" s="2852"/>
      <c r="R854" s="2852"/>
      <c r="S854" s="2852"/>
    </row>
    <row r="855" spans="1:19" ht="15.75" customHeight="1">
      <c r="A855" s="2852"/>
      <c r="B855" s="2852"/>
      <c r="C855" s="2852"/>
      <c r="D855" s="2852"/>
      <c r="E855" s="2852"/>
      <c r="F855" s="2852"/>
      <c r="G855" s="2852"/>
      <c r="H855" s="2944"/>
      <c r="I855" s="2852"/>
      <c r="J855" s="2852"/>
      <c r="K855" s="2852"/>
      <c r="L855" s="2852"/>
      <c r="M855" s="2852"/>
      <c r="N855" s="2852"/>
      <c r="O855" s="2852"/>
      <c r="P855" s="2852"/>
      <c r="Q855" s="2852"/>
      <c r="R855" s="2852"/>
      <c r="S855" s="2852"/>
    </row>
    <row r="856" spans="1:19" ht="15.75" customHeight="1">
      <c r="A856" s="2852"/>
      <c r="B856" s="2852"/>
      <c r="C856" s="2852"/>
      <c r="D856" s="2852"/>
      <c r="E856" s="2852"/>
      <c r="F856" s="2852"/>
      <c r="G856" s="2852"/>
      <c r="H856" s="2944"/>
      <c r="I856" s="2852"/>
      <c r="J856" s="2852"/>
      <c r="K856" s="2852"/>
      <c r="L856" s="2852"/>
      <c r="M856" s="2852"/>
      <c r="N856" s="2852"/>
      <c r="O856" s="2852"/>
      <c r="P856" s="2852"/>
      <c r="Q856" s="2852"/>
      <c r="R856" s="2852"/>
      <c r="S856" s="2852"/>
    </row>
    <row r="857" spans="1:19" ht="15.75" customHeight="1">
      <c r="A857" s="2852"/>
      <c r="B857" s="2852"/>
      <c r="C857" s="2852"/>
      <c r="D857" s="2852"/>
      <c r="E857" s="2852"/>
      <c r="F857" s="2852"/>
      <c r="G857" s="2852"/>
      <c r="H857" s="2944"/>
      <c r="I857" s="2852"/>
      <c r="J857" s="2852"/>
      <c r="K857" s="2852"/>
      <c r="L857" s="2852"/>
      <c r="M857" s="2852"/>
      <c r="N857" s="2852"/>
      <c r="O857" s="2852"/>
      <c r="P857" s="2852"/>
      <c r="Q857" s="2852"/>
      <c r="R857" s="2852"/>
      <c r="S857" s="2852"/>
    </row>
    <row r="858" spans="1:19" ht="15.75" customHeight="1">
      <c r="A858" s="2852"/>
      <c r="B858" s="2852"/>
      <c r="C858" s="2852"/>
      <c r="D858" s="2852"/>
      <c r="E858" s="2852"/>
      <c r="F858" s="2852"/>
      <c r="G858" s="2852"/>
      <c r="H858" s="2944"/>
      <c r="I858" s="2852"/>
      <c r="J858" s="2852"/>
      <c r="K858" s="2852"/>
      <c r="L858" s="2852"/>
      <c r="M858" s="2852"/>
      <c r="N858" s="2852"/>
      <c r="O858" s="2852"/>
      <c r="P858" s="2852"/>
      <c r="Q858" s="2852"/>
      <c r="R858" s="2852"/>
      <c r="S858" s="2852"/>
    </row>
    <row r="859" spans="1:19" ht="15.75" customHeight="1">
      <c r="A859" s="2852"/>
      <c r="B859" s="2852"/>
      <c r="C859" s="2852"/>
      <c r="D859" s="2852"/>
      <c r="E859" s="2852"/>
      <c r="F859" s="2852"/>
      <c r="G859" s="2852"/>
      <c r="H859" s="2944"/>
      <c r="I859" s="2852"/>
      <c r="J859" s="2852"/>
      <c r="K859" s="2852"/>
      <c r="L859" s="2852"/>
      <c r="M859" s="2852"/>
      <c r="N859" s="2852"/>
      <c r="O859" s="2852"/>
      <c r="P859" s="2852"/>
      <c r="Q859" s="2852"/>
      <c r="R859" s="2852"/>
      <c r="S859" s="2852"/>
    </row>
    <row r="860" spans="1:19" ht="15.75" customHeight="1">
      <c r="A860" s="2852"/>
      <c r="B860" s="2852"/>
      <c r="C860" s="2852"/>
      <c r="D860" s="2852"/>
      <c r="E860" s="2852"/>
      <c r="F860" s="2852"/>
      <c r="G860" s="2852"/>
      <c r="H860" s="2944"/>
      <c r="I860" s="2852"/>
      <c r="J860" s="2852"/>
      <c r="K860" s="2852"/>
      <c r="L860" s="2852"/>
      <c r="M860" s="2852"/>
      <c r="N860" s="2852"/>
      <c r="O860" s="2852"/>
      <c r="P860" s="2852"/>
      <c r="Q860" s="2852"/>
      <c r="R860" s="2852"/>
      <c r="S860" s="2852"/>
    </row>
    <row r="861" spans="1:19" ht="15.75" customHeight="1">
      <c r="A861" s="2852"/>
      <c r="B861" s="2852"/>
      <c r="C861" s="2852"/>
      <c r="D861" s="2852"/>
      <c r="E861" s="2852"/>
      <c r="F861" s="2852"/>
      <c r="G861" s="2852"/>
      <c r="H861" s="2944"/>
      <c r="I861" s="2852"/>
      <c r="J861" s="2852"/>
      <c r="K861" s="2852"/>
      <c r="L861" s="2852"/>
      <c r="M861" s="2852"/>
      <c r="N861" s="2852"/>
      <c r="O861" s="2852"/>
      <c r="P861" s="2852"/>
      <c r="Q861" s="2852"/>
      <c r="R861" s="2852"/>
      <c r="S861" s="2852"/>
    </row>
    <row r="862" spans="1:19" ht="15.75" customHeight="1">
      <c r="A862" s="2852"/>
      <c r="B862" s="2852"/>
      <c r="C862" s="2852"/>
      <c r="D862" s="2852"/>
      <c r="E862" s="2852"/>
      <c r="F862" s="2852"/>
      <c r="G862" s="2852"/>
      <c r="H862" s="2944"/>
      <c r="I862" s="2852"/>
      <c r="J862" s="2852"/>
      <c r="K862" s="2852"/>
      <c r="L862" s="2852"/>
      <c r="M862" s="2852"/>
      <c r="N862" s="2852"/>
      <c r="O862" s="2852"/>
      <c r="P862" s="2852"/>
      <c r="Q862" s="2852"/>
      <c r="R862" s="2852"/>
      <c r="S862" s="2852"/>
    </row>
    <row r="863" spans="1:19" ht="15.75" customHeight="1">
      <c r="A863" s="2852"/>
      <c r="B863" s="2852"/>
      <c r="C863" s="2852"/>
      <c r="D863" s="2852"/>
      <c r="E863" s="2852"/>
      <c r="F863" s="2852"/>
      <c r="G863" s="2852"/>
      <c r="H863" s="2944"/>
      <c r="I863" s="2852"/>
      <c r="J863" s="2852"/>
      <c r="K863" s="2852"/>
      <c r="L863" s="2852"/>
      <c r="M863" s="2852"/>
      <c r="N863" s="2852"/>
      <c r="O863" s="2852"/>
      <c r="P863" s="2852"/>
      <c r="Q863" s="2852"/>
      <c r="R863" s="2852"/>
      <c r="S863" s="2852"/>
    </row>
    <row r="864" spans="1:19" ht="15.75" customHeight="1">
      <c r="A864" s="2852"/>
      <c r="B864" s="2852"/>
      <c r="C864" s="2852"/>
      <c r="D864" s="2852"/>
      <c r="E864" s="2852"/>
      <c r="F864" s="2852"/>
      <c r="G864" s="2852"/>
      <c r="H864" s="2944"/>
      <c r="I864" s="2852"/>
      <c r="J864" s="2852"/>
      <c r="K864" s="2852"/>
      <c r="L864" s="2852"/>
      <c r="M864" s="2852"/>
      <c r="N864" s="2852"/>
      <c r="O864" s="2852"/>
      <c r="P864" s="2852"/>
      <c r="Q864" s="2852"/>
      <c r="R864" s="2852"/>
      <c r="S864" s="2852"/>
    </row>
    <row r="865" spans="1:19" ht="15.75" customHeight="1">
      <c r="A865" s="2852"/>
      <c r="B865" s="2852"/>
      <c r="C865" s="2852"/>
      <c r="D865" s="2852"/>
      <c r="E865" s="2852"/>
      <c r="F865" s="2852"/>
      <c r="G865" s="2852"/>
      <c r="H865" s="2944"/>
      <c r="I865" s="2852"/>
      <c r="J865" s="2852"/>
      <c r="K865" s="2852"/>
      <c r="L865" s="2852"/>
      <c r="M865" s="2852"/>
      <c r="N865" s="2852"/>
      <c r="O865" s="2852"/>
      <c r="P865" s="2852"/>
      <c r="Q865" s="2852"/>
      <c r="R865" s="2852"/>
      <c r="S865" s="2852"/>
    </row>
    <row r="866" spans="1:19" ht="15.75" customHeight="1">
      <c r="A866" s="2852"/>
      <c r="B866" s="2852"/>
      <c r="C866" s="2852"/>
      <c r="D866" s="2852"/>
      <c r="E866" s="2852"/>
      <c r="F866" s="2852"/>
      <c r="G866" s="2852"/>
      <c r="H866" s="2944"/>
      <c r="I866" s="2852"/>
      <c r="J866" s="2852"/>
      <c r="K866" s="2852"/>
      <c r="L866" s="2852"/>
      <c r="M866" s="2852"/>
      <c r="N866" s="2852"/>
      <c r="O866" s="2852"/>
      <c r="P866" s="2852"/>
      <c r="Q866" s="2852"/>
      <c r="R866" s="2852"/>
      <c r="S866" s="2852"/>
    </row>
    <row r="867" spans="1:19" ht="15.75" customHeight="1">
      <c r="A867" s="2852"/>
      <c r="B867" s="2852"/>
      <c r="C867" s="2852"/>
      <c r="D867" s="2852"/>
      <c r="E867" s="2852"/>
      <c r="F867" s="2852"/>
      <c r="G867" s="2852"/>
      <c r="H867" s="2944"/>
      <c r="I867" s="2852"/>
      <c r="J867" s="2852"/>
      <c r="K867" s="2852"/>
      <c r="L867" s="2852"/>
      <c r="M867" s="2852"/>
      <c r="N867" s="2852"/>
      <c r="O867" s="2852"/>
      <c r="P867" s="2852"/>
      <c r="Q867" s="2852"/>
      <c r="R867" s="2852"/>
      <c r="S867" s="2852"/>
    </row>
    <row r="868" spans="1:19" ht="15.75" customHeight="1">
      <c r="A868" s="2852"/>
      <c r="B868" s="2852"/>
      <c r="C868" s="2852"/>
      <c r="D868" s="2852"/>
      <c r="E868" s="2852"/>
      <c r="F868" s="2852"/>
      <c r="G868" s="2852"/>
      <c r="H868" s="2944"/>
      <c r="I868" s="2852"/>
      <c r="J868" s="2852"/>
      <c r="K868" s="2852"/>
      <c r="L868" s="2852"/>
      <c r="M868" s="2852"/>
      <c r="N868" s="2852"/>
      <c r="O868" s="2852"/>
      <c r="P868" s="2852"/>
      <c r="Q868" s="2852"/>
      <c r="R868" s="2852"/>
      <c r="S868" s="2852"/>
    </row>
    <row r="869" spans="1:19" ht="15.75" customHeight="1">
      <c r="A869" s="2852"/>
      <c r="B869" s="2852"/>
      <c r="C869" s="2852"/>
      <c r="D869" s="2852"/>
      <c r="E869" s="2852"/>
      <c r="F869" s="2852"/>
      <c r="G869" s="2852"/>
      <c r="H869" s="2944"/>
      <c r="I869" s="2852"/>
      <c r="J869" s="2852"/>
      <c r="K869" s="2852"/>
      <c r="L869" s="2852"/>
      <c r="M869" s="2852"/>
      <c r="N869" s="2852"/>
      <c r="O869" s="2852"/>
      <c r="P869" s="2852"/>
      <c r="Q869" s="2852"/>
      <c r="R869" s="2852"/>
      <c r="S869" s="2852"/>
    </row>
    <row r="870" spans="1:19" ht="15.75" customHeight="1">
      <c r="A870" s="2852"/>
      <c r="B870" s="2852"/>
      <c r="C870" s="2852"/>
      <c r="D870" s="2852"/>
      <c r="E870" s="2852"/>
      <c r="F870" s="2852"/>
      <c r="G870" s="2852"/>
      <c r="H870" s="2944"/>
      <c r="I870" s="2852"/>
      <c r="J870" s="2852"/>
      <c r="K870" s="2852"/>
      <c r="L870" s="2852"/>
      <c r="M870" s="2852"/>
      <c r="N870" s="2852"/>
      <c r="O870" s="2852"/>
      <c r="P870" s="2852"/>
      <c r="Q870" s="2852"/>
      <c r="R870" s="2852"/>
      <c r="S870" s="2852"/>
    </row>
    <row r="871" spans="1:19" ht="15.75" customHeight="1">
      <c r="A871" s="2852"/>
      <c r="B871" s="2852"/>
      <c r="C871" s="2852"/>
      <c r="D871" s="2852"/>
      <c r="E871" s="2852"/>
      <c r="F871" s="2852"/>
      <c r="G871" s="2852"/>
      <c r="H871" s="2944"/>
      <c r="I871" s="2852"/>
      <c r="J871" s="2852"/>
      <c r="K871" s="2852"/>
      <c r="L871" s="2852"/>
      <c r="M871" s="2852"/>
      <c r="N871" s="2852"/>
      <c r="O871" s="2852"/>
      <c r="P871" s="2852"/>
      <c r="Q871" s="2852"/>
      <c r="R871" s="2852"/>
      <c r="S871" s="2852"/>
    </row>
    <row r="872" spans="1:19" ht="15.75" customHeight="1">
      <c r="A872" s="2852"/>
      <c r="B872" s="2852"/>
      <c r="C872" s="2852"/>
      <c r="D872" s="2852"/>
      <c r="E872" s="2852"/>
      <c r="F872" s="2852"/>
      <c r="G872" s="2852"/>
      <c r="H872" s="2944"/>
      <c r="I872" s="2852"/>
      <c r="J872" s="2852"/>
      <c r="K872" s="2852"/>
      <c r="L872" s="2852"/>
      <c r="M872" s="2852"/>
      <c r="N872" s="2852"/>
      <c r="O872" s="2852"/>
      <c r="P872" s="2852"/>
      <c r="Q872" s="2852"/>
      <c r="R872" s="2852"/>
      <c r="S872" s="2852"/>
    </row>
    <row r="873" spans="1:19" ht="15.75" customHeight="1">
      <c r="A873" s="2852"/>
      <c r="B873" s="2852"/>
      <c r="C873" s="2852"/>
      <c r="D873" s="2852"/>
      <c r="E873" s="2852"/>
      <c r="F873" s="2852"/>
      <c r="G873" s="2852"/>
      <c r="H873" s="2944"/>
      <c r="I873" s="2852"/>
      <c r="J873" s="2852"/>
      <c r="K873" s="2852"/>
      <c r="L873" s="2852"/>
      <c r="M873" s="2852"/>
      <c r="N873" s="2852"/>
      <c r="O873" s="2852"/>
      <c r="P873" s="2852"/>
      <c r="Q873" s="2852"/>
      <c r="R873" s="2852"/>
      <c r="S873" s="2852"/>
    </row>
    <row r="874" spans="1:19" ht="15.75" customHeight="1">
      <c r="A874" s="2852"/>
      <c r="B874" s="2852"/>
      <c r="C874" s="2852"/>
      <c r="D874" s="2852"/>
      <c r="E874" s="2852"/>
      <c r="F874" s="2852"/>
      <c r="G874" s="2852"/>
      <c r="H874" s="2944"/>
      <c r="I874" s="2852"/>
      <c r="J874" s="2852"/>
      <c r="K874" s="2852"/>
      <c r="L874" s="2852"/>
      <c r="M874" s="2852"/>
      <c r="N874" s="2852"/>
      <c r="O874" s="2852"/>
      <c r="P874" s="2852"/>
      <c r="Q874" s="2852"/>
      <c r="R874" s="2852"/>
      <c r="S874" s="2852"/>
    </row>
    <row r="875" spans="1:19" ht="15.75" customHeight="1">
      <c r="A875" s="2852"/>
      <c r="B875" s="2852"/>
      <c r="C875" s="2852"/>
      <c r="D875" s="2852"/>
      <c r="E875" s="2852"/>
      <c r="F875" s="2852"/>
      <c r="G875" s="2852"/>
      <c r="H875" s="2944"/>
      <c r="I875" s="2852"/>
      <c r="J875" s="2852"/>
      <c r="K875" s="2852"/>
      <c r="L875" s="2852"/>
      <c r="M875" s="2852"/>
      <c r="N875" s="2852"/>
      <c r="O875" s="2852"/>
      <c r="P875" s="2852"/>
      <c r="Q875" s="2852"/>
      <c r="R875" s="2852"/>
      <c r="S875" s="2852"/>
    </row>
    <row r="876" spans="1:19" ht="15.75" customHeight="1">
      <c r="A876" s="2852"/>
      <c r="B876" s="2852"/>
      <c r="C876" s="2852"/>
      <c r="D876" s="2852"/>
      <c r="E876" s="2852"/>
      <c r="F876" s="2852"/>
      <c r="G876" s="2852"/>
      <c r="H876" s="2944"/>
      <c r="I876" s="2852"/>
      <c r="J876" s="2852"/>
      <c r="K876" s="2852"/>
      <c r="L876" s="2852"/>
      <c r="M876" s="2852"/>
      <c r="N876" s="2852"/>
      <c r="O876" s="2852"/>
      <c r="P876" s="2852"/>
      <c r="Q876" s="2852"/>
      <c r="R876" s="2852"/>
      <c r="S876" s="2852"/>
    </row>
    <row r="877" spans="1:19" ht="15.75" customHeight="1">
      <c r="A877" s="2852"/>
      <c r="B877" s="2852"/>
      <c r="C877" s="2852"/>
      <c r="D877" s="2852"/>
      <c r="E877" s="2852"/>
      <c r="F877" s="2852"/>
      <c r="G877" s="2852"/>
      <c r="H877" s="2944"/>
      <c r="I877" s="2852"/>
      <c r="J877" s="2852"/>
      <c r="K877" s="2852"/>
      <c r="L877" s="2852"/>
      <c r="M877" s="2852"/>
      <c r="N877" s="2852"/>
      <c r="O877" s="2852"/>
      <c r="P877" s="2852"/>
      <c r="Q877" s="2852"/>
      <c r="R877" s="2852"/>
      <c r="S877" s="2852"/>
    </row>
    <row r="878" spans="1:19" ht="15.75" customHeight="1">
      <c r="A878" s="2852"/>
      <c r="B878" s="2852"/>
      <c r="C878" s="2852"/>
      <c r="D878" s="2852"/>
      <c r="E878" s="2852"/>
      <c r="F878" s="2852"/>
      <c r="G878" s="2852"/>
      <c r="H878" s="2944"/>
      <c r="I878" s="2852"/>
      <c r="J878" s="2852"/>
      <c r="K878" s="2852"/>
      <c r="L878" s="2852"/>
      <c r="M878" s="2852"/>
      <c r="N878" s="2852"/>
      <c r="O878" s="2852"/>
      <c r="P878" s="2852"/>
      <c r="Q878" s="2852"/>
      <c r="R878" s="2852"/>
      <c r="S878" s="2852"/>
    </row>
    <row r="879" spans="1:19" ht="15.75" customHeight="1">
      <c r="A879" s="2852"/>
      <c r="B879" s="2852"/>
      <c r="C879" s="2852"/>
      <c r="D879" s="2852"/>
      <c r="E879" s="2852"/>
      <c r="F879" s="2852"/>
      <c r="G879" s="2852"/>
      <c r="H879" s="2944"/>
      <c r="I879" s="2852"/>
      <c r="J879" s="2852"/>
      <c r="K879" s="2852"/>
      <c r="L879" s="2852"/>
      <c r="M879" s="2852"/>
      <c r="N879" s="2852"/>
      <c r="O879" s="2852"/>
      <c r="P879" s="2852"/>
      <c r="Q879" s="2852"/>
      <c r="R879" s="2852"/>
      <c r="S879" s="2852"/>
    </row>
    <row r="880" spans="1:19" ht="15.75" customHeight="1">
      <c r="A880" s="2852"/>
      <c r="B880" s="2852"/>
      <c r="C880" s="2852"/>
      <c r="D880" s="2852"/>
      <c r="E880" s="2852"/>
      <c r="F880" s="2852"/>
      <c r="G880" s="2852"/>
      <c r="H880" s="2944"/>
      <c r="I880" s="2852"/>
      <c r="J880" s="2852"/>
      <c r="K880" s="2852"/>
      <c r="L880" s="2852"/>
      <c r="M880" s="2852"/>
      <c r="N880" s="2852"/>
      <c r="O880" s="2852"/>
      <c r="P880" s="2852"/>
      <c r="Q880" s="2852"/>
      <c r="R880" s="2852"/>
      <c r="S880" s="2852"/>
    </row>
    <row r="881" spans="1:19" ht="15.75" customHeight="1">
      <c r="A881" s="2852"/>
      <c r="B881" s="2852"/>
      <c r="C881" s="2852"/>
      <c r="D881" s="2852"/>
      <c r="E881" s="2852"/>
      <c r="F881" s="2852"/>
      <c r="G881" s="2852"/>
      <c r="H881" s="2944"/>
      <c r="I881" s="2852"/>
      <c r="J881" s="2852"/>
      <c r="K881" s="2852"/>
      <c r="L881" s="2852"/>
      <c r="M881" s="2852"/>
      <c r="N881" s="2852"/>
      <c r="O881" s="2852"/>
      <c r="P881" s="2852"/>
      <c r="Q881" s="2852"/>
      <c r="R881" s="2852"/>
      <c r="S881" s="2852"/>
    </row>
    <row r="882" spans="1:19" ht="15.75" customHeight="1">
      <c r="A882" s="2852"/>
      <c r="B882" s="2852"/>
      <c r="C882" s="2852"/>
      <c r="D882" s="2852"/>
      <c r="E882" s="2852"/>
      <c r="F882" s="2852"/>
      <c r="G882" s="2852"/>
      <c r="H882" s="2944"/>
      <c r="I882" s="2852"/>
      <c r="J882" s="2852"/>
      <c r="K882" s="2852"/>
      <c r="L882" s="2852"/>
      <c r="M882" s="2852"/>
      <c r="N882" s="2852"/>
      <c r="O882" s="2852"/>
      <c r="P882" s="2852"/>
      <c r="Q882" s="2852"/>
      <c r="R882" s="2852"/>
      <c r="S882" s="2852"/>
    </row>
    <row r="883" spans="1:19" ht="15.75" customHeight="1">
      <c r="A883" s="2852"/>
      <c r="B883" s="2852"/>
      <c r="C883" s="2852"/>
      <c r="D883" s="2852"/>
      <c r="E883" s="2852"/>
      <c r="F883" s="2852"/>
      <c r="G883" s="2852"/>
      <c r="H883" s="2944"/>
      <c r="I883" s="2852"/>
      <c r="J883" s="2852"/>
      <c r="K883" s="2852"/>
      <c r="L883" s="2852"/>
      <c r="M883" s="2852"/>
      <c r="N883" s="2852"/>
      <c r="O883" s="2852"/>
      <c r="P883" s="2852"/>
      <c r="Q883" s="2852"/>
      <c r="R883" s="2852"/>
      <c r="S883" s="2852"/>
    </row>
    <row r="884" spans="1:19" ht="15.75" customHeight="1">
      <c r="A884" s="2852"/>
      <c r="B884" s="2852"/>
      <c r="C884" s="2852"/>
      <c r="D884" s="2852"/>
      <c r="E884" s="2852"/>
      <c r="F884" s="2852"/>
      <c r="G884" s="2852"/>
      <c r="H884" s="2944"/>
      <c r="I884" s="2852"/>
      <c r="J884" s="2852"/>
      <c r="K884" s="2852"/>
      <c r="L884" s="2852"/>
      <c r="M884" s="2852"/>
      <c r="N884" s="2852"/>
      <c r="O884" s="2852"/>
      <c r="P884" s="2852"/>
      <c r="Q884" s="2852"/>
      <c r="R884" s="2852"/>
      <c r="S884" s="2852"/>
    </row>
    <row r="885" spans="1:19" ht="15.75" customHeight="1">
      <c r="A885" s="2852"/>
      <c r="B885" s="2852"/>
      <c r="C885" s="2852"/>
      <c r="D885" s="2852"/>
      <c r="E885" s="2852"/>
      <c r="F885" s="2852"/>
      <c r="G885" s="2852"/>
      <c r="H885" s="2944"/>
      <c r="I885" s="2852"/>
      <c r="J885" s="2852"/>
      <c r="K885" s="2852"/>
      <c r="L885" s="2852"/>
      <c r="M885" s="2852"/>
      <c r="N885" s="2852"/>
      <c r="O885" s="2852"/>
      <c r="P885" s="2852"/>
      <c r="Q885" s="2852"/>
      <c r="R885" s="2852"/>
      <c r="S885" s="2852"/>
    </row>
    <row r="886" spans="1:19" ht="15.75" customHeight="1">
      <c r="A886" s="2852"/>
      <c r="B886" s="2852"/>
      <c r="C886" s="2852"/>
      <c r="D886" s="2852"/>
      <c r="E886" s="2852"/>
      <c r="F886" s="2852"/>
      <c r="G886" s="2852"/>
      <c r="H886" s="2944"/>
      <c r="I886" s="2852"/>
      <c r="J886" s="2852"/>
      <c r="K886" s="2852"/>
      <c r="L886" s="2852"/>
      <c r="M886" s="2852"/>
      <c r="N886" s="2852"/>
      <c r="O886" s="2852"/>
      <c r="P886" s="2852"/>
      <c r="Q886" s="2852"/>
      <c r="R886" s="2852"/>
      <c r="S886" s="2852"/>
    </row>
    <row r="887" spans="1:19" ht="15.75" customHeight="1">
      <c r="A887" s="2852"/>
      <c r="B887" s="2852"/>
      <c r="C887" s="2852"/>
      <c r="D887" s="2852"/>
      <c r="E887" s="2852"/>
      <c r="F887" s="2852"/>
      <c r="G887" s="2852"/>
      <c r="H887" s="2944"/>
      <c r="I887" s="2852"/>
      <c r="J887" s="2852"/>
      <c r="K887" s="2852"/>
      <c r="L887" s="2852"/>
      <c r="M887" s="2852"/>
      <c r="N887" s="2852"/>
      <c r="O887" s="2852"/>
      <c r="P887" s="2852"/>
      <c r="Q887" s="2852"/>
      <c r="R887" s="2852"/>
      <c r="S887" s="2852"/>
    </row>
    <row r="888" spans="1:19" ht="15.75" customHeight="1">
      <c r="A888" s="2852"/>
      <c r="B888" s="2852"/>
      <c r="C888" s="2852"/>
      <c r="D888" s="2852"/>
      <c r="E888" s="2852"/>
      <c r="F888" s="2852"/>
      <c r="G888" s="2852"/>
      <c r="H888" s="2944"/>
      <c r="I888" s="2852"/>
      <c r="J888" s="2852"/>
      <c r="K888" s="2852"/>
      <c r="L888" s="2852"/>
      <c r="M888" s="2852"/>
      <c r="N888" s="2852"/>
      <c r="O888" s="2852"/>
      <c r="P888" s="2852"/>
      <c r="Q888" s="2852"/>
      <c r="R888" s="2852"/>
      <c r="S888" s="2852"/>
    </row>
    <row r="889" spans="1:19" ht="15.75" customHeight="1">
      <c r="A889" s="2852"/>
      <c r="B889" s="2852"/>
      <c r="C889" s="2852"/>
      <c r="D889" s="2852"/>
      <c r="E889" s="2852"/>
      <c r="F889" s="2852"/>
      <c r="G889" s="2852"/>
      <c r="H889" s="2944"/>
      <c r="I889" s="2852"/>
      <c r="J889" s="2852"/>
      <c r="K889" s="2852"/>
      <c r="L889" s="2852"/>
      <c r="M889" s="2852"/>
      <c r="N889" s="2852"/>
      <c r="O889" s="2852"/>
      <c r="P889" s="2852"/>
      <c r="Q889" s="2852"/>
      <c r="R889" s="2852"/>
      <c r="S889" s="2852"/>
    </row>
    <row r="890" spans="1:19" ht="15.75" customHeight="1">
      <c r="A890" s="2852"/>
      <c r="B890" s="2852"/>
      <c r="C890" s="2852"/>
      <c r="D890" s="2852"/>
      <c r="E890" s="2852"/>
      <c r="F890" s="2852"/>
      <c r="G890" s="2852"/>
      <c r="H890" s="2944"/>
      <c r="I890" s="2852"/>
      <c r="J890" s="2852"/>
      <c r="K890" s="2852"/>
      <c r="L890" s="2852"/>
      <c r="M890" s="2852"/>
      <c r="N890" s="2852"/>
      <c r="O890" s="2852"/>
      <c r="P890" s="2852"/>
      <c r="Q890" s="2852"/>
      <c r="R890" s="2852"/>
      <c r="S890" s="2852"/>
    </row>
    <row r="891" spans="1:19" ht="15.75" customHeight="1">
      <c r="A891" s="2852"/>
      <c r="B891" s="2852"/>
      <c r="C891" s="2852"/>
      <c r="D891" s="2852"/>
      <c r="E891" s="2852"/>
      <c r="F891" s="2852"/>
      <c r="G891" s="2852"/>
      <c r="H891" s="2944"/>
      <c r="I891" s="2852"/>
      <c r="J891" s="2852"/>
      <c r="K891" s="2852"/>
      <c r="L891" s="2852"/>
      <c r="M891" s="2852"/>
      <c r="N891" s="2852"/>
      <c r="O891" s="2852"/>
      <c r="P891" s="2852"/>
      <c r="Q891" s="2852"/>
      <c r="R891" s="2852"/>
      <c r="S891" s="2852"/>
    </row>
    <row r="892" spans="1:19" ht="15.75" customHeight="1">
      <c r="A892" s="2852"/>
      <c r="B892" s="2852"/>
      <c r="C892" s="2852"/>
      <c r="D892" s="2852"/>
      <c r="E892" s="2852"/>
      <c r="F892" s="2852"/>
      <c r="G892" s="2852"/>
      <c r="H892" s="2944"/>
      <c r="I892" s="2852"/>
      <c r="J892" s="2852"/>
      <c r="K892" s="2852"/>
      <c r="L892" s="2852"/>
      <c r="M892" s="2852"/>
      <c r="N892" s="2852"/>
      <c r="O892" s="2852"/>
      <c r="P892" s="2852"/>
      <c r="Q892" s="2852"/>
      <c r="R892" s="2852"/>
      <c r="S892" s="2852"/>
    </row>
    <row r="893" spans="1:19" ht="15.75" customHeight="1">
      <c r="A893" s="2852"/>
      <c r="B893" s="2852"/>
      <c r="C893" s="2852"/>
      <c r="D893" s="2852"/>
      <c r="E893" s="2852"/>
      <c r="F893" s="2852"/>
      <c r="G893" s="2852"/>
      <c r="H893" s="2944"/>
      <c r="I893" s="2852"/>
      <c r="J893" s="2852"/>
      <c r="K893" s="2852"/>
      <c r="L893" s="2852"/>
      <c r="M893" s="2852"/>
      <c r="N893" s="2852"/>
      <c r="O893" s="2852"/>
      <c r="P893" s="2852"/>
      <c r="Q893" s="2852"/>
      <c r="R893" s="2852"/>
      <c r="S893" s="2852"/>
    </row>
    <row r="894" spans="1:19" ht="15.75" customHeight="1">
      <c r="A894" s="2852"/>
      <c r="B894" s="2852"/>
      <c r="C894" s="2852"/>
      <c r="D894" s="2852"/>
      <c r="E894" s="2852"/>
      <c r="F894" s="2852"/>
      <c r="G894" s="2852"/>
      <c r="H894" s="2944"/>
      <c r="I894" s="2852"/>
      <c r="J894" s="2852"/>
      <c r="K894" s="2852"/>
      <c r="L894" s="2852"/>
      <c r="M894" s="2852"/>
      <c r="N894" s="2852"/>
      <c r="O894" s="2852"/>
      <c r="P894" s="2852"/>
      <c r="Q894" s="2852"/>
      <c r="R894" s="2852"/>
      <c r="S894" s="2852"/>
    </row>
    <row r="895" spans="1:19" ht="15.75" customHeight="1">
      <c r="A895" s="2852"/>
      <c r="B895" s="2852"/>
      <c r="C895" s="2852"/>
      <c r="D895" s="2852"/>
      <c r="E895" s="2852"/>
      <c r="F895" s="2852"/>
      <c r="G895" s="2852"/>
      <c r="H895" s="2944"/>
      <c r="I895" s="2852"/>
      <c r="J895" s="2852"/>
      <c r="K895" s="2852"/>
      <c r="L895" s="2852"/>
      <c r="M895" s="2852"/>
      <c r="N895" s="2852"/>
      <c r="O895" s="2852"/>
      <c r="P895" s="2852"/>
      <c r="Q895" s="2852"/>
      <c r="R895" s="2852"/>
      <c r="S895" s="2852"/>
    </row>
    <row r="896" spans="1:19" ht="15.75" customHeight="1">
      <c r="A896" s="2852"/>
      <c r="B896" s="2852"/>
      <c r="C896" s="2852"/>
      <c r="D896" s="2852"/>
      <c r="E896" s="2852"/>
      <c r="F896" s="2852"/>
      <c r="G896" s="2852"/>
      <c r="H896" s="2944"/>
      <c r="I896" s="2852"/>
      <c r="J896" s="2852"/>
      <c r="K896" s="2852"/>
      <c r="L896" s="2852"/>
      <c r="M896" s="2852"/>
      <c r="N896" s="2852"/>
      <c r="O896" s="2852"/>
      <c r="P896" s="2852"/>
      <c r="Q896" s="2852"/>
      <c r="R896" s="2852"/>
      <c r="S896" s="2852"/>
    </row>
    <row r="897" spans="1:19" ht="15.75" customHeight="1">
      <c r="A897" s="2852"/>
      <c r="B897" s="2852"/>
      <c r="C897" s="2852"/>
      <c r="D897" s="2852"/>
      <c r="E897" s="2852"/>
      <c r="F897" s="2852"/>
      <c r="G897" s="2852"/>
      <c r="H897" s="2944"/>
      <c r="I897" s="2852"/>
      <c r="J897" s="2852"/>
      <c r="K897" s="2852"/>
      <c r="L897" s="2852"/>
      <c r="M897" s="2852"/>
      <c r="N897" s="2852"/>
      <c r="O897" s="2852"/>
      <c r="P897" s="2852"/>
      <c r="Q897" s="2852"/>
      <c r="R897" s="2852"/>
      <c r="S897" s="2852"/>
    </row>
    <row r="898" spans="1:19" ht="15.75" customHeight="1">
      <c r="A898" s="2852"/>
      <c r="B898" s="2852"/>
      <c r="C898" s="2852"/>
      <c r="D898" s="2852"/>
      <c r="E898" s="2852"/>
      <c r="F898" s="2852"/>
      <c r="G898" s="2852"/>
      <c r="H898" s="2944"/>
      <c r="I898" s="2852"/>
      <c r="J898" s="2852"/>
      <c r="K898" s="2852"/>
      <c r="L898" s="2852"/>
      <c r="M898" s="2852"/>
      <c r="N898" s="2852"/>
      <c r="O898" s="2852"/>
      <c r="P898" s="2852"/>
      <c r="Q898" s="2852"/>
      <c r="R898" s="2852"/>
      <c r="S898" s="2852"/>
    </row>
    <row r="899" spans="1:19" ht="15.75" customHeight="1">
      <c r="A899" s="2852"/>
      <c r="B899" s="2852"/>
      <c r="C899" s="2852"/>
      <c r="D899" s="2852"/>
      <c r="E899" s="2852"/>
      <c r="F899" s="2852"/>
      <c r="G899" s="2852"/>
      <c r="H899" s="2944"/>
      <c r="I899" s="2852"/>
      <c r="J899" s="2852"/>
      <c r="K899" s="2852"/>
      <c r="L899" s="2852"/>
      <c r="M899" s="2852"/>
      <c r="N899" s="2852"/>
      <c r="O899" s="2852"/>
      <c r="P899" s="2852"/>
      <c r="Q899" s="2852"/>
      <c r="R899" s="2852"/>
      <c r="S899" s="2852"/>
    </row>
    <row r="900" spans="1:19" ht="15.75" customHeight="1">
      <c r="A900" s="2852"/>
      <c r="B900" s="2852"/>
      <c r="C900" s="2852"/>
      <c r="D900" s="2852"/>
      <c r="E900" s="2852"/>
      <c r="F900" s="2852"/>
      <c r="G900" s="2852"/>
      <c r="H900" s="2944"/>
      <c r="I900" s="2852"/>
      <c r="J900" s="2852"/>
      <c r="K900" s="2852"/>
      <c r="L900" s="2852"/>
      <c r="M900" s="2852"/>
      <c r="N900" s="2852"/>
      <c r="O900" s="2852"/>
      <c r="P900" s="2852"/>
      <c r="Q900" s="2852"/>
      <c r="R900" s="2852"/>
      <c r="S900" s="2852"/>
    </row>
    <row r="901" spans="1:19" ht="15.75" customHeight="1">
      <c r="A901" s="2852"/>
      <c r="B901" s="2852"/>
      <c r="C901" s="2852"/>
      <c r="D901" s="2852"/>
      <c r="E901" s="2852"/>
      <c r="F901" s="2852"/>
      <c r="G901" s="2852"/>
      <c r="H901" s="2944"/>
      <c r="I901" s="2852"/>
      <c r="J901" s="2852"/>
      <c r="K901" s="2852"/>
      <c r="L901" s="2852"/>
      <c r="M901" s="2852"/>
      <c r="N901" s="2852"/>
      <c r="O901" s="2852"/>
      <c r="P901" s="2852"/>
      <c r="Q901" s="2852"/>
      <c r="R901" s="2852"/>
      <c r="S901" s="2852"/>
    </row>
    <row r="902" spans="1:19" ht="15.75" customHeight="1">
      <c r="A902" s="2852"/>
      <c r="B902" s="2852"/>
      <c r="C902" s="2852"/>
      <c r="D902" s="2852"/>
      <c r="E902" s="2852"/>
      <c r="F902" s="2852"/>
      <c r="G902" s="2852"/>
      <c r="H902" s="2944"/>
      <c r="I902" s="2852"/>
      <c r="J902" s="2852"/>
      <c r="K902" s="2852"/>
      <c r="L902" s="2852"/>
      <c r="M902" s="2852"/>
      <c r="N902" s="2852"/>
      <c r="O902" s="2852"/>
      <c r="P902" s="2852"/>
      <c r="Q902" s="2852"/>
      <c r="R902" s="2852"/>
      <c r="S902" s="2852"/>
    </row>
    <row r="903" spans="1:19" ht="15.75" customHeight="1">
      <c r="A903" s="2852"/>
      <c r="B903" s="2852"/>
      <c r="C903" s="2852"/>
      <c r="D903" s="2852"/>
      <c r="E903" s="2852"/>
      <c r="F903" s="2852"/>
      <c r="G903" s="2852"/>
      <c r="H903" s="2944"/>
      <c r="I903" s="2852"/>
      <c r="J903" s="2852"/>
      <c r="K903" s="2852"/>
      <c r="L903" s="2852"/>
      <c r="M903" s="2852"/>
      <c r="N903" s="2852"/>
      <c r="O903" s="2852"/>
      <c r="P903" s="2852"/>
      <c r="Q903" s="2852"/>
      <c r="R903" s="2852"/>
      <c r="S903" s="2852"/>
    </row>
    <row r="904" spans="1:19" ht="15.75" customHeight="1">
      <c r="A904" s="2852"/>
      <c r="B904" s="2852"/>
      <c r="C904" s="2852"/>
      <c r="D904" s="2852"/>
      <c r="E904" s="2852"/>
      <c r="F904" s="2852"/>
      <c r="G904" s="2852"/>
      <c r="H904" s="2944"/>
      <c r="I904" s="2852"/>
      <c r="J904" s="2852"/>
      <c r="K904" s="2852"/>
      <c r="L904" s="2852"/>
      <c r="M904" s="2852"/>
      <c r="N904" s="2852"/>
      <c r="O904" s="2852"/>
      <c r="P904" s="2852"/>
      <c r="Q904" s="2852"/>
      <c r="R904" s="2852"/>
      <c r="S904" s="2852"/>
    </row>
    <row r="905" spans="1:19" ht="15.75" customHeight="1">
      <c r="A905" s="2852"/>
      <c r="B905" s="2852"/>
      <c r="C905" s="2852"/>
      <c r="D905" s="2852"/>
      <c r="E905" s="2852"/>
      <c r="F905" s="2852"/>
      <c r="G905" s="2852"/>
      <c r="H905" s="2944"/>
      <c r="I905" s="2852"/>
      <c r="J905" s="2852"/>
      <c r="K905" s="2852"/>
      <c r="L905" s="2852"/>
      <c r="M905" s="2852"/>
      <c r="N905" s="2852"/>
      <c r="O905" s="2852"/>
      <c r="P905" s="2852"/>
      <c r="Q905" s="2852"/>
      <c r="R905" s="2852"/>
      <c r="S905" s="2852"/>
    </row>
    <row r="906" spans="1:19" ht="15.75" customHeight="1">
      <c r="A906" s="2852"/>
      <c r="B906" s="2852"/>
      <c r="C906" s="2852"/>
      <c r="D906" s="2852"/>
      <c r="E906" s="2852"/>
      <c r="F906" s="2852"/>
      <c r="G906" s="2852"/>
      <c r="H906" s="2944"/>
      <c r="I906" s="2852"/>
      <c r="J906" s="2852"/>
      <c r="K906" s="2852"/>
      <c r="L906" s="2852"/>
      <c r="M906" s="2852"/>
      <c r="N906" s="2852"/>
      <c r="O906" s="2852"/>
      <c r="P906" s="2852"/>
      <c r="Q906" s="2852"/>
      <c r="R906" s="2852"/>
      <c r="S906" s="2852"/>
    </row>
    <row r="907" spans="1:19" ht="15.75" customHeight="1">
      <c r="A907" s="2852"/>
      <c r="B907" s="2852"/>
      <c r="C907" s="2852"/>
      <c r="D907" s="2852"/>
      <c r="E907" s="2852"/>
      <c r="F907" s="2852"/>
      <c r="G907" s="2852"/>
      <c r="H907" s="2944"/>
      <c r="I907" s="2852"/>
      <c r="J907" s="2852"/>
      <c r="K907" s="2852"/>
      <c r="L907" s="2852"/>
      <c r="M907" s="2852"/>
      <c r="N907" s="2852"/>
      <c r="O907" s="2852"/>
      <c r="P907" s="2852"/>
      <c r="Q907" s="2852"/>
      <c r="R907" s="2852"/>
      <c r="S907" s="2852"/>
    </row>
    <row r="908" spans="1:19" ht="15.75" customHeight="1">
      <c r="A908" s="2852"/>
      <c r="B908" s="2852"/>
      <c r="C908" s="2852"/>
      <c r="D908" s="2852"/>
      <c r="E908" s="2852"/>
      <c r="F908" s="2852"/>
      <c r="G908" s="2852"/>
      <c r="H908" s="2944"/>
      <c r="I908" s="2852"/>
      <c r="J908" s="2852"/>
      <c r="K908" s="2852"/>
      <c r="L908" s="2852"/>
      <c r="M908" s="2852"/>
      <c r="N908" s="2852"/>
      <c r="O908" s="2852"/>
      <c r="P908" s="2852"/>
      <c r="Q908" s="2852"/>
      <c r="R908" s="2852"/>
      <c r="S908" s="2852"/>
    </row>
    <row r="909" spans="1:19" ht="15.75" customHeight="1">
      <c r="A909" s="2852"/>
      <c r="B909" s="2852"/>
      <c r="C909" s="2852"/>
      <c r="D909" s="2852"/>
      <c r="E909" s="2852"/>
      <c r="F909" s="2852"/>
      <c r="G909" s="2852"/>
      <c r="H909" s="2944"/>
      <c r="I909" s="2852"/>
      <c r="J909" s="2852"/>
      <c r="K909" s="2852"/>
      <c r="L909" s="2852"/>
      <c r="M909" s="2852"/>
      <c r="N909" s="2852"/>
      <c r="O909" s="2852"/>
      <c r="P909" s="2852"/>
      <c r="Q909" s="2852"/>
      <c r="R909" s="2852"/>
      <c r="S909" s="2852"/>
    </row>
    <row r="910" spans="1:19" ht="15.75" customHeight="1">
      <c r="A910" s="2852"/>
      <c r="B910" s="2852"/>
      <c r="C910" s="2852"/>
      <c r="D910" s="2852"/>
      <c r="E910" s="2852"/>
      <c r="F910" s="2852"/>
      <c r="G910" s="2852"/>
      <c r="H910" s="2944"/>
      <c r="I910" s="2852"/>
      <c r="J910" s="2852"/>
      <c r="K910" s="2852"/>
      <c r="L910" s="2852"/>
      <c r="M910" s="2852"/>
      <c r="N910" s="2852"/>
      <c r="O910" s="2852"/>
      <c r="P910" s="2852"/>
      <c r="Q910" s="2852"/>
      <c r="R910" s="2852"/>
      <c r="S910" s="2852"/>
    </row>
    <row r="911" spans="1:19" ht="15.75" customHeight="1">
      <c r="A911" s="2852"/>
      <c r="B911" s="2852"/>
      <c r="C911" s="2852"/>
      <c r="D911" s="2852"/>
      <c r="E911" s="2852"/>
      <c r="F911" s="2852"/>
      <c r="G911" s="2852"/>
      <c r="H911" s="2944"/>
      <c r="I911" s="2852"/>
      <c r="J911" s="2852"/>
      <c r="K911" s="2852"/>
      <c r="L911" s="2852"/>
      <c r="M911" s="2852"/>
      <c r="N911" s="2852"/>
      <c r="O911" s="2852"/>
      <c r="P911" s="2852"/>
      <c r="Q911" s="2852"/>
      <c r="R911" s="2852"/>
      <c r="S911" s="2852"/>
    </row>
    <row r="912" spans="1:19" ht="15.75" customHeight="1">
      <c r="A912" s="2852"/>
      <c r="B912" s="2852"/>
      <c r="C912" s="2852"/>
      <c r="D912" s="2852"/>
      <c r="E912" s="2852"/>
      <c r="F912" s="2852"/>
      <c r="G912" s="2852"/>
      <c r="H912" s="2944"/>
      <c r="I912" s="2852"/>
      <c r="J912" s="2852"/>
      <c r="K912" s="2852"/>
      <c r="L912" s="2852"/>
      <c r="M912" s="2852"/>
      <c r="N912" s="2852"/>
      <c r="O912" s="2852"/>
      <c r="P912" s="2852"/>
      <c r="Q912" s="2852"/>
      <c r="R912" s="2852"/>
      <c r="S912" s="2852"/>
    </row>
    <row r="913" spans="1:19" ht="15.75" customHeight="1">
      <c r="A913" s="2852"/>
      <c r="B913" s="2852"/>
      <c r="C913" s="2852"/>
      <c r="D913" s="2852"/>
      <c r="E913" s="2852"/>
      <c r="F913" s="2852"/>
      <c r="G913" s="2852"/>
      <c r="H913" s="2944"/>
      <c r="I913" s="2852"/>
      <c r="J913" s="2852"/>
      <c r="K913" s="2852"/>
      <c r="L913" s="2852"/>
      <c r="M913" s="2852"/>
      <c r="N913" s="2852"/>
      <c r="O913" s="2852"/>
      <c r="P913" s="2852"/>
      <c r="Q913" s="2852"/>
      <c r="R913" s="2852"/>
      <c r="S913" s="2852"/>
    </row>
    <row r="914" spans="1:19" ht="15.75" customHeight="1">
      <c r="A914" s="2852"/>
      <c r="B914" s="2852"/>
      <c r="C914" s="2852"/>
      <c r="D914" s="2852"/>
      <c r="E914" s="2852"/>
      <c r="F914" s="2852"/>
      <c r="G914" s="2852"/>
      <c r="H914" s="2944"/>
      <c r="I914" s="2852"/>
      <c r="J914" s="2852"/>
      <c r="K914" s="2852"/>
      <c r="L914" s="2852"/>
      <c r="M914" s="2852"/>
      <c r="N914" s="2852"/>
      <c r="O914" s="2852"/>
      <c r="P914" s="2852"/>
      <c r="Q914" s="2852"/>
      <c r="R914" s="2852"/>
      <c r="S914" s="2852"/>
    </row>
    <row r="915" spans="1:19" ht="15.75" customHeight="1">
      <c r="A915" s="2852"/>
      <c r="B915" s="2852"/>
      <c r="C915" s="2852"/>
      <c r="D915" s="2852"/>
      <c r="E915" s="2852"/>
      <c r="F915" s="2852"/>
      <c r="G915" s="2852"/>
      <c r="H915" s="2944"/>
      <c r="I915" s="2852"/>
      <c r="J915" s="2852"/>
      <c r="K915" s="2852"/>
      <c r="L915" s="2852"/>
      <c r="M915" s="2852"/>
      <c r="N915" s="2852"/>
      <c r="O915" s="2852"/>
      <c r="P915" s="2852"/>
      <c r="Q915" s="2852"/>
      <c r="R915" s="2852"/>
      <c r="S915" s="2852"/>
    </row>
    <row r="916" spans="1:19" ht="15.75" customHeight="1">
      <c r="A916" s="2852"/>
      <c r="B916" s="2852"/>
      <c r="C916" s="2852"/>
      <c r="D916" s="2852"/>
      <c r="E916" s="2852"/>
      <c r="F916" s="2852"/>
      <c r="G916" s="2852"/>
      <c r="H916" s="2944"/>
      <c r="I916" s="2852"/>
      <c r="J916" s="2852"/>
      <c r="K916" s="2852"/>
      <c r="L916" s="2852"/>
      <c r="M916" s="2852"/>
      <c r="N916" s="2852"/>
      <c r="O916" s="2852"/>
      <c r="P916" s="2852"/>
      <c r="Q916" s="2852"/>
      <c r="R916" s="2852"/>
      <c r="S916" s="2852"/>
    </row>
    <row r="917" spans="1:19" ht="15.75" customHeight="1">
      <c r="A917" s="2852"/>
      <c r="B917" s="2852"/>
      <c r="C917" s="2852"/>
      <c r="D917" s="2852"/>
      <c r="E917" s="2852"/>
      <c r="F917" s="2852"/>
      <c r="G917" s="2852"/>
      <c r="H917" s="2944"/>
      <c r="I917" s="2852"/>
      <c r="J917" s="2852"/>
      <c r="K917" s="2852"/>
      <c r="L917" s="2852"/>
      <c r="M917" s="2852"/>
      <c r="N917" s="2852"/>
      <c r="O917" s="2852"/>
      <c r="P917" s="2852"/>
      <c r="Q917" s="2852"/>
      <c r="R917" s="2852"/>
      <c r="S917" s="2852"/>
    </row>
    <row r="918" spans="1:19" ht="15.75" customHeight="1">
      <c r="A918" s="2852"/>
      <c r="B918" s="2852"/>
      <c r="C918" s="2852"/>
      <c r="D918" s="2852"/>
      <c r="E918" s="2852"/>
      <c r="F918" s="2852"/>
      <c r="G918" s="2852"/>
      <c r="H918" s="2944"/>
      <c r="I918" s="2852"/>
      <c r="J918" s="2852"/>
      <c r="K918" s="2852"/>
      <c r="L918" s="2852"/>
      <c r="M918" s="2852"/>
      <c r="N918" s="2852"/>
      <c r="O918" s="2852"/>
      <c r="P918" s="2852"/>
      <c r="Q918" s="2852"/>
      <c r="R918" s="2852"/>
      <c r="S918" s="2852"/>
    </row>
    <row r="919" spans="1:19" ht="15.75" customHeight="1">
      <c r="A919" s="2852"/>
      <c r="B919" s="2852"/>
      <c r="C919" s="2852"/>
      <c r="D919" s="2852"/>
      <c r="E919" s="2852"/>
      <c r="F919" s="2852"/>
      <c r="G919" s="2852"/>
      <c r="H919" s="2944"/>
      <c r="I919" s="2852"/>
      <c r="J919" s="2852"/>
      <c r="K919" s="2852"/>
      <c r="L919" s="2852"/>
      <c r="M919" s="2852"/>
      <c r="N919" s="2852"/>
      <c r="O919" s="2852"/>
      <c r="P919" s="2852"/>
      <c r="Q919" s="2852"/>
      <c r="R919" s="2852"/>
      <c r="S919" s="2852"/>
    </row>
    <row r="920" spans="1:19" ht="15.75" customHeight="1">
      <c r="A920" s="2852"/>
      <c r="B920" s="2852"/>
      <c r="C920" s="2852"/>
      <c r="D920" s="2852"/>
      <c r="E920" s="2852"/>
      <c r="F920" s="2852"/>
      <c r="G920" s="2852"/>
      <c r="H920" s="2944"/>
      <c r="I920" s="2852"/>
      <c r="J920" s="2852"/>
      <c r="K920" s="2852"/>
      <c r="L920" s="2852"/>
      <c r="M920" s="2852"/>
      <c r="N920" s="2852"/>
      <c r="O920" s="2852"/>
      <c r="P920" s="2852"/>
      <c r="Q920" s="2852"/>
      <c r="R920" s="2852"/>
      <c r="S920" s="2852"/>
    </row>
    <row r="921" spans="1:19" ht="15.75" customHeight="1">
      <c r="A921" s="2852"/>
      <c r="B921" s="2852"/>
      <c r="C921" s="2852"/>
      <c r="D921" s="2852"/>
      <c r="E921" s="2852"/>
      <c r="F921" s="2852"/>
      <c r="G921" s="2852"/>
      <c r="H921" s="2944"/>
      <c r="I921" s="2852"/>
      <c r="J921" s="2852"/>
      <c r="K921" s="2852"/>
      <c r="L921" s="2852"/>
      <c r="M921" s="2852"/>
      <c r="N921" s="2852"/>
      <c r="O921" s="2852"/>
      <c r="P921" s="2852"/>
      <c r="Q921" s="2852"/>
      <c r="R921" s="2852"/>
      <c r="S921" s="2852"/>
    </row>
    <row r="922" spans="1:19" ht="15.75" customHeight="1">
      <c r="A922" s="2852"/>
      <c r="B922" s="2852"/>
      <c r="C922" s="2852"/>
      <c r="D922" s="2852"/>
      <c r="E922" s="2852"/>
      <c r="F922" s="2852"/>
      <c r="G922" s="2852"/>
      <c r="H922" s="2944"/>
      <c r="I922" s="2852"/>
      <c r="J922" s="2852"/>
      <c r="K922" s="2852"/>
      <c r="L922" s="2852"/>
      <c r="M922" s="2852"/>
      <c r="N922" s="2852"/>
      <c r="O922" s="2852"/>
      <c r="P922" s="2852"/>
      <c r="Q922" s="2852"/>
      <c r="R922" s="2852"/>
      <c r="S922" s="2852"/>
    </row>
    <row r="923" spans="1:19" ht="15.75" customHeight="1">
      <c r="A923" s="2852"/>
      <c r="B923" s="2852"/>
      <c r="C923" s="2852"/>
      <c r="D923" s="2852"/>
      <c r="E923" s="2852"/>
      <c r="F923" s="2852"/>
      <c r="G923" s="2852"/>
      <c r="H923" s="2944"/>
      <c r="I923" s="2852"/>
      <c r="J923" s="2852"/>
      <c r="K923" s="2852"/>
      <c r="L923" s="2852"/>
      <c r="M923" s="2852"/>
      <c r="N923" s="2852"/>
      <c r="O923" s="2852"/>
      <c r="P923" s="2852"/>
      <c r="Q923" s="2852"/>
      <c r="R923" s="2852"/>
      <c r="S923" s="2852"/>
    </row>
    <row r="924" spans="1:19" ht="15.75" customHeight="1">
      <c r="A924" s="2852"/>
      <c r="B924" s="2852"/>
      <c r="C924" s="2852"/>
      <c r="D924" s="2852"/>
      <c r="E924" s="2852"/>
      <c r="F924" s="2852"/>
      <c r="G924" s="2852"/>
      <c r="H924" s="2944"/>
      <c r="I924" s="2852"/>
      <c r="J924" s="2852"/>
      <c r="K924" s="2852"/>
      <c r="L924" s="2852"/>
      <c r="M924" s="2852"/>
      <c r="N924" s="2852"/>
      <c r="O924" s="2852"/>
      <c r="P924" s="2852"/>
      <c r="Q924" s="2852"/>
      <c r="R924" s="2852"/>
      <c r="S924" s="2852"/>
    </row>
    <row r="925" spans="1:19" ht="15.75" customHeight="1">
      <c r="A925" s="2852"/>
      <c r="B925" s="2852"/>
      <c r="C925" s="2852"/>
      <c r="D925" s="2852"/>
      <c r="E925" s="2852"/>
      <c r="F925" s="2852"/>
      <c r="G925" s="2852"/>
      <c r="H925" s="2944"/>
      <c r="I925" s="2852"/>
      <c r="J925" s="2852"/>
      <c r="K925" s="2852"/>
      <c r="L925" s="2852"/>
      <c r="M925" s="2852"/>
      <c r="N925" s="2852"/>
      <c r="O925" s="2852"/>
      <c r="P925" s="2852"/>
      <c r="Q925" s="2852"/>
      <c r="R925" s="2852"/>
      <c r="S925" s="2852"/>
    </row>
    <row r="926" spans="1:19" ht="15.75" customHeight="1">
      <c r="A926" s="2852"/>
      <c r="B926" s="2852"/>
      <c r="C926" s="2852"/>
      <c r="D926" s="2852"/>
      <c r="E926" s="2852"/>
      <c r="F926" s="2852"/>
      <c r="G926" s="2852"/>
      <c r="H926" s="2944"/>
      <c r="I926" s="2852"/>
      <c r="J926" s="2852"/>
      <c r="K926" s="2852"/>
      <c r="L926" s="2852"/>
      <c r="M926" s="2852"/>
      <c r="N926" s="2852"/>
      <c r="O926" s="2852"/>
      <c r="P926" s="2852"/>
      <c r="Q926" s="2852"/>
      <c r="R926" s="2852"/>
      <c r="S926" s="2852"/>
    </row>
    <row r="927" spans="1:19" ht="15.75" customHeight="1">
      <c r="A927" s="2852"/>
      <c r="B927" s="2852"/>
      <c r="C927" s="2852"/>
      <c r="D927" s="2852"/>
      <c r="E927" s="2852"/>
      <c r="F927" s="2852"/>
      <c r="G927" s="2852"/>
      <c r="H927" s="2944"/>
      <c r="I927" s="2852"/>
      <c r="J927" s="2852"/>
      <c r="K927" s="2852"/>
      <c r="L927" s="2852"/>
      <c r="M927" s="2852"/>
      <c r="N927" s="2852"/>
      <c r="O927" s="2852"/>
      <c r="P927" s="2852"/>
      <c r="Q927" s="2852"/>
      <c r="R927" s="2852"/>
      <c r="S927" s="2852"/>
    </row>
    <row r="928" spans="1:19" ht="15.75" customHeight="1">
      <c r="A928" s="2852"/>
      <c r="B928" s="2852"/>
      <c r="C928" s="2852"/>
      <c r="D928" s="2852"/>
      <c r="E928" s="2852"/>
      <c r="F928" s="2852"/>
      <c r="G928" s="2852"/>
      <c r="H928" s="2944"/>
      <c r="I928" s="2852"/>
      <c r="J928" s="2852"/>
      <c r="K928" s="2852"/>
      <c r="L928" s="2852"/>
      <c r="M928" s="2852"/>
      <c r="N928" s="2852"/>
      <c r="O928" s="2852"/>
      <c r="P928" s="2852"/>
      <c r="Q928" s="2852"/>
      <c r="R928" s="2852"/>
      <c r="S928" s="2852"/>
    </row>
    <row r="929" spans="1:19" ht="15.75" customHeight="1">
      <c r="A929" s="2852"/>
      <c r="B929" s="2852"/>
      <c r="C929" s="2852"/>
      <c r="D929" s="2852"/>
      <c r="E929" s="2852"/>
      <c r="F929" s="2852"/>
      <c r="G929" s="2852"/>
      <c r="H929" s="2944"/>
      <c r="I929" s="2852"/>
      <c r="J929" s="2852"/>
      <c r="K929" s="2852"/>
      <c r="L929" s="2852"/>
      <c r="M929" s="2852"/>
      <c r="N929" s="2852"/>
      <c r="O929" s="2852"/>
      <c r="P929" s="2852"/>
      <c r="Q929" s="2852"/>
      <c r="R929" s="2852"/>
      <c r="S929" s="2852"/>
    </row>
    <row r="930" spans="1:19" ht="15.75" customHeight="1">
      <c r="A930" s="2852"/>
      <c r="B930" s="2852"/>
      <c r="C930" s="2852"/>
      <c r="D930" s="2852"/>
      <c r="E930" s="2852"/>
      <c r="F930" s="2852"/>
      <c r="G930" s="2852"/>
      <c r="H930" s="2944"/>
      <c r="I930" s="2852"/>
      <c r="J930" s="2852"/>
      <c r="K930" s="2852"/>
      <c r="L930" s="2852"/>
      <c r="M930" s="2852"/>
      <c r="N930" s="2852"/>
      <c r="O930" s="2852"/>
      <c r="P930" s="2852"/>
      <c r="Q930" s="2852"/>
      <c r="R930" s="2852"/>
      <c r="S930" s="2852"/>
    </row>
    <row r="931" spans="1:19" ht="15.75" customHeight="1">
      <c r="A931" s="2852"/>
      <c r="B931" s="2852"/>
      <c r="C931" s="2852"/>
      <c r="D931" s="2852"/>
      <c r="E931" s="2852"/>
      <c r="F931" s="2852"/>
      <c r="G931" s="2852"/>
      <c r="H931" s="2944"/>
      <c r="I931" s="2852"/>
      <c r="J931" s="2852"/>
      <c r="K931" s="2852"/>
      <c r="L931" s="2852"/>
      <c r="M931" s="2852"/>
      <c r="N931" s="2852"/>
      <c r="O931" s="2852"/>
      <c r="P931" s="2852"/>
      <c r="Q931" s="2852"/>
      <c r="R931" s="2852"/>
      <c r="S931" s="2852"/>
    </row>
    <row r="932" spans="1:19" ht="15.75" customHeight="1">
      <c r="A932" s="2852"/>
      <c r="B932" s="2852"/>
      <c r="C932" s="2852"/>
      <c r="D932" s="2852"/>
      <c r="E932" s="2852"/>
      <c r="F932" s="2852"/>
      <c r="G932" s="2852"/>
      <c r="H932" s="2944"/>
      <c r="I932" s="2852"/>
      <c r="J932" s="2852"/>
      <c r="K932" s="2852"/>
      <c r="L932" s="2852"/>
      <c r="M932" s="2852"/>
      <c r="N932" s="2852"/>
      <c r="O932" s="2852"/>
      <c r="P932" s="2852"/>
      <c r="Q932" s="2852"/>
      <c r="R932" s="2852"/>
      <c r="S932" s="2852"/>
    </row>
    <row r="933" spans="1:19" ht="15.75" customHeight="1">
      <c r="A933" s="2852"/>
      <c r="B933" s="2852"/>
      <c r="C933" s="2852"/>
      <c r="D933" s="2852"/>
      <c r="E933" s="2852"/>
      <c r="F933" s="2852"/>
      <c r="G933" s="2852"/>
      <c r="H933" s="2944"/>
      <c r="I933" s="2852"/>
      <c r="J933" s="2852"/>
      <c r="K933" s="2852"/>
      <c r="L933" s="2852"/>
      <c r="M933" s="2852"/>
      <c r="N933" s="2852"/>
      <c r="O933" s="2852"/>
      <c r="P933" s="2852"/>
      <c r="Q933" s="2852"/>
      <c r="R933" s="2852"/>
      <c r="S933" s="2852"/>
    </row>
    <row r="934" spans="1:19" ht="15.75" customHeight="1">
      <c r="A934" s="2852"/>
      <c r="B934" s="2852"/>
      <c r="C934" s="2852"/>
      <c r="D934" s="2852"/>
      <c r="E934" s="2852"/>
      <c r="F934" s="2852"/>
      <c r="G934" s="2852"/>
      <c r="H934" s="2944"/>
      <c r="I934" s="2852"/>
      <c r="J934" s="2852"/>
      <c r="K934" s="2852"/>
      <c r="L934" s="2852"/>
      <c r="M934" s="2852"/>
      <c r="N934" s="2852"/>
      <c r="O934" s="2852"/>
      <c r="P934" s="2852"/>
      <c r="Q934" s="2852"/>
      <c r="R934" s="2852"/>
      <c r="S934" s="2852"/>
    </row>
    <row r="935" spans="1:19" ht="15.75" customHeight="1">
      <c r="A935" s="2852"/>
      <c r="B935" s="2852"/>
      <c r="C935" s="2852"/>
      <c r="D935" s="2852"/>
      <c r="E935" s="2852"/>
      <c r="F935" s="2852"/>
      <c r="G935" s="2852"/>
      <c r="H935" s="2944"/>
      <c r="I935" s="2852"/>
      <c r="J935" s="2852"/>
      <c r="K935" s="2852"/>
      <c r="L935" s="2852"/>
      <c r="M935" s="2852"/>
      <c r="N935" s="2852"/>
      <c r="O935" s="2852"/>
      <c r="P935" s="2852"/>
      <c r="Q935" s="2852"/>
      <c r="R935" s="2852"/>
      <c r="S935" s="2852"/>
    </row>
    <row r="936" spans="1:19" ht="15.75" customHeight="1">
      <c r="A936" s="2852"/>
      <c r="B936" s="2852"/>
      <c r="C936" s="2852"/>
      <c r="D936" s="2852"/>
      <c r="E936" s="2852"/>
      <c r="F936" s="2852"/>
      <c r="G936" s="2852"/>
      <c r="H936" s="2944"/>
      <c r="I936" s="2852"/>
      <c r="J936" s="2852"/>
      <c r="K936" s="2852"/>
      <c r="L936" s="2852"/>
      <c r="M936" s="2852"/>
      <c r="N936" s="2852"/>
      <c r="O936" s="2852"/>
      <c r="P936" s="2852"/>
      <c r="Q936" s="2852"/>
      <c r="R936" s="2852"/>
      <c r="S936" s="2852"/>
    </row>
    <row r="937" spans="1:19" ht="15.75" customHeight="1">
      <c r="A937" s="2852"/>
      <c r="B937" s="2852"/>
      <c r="C937" s="2852"/>
      <c r="D937" s="2852"/>
      <c r="E937" s="2852"/>
      <c r="F937" s="2852"/>
      <c r="G937" s="2852"/>
      <c r="H937" s="2944"/>
      <c r="I937" s="2852"/>
      <c r="J937" s="2852"/>
      <c r="K937" s="2852"/>
      <c r="L937" s="2852"/>
      <c r="M937" s="2852"/>
      <c r="N937" s="2852"/>
      <c r="O937" s="2852"/>
      <c r="P937" s="2852"/>
      <c r="Q937" s="2852"/>
      <c r="R937" s="2852"/>
      <c r="S937" s="2852"/>
    </row>
    <row r="938" spans="1:19" ht="15.75" customHeight="1">
      <c r="A938" s="2852"/>
      <c r="B938" s="2852"/>
      <c r="C938" s="2852"/>
      <c r="D938" s="2852"/>
      <c r="E938" s="2852"/>
      <c r="F938" s="2852"/>
      <c r="G938" s="2852"/>
      <c r="H938" s="2944"/>
      <c r="I938" s="2852"/>
      <c r="J938" s="2852"/>
      <c r="K938" s="2852"/>
      <c r="L938" s="2852"/>
      <c r="M938" s="2852"/>
      <c r="N938" s="2852"/>
      <c r="O938" s="2852"/>
      <c r="P938" s="2852"/>
      <c r="Q938" s="2852"/>
      <c r="R938" s="2852"/>
      <c r="S938" s="2852"/>
    </row>
    <row r="939" spans="1:19" ht="15.75" customHeight="1">
      <c r="A939" s="2852"/>
      <c r="B939" s="2852"/>
      <c r="C939" s="2852"/>
      <c r="D939" s="2852"/>
      <c r="E939" s="2852"/>
      <c r="F939" s="2852"/>
      <c r="G939" s="2852"/>
      <c r="H939" s="2944"/>
      <c r="I939" s="2852"/>
      <c r="J939" s="2852"/>
      <c r="K939" s="2852"/>
      <c r="L939" s="2852"/>
      <c r="M939" s="2852"/>
      <c r="N939" s="2852"/>
      <c r="O939" s="2852"/>
      <c r="P939" s="2852"/>
      <c r="Q939" s="2852"/>
      <c r="R939" s="2852"/>
      <c r="S939" s="2852"/>
    </row>
    <row r="940" spans="1:19" ht="15.75" customHeight="1">
      <c r="A940" s="2852"/>
      <c r="B940" s="2852"/>
      <c r="C940" s="2852"/>
      <c r="D940" s="2852"/>
      <c r="E940" s="2852"/>
      <c r="F940" s="2852"/>
      <c r="G940" s="2852"/>
      <c r="H940" s="2944"/>
      <c r="I940" s="2852"/>
      <c r="J940" s="2852"/>
      <c r="K940" s="2852"/>
      <c r="L940" s="2852"/>
      <c r="M940" s="2852"/>
      <c r="N940" s="2852"/>
      <c r="O940" s="2852"/>
      <c r="P940" s="2852"/>
      <c r="Q940" s="2852"/>
      <c r="R940" s="2852"/>
      <c r="S940" s="2852"/>
    </row>
    <row r="941" spans="1:19" ht="15.75" customHeight="1">
      <c r="A941" s="2852"/>
      <c r="B941" s="2852"/>
      <c r="C941" s="2852"/>
      <c r="D941" s="2852"/>
      <c r="E941" s="2852"/>
      <c r="F941" s="2852"/>
      <c r="G941" s="2852"/>
      <c r="H941" s="2944"/>
      <c r="I941" s="2852"/>
      <c r="J941" s="2852"/>
      <c r="K941" s="2852"/>
      <c r="L941" s="2852"/>
      <c r="M941" s="2852"/>
      <c r="N941" s="2852"/>
      <c r="O941" s="2852"/>
      <c r="P941" s="2852"/>
      <c r="Q941" s="2852"/>
      <c r="R941" s="2852"/>
      <c r="S941" s="2852"/>
    </row>
    <row r="942" spans="1:19" ht="15.75" customHeight="1">
      <c r="A942" s="2852"/>
      <c r="B942" s="2852"/>
      <c r="C942" s="2852"/>
      <c r="D942" s="2852"/>
      <c r="E942" s="2852"/>
      <c r="F942" s="2852"/>
      <c r="G942" s="2852"/>
      <c r="H942" s="2944"/>
      <c r="I942" s="2852"/>
      <c r="J942" s="2852"/>
      <c r="K942" s="2852"/>
      <c r="L942" s="2852"/>
      <c r="M942" s="2852"/>
      <c r="N942" s="2852"/>
      <c r="O942" s="2852"/>
      <c r="P942" s="2852"/>
      <c r="Q942" s="2852"/>
      <c r="R942" s="2852"/>
      <c r="S942" s="2852"/>
    </row>
    <row r="943" spans="1:19" ht="15.75" customHeight="1">
      <c r="A943" s="2852"/>
      <c r="B943" s="2852"/>
      <c r="C943" s="2852"/>
      <c r="D943" s="2852"/>
      <c r="E943" s="2852"/>
      <c r="F943" s="2852"/>
      <c r="G943" s="2852"/>
      <c r="H943" s="2944"/>
      <c r="I943" s="2852"/>
      <c r="J943" s="2852"/>
      <c r="K943" s="2852"/>
      <c r="L943" s="2852"/>
      <c r="M943" s="2852"/>
      <c r="N943" s="2852"/>
      <c r="O943" s="2852"/>
      <c r="P943" s="2852"/>
      <c r="Q943" s="2852"/>
      <c r="R943" s="2852"/>
      <c r="S943" s="2852"/>
    </row>
    <row r="944" spans="1:19" ht="15.75" customHeight="1">
      <c r="A944" s="2852"/>
      <c r="B944" s="2852"/>
      <c r="C944" s="2852"/>
      <c r="D944" s="2852"/>
      <c r="E944" s="2852"/>
      <c r="F944" s="2852"/>
      <c r="G944" s="2852"/>
      <c r="H944" s="2944"/>
      <c r="I944" s="2852"/>
      <c r="J944" s="2852"/>
      <c r="K944" s="2852"/>
      <c r="L944" s="2852"/>
      <c r="M944" s="2852"/>
      <c r="N944" s="2852"/>
      <c r="O944" s="2852"/>
      <c r="P944" s="2852"/>
      <c r="Q944" s="2852"/>
      <c r="R944" s="2852"/>
      <c r="S944" s="2852"/>
    </row>
    <row r="945" spans="1:19" ht="15.75" customHeight="1">
      <c r="A945" s="2852"/>
      <c r="B945" s="2852"/>
      <c r="C945" s="2852"/>
      <c r="D945" s="2852"/>
      <c r="E945" s="2852"/>
      <c r="F945" s="2852"/>
      <c r="G945" s="2852"/>
      <c r="H945" s="2944"/>
      <c r="I945" s="2852"/>
      <c r="J945" s="2852"/>
      <c r="K945" s="2852"/>
      <c r="L945" s="2852"/>
      <c r="M945" s="2852"/>
      <c r="N945" s="2852"/>
      <c r="O945" s="2852"/>
      <c r="P945" s="2852"/>
      <c r="Q945" s="2852"/>
      <c r="R945" s="2852"/>
      <c r="S945" s="2852"/>
    </row>
    <row r="946" spans="1:19" ht="15.75" customHeight="1">
      <c r="A946" s="2852"/>
      <c r="B946" s="2852"/>
      <c r="C946" s="2852"/>
      <c r="D946" s="2852"/>
      <c r="E946" s="2852"/>
      <c r="F946" s="2852"/>
      <c r="G946" s="2852"/>
      <c r="H946" s="2944"/>
      <c r="I946" s="2852"/>
      <c r="J946" s="2852"/>
      <c r="K946" s="2852"/>
      <c r="L946" s="2852"/>
      <c r="M946" s="2852"/>
      <c r="N946" s="2852"/>
      <c r="O946" s="2852"/>
      <c r="P946" s="2852"/>
      <c r="Q946" s="2852"/>
      <c r="R946" s="2852"/>
      <c r="S946" s="2852"/>
    </row>
    <row r="947" spans="1:19" ht="15.75" customHeight="1">
      <c r="A947" s="2852"/>
      <c r="B947" s="2852"/>
      <c r="C947" s="2852"/>
      <c r="D947" s="2852"/>
      <c r="E947" s="2852"/>
      <c r="F947" s="2852"/>
      <c r="G947" s="2852"/>
      <c r="H947" s="2944"/>
      <c r="I947" s="2852"/>
      <c r="J947" s="2852"/>
      <c r="K947" s="2852"/>
      <c r="L947" s="2852"/>
      <c r="M947" s="2852"/>
      <c r="N947" s="2852"/>
      <c r="O947" s="2852"/>
      <c r="P947" s="2852"/>
      <c r="Q947" s="2852"/>
      <c r="R947" s="2852"/>
      <c r="S947" s="2852"/>
    </row>
    <row r="948" spans="1:19" ht="15.75" customHeight="1">
      <c r="A948" s="2852"/>
      <c r="B948" s="2852"/>
      <c r="C948" s="2852"/>
      <c r="D948" s="2852"/>
      <c r="E948" s="2852"/>
      <c r="F948" s="2852"/>
      <c r="G948" s="2852"/>
      <c r="H948" s="2944"/>
      <c r="I948" s="2852"/>
      <c r="J948" s="2852"/>
      <c r="K948" s="2852"/>
      <c r="L948" s="2852"/>
      <c r="M948" s="2852"/>
      <c r="N948" s="2852"/>
      <c r="O948" s="2852"/>
      <c r="P948" s="2852"/>
      <c r="Q948" s="2852"/>
      <c r="R948" s="2852"/>
      <c r="S948" s="2852"/>
    </row>
    <row r="949" spans="1:19" ht="15.75" customHeight="1">
      <c r="A949" s="2852"/>
      <c r="B949" s="2852"/>
      <c r="C949" s="2852"/>
      <c r="D949" s="2852"/>
      <c r="E949" s="2852"/>
      <c r="F949" s="2852"/>
      <c r="G949" s="2852"/>
      <c r="H949" s="2944"/>
      <c r="I949" s="2852"/>
      <c r="J949" s="2852"/>
      <c r="K949" s="2852"/>
      <c r="L949" s="2852"/>
      <c r="M949" s="2852"/>
      <c r="N949" s="2852"/>
      <c r="O949" s="2852"/>
      <c r="P949" s="2852"/>
      <c r="Q949" s="2852"/>
      <c r="R949" s="2852"/>
      <c r="S949" s="2852"/>
    </row>
    <row r="950" spans="1:19" ht="15.75" customHeight="1">
      <c r="A950" s="2852"/>
      <c r="B950" s="2852"/>
      <c r="C950" s="2852"/>
      <c r="D950" s="2852"/>
      <c r="E950" s="2852"/>
      <c r="F950" s="2852"/>
      <c r="G950" s="2852"/>
      <c r="H950" s="2944"/>
      <c r="I950" s="2852"/>
      <c r="J950" s="2852"/>
      <c r="K950" s="2852"/>
      <c r="L950" s="2852"/>
      <c r="M950" s="2852"/>
      <c r="N950" s="2852"/>
      <c r="O950" s="2852"/>
      <c r="P950" s="2852"/>
      <c r="Q950" s="2852"/>
      <c r="R950" s="2852"/>
      <c r="S950" s="2852"/>
    </row>
    <row r="951" spans="1:19" ht="15.75" customHeight="1">
      <c r="A951" s="2852"/>
      <c r="B951" s="2852"/>
      <c r="C951" s="2852"/>
      <c r="D951" s="2852"/>
      <c r="E951" s="2852"/>
      <c r="F951" s="2852"/>
      <c r="G951" s="2852"/>
      <c r="H951" s="2944"/>
      <c r="I951" s="2852"/>
      <c r="J951" s="2852"/>
      <c r="K951" s="2852"/>
      <c r="L951" s="2852"/>
      <c r="M951" s="2852"/>
      <c r="N951" s="2852"/>
      <c r="O951" s="2852"/>
      <c r="P951" s="2852"/>
      <c r="Q951" s="2852"/>
      <c r="R951" s="2852"/>
      <c r="S951" s="2852"/>
    </row>
    <row r="952" spans="1:19" ht="15.75" customHeight="1">
      <c r="A952" s="2852"/>
      <c r="B952" s="2852"/>
      <c r="C952" s="2852"/>
      <c r="D952" s="2852"/>
      <c r="E952" s="2852"/>
      <c r="F952" s="2852"/>
      <c r="G952" s="2852"/>
      <c r="H952" s="2944"/>
      <c r="I952" s="2852"/>
      <c r="J952" s="2852"/>
      <c r="K952" s="2852"/>
      <c r="L952" s="2852"/>
      <c r="M952" s="2852"/>
      <c r="N952" s="2852"/>
      <c r="O952" s="2852"/>
      <c r="P952" s="2852"/>
      <c r="Q952" s="2852"/>
      <c r="R952" s="2852"/>
      <c r="S952" s="2852"/>
    </row>
    <row r="953" spans="1:19" ht="15.75" customHeight="1">
      <c r="A953" s="2852"/>
      <c r="B953" s="2852"/>
      <c r="C953" s="2852"/>
      <c r="D953" s="2852"/>
      <c r="E953" s="2852"/>
      <c r="F953" s="2852"/>
      <c r="G953" s="2852"/>
      <c r="H953" s="2944"/>
      <c r="I953" s="2852"/>
      <c r="J953" s="2852"/>
      <c r="K953" s="2852"/>
      <c r="L953" s="2852"/>
      <c r="M953" s="2852"/>
      <c r="N953" s="2852"/>
      <c r="O953" s="2852"/>
      <c r="P953" s="2852"/>
      <c r="Q953" s="2852"/>
      <c r="R953" s="2852"/>
      <c r="S953" s="2852"/>
    </row>
    <row r="954" spans="1:19" ht="15.75" customHeight="1">
      <c r="A954" s="2852"/>
      <c r="B954" s="2852"/>
      <c r="C954" s="2852"/>
      <c r="D954" s="2852"/>
      <c r="E954" s="2852"/>
      <c r="F954" s="2852"/>
      <c r="G954" s="2852"/>
      <c r="H954" s="2944"/>
      <c r="I954" s="2852"/>
      <c r="J954" s="2852"/>
      <c r="K954" s="2852"/>
      <c r="L954" s="2852"/>
      <c r="M954" s="2852"/>
      <c r="N954" s="2852"/>
      <c r="O954" s="2852"/>
      <c r="P954" s="2852"/>
      <c r="Q954" s="2852"/>
      <c r="R954" s="2852"/>
      <c r="S954" s="2852"/>
    </row>
    <row r="955" spans="1:19" ht="15.75" customHeight="1">
      <c r="A955" s="2852"/>
      <c r="B955" s="2852"/>
      <c r="C955" s="2852"/>
      <c r="D955" s="2852"/>
      <c r="E955" s="2852"/>
      <c r="F955" s="2852"/>
      <c r="G955" s="2852"/>
      <c r="H955" s="2944"/>
      <c r="I955" s="2852"/>
      <c r="J955" s="2852"/>
      <c r="K955" s="2852"/>
      <c r="L955" s="2852"/>
      <c r="M955" s="2852"/>
      <c r="N955" s="2852"/>
      <c r="O955" s="2852"/>
      <c r="P955" s="2852"/>
      <c r="Q955" s="2852"/>
      <c r="R955" s="2852"/>
      <c r="S955" s="2852"/>
    </row>
    <row r="956" spans="1:19" ht="15.75" customHeight="1">
      <c r="A956" s="2852"/>
      <c r="B956" s="2852"/>
      <c r="C956" s="2852"/>
      <c r="D956" s="2852"/>
      <c r="E956" s="2852"/>
      <c r="F956" s="2852"/>
      <c r="G956" s="2852"/>
      <c r="H956" s="2944"/>
      <c r="I956" s="2852"/>
      <c r="J956" s="2852"/>
      <c r="K956" s="2852"/>
      <c r="L956" s="2852"/>
      <c r="M956" s="2852"/>
      <c r="N956" s="2852"/>
      <c r="O956" s="2852"/>
      <c r="P956" s="2852"/>
      <c r="Q956" s="2852"/>
      <c r="R956" s="2852"/>
      <c r="S956" s="2852"/>
    </row>
    <row r="957" spans="1:19" ht="15.75" customHeight="1">
      <c r="A957" s="2852"/>
      <c r="B957" s="2852"/>
      <c r="C957" s="2852"/>
      <c r="D957" s="2852"/>
      <c r="E957" s="2852"/>
      <c r="F957" s="2852"/>
      <c r="G957" s="2852"/>
      <c r="H957" s="2944"/>
      <c r="I957" s="2852"/>
      <c r="J957" s="2852"/>
      <c r="K957" s="2852"/>
      <c r="L957" s="2852"/>
      <c r="M957" s="2852"/>
      <c r="N957" s="2852"/>
      <c r="O957" s="2852"/>
      <c r="P957" s="2852"/>
      <c r="Q957" s="2852"/>
      <c r="R957" s="2852"/>
      <c r="S957" s="2852"/>
    </row>
    <row r="958" spans="1:19" ht="15.75" customHeight="1">
      <c r="A958" s="2852"/>
      <c r="B958" s="2852"/>
      <c r="C958" s="2852"/>
      <c r="D958" s="2852"/>
      <c r="E958" s="2852"/>
      <c r="F958" s="2852"/>
      <c r="G958" s="2852"/>
      <c r="H958" s="2944"/>
      <c r="I958" s="2852"/>
      <c r="J958" s="2852"/>
      <c r="K958" s="2852"/>
      <c r="L958" s="2852"/>
      <c r="M958" s="2852"/>
      <c r="N958" s="2852"/>
      <c r="O958" s="2852"/>
      <c r="P958" s="2852"/>
      <c r="Q958" s="2852"/>
      <c r="R958" s="2852"/>
      <c r="S958" s="2852"/>
    </row>
    <row r="959" spans="1:19" ht="15.75" customHeight="1">
      <c r="A959" s="2852"/>
      <c r="B959" s="2852"/>
      <c r="C959" s="2852"/>
      <c r="D959" s="2852"/>
      <c r="E959" s="2852"/>
      <c r="F959" s="2852"/>
      <c r="G959" s="2852"/>
      <c r="H959" s="2944"/>
      <c r="I959" s="2852"/>
      <c r="J959" s="2852"/>
      <c r="K959" s="2852"/>
      <c r="L959" s="2852"/>
      <c r="M959" s="2852"/>
      <c r="N959" s="2852"/>
      <c r="O959" s="2852"/>
      <c r="P959" s="2852"/>
      <c r="Q959" s="2852"/>
      <c r="R959" s="2852"/>
      <c r="S959" s="2852"/>
    </row>
    <row r="960" spans="1:19" ht="15.75" customHeight="1">
      <c r="A960" s="2852"/>
      <c r="B960" s="2852"/>
      <c r="C960" s="2852"/>
      <c r="D960" s="2852"/>
      <c r="E960" s="2852"/>
      <c r="F960" s="2852"/>
      <c r="G960" s="2852"/>
      <c r="H960" s="2944"/>
      <c r="I960" s="2852"/>
      <c r="J960" s="2852"/>
      <c r="K960" s="2852"/>
      <c r="L960" s="2852"/>
      <c r="M960" s="2852"/>
      <c r="N960" s="2852"/>
      <c r="O960" s="2852"/>
      <c r="P960" s="2852"/>
      <c r="Q960" s="2852"/>
      <c r="R960" s="2852"/>
      <c r="S960" s="2852"/>
    </row>
    <row r="961" spans="1:19" ht="15.75" customHeight="1">
      <c r="A961" s="2852"/>
      <c r="B961" s="2852"/>
      <c r="C961" s="2852"/>
      <c r="D961" s="2852"/>
      <c r="E961" s="2852"/>
      <c r="F961" s="2852"/>
      <c r="G961" s="2852"/>
      <c r="H961" s="2944"/>
      <c r="I961" s="2852"/>
      <c r="J961" s="2852"/>
      <c r="K961" s="2852"/>
      <c r="L961" s="2852"/>
      <c r="M961" s="2852"/>
      <c r="N961" s="2852"/>
      <c r="O961" s="2852"/>
      <c r="P961" s="2852"/>
      <c r="Q961" s="2852"/>
      <c r="R961" s="2852"/>
      <c r="S961" s="2852"/>
    </row>
    <row r="962" spans="1:19" ht="15.75" customHeight="1">
      <c r="A962" s="2852"/>
      <c r="B962" s="2852"/>
      <c r="C962" s="2852"/>
      <c r="D962" s="2852"/>
      <c r="E962" s="2852"/>
      <c r="F962" s="2852"/>
      <c r="G962" s="2852"/>
      <c r="H962" s="2944"/>
      <c r="I962" s="2852"/>
      <c r="J962" s="2852"/>
      <c r="K962" s="2852"/>
      <c r="L962" s="2852"/>
      <c r="M962" s="2852"/>
      <c r="N962" s="2852"/>
      <c r="O962" s="2852"/>
      <c r="P962" s="2852"/>
      <c r="Q962" s="2852"/>
      <c r="R962" s="2852"/>
      <c r="S962" s="2852"/>
    </row>
    <row r="963" spans="1:19" ht="15.75" customHeight="1">
      <c r="A963" s="2852"/>
      <c r="B963" s="2852"/>
      <c r="C963" s="2852"/>
      <c r="D963" s="2852"/>
      <c r="E963" s="2852"/>
      <c r="F963" s="2852"/>
      <c r="G963" s="2852"/>
      <c r="H963" s="2944"/>
      <c r="I963" s="2852"/>
      <c r="J963" s="2852"/>
      <c r="K963" s="2852"/>
      <c r="L963" s="2852"/>
      <c r="M963" s="2852"/>
      <c r="N963" s="2852"/>
      <c r="O963" s="2852"/>
      <c r="P963" s="2852"/>
      <c r="Q963" s="2852"/>
      <c r="R963" s="2852"/>
      <c r="S963" s="2852"/>
    </row>
    <row r="964" spans="1:19" ht="15.75" customHeight="1">
      <c r="A964" s="2852"/>
      <c r="B964" s="2852"/>
      <c r="C964" s="2852"/>
      <c r="D964" s="2852"/>
      <c r="E964" s="2852"/>
      <c r="F964" s="2852"/>
      <c r="G964" s="2852"/>
      <c r="H964" s="2944"/>
      <c r="I964" s="2852"/>
      <c r="J964" s="2852"/>
      <c r="K964" s="2852"/>
      <c r="L964" s="2852"/>
      <c r="M964" s="2852"/>
      <c r="N964" s="2852"/>
      <c r="O964" s="2852"/>
      <c r="P964" s="2852"/>
      <c r="Q964" s="2852"/>
      <c r="R964" s="2852"/>
      <c r="S964" s="2852"/>
    </row>
    <row r="965" spans="1:19" ht="15.75" customHeight="1">
      <c r="A965" s="2852"/>
      <c r="B965" s="2852"/>
      <c r="C965" s="2852"/>
      <c r="D965" s="2852"/>
      <c r="E965" s="2852"/>
      <c r="F965" s="2852"/>
      <c r="G965" s="2852"/>
      <c r="H965" s="2944"/>
      <c r="I965" s="2852"/>
      <c r="J965" s="2852"/>
      <c r="K965" s="2852"/>
      <c r="L965" s="2852"/>
      <c r="M965" s="2852"/>
      <c r="N965" s="2852"/>
      <c r="O965" s="2852"/>
      <c r="P965" s="2852"/>
      <c r="Q965" s="2852"/>
      <c r="R965" s="2852"/>
      <c r="S965" s="2852"/>
    </row>
    <row r="966" spans="1:19" ht="15.75" customHeight="1">
      <c r="A966" s="2852"/>
      <c r="B966" s="2852"/>
      <c r="C966" s="2852"/>
      <c r="D966" s="2852"/>
      <c r="E966" s="2852"/>
      <c r="F966" s="2852"/>
      <c r="G966" s="2852"/>
      <c r="H966" s="2944"/>
      <c r="I966" s="2852"/>
      <c r="J966" s="2852"/>
      <c r="K966" s="2852"/>
      <c r="L966" s="2852"/>
      <c r="M966" s="2852"/>
      <c r="N966" s="2852"/>
      <c r="O966" s="2852"/>
      <c r="P966" s="2852"/>
      <c r="Q966" s="2852"/>
      <c r="R966" s="2852"/>
      <c r="S966" s="2852"/>
    </row>
    <row r="967" spans="1:19" ht="15.75" customHeight="1">
      <c r="A967" s="2852"/>
      <c r="B967" s="2852"/>
      <c r="C967" s="2852"/>
      <c r="D967" s="2852"/>
      <c r="E967" s="2852"/>
      <c r="F967" s="2852"/>
      <c r="G967" s="2852"/>
      <c r="H967" s="2944"/>
      <c r="I967" s="2852"/>
      <c r="J967" s="2852"/>
      <c r="K967" s="2852"/>
      <c r="L967" s="2852"/>
      <c r="M967" s="2852"/>
      <c r="N967" s="2852"/>
      <c r="O967" s="2852"/>
      <c r="P967" s="2852"/>
      <c r="Q967" s="2852"/>
      <c r="R967" s="2852"/>
      <c r="S967" s="2852"/>
    </row>
    <row r="968" spans="1:19" ht="15.75" customHeight="1">
      <c r="A968" s="2852"/>
      <c r="B968" s="2852"/>
      <c r="C968" s="2852"/>
      <c r="D968" s="2852"/>
      <c r="E968" s="2852"/>
      <c r="F968" s="2852"/>
      <c r="G968" s="2852"/>
      <c r="H968" s="2944"/>
      <c r="I968" s="2852"/>
      <c r="J968" s="2852"/>
      <c r="K968" s="2852"/>
      <c r="L968" s="2852"/>
      <c r="M968" s="2852"/>
      <c r="N968" s="2852"/>
      <c r="O968" s="2852"/>
      <c r="P968" s="2852"/>
      <c r="Q968" s="2852"/>
      <c r="R968" s="2852"/>
      <c r="S968" s="2852"/>
    </row>
    <row r="969" spans="1:19" ht="15.75" customHeight="1">
      <c r="A969" s="2852"/>
      <c r="B969" s="2852"/>
      <c r="C969" s="2852"/>
      <c r="D969" s="2852"/>
      <c r="E969" s="2852"/>
      <c r="F969" s="2852"/>
      <c r="G969" s="2852"/>
      <c r="H969" s="2944"/>
      <c r="I969" s="2852"/>
      <c r="J969" s="2852"/>
      <c r="K969" s="2852"/>
      <c r="L969" s="2852"/>
      <c r="M969" s="2852"/>
      <c r="N969" s="2852"/>
      <c r="O969" s="2852"/>
      <c r="P969" s="2852"/>
      <c r="Q969" s="2852"/>
      <c r="R969" s="2852"/>
      <c r="S969" s="2852"/>
    </row>
    <row r="970" spans="1:19" ht="15.75" customHeight="1">
      <c r="A970" s="2852"/>
      <c r="B970" s="2852"/>
      <c r="C970" s="2852"/>
      <c r="D970" s="2852"/>
      <c r="E970" s="2852"/>
      <c r="F970" s="2852"/>
      <c r="G970" s="2852"/>
      <c r="H970" s="2944"/>
      <c r="I970" s="2852"/>
      <c r="J970" s="2852"/>
      <c r="K970" s="2852"/>
      <c r="L970" s="2852"/>
      <c r="M970" s="2852"/>
      <c r="N970" s="2852"/>
      <c r="O970" s="2852"/>
      <c r="P970" s="2852"/>
      <c r="Q970" s="2852"/>
      <c r="R970" s="2852"/>
      <c r="S970" s="2852"/>
    </row>
    <row r="971" spans="1:19" ht="15.75" customHeight="1">
      <c r="A971" s="2852"/>
      <c r="B971" s="2852"/>
      <c r="C971" s="2852"/>
      <c r="D971" s="2852"/>
      <c r="E971" s="2852"/>
      <c r="F971" s="2852"/>
      <c r="G971" s="2852"/>
      <c r="H971" s="2944"/>
      <c r="I971" s="2852"/>
      <c r="J971" s="2852"/>
      <c r="K971" s="2852"/>
      <c r="L971" s="2852"/>
      <c r="M971" s="2852"/>
      <c r="N971" s="2852"/>
      <c r="O971" s="2852"/>
      <c r="P971" s="2852"/>
      <c r="Q971" s="2852"/>
      <c r="R971" s="2852"/>
      <c r="S971" s="2852"/>
    </row>
    <row r="972" spans="1:19" ht="15.75" customHeight="1">
      <c r="A972" s="2852"/>
      <c r="B972" s="2852"/>
      <c r="C972" s="2852"/>
      <c r="D972" s="2852"/>
      <c r="E972" s="2852"/>
      <c r="F972" s="2852"/>
      <c r="G972" s="2852"/>
      <c r="H972" s="2944"/>
      <c r="I972" s="2852"/>
      <c r="J972" s="2852"/>
      <c r="K972" s="2852"/>
      <c r="L972" s="2852"/>
      <c r="M972" s="2852"/>
      <c r="N972" s="2852"/>
      <c r="O972" s="2852"/>
      <c r="P972" s="2852"/>
      <c r="Q972" s="2852"/>
      <c r="R972" s="2852"/>
      <c r="S972" s="2852"/>
    </row>
    <row r="973" spans="1:19" ht="15.75" customHeight="1">
      <c r="A973" s="2852"/>
      <c r="B973" s="2852"/>
      <c r="C973" s="2852"/>
      <c r="D973" s="2852"/>
      <c r="E973" s="2852"/>
      <c r="F973" s="2852"/>
      <c r="G973" s="2852"/>
      <c r="H973" s="2944"/>
      <c r="I973" s="2852"/>
      <c r="J973" s="2852"/>
      <c r="K973" s="2852"/>
      <c r="L973" s="2852"/>
      <c r="M973" s="2852"/>
      <c r="N973" s="2852"/>
      <c r="O973" s="2852"/>
      <c r="P973" s="2852"/>
      <c r="Q973" s="2852"/>
      <c r="R973" s="2852"/>
      <c r="S973" s="2852"/>
    </row>
    <row r="974" spans="1:19" ht="15.75" customHeight="1">
      <c r="A974" s="2852"/>
      <c r="B974" s="2852"/>
      <c r="C974" s="2852"/>
      <c r="D974" s="2852"/>
      <c r="E974" s="2852"/>
      <c r="F974" s="2852"/>
      <c r="G974" s="2852"/>
      <c r="H974" s="2944"/>
      <c r="I974" s="2852"/>
      <c r="J974" s="2852"/>
      <c r="K974" s="2852"/>
      <c r="L974" s="2852"/>
      <c r="M974" s="2852"/>
      <c r="N974" s="2852"/>
      <c r="O974" s="2852"/>
      <c r="P974" s="2852"/>
      <c r="Q974" s="2852"/>
      <c r="R974" s="2852"/>
      <c r="S974" s="2852"/>
    </row>
    <row r="975" spans="1:19" ht="15.75" customHeight="1">
      <c r="A975" s="2852"/>
      <c r="B975" s="2852"/>
      <c r="C975" s="2852"/>
      <c r="D975" s="2852"/>
      <c r="E975" s="2852"/>
      <c r="F975" s="2852"/>
      <c r="G975" s="2852"/>
      <c r="H975" s="2944"/>
      <c r="I975" s="2852"/>
      <c r="J975" s="2852"/>
      <c r="K975" s="2852"/>
      <c r="L975" s="2852"/>
      <c r="M975" s="2852"/>
      <c r="N975" s="2852"/>
      <c r="O975" s="2852"/>
      <c r="P975" s="2852"/>
      <c r="Q975" s="2852"/>
      <c r="R975" s="2852"/>
      <c r="S975" s="2852"/>
    </row>
    <row r="976" spans="1:19" ht="15.75" customHeight="1">
      <c r="A976" s="2852"/>
      <c r="B976" s="2852"/>
      <c r="C976" s="2852"/>
      <c r="D976" s="2852"/>
      <c r="E976" s="2852"/>
      <c r="F976" s="2852"/>
      <c r="G976" s="2852"/>
      <c r="H976" s="2944"/>
      <c r="I976" s="2852"/>
      <c r="J976" s="2852"/>
      <c r="K976" s="2852"/>
      <c r="L976" s="2852"/>
      <c r="M976" s="2852"/>
      <c r="N976" s="2852"/>
      <c r="O976" s="2852"/>
      <c r="P976" s="2852"/>
      <c r="Q976" s="2852"/>
      <c r="R976" s="2852"/>
      <c r="S976" s="2852"/>
    </row>
    <row r="977" spans="1:19" ht="15.75" customHeight="1">
      <c r="A977" s="2852"/>
      <c r="B977" s="2852"/>
      <c r="C977" s="2852"/>
      <c r="D977" s="2852"/>
      <c r="E977" s="2852"/>
      <c r="F977" s="2852"/>
      <c r="G977" s="2852"/>
      <c r="H977" s="2944"/>
      <c r="I977" s="2852"/>
      <c r="J977" s="2852"/>
      <c r="K977" s="2852"/>
      <c r="L977" s="2852"/>
      <c r="M977" s="2852"/>
      <c r="N977" s="2852"/>
      <c r="O977" s="2852"/>
      <c r="P977" s="2852"/>
      <c r="Q977" s="2852"/>
      <c r="R977" s="2852"/>
      <c r="S977" s="2852"/>
    </row>
    <row r="978" spans="1:19" ht="15.75" customHeight="1">
      <c r="A978" s="2852"/>
      <c r="B978" s="2852"/>
      <c r="C978" s="2852"/>
      <c r="D978" s="2852"/>
      <c r="E978" s="2852"/>
      <c r="F978" s="2852"/>
      <c r="G978" s="2852"/>
      <c r="H978" s="2944"/>
      <c r="I978" s="2852"/>
      <c r="J978" s="2852"/>
      <c r="K978" s="2852"/>
      <c r="L978" s="2852"/>
      <c r="M978" s="2852"/>
      <c r="N978" s="2852"/>
      <c r="O978" s="2852"/>
      <c r="P978" s="2852"/>
      <c r="Q978" s="2852"/>
      <c r="R978" s="2852"/>
      <c r="S978" s="2852"/>
    </row>
    <row r="979" spans="1:19" ht="15.75" customHeight="1">
      <c r="A979" s="2852"/>
      <c r="B979" s="2852"/>
      <c r="C979" s="2852"/>
      <c r="D979" s="2852"/>
      <c r="E979" s="2852"/>
      <c r="F979" s="2852"/>
      <c r="G979" s="2852"/>
      <c r="H979" s="2944"/>
      <c r="I979" s="2852"/>
      <c r="J979" s="2852"/>
      <c r="K979" s="2852"/>
      <c r="L979" s="2852"/>
      <c r="M979" s="2852"/>
      <c r="N979" s="2852"/>
      <c r="O979" s="2852"/>
      <c r="P979" s="2852"/>
      <c r="Q979" s="2852"/>
      <c r="R979" s="2852"/>
      <c r="S979" s="2852"/>
    </row>
    <row r="980" spans="1:19" ht="15.75" customHeight="1">
      <c r="A980" s="2852"/>
      <c r="B980" s="2852"/>
      <c r="C980" s="2852"/>
      <c r="D980" s="2852"/>
      <c r="E980" s="2852"/>
      <c r="F980" s="2852"/>
      <c r="G980" s="2852"/>
      <c r="H980" s="2944"/>
      <c r="I980" s="2852"/>
      <c r="J980" s="2852"/>
      <c r="K980" s="2852"/>
      <c r="L980" s="2852"/>
      <c r="M980" s="2852"/>
      <c r="N980" s="2852"/>
      <c r="O980" s="2852"/>
      <c r="P980" s="2852"/>
      <c r="Q980" s="2852"/>
      <c r="R980" s="2852"/>
      <c r="S980" s="2852"/>
    </row>
    <row r="981" spans="1:19" ht="15.75" customHeight="1">
      <c r="A981" s="2852"/>
      <c r="B981" s="2852"/>
      <c r="C981" s="2852"/>
      <c r="D981" s="2852"/>
      <c r="E981" s="2852"/>
      <c r="F981" s="2852"/>
      <c r="G981" s="2852"/>
      <c r="H981" s="2944"/>
      <c r="I981" s="2852"/>
      <c r="J981" s="2852"/>
      <c r="K981" s="2852"/>
      <c r="L981" s="2852"/>
      <c r="M981" s="2852"/>
      <c r="N981" s="2852"/>
      <c r="O981" s="2852"/>
      <c r="P981" s="2852"/>
      <c r="Q981" s="2852"/>
      <c r="R981" s="2852"/>
      <c r="S981" s="2852"/>
    </row>
    <row r="982" spans="1:19" ht="15.75" customHeight="1">
      <c r="A982" s="2852"/>
      <c r="B982" s="2852"/>
      <c r="C982" s="2852"/>
      <c r="D982" s="2852"/>
      <c r="E982" s="2852"/>
      <c r="F982" s="2852"/>
      <c r="G982" s="2852"/>
      <c r="H982" s="2944"/>
      <c r="I982" s="2852"/>
      <c r="J982" s="2852"/>
      <c r="K982" s="2852"/>
      <c r="L982" s="2852"/>
      <c r="M982" s="2852"/>
      <c r="N982" s="2852"/>
      <c r="O982" s="2852"/>
      <c r="P982" s="2852"/>
      <c r="Q982" s="2852"/>
      <c r="R982" s="2852"/>
      <c r="S982" s="2852"/>
    </row>
    <row r="983" spans="1:19" ht="15.75" customHeight="1">
      <c r="A983" s="2852"/>
      <c r="B983" s="2852"/>
      <c r="C983" s="2852"/>
      <c r="D983" s="2852"/>
      <c r="E983" s="2852"/>
      <c r="F983" s="2852"/>
      <c r="G983" s="2852"/>
      <c r="H983" s="2944"/>
      <c r="I983" s="2852"/>
      <c r="J983" s="2852"/>
      <c r="K983" s="2852"/>
      <c r="L983" s="2852"/>
      <c r="M983" s="2852"/>
      <c r="N983" s="2852"/>
      <c r="O983" s="2852"/>
      <c r="P983" s="2852"/>
      <c r="Q983" s="2852"/>
      <c r="R983" s="2852"/>
      <c r="S983" s="2852"/>
    </row>
    <row r="984" spans="1:19" ht="15.75" customHeight="1">
      <c r="A984" s="2852"/>
      <c r="B984" s="2852"/>
      <c r="C984" s="2852"/>
      <c r="D984" s="2852"/>
      <c r="E984" s="2852"/>
      <c r="F984" s="2852"/>
      <c r="G984" s="2852"/>
      <c r="H984" s="2944"/>
      <c r="I984" s="2852"/>
      <c r="J984" s="2852"/>
      <c r="K984" s="2852"/>
      <c r="L984" s="2852"/>
      <c r="M984" s="2852"/>
      <c r="N984" s="2852"/>
      <c r="O984" s="2852"/>
      <c r="P984" s="2852"/>
      <c r="Q984" s="2852"/>
      <c r="R984" s="2852"/>
      <c r="S984" s="2852"/>
    </row>
    <row r="985" spans="1:19" ht="15.75" customHeight="1">
      <c r="A985" s="2852"/>
      <c r="B985" s="2852"/>
      <c r="C985" s="2852"/>
      <c r="D985" s="2852"/>
      <c r="E985" s="2852"/>
      <c r="F985" s="2852"/>
      <c r="G985" s="2852"/>
      <c r="H985" s="2944"/>
      <c r="I985" s="2852"/>
      <c r="J985" s="2852"/>
      <c r="K985" s="2852"/>
      <c r="L985" s="2852"/>
      <c r="M985" s="2852"/>
      <c r="N985" s="2852"/>
      <c r="O985" s="2852"/>
      <c r="P985" s="2852"/>
      <c r="Q985" s="2852"/>
      <c r="R985" s="2852"/>
      <c r="S985" s="2852"/>
    </row>
    <row r="986" spans="1:19" ht="15.75" customHeight="1">
      <c r="A986" s="2852"/>
      <c r="B986" s="2852"/>
      <c r="C986" s="2852"/>
      <c r="D986" s="2852"/>
      <c r="E986" s="2852"/>
      <c r="F986" s="2852"/>
      <c r="G986" s="2852"/>
      <c r="H986" s="2944"/>
      <c r="I986" s="2852"/>
      <c r="J986" s="2852"/>
      <c r="K986" s="2852"/>
      <c r="L986" s="2852"/>
      <c r="M986" s="2852"/>
      <c r="N986" s="2852"/>
      <c r="O986" s="2852"/>
      <c r="P986" s="2852"/>
      <c r="Q986" s="2852"/>
      <c r="R986" s="2852"/>
      <c r="S986" s="2852"/>
    </row>
    <row r="987" spans="1:19" ht="15.75" customHeight="1">
      <c r="A987" s="2852"/>
      <c r="B987" s="2852"/>
      <c r="C987" s="2852"/>
      <c r="D987" s="2852"/>
      <c r="E987" s="2852"/>
      <c r="F987" s="2852"/>
      <c r="G987" s="2852"/>
      <c r="H987" s="2944"/>
      <c r="I987" s="2852"/>
      <c r="J987" s="2852"/>
      <c r="K987" s="2852"/>
      <c r="L987" s="2852"/>
      <c r="M987" s="2852"/>
      <c r="N987" s="2852"/>
      <c r="O987" s="2852"/>
      <c r="P987" s="2852"/>
      <c r="Q987" s="2852"/>
      <c r="R987" s="2852"/>
      <c r="S987" s="2852"/>
    </row>
    <row r="988" spans="1:19" ht="15.75" customHeight="1">
      <c r="A988" s="2852"/>
      <c r="B988" s="2852"/>
      <c r="C988" s="2852"/>
      <c r="D988" s="2852"/>
      <c r="E988" s="2852"/>
      <c r="F988" s="2852"/>
      <c r="G988" s="2852"/>
      <c r="H988" s="2944"/>
      <c r="I988" s="2852"/>
      <c r="J988" s="2852"/>
      <c r="K988" s="2852"/>
      <c r="L988" s="2852"/>
      <c r="M988" s="2852"/>
      <c r="N988" s="2852"/>
      <c r="O988" s="2852"/>
      <c r="P988" s="2852"/>
      <c r="Q988" s="2852"/>
      <c r="R988" s="2852"/>
      <c r="S988" s="2852"/>
    </row>
    <row r="989" spans="1:19" ht="15.75" customHeight="1">
      <c r="A989" s="2852"/>
      <c r="B989" s="2852"/>
      <c r="C989" s="2852"/>
      <c r="D989" s="2852"/>
      <c r="E989" s="2852"/>
      <c r="F989" s="2852"/>
      <c r="G989" s="2852"/>
      <c r="H989" s="2944"/>
      <c r="I989" s="2852"/>
      <c r="J989" s="2852"/>
      <c r="K989" s="2852"/>
      <c r="L989" s="2852"/>
      <c r="M989" s="2852"/>
      <c r="N989" s="2852"/>
      <c r="O989" s="2852"/>
      <c r="P989" s="2852"/>
      <c r="Q989" s="2852"/>
      <c r="R989" s="2852"/>
      <c r="S989" s="2852"/>
    </row>
    <row r="990" spans="1:19" ht="15.75" customHeight="1">
      <c r="A990" s="2852"/>
      <c r="B990" s="2852"/>
      <c r="C990" s="2852"/>
      <c r="D990" s="2852"/>
      <c r="E990" s="2852"/>
      <c r="F990" s="2852"/>
      <c r="G990" s="2852"/>
      <c r="H990" s="2944"/>
      <c r="I990" s="2852"/>
      <c r="J990" s="2852"/>
      <c r="K990" s="2852"/>
      <c r="L990" s="2852"/>
      <c r="M990" s="2852"/>
      <c r="N990" s="2852"/>
      <c r="O990" s="2852"/>
      <c r="P990" s="2852"/>
      <c r="Q990" s="2852"/>
      <c r="R990" s="2852"/>
      <c r="S990" s="2852"/>
    </row>
    <row r="991" spans="1:19" ht="15.75" customHeight="1">
      <c r="A991" s="2852"/>
      <c r="B991" s="2852"/>
      <c r="C991" s="2852"/>
      <c r="D991" s="2852"/>
      <c r="E991" s="2852"/>
      <c r="F991" s="2852"/>
      <c r="G991" s="2852"/>
      <c r="H991" s="2944"/>
      <c r="I991" s="2852"/>
      <c r="J991" s="2852"/>
      <c r="K991" s="2852"/>
      <c r="L991" s="2852"/>
      <c r="M991" s="2852"/>
      <c r="N991" s="2852"/>
      <c r="O991" s="2852"/>
      <c r="P991" s="2852"/>
      <c r="Q991" s="2852"/>
      <c r="R991" s="2852"/>
      <c r="S991" s="2852"/>
    </row>
    <row r="992" spans="1:19" ht="15.75" customHeight="1">
      <c r="A992" s="2852"/>
      <c r="B992" s="2852"/>
      <c r="C992" s="2852"/>
      <c r="D992" s="2852"/>
      <c r="E992" s="2852"/>
      <c r="F992" s="2852"/>
      <c r="G992" s="2852"/>
      <c r="H992" s="2944"/>
      <c r="I992" s="2852"/>
      <c r="J992" s="2852"/>
      <c r="K992" s="2852"/>
      <c r="L992" s="2852"/>
      <c r="M992" s="2852"/>
      <c r="N992" s="2852"/>
      <c r="O992" s="2852"/>
      <c r="P992" s="2852"/>
      <c r="Q992" s="2852"/>
      <c r="R992" s="2852"/>
      <c r="S992" s="2852"/>
    </row>
    <row r="993" spans="1:19" ht="15.75" customHeight="1">
      <c r="A993" s="2852"/>
      <c r="B993" s="2852"/>
      <c r="C993" s="2852"/>
      <c r="D993" s="2852"/>
      <c r="E993" s="2852"/>
      <c r="F993" s="2852"/>
      <c r="G993" s="2852"/>
      <c r="H993" s="2944"/>
      <c r="I993" s="2852"/>
      <c r="J993" s="2852"/>
      <c r="K993" s="2852"/>
      <c r="L993" s="2852"/>
      <c r="M993" s="2852"/>
      <c r="N993" s="2852"/>
      <c r="O993" s="2852"/>
      <c r="P993" s="2852"/>
      <c r="Q993" s="2852"/>
      <c r="R993" s="2852"/>
      <c r="S993" s="2852"/>
    </row>
    <row r="994" spans="1:19" ht="15.75" customHeight="1">
      <c r="A994" s="2852"/>
      <c r="B994" s="2852"/>
      <c r="C994" s="2852"/>
      <c r="D994" s="2852"/>
      <c r="E994" s="2852"/>
      <c r="F994" s="2852"/>
      <c r="G994" s="2852"/>
      <c r="H994" s="2944"/>
      <c r="I994" s="2852"/>
      <c r="J994" s="2852"/>
      <c r="K994" s="2852"/>
      <c r="L994" s="2852"/>
      <c r="M994" s="2852"/>
      <c r="N994" s="2852"/>
      <c r="O994" s="2852"/>
      <c r="P994" s="2852"/>
      <c r="Q994" s="2852"/>
      <c r="R994" s="2852"/>
      <c r="S994" s="2852"/>
    </row>
    <row r="995" spans="1:19" ht="15.75" customHeight="1">
      <c r="A995" s="2852"/>
      <c r="B995" s="2852"/>
      <c r="C995" s="2852"/>
      <c r="D995" s="2852"/>
      <c r="E995" s="2852"/>
      <c r="F995" s="2852"/>
      <c r="G995" s="2852"/>
      <c r="H995" s="2944"/>
      <c r="I995" s="2852"/>
      <c r="J995" s="2852"/>
      <c r="K995" s="2852"/>
      <c r="L995" s="2852"/>
      <c r="M995" s="2852"/>
      <c r="N995" s="2852"/>
      <c r="O995" s="2852"/>
      <c r="P995" s="2852"/>
      <c r="Q995" s="2852"/>
      <c r="R995" s="2852"/>
      <c r="S995" s="2852"/>
    </row>
    <row r="996" spans="1:19" ht="15.75" customHeight="1">
      <c r="A996" s="2852"/>
      <c r="B996" s="2852"/>
      <c r="C996" s="2852"/>
      <c r="D996" s="2852"/>
      <c r="E996" s="2852"/>
      <c r="F996" s="2852"/>
      <c r="G996" s="2852"/>
      <c r="H996" s="2944"/>
      <c r="I996" s="2852"/>
      <c r="J996" s="2852"/>
      <c r="K996" s="2852"/>
      <c r="L996" s="2852"/>
      <c r="M996" s="2852"/>
      <c r="N996" s="2852"/>
      <c r="O996" s="2852"/>
      <c r="P996" s="2852"/>
      <c r="Q996" s="2852"/>
      <c r="R996" s="2852"/>
      <c r="S996" s="2852"/>
    </row>
    <row r="997" spans="1:19" ht="15.75" customHeight="1">
      <c r="A997" s="2852"/>
      <c r="B997" s="2852"/>
      <c r="C997" s="2852"/>
      <c r="D997" s="2852"/>
      <c r="E997" s="2852"/>
      <c r="F997" s="2852"/>
      <c r="G997" s="2852"/>
      <c r="H997" s="2944"/>
      <c r="I997" s="2852"/>
      <c r="J997" s="2852"/>
      <c r="K997" s="2852"/>
      <c r="L997" s="2852"/>
      <c r="M997" s="2852"/>
      <c r="N997" s="2852"/>
      <c r="O997" s="2852"/>
      <c r="P997" s="2852"/>
      <c r="Q997" s="2852"/>
      <c r="R997" s="2852"/>
      <c r="S997" s="2852"/>
    </row>
    <row r="998" spans="1:19" ht="15.75" customHeight="1">
      <c r="A998" s="2852"/>
      <c r="B998" s="2852"/>
      <c r="C998" s="2852"/>
      <c r="D998" s="2852"/>
      <c r="E998" s="2852"/>
      <c r="F998" s="2852"/>
      <c r="G998" s="2852"/>
      <c r="H998" s="2944"/>
      <c r="I998" s="2852"/>
      <c r="J998" s="2852"/>
      <c r="K998" s="2852"/>
      <c r="L998" s="2852"/>
      <c r="M998" s="2852"/>
      <c r="N998" s="2852"/>
      <c r="O998" s="2852"/>
      <c r="P998" s="2852"/>
      <c r="Q998" s="2852"/>
      <c r="R998" s="2852"/>
      <c r="S998" s="2852"/>
    </row>
    <row r="999" spans="1:19" ht="15.75" customHeight="1">
      <c r="A999" s="2852"/>
      <c r="B999" s="2852"/>
      <c r="C999" s="2852"/>
      <c r="D999" s="2852"/>
      <c r="E999" s="2852"/>
      <c r="F999" s="2852"/>
      <c r="G999" s="2852"/>
      <c r="H999" s="2944"/>
      <c r="I999" s="2852"/>
      <c r="J999" s="2852"/>
      <c r="K999" s="2852"/>
      <c r="L999" s="2852"/>
      <c r="M999" s="2852"/>
      <c r="N999" s="2852"/>
      <c r="O999" s="2852"/>
      <c r="P999" s="2852"/>
      <c r="Q999" s="2852"/>
      <c r="R999" s="2852"/>
      <c r="S999" s="2852"/>
    </row>
    <row r="1000" spans="1:19" ht="15.75" customHeight="1">
      <c r="A1000" s="2852"/>
      <c r="B1000" s="2852"/>
      <c r="C1000" s="2852"/>
      <c r="D1000" s="2852"/>
      <c r="E1000" s="2852"/>
      <c r="F1000" s="2852"/>
      <c r="G1000" s="2852"/>
      <c r="H1000" s="2944"/>
      <c r="I1000" s="2852"/>
      <c r="J1000" s="2852"/>
      <c r="K1000" s="2852"/>
      <c r="L1000" s="2852"/>
      <c r="M1000" s="2852"/>
      <c r="N1000" s="2852"/>
      <c r="O1000" s="2852"/>
      <c r="P1000" s="2852"/>
      <c r="Q1000" s="2852"/>
      <c r="R1000" s="2852"/>
      <c r="S1000" s="2852"/>
    </row>
    <row r="1001" spans="1:19" ht="15.75" customHeight="1">
      <c r="A1001" s="2852"/>
      <c r="B1001" s="2852"/>
      <c r="C1001" s="2852"/>
      <c r="D1001" s="2852"/>
      <c r="E1001" s="2852"/>
      <c r="F1001" s="2852"/>
      <c r="G1001" s="2852"/>
      <c r="H1001" s="2944"/>
      <c r="I1001" s="2852"/>
      <c r="J1001" s="2852"/>
      <c r="K1001" s="2852"/>
      <c r="L1001" s="2852"/>
      <c r="M1001" s="2852"/>
      <c r="N1001" s="2852"/>
      <c r="O1001" s="2852"/>
      <c r="P1001" s="2852"/>
      <c r="Q1001" s="2852"/>
      <c r="R1001" s="2852"/>
      <c r="S1001" s="2852"/>
    </row>
    <row r="1002" spans="1:19" ht="15.75" customHeight="1">
      <c r="A1002" s="2852"/>
      <c r="B1002" s="2852"/>
      <c r="C1002" s="2852"/>
      <c r="D1002" s="2852"/>
      <c r="E1002" s="2852"/>
      <c r="F1002" s="2852"/>
      <c r="G1002" s="2852"/>
      <c r="H1002" s="2944"/>
      <c r="I1002" s="2852"/>
      <c r="J1002" s="2852"/>
      <c r="K1002" s="2852"/>
      <c r="L1002" s="2852"/>
      <c r="M1002" s="2852"/>
      <c r="N1002" s="2852"/>
      <c r="O1002" s="2852"/>
      <c r="P1002" s="2852"/>
      <c r="Q1002" s="2852"/>
      <c r="R1002" s="2852"/>
      <c r="S1002" s="2852"/>
    </row>
    <row r="1003" spans="1:19" ht="15.75" customHeight="1">
      <c r="A1003" s="2852"/>
      <c r="B1003" s="2852"/>
      <c r="C1003" s="2852"/>
      <c r="D1003" s="2852"/>
      <c r="E1003" s="2852"/>
      <c r="F1003" s="2852"/>
      <c r="G1003" s="2852"/>
      <c r="H1003" s="2944"/>
      <c r="I1003" s="2852"/>
      <c r="J1003" s="2852"/>
      <c r="K1003" s="2852"/>
      <c r="L1003" s="2852"/>
      <c r="M1003" s="2852"/>
      <c r="N1003" s="2852"/>
      <c r="O1003" s="2852"/>
      <c r="P1003" s="2852"/>
      <c r="Q1003" s="2852"/>
      <c r="R1003" s="2852"/>
      <c r="S1003" s="2852"/>
    </row>
    <row r="1004" spans="1:19" ht="15.75" customHeight="1">
      <c r="A1004" s="2852"/>
      <c r="B1004" s="2852"/>
      <c r="C1004" s="2852"/>
      <c r="D1004" s="2852"/>
      <c r="E1004" s="2852"/>
      <c r="F1004" s="2852"/>
      <c r="G1004" s="2852"/>
      <c r="H1004" s="2944"/>
      <c r="I1004" s="2852"/>
      <c r="J1004" s="2852"/>
      <c r="K1004" s="2852"/>
      <c r="L1004" s="2852"/>
      <c r="M1004" s="2852"/>
      <c r="N1004" s="2852"/>
      <c r="O1004" s="2852"/>
      <c r="P1004" s="2852"/>
      <c r="Q1004" s="2852"/>
      <c r="R1004" s="2852"/>
      <c r="S1004" s="2852"/>
    </row>
    <row r="1005" spans="1:19" ht="15.75" customHeight="1">
      <c r="A1005" s="2852"/>
      <c r="B1005" s="2852"/>
      <c r="C1005" s="2852"/>
      <c r="D1005" s="2852"/>
      <c r="E1005" s="2852"/>
      <c r="F1005" s="2852"/>
      <c r="G1005" s="2852"/>
      <c r="H1005" s="2944"/>
      <c r="I1005" s="2852"/>
      <c r="J1005" s="2852"/>
      <c r="K1005" s="2852"/>
      <c r="L1005" s="2852"/>
      <c r="M1005" s="2852"/>
      <c r="N1005" s="2852"/>
      <c r="O1005" s="2852"/>
      <c r="P1005" s="2852"/>
      <c r="Q1005" s="2852"/>
      <c r="R1005" s="2852"/>
      <c r="S1005" s="2852"/>
    </row>
    <row r="1006" spans="1:19" ht="15.75" customHeight="1">
      <c r="A1006" s="2852"/>
      <c r="B1006" s="2852"/>
      <c r="C1006" s="2852"/>
      <c r="D1006" s="2852"/>
      <c r="E1006" s="2852"/>
      <c r="F1006" s="2852"/>
      <c r="G1006" s="2852"/>
      <c r="H1006" s="2944"/>
      <c r="I1006" s="2852"/>
      <c r="J1006" s="2852"/>
      <c r="K1006" s="2852"/>
      <c r="L1006" s="2852"/>
      <c r="M1006" s="2852"/>
      <c r="N1006" s="2852"/>
      <c r="O1006" s="2852"/>
      <c r="P1006" s="2852"/>
      <c r="Q1006" s="2852"/>
      <c r="R1006" s="2852"/>
      <c r="S1006" s="2852"/>
    </row>
    <row r="1007" spans="1:19" ht="15.75" customHeight="1">
      <c r="A1007" s="2852"/>
      <c r="B1007" s="2852"/>
      <c r="C1007" s="2852"/>
      <c r="D1007" s="2852"/>
      <c r="E1007" s="2852"/>
      <c r="F1007" s="2852"/>
      <c r="G1007" s="2852"/>
      <c r="H1007" s="2944"/>
      <c r="I1007" s="2852"/>
      <c r="J1007" s="2852"/>
      <c r="K1007" s="2852"/>
      <c r="L1007" s="2852"/>
      <c r="M1007" s="2852"/>
      <c r="N1007" s="2852"/>
      <c r="O1007" s="2852"/>
      <c r="P1007" s="2852"/>
      <c r="Q1007" s="2852"/>
      <c r="R1007" s="2852"/>
      <c r="S1007" s="2852"/>
    </row>
    <row r="1008" spans="1:19" ht="15.75" customHeight="1">
      <c r="A1008" s="2852"/>
      <c r="B1008" s="2852"/>
      <c r="C1008" s="2852"/>
      <c r="D1008" s="2852"/>
      <c r="E1008" s="2852"/>
      <c r="F1008" s="2852"/>
      <c r="G1008" s="2852"/>
      <c r="H1008" s="2944"/>
      <c r="I1008" s="2852"/>
      <c r="J1008" s="2852"/>
      <c r="K1008" s="2852"/>
      <c r="L1008" s="2852"/>
      <c r="M1008" s="2852"/>
      <c r="N1008" s="2852"/>
      <c r="O1008" s="2852"/>
      <c r="P1008" s="2852"/>
      <c r="Q1008" s="2852"/>
      <c r="R1008" s="2852"/>
      <c r="S1008" s="2852"/>
    </row>
    <row r="1009" spans="1:19" ht="15.75" customHeight="1">
      <c r="A1009" s="2852"/>
      <c r="B1009" s="2852"/>
      <c r="C1009" s="2852"/>
      <c r="D1009" s="2852"/>
      <c r="E1009" s="2852"/>
      <c r="F1009" s="2852"/>
      <c r="G1009" s="2852"/>
      <c r="H1009" s="2944"/>
      <c r="I1009" s="2852"/>
      <c r="J1009" s="2852"/>
      <c r="K1009" s="2852"/>
      <c r="L1009" s="2852"/>
      <c r="M1009" s="2852"/>
      <c r="N1009" s="2852"/>
      <c r="O1009" s="2852"/>
      <c r="P1009" s="2852"/>
      <c r="Q1009" s="2852"/>
      <c r="R1009" s="2852"/>
      <c r="S1009" s="2852"/>
    </row>
    <row r="1010" spans="1:19" ht="15.75" customHeight="1">
      <c r="A1010" s="2852"/>
      <c r="B1010" s="2852"/>
      <c r="C1010" s="2852"/>
      <c r="D1010" s="2852"/>
      <c r="E1010" s="2852"/>
      <c r="F1010" s="2852"/>
      <c r="G1010" s="2852"/>
      <c r="H1010" s="2944"/>
      <c r="I1010" s="2852"/>
      <c r="J1010" s="2852"/>
      <c r="K1010" s="2852"/>
      <c r="L1010" s="2852"/>
      <c r="M1010" s="2852"/>
      <c r="N1010" s="2852"/>
      <c r="O1010" s="2852"/>
      <c r="P1010" s="2852"/>
      <c r="Q1010" s="2852"/>
      <c r="R1010" s="2852"/>
      <c r="S1010" s="2852"/>
    </row>
    <row r="1011" spans="1:19" ht="15.75" customHeight="1">
      <c r="A1011" s="2852"/>
      <c r="B1011" s="2852"/>
      <c r="C1011" s="2852"/>
      <c r="D1011" s="2852"/>
      <c r="E1011" s="2852"/>
      <c r="F1011" s="2852"/>
      <c r="G1011" s="2852"/>
      <c r="H1011" s="2944"/>
      <c r="I1011" s="2852"/>
      <c r="J1011" s="2852"/>
      <c r="K1011" s="2852"/>
      <c r="L1011" s="2852"/>
      <c r="M1011" s="2852"/>
      <c r="N1011" s="2852"/>
      <c r="O1011" s="2852"/>
      <c r="P1011" s="2852"/>
      <c r="Q1011" s="2852"/>
      <c r="R1011" s="2852"/>
      <c r="S1011" s="2852"/>
    </row>
    <row r="1012" spans="1:19" ht="15.75" customHeight="1">
      <c r="A1012" s="2852"/>
      <c r="B1012" s="2852"/>
      <c r="C1012" s="2852"/>
      <c r="D1012" s="2852"/>
      <c r="E1012" s="2852"/>
      <c r="F1012" s="2852"/>
      <c r="G1012" s="2852"/>
      <c r="H1012" s="2944"/>
      <c r="I1012" s="2852"/>
      <c r="J1012" s="2852"/>
      <c r="K1012" s="2852"/>
      <c r="L1012" s="2852"/>
      <c r="M1012" s="2852"/>
      <c r="N1012" s="2852"/>
      <c r="O1012" s="2852"/>
      <c r="P1012" s="2852"/>
      <c r="Q1012" s="2852"/>
      <c r="R1012" s="2852"/>
      <c r="S1012" s="2852"/>
    </row>
    <row r="1013" spans="1:19" ht="15.75" customHeight="1">
      <c r="A1013" s="2852"/>
      <c r="B1013" s="2852"/>
      <c r="C1013" s="2852"/>
      <c r="D1013" s="2852"/>
      <c r="E1013" s="2852"/>
      <c r="F1013" s="2852"/>
      <c r="G1013" s="2852"/>
      <c r="H1013" s="2944"/>
      <c r="I1013" s="2852"/>
      <c r="J1013" s="2852"/>
      <c r="K1013" s="2852"/>
      <c r="L1013" s="2852"/>
      <c r="M1013" s="2852"/>
      <c r="N1013" s="2852"/>
      <c r="O1013" s="2852"/>
      <c r="P1013" s="2852"/>
      <c r="Q1013" s="2852"/>
      <c r="R1013" s="2852"/>
      <c r="S1013" s="2852"/>
    </row>
    <row r="1014" spans="1:19" ht="15.75" customHeight="1">
      <c r="A1014" s="2852"/>
      <c r="B1014" s="2852"/>
      <c r="C1014" s="2852"/>
      <c r="D1014" s="2852"/>
      <c r="E1014" s="2852"/>
      <c r="F1014" s="2852"/>
      <c r="G1014" s="2852"/>
      <c r="H1014" s="2944"/>
      <c r="I1014" s="2852"/>
      <c r="J1014" s="2852"/>
      <c r="K1014" s="2852"/>
      <c r="L1014" s="2852"/>
      <c r="M1014" s="2852"/>
      <c r="N1014" s="2852"/>
      <c r="O1014" s="2852"/>
      <c r="P1014" s="2852"/>
      <c r="Q1014" s="2852"/>
      <c r="R1014" s="2852"/>
      <c r="S1014" s="2852"/>
    </row>
    <row r="1015" spans="1:19" ht="15.75" customHeight="1">
      <c r="A1015" s="2852"/>
      <c r="B1015" s="2852"/>
      <c r="C1015" s="2852"/>
      <c r="D1015" s="2852"/>
      <c r="E1015" s="2852"/>
      <c r="F1015" s="2852"/>
      <c r="G1015" s="2852"/>
      <c r="H1015" s="2944"/>
      <c r="I1015" s="2852"/>
      <c r="J1015" s="2852"/>
      <c r="K1015" s="2852"/>
      <c r="L1015" s="2852"/>
      <c r="M1015" s="2852"/>
      <c r="N1015" s="2852"/>
      <c r="O1015" s="2852"/>
      <c r="P1015" s="2852"/>
      <c r="Q1015" s="2852"/>
      <c r="R1015" s="2852"/>
      <c r="S1015" s="2852"/>
    </row>
    <row r="1016" spans="1:19" ht="15.75" customHeight="1">
      <c r="A1016" s="2852"/>
      <c r="B1016" s="2852"/>
      <c r="C1016" s="2852"/>
      <c r="D1016" s="2852"/>
      <c r="E1016" s="2852"/>
      <c r="F1016" s="2852"/>
      <c r="G1016" s="2852"/>
      <c r="H1016" s="2944"/>
      <c r="I1016" s="2852"/>
      <c r="J1016" s="2852"/>
      <c r="K1016" s="2852"/>
      <c r="L1016" s="2852"/>
      <c r="M1016" s="2852"/>
      <c r="N1016" s="2852"/>
      <c r="O1016" s="2852"/>
      <c r="P1016" s="2852"/>
      <c r="Q1016" s="2852"/>
      <c r="R1016" s="2852"/>
      <c r="S1016" s="2852"/>
    </row>
    <row r="1017" spans="1:19" ht="15.75" customHeight="1">
      <c r="A1017" s="2852"/>
      <c r="B1017" s="2852"/>
      <c r="C1017" s="2852"/>
      <c r="D1017" s="2852"/>
      <c r="E1017" s="2852"/>
      <c r="F1017" s="2852"/>
      <c r="G1017" s="2852"/>
      <c r="H1017" s="2944"/>
      <c r="I1017" s="2852"/>
      <c r="J1017" s="2852"/>
      <c r="K1017" s="2852"/>
      <c r="L1017" s="2852"/>
      <c r="M1017" s="2852"/>
      <c r="N1017" s="2852"/>
      <c r="O1017" s="2852"/>
      <c r="P1017" s="2852"/>
      <c r="Q1017" s="2852"/>
      <c r="R1017" s="2852"/>
      <c r="S1017" s="2852"/>
    </row>
    <row r="1018" spans="1:19" ht="15.75" customHeight="1">
      <c r="A1018" s="2852"/>
      <c r="B1018" s="2852"/>
      <c r="C1018" s="2852"/>
      <c r="D1018" s="2852"/>
      <c r="E1018" s="2852"/>
      <c r="F1018" s="2852"/>
      <c r="G1018" s="2852"/>
      <c r="H1018" s="2944"/>
      <c r="I1018" s="2852"/>
      <c r="J1018" s="2852"/>
      <c r="K1018" s="2852"/>
      <c r="L1018" s="2852"/>
      <c r="M1018" s="2852"/>
      <c r="N1018" s="2852"/>
      <c r="O1018" s="2852"/>
      <c r="P1018" s="2852"/>
      <c r="Q1018" s="2852"/>
      <c r="R1018" s="2852"/>
      <c r="S1018" s="2852"/>
    </row>
    <row r="1019" spans="1:19" ht="15.75" customHeight="1">
      <c r="A1019" s="2852"/>
      <c r="B1019" s="2852"/>
      <c r="C1019" s="2852"/>
      <c r="D1019" s="2852"/>
      <c r="E1019" s="2852"/>
      <c r="F1019" s="2852"/>
      <c r="G1019" s="2852"/>
      <c r="H1019" s="2944"/>
      <c r="I1019" s="2852"/>
      <c r="J1019" s="2852"/>
      <c r="K1019" s="2852"/>
      <c r="L1019" s="2852"/>
      <c r="M1019" s="2852"/>
      <c r="N1019" s="2852"/>
      <c r="O1019" s="2852"/>
      <c r="P1019" s="2852"/>
      <c r="Q1019" s="2852"/>
      <c r="R1019" s="2852"/>
      <c r="S1019" s="2852"/>
    </row>
    <row r="1020" spans="1:19" ht="15.75" customHeight="1">
      <c r="A1020" s="2852"/>
      <c r="B1020" s="2852"/>
      <c r="C1020" s="2852"/>
      <c r="D1020" s="2852"/>
      <c r="E1020" s="2852"/>
      <c r="F1020" s="2852"/>
      <c r="G1020" s="2852"/>
      <c r="H1020" s="2944"/>
      <c r="I1020" s="2852"/>
      <c r="J1020" s="2852"/>
      <c r="K1020" s="2852"/>
      <c r="L1020" s="2852"/>
      <c r="M1020" s="2852"/>
      <c r="N1020" s="2852"/>
      <c r="O1020" s="2852"/>
      <c r="P1020" s="2852"/>
      <c r="Q1020" s="2852"/>
      <c r="R1020" s="2852"/>
      <c r="S1020" s="2852"/>
    </row>
    <row r="1021" spans="1:19" ht="15.75" customHeight="1">
      <c r="A1021" s="2852"/>
      <c r="B1021" s="2852"/>
      <c r="C1021" s="2852"/>
      <c r="D1021" s="2852"/>
      <c r="E1021" s="2852"/>
      <c r="F1021" s="2852"/>
      <c r="G1021" s="2852"/>
      <c r="H1021" s="2944"/>
      <c r="I1021" s="2852"/>
      <c r="J1021" s="2852"/>
      <c r="K1021" s="2852"/>
      <c r="L1021" s="2852"/>
      <c r="M1021" s="2852"/>
      <c r="N1021" s="2852"/>
      <c r="O1021" s="2852"/>
      <c r="P1021" s="2852"/>
      <c r="Q1021" s="2852"/>
      <c r="R1021" s="2852"/>
      <c r="S1021" s="2852"/>
    </row>
    <row r="1022" spans="1:19" ht="15.75" customHeight="1">
      <c r="A1022" s="2852"/>
      <c r="B1022" s="2852"/>
      <c r="C1022" s="2852"/>
      <c r="D1022" s="2852"/>
      <c r="E1022" s="2852"/>
      <c r="F1022" s="2852"/>
      <c r="G1022" s="2852"/>
      <c r="H1022" s="2944"/>
      <c r="I1022" s="2852"/>
      <c r="J1022" s="2852"/>
      <c r="K1022" s="2852"/>
      <c r="L1022" s="2852"/>
      <c r="M1022" s="2852"/>
      <c r="N1022" s="2852"/>
      <c r="O1022" s="2852"/>
      <c r="P1022" s="2852"/>
      <c r="Q1022" s="2852"/>
      <c r="R1022" s="2852"/>
      <c r="S1022" s="2852"/>
    </row>
    <row r="1023" spans="1:19" ht="15.75" customHeight="1">
      <c r="A1023" s="2852"/>
      <c r="B1023" s="2852"/>
      <c r="C1023" s="2852"/>
      <c r="D1023" s="2852"/>
      <c r="E1023" s="2852"/>
      <c r="F1023" s="2852"/>
      <c r="G1023" s="2852"/>
      <c r="H1023" s="2944"/>
      <c r="I1023" s="2852"/>
      <c r="J1023" s="2852"/>
      <c r="K1023" s="2852"/>
      <c r="L1023" s="2852"/>
      <c r="M1023" s="2852"/>
      <c r="N1023" s="2852"/>
      <c r="O1023" s="2852"/>
      <c r="P1023" s="2852"/>
      <c r="Q1023" s="2852"/>
      <c r="R1023" s="2852"/>
      <c r="S1023" s="2852"/>
    </row>
    <row r="1024" spans="1:19" ht="15.75" customHeight="1">
      <c r="A1024" s="2852"/>
      <c r="B1024" s="2852"/>
      <c r="C1024" s="2852"/>
      <c r="D1024" s="2852"/>
      <c r="E1024" s="2852"/>
      <c r="F1024" s="2852"/>
      <c r="G1024" s="2852"/>
      <c r="H1024" s="2944"/>
      <c r="I1024" s="2852"/>
      <c r="J1024" s="2852"/>
      <c r="K1024" s="2852"/>
      <c r="L1024" s="2852"/>
      <c r="M1024" s="2852"/>
      <c r="N1024" s="2852"/>
      <c r="O1024" s="2852"/>
      <c r="P1024" s="2852"/>
      <c r="Q1024" s="2852"/>
      <c r="R1024" s="2852"/>
      <c r="S1024" s="2852"/>
    </row>
    <row r="1025" spans="1:19" ht="15.75" customHeight="1">
      <c r="A1025" s="2852"/>
      <c r="B1025" s="2852"/>
      <c r="C1025" s="2852"/>
      <c r="D1025" s="2852"/>
      <c r="E1025" s="2852"/>
      <c r="F1025" s="2852"/>
      <c r="G1025" s="2852"/>
      <c r="H1025" s="2944"/>
      <c r="I1025" s="2852"/>
      <c r="J1025" s="2852"/>
      <c r="K1025" s="2852"/>
      <c r="L1025" s="2852"/>
      <c r="M1025" s="2852"/>
      <c r="N1025" s="2852"/>
      <c r="O1025" s="2852"/>
      <c r="P1025" s="2852"/>
      <c r="Q1025" s="2852"/>
      <c r="R1025" s="2852"/>
      <c r="S1025" s="2852"/>
    </row>
    <row r="1026" spans="1:19" ht="15.75" customHeight="1">
      <c r="A1026" s="2852"/>
      <c r="B1026" s="2852"/>
      <c r="C1026" s="2852"/>
      <c r="D1026" s="2852"/>
      <c r="E1026" s="2852"/>
      <c r="F1026" s="2852"/>
      <c r="G1026" s="2852"/>
      <c r="H1026" s="2944"/>
      <c r="I1026" s="2852"/>
      <c r="J1026" s="2852"/>
      <c r="K1026" s="2852"/>
      <c r="L1026" s="2852"/>
      <c r="M1026" s="2852"/>
      <c r="N1026" s="2852"/>
      <c r="O1026" s="2852"/>
      <c r="P1026" s="2852"/>
      <c r="Q1026" s="2852"/>
      <c r="R1026" s="2852"/>
      <c r="S1026" s="2852"/>
    </row>
  </sheetData>
  <mergeCells count="16">
    <mergeCell ref="B90:B91"/>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pageMargins left="0.7" right="0.43" top="0.52" bottom="0.37" header="0" footer="0"/>
  <pageSetup paperSize="9" scale="56"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51" activePane="bottomRight" state="frozen"/>
      <selection sqref="A1:N1"/>
      <selection pane="topRight" sqref="A1:N1"/>
      <selection pane="bottomLeft" sqref="A1:N1"/>
      <selection pane="bottomRight" activeCell="A58" sqref="A58:XFD58"/>
    </sheetView>
  </sheetViews>
  <sheetFormatPr defaultRowHeight="15.6"/>
  <cols>
    <col min="1" max="1" width="11.6640625" style="419" bestFit="1" customWidth="1"/>
    <col min="2" max="2" width="15.33203125" style="419" bestFit="1" customWidth="1"/>
    <col min="3" max="3" width="12.33203125" style="103" customWidth="1"/>
    <col min="4" max="11" width="13.5546875" style="103" customWidth="1"/>
    <col min="12" max="12" width="8.88671875" style="103"/>
    <col min="13" max="13" width="13.6640625" style="103" bestFit="1" customWidth="1"/>
    <col min="14" max="14" width="9.88671875" style="103" bestFit="1" customWidth="1"/>
    <col min="15" max="243" width="8.88671875" style="103"/>
    <col min="244" max="244" width="11.6640625" style="103" bestFit="1" customWidth="1"/>
    <col min="245" max="245" width="15.33203125" style="103" bestFit="1" customWidth="1"/>
    <col min="246" max="254" width="13.5546875" style="103" customWidth="1"/>
    <col min="255" max="255" width="8.88671875" style="103"/>
    <col min="256" max="257" width="10.109375" style="103" bestFit="1" customWidth="1"/>
    <col min="258" max="258" width="14.6640625" style="103" bestFit="1" customWidth="1"/>
    <col min="259" max="259" width="13.44140625" style="103" bestFit="1" customWidth="1"/>
    <col min="260" max="260" width="14.6640625" style="103" bestFit="1" customWidth="1"/>
    <col min="261" max="261" width="12.109375" style="103" bestFit="1" customWidth="1"/>
    <col min="262" max="499" width="8.88671875" style="103"/>
    <col min="500" max="500" width="11.6640625" style="103" bestFit="1" customWidth="1"/>
    <col min="501" max="501" width="15.33203125" style="103" bestFit="1" customWidth="1"/>
    <col min="502" max="510" width="13.5546875" style="103" customWidth="1"/>
    <col min="511" max="511" width="8.88671875" style="103"/>
    <col min="512" max="513" width="10.109375" style="103" bestFit="1" customWidth="1"/>
    <col min="514" max="514" width="14.6640625" style="103" bestFit="1" customWidth="1"/>
    <col min="515" max="515" width="13.44140625" style="103" bestFit="1" customWidth="1"/>
    <col min="516" max="516" width="14.6640625" style="103" bestFit="1" customWidth="1"/>
    <col min="517" max="517" width="12.109375" style="103" bestFit="1" customWidth="1"/>
    <col min="518" max="755" width="8.88671875" style="103"/>
    <col min="756" max="756" width="11.6640625" style="103" bestFit="1" customWidth="1"/>
    <col min="757" max="757" width="15.33203125" style="103" bestFit="1" customWidth="1"/>
    <col min="758" max="766" width="13.5546875" style="103" customWidth="1"/>
    <col min="767" max="767" width="8.88671875" style="103"/>
    <col min="768" max="769" width="10.109375" style="103" bestFit="1" customWidth="1"/>
    <col min="770" max="770" width="14.6640625" style="103" bestFit="1" customWidth="1"/>
    <col min="771" max="771" width="13.44140625" style="103" bestFit="1" customWidth="1"/>
    <col min="772" max="772" width="14.6640625" style="103" bestFit="1" customWidth="1"/>
    <col min="773" max="773" width="12.109375" style="103" bestFit="1" customWidth="1"/>
    <col min="774" max="1011" width="8.88671875" style="103"/>
    <col min="1012" max="1012" width="11.6640625" style="103" bestFit="1" customWidth="1"/>
    <col min="1013" max="1013" width="15.33203125" style="103" bestFit="1" customWidth="1"/>
    <col min="1014" max="1022" width="13.5546875" style="103" customWidth="1"/>
    <col min="1023" max="1023" width="8.88671875" style="103"/>
    <col min="1024" max="1025" width="10.109375" style="103" bestFit="1" customWidth="1"/>
    <col min="1026" max="1026" width="14.6640625" style="103" bestFit="1" customWidth="1"/>
    <col min="1027" max="1027" width="13.44140625" style="103" bestFit="1" customWidth="1"/>
    <col min="1028" max="1028" width="14.6640625" style="103" bestFit="1" customWidth="1"/>
    <col min="1029" max="1029" width="12.109375" style="103" bestFit="1" customWidth="1"/>
    <col min="1030" max="1267" width="8.88671875" style="103"/>
    <col min="1268" max="1268" width="11.6640625" style="103" bestFit="1" customWidth="1"/>
    <col min="1269" max="1269" width="15.33203125" style="103" bestFit="1" customWidth="1"/>
    <col min="1270" max="1278" width="13.5546875" style="103" customWidth="1"/>
    <col min="1279" max="1279" width="8.88671875" style="103"/>
    <col min="1280" max="1281" width="10.109375" style="103" bestFit="1" customWidth="1"/>
    <col min="1282" max="1282" width="14.6640625" style="103" bestFit="1" customWidth="1"/>
    <col min="1283" max="1283" width="13.44140625" style="103" bestFit="1" customWidth="1"/>
    <col min="1284" max="1284" width="14.6640625" style="103" bestFit="1" customWidth="1"/>
    <col min="1285" max="1285" width="12.109375" style="103" bestFit="1" customWidth="1"/>
    <col min="1286" max="1523" width="8.88671875" style="103"/>
    <col min="1524" max="1524" width="11.6640625" style="103" bestFit="1" customWidth="1"/>
    <col min="1525" max="1525" width="15.33203125" style="103" bestFit="1" customWidth="1"/>
    <col min="1526" max="1534" width="13.5546875" style="103" customWidth="1"/>
    <col min="1535" max="1535" width="8.88671875" style="103"/>
    <col min="1536" max="1537" width="10.109375" style="103" bestFit="1" customWidth="1"/>
    <col min="1538" max="1538" width="14.6640625" style="103" bestFit="1" customWidth="1"/>
    <col min="1539" max="1539" width="13.44140625" style="103" bestFit="1" customWidth="1"/>
    <col min="1540" max="1540" width="14.6640625" style="103" bestFit="1" customWidth="1"/>
    <col min="1541" max="1541" width="12.109375" style="103" bestFit="1" customWidth="1"/>
    <col min="1542" max="1779" width="8.88671875" style="103"/>
    <col min="1780" max="1780" width="11.6640625" style="103" bestFit="1" customWidth="1"/>
    <col min="1781" max="1781" width="15.33203125" style="103" bestFit="1" customWidth="1"/>
    <col min="1782" max="1790" width="13.5546875" style="103" customWidth="1"/>
    <col min="1791" max="1791" width="8.88671875" style="103"/>
    <col min="1792" max="1793" width="10.109375" style="103" bestFit="1" customWidth="1"/>
    <col min="1794" max="1794" width="14.6640625" style="103" bestFit="1" customWidth="1"/>
    <col min="1795" max="1795" width="13.44140625" style="103" bestFit="1" customWidth="1"/>
    <col min="1796" max="1796" width="14.6640625" style="103" bestFit="1" customWidth="1"/>
    <col min="1797" max="1797" width="12.109375" style="103" bestFit="1" customWidth="1"/>
    <col min="1798" max="2035" width="8.88671875" style="103"/>
    <col min="2036" max="2036" width="11.6640625" style="103" bestFit="1" customWidth="1"/>
    <col min="2037" max="2037" width="15.33203125" style="103" bestFit="1" customWidth="1"/>
    <col min="2038" max="2046" width="13.5546875" style="103" customWidth="1"/>
    <col min="2047" max="2047" width="8.88671875" style="103"/>
    <col min="2048" max="2049" width="10.109375" style="103" bestFit="1" customWidth="1"/>
    <col min="2050" max="2050" width="14.6640625" style="103" bestFit="1" customWidth="1"/>
    <col min="2051" max="2051" width="13.44140625" style="103" bestFit="1" customWidth="1"/>
    <col min="2052" max="2052" width="14.6640625" style="103" bestFit="1" customWidth="1"/>
    <col min="2053" max="2053" width="12.109375" style="103" bestFit="1" customWidth="1"/>
    <col min="2054" max="2291" width="8.88671875" style="103"/>
    <col min="2292" max="2292" width="11.6640625" style="103" bestFit="1" customWidth="1"/>
    <col min="2293" max="2293" width="15.33203125" style="103" bestFit="1" customWidth="1"/>
    <col min="2294" max="2302" width="13.5546875" style="103" customWidth="1"/>
    <col min="2303" max="2303" width="8.88671875" style="103"/>
    <col min="2304" max="2305" width="10.109375" style="103" bestFit="1" customWidth="1"/>
    <col min="2306" max="2306" width="14.6640625" style="103" bestFit="1" customWidth="1"/>
    <col min="2307" max="2307" width="13.44140625" style="103" bestFit="1" customWidth="1"/>
    <col min="2308" max="2308" width="14.6640625" style="103" bestFit="1" customWidth="1"/>
    <col min="2309" max="2309" width="12.109375" style="103" bestFit="1" customWidth="1"/>
    <col min="2310" max="2547" width="8.88671875" style="103"/>
    <col min="2548" max="2548" width="11.6640625" style="103" bestFit="1" customWidth="1"/>
    <col min="2549" max="2549" width="15.33203125" style="103" bestFit="1" customWidth="1"/>
    <col min="2550" max="2558" width="13.5546875" style="103" customWidth="1"/>
    <col min="2559" max="2559" width="8.88671875" style="103"/>
    <col min="2560" max="2561" width="10.109375" style="103" bestFit="1" customWidth="1"/>
    <col min="2562" max="2562" width="14.6640625" style="103" bestFit="1" customWidth="1"/>
    <col min="2563" max="2563" width="13.44140625" style="103" bestFit="1" customWidth="1"/>
    <col min="2564" max="2564" width="14.6640625" style="103" bestFit="1" customWidth="1"/>
    <col min="2565" max="2565" width="12.109375" style="103" bestFit="1" customWidth="1"/>
    <col min="2566" max="2803" width="8.88671875" style="103"/>
    <col min="2804" max="2804" width="11.6640625" style="103" bestFit="1" customWidth="1"/>
    <col min="2805" max="2805" width="15.33203125" style="103" bestFit="1" customWidth="1"/>
    <col min="2806" max="2814" width="13.5546875" style="103" customWidth="1"/>
    <col min="2815" max="2815" width="8.88671875" style="103"/>
    <col min="2816" max="2817" width="10.109375" style="103" bestFit="1" customWidth="1"/>
    <col min="2818" max="2818" width="14.6640625" style="103" bestFit="1" customWidth="1"/>
    <col min="2819" max="2819" width="13.44140625" style="103" bestFit="1" customWidth="1"/>
    <col min="2820" max="2820" width="14.6640625" style="103" bestFit="1" customWidth="1"/>
    <col min="2821" max="2821" width="12.109375" style="103" bestFit="1" customWidth="1"/>
    <col min="2822" max="3059" width="8.88671875" style="103"/>
    <col min="3060" max="3060" width="11.6640625" style="103" bestFit="1" customWidth="1"/>
    <col min="3061" max="3061" width="15.33203125" style="103" bestFit="1" customWidth="1"/>
    <col min="3062" max="3070" width="13.5546875" style="103" customWidth="1"/>
    <col min="3071" max="3071" width="8.88671875" style="103"/>
    <col min="3072" max="3073" width="10.109375" style="103" bestFit="1" customWidth="1"/>
    <col min="3074" max="3074" width="14.6640625" style="103" bestFit="1" customWidth="1"/>
    <col min="3075" max="3075" width="13.44140625" style="103" bestFit="1" customWidth="1"/>
    <col min="3076" max="3076" width="14.6640625" style="103" bestFit="1" customWidth="1"/>
    <col min="3077" max="3077" width="12.109375" style="103" bestFit="1" customWidth="1"/>
    <col min="3078" max="3315" width="8.88671875" style="103"/>
    <col min="3316" max="3316" width="11.6640625" style="103" bestFit="1" customWidth="1"/>
    <col min="3317" max="3317" width="15.33203125" style="103" bestFit="1" customWidth="1"/>
    <col min="3318" max="3326" width="13.5546875" style="103" customWidth="1"/>
    <col min="3327" max="3327" width="8.88671875" style="103"/>
    <col min="3328" max="3329" width="10.109375" style="103" bestFit="1" customWidth="1"/>
    <col min="3330" max="3330" width="14.6640625" style="103" bestFit="1" customWidth="1"/>
    <col min="3331" max="3331" width="13.44140625" style="103" bestFit="1" customWidth="1"/>
    <col min="3332" max="3332" width="14.6640625" style="103" bestFit="1" customWidth="1"/>
    <col min="3333" max="3333" width="12.109375" style="103" bestFit="1" customWidth="1"/>
    <col min="3334" max="3571" width="8.88671875" style="103"/>
    <col min="3572" max="3572" width="11.6640625" style="103" bestFit="1" customWidth="1"/>
    <col min="3573" max="3573" width="15.33203125" style="103" bestFit="1" customWidth="1"/>
    <col min="3574" max="3582" width="13.5546875" style="103" customWidth="1"/>
    <col min="3583" max="3583" width="8.88671875" style="103"/>
    <col min="3584" max="3585" width="10.109375" style="103" bestFit="1" customWidth="1"/>
    <col min="3586" max="3586" width="14.6640625" style="103" bestFit="1" customWidth="1"/>
    <col min="3587" max="3587" width="13.44140625" style="103" bestFit="1" customWidth="1"/>
    <col min="3588" max="3588" width="14.6640625" style="103" bestFit="1" customWidth="1"/>
    <col min="3589" max="3589" width="12.109375" style="103" bestFit="1" customWidth="1"/>
    <col min="3590" max="3827" width="8.88671875" style="103"/>
    <col min="3828" max="3828" width="11.6640625" style="103" bestFit="1" customWidth="1"/>
    <col min="3829" max="3829" width="15.33203125" style="103" bestFit="1" customWidth="1"/>
    <col min="3830" max="3838" width="13.5546875" style="103" customWidth="1"/>
    <col min="3839" max="3839" width="8.88671875" style="103"/>
    <col min="3840" max="3841" width="10.109375" style="103" bestFit="1" customWidth="1"/>
    <col min="3842" max="3842" width="14.6640625" style="103" bestFit="1" customWidth="1"/>
    <col min="3843" max="3843" width="13.44140625" style="103" bestFit="1" customWidth="1"/>
    <col min="3844" max="3844" width="14.6640625" style="103" bestFit="1" customWidth="1"/>
    <col min="3845" max="3845" width="12.109375" style="103" bestFit="1" customWidth="1"/>
    <col min="3846" max="4083" width="8.88671875" style="103"/>
    <col min="4084" max="4084" width="11.6640625" style="103" bestFit="1" customWidth="1"/>
    <col min="4085" max="4085" width="15.33203125" style="103" bestFit="1" customWidth="1"/>
    <col min="4086" max="4094" width="13.5546875" style="103" customWidth="1"/>
    <col min="4095" max="4095" width="8.88671875" style="103"/>
    <col min="4096" max="4097" width="10.109375" style="103" bestFit="1" customWidth="1"/>
    <col min="4098" max="4098" width="14.6640625" style="103" bestFit="1" customWidth="1"/>
    <col min="4099" max="4099" width="13.44140625" style="103" bestFit="1" customWidth="1"/>
    <col min="4100" max="4100" width="14.6640625" style="103" bestFit="1" customWidth="1"/>
    <col min="4101" max="4101" width="12.109375" style="103" bestFit="1" customWidth="1"/>
    <col min="4102" max="4339" width="8.88671875" style="103"/>
    <col min="4340" max="4340" width="11.6640625" style="103" bestFit="1" customWidth="1"/>
    <col min="4341" max="4341" width="15.33203125" style="103" bestFit="1" customWidth="1"/>
    <col min="4342" max="4350" width="13.5546875" style="103" customWidth="1"/>
    <col min="4351" max="4351" width="8.88671875" style="103"/>
    <col min="4352" max="4353" width="10.109375" style="103" bestFit="1" customWidth="1"/>
    <col min="4354" max="4354" width="14.6640625" style="103" bestFit="1" customWidth="1"/>
    <col min="4355" max="4355" width="13.44140625" style="103" bestFit="1" customWidth="1"/>
    <col min="4356" max="4356" width="14.6640625" style="103" bestFit="1" customWidth="1"/>
    <col min="4357" max="4357" width="12.109375" style="103" bestFit="1" customWidth="1"/>
    <col min="4358" max="4595" width="8.88671875" style="103"/>
    <col min="4596" max="4596" width="11.6640625" style="103" bestFit="1" customWidth="1"/>
    <col min="4597" max="4597" width="15.33203125" style="103" bestFit="1" customWidth="1"/>
    <col min="4598" max="4606" width="13.5546875" style="103" customWidth="1"/>
    <col min="4607" max="4607" width="8.88671875" style="103"/>
    <col min="4608" max="4609" width="10.109375" style="103" bestFit="1" customWidth="1"/>
    <col min="4610" max="4610" width="14.6640625" style="103" bestFit="1" customWidth="1"/>
    <col min="4611" max="4611" width="13.44140625" style="103" bestFit="1" customWidth="1"/>
    <col min="4612" max="4612" width="14.6640625" style="103" bestFit="1" customWidth="1"/>
    <col min="4613" max="4613" width="12.109375" style="103" bestFit="1" customWidth="1"/>
    <col min="4614" max="4851" width="8.88671875" style="103"/>
    <col min="4852" max="4852" width="11.6640625" style="103" bestFit="1" customWidth="1"/>
    <col min="4853" max="4853" width="15.33203125" style="103" bestFit="1" customWidth="1"/>
    <col min="4854" max="4862" width="13.5546875" style="103" customWidth="1"/>
    <col min="4863" max="4863" width="8.88671875" style="103"/>
    <col min="4864" max="4865" width="10.109375" style="103" bestFit="1" customWidth="1"/>
    <col min="4866" max="4866" width="14.6640625" style="103" bestFit="1" customWidth="1"/>
    <col min="4867" max="4867" width="13.44140625" style="103" bestFit="1" customWidth="1"/>
    <col min="4868" max="4868" width="14.6640625" style="103" bestFit="1" customWidth="1"/>
    <col min="4869" max="4869" width="12.109375" style="103" bestFit="1" customWidth="1"/>
    <col min="4870" max="5107" width="8.88671875" style="103"/>
    <col min="5108" max="5108" width="11.6640625" style="103" bestFit="1" customWidth="1"/>
    <col min="5109" max="5109" width="15.33203125" style="103" bestFit="1" customWidth="1"/>
    <col min="5110" max="5118" width="13.5546875" style="103" customWidth="1"/>
    <col min="5119" max="5119" width="8.88671875" style="103"/>
    <col min="5120" max="5121" width="10.109375" style="103" bestFit="1" customWidth="1"/>
    <col min="5122" max="5122" width="14.6640625" style="103" bestFit="1" customWidth="1"/>
    <col min="5123" max="5123" width="13.44140625" style="103" bestFit="1" customWidth="1"/>
    <col min="5124" max="5124" width="14.6640625" style="103" bestFit="1" customWidth="1"/>
    <col min="5125" max="5125" width="12.109375" style="103" bestFit="1" customWidth="1"/>
    <col min="5126" max="5363" width="8.88671875" style="103"/>
    <col min="5364" max="5364" width="11.6640625" style="103" bestFit="1" customWidth="1"/>
    <col min="5365" max="5365" width="15.33203125" style="103" bestFit="1" customWidth="1"/>
    <col min="5366" max="5374" width="13.5546875" style="103" customWidth="1"/>
    <col min="5375" max="5375" width="8.88671875" style="103"/>
    <col min="5376" max="5377" width="10.109375" style="103" bestFit="1" customWidth="1"/>
    <col min="5378" max="5378" width="14.6640625" style="103" bestFit="1" customWidth="1"/>
    <col min="5379" max="5379" width="13.44140625" style="103" bestFit="1" customWidth="1"/>
    <col min="5380" max="5380" width="14.6640625" style="103" bestFit="1" customWidth="1"/>
    <col min="5381" max="5381" width="12.109375" style="103" bestFit="1" customWidth="1"/>
    <col min="5382" max="5619" width="8.88671875" style="103"/>
    <col min="5620" max="5620" width="11.6640625" style="103" bestFit="1" customWidth="1"/>
    <col min="5621" max="5621" width="15.33203125" style="103" bestFit="1" customWidth="1"/>
    <col min="5622" max="5630" width="13.5546875" style="103" customWidth="1"/>
    <col min="5631" max="5631" width="8.88671875" style="103"/>
    <col min="5632" max="5633" width="10.109375" style="103" bestFit="1" customWidth="1"/>
    <col min="5634" max="5634" width="14.6640625" style="103" bestFit="1" customWidth="1"/>
    <col min="5635" max="5635" width="13.44140625" style="103" bestFit="1" customWidth="1"/>
    <col min="5636" max="5636" width="14.6640625" style="103" bestFit="1" customWidth="1"/>
    <col min="5637" max="5637" width="12.109375" style="103" bestFit="1" customWidth="1"/>
    <col min="5638" max="5875" width="8.88671875" style="103"/>
    <col min="5876" max="5876" width="11.6640625" style="103" bestFit="1" customWidth="1"/>
    <col min="5877" max="5877" width="15.33203125" style="103" bestFit="1" customWidth="1"/>
    <col min="5878" max="5886" width="13.5546875" style="103" customWidth="1"/>
    <col min="5887" max="5887" width="8.88671875" style="103"/>
    <col min="5888" max="5889" width="10.109375" style="103" bestFit="1" customWidth="1"/>
    <col min="5890" max="5890" width="14.6640625" style="103" bestFit="1" customWidth="1"/>
    <col min="5891" max="5891" width="13.44140625" style="103" bestFit="1" customWidth="1"/>
    <col min="5892" max="5892" width="14.6640625" style="103" bestFit="1" customWidth="1"/>
    <col min="5893" max="5893" width="12.109375" style="103" bestFit="1" customWidth="1"/>
    <col min="5894" max="6131" width="8.88671875" style="103"/>
    <col min="6132" max="6132" width="11.6640625" style="103" bestFit="1" customWidth="1"/>
    <col min="6133" max="6133" width="15.33203125" style="103" bestFit="1" customWidth="1"/>
    <col min="6134" max="6142" width="13.5546875" style="103" customWidth="1"/>
    <col min="6143" max="6143" width="8.88671875" style="103"/>
    <col min="6144" max="6145" width="10.109375" style="103" bestFit="1" customWidth="1"/>
    <col min="6146" max="6146" width="14.6640625" style="103" bestFit="1" customWidth="1"/>
    <col min="6147" max="6147" width="13.44140625" style="103" bestFit="1" customWidth="1"/>
    <col min="6148" max="6148" width="14.6640625" style="103" bestFit="1" customWidth="1"/>
    <col min="6149" max="6149" width="12.109375" style="103" bestFit="1" customWidth="1"/>
    <col min="6150" max="6387" width="8.88671875" style="103"/>
    <col min="6388" max="6388" width="11.6640625" style="103" bestFit="1" customWidth="1"/>
    <col min="6389" max="6389" width="15.33203125" style="103" bestFit="1" customWidth="1"/>
    <col min="6390" max="6398" width="13.5546875" style="103" customWidth="1"/>
    <col min="6399" max="6399" width="8.88671875" style="103"/>
    <col min="6400" max="6401" width="10.109375" style="103" bestFit="1" customWidth="1"/>
    <col min="6402" max="6402" width="14.6640625" style="103" bestFit="1" customWidth="1"/>
    <col min="6403" max="6403" width="13.44140625" style="103" bestFit="1" customWidth="1"/>
    <col min="6404" max="6404" width="14.6640625" style="103" bestFit="1" customWidth="1"/>
    <col min="6405" max="6405" width="12.109375" style="103" bestFit="1" customWidth="1"/>
    <col min="6406" max="6643" width="8.88671875" style="103"/>
    <col min="6644" max="6644" width="11.6640625" style="103" bestFit="1" customWidth="1"/>
    <col min="6645" max="6645" width="15.33203125" style="103" bestFit="1" customWidth="1"/>
    <col min="6646" max="6654" width="13.5546875" style="103" customWidth="1"/>
    <col min="6655" max="6655" width="8.88671875" style="103"/>
    <col min="6656" max="6657" width="10.109375" style="103" bestFit="1" customWidth="1"/>
    <col min="6658" max="6658" width="14.6640625" style="103" bestFit="1" customWidth="1"/>
    <col min="6659" max="6659" width="13.44140625" style="103" bestFit="1" customWidth="1"/>
    <col min="6660" max="6660" width="14.6640625" style="103" bestFit="1" customWidth="1"/>
    <col min="6661" max="6661" width="12.109375" style="103" bestFit="1" customWidth="1"/>
    <col min="6662" max="6899" width="8.88671875" style="103"/>
    <col min="6900" max="6900" width="11.6640625" style="103" bestFit="1" customWidth="1"/>
    <col min="6901" max="6901" width="15.33203125" style="103" bestFit="1" customWidth="1"/>
    <col min="6902" max="6910" width="13.5546875" style="103" customWidth="1"/>
    <col min="6911" max="6911" width="8.88671875" style="103"/>
    <col min="6912" max="6913" width="10.109375" style="103" bestFit="1" customWidth="1"/>
    <col min="6914" max="6914" width="14.6640625" style="103" bestFit="1" customWidth="1"/>
    <col min="6915" max="6915" width="13.44140625" style="103" bestFit="1" customWidth="1"/>
    <col min="6916" max="6916" width="14.6640625" style="103" bestFit="1" customWidth="1"/>
    <col min="6917" max="6917" width="12.109375" style="103" bestFit="1" customWidth="1"/>
    <col min="6918" max="7155" width="8.88671875" style="103"/>
    <col min="7156" max="7156" width="11.6640625" style="103" bestFit="1" customWidth="1"/>
    <col min="7157" max="7157" width="15.33203125" style="103" bestFit="1" customWidth="1"/>
    <col min="7158" max="7166" width="13.5546875" style="103" customWidth="1"/>
    <col min="7167" max="7167" width="8.88671875" style="103"/>
    <col min="7168" max="7169" width="10.109375" style="103" bestFit="1" customWidth="1"/>
    <col min="7170" max="7170" width="14.6640625" style="103" bestFit="1" customWidth="1"/>
    <col min="7171" max="7171" width="13.44140625" style="103" bestFit="1" customWidth="1"/>
    <col min="7172" max="7172" width="14.6640625" style="103" bestFit="1" customWidth="1"/>
    <col min="7173" max="7173" width="12.109375" style="103" bestFit="1" customWidth="1"/>
    <col min="7174" max="7411" width="8.88671875" style="103"/>
    <col min="7412" max="7412" width="11.6640625" style="103" bestFit="1" customWidth="1"/>
    <col min="7413" max="7413" width="15.33203125" style="103" bestFit="1" customWidth="1"/>
    <col min="7414" max="7422" width="13.5546875" style="103" customWidth="1"/>
    <col min="7423" max="7423" width="8.88671875" style="103"/>
    <col min="7424" max="7425" width="10.109375" style="103" bestFit="1" customWidth="1"/>
    <col min="7426" max="7426" width="14.6640625" style="103" bestFit="1" customWidth="1"/>
    <col min="7427" max="7427" width="13.44140625" style="103" bestFit="1" customWidth="1"/>
    <col min="7428" max="7428" width="14.6640625" style="103" bestFit="1" customWidth="1"/>
    <col min="7429" max="7429" width="12.109375" style="103" bestFit="1" customWidth="1"/>
    <col min="7430" max="7667" width="8.88671875" style="103"/>
    <col min="7668" max="7668" width="11.6640625" style="103" bestFit="1" customWidth="1"/>
    <col min="7669" max="7669" width="15.33203125" style="103" bestFit="1" customWidth="1"/>
    <col min="7670" max="7678" width="13.5546875" style="103" customWidth="1"/>
    <col min="7679" max="7679" width="8.88671875" style="103"/>
    <col min="7680" max="7681" width="10.109375" style="103" bestFit="1" customWidth="1"/>
    <col min="7682" max="7682" width="14.6640625" style="103" bestFit="1" customWidth="1"/>
    <col min="7683" max="7683" width="13.44140625" style="103" bestFit="1" customWidth="1"/>
    <col min="7684" max="7684" width="14.6640625" style="103" bestFit="1" customWidth="1"/>
    <col min="7685" max="7685" width="12.109375" style="103" bestFit="1" customWidth="1"/>
    <col min="7686" max="7923" width="8.88671875" style="103"/>
    <col min="7924" max="7924" width="11.6640625" style="103" bestFit="1" customWidth="1"/>
    <col min="7925" max="7925" width="15.33203125" style="103" bestFit="1" customWidth="1"/>
    <col min="7926" max="7934" width="13.5546875" style="103" customWidth="1"/>
    <col min="7935" max="7935" width="8.88671875" style="103"/>
    <col min="7936" max="7937" width="10.109375" style="103" bestFit="1" customWidth="1"/>
    <col min="7938" max="7938" width="14.6640625" style="103" bestFit="1" customWidth="1"/>
    <col min="7939" max="7939" width="13.44140625" style="103" bestFit="1" customWidth="1"/>
    <col min="7940" max="7940" width="14.6640625" style="103" bestFit="1" customWidth="1"/>
    <col min="7941" max="7941" width="12.109375" style="103" bestFit="1" customWidth="1"/>
    <col min="7942" max="8179" width="8.88671875" style="103"/>
    <col min="8180" max="8180" width="11.6640625" style="103" bestFit="1" customWidth="1"/>
    <col min="8181" max="8181" width="15.33203125" style="103" bestFit="1" customWidth="1"/>
    <col min="8182" max="8190" width="13.5546875" style="103" customWidth="1"/>
    <col min="8191" max="8191" width="8.88671875" style="103"/>
    <col min="8192" max="8193" width="10.109375" style="103" bestFit="1" customWidth="1"/>
    <col min="8194" max="8194" width="14.6640625" style="103" bestFit="1" customWidth="1"/>
    <col min="8195" max="8195" width="13.44140625" style="103" bestFit="1" customWidth="1"/>
    <col min="8196" max="8196" width="14.6640625" style="103" bestFit="1" customWidth="1"/>
    <col min="8197" max="8197" width="12.109375" style="103" bestFit="1" customWidth="1"/>
    <col min="8198" max="8435" width="8.88671875" style="103"/>
    <col min="8436" max="8436" width="11.6640625" style="103" bestFit="1" customWidth="1"/>
    <col min="8437" max="8437" width="15.33203125" style="103" bestFit="1" customWidth="1"/>
    <col min="8438" max="8446" width="13.5546875" style="103" customWidth="1"/>
    <col min="8447" max="8447" width="8.88671875" style="103"/>
    <col min="8448" max="8449" width="10.109375" style="103" bestFit="1" customWidth="1"/>
    <col min="8450" max="8450" width="14.6640625" style="103" bestFit="1" customWidth="1"/>
    <col min="8451" max="8451" width="13.44140625" style="103" bestFit="1" customWidth="1"/>
    <col min="8452" max="8452" width="14.6640625" style="103" bestFit="1" customWidth="1"/>
    <col min="8453" max="8453" width="12.109375" style="103" bestFit="1" customWidth="1"/>
    <col min="8454" max="8691" width="8.88671875" style="103"/>
    <col min="8692" max="8692" width="11.6640625" style="103" bestFit="1" customWidth="1"/>
    <col min="8693" max="8693" width="15.33203125" style="103" bestFit="1" customWidth="1"/>
    <col min="8694" max="8702" width="13.5546875" style="103" customWidth="1"/>
    <col min="8703" max="8703" width="8.88671875" style="103"/>
    <col min="8704" max="8705" width="10.109375" style="103" bestFit="1" customWidth="1"/>
    <col min="8706" max="8706" width="14.6640625" style="103" bestFit="1" customWidth="1"/>
    <col min="8707" max="8707" width="13.44140625" style="103" bestFit="1" customWidth="1"/>
    <col min="8708" max="8708" width="14.6640625" style="103" bestFit="1" customWidth="1"/>
    <col min="8709" max="8709" width="12.109375" style="103" bestFit="1" customWidth="1"/>
    <col min="8710" max="8947" width="8.88671875" style="103"/>
    <col min="8948" max="8948" width="11.6640625" style="103" bestFit="1" customWidth="1"/>
    <col min="8949" max="8949" width="15.33203125" style="103" bestFit="1" customWidth="1"/>
    <col min="8950" max="8958" width="13.5546875" style="103" customWidth="1"/>
    <col min="8959" max="8959" width="8.88671875" style="103"/>
    <col min="8960" max="8961" width="10.109375" style="103" bestFit="1" customWidth="1"/>
    <col min="8962" max="8962" width="14.6640625" style="103" bestFit="1" customWidth="1"/>
    <col min="8963" max="8963" width="13.44140625" style="103" bestFit="1" customWidth="1"/>
    <col min="8964" max="8964" width="14.6640625" style="103" bestFit="1" customWidth="1"/>
    <col min="8965" max="8965" width="12.109375" style="103" bestFit="1" customWidth="1"/>
    <col min="8966" max="9203" width="8.88671875" style="103"/>
    <col min="9204" max="9204" width="11.6640625" style="103" bestFit="1" customWidth="1"/>
    <col min="9205" max="9205" width="15.33203125" style="103" bestFit="1" customWidth="1"/>
    <col min="9206" max="9214" width="13.5546875" style="103" customWidth="1"/>
    <col min="9215" max="9215" width="8.88671875" style="103"/>
    <col min="9216" max="9217" width="10.109375" style="103" bestFit="1" customWidth="1"/>
    <col min="9218" max="9218" width="14.6640625" style="103" bestFit="1" customWidth="1"/>
    <col min="9219" max="9219" width="13.44140625" style="103" bestFit="1" customWidth="1"/>
    <col min="9220" max="9220" width="14.6640625" style="103" bestFit="1" customWidth="1"/>
    <col min="9221" max="9221" width="12.109375" style="103" bestFit="1" customWidth="1"/>
    <col min="9222" max="9459" width="8.88671875" style="103"/>
    <col min="9460" max="9460" width="11.6640625" style="103" bestFit="1" customWidth="1"/>
    <col min="9461" max="9461" width="15.33203125" style="103" bestFit="1" customWidth="1"/>
    <col min="9462" max="9470" width="13.5546875" style="103" customWidth="1"/>
    <col min="9471" max="9471" width="8.88671875" style="103"/>
    <col min="9472" max="9473" width="10.109375" style="103" bestFit="1" customWidth="1"/>
    <col min="9474" max="9474" width="14.6640625" style="103" bestFit="1" customWidth="1"/>
    <col min="9475" max="9475" width="13.44140625" style="103" bestFit="1" customWidth="1"/>
    <col min="9476" max="9476" width="14.6640625" style="103" bestFit="1" customWidth="1"/>
    <col min="9477" max="9477" width="12.109375" style="103" bestFit="1" customWidth="1"/>
    <col min="9478" max="9715" width="8.88671875" style="103"/>
    <col min="9716" max="9716" width="11.6640625" style="103" bestFit="1" customWidth="1"/>
    <col min="9717" max="9717" width="15.33203125" style="103" bestFit="1" customWidth="1"/>
    <col min="9718" max="9726" width="13.5546875" style="103" customWidth="1"/>
    <col min="9727" max="9727" width="8.88671875" style="103"/>
    <col min="9728" max="9729" width="10.109375" style="103" bestFit="1" customWidth="1"/>
    <col min="9730" max="9730" width="14.6640625" style="103" bestFit="1" customWidth="1"/>
    <col min="9731" max="9731" width="13.44140625" style="103" bestFit="1" customWidth="1"/>
    <col min="9732" max="9732" width="14.6640625" style="103" bestFit="1" customWidth="1"/>
    <col min="9733" max="9733" width="12.109375" style="103" bestFit="1" customWidth="1"/>
    <col min="9734" max="9971" width="8.88671875" style="103"/>
    <col min="9972" max="9972" width="11.6640625" style="103" bestFit="1" customWidth="1"/>
    <col min="9973" max="9973" width="15.33203125" style="103" bestFit="1" customWidth="1"/>
    <col min="9974" max="9982" width="13.5546875" style="103" customWidth="1"/>
    <col min="9983" max="9983" width="8.88671875" style="103"/>
    <col min="9984" max="9985" width="10.109375" style="103" bestFit="1" customWidth="1"/>
    <col min="9986" max="9986" width="14.6640625" style="103" bestFit="1" customWidth="1"/>
    <col min="9987" max="9987" width="13.44140625" style="103" bestFit="1" customWidth="1"/>
    <col min="9988" max="9988" width="14.6640625" style="103" bestFit="1" customWidth="1"/>
    <col min="9989" max="9989" width="12.109375" style="103" bestFit="1" customWidth="1"/>
    <col min="9990" max="10227" width="8.88671875" style="103"/>
    <col min="10228" max="10228" width="11.6640625" style="103" bestFit="1" customWidth="1"/>
    <col min="10229" max="10229" width="15.33203125" style="103" bestFit="1" customWidth="1"/>
    <col min="10230" max="10238" width="13.5546875" style="103" customWidth="1"/>
    <col min="10239" max="10239" width="8.88671875" style="103"/>
    <col min="10240" max="10241" width="10.109375" style="103" bestFit="1" customWidth="1"/>
    <col min="10242" max="10242" width="14.6640625" style="103" bestFit="1" customWidth="1"/>
    <col min="10243" max="10243" width="13.44140625" style="103" bestFit="1" customWidth="1"/>
    <col min="10244" max="10244" width="14.6640625" style="103" bestFit="1" customWidth="1"/>
    <col min="10245" max="10245" width="12.109375" style="103" bestFit="1" customWidth="1"/>
    <col min="10246" max="10483" width="8.88671875" style="103"/>
    <col min="10484" max="10484" width="11.6640625" style="103" bestFit="1" customWidth="1"/>
    <col min="10485" max="10485" width="15.33203125" style="103" bestFit="1" customWidth="1"/>
    <col min="10486" max="10494" width="13.5546875" style="103" customWidth="1"/>
    <col min="10495" max="10495" width="8.88671875" style="103"/>
    <col min="10496" max="10497" width="10.109375" style="103" bestFit="1" customWidth="1"/>
    <col min="10498" max="10498" width="14.6640625" style="103" bestFit="1" customWidth="1"/>
    <col min="10499" max="10499" width="13.44140625" style="103" bestFit="1" customWidth="1"/>
    <col min="10500" max="10500" width="14.6640625" style="103" bestFit="1" customWidth="1"/>
    <col min="10501" max="10501" width="12.109375" style="103" bestFit="1" customWidth="1"/>
    <col min="10502" max="10739" width="8.88671875" style="103"/>
    <col min="10740" max="10740" width="11.6640625" style="103" bestFit="1" customWidth="1"/>
    <col min="10741" max="10741" width="15.33203125" style="103" bestFit="1" customWidth="1"/>
    <col min="10742" max="10750" width="13.5546875" style="103" customWidth="1"/>
    <col min="10751" max="10751" width="8.88671875" style="103"/>
    <col min="10752" max="10753" width="10.109375" style="103" bestFit="1" customWidth="1"/>
    <col min="10754" max="10754" width="14.6640625" style="103" bestFit="1" customWidth="1"/>
    <col min="10755" max="10755" width="13.44140625" style="103" bestFit="1" customWidth="1"/>
    <col min="10756" max="10756" width="14.6640625" style="103" bestFit="1" customWidth="1"/>
    <col min="10757" max="10757" width="12.109375" style="103" bestFit="1" customWidth="1"/>
    <col min="10758" max="10995" width="8.88671875" style="103"/>
    <col min="10996" max="10996" width="11.6640625" style="103" bestFit="1" customWidth="1"/>
    <col min="10997" max="10997" width="15.33203125" style="103" bestFit="1" customWidth="1"/>
    <col min="10998" max="11006" width="13.5546875" style="103" customWidth="1"/>
    <col min="11007" max="11007" width="8.88671875" style="103"/>
    <col min="11008" max="11009" width="10.109375" style="103" bestFit="1" customWidth="1"/>
    <col min="11010" max="11010" width="14.6640625" style="103" bestFit="1" customWidth="1"/>
    <col min="11011" max="11011" width="13.44140625" style="103" bestFit="1" customWidth="1"/>
    <col min="11012" max="11012" width="14.6640625" style="103" bestFit="1" customWidth="1"/>
    <col min="11013" max="11013" width="12.109375" style="103" bestFit="1" customWidth="1"/>
    <col min="11014" max="11251" width="8.88671875" style="103"/>
    <col min="11252" max="11252" width="11.6640625" style="103" bestFit="1" customWidth="1"/>
    <col min="11253" max="11253" width="15.33203125" style="103" bestFit="1" customWidth="1"/>
    <col min="11254" max="11262" width="13.5546875" style="103" customWidth="1"/>
    <col min="11263" max="11263" width="8.88671875" style="103"/>
    <col min="11264" max="11265" width="10.109375" style="103" bestFit="1" customWidth="1"/>
    <col min="11266" max="11266" width="14.6640625" style="103" bestFit="1" customWidth="1"/>
    <col min="11267" max="11267" width="13.44140625" style="103" bestFit="1" customWidth="1"/>
    <col min="11268" max="11268" width="14.6640625" style="103" bestFit="1" customWidth="1"/>
    <col min="11269" max="11269" width="12.109375" style="103" bestFit="1" customWidth="1"/>
    <col min="11270" max="11507" width="8.88671875" style="103"/>
    <col min="11508" max="11508" width="11.6640625" style="103" bestFit="1" customWidth="1"/>
    <col min="11509" max="11509" width="15.33203125" style="103" bestFit="1" customWidth="1"/>
    <col min="11510" max="11518" width="13.5546875" style="103" customWidth="1"/>
    <col min="11519" max="11519" width="8.88671875" style="103"/>
    <col min="11520" max="11521" width="10.109375" style="103" bestFit="1" customWidth="1"/>
    <col min="11522" max="11522" width="14.6640625" style="103" bestFit="1" customWidth="1"/>
    <col min="11523" max="11523" width="13.44140625" style="103" bestFit="1" customWidth="1"/>
    <col min="11524" max="11524" width="14.6640625" style="103" bestFit="1" customWidth="1"/>
    <col min="11525" max="11525" width="12.109375" style="103" bestFit="1" customWidth="1"/>
    <col min="11526" max="11763" width="8.88671875" style="103"/>
    <col min="11764" max="11764" width="11.6640625" style="103" bestFit="1" customWidth="1"/>
    <col min="11765" max="11765" width="15.33203125" style="103" bestFit="1" customWidth="1"/>
    <col min="11766" max="11774" width="13.5546875" style="103" customWidth="1"/>
    <col min="11775" max="11775" width="8.88671875" style="103"/>
    <col min="11776" max="11777" width="10.109375" style="103" bestFit="1" customWidth="1"/>
    <col min="11778" max="11778" width="14.6640625" style="103" bestFit="1" customWidth="1"/>
    <col min="11779" max="11779" width="13.44140625" style="103" bestFit="1" customWidth="1"/>
    <col min="11780" max="11780" width="14.6640625" style="103" bestFit="1" customWidth="1"/>
    <col min="11781" max="11781" width="12.109375" style="103" bestFit="1" customWidth="1"/>
    <col min="11782" max="12019" width="8.88671875" style="103"/>
    <col min="12020" max="12020" width="11.6640625" style="103" bestFit="1" customWidth="1"/>
    <col min="12021" max="12021" width="15.33203125" style="103" bestFit="1" customWidth="1"/>
    <col min="12022" max="12030" width="13.5546875" style="103" customWidth="1"/>
    <col min="12031" max="12031" width="8.88671875" style="103"/>
    <col min="12032" max="12033" width="10.109375" style="103" bestFit="1" customWidth="1"/>
    <col min="12034" max="12034" width="14.6640625" style="103" bestFit="1" customWidth="1"/>
    <col min="12035" max="12035" width="13.44140625" style="103" bestFit="1" customWidth="1"/>
    <col min="12036" max="12036" width="14.6640625" style="103" bestFit="1" customWidth="1"/>
    <col min="12037" max="12037" width="12.109375" style="103" bestFit="1" customWidth="1"/>
    <col min="12038" max="12275" width="8.88671875" style="103"/>
    <col min="12276" max="12276" width="11.6640625" style="103" bestFit="1" customWidth="1"/>
    <col min="12277" max="12277" width="15.33203125" style="103" bestFit="1" customWidth="1"/>
    <col min="12278" max="12286" width="13.5546875" style="103" customWidth="1"/>
    <col min="12287" max="12287" width="8.88671875" style="103"/>
    <col min="12288" max="12289" width="10.109375" style="103" bestFit="1" customWidth="1"/>
    <col min="12290" max="12290" width="14.6640625" style="103" bestFit="1" customWidth="1"/>
    <col min="12291" max="12291" width="13.44140625" style="103" bestFit="1" customWidth="1"/>
    <col min="12292" max="12292" width="14.6640625" style="103" bestFit="1" customWidth="1"/>
    <col min="12293" max="12293" width="12.109375" style="103" bestFit="1" customWidth="1"/>
    <col min="12294" max="12531" width="8.88671875" style="103"/>
    <col min="12532" max="12532" width="11.6640625" style="103" bestFit="1" customWidth="1"/>
    <col min="12533" max="12533" width="15.33203125" style="103" bestFit="1" customWidth="1"/>
    <col min="12534" max="12542" width="13.5546875" style="103" customWidth="1"/>
    <col min="12543" max="12543" width="8.88671875" style="103"/>
    <col min="12544" max="12545" width="10.109375" style="103" bestFit="1" customWidth="1"/>
    <col min="12546" max="12546" width="14.6640625" style="103" bestFit="1" customWidth="1"/>
    <col min="12547" max="12547" width="13.44140625" style="103" bestFit="1" customWidth="1"/>
    <col min="12548" max="12548" width="14.6640625" style="103" bestFit="1" customWidth="1"/>
    <col min="12549" max="12549" width="12.109375" style="103" bestFit="1" customWidth="1"/>
    <col min="12550" max="12787" width="8.88671875" style="103"/>
    <col min="12788" max="12788" width="11.6640625" style="103" bestFit="1" customWidth="1"/>
    <col min="12789" max="12789" width="15.33203125" style="103" bestFit="1" customWidth="1"/>
    <col min="12790" max="12798" width="13.5546875" style="103" customWidth="1"/>
    <col min="12799" max="12799" width="8.88671875" style="103"/>
    <col min="12800" max="12801" width="10.109375" style="103" bestFit="1" customWidth="1"/>
    <col min="12802" max="12802" width="14.6640625" style="103" bestFit="1" customWidth="1"/>
    <col min="12803" max="12803" width="13.44140625" style="103" bestFit="1" customWidth="1"/>
    <col min="12804" max="12804" width="14.6640625" style="103" bestFit="1" customWidth="1"/>
    <col min="12805" max="12805" width="12.109375" style="103" bestFit="1" customWidth="1"/>
    <col min="12806" max="13043" width="8.88671875" style="103"/>
    <col min="13044" max="13044" width="11.6640625" style="103" bestFit="1" customWidth="1"/>
    <col min="13045" max="13045" width="15.33203125" style="103" bestFit="1" customWidth="1"/>
    <col min="13046" max="13054" width="13.5546875" style="103" customWidth="1"/>
    <col min="13055" max="13055" width="8.88671875" style="103"/>
    <col min="13056" max="13057" width="10.109375" style="103" bestFit="1" customWidth="1"/>
    <col min="13058" max="13058" width="14.6640625" style="103" bestFit="1" customWidth="1"/>
    <col min="13059" max="13059" width="13.44140625" style="103" bestFit="1" customWidth="1"/>
    <col min="13060" max="13060" width="14.6640625" style="103" bestFit="1" customWidth="1"/>
    <col min="13061" max="13061" width="12.109375" style="103" bestFit="1" customWidth="1"/>
    <col min="13062" max="13299" width="8.88671875" style="103"/>
    <col min="13300" max="13300" width="11.6640625" style="103" bestFit="1" customWidth="1"/>
    <col min="13301" max="13301" width="15.33203125" style="103" bestFit="1" customWidth="1"/>
    <col min="13302" max="13310" width="13.5546875" style="103" customWidth="1"/>
    <col min="13311" max="13311" width="8.88671875" style="103"/>
    <col min="13312" max="13313" width="10.109375" style="103" bestFit="1" customWidth="1"/>
    <col min="13314" max="13314" width="14.6640625" style="103" bestFit="1" customWidth="1"/>
    <col min="13315" max="13315" width="13.44140625" style="103" bestFit="1" customWidth="1"/>
    <col min="13316" max="13316" width="14.6640625" style="103" bestFit="1" customWidth="1"/>
    <col min="13317" max="13317" width="12.109375" style="103" bestFit="1" customWidth="1"/>
    <col min="13318" max="13555" width="8.88671875" style="103"/>
    <col min="13556" max="13556" width="11.6640625" style="103" bestFit="1" customWidth="1"/>
    <col min="13557" max="13557" width="15.33203125" style="103" bestFit="1" customWidth="1"/>
    <col min="13558" max="13566" width="13.5546875" style="103" customWidth="1"/>
    <col min="13567" max="13567" width="8.88671875" style="103"/>
    <col min="13568" max="13569" width="10.109375" style="103" bestFit="1" customWidth="1"/>
    <col min="13570" max="13570" width="14.6640625" style="103" bestFit="1" customWidth="1"/>
    <col min="13571" max="13571" width="13.44140625" style="103" bestFit="1" customWidth="1"/>
    <col min="13572" max="13572" width="14.6640625" style="103" bestFit="1" customWidth="1"/>
    <col min="13573" max="13573" width="12.109375" style="103" bestFit="1" customWidth="1"/>
    <col min="13574" max="13811" width="8.88671875" style="103"/>
    <col min="13812" max="13812" width="11.6640625" style="103" bestFit="1" customWidth="1"/>
    <col min="13813" max="13813" width="15.33203125" style="103" bestFit="1" customWidth="1"/>
    <col min="13814" max="13822" width="13.5546875" style="103" customWidth="1"/>
    <col min="13823" max="13823" width="8.88671875" style="103"/>
    <col min="13824" max="13825" width="10.109375" style="103" bestFit="1" customWidth="1"/>
    <col min="13826" max="13826" width="14.6640625" style="103" bestFit="1" customWidth="1"/>
    <col min="13827" max="13827" width="13.44140625" style="103" bestFit="1" customWidth="1"/>
    <col min="13828" max="13828" width="14.6640625" style="103" bestFit="1" customWidth="1"/>
    <col min="13829" max="13829" width="12.109375" style="103" bestFit="1" customWidth="1"/>
    <col min="13830" max="14067" width="8.88671875" style="103"/>
    <col min="14068" max="14068" width="11.6640625" style="103" bestFit="1" customWidth="1"/>
    <col min="14069" max="14069" width="15.33203125" style="103" bestFit="1" customWidth="1"/>
    <col min="14070" max="14078" width="13.5546875" style="103" customWidth="1"/>
    <col min="14079" max="14079" width="8.88671875" style="103"/>
    <col min="14080" max="14081" width="10.109375" style="103" bestFit="1" customWidth="1"/>
    <col min="14082" max="14082" width="14.6640625" style="103" bestFit="1" customWidth="1"/>
    <col min="14083" max="14083" width="13.44140625" style="103" bestFit="1" customWidth="1"/>
    <col min="14084" max="14084" width="14.6640625" style="103" bestFit="1" customWidth="1"/>
    <col min="14085" max="14085" width="12.109375" style="103" bestFit="1" customWidth="1"/>
    <col min="14086" max="14323" width="8.88671875" style="103"/>
    <col min="14324" max="14324" width="11.6640625" style="103" bestFit="1" customWidth="1"/>
    <col min="14325" max="14325" width="15.33203125" style="103" bestFit="1" customWidth="1"/>
    <col min="14326" max="14334" width="13.5546875" style="103" customWidth="1"/>
    <col min="14335" max="14335" width="8.88671875" style="103"/>
    <col min="14336" max="14337" width="10.109375" style="103" bestFit="1" customWidth="1"/>
    <col min="14338" max="14338" width="14.6640625" style="103" bestFit="1" customWidth="1"/>
    <col min="14339" max="14339" width="13.44140625" style="103" bestFit="1" customWidth="1"/>
    <col min="14340" max="14340" width="14.6640625" style="103" bestFit="1" customWidth="1"/>
    <col min="14341" max="14341" width="12.109375" style="103" bestFit="1" customWidth="1"/>
    <col min="14342" max="14579" width="8.88671875" style="103"/>
    <col min="14580" max="14580" width="11.6640625" style="103" bestFit="1" customWidth="1"/>
    <col min="14581" max="14581" width="15.33203125" style="103" bestFit="1" customWidth="1"/>
    <col min="14582" max="14590" width="13.5546875" style="103" customWidth="1"/>
    <col min="14591" max="14591" width="8.88671875" style="103"/>
    <col min="14592" max="14593" width="10.109375" style="103" bestFit="1" customWidth="1"/>
    <col min="14594" max="14594" width="14.6640625" style="103" bestFit="1" customWidth="1"/>
    <col min="14595" max="14595" width="13.44140625" style="103" bestFit="1" customWidth="1"/>
    <col min="14596" max="14596" width="14.6640625" style="103" bestFit="1" customWidth="1"/>
    <col min="14597" max="14597" width="12.109375" style="103" bestFit="1" customWidth="1"/>
    <col min="14598" max="14835" width="8.88671875" style="103"/>
    <col min="14836" max="14836" width="11.6640625" style="103" bestFit="1" customWidth="1"/>
    <col min="14837" max="14837" width="15.33203125" style="103" bestFit="1" customWidth="1"/>
    <col min="14838" max="14846" width="13.5546875" style="103" customWidth="1"/>
    <col min="14847" max="14847" width="8.88671875" style="103"/>
    <col min="14848" max="14849" width="10.109375" style="103" bestFit="1" customWidth="1"/>
    <col min="14850" max="14850" width="14.6640625" style="103" bestFit="1" customWidth="1"/>
    <col min="14851" max="14851" width="13.44140625" style="103" bestFit="1" customWidth="1"/>
    <col min="14852" max="14852" width="14.6640625" style="103" bestFit="1" customWidth="1"/>
    <col min="14853" max="14853" width="12.109375" style="103" bestFit="1" customWidth="1"/>
    <col min="14854" max="15091" width="8.88671875" style="103"/>
    <col min="15092" max="15092" width="11.6640625" style="103" bestFit="1" customWidth="1"/>
    <col min="15093" max="15093" width="15.33203125" style="103" bestFit="1" customWidth="1"/>
    <col min="15094" max="15102" width="13.5546875" style="103" customWidth="1"/>
    <col min="15103" max="15103" width="8.88671875" style="103"/>
    <col min="15104" max="15105" width="10.109375" style="103" bestFit="1" customWidth="1"/>
    <col min="15106" max="15106" width="14.6640625" style="103" bestFit="1" customWidth="1"/>
    <col min="15107" max="15107" width="13.44140625" style="103" bestFit="1" customWidth="1"/>
    <col min="15108" max="15108" width="14.6640625" style="103" bestFit="1" customWidth="1"/>
    <col min="15109" max="15109" width="12.109375" style="103" bestFit="1" customWidth="1"/>
    <col min="15110" max="15347" width="8.88671875" style="103"/>
    <col min="15348" max="15348" width="11.6640625" style="103" bestFit="1" customWidth="1"/>
    <col min="15349" max="15349" width="15.33203125" style="103" bestFit="1" customWidth="1"/>
    <col min="15350" max="15358" width="13.5546875" style="103" customWidth="1"/>
    <col min="15359" max="15359" width="8.88671875" style="103"/>
    <col min="15360" max="15361" width="10.109375" style="103" bestFit="1" customWidth="1"/>
    <col min="15362" max="15362" width="14.6640625" style="103" bestFit="1" customWidth="1"/>
    <col min="15363" max="15363" width="13.44140625" style="103" bestFit="1" customWidth="1"/>
    <col min="15364" max="15364" width="14.6640625" style="103" bestFit="1" customWidth="1"/>
    <col min="15365" max="15365" width="12.109375" style="103" bestFit="1" customWidth="1"/>
    <col min="15366" max="15603" width="8.88671875" style="103"/>
    <col min="15604" max="15604" width="11.6640625" style="103" bestFit="1" customWidth="1"/>
    <col min="15605" max="15605" width="15.33203125" style="103" bestFit="1" customWidth="1"/>
    <col min="15606" max="15614" width="13.5546875" style="103" customWidth="1"/>
    <col min="15615" max="15615" width="8.88671875" style="103"/>
    <col min="15616" max="15617" width="10.109375" style="103" bestFit="1" customWidth="1"/>
    <col min="15618" max="15618" width="14.6640625" style="103" bestFit="1" customWidth="1"/>
    <col min="15619" max="15619" width="13.44140625" style="103" bestFit="1" customWidth="1"/>
    <col min="15620" max="15620" width="14.6640625" style="103" bestFit="1" customWidth="1"/>
    <col min="15621" max="15621" width="12.109375" style="103" bestFit="1" customWidth="1"/>
    <col min="15622" max="15859" width="8.88671875" style="103"/>
    <col min="15860" max="15860" width="11.6640625" style="103" bestFit="1" customWidth="1"/>
    <col min="15861" max="15861" width="15.33203125" style="103" bestFit="1" customWidth="1"/>
    <col min="15862" max="15870" width="13.5546875" style="103" customWidth="1"/>
    <col min="15871" max="15871" width="8.88671875" style="103"/>
    <col min="15872" max="15873" width="10.109375" style="103" bestFit="1" customWidth="1"/>
    <col min="15874" max="15874" width="14.6640625" style="103" bestFit="1" customWidth="1"/>
    <col min="15875" max="15875" width="13.44140625" style="103" bestFit="1" customWidth="1"/>
    <col min="15876" max="15876" width="14.6640625" style="103" bestFit="1" customWidth="1"/>
    <col min="15877" max="15877" width="12.109375" style="103" bestFit="1" customWidth="1"/>
    <col min="15878" max="16115" width="8.88671875" style="103"/>
    <col min="16116" max="16116" width="11.6640625" style="103" bestFit="1" customWidth="1"/>
    <col min="16117" max="16117" width="15.33203125" style="103" bestFit="1" customWidth="1"/>
    <col min="16118" max="16126" width="13.5546875" style="103" customWidth="1"/>
    <col min="16127" max="16127" width="8.88671875" style="103"/>
    <col min="16128" max="16129" width="10.109375" style="103" bestFit="1" customWidth="1"/>
    <col min="16130" max="16130" width="14.6640625" style="103" bestFit="1" customWidth="1"/>
    <col min="16131" max="16131" width="13.44140625" style="103" bestFit="1" customWidth="1"/>
    <col min="16132" max="16132" width="14.6640625" style="103" bestFit="1" customWidth="1"/>
    <col min="16133" max="16133" width="12.109375" style="103" bestFit="1" customWidth="1"/>
    <col min="16134" max="16384" width="8.88671875" style="103"/>
  </cols>
  <sheetData>
    <row r="1" spans="1:11">
      <c r="A1" s="3738" t="s">
        <v>323</v>
      </c>
      <c r="B1" s="3738"/>
      <c r="C1" s="3738"/>
      <c r="D1" s="3738"/>
      <c r="E1" s="3738"/>
      <c r="F1" s="3738"/>
      <c r="G1" s="3738"/>
      <c r="H1" s="3738"/>
      <c r="I1" s="3738"/>
      <c r="J1" s="3738"/>
      <c r="K1" s="3738"/>
    </row>
    <row r="2" spans="1:11">
      <c r="A2" s="3738" t="s">
        <v>161</v>
      </c>
      <c r="B2" s="3738"/>
      <c r="C2" s="3738"/>
      <c r="D2" s="3738"/>
      <c r="E2" s="3738"/>
      <c r="F2" s="3738"/>
      <c r="G2" s="3738"/>
      <c r="H2" s="3738"/>
      <c r="I2" s="3738"/>
      <c r="J2" s="3738"/>
      <c r="K2" s="3738"/>
    </row>
    <row r="3" spans="1:11" ht="16.2" thickBot="1">
      <c r="A3" s="3739" t="s">
        <v>123</v>
      </c>
      <c r="B3" s="3739"/>
      <c r="C3" s="3739"/>
      <c r="D3" s="3739"/>
      <c r="E3" s="3739"/>
      <c r="F3" s="3739"/>
      <c r="G3" s="3739"/>
      <c r="H3" s="3739"/>
      <c r="I3" s="3739"/>
      <c r="J3" s="3739"/>
      <c r="K3" s="3739"/>
    </row>
    <row r="4" spans="1:11" s="102" customFormat="1" ht="16.2" thickTop="1">
      <c r="A4" s="3740" t="s">
        <v>320</v>
      </c>
      <c r="B4" s="3696" t="s">
        <v>319</v>
      </c>
      <c r="C4" s="3742" t="s">
        <v>318</v>
      </c>
      <c r="D4" s="3742"/>
      <c r="E4" s="3742"/>
      <c r="F4" s="3742"/>
      <c r="G4" s="3743" t="s">
        <v>317</v>
      </c>
      <c r="H4" s="3742" t="s">
        <v>316</v>
      </c>
      <c r="I4" s="3742"/>
      <c r="J4" s="3742"/>
      <c r="K4" s="3745" t="s">
        <v>315</v>
      </c>
    </row>
    <row r="5" spans="1:11" s="102" customFormat="1" ht="31.2">
      <c r="A5" s="3741"/>
      <c r="B5" s="3697"/>
      <c r="C5" s="152" t="s">
        <v>314</v>
      </c>
      <c r="D5" s="152" t="s">
        <v>313</v>
      </c>
      <c r="E5" s="421" t="s">
        <v>312</v>
      </c>
      <c r="F5" s="421" t="s">
        <v>311</v>
      </c>
      <c r="G5" s="3744"/>
      <c r="H5" s="421" t="s">
        <v>310</v>
      </c>
      <c r="I5" s="421" t="s">
        <v>309</v>
      </c>
      <c r="J5" s="421" t="s">
        <v>308</v>
      </c>
      <c r="K5" s="3746"/>
    </row>
    <row r="6" spans="1:11" ht="23.1" customHeight="1">
      <c r="A6" s="151" t="s">
        <v>307</v>
      </c>
      <c r="B6" s="150" t="s">
        <v>306</v>
      </c>
      <c r="C6" s="149">
        <f>546.5-E6</f>
        <v>532</v>
      </c>
      <c r="D6" s="149">
        <v>967.3</v>
      </c>
      <c r="E6" s="149">
        <v>14.5</v>
      </c>
      <c r="F6" s="149">
        <f t="shared" ref="F6:F46" si="0">C6+D6+E6</f>
        <v>1513.8</v>
      </c>
      <c r="G6" s="148">
        <v>1007</v>
      </c>
      <c r="H6" s="148">
        <v>282.8</v>
      </c>
      <c r="I6" s="148">
        <v>104</v>
      </c>
      <c r="J6" s="148">
        <f t="shared" ref="J6:J50" si="1">I6+H6</f>
        <v>386.8</v>
      </c>
      <c r="K6" s="147">
        <v>100</v>
      </c>
    </row>
    <row r="7" spans="1:11" ht="23.1" customHeight="1">
      <c r="A7" s="145" t="s">
        <v>305</v>
      </c>
      <c r="B7" s="144" t="s">
        <v>304</v>
      </c>
      <c r="C7" s="143">
        <f>674.5-E7</f>
        <v>658.4</v>
      </c>
      <c r="D7" s="143">
        <v>1238.9000000000001</v>
      </c>
      <c r="E7" s="143">
        <v>16.100000000000001</v>
      </c>
      <c r="F7" s="143">
        <f t="shared" si="0"/>
        <v>1913.4</v>
      </c>
      <c r="G7" s="138">
        <v>1112</v>
      </c>
      <c r="H7" s="138">
        <v>359.7</v>
      </c>
      <c r="I7" s="138">
        <v>146</v>
      </c>
      <c r="J7" s="138">
        <f t="shared" si="1"/>
        <v>505.7</v>
      </c>
      <c r="K7" s="137">
        <v>200</v>
      </c>
    </row>
    <row r="8" spans="1:11" ht="23.1" customHeight="1">
      <c r="A8" s="145" t="s">
        <v>303</v>
      </c>
      <c r="B8" s="144" t="s">
        <v>302</v>
      </c>
      <c r="C8" s="143">
        <f>832.1-E8</f>
        <v>792.9</v>
      </c>
      <c r="D8" s="143">
        <v>1498.3</v>
      </c>
      <c r="E8" s="143">
        <v>39.200000000000003</v>
      </c>
      <c r="F8" s="143">
        <f t="shared" si="0"/>
        <v>2330.3999999999996</v>
      </c>
      <c r="G8" s="138">
        <v>1331.5</v>
      </c>
      <c r="H8" s="138">
        <v>392.6</v>
      </c>
      <c r="I8" s="138">
        <v>164.3</v>
      </c>
      <c r="J8" s="138">
        <f t="shared" si="1"/>
        <v>556.90000000000009</v>
      </c>
      <c r="K8" s="137">
        <v>300</v>
      </c>
    </row>
    <row r="9" spans="1:11" ht="23.1" customHeight="1">
      <c r="A9" s="145" t="s">
        <v>301</v>
      </c>
      <c r="B9" s="144" t="s">
        <v>300</v>
      </c>
      <c r="C9" s="143">
        <f>866.9-E9</f>
        <v>822.6</v>
      </c>
      <c r="D9" s="143">
        <v>1808</v>
      </c>
      <c r="E9" s="143">
        <v>44.3</v>
      </c>
      <c r="F9" s="143">
        <f t="shared" si="0"/>
        <v>2674.9</v>
      </c>
      <c r="G9" s="138">
        <v>1553.4</v>
      </c>
      <c r="H9" s="138">
        <v>466.6</v>
      </c>
      <c r="I9" s="138">
        <v>381.8</v>
      </c>
      <c r="J9" s="138">
        <f t="shared" si="1"/>
        <v>848.40000000000009</v>
      </c>
      <c r="K9" s="137">
        <v>240</v>
      </c>
    </row>
    <row r="10" spans="1:11" ht="23.1" customHeight="1">
      <c r="A10" s="145" t="s">
        <v>299</v>
      </c>
      <c r="B10" s="144" t="s">
        <v>298</v>
      </c>
      <c r="C10" s="143">
        <f>1041.7-E10</f>
        <v>985.1</v>
      </c>
      <c r="D10" s="143">
        <v>1978.8</v>
      </c>
      <c r="E10" s="143">
        <v>56.6</v>
      </c>
      <c r="F10" s="143">
        <f t="shared" si="0"/>
        <v>3020.5</v>
      </c>
      <c r="G10" s="138">
        <v>1797.8999999999999</v>
      </c>
      <c r="H10" s="138">
        <v>599.20000000000005</v>
      </c>
      <c r="I10" s="138">
        <v>390.18</v>
      </c>
      <c r="J10" s="138">
        <f t="shared" si="1"/>
        <v>989.38000000000011</v>
      </c>
      <c r="K10" s="137">
        <v>200</v>
      </c>
    </row>
    <row r="11" spans="1:11" ht="23.1" customHeight="1">
      <c r="A11" s="145" t="s">
        <v>297</v>
      </c>
      <c r="B11" s="144" t="s">
        <v>296</v>
      </c>
      <c r="C11" s="143">
        <f>1162.1-E11</f>
        <v>1067.1999999999998</v>
      </c>
      <c r="D11" s="143">
        <v>2308.6</v>
      </c>
      <c r="E11" s="143">
        <v>94.9</v>
      </c>
      <c r="F11" s="143">
        <f t="shared" si="0"/>
        <v>3470.7</v>
      </c>
      <c r="G11" s="138">
        <v>1857.1</v>
      </c>
      <c r="H11" s="138">
        <v>805.6</v>
      </c>
      <c r="I11" s="138">
        <v>534.9</v>
      </c>
      <c r="J11" s="138">
        <f t="shared" si="1"/>
        <v>1340.5</v>
      </c>
      <c r="K11" s="137">
        <v>180</v>
      </c>
    </row>
    <row r="12" spans="1:11" ht="23.1" customHeight="1">
      <c r="A12" s="145" t="s">
        <v>295</v>
      </c>
      <c r="B12" s="144" t="s">
        <v>294</v>
      </c>
      <c r="C12" s="143">
        <f>1361.2-E12</f>
        <v>1274.9000000000001</v>
      </c>
      <c r="D12" s="143">
        <v>2731.1</v>
      </c>
      <c r="E12" s="143">
        <v>86.3</v>
      </c>
      <c r="F12" s="143">
        <f t="shared" si="0"/>
        <v>4092.3</v>
      </c>
      <c r="G12" s="138">
        <v>2400.4</v>
      </c>
      <c r="H12" s="138">
        <v>868.9</v>
      </c>
      <c r="I12" s="138">
        <v>693.3</v>
      </c>
      <c r="J12" s="138">
        <f t="shared" si="1"/>
        <v>1562.1999999999998</v>
      </c>
      <c r="K12" s="137">
        <v>250</v>
      </c>
    </row>
    <row r="13" spans="1:11" ht="23.1" customHeight="1">
      <c r="A13" s="145" t="s">
        <v>293</v>
      </c>
      <c r="B13" s="144" t="s">
        <v>292</v>
      </c>
      <c r="C13" s="143">
        <f>1634.4-E13</f>
        <v>1530.6000000000001</v>
      </c>
      <c r="D13" s="143">
        <v>3726.9</v>
      </c>
      <c r="E13" s="143">
        <v>103.8</v>
      </c>
      <c r="F13" s="143">
        <f t="shared" si="0"/>
        <v>5361.3</v>
      </c>
      <c r="G13" s="138">
        <v>2676</v>
      </c>
      <c r="H13" s="138">
        <v>993.3</v>
      </c>
      <c r="I13" s="138">
        <v>729.9</v>
      </c>
      <c r="J13" s="138">
        <f t="shared" si="1"/>
        <v>1723.1999999999998</v>
      </c>
      <c r="K13" s="137">
        <v>500</v>
      </c>
    </row>
    <row r="14" spans="1:11" ht="23.1" customHeight="1">
      <c r="A14" s="145" t="s">
        <v>291</v>
      </c>
      <c r="B14" s="144" t="s">
        <v>290</v>
      </c>
      <c r="C14" s="143">
        <f>1997.1-E14</f>
        <v>1903.5</v>
      </c>
      <c r="D14" s="143">
        <v>4982.1000000000004</v>
      </c>
      <c r="E14" s="143">
        <v>93.6</v>
      </c>
      <c r="F14" s="143">
        <f t="shared" si="0"/>
        <v>6979.2000000000007</v>
      </c>
      <c r="G14" s="138">
        <v>2835.2999999999997</v>
      </c>
      <c r="H14" s="138">
        <v>1090.0999999999999</v>
      </c>
      <c r="I14" s="138">
        <v>985.8</v>
      </c>
      <c r="J14" s="138">
        <f t="shared" si="1"/>
        <v>2075.8999999999996</v>
      </c>
      <c r="K14" s="137">
        <v>1000</v>
      </c>
    </row>
    <row r="15" spans="1:11" ht="23.1" customHeight="1">
      <c r="A15" s="145" t="s">
        <v>289</v>
      </c>
      <c r="B15" s="144" t="s">
        <v>288</v>
      </c>
      <c r="C15" s="143">
        <f>2273.5-E15</f>
        <v>2107</v>
      </c>
      <c r="D15" s="143">
        <v>5163.8</v>
      </c>
      <c r="E15" s="143">
        <v>166.5</v>
      </c>
      <c r="F15" s="143">
        <f t="shared" si="0"/>
        <v>7437.3</v>
      </c>
      <c r="G15" s="138">
        <v>3406.3</v>
      </c>
      <c r="H15" s="138">
        <v>876.6</v>
      </c>
      <c r="I15" s="138">
        <v>1670.9</v>
      </c>
      <c r="J15" s="138">
        <f t="shared" si="1"/>
        <v>2547.5</v>
      </c>
      <c r="K15" s="137">
        <v>1576.8</v>
      </c>
    </row>
    <row r="16" spans="1:11" ht="23.1" customHeight="1">
      <c r="A16" s="145" t="s">
        <v>287</v>
      </c>
      <c r="B16" s="144" t="s">
        <v>286</v>
      </c>
      <c r="C16" s="143">
        <f>2906.1-E16</f>
        <v>2731.4</v>
      </c>
      <c r="D16" s="143">
        <v>5488.7</v>
      </c>
      <c r="E16" s="143">
        <v>174.7</v>
      </c>
      <c r="F16" s="143">
        <f t="shared" si="0"/>
        <v>8394.8000000000011</v>
      </c>
      <c r="G16" s="138">
        <v>3916.6000000000004</v>
      </c>
      <c r="H16" s="138">
        <v>923.4</v>
      </c>
      <c r="I16" s="138">
        <v>1754.9</v>
      </c>
      <c r="J16" s="138">
        <f t="shared" si="1"/>
        <v>2678.3</v>
      </c>
      <c r="K16" s="137">
        <v>1799.9</v>
      </c>
    </row>
    <row r="17" spans="1:11" ht="23.1" customHeight="1">
      <c r="A17" s="145" t="s">
        <v>285</v>
      </c>
      <c r="B17" s="144" t="s">
        <v>284</v>
      </c>
      <c r="C17" s="143">
        <f>3584-E17</f>
        <v>3241.2</v>
      </c>
      <c r="D17" s="143">
        <v>6213.1</v>
      </c>
      <c r="E17" s="143">
        <v>342.8</v>
      </c>
      <c r="F17" s="143">
        <f t="shared" si="0"/>
        <v>9797.0999999999985</v>
      </c>
      <c r="G17" s="138">
        <v>4644.5</v>
      </c>
      <c r="H17" s="138">
        <v>1172.9000000000001</v>
      </c>
      <c r="I17" s="138">
        <v>2501.1</v>
      </c>
      <c r="J17" s="138">
        <f t="shared" si="1"/>
        <v>3674</v>
      </c>
      <c r="K17" s="137">
        <v>1403.4</v>
      </c>
    </row>
    <row r="18" spans="1:11" ht="23.1" customHeight="1">
      <c r="A18" s="145" t="s">
        <v>283</v>
      </c>
      <c r="B18" s="144" t="s">
        <v>282</v>
      </c>
      <c r="C18" s="143">
        <f>4135.2-E18</f>
        <v>3784.6</v>
      </c>
      <c r="D18" s="143">
        <v>7378</v>
      </c>
      <c r="E18" s="143">
        <v>350.6</v>
      </c>
      <c r="F18" s="143">
        <f t="shared" si="0"/>
        <v>11513.2</v>
      </c>
      <c r="G18" s="138">
        <v>5975.0999999999995</v>
      </c>
      <c r="H18" s="138">
        <v>1285.0999999999999</v>
      </c>
      <c r="I18" s="138">
        <v>2705.8</v>
      </c>
      <c r="J18" s="138">
        <f t="shared" si="1"/>
        <v>3990.9</v>
      </c>
      <c r="K18" s="137">
        <v>1644.7</v>
      </c>
    </row>
    <row r="19" spans="1:11" ht="23.1" customHeight="1">
      <c r="A19" s="145" t="s">
        <v>281</v>
      </c>
      <c r="B19" s="144" t="s">
        <v>280</v>
      </c>
      <c r="C19" s="143">
        <f>4677-E19</f>
        <v>4279.5</v>
      </c>
      <c r="D19" s="143">
        <v>9428</v>
      </c>
      <c r="E19" s="143">
        <v>397.5</v>
      </c>
      <c r="F19" s="143">
        <f t="shared" si="0"/>
        <v>14105</v>
      </c>
      <c r="G19" s="138">
        <v>7290.4</v>
      </c>
      <c r="H19" s="138">
        <v>2076.8000000000002</v>
      </c>
      <c r="I19" s="138">
        <v>3815.8</v>
      </c>
      <c r="J19" s="138">
        <f t="shared" si="1"/>
        <v>5892.6</v>
      </c>
      <c r="K19" s="137">
        <v>1130</v>
      </c>
    </row>
    <row r="20" spans="1:11" ht="23.1" customHeight="1">
      <c r="A20" s="145" t="s">
        <v>279</v>
      </c>
      <c r="B20" s="144" t="s">
        <v>278</v>
      </c>
      <c r="C20" s="143">
        <f>5676.2-E20</f>
        <v>5142.0999999999995</v>
      </c>
      <c r="D20" s="143">
        <v>12328.8</v>
      </c>
      <c r="E20" s="143">
        <v>534.1</v>
      </c>
      <c r="F20" s="143">
        <f t="shared" si="0"/>
        <v>18004.999999999996</v>
      </c>
      <c r="G20" s="138">
        <v>7776.6</v>
      </c>
      <c r="H20" s="138">
        <v>1680.6</v>
      </c>
      <c r="I20" s="138">
        <v>5666.4</v>
      </c>
      <c r="J20" s="138">
        <f t="shared" si="1"/>
        <v>7347</v>
      </c>
      <c r="K20" s="137">
        <v>1330</v>
      </c>
    </row>
    <row r="21" spans="1:11" ht="23.1" customHeight="1">
      <c r="A21" s="145" t="s">
        <v>277</v>
      </c>
      <c r="B21" s="144" t="s">
        <v>276</v>
      </c>
      <c r="C21" s="143">
        <f>6671.8-E21</f>
        <v>5869.6</v>
      </c>
      <c r="D21" s="143">
        <v>12997.5</v>
      </c>
      <c r="E21" s="143">
        <v>802.2</v>
      </c>
      <c r="F21" s="143">
        <f t="shared" si="0"/>
        <v>19669.3</v>
      </c>
      <c r="G21" s="138">
        <v>9287.9</v>
      </c>
      <c r="H21" s="138">
        <v>1975.4</v>
      </c>
      <c r="I21" s="138">
        <v>5959.6</v>
      </c>
      <c r="J21" s="138">
        <f t="shared" si="1"/>
        <v>7935</v>
      </c>
      <c r="K21" s="137">
        <v>2150</v>
      </c>
    </row>
    <row r="22" spans="1:11" ht="23.1" customHeight="1">
      <c r="A22" s="145" t="s">
        <v>275</v>
      </c>
      <c r="B22" s="144" t="s">
        <v>274</v>
      </c>
      <c r="C22" s="143">
        <f>7570.3-E22</f>
        <v>6831.3</v>
      </c>
      <c r="D22" s="143">
        <v>15979.5</v>
      </c>
      <c r="E22" s="143">
        <v>739</v>
      </c>
      <c r="F22" s="143">
        <f t="shared" si="0"/>
        <v>23549.8</v>
      </c>
      <c r="G22" s="138">
        <v>10730.400000000001</v>
      </c>
      <c r="H22" s="138">
        <v>2164.8000000000002</v>
      </c>
      <c r="I22" s="138">
        <v>6256.7</v>
      </c>
      <c r="J22" s="138">
        <f t="shared" si="1"/>
        <v>8421.5</v>
      </c>
      <c r="K22" s="137">
        <v>4552.7</v>
      </c>
    </row>
    <row r="23" spans="1:11" ht="23.1" customHeight="1">
      <c r="A23" s="145" t="s">
        <v>273</v>
      </c>
      <c r="B23" s="144" t="s">
        <v>272</v>
      </c>
      <c r="C23" s="143">
        <f>9905.4-E23</f>
        <v>8698.4</v>
      </c>
      <c r="D23" s="143">
        <v>16512.8</v>
      </c>
      <c r="E23" s="143">
        <v>1207</v>
      </c>
      <c r="F23" s="143">
        <f t="shared" si="0"/>
        <v>26418.199999999997</v>
      </c>
      <c r="G23" s="138">
        <v>13512.699999999999</v>
      </c>
      <c r="H23" s="138">
        <v>1643.8</v>
      </c>
      <c r="I23" s="138">
        <v>6816.9</v>
      </c>
      <c r="J23" s="138">
        <f t="shared" si="1"/>
        <v>8460.6999999999989</v>
      </c>
      <c r="K23" s="137">
        <v>2078.8000000000002</v>
      </c>
    </row>
    <row r="24" spans="1:11" ht="23.1" customHeight="1">
      <c r="A24" s="145" t="s">
        <v>271</v>
      </c>
      <c r="B24" s="144" t="s">
        <v>270</v>
      </c>
      <c r="C24" s="143">
        <f>11484.1-E24</f>
        <v>9886.2000000000007</v>
      </c>
      <c r="D24" s="143">
        <v>19413.599999999999</v>
      </c>
      <c r="E24" s="143">
        <v>1597.9</v>
      </c>
      <c r="F24" s="143">
        <f t="shared" si="0"/>
        <v>30897.7</v>
      </c>
      <c r="G24" s="138">
        <v>15148.400000000001</v>
      </c>
      <c r="H24" s="138">
        <v>3793.3</v>
      </c>
      <c r="I24" s="138">
        <v>6920.9</v>
      </c>
      <c r="J24" s="138">
        <f t="shared" si="1"/>
        <v>10714.2</v>
      </c>
      <c r="K24" s="137">
        <v>1620</v>
      </c>
    </row>
    <row r="25" spans="1:11" ht="23.1" customHeight="1">
      <c r="A25" s="145" t="s">
        <v>269</v>
      </c>
      <c r="B25" s="144" t="s">
        <v>268</v>
      </c>
      <c r="C25" s="143">
        <f>12409.2-E25</f>
        <v>10511</v>
      </c>
      <c r="D25" s="143">
        <v>21188.2</v>
      </c>
      <c r="E25" s="143">
        <v>1898.2</v>
      </c>
      <c r="F25" s="143">
        <f t="shared" si="0"/>
        <v>33597.4</v>
      </c>
      <c r="G25" s="138">
        <v>19580.7</v>
      </c>
      <c r="H25" s="138">
        <v>2393.6</v>
      </c>
      <c r="I25" s="138">
        <v>9163.6</v>
      </c>
      <c r="J25" s="138">
        <f t="shared" si="1"/>
        <v>11557.2</v>
      </c>
      <c r="K25" s="137">
        <v>1820</v>
      </c>
    </row>
    <row r="26" spans="1:11" ht="23.1" customHeight="1">
      <c r="A26" s="145" t="s">
        <v>267</v>
      </c>
      <c r="B26" s="144" t="s">
        <v>266</v>
      </c>
      <c r="C26" s="143">
        <f>19265.1-E26</f>
        <v>16611.899999999998</v>
      </c>
      <c r="D26" s="143">
        <v>19794.900000000001</v>
      </c>
      <c r="E26" s="143">
        <v>2653.2</v>
      </c>
      <c r="F26" s="143">
        <f t="shared" si="0"/>
        <v>39060</v>
      </c>
      <c r="G26" s="138">
        <v>24575.200000000001</v>
      </c>
      <c r="H26" s="138">
        <v>3937.1</v>
      </c>
      <c r="I26" s="138">
        <v>7312.3</v>
      </c>
      <c r="J26" s="138">
        <f t="shared" si="1"/>
        <v>11249.4</v>
      </c>
      <c r="K26" s="137">
        <v>1900</v>
      </c>
    </row>
    <row r="27" spans="1:11" ht="23.1" customHeight="1">
      <c r="A27" s="145" t="s">
        <v>265</v>
      </c>
      <c r="B27" s="144" t="s">
        <v>264</v>
      </c>
      <c r="C27" s="143">
        <f>21561.9-E27</f>
        <v>18714.400000000001</v>
      </c>
      <c r="D27" s="143">
        <v>24980.5</v>
      </c>
      <c r="E27" s="143">
        <v>2847.5</v>
      </c>
      <c r="F27" s="143">
        <f t="shared" si="0"/>
        <v>46542.400000000001</v>
      </c>
      <c r="G27" s="138">
        <v>27893.100000000002</v>
      </c>
      <c r="H27" s="138">
        <v>4825.1000000000004</v>
      </c>
      <c r="I27" s="138">
        <v>9463.9</v>
      </c>
      <c r="J27" s="138">
        <f t="shared" si="1"/>
        <v>14289</v>
      </c>
      <c r="K27" s="137">
        <v>2200</v>
      </c>
    </row>
    <row r="28" spans="1:11" ht="23.1" customHeight="1">
      <c r="A28" s="145" t="s">
        <v>263</v>
      </c>
      <c r="B28" s="144" t="s">
        <v>262</v>
      </c>
      <c r="C28" s="143">
        <f>24181.2-E28</f>
        <v>20727.900000000001</v>
      </c>
      <c r="D28" s="143">
        <v>26542.559000000001</v>
      </c>
      <c r="E28" s="143">
        <v>3453.3</v>
      </c>
      <c r="F28" s="143">
        <f t="shared" si="0"/>
        <v>50723.759000000005</v>
      </c>
      <c r="G28" s="138">
        <v>30373.399999999998</v>
      </c>
      <c r="H28" s="138">
        <v>5988.2889999999998</v>
      </c>
      <c r="I28" s="138">
        <v>9043.6219999999994</v>
      </c>
      <c r="J28" s="138">
        <f t="shared" si="1"/>
        <v>15031.911</v>
      </c>
      <c r="K28" s="137">
        <v>3000</v>
      </c>
    </row>
    <row r="29" spans="1:11" ht="23.1" customHeight="1">
      <c r="A29" s="145" t="s">
        <v>261</v>
      </c>
      <c r="B29" s="144" t="s">
        <v>260</v>
      </c>
      <c r="C29" s="143">
        <f>27174.4-E29</f>
        <v>23243.200000000001</v>
      </c>
      <c r="D29" s="143">
        <v>28943.916000000001</v>
      </c>
      <c r="E29" s="143">
        <v>3931.2</v>
      </c>
      <c r="F29" s="143">
        <f t="shared" si="0"/>
        <v>56118.315999999999</v>
      </c>
      <c r="G29" s="138">
        <v>32937.9</v>
      </c>
      <c r="H29" s="138">
        <v>5402.61</v>
      </c>
      <c r="I29" s="138">
        <v>11054.512000000001</v>
      </c>
      <c r="J29" s="138">
        <f t="shared" si="1"/>
        <v>16457.121999999999</v>
      </c>
      <c r="K29" s="137">
        <v>3400</v>
      </c>
    </row>
    <row r="30" spans="1:11" ht="23.1" customHeight="1">
      <c r="A30" s="145" t="s">
        <v>259</v>
      </c>
      <c r="B30" s="144" t="s">
        <v>258</v>
      </c>
      <c r="C30" s="143">
        <v>31944.2</v>
      </c>
      <c r="D30" s="143">
        <v>22992.1</v>
      </c>
      <c r="E30" s="143">
        <v>4642.7</v>
      </c>
      <c r="F30" s="143">
        <f t="shared" si="0"/>
        <v>59579</v>
      </c>
      <c r="G30" s="138">
        <v>37251</v>
      </c>
      <c r="H30" s="138">
        <v>4336.5649999999996</v>
      </c>
      <c r="I30" s="138">
        <v>11852.433999999999</v>
      </c>
      <c r="J30" s="138">
        <f t="shared" si="1"/>
        <v>16188.999</v>
      </c>
      <c r="K30" s="137">
        <v>4710</v>
      </c>
    </row>
    <row r="31" spans="1:11" ht="23.1" customHeight="1">
      <c r="A31" s="145" t="s">
        <v>257</v>
      </c>
      <c r="B31" s="144" t="s">
        <v>256</v>
      </c>
      <c r="C31" s="143">
        <v>35579.1</v>
      </c>
      <c r="D31" s="143">
        <v>25480.7</v>
      </c>
      <c r="E31" s="143">
        <v>5212.7</v>
      </c>
      <c r="F31" s="143">
        <f t="shared" si="0"/>
        <v>66272.5</v>
      </c>
      <c r="G31" s="138">
        <v>42889.600000000006</v>
      </c>
      <c r="H31" s="138">
        <v>5711.6710000000003</v>
      </c>
      <c r="I31" s="138">
        <v>11812.246999999999</v>
      </c>
      <c r="J31" s="138">
        <f t="shared" si="1"/>
        <v>17523.917999999998</v>
      </c>
      <c r="K31" s="137">
        <v>5500</v>
      </c>
    </row>
    <row r="32" spans="1:11" ht="23.1" customHeight="1">
      <c r="A32" s="145" t="s">
        <v>255</v>
      </c>
      <c r="B32" s="144" t="s">
        <v>254</v>
      </c>
      <c r="C32" s="143">
        <v>45837.3</v>
      </c>
      <c r="D32" s="143">
        <v>28307.200000000001</v>
      </c>
      <c r="E32" s="143">
        <v>5690.6</v>
      </c>
      <c r="F32" s="143">
        <f t="shared" si="0"/>
        <v>79835.100000000006</v>
      </c>
      <c r="G32" s="138">
        <v>48893.599999999999</v>
      </c>
      <c r="H32" s="138">
        <v>6753.4250000000002</v>
      </c>
      <c r="I32" s="138">
        <v>12044.026</v>
      </c>
      <c r="J32" s="138">
        <f t="shared" si="1"/>
        <v>18797.451000000001</v>
      </c>
      <c r="K32" s="137">
        <v>7000</v>
      </c>
    </row>
    <row r="33" spans="1:14" ht="23.1" customHeight="1">
      <c r="A33" s="145" t="s">
        <v>253</v>
      </c>
      <c r="B33" s="144" t="s">
        <v>252</v>
      </c>
      <c r="C33" s="143">
        <v>48863.9</v>
      </c>
      <c r="D33" s="143">
        <v>24773.4</v>
      </c>
      <c r="E33" s="143">
        <v>6434.9</v>
      </c>
      <c r="F33" s="143">
        <f t="shared" si="0"/>
        <v>80072.2</v>
      </c>
      <c r="G33" s="138">
        <v>50445.599999999999</v>
      </c>
      <c r="H33" s="138">
        <v>6686.14</v>
      </c>
      <c r="I33" s="138">
        <v>7698.7079999999996</v>
      </c>
      <c r="J33" s="138">
        <f t="shared" si="1"/>
        <v>14384.848</v>
      </c>
      <c r="K33" s="137">
        <v>8000</v>
      </c>
    </row>
    <row r="34" spans="1:14" ht="23.1" customHeight="1">
      <c r="A34" s="145" t="s">
        <v>251</v>
      </c>
      <c r="B34" s="144" t="s">
        <v>250</v>
      </c>
      <c r="C34" s="143">
        <v>52090.5</v>
      </c>
      <c r="D34" s="143">
        <v>22356.1</v>
      </c>
      <c r="E34" s="143">
        <v>9559.5</v>
      </c>
      <c r="F34" s="143">
        <f t="shared" si="0"/>
        <v>84006.1</v>
      </c>
      <c r="G34" s="138">
        <v>56229.7</v>
      </c>
      <c r="H34" s="138">
        <v>11339.146000000001</v>
      </c>
      <c r="I34" s="138">
        <v>4546.4229999999998</v>
      </c>
      <c r="J34" s="138">
        <f t="shared" si="1"/>
        <v>15885.569</v>
      </c>
      <c r="K34" s="137">
        <v>8880</v>
      </c>
    </row>
    <row r="35" spans="1:14" ht="23.1" customHeight="1">
      <c r="A35" s="145" t="s">
        <v>249</v>
      </c>
      <c r="B35" s="144" t="s">
        <v>248</v>
      </c>
      <c r="C35" s="143">
        <v>55552.1</v>
      </c>
      <c r="D35" s="143">
        <v>23095.599999999999</v>
      </c>
      <c r="E35" s="143">
        <v>10794.9</v>
      </c>
      <c r="F35" s="143">
        <f t="shared" si="0"/>
        <v>89442.599999999991</v>
      </c>
      <c r="G35" s="138">
        <v>62331</v>
      </c>
      <c r="H35" s="138">
        <v>11283.39</v>
      </c>
      <c r="I35" s="138">
        <v>7628.99</v>
      </c>
      <c r="J35" s="138">
        <f t="shared" si="1"/>
        <v>18912.379999999997</v>
      </c>
      <c r="K35" s="137">
        <v>5607.8</v>
      </c>
    </row>
    <row r="36" spans="1:14" ht="23.1" customHeight="1">
      <c r="A36" s="145" t="s">
        <v>247</v>
      </c>
      <c r="B36" s="144" t="s">
        <v>246</v>
      </c>
      <c r="C36" s="143">
        <v>61686.43</v>
      </c>
      <c r="D36" s="143">
        <v>27340.78</v>
      </c>
      <c r="E36" s="143">
        <v>13533.32</v>
      </c>
      <c r="F36" s="143">
        <f t="shared" si="0"/>
        <v>102560.53</v>
      </c>
      <c r="G36" s="138">
        <v>70124.099999999991</v>
      </c>
      <c r="H36" s="138">
        <v>14391.17</v>
      </c>
      <c r="I36" s="138">
        <v>9266.1299999999992</v>
      </c>
      <c r="J36" s="138">
        <f t="shared" si="1"/>
        <v>23657.3</v>
      </c>
      <c r="K36" s="137">
        <v>8938.1</v>
      </c>
    </row>
    <row r="37" spans="1:14" ht="23.1" customHeight="1">
      <c r="A37" s="145" t="s">
        <v>245</v>
      </c>
      <c r="B37" s="144" t="s">
        <v>244</v>
      </c>
      <c r="C37" s="143">
        <v>67017.778000000006</v>
      </c>
      <c r="D37" s="143">
        <v>29606.603999999999</v>
      </c>
      <c r="E37" s="143">
        <v>14264.776</v>
      </c>
      <c r="F37" s="143">
        <f t="shared" si="0"/>
        <v>110889.15800000001</v>
      </c>
      <c r="G37" s="138">
        <v>72282.100000000006</v>
      </c>
      <c r="H37" s="138">
        <v>13827.498</v>
      </c>
      <c r="I37" s="138">
        <v>8214.3050000000003</v>
      </c>
      <c r="J37" s="138">
        <f t="shared" si="1"/>
        <v>22041.803</v>
      </c>
      <c r="K37" s="137">
        <v>11834.2</v>
      </c>
    </row>
    <row r="38" spans="1:14" ht="23.1" customHeight="1">
      <c r="A38" s="145" t="s">
        <v>243</v>
      </c>
      <c r="B38" s="144" t="s">
        <v>242</v>
      </c>
      <c r="C38" s="143">
        <v>77122.399999999994</v>
      </c>
      <c r="D38" s="143">
        <v>39729.9</v>
      </c>
      <c r="E38" s="143">
        <v>16752.3</v>
      </c>
      <c r="F38" s="143">
        <f t="shared" si="0"/>
        <v>133604.59999999998</v>
      </c>
      <c r="G38" s="138">
        <v>87712.1</v>
      </c>
      <c r="H38" s="138">
        <v>15800.8</v>
      </c>
      <c r="I38" s="138">
        <v>10053.5</v>
      </c>
      <c r="J38" s="138">
        <f t="shared" si="1"/>
        <v>25854.3</v>
      </c>
      <c r="K38" s="137">
        <v>17892.3</v>
      </c>
    </row>
    <row r="39" spans="1:14" ht="23.1" customHeight="1">
      <c r="A39" s="145" t="s">
        <v>241</v>
      </c>
      <c r="B39" s="144" t="s">
        <v>240</v>
      </c>
      <c r="C39" s="143">
        <v>91446.9</v>
      </c>
      <c r="D39" s="143">
        <v>53516.1</v>
      </c>
      <c r="E39" s="143">
        <v>16386.900000000001</v>
      </c>
      <c r="F39" s="143">
        <f t="shared" si="0"/>
        <v>161349.9</v>
      </c>
      <c r="G39" s="138">
        <v>107622.72684728999</v>
      </c>
      <c r="H39" s="138">
        <v>20320.7</v>
      </c>
      <c r="I39" s="138">
        <v>8979.9</v>
      </c>
      <c r="J39" s="138">
        <f t="shared" si="1"/>
        <v>29300.6</v>
      </c>
      <c r="K39" s="137">
        <v>20496.400000000001</v>
      </c>
      <c r="L39" s="134"/>
    </row>
    <row r="40" spans="1:14" ht="23.1" customHeight="1">
      <c r="A40" s="145" t="s">
        <v>239</v>
      </c>
      <c r="B40" s="144" t="s">
        <v>238</v>
      </c>
      <c r="C40" s="142">
        <v>127738.94100000001</v>
      </c>
      <c r="D40" s="142">
        <v>73088.864000000001</v>
      </c>
      <c r="E40" s="142">
        <v>18834.113000000001</v>
      </c>
      <c r="F40" s="143">
        <f t="shared" si="0"/>
        <v>219661.91800000001</v>
      </c>
      <c r="G40" s="138">
        <v>143474.40568633997</v>
      </c>
      <c r="H40" s="138">
        <v>26382.866999999998</v>
      </c>
      <c r="I40" s="138">
        <v>9968.8610000000008</v>
      </c>
      <c r="J40" s="138">
        <f t="shared" si="1"/>
        <v>36351.728000000003</v>
      </c>
      <c r="K40" s="137">
        <v>18417.099999999999</v>
      </c>
      <c r="L40" s="134"/>
      <c r="N40" s="133"/>
    </row>
    <row r="41" spans="1:14" s="133" customFormat="1" ht="23.1" customHeight="1">
      <c r="A41" s="141" t="s">
        <v>237</v>
      </c>
      <c r="B41" s="140" t="s">
        <v>236</v>
      </c>
      <c r="C41" s="139">
        <v>186597.55300000001</v>
      </c>
      <c r="D41" s="139">
        <v>40509.769</v>
      </c>
      <c r="E41" s="139">
        <v>32581.784</v>
      </c>
      <c r="F41" s="143">
        <f t="shared" si="0"/>
        <v>259689.10600000003</v>
      </c>
      <c r="G41" s="138">
        <v>179945.82399999999</v>
      </c>
      <c r="H41" s="138">
        <v>38545.970999999998</v>
      </c>
      <c r="I41" s="138">
        <v>11223.382</v>
      </c>
      <c r="J41" s="138">
        <f t="shared" si="1"/>
        <v>49769.352999999996</v>
      </c>
      <c r="K41" s="137">
        <v>29914</v>
      </c>
      <c r="L41" s="146"/>
      <c r="N41" s="103"/>
    </row>
    <row r="42" spans="1:14" ht="23.1" customHeight="1">
      <c r="A42" s="145" t="s">
        <v>235</v>
      </c>
      <c r="B42" s="144" t="s">
        <v>234</v>
      </c>
      <c r="C42" s="142">
        <v>210167.72700000001</v>
      </c>
      <c r="D42" s="142">
        <v>47327.680999999997</v>
      </c>
      <c r="E42" s="142">
        <v>37868.080000000002</v>
      </c>
      <c r="F42" s="143">
        <f t="shared" si="0"/>
        <v>295363.48800000001</v>
      </c>
      <c r="G42" s="138">
        <v>199819.01399999997</v>
      </c>
      <c r="H42" s="138">
        <v>45922.175999999999</v>
      </c>
      <c r="I42" s="138">
        <v>12075.605</v>
      </c>
      <c r="J42" s="138">
        <f t="shared" si="1"/>
        <v>57997.781000000003</v>
      </c>
      <c r="K42" s="137">
        <v>42515.775000000001</v>
      </c>
      <c r="L42" s="134"/>
    </row>
    <row r="43" spans="1:14" ht="23.1" customHeight="1">
      <c r="A43" s="145" t="s">
        <v>233</v>
      </c>
      <c r="B43" s="144" t="s">
        <v>232</v>
      </c>
      <c r="C43" s="142">
        <v>243460.00700000001</v>
      </c>
      <c r="D43" s="142">
        <v>51390.716999999997</v>
      </c>
      <c r="E43" s="142">
        <v>44316.800000000003</v>
      </c>
      <c r="F43" s="143">
        <f t="shared" si="0"/>
        <v>339167.52399999998</v>
      </c>
      <c r="G43" s="138">
        <v>244561.10400000002</v>
      </c>
      <c r="H43" s="138">
        <v>40810.281000000003</v>
      </c>
      <c r="I43" s="138">
        <v>11083.072</v>
      </c>
      <c r="J43" s="138">
        <f t="shared" si="1"/>
        <v>51893.353000000003</v>
      </c>
      <c r="K43" s="137">
        <v>36418.650999999998</v>
      </c>
      <c r="L43" s="134"/>
    </row>
    <row r="44" spans="1:14" ht="23.1" customHeight="1">
      <c r="A44" s="141" t="s">
        <v>231</v>
      </c>
      <c r="B44" s="140" t="s">
        <v>230</v>
      </c>
      <c r="C44" s="142">
        <v>247455.47200000001</v>
      </c>
      <c r="D44" s="142">
        <v>54598.425000000003</v>
      </c>
      <c r="E44" s="142">
        <v>56584.1</v>
      </c>
      <c r="F44" s="143">
        <f t="shared" si="0"/>
        <v>358637.99699999997</v>
      </c>
      <c r="G44" s="138">
        <v>296776.46099999995</v>
      </c>
      <c r="H44" s="138">
        <v>35229.805</v>
      </c>
      <c r="I44" s="138">
        <v>11969.11</v>
      </c>
      <c r="J44" s="138">
        <f t="shared" si="1"/>
        <v>47198.915000000001</v>
      </c>
      <c r="K44" s="137">
        <v>19042.855</v>
      </c>
    </row>
    <row r="45" spans="1:14" ht="23.1" customHeight="1">
      <c r="A45" s="141" t="s">
        <v>229</v>
      </c>
      <c r="B45" s="140" t="s">
        <v>228</v>
      </c>
      <c r="C45" s="142">
        <v>303531.745</v>
      </c>
      <c r="D45" s="142">
        <v>66694.726999999999</v>
      </c>
      <c r="E45" s="142">
        <v>64825.8</v>
      </c>
      <c r="F45" s="143">
        <f t="shared" si="0"/>
        <v>435052.272</v>
      </c>
      <c r="G45" s="138">
        <v>363493.44699999999</v>
      </c>
      <c r="H45" s="138">
        <v>42205.766000000003</v>
      </c>
      <c r="I45" s="138">
        <v>17998.825000000001</v>
      </c>
      <c r="J45" s="138">
        <f t="shared" si="1"/>
        <v>60204.591</v>
      </c>
      <c r="K45" s="137">
        <v>19982.895</v>
      </c>
      <c r="N45" s="134"/>
    </row>
    <row r="46" spans="1:14" ht="23.1" customHeight="1">
      <c r="A46" s="141" t="s">
        <v>227</v>
      </c>
      <c r="B46" s="140" t="s">
        <v>226</v>
      </c>
      <c r="C46" s="142">
        <v>339278.02500000002</v>
      </c>
      <c r="D46" s="142">
        <v>88754.707999999999</v>
      </c>
      <c r="E46" s="142">
        <v>103307.25</v>
      </c>
      <c r="F46" s="138">
        <f t="shared" si="0"/>
        <v>531339.98300000001</v>
      </c>
      <c r="G46" s="138">
        <v>411848.24699999997</v>
      </c>
      <c r="H46" s="138">
        <v>38174.309000000001</v>
      </c>
      <c r="I46" s="138">
        <v>25531.279999999999</v>
      </c>
      <c r="J46" s="138">
        <f t="shared" si="1"/>
        <v>63705.589</v>
      </c>
      <c r="K46" s="137">
        <v>42367.578000000001</v>
      </c>
      <c r="M46" s="134"/>
      <c r="N46" s="268"/>
    </row>
    <row r="47" spans="1:14" ht="23.1" customHeight="1">
      <c r="A47" s="141" t="s">
        <v>67</v>
      </c>
      <c r="B47" s="140" t="s">
        <v>225</v>
      </c>
      <c r="C47" s="139">
        <v>370986.80699999997</v>
      </c>
      <c r="D47" s="139">
        <v>122350.43</v>
      </c>
      <c r="E47" s="139">
        <v>107694.618</v>
      </c>
      <c r="F47" s="138">
        <f>SUM(C47:E47)</f>
        <v>601031.85499999998</v>
      </c>
      <c r="G47" s="138">
        <v>485239.02500000002</v>
      </c>
      <c r="H47" s="138">
        <v>39543.955000000002</v>
      </c>
      <c r="I47" s="138">
        <v>34455.872000000003</v>
      </c>
      <c r="J47" s="138">
        <f t="shared" si="1"/>
        <v>73999.827000000005</v>
      </c>
      <c r="K47" s="137">
        <v>87774.514999999999</v>
      </c>
      <c r="N47" s="134"/>
    </row>
    <row r="48" spans="1:14" ht="23.1" customHeight="1">
      <c r="A48" s="141" t="s">
        <v>68</v>
      </c>
      <c r="B48" s="140" t="s">
        <v>224</v>
      </c>
      <c r="C48" s="139">
        <v>518614.3</v>
      </c>
      <c r="D48" s="139">
        <v>208749.4</v>
      </c>
      <c r="E48" s="139">
        <v>109883.4</v>
      </c>
      <c r="F48" s="138">
        <f>SUM(C48:E48)</f>
        <v>837247.1</v>
      </c>
      <c r="G48" s="138">
        <v>612597.5</v>
      </c>
      <c r="H48" s="138">
        <v>31932.3</v>
      </c>
      <c r="I48" s="138">
        <v>58013</v>
      </c>
      <c r="J48" s="138">
        <f t="shared" si="1"/>
        <v>89945.3</v>
      </c>
      <c r="K48" s="137">
        <v>88337.700000000012</v>
      </c>
      <c r="M48" s="134"/>
      <c r="N48" s="134"/>
    </row>
    <row r="49" spans="1:14" ht="23.1" customHeight="1">
      <c r="A49" s="141" t="s">
        <v>69</v>
      </c>
      <c r="B49" s="140" t="s">
        <v>223</v>
      </c>
      <c r="C49" s="139">
        <v>696919.6</v>
      </c>
      <c r="D49" s="139">
        <v>270713.7</v>
      </c>
      <c r="E49" s="139">
        <v>119646.6</v>
      </c>
      <c r="F49" s="138">
        <f>SUM(C49:E49)</f>
        <v>1087279.9000000001</v>
      </c>
      <c r="G49" s="138">
        <v>726717.6</v>
      </c>
      <c r="H49" s="138">
        <v>39318.699999999997</v>
      </c>
      <c r="I49" s="138">
        <v>92232.7</v>
      </c>
      <c r="J49" s="138">
        <f t="shared" si="1"/>
        <v>131551.4</v>
      </c>
      <c r="K49" s="137">
        <v>144750.9</v>
      </c>
      <c r="M49" s="134"/>
      <c r="N49" s="134"/>
    </row>
    <row r="50" spans="1:14" ht="23.1" customHeight="1">
      <c r="A50" s="141" t="s">
        <v>70</v>
      </c>
      <c r="B50" s="140" t="s">
        <v>222</v>
      </c>
      <c r="C50" s="139">
        <v>716417.6</v>
      </c>
      <c r="D50" s="139">
        <v>241562.5</v>
      </c>
      <c r="E50" s="139">
        <v>152477</v>
      </c>
      <c r="F50" s="138">
        <f>SUM(C50:E50)</f>
        <v>1110457.1000000001</v>
      </c>
      <c r="G50" s="138">
        <v>839661.9</v>
      </c>
      <c r="H50" s="138">
        <v>22898.7</v>
      </c>
      <c r="I50" s="138">
        <v>124372.5</v>
      </c>
      <c r="J50" s="138">
        <f t="shared" si="1"/>
        <v>147271.20000000001</v>
      </c>
      <c r="K50" s="137">
        <v>96382</v>
      </c>
      <c r="M50" s="134"/>
    </row>
    <row r="51" spans="1:14" ht="23.1" customHeight="1">
      <c r="A51" s="141" t="s">
        <v>71</v>
      </c>
      <c r="B51" s="140" t="s">
        <v>78</v>
      </c>
      <c r="C51" s="139">
        <v>784291.39999999991</v>
      </c>
      <c r="D51" s="139">
        <v>189140.1</v>
      </c>
      <c r="E51" s="139">
        <v>117901.6</v>
      </c>
      <c r="F51" s="138">
        <f>SUM(C51:E51)</f>
        <v>1091333.0999999999</v>
      </c>
      <c r="G51" s="138">
        <v>841312.5</v>
      </c>
      <c r="H51" s="138">
        <v>23718.799999999999</v>
      </c>
      <c r="I51" s="138">
        <v>116643.9</v>
      </c>
      <c r="J51" s="138">
        <f>H51+I51</f>
        <v>140362.69999999998</v>
      </c>
      <c r="K51" s="137">
        <v>194642.32</v>
      </c>
      <c r="M51" s="134"/>
      <c r="N51" s="134"/>
    </row>
    <row r="52" spans="1:14" ht="23.1" customHeight="1">
      <c r="A52" s="141" t="s">
        <v>72</v>
      </c>
      <c r="B52" s="140" t="s">
        <v>79</v>
      </c>
      <c r="C52" s="139">
        <v>846217.3</v>
      </c>
      <c r="D52" s="139">
        <v>228836.1</v>
      </c>
      <c r="E52" s="139">
        <v>121622.59999999999</v>
      </c>
      <c r="F52" s="138">
        <v>1196676.0000000002</v>
      </c>
      <c r="G52" s="138">
        <v>976309.4</v>
      </c>
      <c r="H52" s="138">
        <v>36481.4</v>
      </c>
      <c r="I52" s="138">
        <v>172948.2</v>
      </c>
      <c r="J52" s="138">
        <v>209429.6</v>
      </c>
      <c r="K52" s="137">
        <v>224000</v>
      </c>
      <c r="M52" s="134"/>
      <c r="N52" s="134"/>
    </row>
    <row r="53" spans="1:14" ht="23.1" customHeight="1">
      <c r="A53" s="141" t="s">
        <v>470</v>
      </c>
      <c r="B53" s="140" t="s">
        <v>420</v>
      </c>
      <c r="C53" s="139">
        <v>954316.80000000005</v>
      </c>
      <c r="D53" s="139">
        <v>216213</v>
      </c>
      <c r="E53" s="139">
        <v>139471</v>
      </c>
      <c r="F53" s="138">
        <f>C53+D53+E53</f>
        <v>1310000.8</v>
      </c>
      <c r="G53" s="138">
        <v>1113848.5</v>
      </c>
      <c r="H53" s="138">
        <v>27488.1</v>
      </c>
      <c r="I53" s="138">
        <v>130693.6</v>
      </c>
      <c r="J53" s="138">
        <f>H53+I53</f>
        <v>158181.70000000001</v>
      </c>
      <c r="K53" s="137">
        <v>232635.5</v>
      </c>
      <c r="M53" s="134"/>
      <c r="N53" s="134"/>
    </row>
    <row r="54" spans="1:14" ht="23.1" customHeight="1" thickBot="1">
      <c r="A54" s="136" t="s">
        <v>469</v>
      </c>
      <c r="B54" s="135" t="s">
        <v>468</v>
      </c>
      <c r="C54" s="264">
        <v>1005759.4</v>
      </c>
      <c r="D54" s="264">
        <v>233695.9</v>
      </c>
      <c r="E54" s="264">
        <v>190108.7</v>
      </c>
      <c r="F54" s="265">
        <f>C54+D54+E54</f>
        <v>1429564</v>
      </c>
      <c r="G54" s="265">
        <v>1010394.6</v>
      </c>
      <c r="H54" s="265">
        <v>21297.5</v>
      </c>
      <c r="I54" s="265">
        <v>119860</v>
      </c>
      <c r="J54" s="265">
        <f>H54+I54</f>
        <v>141157.5</v>
      </c>
      <c r="K54" s="266">
        <v>255997.66999999998</v>
      </c>
      <c r="M54" s="134"/>
      <c r="N54" s="134"/>
    </row>
    <row r="55" spans="1:14" ht="33.75" customHeight="1" thickTop="1">
      <c r="A55" s="3747" t="s">
        <v>221</v>
      </c>
      <c r="B55" s="3747"/>
      <c r="C55" s="3747"/>
      <c r="D55" s="3747"/>
      <c r="E55" s="3747"/>
      <c r="F55" s="3747"/>
      <c r="G55" s="3747"/>
      <c r="H55" s="3747"/>
      <c r="I55" s="3747"/>
      <c r="J55" s="3747"/>
      <c r="K55" s="3747"/>
    </row>
    <row r="56" spans="1:14" ht="29.25" customHeight="1">
      <c r="A56" s="3747" t="s">
        <v>220</v>
      </c>
      <c r="B56" s="3747"/>
      <c r="C56" s="3747"/>
      <c r="D56" s="3747"/>
      <c r="E56" s="3747"/>
      <c r="F56" s="3747"/>
      <c r="G56" s="3747"/>
      <c r="H56" s="3747"/>
      <c r="I56" s="3747"/>
      <c r="J56" s="3747"/>
      <c r="K56" s="3747"/>
    </row>
    <row r="57" spans="1:14">
      <c r="A57" s="3747" t="s">
        <v>219</v>
      </c>
      <c r="B57" s="3747"/>
      <c r="C57" s="3747"/>
      <c r="D57" s="3747"/>
      <c r="E57" s="3747"/>
      <c r="F57" s="3747"/>
      <c r="G57" s="3747"/>
      <c r="H57" s="3747"/>
      <c r="I57" s="3747"/>
      <c r="J57" s="3747"/>
      <c r="K57" s="3747"/>
    </row>
    <row r="58" spans="1:14" s="133" customFormat="1" ht="18.600000000000001" customHeight="1">
      <c r="A58" s="3748" t="s">
        <v>2030</v>
      </c>
      <c r="B58" s="3748"/>
      <c r="C58" s="3748"/>
      <c r="D58" s="3748"/>
      <c r="E58" s="3748"/>
      <c r="F58" s="3748"/>
      <c r="G58" s="3748"/>
      <c r="H58" s="3748"/>
      <c r="I58" s="3748"/>
      <c r="J58" s="3748"/>
      <c r="K58" s="3748"/>
    </row>
    <row r="59" spans="1:14" s="133" customFormat="1" ht="18.75" customHeight="1">
      <c r="A59" s="3748" t="s">
        <v>491</v>
      </c>
      <c r="B59" s="3748"/>
      <c r="C59" s="3748"/>
      <c r="D59" s="3748"/>
      <c r="E59" s="3748"/>
      <c r="F59" s="3748"/>
      <c r="G59" s="3748"/>
      <c r="H59" s="3748"/>
      <c r="I59" s="3748"/>
      <c r="J59" s="3748"/>
      <c r="K59" s="3748"/>
    </row>
    <row r="60" spans="1:14" s="133" customFormat="1" ht="18.75" customHeight="1">
      <c r="A60" s="3748" t="s">
        <v>218</v>
      </c>
      <c r="B60" s="3748"/>
      <c r="C60" s="3748"/>
      <c r="D60" s="3748"/>
      <c r="E60" s="3748"/>
      <c r="F60" s="3748"/>
      <c r="G60" s="3748"/>
      <c r="H60" s="3748"/>
      <c r="I60" s="3748"/>
      <c r="J60" s="3748"/>
      <c r="K60" s="3748"/>
    </row>
    <row r="61" spans="1:14" s="132" customFormat="1">
      <c r="A61" s="3749" t="s">
        <v>217</v>
      </c>
      <c r="B61" s="3749"/>
      <c r="C61" s="3749"/>
      <c r="D61" s="3749"/>
      <c r="E61" s="3749"/>
      <c r="F61" s="3749"/>
      <c r="G61" s="3749"/>
      <c r="H61" s="3749"/>
      <c r="I61" s="3749"/>
      <c r="J61" s="3749"/>
      <c r="K61" s="3749"/>
    </row>
  </sheetData>
  <mergeCells count="16">
    <mergeCell ref="A55:K55"/>
    <mergeCell ref="A56:K56"/>
    <mergeCell ref="A59:K59"/>
    <mergeCell ref="A60:K60"/>
    <mergeCell ref="A61:K61"/>
    <mergeCell ref="A57:K57"/>
    <mergeCell ref="A58:K58"/>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45" activePane="bottomRight" state="frozen"/>
      <selection activeCell="A55" sqref="A55:K55"/>
      <selection pane="topRight" activeCell="A55" sqref="A55:K55"/>
      <selection pane="bottomLeft" activeCell="A55" sqref="A55:K55"/>
      <selection pane="bottomRight" activeCell="N52" sqref="N52"/>
    </sheetView>
  </sheetViews>
  <sheetFormatPr defaultRowHeight="15.6"/>
  <cols>
    <col min="1" max="1" width="11.44140625" style="419" customWidth="1"/>
    <col min="2" max="2" width="11.109375" style="419" customWidth="1"/>
    <col min="3" max="11" width="13.6640625" style="103" customWidth="1"/>
    <col min="12" max="256" width="8.88671875" style="103"/>
    <col min="257" max="257" width="11.44140625" style="103" customWidth="1"/>
    <col min="258" max="258" width="11.109375" style="103" customWidth="1"/>
    <col min="259" max="267" width="13.6640625" style="103" customWidth="1"/>
    <col min="268" max="512" width="8.88671875" style="103"/>
    <col min="513" max="513" width="11.44140625" style="103" customWidth="1"/>
    <col min="514" max="514" width="11.109375" style="103" customWidth="1"/>
    <col min="515" max="523" width="13.6640625" style="103" customWidth="1"/>
    <col min="524" max="768" width="8.88671875" style="103"/>
    <col min="769" max="769" width="11.44140625" style="103" customWidth="1"/>
    <col min="770" max="770" width="11.109375" style="103" customWidth="1"/>
    <col min="771" max="779" width="13.6640625" style="103" customWidth="1"/>
    <col min="780" max="1024" width="8.88671875" style="103"/>
    <col min="1025" max="1025" width="11.44140625" style="103" customWidth="1"/>
    <col min="1026" max="1026" width="11.109375" style="103" customWidth="1"/>
    <col min="1027" max="1035" width="13.6640625" style="103" customWidth="1"/>
    <col min="1036" max="1280" width="8.88671875" style="103"/>
    <col min="1281" max="1281" width="11.44140625" style="103" customWidth="1"/>
    <col min="1282" max="1282" width="11.109375" style="103" customWidth="1"/>
    <col min="1283" max="1291" width="13.6640625" style="103" customWidth="1"/>
    <col min="1292" max="1536" width="8.88671875" style="103"/>
    <col min="1537" max="1537" width="11.44140625" style="103" customWidth="1"/>
    <col min="1538" max="1538" width="11.109375" style="103" customWidth="1"/>
    <col min="1539" max="1547" width="13.6640625" style="103" customWidth="1"/>
    <col min="1548" max="1792" width="8.88671875" style="103"/>
    <col min="1793" max="1793" width="11.44140625" style="103" customWidth="1"/>
    <col min="1794" max="1794" width="11.109375" style="103" customWidth="1"/>
    <col min="1795" max="1803" width="13.6640625" style="103" customWidth="1"/>
    <col min="1804" max="2048" width="8.88671875" style="103"/>
    <col min="2049" max="2049" width="11.44140625" style="103" customWidth="1"/>
    <col min="2050" max="2050" width="11.109375" style="103" customWidth="1"/>
    <col min="2051" max="2059" width="13.6640625" style="103" customWidth="1"/>
    <col min="2060" max="2304" width="8.88671875" style="103"/>
    <col min="2305" max="2305" width="11.44140625" style="103" customWidth="1"/>
    <col min="2306" max="2306" width="11.109375" style="103" customWidth="1"/>
    <col min="2307" max="2315" width="13.6640625" style="103" customWidth="1"/>
    <col min="2316" max="2560" width="8.88671875" style="103"/>
    <col min="2561" max="2561" width="11.44140625" style="103" customWidth="1"/>
    <col min="2562" max="2562" width="11.109375" style="103" customWidth="1"/>
    <col min="2563" max="2571" width="13.6640625" style="103" customWidth="1"/>
    <col min="2572" max="2816" width="8.88671875" style="103"/>
    <col min="2817" max="2817" width="11.44140625" style="103" customWidth="1"/>
    <col min="2818" max="2818" width="11.109375" style="103" customWidth="1"/>
    <col min="2819" max="2827" width="13.6640625" style="103" customWidth="1"/>
    <col min="2828" max="3072" width="8.88671875" style="103"/>
    <col min="3073" max="3073" width="11.44140625" style="103" customWidth="1"/>
    <col min="3074" max="3074" width="11.109375" style="103" customWidth="1"/>
    <col min="3075" max="3083" width="13.6640625" style="103" customWidth="1"/>
    <col min="3084" max="3328" width="8.88671875" style="103"/>
    <col min="3329" max="3329" width="11.44140625" style="103" customWidth="1"/>
    <col min="3330" max="3330" width="11.109375" style="103" customWidth="1"/>
    <col min="3331" max="3339" width="13.6640625" style="103" customWidth="1"/>
    <col min="3340" max="3584" width="8.88671875" style="103"/>
    <col min="3585" max="3585" width="11.44140625" style="103" customWidth="1"/>
    <col min="3586" max="3586" width="11.109375" style="103" customWidth="1"/>
    <col min="3587" max="3595" width="13.6640625" style="103" customWidth="1"/>
    <col min="3596" max="3840" width="8.88671875" style="103"/>
    <col min="3841" max="3841" width="11.44140625" style="103" customWidth="1"/>
    <col min="3842" max="3842" width="11.109375" style="103" customWidth="1"/>
    <col min="3843" max="3851" width="13.6640625" style="103" customWidth="1"/>
    <col min="3852" max="4096" width="8.88671875" style="103"/>
    <col min="4097" max="4097" width="11.44140625" style="103" customWidth="1"/>
    <col min="4098" max="4098" width="11.109375" style="103" customWidth="1"/>
    <col min="4099" max="4107" width="13.6640625" style="103" customWidth="1"/>
    <col min="4108" max="4352" width="8.88671875" style="103"/>
    <col min="4353" max="4353" width="11.44140625" style="103" customWidth="1"/>
    <col min="4354" max="4354" width="11.109375" style="103" customWidth="1"/>
    <col min="4355" max="4363" width="13.6640625" style="103" customWidth="1"/>
    <col min="4364" max="4608" width="8.88671875" style="103"/>
    <col min="4609" max="4609" width="11.44140625" style="103" customWidth="1"/>
    <col min="4610" max="4610" width="11.109375" style="103" customWidth="1"/>
    <col min="4611" max="4619" width="13.6640625" style="103" customWidth="1"/>
    <col min="4620" max="4864" width="8.88671875" style="103"/>
    <col min="4865" max="4865" width="11.44140625" style="103" customWidth="1"/>
    <col min="4866" max="4866" width="11.109375" style="103" customWidth="1"/>
    <col min="4867" max="4875" width="13.6640625" style="103" customWidth="1"/>
    <col min="4876" max="5120" width="8.88671875" style="103"/>
    <col min="5121" max="5121" width="11.44140625" style="103" customWidth="1"/>
    <col min="5122" max="5122" width="11.109375" style="103" customWidth="1"/>
    <col min="5123" max="5131" width="13.6640625" style="103" customWidth="1"/>
    <col min="5132" max="5376" width="8.88671875" style="103"/>
    <col min="5377" max="5377" width="11.44140625" style="103" customWidth="1"/>
    <col min="5378" max="5378" width="11.109375" style="103" customWidth="1"/>
    <col min="5379" max="5387" width="13.6640625" style="103" customWidth="1"/>
    <col min="5388" max="5632" width="8.88671875" style="103"/>
    <col min="5633" max="5633" width="11.44140625" style="103" customWidth="1"/>
    <col min="5634" max="5634" width="11.109375" style="103" customWidth="1"/>
    <col min="5635" max="5643" width="13.6640625" style="103" customWidth="1"/>
    <col min="5644" max="5888" width="8.88671875" style="103"/>
    <col min="5889" max="5889" width="11.44140625" style="103" customWidth="1"/>
    <col min="5890" max="5890" width="11.109375" style="103" customWidth="1"/>
    <col min="5891" max="5899" width="13.6640625" style="103" customWidth="1"/>
    <col min="5900" max="6144" width="8.88671875" style="103"/>
    <col min="6145" max="6145" width="11.44140625" style="103" customWidth="1"/>
    <col min="6146" max="6146" width="11.109375" style="103" customWidth="1"/>
    <col min="6147" max="6155" width="13.6640625" style="103" customWidth="1"/>
    <col min="6156" max="6400" width="8.88671875" style="103"/>
    <col min="6401" max="6401" width="11.44140625" style="103" customWidth="1"/>
    <col min="6402" max="6402" width="11.109375" style="103" customWidth="1"/>
    <col min="6403" max="6411" width="13.6640625" style="103" customWidth="1"/>
    <col min="6412" max="6656" width="8.88671875" style="103"/>
    <col min="6657" max="6657" width="11.44140625" style="103" customWidth="1"/>
    <col min="6658" max="6658" width="11.109375" style="103" customWidth="1"/>
    <col min="6659" max="6667" width="13.6640625" style="103" customWidth="1"/>
    <col min="6668" max="6912" width="8.88671875" style="103"/>
    <col min="6913" max="6913" width="11.44140625" style="103" customWidth="1"/>
    <col min="6914" max="6914" width="11.109375" style="103" customWidth="1"/>
    <col min="6915" max="6923" width="13.6640625" style="103" customWidth="1"/>
    <col min="6924" max="7168" width="8.88671875" style="103"/>
    <col min="7169" max="7169" width="11.44140625" style="103" customWidth="1"/>
    <col min="7170" max="7170" width="11.109375" style="103" customWidth="1"/>
    <col min="7171" max="7179" width="13.6640625" style="103" customWidth="1"/>
    <col min="7180" max="7424" width="8.88671875" style="103"/>
    <col min="7425" max="7425" width="11.44140625" style="103" customWidth="1"/>
    <col min="7426" max="7426" width="11.109375" style="103" customWidth="1"/>
    <col min="7427" max="7435" width="13.6640625" style="103" customWidth="1"/>
    <col min="7436" max="7680" width="8.88671875" style="103"/>
    <col min="7681" max="7681" width="11.44140625" style="103" customWidth="1"/>
    <col min="7682" max="7682" width="11.109375" style="103" customWidth="1"/>
    <col min="7683" max="7691" width="13.6640625" style="103" customWidth="1"/>
    <col min="7692" max="7936" width="8.88671875" style="103"/>
    <col min="7937" max="7937" width="11.44140625" style="103" customWidth="1"/>
    <col min="7938" max="7938" width="11.109375" style="103" customWidth="1"/>
    <col min="7939" max="7947" width="13.6640625" style="103" customWidth="1"/>
    <col min="7948" max="8192" width="8.88671875" style="103"/>
    <col min="8193" max="8193" width="11.44140625" style="103" customWidth="1"/>
    <col min="8194" max="8194" width="11.109375" style="103" customWidth="1"/>
    <col min="8195" max="8203" width="13.6640625" style="103" customWidth="1"/>
    <col min="8204" max="8448" width="8.88671875" style="103"/>
    <col min="8449" max="8449" width="11.44140625" style="103" customWidth="1"/>
    <col min="8450" max="8450" width="11.109375" style="103" customWidth="1"/>
    <col min="8451" max="8459" width="13.6640625" style="103" customWidth="1"/>
    <col min="8460" max="8704" width="8.88671875" style="103"/>
    <col min="8705" max="8705" width="11.44140625" style="103" customWidth="1"/>
    <col min="8706" max="8706" width="11.109375" style="103" customWidth="1"/>
    <col min="8707" max="8715" width="13.6640625" style="103" customWidth="1"/>
    <col min="8716" max="8960" width="8.88671875" style="103"/>
    <col min="8961" max="8961" width="11.44140625" style="103" customWidth="1"/>
    <col min="8962" max="8962" width="11.109375" style="103" customWidth="1"/>
    <col min="8963" max="8971" width="13.6640625" style="103" customWidth="1"/>
    <col min="8972" max="9216" width="8.88671875" style="103"/>
    <col min="9217" max="9217" width="11.44140625" style="103" customWidth="1"/>
    <col min="9218" max="9218" width="11.109375" style="103" customWidth="1"/>
    <col min="9219" max="9227" width="13.6640625" style="103" customWidth="1"/>
    <col min="9228" max="9472" width="8.88671875" style="103"/>
    <col min="9473" max="9473" width="11.44140625" style="103" customWidth="1"/>
    <col min="9474" max="9474" width="11.109375" style="103" customWidth="1"/>
    <col min="9475" max="9483" width="13.6640625" style="103" customWidth="1"/>
    <col min="9484" max="9728" width="8.88671875" style="103"/>
    <col min="9729" max="9729" width="11.44140625" style="103" customWidth="1"/>
    <col min="9730" max="9730" width="11.109375" style="103" customWidth="1"/>
    <col min="9731" max="9739" width="13.6640625" style="103" customWidth="1"/>
    <col min="9740" max="9984" width="8.88671875" style="103"/>
    <col min="9985" max="9985" width="11.44140625" style="103" customWidth="1"/>
    <col min="9986" max="9986" width="11.109375" style="103" customWidth="1"/>
    <col min="9987" max="9995" width="13.6640625" style="103" customWidth="1"/>
    <col min="9996" max="10240" width="8.88671875" style="103"/>
    <col min="10241" max="10241" width="11.44140625" style="103" customWidth="1"/>
    <col min="10242" max="10242" width="11.109375" style="103" customWidth="1"/>
    <col min="10243" max="10251" width="13.6640625" style="103" customWidth="1"/>
    <col min="10252" max="10496" width="8.88671875" style="103"/>
    <col min="10497" max="10497" width="11.44140625" style="103" customWidth="1"/>
    <col min="10498" max="10498" width="11.109375" style="103" customWidth="1"/>
    <col min="10499" max="10507" width="13.6640625" style="103" customWidth="1"/>
    <col min="10508" max="10752" width="8.88671875" style="103"/>
    <col min="10753" max="10753" width="11.44140625" style="103" customWidth="1"/>
    <col min="10754" max="10754" width="11.109375" style="103" customWidth="1"/>
    <col min="10755" max="10763" width="13.6640625" style="103" customWidth="1"/>
    <col min="10764" max="11008" width="8.88671875" style="103"/>
    <col min="11009" max="11009" width="11.44140625" style="103" customWidth="1"/>
    <col min="11010" max="11010" width="11.109375" style="103" customWidth="1"/>
    <col min="11011" max="11019" width="13.6640625" style="103" customWidth="1"/>
    <col min="11020" max="11264" width="8.88671875" style="103"/>
    <col min="11265" max="11265" width="11.44140625" style="103" customWidth="1"/>
    <col min="11266" max="11266" width="11.109375" style="103" customWidth="1"/>
    <col min="11267" max="11275" width="13.6640625" style="103" customWidth="1"/>
    <col min="11276" max="11520" width="8.88671875" style="103"/>
    <col min="11521" max="11521" width="11.44140625" style="103" customWidth="1"/>
    <col min="11522" max="11522" width="11.109375" style="103" customWidth="1"/>
    <col min="11523" max="11531" width="13.6640625" style="103" customWidth="1"/>
    <col min="11532" max="11776" width="8.88671875" style="103"/>
    <col min="11777" max="11777" width="11.44140625" style="103" customWidth="1"/>
    <col min="11778" max="11778" width="11.109375" style="103" customWidth="1"/>
    <col min="11779" max="11787" width="13.6640625" style="103" customWidth="1"/>
    <col min="11788" max="12032" width="8.88671875" style="103"/>
    <col min="12033" max="12033" width="11.44140625" style="103" customWidth="1"/>
    <col min="12034" max="12034" width="11.109375" style="103" customWidth="1"/>
    <col min="12035" max="12043" width="13.6640625" style="103" customWidth="1"/>
    <col min="12044" max="12288" width="8.88671875" style="103"/>
    <col min="12289" max="12289" width="11.44140625" style="103" customWidth="1"/>
    <col min="12290" max="12290" width="11.109375" style="103" customWidth="1"/>
    <col min="12291" max="12299" width="13.6640625" style="103" customWidth="1"/>
    <col min="12300" max="12544" width="8.88671875" style="103"/>
    <col min="12545" max="12545" width="11.44140625" style="103" customWidth="1"/>
    <col min="12546" max="12546" width="11.109375" style="103" customWidth="1"/>
    <col min="12547" max="12555" width="13.6640625" style="103" customWidth="1"/>
    <col min="12556" max="12800" width="8.88671875" style="103"/>
    <col min="12801" max="12801" width="11.44140625" style="103" customWidth="1"/>
    <col min="12802" max="12802" width="11.109375" style="103" customWidth="1"/>
    <col min="12803" max="12811" width="13.6640625" style="103" customWidth="1"/>
    <col min="12812" max="13056" width="8.88671875" style="103"/>
    <col min="13057" max="13057" width="11.44140625" style="103" customWidth="1"/>
    <col min="13058" max="13058" width="11.109375" style="103" customWidth="1"/>
    <col min="13059" max="13067" width="13.6640625" style="103" customWidth="1"/>
    <col min="13068" max="13312" width="8.88671875" style="103"/>
    <col min="13313" max="13313" width="11.44140625" style="103" customWidth="1"/>
    <col min="13314" max="13314" width="11.109375" style="103" customWidth="1"/>
    <col min="13315" max="13323" width="13.6640625" style="103" customWidth="1"/>
    <col min="13324" max="13568" width="8.88671875" style="103"/>
    <col min="13569" max="13569" width="11.44140625" style="103" customWidth="1"/>
    <col min="13570" max="13570" width="11.109375" style="103" customWidth="1"/>
    <col min="13571" max="13579" width="13.6640625" style="103" customWidth="1"/>
    <col min="13580" max="13824" width="8.88671875" style="103"/>
    <col min="13825" max="13825" width="11.44140625" style="103" customWidth="1"/>
    <col min="13826" max="13826" width="11.109375" style="103" customWidth="1"/>
    <col min="13827" max="13835" width="13.6640625" style="103" customWidth="1"/>
    <col min="13836" max="14080" width="8.88671875" style="103"/>
    <col min="14081" max="14081" width="11.44140625" style="103" customWidth="1"/>
    <col min="14082" max="14082" width="11.109375" style="103" customWidth="1"/>
    <col min="14083" max="14091" width="13.6640625" style="103" customWidth="1"/>
    <col min="14092" max="14336" width="8.88671875" style="103"/>
    <col min="14337" max="14337" width="11.44140625" style="103" customWidth="1"/>
    <col min="14338" max="14338" width="11.109375" style="103" customWidth="1"/>
    <col min="14339" max="14347" width="13.6640625" style="103" customWidth="1"/>
    <col min="14348" max="14592" width="8.88671875" style="103"/>
    <col min="14593" max="14593" width="11.44140625" style="103" customWidth="1"/>
    <col min="14594" max="14594" width="11.109375" style="103" customWidth="1"/>
    <col min="14595" max="14603" width="13.6640625" style="103" customWidth="1"/>
    <col min="14604" max="14848" width="8.88671875" style="103"/>
    <col min="14849" max="14849" width="11.44140625" style="103" customWidth="1"/>
    <col min="14850" max="14850" width="11.109375" style="103" customWidth="1"/>
    <col min="14851" max="14859" width="13.6640625" style="103" customWidth="1"/>
    <col min="14860" max="15104" width="8.88671875" style="103"/>
    <col min="15105" max="15105" width="11.44140625" style="103" customWidth="1"/>
    <col min="15106" max="15106" width="11.109375" style="103" customWidth="1"/>
    <col min="15107" max="15115" width="13.6640625" style="103" customWidth="1"/>
    <col min="15116" max="15360" width="8.88671875" style="103"/>
    <col min="15361" max="15361" width="11.44140625" style="103" customWidth="1"/>
    <col min="15362" max="15362" width="11.109375" style="103" customWidth="1"/>
    <col min="15363" max="15371" width="13.6640625" style="103" customWidth="1"/>
    <col min="15372" max="15616" width="8.88671875" style="103"/>
    <col min="15617" max="15617" width="11.44140625" style="103" customWidth="1"/>
    <col min="15618" max="15618" width="11.109375" style="103" customWidth="1"/>
    <col min="15619" max="15627" width="13.6640625" style="103" customWidth="1"/>
    <col min="15628" max="15872" width="8.88671875" style="103"/>
    <col min="15873" max="15873" width="11.44140625" style="103" customWidth="1"/>
    <col min="15874" max="15874" width="11.109375" style="103" customWidth="1"/>
    <col min="15875" max="15883" width="13.6640625" style="103" customWidth="1"/>
    <col min="15884" max="16128" width="8.88671875" style="103"/>
    <col min="16129" max="16129" width="11.44140625" style="103" customWidth="1"/>
    <col min="16130" max="16130" width="11.109375" style="103" customWidth="1"/>
    <col min="16131" max="16139" width="13.6640625" style="103" customWidth="1"/>
    <col min="16140" max="16384" width="8.88671875" style="103"/>
  </cols>
  <sheetData>
    <row r="1" spans="1:11">
      <c r="A1" s="3738" t="s">
        <v>327</v>
      </c>
      <c r="B1" s="3738"/>
      <c r="C1" s="3738"/>
      <c r="D1" s="3738"/>
      <c r="E1" s="3738"/>
      <c r="F1" s="3738"/>
      <c r="G1" s="3738"/>
      <c r="H1" s="3738"/>
      <c r="I1" s="3738"/>
      <c r="J1" s="3738"/>
      <c r="K1" s="3738"/>
    </row>
    <row r="2" spans="1:11">
      <c r="A2" s="3738" t="s">
        <v>33</v>
      </c>
      <c r="B2" s="3738"/>
      <c r="C2" s="3738"/>
      <c r="D2" s="3738"/>
      <c r="E2" s="3738"/>
      <c r="F2" s="3738"/>
      <c r="G2" s="3738"/>
      <c r="H2" s="3738"/>
      <c r="I2" s="3738"/>
      <c r="J2" s="3738"/>
      <c r="K2" s="3738"/>
    </row>
    <row r="3" spans="1:11" ht="16.2" thickBot="1">
      <c r="A3" s="3739" t="s">
        <v>325</v>
      </c>
      <c r="B3" s="3739"/>
      <c r="C3" s="3739"/>
      <c r="D3" s="3739"/>
      <c r="E3" s="3739"/>
      <c r="F3" s="3739"/>
      <c r="G3" s="3739"/>
      <c r="H3" s="3739"/>
      <c r="I3" s="3739"/>
      <c r="J3" s="3739"/>
      <c r="K3" s="3739"/>
    </row>
    <row r="4" spans="1:11" s="102" customFormat="1" ht="16.5" customHeight="1" thickTop="1">
      <c r="A4" s="3740" t="s">
        <v>320</v>
      </c>
      <c r="B4" s="3696" t="s">
        <v>319</v>
      </c>
      <c r="C4" s="3742" t="s">
        <v>324</v>
      </c>
      <c r="D4" s="3742"/>
      <c r="E4" s="3742"/>
      <c r="F4" s="3742"/>
      <c r="G4" s="3743" t="s">
        <v>157</v>
      </c>
      <c r="H4" s="3742" t="s">
        <v>316</v>
      </c>
      <c r="I4" s="3742"/>
      <c r="J4" s="3742"/>
      <c r="K4" s="3745" t="s">
        <v>315</v>
      </c>
    </row>
    <row r="5" spans="1:11" s="102" customFormat="1" ht="31.2">
      <c r="A5" s="3741"/>
      <c r="B5" s="3697"/>
      <c r="C5" s="152" t="s">
        <v>314</v>
      </c>
      <c r="D5" s="152" t="s">
        <v>313</v>
      </c>
      <c r="E5" s="421" t="s">
        <v>312</v>
      </c>
      <c r="F5" s="421" t="s">
        <v>311</v>
      </c>
      <c r="G5" s="3744"/>
      <c r="H5" s="421" t="s">
        <v>310</v>
      </c>
      <c r="I5" s="421" t="s">
        <v>309</v>
      </c>
      <c r="J5" s="421" t="s">
        <v>308</v>
      </c>
      <c r="K5" s="3746"/>
    </row>
    <row r="6" spans="1:11" ht="21.75" customHeight="1">
      <c r="A6" s="151" t="s">
        <v>305</v>
      </c>
      <c r="B6" s="150" t="s">
        <v>304</v>
      </c>
      <c r="C6" s="156">
        <f>'A8.Gov Finance'!C7/'A8.Gov Finance'!C6*100-100</f>
        <v>23.759398496240607</v>
      </c>
      <c r="D6" s="156">
        <f>'A8.Gov Finance'!D7/'A8.Gov Finance'!D6*100-100</f>
        <v>28.078155691098942</v>
      </c>
      <c r="E6" s="156">
        <f>'A8.Gov Finance'!E7/'A8.Gov Finance'!E6*100-100</f>
        <v>11.034482758620683</v>
      </c>
      <c r="F6" s="156">
        <f>'A8.Gov Finance'!F7/'A8.Gov Finance'!F6*100-100</f>
        <v>26.397146254458988</v>
      </c>
      <c r="G6" s="156">
        <f>'A8.Gov Finance'!G7/'A8.Gov Finance'!G6*100-100</f>
        <v>10.427010923535263</v>
      </c>
      <c r="H6" s="156">
        <f>'A8.Gov Finance'!H7/'A8.Gov Finance'!H6*100-100</f>
        <v>27.192362093352187</v>
      </c>
      <c r="I6" s="156">
        <f>'A8.Gov Finance'!I7/'A8.Gov Finance'!I6*100-100</f>
        <v>40.384615384615387</v>
      </c>
      <c r="J6" s="156">
        <f>'A8.Gov Finance'!J7/'A8.Gov Finance'!J6*100-100</f>
        <v>30.739400206825223</v>
      </c>
      <c r="K6" s="155">
        <f>'A8.Gov Finance'!K7/'A8.Gov Finance'!K6*100-100</f>
        <v>100</v>
      </c>
    </row>
    <row r="7" spans="1:11" ht="21.75" customHeight="1">
      <c r="A7" s="145" t="s">
        <v>303</v>
      </c>
      <c r="B7" s="144" t="s">
        <v>302</v>
      </c>
      <c r="C7" s="154">
        <f>'A8.Gov Finance'!C8/'A8.Gov Finance'!C7*100-100</f>
        <v>20.428311057108147</v>
      </c>
      <c r="D7" s="154">
        <f>'A8.Gov Finance'!D8/'A8.Gov Finance'!D7*100-100</f>
        <v>20.937928807813378</v>
      </c>
      <c r="E7" s="154">
        <f>'A8.Gov Finance'!E8/'A8.Gov Finance'!E7*100-100</f>
        <v>143.47826086956525</v>
      </c>
      <c r="F7" s="154">
        <f>'A8.Gov Finance'!F8/'A8.Gov Finance'!F7*100-100</f>
        <v>21.793665725932868</v>
      </c>
      <c r="G7" s="154">
        <f>'A8.Gov Finance'!G8/'A8.Gov Finance'!G7*100-100</f>
        <v>19.739208633093526</v>
      </c>
      <c r="H7" s="154">
        <f>'A8.Gov Finance'!H8/'A8.Gov Finance'!H7*100-100</f>
        <v>9.1465109813733818</v>
      </c>
      <c r="I7" s="154">
        <f>'A8.Gov Finance'!I8/'A8.Gov Finance'!I7*100-100</f>
        <v>12.534246575342479</v>
      </c>
      <c r="J7" s="154">
        <f>'A8.Gov Finance'!J8/'A8.Gov Finance'!J7*100-100</f>
        <v>10.124579790389589</v>
      </c>
      <c r="K7" s="153">
        <f>'A8.Gov Finance'!K8/'A8.Gov Finance'!K7*100-100</f>
        <v>50</v>
      </c>
    </row>
    <row r="8" spans="1:11" ht="21.75" customHeight="1">
      <c r="A8" s="145" t="s">
        <v>301</v>
      </c>
      <c r="B8" s="144" t="s">
        <v>300</v>
      </c>
      <c r="C8" s="154">
        <f>'A8.Gov Finance'!C9/'A8.Gov Finance'!C8*100-100</f>
        <v>3.7457434733257742</v>
      </c>
      <c r="D8" s="154">
        <f>'A8.Gov Finance'!D9/'A8.Gov Finance'!D8*100-100</f>
        <v>20.670092771808044</v>
      </c>
      <c r="E8" s="154">
        <f>'A8.Gov Finance'!E9/'A8.Gov Finance'!E8*100-100</f>
        <v>13.010204081632651</v>
      </c>
      <c r="F8" s="154">
        <f>'A8.Gov Finance'!F9/'A8.Gov Finance'!F8*100-100</f>
        <v>14.782869893580525</v>
      </c>
      <c r="G8" s="154">
        <f>'A8.Gov Finance'!G9/'A8.Gov Finance'!G8*100-100</f>
        <v>16.66541494555014</v>
      </c>
      <c r="H8" s="154">
        <f>'A8.Gov Finance'!H9/'A8.Gov Finance'!H8*100-100</f>
        <v>18.848700967906268</v>
      </c>
      <c r="I8" s="154">
        <f>'A8.Gov Finance'!I9/'A8.Gov Finance'!I8*100-100</f>
        <v>132.37979306147292</v>
      </c>
      <c r="J8" s="154">
        <f>'A8.Gov Finance'!J9/'A8.Gov Finance'!J8*100-100</f>
        <v>52.343329143472801</v>
      </c>
      <c r="K8" s="153">
        <f>'A8.Gov Finance'!K9/'A8.Gov Finance'!K8*100-100</f>
        <v>-20</v>
      </c>
    </row>
    <row r="9" spans="1:11" ht="21.75" customHeight="1">
      <c r="A9" s="145" t="s">
        <v>299</v>
      </c>
      <c r="B9" s="144" t="s">
        <v>298</v>
      </c>
      <c r="C9" s="154">
        <f>'A8.Gov Finance'!C10/'A8.Gov Finance'!C9*100-100</f>
        <v>19.754437150498433</v>
      </c>
      <c r="D9" s="154">
        <f>'A8.Gov Finance'!D10/'A8.Gov Finance'!D9*100-100</f>
        <v>9.4469026548672446</v>
      </c>
      <c r="E9" s="154">
        <f>'A8.Gov Finance'!E10/'A8.Gov Finance'!E9*100-100</f>
        <v>27.765237020316036</v>
      </c>
      <c r="F9" s="154">
        <f>'A8.Gov Finance'!F10/'A8.Gov Finance'!F9*100-100</f>
        <v>12.920109162959363</v>
      </c>
      <c r="G9" s="154">
        <f>'A8.Gov Finance'!G10/'A8.Gov Finance'!G9*100-100</f>
        <v>15.739667825415211</v>
      </c>
      <c r="H9" s="154">
        <f>'A8.Gov Finance'!H10/'A8.Gov Finance'!H9*100-100</f>
        <v>28.418345477925413</v>
      </c>
      <c r="I9" s="154">
        <f>'A8.Gov Finance'!I10/'A8.Gov Finance'!I9*100-100</f>
        <v>2.1948664222105805</v>
      </c>
      <c r="J9" s="154">
        <f>'A8.Gov Finance'!J10/'A8.Gov Finance'!J9*100-100</f>
        <v>16.617161716171623</v>
      </c>
      <c r="K9" s="153">
        <f>'A8.Gov Finance'!K10/'A8.Gov Finance'!K9*100-100</f>
        <v>-16.666666666666657</v>
      </c>
    </row>
    <row r="10" spans="1:11" ht="21.75" customHeight="1">
      <c r="A10" s="145" t="s">
        <v>297</v>
      </c>
      <c r="B10" s="144" t="s">
        <v>296</v>
      </c>
      <c r="C10" s="154">
        <f>'A8.Gov Finance'!C11/'A8.Gov Finance'!C10*100-100</f>
        <v>8.3341792711399734</v>
      </c>
      <c r="D10" s="154">
        <f>'A8.Gov Finance'!D11/'A8.Gov Finance'!D10*100-100</f>
        <v>16.666666666666671</v>
      </c>
      <c r="E10" s="154">
        <f>'A8.Gov Finance'!E11/'A8.Gov Finance'!E10*100-100</f>
        <v>67.66784452296821</v>
      </c>
      <c r="F10" s="154">
        <f>'A8.Gov Finance'!F11/'A8.Gov Finance'!F10*100-100</f>
        <v>14.904817083264348</v>
      </c>
      <c r="G10" s="154">
        <f>'A8.Gov Finance'!G11/'A8.Gov Finance'!G10*100-100</f>
        <v>3.2927304076978601</v>
      </c>
      <c r="H10" s="154">
        <f>'A8.Gov Finance'!H11/'A8.Gov Finance'!H10*100-100</f>
        <v>34.445927903871819</v>
      </c>
      <c r="I10" s="154">
        <f>'A8.Gov Finance'!I11/'A8.Gov Finance'!I10*100-100</f>
        <v>37.090573581423968</v>
      </c>
      <c r="J10" s="154">
        <f>'A8.Gov Finance'!J11/'A8.Gov Finance'!J10*100-100</f>
        <v>35.48889203339462</v>
      </c>
      <c r="K10" s="153">
        <f>'A8.Gov Finance'!K11/'A8.Gov Finance'!K10*100-100</f>
        <v>-10</v>
      </c>
    </row>
    <row r="11" spans="1:11" ht="21.75" customHeight="1">
      <c r="A11" s="145" t="s">
        <v>295</v>
      </c>
      <c r="B11" s="144" t="s">
        <v>294</v>
      </c>
      <c r="C11" s="154">
        <f>'A8.Gov Finance'!C12/'A8.Gov Finance'!C11*100-100</f>
        <v>19.462143928035999</v>
      </c>
      <c r="D11" s="154">
        <f>'A8.Gov Finance'!D12/'A8.Gov Finance'!D11*100-100</f>
        <v>18.301134886944467</v>
      </c>
      <c r="E11" s="154">
        <f>'A8.Gov Finance'!E12/'A8.Gov Finance'!E11*100-100</f>
        <v>-9.0621707060063272</v>
      </c>
      <c r="F11" s="154">
        <f>'A8.Gov Finance'!F12/'A8.Gov Finance'!F11*100-100</f>
        <v>17.909931714063447</v>
      </c>
      <c r="G11" s="154">
        <f>'A8.Gov Finance'!G12/'A8.Gov Finance'!G11*100-100</f>
        <v>29.255290506704</v>
      </c>
      <c r="H11" s="154">
        <f>'A8.Gov Finance'!H12/'A8.Gov Finance'!H11*100-100</f>
        <v>7.8574975173783486</v>
      </c>
      <c r="I11" s="154">
        <f>'A8.Gov Finance'!I12/'A8.Gov Finance'!I11*100-100</f>
        <v>29.613011777902415</v>
      </c>
      <c r="J11" s="154">
        <f>'A8.Gov Finance'!J12/'A8.Gov Finance'!J11*100-100</f>
        <v>16.538604998135014</v>
      </c>
      <c r="K11" s="153">
        <f>'A8.Gov Finance'!K12/'A8.Gov Finance'!K11*100-100</f>
        <v>38.888888888888886</v>
      </c>
    </row>
    <row r="12" spans="1:11" ht="21.75" customHeight="1">
      <c r="A12" s="145" t="s">
        <v>293</v>
      </c>
      <c r="B12" s="144" t="s">
        <v>292</v>
      </c>
      <c r="C12" s="154">
        <f>'A8.Gov Finance'!C13/'A8.Gov Finance'!C12*100-100</f>
        <v>20.056475017648438</v>
      </c>
      <c r="D12" s="154">
        <f>'A8.Gov Finance'!D13/'A8.Gov Finance'!D12*100-100</f>
        <v>36.461499029695005</v>
      </c>
      <c r="E12" s="154">
        <f>'A8.Gov Finance'!E13/'A8.Gov Finance'!E12*100-100</f>
        <v>20.278099652375431</v>
      </c>
      <c r="F12" s="154">
        <f>'A8.Gov Finance'!F13/'A8.Gov Finance'!F12*100-100</f>
        <v>31.009456784693214</v>
      </c>
      <c r="G12" s="154">
        <f>'A8.Gov Finance'!G13/'A8.Gov Finance'!G12*100-100</f>
        <v>11.481419763372756</v>
      </c>
      <c r="H12" s="154">
        <f>'A8.Gov Finance'!H13/'A8.Gov Finance'!H12*100-100</f>
        <v>14.316952468638505</v>
      </c>
      <c r="I12" s="154">
        <f>'A8.Gov Finance'!I13/'A8.Gov Finance'!I12*100-100</f>
        <v>5.279099956728686</v>
      </c>
      <c r="J12" s="154">
        <f>'A8.Gov Finance'!J13/'A8.Gov Finance'!J12*100-100</f>
        <v>10.30597874791961</v>
      </c>
      <c r="K12" s="153">
        <f>'A8.Gov Finance'!K13/'A8.Gov Finance'!K12*100-100</f>
        <v>100</v>
      </c>
    </row>
    <row r="13" spans="1:11" ht="21.75" customHeight="1">
      <c r="A13" s="145" t="s">
        <v>291</v>
      </c>
      <c r="B13" s="144" t="s">
        <v>290</v>
      </c>
      <c r="C13" s="154">
        <f>'A8.Gov Finance'!C14/'A8.Gov Finance'!C13*100-100</f>
        <v>24.362994903959219</v>
      </c>
      <c r="D13" s="154">
        <f>'A8.Gov Finance'!D14/'A8.Gov Finance'!D13*100-100</f>
        <v>33.679465507526373</v>
      </c>
      <c r="E13" s="154">
        <f>'A8.Gov Finance'!E14/'A8.Gov Finance'!E13*100-100</f>
        <v>-9.8265895953757223</v>
      </c>
      <c r="F13" s="154">
        <f>'A8.Gov Finance'!F14/'A8.Gov Finance'!F13*100-100</f>
        <v>30.177382351295421</v>
      </c>
      <c r="G13" s="154">
        <f>'A8.Gov Finance'!G14/'A8.Gov Finance'!G13*100-100</f>
        <v>5.9529147982062796</v>
      </c>
      <c r="H13" s="154">
        <f>'A8.Gov Finance'!H14/'A8.Gov Finance'!H13*100-100</f>
        <v>9.7452934662236999</v>
      </c>
      <c r="I13" s="154">
        <f>'A8.Gov Finance'!I14/'A8.Gov Finance'!I13*100-100</f>
        <v>35.059597205096594</v>
      </c>
      <c r="J13" s="154">
        <f>'A8.Gov Finance'!J14/'A8.Gov Finance'!J13*100-100</f>
        <v>20.467734447539442</v>
      </c>
      <c r="K13" s="153">
        <f>'A8.Gov Finance'!K14/'A8.Gov Finance'!K13*100-100</f>
        <v>100</v>
      </c>
    </row>
    <row r="14" spans="1:11" ht="21.75" customHeight="1">
      <c r="A14" s="145" t="s">
        <v>289</v>
      </c>
      <c r="B14" s="144" t="s">
        <v>288</v>
      </c>
      <c r="C14" s="154">
        <f>'A8.Gov Finance'!C15/'A8.Gov Finance'!C14*100-100</f>
        <v>10.69083267664827</v>
      </c>
      <c r="D14" s="154">
        <f>'A8.Gov Finance'!D15/'A8.Gov Finance'!D14*100-100</f>
        <v>3.6470564621344295</v>
      </c>
      <c r="E14" s="154">
        <f>'A8.Gov Finance'!E15/'A8.Gov Finance'!E14*100-100</f>
        <v>77.884615384615387</v>
      </c>
      <c r="F14" s="154">
        <f>'A8.Gov Finance'!F15/'A8.Gov Finance'!F14*100-100</f>
        <v>6.5637895460797608</v>
      </c>
      <c r="G14" s="154">
        <f>'A8.Gov Finance'!G15/'A8.Gov Finance'!G14*100-100</f>
        <v>20.138962367298021</v>
      </c>
      <c r="H14" s="154">
        <f>'A8.Gov Finance'!H15/'A8.Gov Finance'!H14*100-100</f>
        <v>-19.58535914136317</v>
      </c>
      <c r="I14" s="154">
        <f>'A8.Gov Finance'!I15/'A8.Gov Finance'!I14*100-100</f>
        <v>69.496855345911968</v>
      </c>
      <c r="J14" s="154">
        <f>'A8.Gov Finance'!J15/'A8.Gov Finance'!J14*100-100</f>
        <v>22.717857314899589</v>
      </c>
      <c r="K14" s="153">
        <f>'A8.Gov Finance'!K15/'A8.Gov Finance'!K14*100-100</f>
        <v>57.680000000000007</v>
      </c>
    </row>
    <row r="15" spans="1:11" ht="21.75" customHeight="1">
      <c r="A15" s="145" t="s">
        <v>287</v>
      </c>
      <c r="B15" s="144" t="s">
        <v>286</v>
      </c>
      <c r="C15" s="154">
        <f>'A8.Gov Finance'!C16/'A8.Gov Finance'!C15*100-100</f>
        <v>29.634551495016609</v>
      </c>
      <c r="D15" s="154">
        <f>'A8.Gov Finance'!D16/'A8.Gov Finance'!D15*100-100</f>
        <v>6.2918780742863731</v>
      </c>
      <c r="E15" s="154">
        <f>'A8.Gov Finance'!E16/'A8.Gov Finance'!E15*100-100</f>
        <v>4.924924924924909</v>
      </c>
      <c r="F15" s="154">
        <f>'A8.Gov Finance'!F16/'A8.Gov Finance'!F15*100-100</f>
        <v>12.874295779382308</v>
      </c>
      <c r="G15" s="154">
        <f>'A8.Gov Finance'!G16/'A8.Gov Finance'!G15*100-100</f>
        <v>14.981064498135808</v>
      </c>
      <c r="H15" s="154">
        <f>'A8.Gov Finance'!H16/'A8.Gov Finance'!H15*100-100</f>
        <v>5.3388090349075981</v>
      </c>
      <c r="I15" s="154">
        <f>'A8.Gov Finance'!I16/'A8.Gov Finance'!I15*100-100</f>
        <v>5.0272308336824381</v>
      </c>
      <c r="J15" s="154">
        <f>'A8.Gov Finance'!J16/'A8.Gov Finance'!J15*100-100</f>
        <v>5.1344455348380791</v>
      </c>
      <c r="K15" s="153">
        <f>'A8.Gov Finance'!K16/'A8.Gov Finance'!K15*100-100</f>
        <v>14.148909183155766</v>
      </c>
    </row>
    <row r="16" spans="1:11" ht="21.75" customHeight="1">
      <c r="A16" s="145" t="s">
        <v>285</v>
      </c>
      <c r="B16" s="144" t="s">
        <v>284</v>
      </c>
      <c r="C16" s="154">
        <f>'A8.Gov Finance'!C17/'A8.Gov Finance'!C16*100-100</f>
        <v>18.664421175953706</v>
      </c>
      <c r="D16" s="154">
        <f>'A8.Gov Finance'!D17/'A8.Gov Finance'!D16*100-100</f>
        <v>13.198025033250133</v>
      </c>
      <c r="E16" s="154">
        <f>'A8.Gov Finance'!E17/'A8.Gov Finance'!E16*100-100</f>
        <v>96.222095020034374</v>
      </c>
      <c r="F16" s="154">
        <f>'A8.Gov Finance'!F17/'A8.Gov Finance'!F16*100-100</f>
        <v>16.704388430933406</v>
      </c>
      <c r="G16" s="154">
        <f>'A8.Gov Finance'!G17/'A8.Gov Finance'!G16*100-100</f>
        <v>18.584997191441559</v>
      </c>
      <c r="H16" s="154">
        <f>'A8.Gov Finance'!H17/'A8.Gov Finance'!H16*100-100</f>
        <v>27.019709768247793</v>
      </c>
      <c r="I16" s="154">
        <f>'A8.Gov Finance'!I17/'A8.Gov Finance'!I16*100-100</f>
        <v>42.520941364180288</v>
      </c>
      <c r="J16" s="154">
        <f>'A8.Gov Finance'!J17/'A8.Gov Finance'!J16*100-100</f>
        <v>37.176567225478834</v>
      </c>
      <c r="K16" s="153">
        <f>'A8.Gov Finance'!K17/'A8.Gov Finance'!K16*100-100</f>
        <v>-22.029001611200613</v>
      </c>
    </row>
    <row r="17" spans="1:11" ht="21.75" customHeight="1">
      <c r="A17" s="145" t="s">
        <v>283</v>
      </c>
      <c r="B17" s="144" t="s">
        <v>282</v>
      </c>
      <c r="C17" s="154">
        <f>'A8.Gov Finance'!C18/'A8.Gov Finance'!C17*100-100</f>
        <v>16.765395532518838</v>
      </c>
      <c r="D17" s="154">
        <f>'A8.Gov Finance'!D18/'A8.Gov Finance'!D17*100-100</f>
        <v>18.749094654842182</v>
      </c>
      <c r="E17" s="154">
        <f>'A8.Gov Finance'!E18/'A8.Gov Finance'!E17*100-100</f>
        <v>2.2753792298716462</v>
      </c>
      <c r="F17" s="154">
        <f>'A8.Gov Finance'!F18/'A8.Gov Finance'!F17*100-100</f>
        <v>17.51640791662841</v>
      </c>
      <c r="G17" s="154">
        <f>'A8.Gov Finance'!G18/'A8.Gov Finance'!G17*100-100</f>
        <v>28.648939605985561</v>
      </c>
      <c r="H17" s="154">
        <f>'A8.Gov Finance'!H18/'A8.Gov Finance'!H17*100-100</f>
        <v>9.5660329098814714</v>
      </c>
      <c r="I17" s="154">
        <f>'A8.Gov Finance'!I18/'A8.Gov Finance'!I17*100-100</f>
        <v>8.1843988644996415</v>
      </c>
      <c r="J17" s="154">
        <f>'A8.Gov Finance'!J18/'A8.Gov Finance'!J17*100-100</f>
        <v>8.6254763200871025</v>
      </c>
      <c r="K17" s="153">
        <f>'A8.Gov Finance'!K18/'A8.Gov Finance'!K17*100-100</f>
        <v>17.193957531708691</v>
      </c>
    </row>
    <row r="18" spans="1:11" ht="21.75" customHeight="1">
      <c r="A18" s="145" t="s">
        <v>281</v>
      </c>
      <c r="B18" s="144" t="s">
        <v>280</v>
      </c>
      <c r="C18" s="154">
        <f>'A8.Gov Finance'!C19/'A8.Gov Finance'!C18*100-100</f>
        <v>13.076679173492579</v>
      </c>
      <c r="D18" s="154">
        <f>'A8.Gov Finance'!D19/'A8.Gov Finance'!D18*100-100</f>
        <v>27.785307671455683</v>
      </c>
      <c r="E18" s="154">
        <f>'A8.Gov Finance'!E19/'A8.Gov Finance'!E18*100-100</f>
        <v>13.377067883628072</v>
      </c>
      <c r="F18" s="154">
        <f>'A8.Gov Finance'!F19/'A8.Gov Finance'!F18*100-100</f>
        <v>22.511551957752829</v>
      </c>
      <c r="G18" s="154">
        <f>'A8.Gov Finance'!G19/'A8.Gov Finance'!G18*100-100</f>
        <v>22.013020702582395</v>
      </c>
      <c r="H18" s="154">
        <f>'A8.Gov Finance'!H19/'A8.Gov Finance'!H18*100-100</f>
        <v>61.606100692553156</v>
      </c>
      <c r="I18" s="154">
        <f>'A8.Gov Finance'!I19/'A8.Gov Finance'!I18*100-100</f>
        <v>41.022987656146057</v>
      </c>
      <c r="J18" s="154">
        <f>'A8.Gov Finance'!J19/'A8.Gov Finance'!J18*100-100</f>
        <v>47.650905810719394</v>
      </c>
      <c r="K18" s="153">
        <f>'A8.Gov Finance'!K19/'A8.Gov Finance'!K18*100-100</f>
        <v>-31.294460995926315</v>
      </c>
    </row>
    <row r="19" spans="1:11" ht="21.75" customHeight="1">
      <c r="A19" s="145" t="s">
        <v>279</v>
      </c>
      <c r="B19" s="144" t="s">
        <v>278</v>
      </c>
      <c r="C19" s="154">
        <f>'A8.Gov Finance'!C20/'A8.Gov Finance'!C19*100-100</f>
        <v>20.156560345834777</v>
      </c>
      <c r="D19" s="154">
        <f>'A8.Gov Finance'!D20/'A8.Gov Finance'!D19*100-100</f>
        <v>30.767925328807792</v>
      </c>
      <c r="E19" s="154">
        <f>'A8.Gov Finance'!E20/'A8.Gov Finance'!E19*100-100</f>
        <v>34.364779874213838</v>
      </c>
      <c r="F19" s="154">
        <f>'A8.Gov Finance'!F20/'A8.Gov Finance'!F19*100-100</f>
        <v>27.649769585253424</v>
      </c>
      <c r="G19" s="154">
        <f>'A8.Gov Finance'!G20/'A8.Gov Finance'!G19*100-100</f>
        <v>6.6690442225392417</v>
      </c>
      <c r="H19" s="154">
        <f>'A8.Gov Finance'!H20/'A8.Gov Finance'!H19*100-100</f>
        <v>-19.077426810477675</v>
      </c>
      <c r="I19" s="154">
        <f>'A8.Gov Finance'!I20/'A8.Gov Finance'!I19*100-100</f>
        <v>48.498348970071788</v>
      </c>
      <c r="J19" s="154">
        <f>'A8.Gov Finance'!J20/'A8.Gov Finance'!J19*100-100</f>
        <v>24.681804296914777</v>
      </c>
      <c r="K19" s="153">
        <f>'A8.Gov Finance'!K20/'A8.Gov Finance'!K19*100-100</f>
        <v>17.69911504424779</v>
      </c>
    </row>
    <row r="20" spans="1:11" ht="21.75" customHeight="1">
      <c r="A20" s="145" t="s">
        <v>277</v>
      </c>
      <c r="B20" s="144" t="s">
        <v>276</v>
      </c>
      <c r="C20" s="154">
        <f>'A8.Gov Finance'!C21/'A8.Gov Finance'!C20*100-100</f>
        <v>14.147916220999221</v>
      </c>
      <c r="D20" s="154">
        <f>'A8.Gov Finance'!D21/'A8.Gov Finance'!D20*100-100</f>
        <v>5.4238855363052352</v>
      </c>
      <c r="E20" s="154">
        <f>'A8.Gov Finance'!E21/'A8.Gov Finance'!E20*100-100</f>
        <v>50.196592398427271</v>
      </c>
      <c r="F20" s="154">
        <f>'A8.Gov Finance'!F21/'A8.Gov Finance'!F20*100-100</f>
        <v>9.2435434601499651</v>
      </c>
      <c r="G20" s="154">
        <f>'A8.Gov Finance'!G21/'A8.Gov Finance'!G20*100-100</f>
        <v>19.433942854203636</v>
      </c>
      <c r="H20" s="154">
        <f>'A8.Gov Finance'!H21/'A8.Gov Finance'!H20*100-100</f>
        <v>17.541354278233982</v>
      </c>
      <c r="I20" s="154">
        <f>'A8.Gov Finance'!I21/'A8.Gov Finance'!I20*100-100</f>
        <v>5.174361146406909</v>
      </c>
      <c r="J20" s="154">
        <f>'A8.Gov Finance'!J21/'A8.Gov Finance'!J20*100-100</f>
        <v>8.0032666394446608</v>
      </c>
      <c r="K20" s="153">
        <f>'A8.Gov Finance'!K21/'A8.Gov Finance'!K20*100-100</f>
        <v>61.654135338345867</v>
      </c>
    </row>
    <row r="21" spans="1:11" ht="21.75" customHeight="1">
      <c r="A21" s="145" t="s">
        <v>275</v>
      </c>
      <c r="B21" s="144" t="s">
        <v>274</v>
      </c>
      <c r="C21" s="154">
        <f>'A8.Gov Finance'!C22/'A8.Gov Finance'!C21*100-100</f>
        <v>16.3844214256508</v>
      </c>
      <c r="D21" s="154">
        <f>'A8.Gov Finance'!D22/'A8.Gov Finance'!D21*100-100</f>
        <v>22.942873629544152</v>
      </c>
      <c r="E21" s="154">
        <f>'A8.Gov Finance'!E22/'A8.Gov Finance'!E21*100-100</f>
        <v>-7.8783345799052711</v>
      </c>
      <c r="F21" s="154">
        <f>'A8.Gov Finance'!F22/'A8.Gov Finance'!F21*100-100</f>
        <v>19.728714290798337</v>
      </c>
      <c r="G21" s="154">
        <f>'A8.Gov Finance'!G22/'A8.Gov Finance'!G21*100-100</f>
        <v>15.530959635655009</v>
      </c>
      <c r="H21" s="154">
        <f>'A8.Gov Finance'!H22/'A8.Gov Finance'!H21*100-100</f>
        <v>9.5879315581654367</v>
      </c>
      <c r="I21" s="154">
        <f>'A8.Gov Finance'!I22/'A8.Gov Finance'!I21*100-100</f>
        <v>4.9852339083159762</v>
      </c>
      <c r="J21" s="154">
        <f>'A8.Gov Finance'!J22/'A8.Gov Finance'!J21*100-100</f>
        <v>6.1310649023314454</v>
      </c>
      <c r="K21" s="153">
        <f>'A8.Gov Finance'!K22/'A8.Gov Finance'!K21*100-100</f>
        <v>111.75348837209302</v>
      </c>
    </row>
    <row r="22" spans="1:11" ht="21.75" customHeight="1">
      <c r="A22" s="145" t="s">
        <v>273</v>
      </c>
      <c r="B22" s="144" t="s">
        <v>272</v>
      </c>
      <c r="C22" s="154">
        <f>'A8.Gov Finance'!C23/'A8.Gov Finance'!C22*100-100</f>
        <v>27.331547436066344</v>
      </c>
      <c r="D22" s="154">
        <f>'A8.Gov Finance'!D23/'A8.Gov Finance'!D22*100-100</f>
        <v>3.3374010450890239</v>
      </c>
      <c r="E22" s="154">
        <f>'A8.Gov Finance'!E23/'A8.Gov Finance'!E22*100-100</f>
        <v>63.32882273342355</v>
      </c>
      <c r="F22" s="154">
        <f>'A8.Gov Finance'!F23/'A8.Gov Finance'!F22*100-100</f>
        <v>12.180145903574541</v>
      </c>
      <c r="G22" s="154">
        <f>'A8.Gov Finance'!G23/'A8.Gov Finance'!G22*100-100</f>
        <v>25.929135912920273</v>
      </c>
      <c r="H22" s="154">
        <f>'A8.Gov Finance'!H23/'A8.Gov Finance'!H22*100-100</f>
        <v>-24.066888396156699</v>
      </c>
      <c r="I22" s="154">
        <f>'A8.Gov Finance'!I23/'A8.Gov Finance'!I22*100-100</f>
        <v>8.9536017389358733</v>
      </c>
      <c r="J22" s="154">
        <f>'A8.Gov Finance'!J23/'A8.Gov Finance'!J22*100-100</f>
        <v>0.46547527162618962</v>
      </c>
      <c r="K22" s="153">
        <f>'A8.Gov Finance'!K23/'A8.Gov Finance'!K22*100-100</f>
        <v>-54.339183341753241</v>
      </c>
    </row>
    <row r="23" spans="1:11" ht="21.75" customHeight="1">
      <c r="A23" s="145" t="s">
        <v>271</v>
      </c>
      <c r="B23" s="144" t="s">
        <v>270</v>
      </c>
      <c r="C23" s="154">
        <f>'A8.Gov Finance'!C24/'A8.Gov Finance'!C23*100-100</f>
        <v>13.65538489837212</v>
      </c>
      <c r="D23" s="154">
        <f>'A8.Gov Finance'!D24/'A8.Gov Finance'!D23*100-100</f>
        <v>17.566978344072481</v>
      </c>
      <c r="E23" s="154">
        <f>'A8.Gov Finance'!E24/'A8.Gov Finance'!E23*100-100</f>
        <v>32.38608119304061</v>
      </c>
      <c r="F23" s="154">
        <f>'A8.Gov Finance'!F24/'A8.Gov Finance'!F23*100-100</f>
        <v>16.956113588359557</v>
      </c>
      <c r="G23" s="154">
        <f>'A8.Gov Finance'!G24/'A8.Gov Finance'!G23*100-100</f>
        <v>12.104908715504692</v>
      </c>
      <c r="H23" s="154">
        <f>'A8.Gov Finance'!H24/'A8.Gov Finance'!H23*100-100</f>
        <v>130.76408322180316</v>
      </c>
      <c r="I23" s="154">
        <f>'A8.Gov Finance'!I24/'A8.Gov Finance'!I23*100-100</f>
        <v>1.5256201499215223</v>
      </c>
      <c r="J23" s="154">
        <f>'A8.Gov Finance'!J24/'A8.Gov Finance'!J23*100-100</f>
        <v>26.634912004916885</v>
      </c>
      <c r="K23" s="153">
        <f>'A8.Gov Finance'!K24/'A8.Gov Finance'!K23*100-100</f>
        <v>-22.070425245333851</v>
      </c>
    </row>
    <row r="24" spans="1:11" ht="21.75" customHeight="1">
      <c r="A24" s="145" t="s">
        <v>269</v>
      </c>
      <c r="B24" s="144" t="s">
        <v>268</v>
      </c>
      <c r="C24" s="154">
        <f>'A8.Gov Finance'!C25/'A8.Gov Finance'!C24*100-100</f>
        <v>6.3199206975379667</v>
      </c>
      <c r="D24" s="154">
        <f>'A8.Gov Finance'!D25/'A8.Gov Finance'!D24*100-100</f>
        <v>9.1410145465034844</v>
      </c>
      <c r="E24" s="154">
        <f>'A8.Gov Finance'!E25/'A8.Gov Finance'!E24*100-100</f>
        <v>18.793416358971143</v>
      </c>
      <c r="F24" s="154">
        <f>'A8.Gov Finance'!F25/'A8.Gov Finance'!F24*100-100</f>
        <v>8.737543571204327</v>
      </c>
      <c r="G24" s="154">
        <f>'A8.Gov Finance'!G25/'A8.Gov Finance'!G24*100-100</f>
        <v>29.259195690633987</v>
      </c>
      <c r="H24" s="154">
        <f>'A8.Gov Finance'!H25/'A8.Gov Finance'!H24*100-100</f>
        <v>-36.899269765112173</v>
      </c>
      <c r="I24" s="154">
        <f>'A8.Gov Finance'!I25/'A8.Gov Finance'!I24*100-100</f>
        <v>32.404745047609424</v>
      </c>
      <c r="J24" s="154">
        <f>'A8.Gov Finance'!J25/'A8.Gov Finance'!J24*100-100</f>
        <v>7.8680629445035493</v>
      </c>
      <c r="K24" s="153">
        <f>'A8.Gov Finance'!K25/'A8.Gov Finance'!K24*100-100</f>
        <v>12.345679012345684</v>
      </c>
    </row>
    <row r="25" spans="1:11" ht="21.75" customHeight="1">
      <c r="A25" s="145" t="s">
        <v>267</v>
      </c>
      <c r="B25" s="144" t="s">
        <v>266</v>
      </c>
      <c r="C25" s="154">
        <f>'A8.Gov Finance'!C26/'A8.Gov Finance'!C25*100-100</f>
        <v>58.043002568737478</v>
      </c>
      <c r="D25" s="154">
        <f>'A8.Gov Finance'!D26/'A8.Gov Finance'!D25*100-100</f>
        <v>-6.5758299430815299</v>
      </c>
      <c r="E25" s="154">
        <f>'A8.Gov Finance'!E26/'A8.Gov Finance'!E25*100-100</f>
        <v>39.774523232536069</v>
      </c>
      <c r="F25" s="154">
        <f>'A8.Gov Finance'!F26/'A8.Gov Finance'!F25*100-100</f>
        <v>16.25899623185127</v>
      </c>
      <c r="G25" s="154">
        <f>'A8.Gov Finance'!G26/'A8.Gov Finance'!G25*100-100</f>
        <v>25.507259699602145</v>
      </c>
      <c r="H25" s="154">
        <f>'A8.Gov Finance'!H26/'A8.Gov Finance'!H25*100-100</f>
        <v>64.484458556149718</v>
      </c>
      <c r="I25" s="154">
        <f>'A8.Gov Finance'!I26/'A8.Gov Finance'!I25*100-100</f>
        <v>-20.202758741106123</v>
      </c>
      <c r="J25" s="154">
        <f>'A8.Gov Finance'!J26/'A8.Gov Finance'!J25*100-100</f>
        <v>-2.6632748416571559</v>
      </c>
      <c r="K25" s="153">
        <f>'A8.Gov Finance'!K26/'A8.Gov Finance'!K25*100-100</f>
        <v>4.3956043956044084</v>
      </c>
    </row>
    <row r="26" spans="1:11" ht="21.75" customHeight="1">
      <c r="A26" s="145" t="s">
        <v>265</v>
      </c>
      <c r="B26" s="144" t="s">
        <v>264</v>
      </c>
      <c r="C26" s="154">
        <f>'A8.Gov Finance'!C27/'A8.Gov Finance'!C26*100-100</f>
        <v>12.65658955327207</v>
      </c>
      <c r="D26" s="154">
        <f>'A8.Gov Finance'!D27/'A8.Gov Finance'!D26*100-100</f>
        <v>26.196646610995742</v>
      </c>
      <c r="E26" s="154">
        <f>'A8.Gov Finance'!E27/'A8.Gov Finance'!E26*100-100</f>
        <v>7.3232323232323324</v>
      </c>
      <c r="F26" s="154">
        <f>'A8.Gov Finance'!F27/'A8.Gov Finance'!F26*100-100</f>
        <v>19.156169994879676</v>
      </c>
      <c r="G26" s="154">
        <f>'A8.Gov Finance'!G27/'A8.Gov Finance'!G26*100-100</f>
        <v>13.501009147433194</v>
      </c>
      <c r="H26" s="154">
        <f>'A8.Gov Finance'!H27/'A8.Gov Finance'!H26*100-100</f>
        <v>22.554672220670042</v>
      </c>
      <c r="I26" s="154">
        <f>'A8.Gov Finance'!I27/'A8.Gov Finance'!I26*100-100</f>
        <v>29.424394513354201</v>
      </c>
      <c r="J26" s="154">
        <f>'A8.Gov Finance'!J27/'A8.Gov Finance'!J26*100-100</f>
        <v>27.020107739079407</v>
      </c>
      <c r="K26" s="153">
        <f>'A8.Gov Finance'!K27/'A8.Gov Finance'!K26*100-100</f>
        <v>15.789473684210535</v>
      </c>
    </row>
    <row r="27" spans="1:11" ht="21.75" customHeight="1">
      <c r="A27" s="145" t="s">
        <v>263</v>
      </c>
      <c r="B27" s="144" t="s">
        <v>262</v>
      </c>
      <c r="C27" s="154">
        <f>'A8.Gov Finance'!C28/'A8.Gov Finance'!C27*100-100</f>
        <v>10.759094600948998</v>
      </c>
      <c r="D27" s="154">
        <f>'A8.Gov Finance'!D28/'A8.Gov Finance'!D27*100-100</f>
        <v>6.253113428474208</v>
      </c>
      <c r="E27" s="154">
        <f>'A8.Gov Finance'!E28/'A8.Gov Finance'!E27*100-100</f>
        <v>21.274802458296762</v>
      </c>
      <c r="F27" s="154">
        <f>'A8.Gov Finance'!F28/'A8.Gov Finance'!F27*100-100</f>
        <v>8.9839780501220616</v>
      </c>
      <c r="G27" s="154">
        <f>'A8.Gov Finance'!G28/'A8.Gov Finance'!G27*100-100</f>
        <v>8.8921632948650142</v>
      </c>
      <c r="H27" s="154">
        <f>'A8.Gov Finance'!H28/'A8.Gov Finance'!H27*100-100</f>
        <v>24.107044413587261</v>
      </c>
      <c r="I27" s="154">
        <f>'A8.Gov Finance'!I28/'A8.Gov Finance'!I27*100-100</f>
        <v>-4.4408541933029824</v>
      </c>
      <c r="J27" s="154">
        <f>'A8.Gov Finance'!J28/'A8.Gov Finance'!J27*100-100</f>
        <v>5.1991811883266905</v>
      </c>
      <c r="K27" s="153">
        <f>'A8.Gov Finance'!K28/'A8.Gov Finance'!K27*100-100</f>
        <v>36.363636363636346</v>
      </c>
    </row>
    <row r="28" spans="1:11" ht="21.75" customHeight="1">
      <c r="A28" s="145" t="s">
        <v>261</v>
      </c>
      <c r="B28" s="144" t="s">
        <v>260</v>
      </c>
      <c r="C28" s="154">
        <f>'A8.Gov Finance'!C29/'A8.Gov Finance'!C28*100-100</f>
        <v>12.134852059301721</v>
      </c>
      <c r="D28" s="154">
        <f>'A8.Gov Finance'!D29/'A8.Gov Finance'!D28*100-100</f>
        <v>9.0471947335597918</v>
      </c>
      <c r="E28" s="154">
        <f>'A8.Gov Finance'!E29/'A8.Gov Finance'!E28*100-100</f>
        <v>13.838936669272854</v>
      </c>
      <c r="F28" s="154">
        <f>'A8.Gov Finance'!F29/'A8.Gov Finance'!F28*100-100</f>
        <v>10.635168028457812</v>
      </c>
      <c r="G28" s="154">
        <f>'A8.Gov Finance'!G29/'A8.Gov Finance'!G28*100-100</f>
        <v>8.4432431008711717</v>
      </c>
      <c r="H28" s="154">
        <f>'A8.Gov Finance'!H29/'A8.Gov Finance'!H28*100-100</f>
        <v>-9.7804063898719704</v>
      </c>
      <c r="I28" s="154">
        <f>'A8.Gov Finance'!I29/'A8.Gov Finance'!I28*100-100</f>
        <v>22.23544946925027</v>
      </c>
      <c r="J28" s="154">
        <f>'A8.Gov Finance'!J29/'A8.Gov Finance'!J28*100-100</f>
        <v>9.4812362845948144</v>
      </c>
      <c r="K28" s="153">
        <f>'A8.Gov Finance'!K29/'A8.Gov Finance'!K28*100-100</f>
        <v>13.333333333333329</v>
      </c>
    </row>
    <row r="29" spans="1:11" ht="21.75" customHeight="1">
      <c r="A29" s="145" t="s">
        <v>259</v>
      </c>
      <c r="B29" s="144" t="s">
        <v>258</v>
      </c>
      <c r="C29" s="154">
        <f>'A8.Gov Finance'!C30/'A8.Gov Finance'!C29*100-100</f>
        <v>37.434604529496795</v>
      </c>
      <c r="D29" s="154">
        <f>'A8.Gov Finance'!D30/'A8.Gov Finance'!D29*100-100</f>
        <v>-20.563271397001031</v>
      </c>
      <c r="E29" s="154">
        <f>'A8.Gov Finance'!E30/'A8.Gov Finance'!E29*100-100</f>
        <v>18.098799348799346</v>
      </c>
      <c r="F29" s="154">
        <f>'A8.Gov Finance'!F30/'A8.Gov Finance'!F29*100-100</f>
        <v>6.1667638066687687</v>
      </c>
      <c r="G29" s="154">
        <f>'A8.Gov Finance'!G30/'A8.Gov Finance'!G29*100-100</f>
        <v>13.094641734901131</v>
      </c>
      <c r="H29" s="154">
        <f>'A8.Gov Finance'!H30/'A8.Gov Finance'!H29*100-100</f>
        <v>-19.732036922894679</v>
      </c>
      <c r="I29" s="154">
        <f>'A8.Gov Finance'!I30/'A8.Gov Finance'!I29*100-100</f>
        <v>7.218066252042604</v>
      </c>
      <c r="J29" s="154">
        <f>'A8.Gov Finance'!J30/'A8.Gov Finance'!J29*100-100</f>
        <v>-1.629221682867751</v>
      </c>
      <c r="K29" s="153">
        <f>'A8.Gov Finance'!K30/'A8.Gov Finance'!K29*100-100</f>
        <v>38.529411764705884</v>
      </c>
    </row>
    <row r="30" spans="1:11" ht="21.75" customHeight="1">
      <c r="A30" s="145" t="s">
        <v>257</v>
      </c>
      <c r="B30" s="144" t="s">
        <v>256</v>
      </c>
      <c r="C30" s="154">
        <f>'A8.Gov Finance'!C31/'A8.Gov Finance'!C30*100-100</f>
        <v>11.378904464660238</v>
      </c>
      <c r="D30" s="154">
        <f>'A8.Gov Finance'!D31/'A8.Gov Finance'!D30*100-100</f>
        <v>10.823717711735782</v>
      </c>
      <c r="E30" s="154">
        <f>'A8.Gov Finance'!E31/'A8.Gov Finance'!E30*100-100</f>
        <v>12.27733861761476</v>
      </c>
      <c r="F30" s="154">
        <f>'A8.Gov Finance'!F31/'A8.Gov Finance'!F30*100-100</f>
        <v>11.234663220262163</v>
      </c>
      <c r="G30" s="154">
        <f>'A8.Gov Finance'!G31/'A8.Gov Finance'!G30*100-100</f>
        <v>15.136774851681849</v>
      </c>
      <c r="H30" s="154">
        <f>'A8.Gov Finance'!H31/'A8.Gov Finance'!H30*100-100</f>
        <v>31.709567364953614</v>
      </c>
      <c r="I30" s="154">
        <f>'A8.Gov Finance'!I31/'A8.Gov Finance'!I30*100-100</f>
        <v>-0.33906115823972982</v>
      </c>
      <c r="J30" s="154">
        <f>'A8.Gov Finance'!J31/'A8.Gov Finance'!J30*100-100</f>
        <v>8.2458402770918582</v>
      </c>
      <c r="K30" s="153">
        <f>'A8.Gov Finance'!K31/'A8.Gov Finance'!K30*100-100</f>
        <v>16.772823779193203</v>
      </c>
    </row>
    <row r="31" spans="1:11" ht="21.75" customHeight="1">
      <c r="A31" s="145" t="s">
        <v>255</v>
      </c>
      <c r="B31" s="144" t="s">
        <v>254</v>
      </c>
      <c r="C31" s="154">
        <f>'A8.Gov Finance'!C32/'A8.Gov Finance'!C31*100-100</f>
        <v>28.832095246928702</v>
      </c>
      <c r="D31" s="154">
        <f>'A8.Gov Finance'!D32/'A8.Gov Finance'!D31*100-100</f>
        <v>11.092709383965115</v>
      </c>
      <c r="E31" s="154">
        <f>'A8.Gov Finance'!E32/'A8.Gov Finance'!E31*100-100</f>
        <v>9.1679935542041733</v>
      </c>
      <c r="F31" s="154">
        <f>'A8.Gov Finance'!F32/'A8.Gov Finance'!F31*100-100</f>
        <v>20.46489871364443</v>
      </c>
      <c r="G31" s="154">
        <f>'A8.Gov Finance'!G32/'A8.Gov Finance'!G31*100-100</f>
        <v>13.998731627247608</v>
      </c>
      <c r="H31" s="154">
        <f>'A8.Gov Finance'!H32/'A8.Gov Finance'!H31*100-100</f>
        <v>18.2390407290616</v>
      </c>
      <c r="I31" s="154">
        <f>'A8.Gov Finance'!I32/'A8.Gov Finance'!I31*100-100</f>
        <v>1.9621922907639942</v>
      </c>
      <c r="J31" s="154">
        <f>'A8.Gov Finance'!J32/'A8.Gov Finance'!J31*100-100</f>
        <v>7.2673987632218058</v>
      </c>
      <c r="K31" s="153">
        <f>'A8.Gov Finance'!K32/'A8.Gov Finance'!K31*100-100</f>
        <v>27.272727272727266</v>
      </c>
    </row>
    <row r="32" spans="1:11" ht="21.75" customHeight="1">
      <c r="A32" s="145" t="s">
        <v>253</v>
      </c>
      <c r="B32" s="144" t="s">
        <v>252</v>
      </c>
      <c r="C32" s="154">
        <f>'A8.Gov Finance'!C33/'A8.Gov Finance'!C32*100-100</f>
        <v>6.6029194564252123</v>
      </c>
      <c r="D32" s="154">
        <f>'A8.Gov Finance'!D33/'A8.Gov Finance'!D32*100-100</f>
        <v>-12.483749717386388</v>
      </c>
      <c r="E32" s="154">
        <f>'A8.Gov Finance'!E33/'A8.Gov Finance'!E32*100-100</f>
        <v>13.079464379854471</v>
      </c>
      <c r="F32" s="154">
        <f>'A8.Gov Finance'!F33/'A8.Gov Finance'!F32*100-100</f>
        <v>0.29698716479342124</v>
      </c>
      <c r="G32" s="154">
        <f>'A8.Gov Finance'!G33/'A8.Gov Finance'!G32*100-100</f>
        <v>3.1742395732774895</v>
      </c>
      <c r="H32" s="154">
        <f>'A8.Gov Finance'!H33/'A8.Gov Finance'!H32*100-100</f>
        <v>-0.99630928010601849</v>
      </c>
      <c r="I32" s="154">
        <f>'A8.Gov Finance'!I33/'A8.Gov Finance'!I32*100-100</f>
        <v>-36.078616901026287</v>
      </c>
      <c r="J32" s="154">
        <f>'A8.Gov Finance'!J33/'A8.Gov Finance'!J32*100-100</f>
        <v>-23.474475342428079</v>
      </c>
      <c r="K32" s="153">
        <f>'A8.Gov Finance'!K33/'A8.Gov Finance'!K32*100-100</f>
        <v>14.285714285714278</v>
      </c>
    </row>
    <row r="33" spans="1:13" ht="21.75" customHeight="1">
      <c r="A33" s="145" t="s">
        <v>251</v>
      </c>
      <c r="B33" s="144" t="s">
        <v>250</v>
      </c>
      <c r="C33" s="154">
        <f>'A8.Gov Finance'!C34/'A8.Gov Finance'!C33*100-100</f>
        <v>6.6032387918279198</v>
      </c>
      <c r="D33" s="154">
        <f>'A8.Gov Finance'!D34/'A8.Gov Finance'!D33*100-100</f>
        <v>-9.7576432786779463</v>
      </c>
      <c r="E33" s="154">
        <f>'A8.Gov Finance'!E34/'A8.Gov Finance'!E33*100-100</f>
        <v>48.557087134221206</v>
      </c>
      <c r="F33" s="154">
        <f>'A8.Gov Finance'!F34/'A8.Gov Finance'!F33*100-100</f>
        <v>4.9129410706837149</v>
      </c>
      <c r="G33" s="154">
        <f>'A8.Gov Finance'!G34/'A8.Gov Finance'!G33*100-100</f>
        <v>11.466014875430147</v>
      </c>
      <c r="H33" s="154">
        <f>'A8.Gov Finance'!H34/'A8.Gov Finance'!H33*100-100</f>
        <v>69.591812316224321</v>
      </c>
      <c r="I33" s="154">
        <f>'A8.Gov Finance'!I34/'A8.Gov Finance'!I33*100-100</f>
        <v>-40.945636592529553</v>
      </c>
      <c r="J33" s="154">
        <f>'A8.Gov Finance'!J34/'A8.Gov Finance'!J33*100-100</f>
        <v>10.432651078412519</v>
      </c>
      <c r="K33" s="153">
        <f>'A8.Gov Finance'!K34/'A8.Gov Finance'!K33*100-100</f>
        <v>11.000000000000014</v>
      </c>
    </row>
    <row r="34" spans="1:13" ht="21.75" customHeight="1">
      <c r="A34" s="145" t="s">
        <v>249</v>
      </c>
      <c r="B34" s="144" t="s">
        <v>248</v>
      </c>
      <c r="C34" s="154">
        <f>'A8.Gov Finance'!C35/'A8.Gov Finance'!C34*100-100</f>
        <v>6.6453575987944049</v>
      </c>
      <c r="D34" s="154">
        <f>'A8.Gov Finance'!D35/'A8.Gov Finance'!D34*100-100</f>
        <v>3.3078220262031408</v>
      </c>
      <c r="E34" s="154">
        <f>'A8.Gov Finance'!E35/'A8.Gov Finance'!E34*100-100</f>
        <v>12.923270045504466</v>
      </c>
      <c r="F34" s="154">
        <f>'A8.Gov Finance'!F35/'A8.Gov Finance'!F34*100-100</f>
        <v>6.4715538514464868</v>
      </c>
      <c r="G34" s="154">
        <f>'A8.Gov Finance'!G35/'A8.Gov Finance'!G34*100-100</f>
        <v>10.850671442316084</v>
      </c>
      <c r="H34" s="154">
        <f>'A8.Gov Finance'!H35/'A8.Gov Finance'!H34*100-100</f>
        <v>-0.49171251521059389</v>
      </c>
      <c r="I34" s="154">
        <f>'A8.Gov Finance'!I35/'A8.Gov Finance'!I34*100-100</f>
        <v>67.80202809989305</v>
      </c>
      <c r="J34" s="154">
        <f>'A8.Gov Finance'!J35/'A8.Gov Finance'!J34*100-100</f>
        <v>19.053840627301398</v>
      </c>
      <c r="K34" s="153">
        <f>'A8.Gov Finance'!K35/'A8.Gov Finance'!K34*100-100</f>
        <v>-36.849099099099092</v>
      </c>
    </row>
    <row r="35" spans="1:13" ht="21.75" customHeight="1">
      <c r="A35" s="145" t="s">
        <v>247</v>
      </c>
      <c r="B35" s="144" t="s">
        <v>246</v>
      </c>
      <c r="C35" s="154">
        <f>'A8.Gov Finance'!C36/'A8.Gov Finance'!C35*100-100</f>
        <v>11.042480842308393</v>
      </c>
      <c r="D35" s="154">
        <f>'A8.Gov Finance'!D36/'A8.Gov Finance'!D35*100-100</f>
        <v>18.380903721921072</v>
      </c>
      <c r="E35" s="154">
        <f>'A8.Gov Finance'!E36/'A8.Gov Finance'!E35*100-100</f>
        <v>25.36771994182439</v>
      </c>
      <c r="F35" s="154">
        <f>'A8.Gov Finance'!F36/'A8.Gov Finance'!F35*100-100</f>
        <v>14.66631113138483</v>
      </c>
      <c r="G35" s="154">
        <f>'A8.Gov Finance'!G36/'A8.Gov Finance'!G35*100-100</f>
        <v>12.502767483274766</v>
      </c>
      <c r="H35" s="154">
        <f>'A8.Gov Finance'!H36/'A8.Gov Finance'!H35*100-100</f>
        <v>27.542963595160685</v>
      </c>
      <c r="I35" s="154">
        <f>'A8.Gov Finance'!I36/'A8.Gov Finance'!I35*100-100</f>
        <v>21.459459246898987</v>
      </c>
      <c r="J35" s="154">
        <f>'A8.Gov Finance'!J36/'A8.Gov Finance'!J35*100-100</f>
        <v>25.088962890974059</v>
      </c>
      <c r="K35" s="153">
        <f>'A8.Gov Finance'!K36/'A8.Gov Finance'!K35*100-100</f>
        <v>59.386925353971264</v>
      </c>
    </row>
    <row r="36" spans="1:13" ht="21.75" customHeight="1">
      <c r="A36" s="145" t="s">
        <v>245</v>
      </c>
      <c r="B36" s="144" t="s">
        <v>244</v>
      </c>
      <c r="C36" s="154">
        <f>'A8.Gov Finance'!C37/'A8.Gov Finance'!C36*100-100</f>
        <v>8.6426593336654634</v>
      </c>
      <c r="D36" s="154">
        <f>'A8.Gov Finance'!D37/'A8.Gov Finance'!D36*100-100</f>
        <v>8.2873422045750118</v>
      </c>
      <c r="E36" s="154">
        <f>'A8.Gov Finance'!E37/'A8.Gov Finance'!E36*100-100</f>
        <v>5.4048526156183385</v>
      </c>
      <c r="F36" s="154">
        <f>'A8.Gov Finance'!F37/'A8.Gov Finance'!F36*100-100</f>
        <v>8.1206951641143093</v>
      </c>
      <c r="G36" s="154">
        <f>'A8.Gov Finance'!G37/'A8.Gov Finance'!G36*100-100</f>
        <v>3.0774013498925683</v>
      </c>
      <c r="H36" s="154">
        <f>'A8.Gov Finance'!H37/'A8.Gov Finance'!H36*100-100</f>
        <v>-3.9167906431513302</v>
      </c>
      <c r="I36" s="154">
        <f>'A8.Gov Finance'!I37/'A8.Gov Finance'!I36*100-100</f>
        <v>-11.351286891075347</v>
      </c>
      <c r="J36" s="154">
        <f>'A8.Gov Finance'!J37/'A8.Gov Finance'!J36*100-100</f>
        <v>-6.8287463066368446</v>
      </c>
      <c r="K36" s="153">
        <f>'A8.Gov Finance'!K37/'A8.Gov Finance'!K36*100-100</f>
        <v>32.401740862151911</v>
      </c>
    </row>
    <row r="37" spans="1:13" ht="21.75" customHeight="1">
      <c r="A37" s="145" t="s">
        <v>243</v>
      </c>
      <c r="B37" s="144" t="s">
        <v>242</v>
      </c>
      <c r="C37" s="154">
        <f>'A8.Gov Finance'!C38/'A8.Gov Finance'!C37*100-100</f>
        <v>15.077524653234534</v>
      </c>
      <c r="D37" s="154">
        <f>'A8.Gov Finance'!D38/'A8.Gov Finance'!D37*100-100</f>
        <v>34.19269565668526</v>
      </c>
      <c r="E37" s="154">
        <f>'A8.Gov Finance'!E38/'A8.Gov Finance'!E37*100-100</f>
        <v>17.438226860344656</v>
      </c>
      <c r="F37" s="154">
        <f>'A8.Gov Finance'!F38/'A8.Gov Finance'!F37*100-100</f>
        <v>20.484817821414026</v>
      </c>
      <c r="G37" s="154">
        <f>'A8.Gov Finance'!G38/'A8.Gov Finance'!G37*100-100</f>
        <v>21.346917148228954</v>
      </c>
      <c r="H37" s="154">
        <f>'A8.Gov Finance'!H38/'A8.Gov Finance'!H37*100-100</f>
        <v>14.270853628038864</v>
      </c>
      <c r="I37" s="154">
        <f>'A8.Gov Finance'!I38/'A8.Gov Finance'!I37*100-100</f>
        <v>22.390147431827771</v>
      </c>
      <c r="J37" s="154">
        <f>'A8.Gov Finance'!J38/'A8.Gov Finance'!J37*100-100</f>
        <v>17.296665794535954</v>
      </c>
      <c r="K37" s="153">
        <f>'A8.Gov Finance'!K38/'A8.Gov Finance'!K37*100-100</f>
        <v>51.191462033766527</v>
      </c>
    </row>
    <row r="38" spans="1:13" ht="21.75" customHeight="1">
      <c r="A38" s="145" t="s">
        <v>241</v>
      </c>
      <c r="B38" s="144" t="s">
        <v>240</v>
      </c>
      <c r="C38" s="154">
        <f>'A8.Gov Finance'!C39/'A8.Gov Finance'!C38*100-100</f>
        <v>18.573721772144026</v>
      </c>
      <c r="D38" s="154">
        <f>'A8.Gov Finance'!D39/'A8.Gov Finance'!D38*100-100</f>
        <v>34.699810470200021</v>
      </c>
      <c r="E38" s="154">
        <f>'A8.Gov Finance'!E39/'A8.Gov Finance'!E38*100-100</f>
        <v>-2.1811930302107641</v>
      </c>
      <c r="F38" s="154">
        <f>'A8.Gov Finance'!F39/'A8.Gov Finance'!F38*100-100</f>
        <v>20.766725097788566</v>
      </c>
      <c r="G38" s="154">
        <f>'A8.Gov Finance'!G39/'A8.Gov Finance'!G38*100-100</f>
        <v>22.699977366053247</v>
      </c>
      <c r="H38" s="154">
        <f>'A8.Gov Finance'!H39/'A8.Gov Finance'!H38*100-100</f>
        <v>28.605513644878755</v>
      </c>
      <c r="I38" s="154">
        <f>'A8.Gov Finance'!I39/'A8.Gov Finance'!I38*100-100</f>
        <v>-10.678868055900935</v>
      </c>
      <c r="J38" s="154">
        <f>'A8.Gov Finance'!J39/'A8.Gov Finance'!J38*100-100</f>
        <v>13.329697574484697</v>
      </c>
      <c r="K38" s="153">
        <f>'A8.Gov Finance'!K39/'A8.Gov Finance'!K38*100-100</f>
        <v>14.554305483364359</v>
      </c>
      <c r="L38" s="134"/>
      <c r="M38" s="134"/>
    </row>
    <row r="39" spans="1:13" ht="21.75" customHeight="1">
      <c r="A39" s="145" t="s">
        <v>239</v>
      </c>
      <c r="B39" s="144" t="s">
        <v>238</v>
      </c>
      <c r="C39" s="154">
        <f>'A8.Gov Finance'!C40/'A8.Gov Finance'!C39*100-100</f>
        <v>39.686463947930463</v>
      </c>
      <c r="D39" s="154">
        <f>'A8.Gov Finance'!D40/'A8.Gov Finance'!D39*100-100</f>
        <v>36.573599346738661</v>
      </c>
      <c r="E39" s="154">
        <f>'A8.Gov Finance'!E40/'A8.Gov Finance'!E39*100-100</f>
        <v>14.93395944321378</v>
      </c>
      <c r="F39" s="154">
        <f>'A8.Gov Finance'!F40/'A8.Gov Finance'!F39*100-100</f>
        <v>36.140101729223261</v>
      </c>
      <c r="G39" s="154">
        <f>'A8.Gov Finance'!G40/'A8.Gov Finance'!G39*100-100</f>
        <v>33.312368018626131</v>
      </c>
      <c r="H39" s="154">
        <f>'A8.Gov Finance'!H40/'A8.Gov Finance'!H39*100-100</f>
        <v>29.83247132234618</v>
      </c>
      <c r="I39" s="154">
        <f>'A8.Gov Finance'!I40/'A8.Gov Finance'!I39*100-100</f>
        <v>11.013051370282525</v>
      </c>
      <c r="J39" s="154">
        <f>'A8.Gov Finance'!J40/'A8.Gov Finance'!J39*100-100</f>
        <v>24.06479048210619</v>
      </c>
      <c r="K39" s="153">
        <f>'A8.Gov Finance'!K40/'A8.Gov Finance'!K39*100-100</f>
        <v>-10.144708339025399</v>
      </c>
      <c r="L39" s="134"/>
      <c r="M39" s="134"/>
    </row>
    <row r="40" spans="1:13" s="133" customFormat="1" ht="21.75" customHeight="1">
      <c r="A40" s="141" t="s">
        <v>237</v>
      </c>
      <c r="B40" s="140" t="s">
        <v>236</v>
      </c>
      <c r="C40" s="154">
        <f>'A8.Gov Finance'!C41/'A8.Gov Finance'!C40*100-100</f>
        <v>46.077266289533441</v>
      </c>
      <c r="D40" s="154">
        <f>'A8.Gov Finance'!D41/'A8.Gov Finance'!D40*100-100</f>
        <v>-44.574635884339372</v>
      </c>
      <c r="E40" s="154">
        <f>'A8.Gov Finance'!E41/'A8.Gov Finance'!E40*100-100</f>
        <v>72.99346138573128</v>
      </c>
      <c r="F40" s="154">
        <f>'A8.Gov Finance'!F41/'A8.Gov Finance'!F40*100-100</f>
        <v>18.222179048805359</v>
      </c>
      <c r="G40" s="154">
        <f>'A8.Gov Finance'!G41/'A8.Gov Finance'!G40*100-100</f>
        <v>25.420156395972725</v>
      </c>
      <c r="H40" s="154">
        <f>'A8.Gov Finance'!H41/'A8.Gov Finance'!H40*100-100</f>
        <v>46.102282970232153</v>
      </c>
      <c r="I40" s="154">
        <f>'A8.Gov Finance'!I41/'A8.Gov Finance'!I40*100-100</f>
        <v>12.584396552424579</v>
      </c>
      <c r="J40" s="154">
        <f>'A8.Gov Finance'!J41/'A8.Gov Finance'!J40*100-100</f>
        <v>36.910556218950575</v>
      </c>
      <c r="K40" s="153">
        <f>'A8.Gov Finance'!K41/'A8.Gov Finance'!K40*100-100</f>
        <v>62.425137508076745</v>
      </c>
      <c r="L40" s="146"/>
      <c r="M40" s="146"/>
    </row>
    <row r="41" spans="1:13" ht="21.75" customHeight="1">
      <c r="A41" s="145" t="s">
        <v>235</v>
      </c>
      <c r="B41" s="144" t="s">
        <v>234</v>
      </c>
      <c r="C41" s="154">
        <f>'A8.Gov Finance'!C42/'A8.Gov Finance'!C41*100-100</f>
        <v>12.631555784657039</v>
      </c>
      <c r="D41" s="154">
        <f>'A8.Gov Finance'!D42/'A8.Gov Finance'!D41*100-100</f>
        <v>16.830290984873301</v>
      </c>
      <c r="E41" s="154">
        <f>'A8.Gov Finance'!E42/'A8.Gov Finance'!E41*100-100</f>
        <v>16.224697825017813</v>
      </c>
      <c r="F41" s="154">
        <f>'A8.Gov Finance'!F42/'A8.Gov Finance'!F41*100-100</f>
        <v>13.737342528338473</v>
      </c>
      <c r="G41" s="154">
        <f>'A8.Gov Finance'!G42/'A8.Gov Finance'!G41*100-100</f>
        <v>11.043985105205877</v>
      </c>
      <c r="H41" s="154">
        <f>'A8.Gov Finance'!H42/'A8.Gov Finance'!H41*100-100</f>
        <v>19.136124499237567</v>
      </c>
      <c r="I41" s="154">
        <f>'A8.Gov Finance'!I42/'A8.Gov Finance'!I41*100-100</f>
        <v>7.593281597293938</v>
      </c>
      <c r="J41" s="154">
        <f>'A8.Gov Finance'!J42/'A8.Gov Finance'!J41*100-100</f>
        <v>16.533122301188058</v>
      </c>
      <c r="K41" s="153">
        <f>'A8.Gov Finance'!K42/'A8.Gov Finance'!K41*100-100</f>
        <v>42.126679815471022</v>
      </c>
      <c r="L41" s="134"/>
      <c r="M41" s="134"/>
    </row>
    <row r="42" spans="1:13" ht="21.75" customHeight="1">
      <c r="A42" s="145" t="s">
        <v>233</v>
      </c>
      <c r="B42" s="144" t="s">
        <v>232</v>
      </c>
      <c r="C42" s="154">
        <f>'A8.Gov Finance'!C43/'A8.Gov Finance'!C42*100-100</f>
        <v>15.840814608039238</v>
      </c>
      <c r="D42" s="154">
        <f>'A8.Gov Finance'!D43/'A8.Gov Finance'!D42*100-100</f>
        <v>8.5849040437878159</v>
      </c>
      <c r="E42" s="154">
        <f>'A8.Gov Finance'!E43/'A8.Gov Finance'!E42*100-100</f>
        <v>17.029434816869511</v>
      </c>
      <c r="F42" s="154">
        <f>'A8.Gov Finance'!F43/'A8.Gov Finance'!F42*100-100</f>
        <v>14.83055210940627</v>
      </c>
      <c r="G42" s="154">
        <f>'A8.Gov Finance'!G43/'A8.Gov Finance'!G42*100-100</f>
        <v>22.391307565955685</v>
      </c>
      <c r="H42" s="154">
        <f>'A8.Gov Finance'!H43/'A8.Gov Finance'!H42*100-100</f>
        <v>-11.131648029919134</v>
      </c>
      <c r="I42" s="154">
        <f>'A8.Gov Finance'!I43/'A8.Gov Finance'!I42*100-100</f>
        <v>-8.2193231726277958</v>
      </c>
      <c r="J42" s="154">
        <f>'A8.Gov Finance'!J43/'A8.Gov Finance'!J42*100-100</f>
        <v>-10.525278544708456</v>
      </c>
      <c r="K42" s="153">
        <f>'A8.Gov Finance'!K43/'A8.Gov Finance'!K42*100-100</f>
        <v>-14.340851131138976</v>
      </c>
      <c r="L42" s="134"/>
      <c r="M42" s="134"/>
    </row>
    <row r="43" spans="1:13" ht="21.75" customHeight="1">
      <c r="A43" s="141" t="s">
        <v>231</v>
      </c>
      <c r="B43" s="140" t="s">
        <v>230</v>
      </c>
      <c r="C43" s="154">
        <f>'A8.Gov Finance'!C44/'A8.Gov Finance'!C43*100-100</f>
        <v>1.6411175902085517</v>
      </c>
      <c r="D43" s="154">
        <f>'A8.Gov Finance'!D44/'A8.Gov Finance'!D43*100-100</f>
        <v>6.2418043320936931</v>
      </c>
      <c r="E43" s="154">
        <f>'A8.Gov Finance'!E44/'A8.Gov Finance'!E43*100-100</f>
        <v>27.680924615495698</v>
      </c>
      <c r="F43" s="154">
        <f>'A8.Gov Finance'!F44/'A8.Gov Finance'!F43*100-100</f>
        <v>5.7406654889517199</v>
      </c>
      <c r="G43" s="154">
        <f>'A8.Gov Finance'!G44/'A8.Gov Finance'!G43*100-100</f>
        <v>21.350638407324141</v>
      </c>
      <c r="H43" s="154">
        <f>'A8.Gov Finance'!H44/'A8.Gov Finance'!H43*100-100</f>
        <v>-13.674191559719972</v>
      </c>
      <c r="I43" s="154">
        <f>'A8.Gov Finance'!I44/'A8.Gov Finance'!I43*100-100</f>
        <v>7.9945163218284563</v>
      </c>
      <c r="J43" s="154">
        <f>'A8.Gov Finance'!J44/'A8.Gov Finance'!J43*100-100</f>
        <v>-9.0463185140493891</v>
      </c>
      <c r="K43" s="153">
        <f>'A8.Gov Finance'!K44/'A8.Gov Finance'!K43*100-100</f>
        <v>-47.711256520731638</v>
      </c>
    </row>
    <row r="44" spans="1:13" ht="21.75" customHeight="1">
      <c r="A44" s="141" t="s">
        <v>229</v>
      </c>
      <c r="B44" s="140" t="s">
        <v>228</v>
      </c>
      <c r="C44" s="154">
        <f>'A8.Gov Finance'!C45/'A8.Gov Finance'!C44*100-100</f>
        <v>22.66115699393383</v>
      </c>
      <c r="D44" s="154">
        <f>'A8.Gov Finance'!D45/'A8.Gov Finance'!D44*100-100</f>
        <v>22.155038355044113</v>
      </c>
      <c r="E44" s="154">
        <f>'A8.Gov Finance'!E45/'A8.Gov Finance'!E44*100-100</f>
        <v>14.565399113885348</v>
      </c>
      <c r="F44" s="154">
        <f>'A8.Gov Finance'!F45/'A8.Gov Finance'!F44*100-100</f>
        <v>21.306798398163053</v>
      </c>
      <c r="G44" s="154">
        <f>'A8.Gov Finance'!G45/'A8.Gov Finance'!G44*100-100</f>
        <v>22.480551784732029</v>
      </c>
      <c r="H44" s="154">
        <f>'A8.Gov Finance'!H45/'A8.Gov Finance'!H44*100-100</f>
        <v>19.801304605574742</v>
      </c>
      <c r="I44" s="154">
        <f>'A8.Gov Finance'!I45/'A8.Gov Finance'!I44*100-100</f>
        <v>50.377304578201716</v>
      </c>
      <c r="J44" s="154">
        <f>'A8.Gov Finance'!J45/'A8.Gov Finance'!J44*100-100</f>
        <v>27.55503172053848</v>
      </c>
      <c r="K44" s="153">
        <f>'A8.Gov Finance'!K45/'A8.Gov Finance'!K44*100-100</f>
        <v>4.9364446665166639</v>
      </c>
    </row>
    <row r="45" spans="1:13" ht="21.75" customHeight="1">
      <c r="A45" s="141" t="s">
        <v>227</v>
      </c>
      <c r="B45" s="140" t="s">
        <v>226</v>
      </c>
      <c r="C45" s="154">
        <f>'A8.Gov Finance'!C46/'A8.Gov Finance'!C45*100-100</f>
        <v>11.776784665472135</v>
      </c>
      <c r="D45" s="154">
        <f>'A8.Gov Finance'!D46/'A8.Gov Finance'!D45*100-100</f>
        <v>33.076049625332473</v>
      </c>
      <c r="E45" s="154">
        <f>'A8.Gov Finance'!E46/'A8.Gov Finance'!E45*100-100</f>
        <v>59.361319104430635</v>
      </c>
      <c r="F45" s="154">
        <f>'A8.Gov Finance'!F46/'A8.Gov Finance'!F45*100-100</f>
        <v>22.132446420139601</v>
      </c>
      <c r="G45" s="154">
        <f>'A8.Gov Finance'!G46/'A8.Gov Finance'!G45*100-100</f>
        <v>13.302798275755421</v>
      </c>
      <c r="H45" s="154">
        <f>'A8.Gov Finance'!H46/'A8.Gov Finance'!H45*100-100</f>
        <v>-9.5519105138383225</v>
      </c>
      <c r="I45" s="154">
        <f>'A8.Gov Finance'!I46/'A8.Gov Finance'!I45*100-100</f>
        <v>41.849704077905074</v>
      </c>
      <c r="J45" s="154">
        <f>'A8.Gov Finance'!J46/'A8.Gov Finance'!J45*100-100</f>
        <v>5.8151678166869374</v>
      </c>
      <c r="K45" s="153">
        <f>'A8.Gov Finance'!K46/'A8.Gov Finance'!K45*100-100</f>
        <v>112.01921943742389</v>
      </c>
    </row>
    <row r="46" spans="1:13" ht="21.75" customHeight="1">
      <c r="A46" s="141" t="s">
        <v>67</v>
      </c>
      <c r="B46" s="140" t="s">
        <v>225</v>
      </c>
      <c r="C46" s="154">
        <f>'A8.Gov Finance'!C47/'A8.Gov Finance'!C46*100-100</f>
        <v>9.3459580826078934</v>
      </c>
      <c r="D46" s="154">
        <f>'A8.Gov Finance'!D47/'A8.Gov Finance'!D46*100-100</f>
        <v>37.852326661927606</v>
      </c>
      <c r="E46" s="154">
        <f>'A8.Gov Finance'!E47/'A8.Gov Finance'!E46*100-100</f>
        <v>4.2469120027877949</v>
      </c>
      <c r="F46" s="154">
        <f>'A8.Gov Finance'!F47/'A8.Gov Finance'!F46*100-100</f>
        <v>13.116248396462197</v>
      </c>
      <c r="G46" s="154">
        <f>'A8.Gov Finance'!G47/'A8.Gov Finance'!G46*100-100</f>
        <v>17.819859264813147</v>
      </c>
      <c r="H46" s="154">
        <f>'A8.Gov Finance'!H47/'A8.Gov Finance'!H46*100-100</f>
        <v>3.5878737189453744</v>
      </c>
      <c r="I46" s="154">
        <f>'A8.Gov Finance'!I47/'A8.Gov Finance'!I46*100-100</f>
        <v>34.955521227294525</v>
      </c>
      <c r="J46" s="154">
        <f>'A8.Gov Finance'!J47/'A8.Gov Finance'!J46*100-100</f>
        <v>16.1590814269059</v>
      </c>
      <c r="K46" s="153">
        <f>'A8.Gov Finance'!K47/'A8.Gov Finance'!K46*100-100</f>
        <v>107.17378510520473</v>
      </c>
    </row>
    <row r="47" spans="1:13" ht="21.75" customHeight="1">
      <c r="A47" s="141" t="s">
        <v>68</v>
      </c>
      <c r="B47" s="140" t="s">
        <v>224</v>
      </c>
      <c r="C47" s="154">
        <f>'A8.Gov Finance'!C48/'A8.Gov Finance'!C47*100-100</f>
        <v>39.793192160604264</v>
      </c>
      <c r="D47" s="154">
        <f>'A8.Gov Finance'!D48/'A8.Gov Finance'!D47*100-100</f>
        <v>70.615992113799706</v>
      </c>
      <c r="E47" s="154">
        <f>'A8.Gov Finance'!E48/'A8.Gov Finance'!E47*100-100</f>
        <v>2.0323968278526081</v>
      </c>
      <c r="F47" s="154">
        <f>'A8.Gov Finance'!F48/'A8.Gov Finance'!F47*100-100</f>
        <v>39.301618214562012</v>
      </c>
      <c r="G47" s="154">
        <f>'A8.Gov Finance'!G48/'A8.Gov Finance'!G47*100-100</f>
        <v>26.246544164497081</v>
      </c>
      <c r="H47" s="154">
        <f>'A8.Gov Finance'!H48/'A8.Gov Finance'!H47*100-100</f>
        <v>-19.248593116191842</v>
      </c>
      <c r="I47" s="154">
        <f>'A8.Gov Finance'!I48/'A8.Gov Finance'!I47*100-100</f>
        <v>68.368979313598544</v>
      </c>
      <c r="J47" s="154">
        <f>'A8.Gov Finance'!J48/'A8.Gov Finance'!J47*100-100</f>
        <v>21.54798686218551</v>
      </c>
      <c r="K47" s="153">
        <f>'A8.Gov Finance'!K48/'A8.Gov Finance'!K47*100-100</f>
        <v>0.64162701440162095</v>
      </c>
    </row>
    <row r="48" spans="1:13" ht="21.75" customHeight="1">
      <c r="A48" s="141" t="s">
        <v>69</v>
      </c>
      <c r="B48" s="140" t="s">
        <v>223</v>
      </c>
      <c r="C48" s="154">
        <f>'A8.Gov Finance'!C49/'A8.Gov Finance'!C48*100-100</f>
        <v>34.381099788416947</v>
      </c>
      <c r="D48" s="154">
        <f>'A8.Gov Finance'!D49/'A8.Gov Finance'!D48*100-100</f>
        <v>29.683582324068965</v>
      </c>
      <c r="E48" s="154">
        <f>'A8.Gov Finance'!E49/'A8.Gov Finance'!E48*100-100</f>
        <v>8.8850545214290975</v>
      </c>
      <c r="F48" s="154">
        <f>'A8.Gov Finance'!F49/'A8.Gov Finance'!F48*100-100</f>
        <v>29.863680626663296</v>
      </c>
      <c r="G48" s="154">
        <f>'A8.Gov Finance'!G49/'A8.Gov Finance'!G48*100-100</f>
        <v>18.628887646456278</v>
      </c>
      <c r="H48" s="154">
        <f>'A8.Gov Finance'!H49/'A8.Gov Finance'!H48*100-100</f>
        <v>23.131437447349541</v>
      </c>
      <c r="I48" s="154">
        <f>'A8.Gov Finance'!I49/'A8.Gov Finance'!I48*100-100</f>
        <v>58.986261699963791</v>
      </c>
      <c r="J48" s="154">
        <f>'A8.Gov Finance'!J49/'A8.Gov Finance'!J48*100-100</f>
        <v>46.257114045981268</v>
      </c>
      <c r="K48" s="153">
        <f>'A8.Gov Finance'!K49/'A8.Gov Finance'!K48*100-100</f>
        <v>63.860843105491739</v>
      </c>
    </row>
    <row r="49" spans="1:11" ht="21.75" customHeight="1">
      <c r="A49" s="141" t="s">
        <v>70</v>
      </c>
      <c r="B49" s="140" t="s">
        <v>222</v>
      </c>
      <c r="C49" s="154">
        <f>'A8.Gov Finance'!C50/'A8.Gov Finance'!C49*100-100</f>
        <v>2.7977402271366856</v>
      </c>
      <c r="D49" s="154">
        <f>'A8.Gov Finance'!D50/'A8.Gov Finance'!D49*100-100</f>
        <v>-10.768276596271264</v>
      </c>
      <c r="E49" s="154">
        <f>'A8.Gov Finance'!E50/'A8.Gov Finance'!E49*100-100</f>
        <v>27.439475923260659</v>
      </c>
      <c r="F49" s="154">
        <f>'A8.Gov Finance'!F50/'A8.Gov Finance'!F49*100-100</f>
        <v>2.1316682116536896</v>
      </c>
      <c r="G49" s="154">
        <f>'A8.Gov Finance'!G50/'A8.Gov Finance'!G49*100-100</f>
        <v>15.541704232840942</v>
      </c>
      <c r="H49" s="154">
        <f>'A8.Gov Finance'!H50/'A8.Gov Finance'!H49*100-100</f>
        <v>-41.761299330852744</v>
      </c>
      <c r="I49" s="154">
        <f>'A8.Gov Finance'!I50/'A8.Gov Finance'!I49*100-100</f>
        <v>34.846426484316311</v>
      </c>
      <c r="J49" s="154">
        <f>'A8.Gov Finance'!J50/'A8.Gov Finance'!J49*100-100</f>
        <v>11.949549757737302</v>
      </c>
      <c r="K49" s="153">
        <f>'A8.Gov Finance'!K50/'A8.Gov Finance'!K49*100-100</f>
        <v>-33.415267193502757</v>
      </c>
    </row>
    <row r="50" spans="1:11" ht="21.75" customHeight="1">
      <c r="A50" s="141" t="s">
        <v>71</v>
      </c>
      <c r="B50" s="140" t="s">
        <v>78</v>
      </c>
      <c r="C50" s="154">
        <f>'A8.Gov Finance'!C51/'A8.Gov Finance'!C50*100-100</f>
        <v>9.4740553554239852</v>
      </c>
      <c r="D50" s="154">
        <f>'A8.Gov Finance'!D51/'A8.Gov Finance'!D50*100-100</f>
        <v>-21.701381630012946</v>
      </c>
      <c r="E50" s="154">
        <f>'A8.Gov Finance'!E51/'A8.Gov Finance'!E50*100-100</f>
        <v>-22.675813401365446</v>
      </c>
      <c r="F50" s="154">
        <f>'A8.Gov Finance'!F51/'A8.Gov Finance'!F50*100-100</f>
        <v>-1.7221736886549053</v>
      </c>
      <c r="G50" s="154">
        <f>'A8.Gov Finance'!G51/'A8.Gov Finance'!G50*100-100</f>
        <v>0.19657912309705239</v>
      </c>
      <c r="H50" s="154">
        <f>'A8.Gov Finance'!H51/'A8.Gov Finance'!H50*100-100</f>
        <v>3.5814260198176981</v>
      </c>
      <c r="I50" s="154">
        <f>'A8.Gov Finance'!I51/'A8.Gov Finance'!I50*100-100</f>
        <v>-6.2140746547669323</v>
      </c>
      <c r="J50" s="154">
        <f>'A8.Gov Finance'!J51/'A8.Gov Finance'!J50*100-100</f>
        <v>-4.6910054375872647</v>
      </c>
      <c r="K50" s="153">
        <f>'A8.Gov Finance'!K51/'A8.Gov Finance'!K50*100-100</f>
        <v>101.94882861945177</v>
      </c>
    </row>
    <row r="51" spans="1:11" ht="21.75" customHeight="1">
      <c r="A51" s="141" t="s">
        <v>72</v>
      </c>
      <c r="B51" s="140" t="s">
        <v>79</v>
      </c>
      <c r="C51" s="154">
        <f>'A8.Gov Finance'!C52/'A8.Gov Finance'!C51*100-100</f>
        <v>7.895777003292423</v>
      </c>
      <c r="D51" s="154">
        <f>'A8.Gov Finance'!D52/'A8.Gov Finance'!D51*100-100</f>
        <v>20.987617115566721</v>
      </c>
      <c r="E51" s="154">
        <f>'A8.Gov Finance'!E52/'A8.Gov Finance'!E51*100-100</f>
        <v>3.1560216315978664</v>
      </c>
      <c r="F51" s="154">
        <f>'A8.Gov Finance'!F52/'A8.Gov Finance'!F51*100-100</f>
        <v>9.6526807443117377</v>
      </c>
      <c r="G51" s="154">
        <f>'A8.Gov Finance'!G52/'A8.Gov Finance'!G51*100-100</f>
        <v>16.045987668078169</v>
      </c>
      <c r="H51" s="154">
        <f>'A8.Gov Finance'!H52/'A8.Gov Finance'!H51*100-100</f>
        <v>53.80794981196351</v>
      </c>
      <c r="I51" s="154">
        <f>'A8.Gov Finance'!I52/'A8.Gov Finance'!I51*100-100</f>
        <v>48.270248165570621</v>
      </c>
      <c r="J51" s="154">
        <f>'A8.Gov Finance'!J52/'A8.Gov Finance'!J51*100-100</f>
        <v>49.206021257784329</v>
      </c>
      <c r="K51" s="153">
        <f>'A8.Gov Finance'!K52/'A8.Gov Finance'!K51*100-100</f>
        <v>15.08288639387365</v>
      </c>
    </row>
    <row r="52" spans="1:11" ht="21.75" customHeight="1">
      <c r="A52" s="141" t="s">
        <v>470</v>
      </c>
      <c r="B52" s="140" t="s">
        <v>420</v>
      </c>
      <c r="C52" s="154">
        <f>'A8.Gov Finance'!C53/'A8.Gov Finance'!C52*100-100</f>
        <v>12.774437487865114</v>
      </c>
      <c r="D52" s="154">
        <f>'A8.Gov Finance'!D53/'A8.Gov Finance'!D52*100-100</f>
        <v>-5.5162188133777761</v>
      </c>
      <c r="E52" s="154">
        <f>'A8.Gov Finance'!E53/'A8.Gov Finance'!E52*100-100</f>
        <v>14.675233057014083</v>
      </c>
      <c r="F52" s="154">
        <f>'A8.Gov Finance'!F53/'A8.Gov Finance'!F52*100-100</f>
        <v>9.4699651367621414</v>
      </c>
      <c r="G52" s="154">
        <f>'A8.Gov Finance'!G53/'A8.Gov Finance'!G52*100-100</f>
        <v>14.087654999531907</v>
      </c>
      <c r="H52" s="154">
        <f>'A8.Gov Finance'!H53/'A8.Gov Finance'!H52*100-100</f>
        <v>-24.651740338912447</v>
      </c>
      <c r="I52" s="154">
        <f>'A8.Gov Finance'!I53/'A8.Gov Finance'!I52*100-100</f>
        <v>-24.431939736869197</v>
      </c>
      <c r="J52" s="154">
        <f>'A8.Gov Finance'!J53/'A8.Gov Finance'!J52*100-100</f>
        <v>-24.470227704202259</v>
      </c>
      <c r="K52" s="153">
        <f>'A8.Gov Finance'!K53/'A8.Gov Finance'!K52*100-100</f>
        <v>3.8551339285714192</v>
      </c>
    </row>
    <row r="53" spans="1:11" ht="21.75" customHeight="1" thickBot="1">
      <c r="A53" s="141" t="s">
        <v>469</v>
      </c>
      <c r="B53" s="423" t="s">
        <v>468</v>
      </c>
      <c r="C53" s="154">
        <f>'A8.Gov Finance'!C54/'A8.Gov Finance'!C53*100-100</f>
        <v>5.3905160215140313</v>
      </c>
      <c r="D53" s="154">
        <f>'A8.Gov Finance'!D54/'A8.Gov Finance'!D53*100-100</f>
        <v>8.0859615286777284</v>
      </c>
      <c r="E53" s="154">
        <f>'A8.Gov Finance'!E54/'A8.Gov Finance'!E53*100-100</f>
        <v>36.306974209692356</v>
      </c>
      <c r="F53" s="154">
        <f>'A8.Gov Finance'!F54/'A8.Gov Finance'!F53*100-100</f>
        <v>9.1269562583473203</v>
      </c>
      <c r="G53" s="154">
        <f>'A8.Gov Finance'!G54/'A8.Gov Finance'!G53*100-100</f>
        <v>-9.287968695922288</v>
      </c>
      <c r="H53" s="154">
        <f>'A8.Gov Finance'!H54/'A8.Gov Finance'!H53*100-100</f>
        <v>-22.521018186051407</v>
      </c>
      <c r="I53" s="422">
        <f>'A8.Gov Finance'!I54/'A8.Gov Finance'!I53*100-100</f>
        <v>-8.2893117949157471</v>
      </c>
      <c r="J53" s="154">
        <f>'A8.Gov Finance'!J54/'A8.Gov Finance'!J53*100-100</f>
        <v>-10.762433328254801</v>
      </c>
      <c r="K53" s="153">
        <f>'A8.Gov Finance'!K54/'A8.Gov Finance'!K53*100-100</f>
        <v>10.042392498135484</v>
      </c>
    </row>
    <row r="54" spans="1:11" ht="35.25" customHeight="1" thickTop="1">
      <c r="A54" s="3751" t="s">
        <v>221</v>
      </c>
      <c r="B54" s="3751"/>
      <c r="C54" s="3751"/>
      <c r="D54" s="3751"/>
      <c r="E54" s="3751"/>
      <c r="F54" s="3751"/>
      <c r="G54" s="3751"/>
      <c r="H54" s="3751"/>
      <c r="I54" s="3751"/>
      <c r="J54" s="3751"/>
      <c r="K54" s="3751"/>
    </row>
    <row r="55" spans="1:11" ht="30.75" customHeight="1">
      <c r="A55" s="3752" t="s">
        <v>220</v>
      </c>
      <c r="B55" s="3752"/>
      <c r="C55" s="3752"/>
      <c r="D55" s="3752"/>
      <c r="E55" s="3752"/>
      <c r="F55" s="3752"/>
      <c r="G55" s="3752"/>
      <c r="H55" s="3752"/>
      <c r="I55" s="3752"/>
      <c r="J55" s="3752"/>
      <c r="K55" s="3752"/>
    </row>
    <row r="56" spans="1:11" s="133" customFormat="1" ht="18.75" customHeight="1">
      <c r="A56" s="3748" t="s">
        <v>467</v>
      </c>
      <c r="B56" s="3748"/>
      <c r="C56" s="3748"/>
      <c r="D56" s="3748"/>
      <c r="E56" s="3748"/>
      <c r="F56" s="3748"/>
      <c r="G56" s="3748"/>
      <c r="H56" s="3748"/>
      <c r="I56" s="3748"/>
      <c r="J56" s="3748"/>
      <c r="K56" s="3748"/>
    </row>
    <row r="57" spans="1:11" s="133" customFormat="1" ht="18.75" customHeight="1">
      <c r="A57" s="3748" t="s">
        <v>218</v>
      </c>
      <c r="B57" s="3748"/>
      <c r="C57" s="3748"/>
      <c r="D57" s="3748"/>
      <c r="E57" s="3748"/>
      <c r="F57" s="3748"/>
      <c r="G57" s="3748"/>
      <c r="H57" s="3748"/>
      <c r="I57" s="3748"/>
      <c r="J57" s="3748"/>
      <c r="K57" s="3748"/>
    </row>
    <row r="58" spans="1:11" s="132" customFormat="1">
      <c r="A58" s="3750" t="s">
        <v>217</v>
      </c>
      <c r="B58" s="3750"/>
      <c r="C58" s="3750"/>
      <c r="D58" s="3750"/>
      <c r="E58" s="3750"/>
      <c r="F58" s="3750"/>
      <c r="G58" s="3750"/>
      <c r="H58" s="3750"/>
      <c r="I58" s="3750"/>
      <c r="J58" s="3750"/>
      <c r="K58" s="3750"/>
    </row>
  </sheetData>
  <mergeCells count="14">
    <mergeCell ref="A57:K57"/>
    <mergeCell ref="A58:K58"/>
    <mergeCell ref="A1:K1"/>
    <mergeCell ref="A2:K2"/>
    <mergeCell ref="A3:K3"/>
    <mergeCell ref="A4:A5"/>
    <mergeCell ref="B4:B5"/>
    <mergeCell ref="C4:F4"/>
    <mergeCell ref="G4:G5"/>
    <mergeCell ref="H4:J4"/>
    <mergeCell ref="K4:K5"/>
    <mergeCell ref="A54:K54"/>
    <mergeCell ref="A55:K55"/>
    <mergeCell ref="A56:K56"/>
  </mergeCells>
  <printOptions horizontalCentered="1"/>
  <pageMargins left="0.28000000000000003" right="0.47" top="0.42" bottom="0.51" header="0.27" footer="0.27"/>
  <pageSetup paperSize="9" scale="61"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52" activePane="bottomRight" state="frozen"/>
      <selection activeCell="A55" sqref="A55:K55"/>
      <selection pane="topRight" activeCell="A55" sqref="A55:K55"/>
      <selection pane="bottomLeft" activeCell="A55" sqref="A55:K55"/>
      <selection pane="bottomRight" activeCell="M58" sqref="M58"/>
    </sheetView>
  </sheetViews>
  <sheetFormatPr defaultRowHeight="15.6"/>
  <cols>
    <col min="1" max="1" width="11.44140625" style="419" customWidth="1"/>
    <col min="2" max="2" width="11.109375" style="419" customWidth="1"/>
    <col min="3" max="10" width="10.88671875" style="103" customWidth="1"/>
    <col min="11" max="11" width="11.88671875" style="103" customWidth="1"/>
    <col min="12" max="12" width="6.5546875" style="103" customWidth="1"/>
    <col min="13" max="13" width="5.88671875" style="103" customWidth="1"/>
    <col min="14" max="14" width="9.109375" style="103" customWidth="1"/>
    <col min="15" max="15" width="9.88671875" style="103" hidden="1" customWidth="1"/>
    <col min="16" max="16" width="6.109375" style="103" customWidth="1"/>
    <col min="17" max="17" width="10" style="103" customWidth="1"/>
    <col min="18" max="251" width="8.88671875" style="103"/>
    <col min="252" max="252" width="11.44140625" style="103" customWidth="1"/>
    <col min="253" max="253" width="11.109375" style="103" customWidth="1"/>
    <col min="254" max="262" width="10.88671875" style="103" customWidth="1"/>
    <col min="263" max="263" width="8.88671875" style="103"/>
    <col min="264" max="264" width="5.88671875" style="103" bestFit="1" customWidth="1"/>
    <col min="265" max="265" width="8.88671875" style="103"/>
    <col min="266" max="266" width="11.44140625" style="103" customWidth="1"/>
    <col min="267" max="267" width="11.109375" style="103" customWidth="1"/>
    <col min="268" max="268" width="14.6640625" style="103" bestFit="1" customWidth="1"/>
    <col min="269" max="269" width="13.6640625" style="103" bestFit="1" customWidth="1"/>
    <col min="270" max="507" width="8.88671875" style="103"/>
    <col min="508" max="508" width="11.44140625" style="103" customWidth="1"/>
    <col min="509" max="509" width="11.109375" style="103" customWidth="1"/>
    <col min="510" max="518" width="10.88671875" style="103" customWidth="1"/>
    <col min="519" max="519" width="8.88671875" style="103"/>
    <col min="520" max="520" width="5.88671875" style="103" bestFit="1" customWidth="1"/>
    <col min="521" max="521" width="8.88671875" style="103"/>
    <col min="522" max="522" width="11.44140625" style="103" customWidth="1"/>
    <col min="523" max="523" width="11.109375" style="103" customWidth="1"/>
    <col min="524" max="524" width="14.6640625" style="103" bestFit="1" customWidth="1"/>
    <col min="525" max="525" width="13.6640625" style="103" bestFit="1" customWidth="1"/>
    <col min="526" max="763" width="8.88671875" style="103"/>
    <col min="764" max="764" width="11.44140625" style="103" customWidth="1"/>
    <col min="765" max="765" width="11.109375" style="103" customWidth="1"/>
    <col min="766" max="774" width="10.88671875" style="103" customWidth="1"/>
    <col min="775" max="775" width="8.88671875" style="103"/>
    <col min="776" max="776" width="5.88671875" style="103" bestFit="1" customWidth="1"/>
    <col min="777" max="777" width="8.88671875" style="103"/>
    <col min="778" max="778" width="11.44140625" style="103" customWidth="1"/>
    <col min="779" max="779" width="11.109375" style="103" customWidth="1"/>
    <col min="780" max="780" width="14.6640625" style="103" bestFit="1" customWidth="1"/>
    <col min="781" max="781" width="13.6640625" style="103" bestFit="1" customWidth="1"/>
    <col min="782" max="1019" width="8.88671875" style="103"/>
    <col min="1020" max="1020" width="11.44140625" style="103" customWidth="1"/>
    <col min="1021" max="1021" width="11.109375" style="103" customWidth="1"/>
    <col min="1022" max="1030" width="10.88671875" style="103" customWidth="1"/>
    <col min="1031" max="1031" width="8.88671875" style="103"/>
    <col min="1032" max="1032" width="5.88671875" style="103" bestFit="1" customWidth="1"/>
    <col min="1033" max="1033" width="8.88671875" style="103"/>
    <col min="1034" max="1034" width="11.44140625" style="103" customWidth="1"/>
    <col min="1035" max="1035" width="11.109375" style="103" customWidth="1"/>
    <col min="1036" max="1036" width="14.6640625" style="103" bestFit="1" customWidth="1"/>
    <col min="1037" max="1037" width="13.6640625" style="103" bestFit="1" customWidth="1"/>
    <col min="1038" max="1275" width="8.88671875" style="103"/>
    <col min="1276" max="1276" width="11.44140625" style="103" customWidth="1"/>
    <col min="1277" max="1277" width="11.109375" style="103" customWidth="1"/>
    <col min="1278" max="1286" width="10.88671875" style="103" customWidth="1"/>
    <col min="1287" max="1287" width="8.88671875" style="103"/>
    <col min="1288" max="1288" width="5.88671875" style="103" bestFit="1" customWidth="1"/>
    <col min="1289" max="1289" width="8.88671875" style="103"/>
    <col min="1290" max="1290" width="11.44140625" style="103" customWidth="1"/>
    <col min="1291" max="1291" width="11.109375" style="103" customWidth="1"/>
    <col min="1292" max="1292" width="14.6640625" style="103" bestFit="1" customWidth="1"/>
    <col min="1293" max="1293" width="13.6640625" style="103" bestFit="1" customWidth="1"/>
    <col min="1294" max="1531" width="8.88671875" style="103"/>
    <col min="1532" max="1532" width="11.44140625" style="103" customWidth="1"/>
    <col min="1533" max="1533" width="11.109375" style="103" customWidth="1"/>
    <col min="1534" max="1542" width="10.88671875" style="103" customWidth="1"/>
    <col min="1543" max="1543" width="8.88671875" style="103"/>
    <col min="1544" max="1544" width="5.88671875" style="103" bestFit="1" customWidth="1"/>
    <col min="1545" max="1545" width="8.88671875" style="103"/>
    <col min="1546" max="1546" width="11.44140625" style="103" customWidth="1"/>
    <col min="1547" max="1547" width="11.109375" style="103" customWidth="1"/>
    <col min="1548" max="1548" width="14.6640625" style="103" bestFit="1" customWidth="1"/>
    <col min="1549" max="1549" width="13.6640625" style="103" bestFit="1" customWidth="1"/>
    <col min="1550" max="1787" width="8.88671875" style="103"/>
    <col min="1788" max="1788" width="11.44140625" style="103" customWidth="1"/>
    <col min="1789" max="1789" width="11.109375" style="103" customWidth="1"/>
    <col min="1790" max="1798" width="10.88671875" style="103" customWidth="1"/>
    <col min="1799" max="1799" width="8.88671875" style="103"/>
    <col min="1800" max="1800" width="5.88671875" style="103" bestFit="1" customWidth="1"/>
    <col min="1801" max="1801" width="8.88671875" style="103"/>
    <col min="1802" max="1802" width="11.44140625" style="103" customWidth="1"/>
    <col min="1803" max="1803" width="11.109375" style="103" customWidth="1"/>
    <col min="1804" max="1804" width="14.6640625" style="103" bestFit="1" customWidth="1"/>
    <col min="1805" max="1805" width="13.6640625" style="103" bestFit="1" customWidth="1"/>
    <col min="1806" max="2043" width="8.88671875" style="103"/>
    <col min="2044" max="2044" width="11.44140625" style="103" customWidth="1"/>
    <col min="2045" max="2045" width="11.109375" style="103" customWidth="1"/>
    <col min="2046" max="2054" width="10.88671875" style="103" customWidth="1"/>
    <col min="2055" max="2055" width="8.88671875" style="103"/>
    <col min="2056" max="2056" width="5.88671875" style="103" bestFit="1" customWidth="1"/>
    <col min="2057" max="2057" width="8.88671875" style="103"/>
    <col min="2058" max="2058" width="11.44140625" style="103" customWidth="1"/>
    <col min="2059" max="2059" width="11.109375" style="103" customWidth="1"/>
    <col min="2060" max="2060" width="14.6640625" style="103" bestFit="1" customWidth="1"/>
    <col min="2061" max="2061" width="13.6640625" style="103" bestFit="1" customWidth="1"/>
    <col min="2062" max="2299" width="8.88671875" style="103"/>
    <col min="2300" max="2300" width="11.44140625" style="103" customWidth="1"/>
    <col min="2301" max="2301" width="11.109375" style="103" customWidth="1"/>
    <col min="2302" max="2310" width="10.88671875" style="103" customWidth="1"/>
    <col min="2311" max="2311" width="8.88671875" style="103"/>
    <col min="2312" max="2312" width="5.88671875" style="103" bestFit="1" customWidth="1"/>
    <col min="2313" max="2313" width="8.88671875" style="103"/>
    <col min="2314" max="2314" width="11.44140625" style="103" customWidth="1"/>
    <col min="2315" max="2315" width="11.109375" style="103" customWidth="1"/>
    <col min="2316" max="2316" width="14.6640625" style="103" bestFit="1" customWidth="1"/>
    <col min="2317" max="2317" width="13.6640625" style="103" bestFit="1" customWidth="1"/>
    <col min="2318" max="2555" width="8.88671875" style="103"/>
    <col min="2556" max="2556" width="11.44140625" style="103" customWidth="1"/>
    <col min="2557" max="2557" width="11.109375" style="103" customWidth="1"/>
    <col min="2558" max="2566" width="10.88671875" style="103" customWidth="1"/>
    <col min="2567" max="2567" width="8.88671875" style="103"/>
    <col min="2568" max="2568" width="5.88671875" style="103" bestFit="1" customWidth="1"/>
    <col min="2569" max="2569" width="8.88671875" style="103"/>
    <col min="2570" max="2570" width="11.44140625" style="103" customWidth="1"/>
    <col min="2571" max="2571" width="11.109375" style="103" customWidth="1"/>
    <col min="2572" max="2572" width="14.6640625" style="103" bestFit="1" customWidth="1"/>
    <col min="2573" max="2573" width="13.6640625" style="103" bestFit="1" customWidth="1"/>
    <col min="2574" max="2811" width="8.88671875" style="103"/>
    <col min="2812" max="2812" width="11.44140625" style="103" customWidth="1"/>
    <col min="2813" max="2813" width="11.109375" style="103" customWidth="1"/>
    <col min="2814" max="2822" width="10.88671875" style="103" customWidth="1"/>
    <col min="2823" max="2823" width="8.88671875" style="103"/>
    <col min="2824" max="2824" width="5.88671875" style="103" bestFit="1" customWidth="1"/>
    <col min="2825" max="2825" width="8.88671875" style="103"/>
    <col min="2826" max="2826" width="11.44140625" style="103" customWidth="1"/>
    <col min="2827" max="2827" width="11.109375" style="103" customWidth="1"/>
    <col min="2828" max="2828" width="14.6640625" style="103" bestFit="1" customWidth="1"/>
    <col min="2829" max="2829" width="13.6640625" style="103" bestFit="1" customWidth="1"/>
    <col min="2830" max="3067" width="8.88671875" style="103"/>
    <col min="3068" max="3068" width="11.44140625" style="103" customWidth="1"/>
    <col min="3069" max="3069" width="11.109375" style="103" customWidth="1"/>
    <col min="3070" max="3078" width="10.88671875" style="103" customWidth="1"/>
    <col min="3079" max="3079" width="8.88671875" style="103"/>
    <col min="3080" max="3080" width="5.88671875" style="103" bestFit="1" customWidth="1"/>
    <col min="3081" max="3081" width="8.88671875" style="103"/>
    <col min="3082" max="3082" width="11.44140625" style="103" customWidth="1"/>
    <col min="3083" max="3083" width="11.109375" style="103" customWidth="1"/>
    <col min="3084" max="3084" width="14.6640625" style="103" bestFit="1" customWidth="1"/>
    <col min="3085" max="3085" width="13.6640625" style="103" bestFit="1" customWidth="1"/>
    <col min="3086" max="3323" width="8.88671875" style="103"/>
    <col min="3324" max="3324" width="11.44140625" style="103" customWidth="1"/>
    <col min="3325" max="3325" width="11.109375" style="103" customWidth="1"/>
    <col min="3326" max="3334" width="10.88671875" style="103" customWidth="1"/>
    <col min="3335" max="3335" width="8.88671875" style="103"/>
    <col min="3336" max="3336" width="5.88671875" style="103" bestFit="1" customWidth="1"/>
    <col min="3337" max="3337" width="8.88671875" style="103"/>
    <col min="3338" max="3338" width="11.44140625" style="103" customWidth="1"/>
    <col min="3339" max="3339" width="11.109375" style="103" customWidth="1"/>
    <col min="3340" max="3340" width="14.6640625" style="103" bestFit="1" customWidth="1"/>
    <col min="3341" max="3341" width="13.6640625" style="103" bestFit="1" customWidth="1"/>
    <col min="3342" max="3579" width="8.88671875" style="103"/>
    <col min="3580" max="3580" width="11.44140625" style="103" customWidth="1"/>
    <col min="3581" max="3581" width="11.109375" style="103" customWidth="1"/>
    <col min="3582" max="3590" width="10.88671875" style="103" customWidth="1"/>
    <col min="3591" max="3591" width="8.88671875" style="103"/>
    <col min="3592" max="3592" width="5.88671875" style="103" bestFit="1" customWidth="1"/>
    <col min="3593" max="3593" width="8.88671875" style="103"/>
    <col min="3594" max="3594" width="11.44140625" style="103" customWidth="1"/>
    <col min="3595" max="3595" width="11.109375" style="103" customWidth="1"/>
    <col min="3596" max="3596" width="14.6640625" style="103" bestFit="1" customWidth="1"/>
    <col min="3597" max="3597" width="13.6640625" style="103" bestFit="1" customWidth="1"/>
    <col min="3598" max="3835" width="8.88671875" style="103"/>
    <col min="3836" max="3836" width="11.44140625" style="103" customWidth="1"/>
    <col min="3837" max="3837" width="11.109375" style="103" customWidth="1"/>
    <col min="3838" max="3846" width="10.88671875" style="103" customWidth="1"/>
    <col min="3847" max="3847" width="8.88671875" style="103"/>
    <col min="3848" max="3848" width="5.88671875" style="103" bestFit="1" customWidth="1"/>
    <col min="3849" max="3849" width="8.88671875" style="103"/>
    <col min="3850" max="3850" width="11.44140625" style="103" customWidth="1"/>
    <col min="3851" max="3851" width="11.109375" style="103" customWidth="1"/>
    <col min="3852" max="3852" width="14.6640625" style="103" bestFit="1" customWidth="1"/>
    <col min="3853" max="3853" width="13.6640625" style="103" bestFit="1" customWidth="1"/>
    <col min="3854" max="4091" width="8.88671875" style="103"/>
    <col min="4092" max="4092" width="11.44140625" style="103" customWidth="1"/>
    <col min="4093" max="4093" width="11.109375" style="103" customWidth="1"/>
    <col min="4094" max="4102" width="10.88671875" style="103" customWidth="1"/>
    <col min="4103" max="4103" width="8.88671875" style="103"/>
    <col min="4104" max="4104" width="5.88671875" style="103" bestFit="1" customWidth="1"/>
    <col min="4105" max="4105" width="8.88671875" style="103"/>
    <col min="4106" max="4106" width="11.44140625" style="103" customWidth="1"/>
    <col min="4107" max="4107" width="11.109375" style="103" customWidth="1"/>
    <col min="4108" max="4108" width="14.6640625" style="103" bestFit="1" customWidth="1"/>
    <col min="4109" max="4109" width="13.6640625" style="103" bestFit="1" customWidth="1"/>
    <col min="4110" max="4347" width="8.88671875" style="103"/>
    <col min="4348" max="4348" width="11.44140625" style="103" customWidth="1"/>
    <col min="4349" max="4349" width="11.109375" style="103" customWidth="1"/>
    <col min="4350" max="4358" width="10.88671875" style="103" customWidth="1"/>
    <col min="4359" max="4359" width="8.88671875" style="103"/>
    <col min="4360" max="4360" width="5.88671875" style="103" bestFit="1" customWidth="1"/>
    <col min="4361" max="4361" width="8.88671875" style="103"/>
    <col min="4362" max="4362" width="11.44140625" style="103" customWidth="1"/>
    <col min="4363" max="4363" width="11.109375" style="103" customWidth="1"/>
    <col min="4364" max="4364" width="14.6640625" style="103" bestFit="1" customWidth="1"/>
    <col min="4365" max="4365" width="13.6640625" style="103" bestFit="1" customWidth="1"/>
    <col min="4366" max="4603" width="8.88671875" style="103"/>
    <col min="4604" max="4604" width="11.44140625" style="103" customWidth="1"/>
    <col min="4605" max="4605" width="11.109375" style="103" customWidth="1"/>
    <col min="4606" max="4614" width="10.88671875" style="103" customWidth="1"/>
    <col min="4615" max="4615" width="8.88671875" style="103"/>
    <col min="4616" max="4616" width="5.88671875" style="103" bestFit="1" customWidth="1"/>
    <col min="4617" max="4617" width="8.88671875" style="103"/>
    <col min="4618" max="4618" width="11.44140625" style="103" customWidth="1"/>
    <col min="4619" max="4619" width="11.109375" style="103" customWidth="1"/>
    <col min="4620" max="4620" width="14.6640625" style="103" bestFit="1" customWidth="1"/>
    <col min="4621" max="4621" width="13.6640625" style="103" bestFit="1" customWidth="1"/>
    <col min="4622" max="4859" width="8.88671875" style="103"/>
    <col min="4860" max="4860" width="11.44140625" style="103" customWidth="1"/>
    <col min="4861" max="4861" width="11.109375" style="103" customWidth="1"/>
    <col min="4862" max="4870" width="10.88671875" style="103" customWidth="1"/>
    <col min="4871" max="4871" width="8.88671875" style="103"/>
    <col min="4872" max="4872" width="5.88671875" style="103" bestFit="1" customWidth="1"/>
    <col min="4873" max="4873" width="8.88671875" style="103"/>
    <col min="4874" max="4874" width="11.44140625" style="103" customWidth="1"/>
    <col min="4875" max="4875" width="11.109375" style="103" customWidth="1"/>
    <col min="4876" max="4876" width="14.6640625" style="103" bestFit="1" customWidth="1"/>
    <col min="4877" max="4877" width="13.6640625" style="103" bestFit="1" customWidth="1"/>
    <col min="4878" max="5115" width="8.88671875" style="103"/>
    <col min="5116" max="5116" width="11.44140625" style="103" customWidth="1"/>
    <col min="5117" max="5117" width="11.109375" style="103" customWidth="1"/>
    <col min="5118" max="5126" width="10.88671875" style="103" customWidth="1"/>
    <col min="5127" max="5127" width="8.88671875" style="103"/>
    <col min="5128" max="5128" width="5.88671875" style="103" bestFit="1" customWidth="1"/>
    <col min="5129" max="5129" width="8.88671875" style="103"/>
    <col min="5130" max="5130" width="11.44140625" style="103" customWidth="1"/>
    <col min="5131" max="5131" width="11.109375" style="103" customWidth="1"/>
    <col min="5132" max="5132" width="14.6640625" style="103" bestFit="1" customWidth="1"/>
    <col min="5133" max="5133" width="13.6640625" style="103" bestFit="1" customWidth="1"/>
    <col min="5134" max="5371" width="8.88671875" style="103"/>
    <col min="5372" max="5372" width="11.44140625" style="103" customWidth="1"/>
    <col min="5373" max="5373" width="11.109375" style="103" customWidth="1"/>
    <col min="5374" max="5382" width="10.88671875" style="103" customWidth="1"/>
    <col min="5383" max="5383" width="8.88671875" style="103"/>
    <col min="5384" max="5384" width="5.88671875" style="103" bestFit="1" customWidth="1"/>
    <col min="5385" max="5385" width="8.88671875" style="103"/>
    <col min="5386" max="5386" width="11.44140625" style="103" customWidth="1"/>
    <col min="5387" max="5387" width="11.109375" style="103" customWidth="1"/>
    <col min="5388" max="5388" width="14.6640625" style="103" bestFit="1" customWidth="1"/>
    <col min="5389" max="5389" width="13.6640625" style="103" bestFit="1" customWidth="1"/>
    <col min="5390" max="5627" width="8.88671875" style="103"/>
    <col min="5628" max="5628" width="11.44140625" style="103" customWidth="1"/>
    <col min="5629" max="5629" width="11.109375" style="103" customWidth="1"/>
    <col min="5630" max="5638" width="10.88671875" style="103" customWidth="1"/>
    <col min="5639" max="5639" width="8.88671875" style="103"/>
    <col min="5640" max="5640" width="5.88671875" style="103" bestFit="1" customWidth="1"/>
    <col min="5641" max="5641" width="8.88671875" style="103"/>
    <col min="5642" max="5642" width="11.44140625" style="103" customWidth="1"/>
    <col min="5643" max="5643" width="11.109375" style="103" customWidth="1"/>
    <col min="5644" max="5644" width="14.6640625" style="103" bestFit="1" customWidth="1"/>
    <col min="5645" max="5645" width="13.6640625" style="103" bestFit="1" customWidth="1"/>
    <col min="5646" max="5883" width="8.88671875" style="103"/>
    <col min="5884" max="5884" width="11.44140625" style="103" customWidth="1"/>
    <col min="5885" max="5885" width="11.109375" style="103" customWidth="1"/>
    <col min="5886" max="5894" width="10.88671875" style="103" customWidth="1"/>
    <col min="5895" max="5895" width="8.88671875" style="103"/>
    <col min="5896" max="5896" width="5.88671875" style="103" bestFit="1" customWidth="1"/>
    <col min="5897" max="5897" width="8.88671875" style="103"/>
    <col min="5898" max="5898" width="11.44140625" style="103" customWidth="1"/>
    <col min="5899" max="5899" width="11.109375" style="103" customWidth="1"/>
    <col min="5900" max="5900" width="14.6640625" style="103" bestFit="1" customWidth="1"/>
    <col min="5901" max="5901" width="13.6640625" style="103" bestFit="1" customWidth="1"/>
    <col min="5902" max="6139" width="8.88671875" style="103"/>
    <col min="6140" max="6140" width="11.44140625" style="103" customWidth="1"/>
    <col min="6141" max="6141" width="11.109375" style="103" customWidth="1"/>
    <col min="6142" max="6150" width="10.88671875" style="103" customWidth="1"/>
    <col min="6151" max="6151" width="8.88671875" style="103"/>
    <col min="6152" max="6152" width="5.88671875" style="103" bestFit="1" customWidth="1"/>
    <col min="6153" max="6153" width="8.88671875" style="103"/>
    <col min="6154" max="6154" width="11.44140625" style="103" customWidth="1"/>
    <col min="6155" max="6155" width="11.109375" style="103" customWidth="1"/>
    <col min="6156" max="6156" width="14.6640625" style="103" bestFit="1" customWidth="1"/>
    <col min="6157" max="6157" width="13.6640625" style="103" bestFit="1" customWidth="1"/>
    <col min="6158" max="6395" width="8.88671875" style="103"/>
    <col min="6396" max="6396" width="11.44140625" style="103" customWidth="1"/>
    <col min="6397" max="6397" width="11.109375" style="103" customWidth="1"/>
    <col min="6398" max="6406" width="10.88671875" style="103" customWidth="1"/>
    <col min="6407" max="6407" width="8.88671875" style="103"/>
    <col min="6408" max="6408" width="5.88671875" style="103" bestFit="1" customWidth="1"/>
    <col min="6409" max="6409" width="8.88671875" style="103"/>
    <col min="6410" max="6410" width="11.44140625" style="103" customWidth="1"/>
    <col min="6411" max="6411" width="11.109375" style="103" customWidth="1"/>
    <col min="6412" max="6412" width="14.6640625" style="103" bestFit="1" customWidth="1"/>
    <col min="6413" max="6413" width="13.6640625" style="103" bestFit="1" customWidth="1"/>
    <col min="6414" max="6651" width="8.88671875" style="103"/>
    <col min="6652" max="6652" width="11.44140625" style="103" customWidth="1"/>
    <col min="6653" max="6653" width="11.109375" style="103" customWidth="1"/>
    <col min="6654" max="6662" width="10.88671875" style="103" customWidth="1"/>
    <col min="6663" max="6663" width="8.88671875" style="103"/>
    <col min="6664" max="6664" width="5.88671875" style="103" bestFit="1" customWidth="1"/>
    <col min="6665" max="6665" width="8.88671875" style="103"/>
    <col min="6666" max="6666" width="11.44140625" style="103" customWidth="1"/>
    <col min="6667" max="6667" width="11.109375" style="103" customWidth="1"/>
    <col min="6668" max="6668" width="14.6640625" style="103" bestFit="1" customWidth="1"/>
    <col min="6669" max="6669" width="13.6640625" style="103" bestFit="1" customWidth="1"/>
    <col min="6670" max="6907" width="8.88671875" style="103"/>
    <col min="6908" max="6908" width="11.44140625" style="103" customWidth="1"/>
    <col min="6909" max="6909" width="11.109375" style="103" customWidth="1"/>
    <col min="6910" max="6918" width="10.88671875" style="103" customWidth="1"/>
    <col min="6919" max="6919" width="8.88671875" style="103"/>
    <col min="6920" max="6920" width="5.88671875" style="103" bestFit="1" customWidth="1"/>
    <col min="6921" max="6921" width="8.88671875" style="103"/>
    <col min="6922" max="6922" width="11.44140625" style="103" customWidth="1"/>
    <col min="6923" max="6923" width="11.109375" style="103" customWidth="1"/>
    <col min="6924" max="6924" width="14.6640625" style="103" bestFit="1" customWidth="1"/>
    <col min="6925" max="6925" width="13.6640625" style="103" bestFit="1" customWidth="1"/>
    <col min="6926" max="7163" width="8.88671875" style="103"/>
    <col min="7164" max="7164" width="11.44140625" style="103" customWidth="1"/>
    <col min="7165" max="7165" width="11.109375" style="103" customWidth="1"/>
    <col min="7166" max="7174" width="10.88671875" style="103" customWidth="1"/>
    <col min="7175" max="7175" width="8.88671875" style="103"/>
    <col min="7176" max="7176" width="5.88671875" style="103" bestFit="1" customWidth="1"/>
    <col min="7177" max="7177" width="8.88671875" style="103"/>
    <col min="7178" max="7178" width="11.44140625" style="103" customWidth="1"/>
    <col min="7179" max="7179" width="11.109375" style="103" customWidth="1"/>
    <col min="7180" max="7180" width="14.6640625" style="103" bestFit="1" customWidth="1"/>
    <col min="7181" max="7181" width="13.6640625" style="103" bestFit="1" customWidth="1"/>
    <col min="7182" max="7419" width="8.88671875" style="103"/>
    <col min="7420" max="7420" width="11.44140625" style="103" customWidth="1"/>
    <col min="7421" max="7421" width="11.109375" style="103" customWidth="1"/>
    <col min="7422" max="7430" width="10.88671875" style="103" customWidth="1"/>
    <col min="7431" max="7431" width="8.88671875" style="103"/>
    <col min="7432" max="7432" width="5.88671875" style="103" bestFit="1" customWidth="1"/>
    <col min="7433" max="7433" width="8.88671875" style="103"/>
    <col min="7434" max="7434" width="11.44140625" style="103" customWidth="1"/>
    <col min="7435" max="7435" width="11.109375" style="103" customWidth="1"/>
    <col min="7436" max="7436" width="14.6640625" style="103" bestFit="1" customWidth="1"/>
    <col min="7437" max="7437" width="13.6640625" style="103" bestFit="1" customWidth="1"/>
    <col min="7438" max="7675" width="8.88671875" style="103"/>
    <col min="7676" max="7676" width="11.44140625" style="103" customWidth="1"/>
    <col min="7677" max="7677" width="11.109375" style="103" customWidth="1"/>
    <col min="7678" max="7686" width="10.88671875" style="103" customWidth="1"/>
    <col min="7687" max="7687" width="8.88671875" style="103"/>
    <col min="7688" max="7688" width="5.88671875" style="103" bestFit="1" customWidth="1"/>
    <col min="7689" max="7689" width="8.88671875" style="103"/>
    <col min="7690" max="7690" width="11.44140625" style="103" customWidth="1"/>
    <col min="7691" max="7691" width="11.109375" style="103" customWidth="1"/>
    <col min="7692" max="7692" width="14.6640625" style="103" bestFit="1" customWidth="1"/>
    <col min="7693" max="7693" width="13.6640625" style="103" bestFit="1" customWidth="1"/>
    <col min="7694" max="7931" width="8.88671875" style="103"/>
    <col min="7932" max="7932" width="11.44140625" style="103" customWidth="1"/>
    <col min="7933" max="7933" width="11.109375" style="103" customWidth="1"/>
    <col min="7934" max="7942" width="10.88671875" style="103" customWidth="1"/>
    <col min="7943" max="7943" width="8.88671875" style="103"/>
    <col min="7944" max="7944" width="5.88671875" style="103" bestFit="1" customWidth="1"/>
    <col min="7945" max="7945" width="8.88671875" style="103"/>
    <col min="7946" max="7946" width="11.44140625" style="103" customWidth="1"/>
    <col min="7947" max="7947" width="11.109375" style="103" customWidth="1"/>
    <col min="7948" max="7948" width="14.6640625" style="103" bestFit="1" customWidth="1"/>
    <col min="7949" max="7949" width="13.6640625" style="103" bestFit="1" customWidth="1"/>
    <col min="7950" max="8187" width="8.88671875" style="103"/>
    <col min="8188" max="8188" width="11.44140625" style="103" customWidth="1"/>
    <col min="8189" max="8189" width="11.109375" style="103" customWidth="1"/>
    <col min="8190" max="8198" width="10.88671875" style="103" customWidth="1"/>
    <col min="8199" max="8199" width="8.88671875" style="103"/>
    <col min="8200" max="8200" width="5.88671875" style="103" bestFit="1" customWidth="1"/>
    <col min="8201" max="8201" width="8.88671875" style="103"/>
    <col min="8202" max="8202" width="11.44140625" style="103" customWidth="1"/>
    <col min="8203" max="8203" width="11.109375" style="103" customWidth="1"/>
    <col min="8204" max="8204" width="14.6640625" style="103" bestFit="1" customWidth="1"/>
    <col min="8205" max="8205" width="13.6640625" style="103" bestFit="1" customWidth="1"/>
    <col min="8206" max="8443" width="8.88671875" style="103"/>
    <col min="8444" max="8444" width="11.44140625" style="103" customWidth="1"/>
    <col min="8445" max="8445" width="11.109375" style="103" customWidth="1"/>
    <col min="8446" max="8454" width="10.88671875" style="103" customWidth="1"/>
    <col min="8455" max="8455" width="8.88671875" style="103"/>
    <col min="8456" max="8456" width="5.88671875" style="103" bestFit="1" customWidth="1"/>
    <col min="8457" max="8457" width="8.88671875" style="103"/>
    <col min="8458" max="8458" width="11.44140625" style="103" customWidth="1"/>
    <col min="8459" max="8459" width="11.109375" style="103" customWidth="1"/>
    <col min="8460" max="8460" width="14.6640625" style="103" bestFit="1" customWidth="1"/>
    <col min="8461" max="8461" width="13.6640625" style="103" bestFit="1" customWidth="1"/>
    <col min="8462" max="8699" width="8.88671875" style="103"/>
    <col min="8700" max="8700" width="11.44140625" style="103" customWidth="1"/>
    <col min="8701" max="8701" width="11.109375" style="103" customWidth="1"/>
    <col min="8702" max="8710" width="10.88671875" style="103" customWidth="1"/>
    <col min="8711" max="8711" width="8.88671875" style="103"/>
    <col min="8712" max="8712" width="5.88671875" style="103" bestFit="1" customWidth="1"/>
    <col min="8713" max="8713" width="8.88671875" style="103"/>
    <col min="8714" max="8714" width="11.44140625" style="103" customWidth="1"/>
    <col min="8715" max="8715" width="11.109375" style="103" customWidth="1"/>
    <col min="8716" max="8716" width="14.6640625" style="103" bestFit="1" customWidth="1"/>
    <col min="8717" max="8717" width="13.6640625" style="103" bestFit="1" customWidth="1"/>
    <col min="8718" max="8955" width="8.88671875" style="103"/>
    <col min="8956" max="8956" width="11.44140625" style="103" customWidth="1"/>
    <col min="8957" max="8957" width="11.109375" style="103" customWidth="1"/>
    <col min="8958" max="8966" width="10.88671875" style="103" customWidth="1"/>
    <col min="8967" max="8967" width="8.88671875" style="103"/>
    <col min="8968" max="8968" width="5.88671875" style="103" bestFit="1" customWidth="1"/>
    <col min="8969" max="8969" width="8.88671875" style="103"/>
    <col min="8970" max="8970" width="11.44140625" style="103" customWidth="1"/>
    <col min="8971" max="8971" width="11.109375" style="103" customWidth="1"/>
    <col min="8972" max="8972" width="14.6640625" style="103" bestFit="1" customWidth="1"/>
    <col min="8973" max="8973" width="13.6640625" style="103" bestFit="1" customWidth="1"/>
    <col min="8974" max="9211" width="8.88671875" style="103"/>
    <col min="9212" max="9212" width="11.44140625" style="103" customWidth="1"/>
    <col min="9213" max="9213" width="11.109375" style="103" customWidth="1"/>
    <col min="9214" max="9222" width="10.88671875" style="103" customWidth="1"/>
    <col min="9223" max="9223" width="8.88671875" style="103"/>
    <col min="9224" max="9224" width="5.88671875" style="103" bestFit="1" customWidth="1"/>
    <col min="9225" max="9225" width="8.88671875" style="103"/>
    <col min="9226" max="9226" width="11.44140625" style="103" customWidth="1"/>
    <col min="9227" max="9227" width="11.109375" style="103" customWidth="1"/>
    <col min="9228" max="9228" width="14.6640625" style="103" bestFit="1" customWidth="1"/>
    <col min="9229" max="9229" width="13.6640625" style="103" bestFit="1" customWidth="1"/>
    <col min="9230" max="9467" width="8.88671875" style="103"/>
    <col min="9468" max="9468" width="11.44140625" style="103" customWidth="1"/>
    <col min="9469" max="9469" width="11.109375" style="103" customWidth="1"/>
    <col min="9470" max="9478" width="10.88671875" style="103" customWidth="1"/>
    <col min="9479" max="9479" width="8.88671875" style="103"/>
    <col min="9480" max="9480" width="5.88671875" style="103" bestFit="1" customWidth="1"/>
    <col min="9481" max="9481" width="8.88671875" style="103"/>
    <col min="9482" max="9482" width="11.44140625" style="103" customWidth="1"/>
    <col min="9483" max="9483" width="11.109375" style="103" customWidth="1"/>
    <col min="9484" max="9484" width="14.6640625" style="103" bestFit="1" customWidth="1"/>
    <col min="9485" max="9485" width="13.6640625" style="103" bestFit="1" customWidth="1"/>
    <col min="9486" max="9723" width="8.88671875" style="103"/>
    <col min="9724" max="9724" width="11.44140625" style="103" customWidth="1"/>
    <col min="9725" max="9725" width="11.109375" style="103" customWidth="1"/>
    <col min="9726" max="9734" width="10.88671875" style="103" customWidth="1"/>
    <col min="9735" max="9735" width="8.88671875" style="103"/>
    <col min="9736" max="9736" width="5.88671875" style="103" bestFit="1" customWidth="1"/>
    <col min="9737" max="9737" width="8.88671875" style="103"/>
    <col min="9738" max="9738" width="11.44140625" style="103" customWidth="1"/>
    <col min="9739" max="9739" width="11.109375" style="103" customWidth="1"/>
    <col min="9740" max="9740" width="14.6640625" style="103" bestFit="1" customWidth="1"/>
    <col min="9741" max="9741" width="13.6640625" style="103" bestFit="1" customWidth="1"/>
    <col min="9742" max="9979" width="8.88671875" style="103"/>
    <col min="9980" max="9980" width="11.44140625" style="103" customWidth="1"/>
    <col min="9981" max="9981" width="11.109375" style="103" customWidth="1"/>
    <col min="9982" max="9990" width="10.88671875" style="103" customWidth="1"/>
    <col min="9991" max="9991" width="8.88671875" style="103"/>
    <col min="9992" max="9992" width="5.88671875" style="103" bestFit="1" customWidth="1"/>
    <col min="9993" max="9993" width="8.88671875" style="103"/>
    <col min="9994" max="9994" width="11.44140625" style="103" customWidth="1"/>
    <col min="9995" max="9995" width="11.109375" style="103" customWidth="1"/>
    <col min="9996" max="9996" width="14.6640625" style="103" bestFit="1" customWidth="1"/>
    <col min="9997" max="9997" width="13.6640625" style="103" bestFit="1" customWidth="1"/>
    <col min="9998" max="10235" width="8.88671875" style="103"/>
    <col min="10236" max="10236" width="11.44140625" style="103" customWidth="1"/>
    <col min="10237" max="10237" width="11.109375" style="103" customWidth="1"/>
    <col min="10238" max="10246" width="10.88671875" style="103" customWidth="1"/>
    <col min="10247" max="10247" width="8.88671875" style="103"/>
    <col min="10248" max="10248" width="5.88671875" style="103" bestFit="1" customWidth="1"/>
    <col min="10249" max="10249" width="8.88671875" style="103"/>
    <col min="10250" max="10250" width="11.44140625" style="103" customWidth="1"/>
    <col min="10251" max="10251" width="11.109375" style="103" customWidth="1"/>
    <col min="10252" max="10252" width="14.6640625" style="103" bestFit="1" customWidth="1"/>
    <col min="10253" max="10253" width="13.6640625" style="103" bestFit="1" customWidth="1"/>
    <col min="10254" max="10491" width="8.88671875" style="103"/>
    <col min="10492" max="10492" width="11.44140625" style="103" customWidth="1"/>
    <col min="10493" max="10493" width="11.109375" style="103" customWidth="1"/>
    <col min="10494" max="10502" width="10.88671875" style="103" customWidth="1"/>
    <col min="10503" max="10503" width="8.88671875" style="103"/>
    <col min="10504" max="10504" width="5.88671875" style="103" bestFit="1" customWidth="1"/>
    <col min="10505" max="10505" width="8.88671875" style="103"/>
    <col min="10506" max="10506" width="11.44140625" style="103" customWidth="1"/>
    <col min="10507" max="10507" width="11.109375" style="103" customWidth="1"/>
    <col min="10508" max="10508" width="14.6640625" style="103" bestFit="1" customWidth="1"/>
    <col min="10509" max="10509" width="13.6640625" style="103" bestFit="1" customWidth="1"/>
    <col min="10510" max="10747" width="8.88671875" style="103"/>
    <col min="10748" max="10748" width="11.44140625" style="103" customWidth="1"/>
    <col min="10749" max="10749" width="11.109375" style="103" customWidth="1"/>
    <col min="10750" max="10758" width="10.88671875" style="103" customWidth="1"/>
    <col min="10759" max="10759" width="8.88671875" style="103"/>
    <col min="10760" max="10760" width="5.88671875" style="103" bestFit="1" customWidth="1"/>
    <col min="10761" max="10761" width="8.88671875" style="103"/>
    <col min="10762" max="10762" width="11.44140625" style="103" customWidth="1"/>
    <col min="10763" max="10763" width="11.109375" style="103" customWidth="1"/>
    <col min="10764" max="10764" width="14.6640625" style="103" bestFit="1" customWidth="1"/>
    <col min="10765" max="10765" width="13.6640625" style="103" bestFit="1" customWidth="1"/>
    <col min="10766" max="11003" width="8.88671875" style="103"/>
    <col min="11004" max="11004" width="11.44140625" style="103" customWidth="1"/>
    <col min="11005" max="11005" width="11.109375" style="103" customWidth="1"/>
    <col min="11006" max="11014" width="10.88671875" style="103" customWidth="1"/>
    <col min="11015" max="11015" width="8.88671875" style="103"/>
    <col min="11016" max="11016" width="5.88671875" style="103" bestFit="1" customWidth="1"/>
    <col min="11017" max="11017" width="8.88671875" style="103"/>
    <col min="11018" max="11018" width="11.44140625" style="103" customWidth="1"/>
    <col min="11019" max="11019" width="11.109375" style="103" customWidth="1"/>
    <col min="11020" max="11020" width="14.6640625" style="103" bestFit="1" customWidth="1"/>
    <col min="11021" max="11021" width="13.6640625" style="103" bestFit="1" customWidth="1"/>
    <col min="11022" max="11259" width="8.88671875" style="103"/>
    <col min="11260" max="11260" width="11.44140625" style="103" customWidth="1"/>
    <col min="11261" max="11261" width="11.109375" style="103" customWidth="1"/>
    <col min="11262" max="11270" width="10.88671875" style="103" customWidth="1"/>
    <col min="11271" max="11271" width="8.88671875" style="103"/>
    <col min="11272" max="11272" width="5.88671875" style="103" bestFit="1" customWidth="1"/>
    <col min="11273" max="11273" width="8.88671875" style="103"/>
    <col min="11274" max="11274" width="11.44140625" style="103" customWidth="1"/>
    <col min="11275" max="11275" width="11.109375" style="103" customWidth="1"/>
    <col min="11276" max="11276" width="14.6640625" style="103" bestFit="1" customWidth="1"/>
    <col min="11277" max="11277" width="13.6640625" style="103" bestFit="1" customWidth="1"/>
    <col min="11278" max="11515" width="8.88671875" style="103"/>
    <col min="11516" max="11516" width="11.44140625" style="103" customWidth="1"/>
    <col min="11517" max="11517" width="11.109375" style="103" customWidth="1"/>
    <col min="11518" max="11526" width="10.88671875" style="103" customWidth="1"/>
    <col min="11527" max="11527" width="8.88671875" style="103"/>
    <col min="11528" max="11528" width="5.88671875" style="103" bestFit="1" customWidth="1"/>
    <col min="11529" max="11529" width="8.88671875" style="103"/>
    <col min="11530" max="11530" width="11.44140625" style="103" customWidth="1"/>
    <col min="11531" max="11531" width="11.109375" style="103" customWidth="1"/>
    <col min="11532" max="11532" width="14.6640625" style="103" bestFit="1" customWidth="1"/>
    <col min="11533" max="11533" width="13.6640625" style="103" bestFit="1" customWidth="1"/>
    <col min="11534" max="11771" width="8.88671875" style="103"/>
    <col min="11772" max="11772" width="11.44140625" style="103" customWidth="1"/>
    <col min="11773" max="11773" width="11.109375" style="103" customWidth="1"/>
    <col min="11774" max="11782" width="10.88671875" style="103" customWidth="1"/>
    <col min="11783" max="11783" width="8.88671875" style="103"/>
    <col min="11784" max="11784" width="5.88671875" style="103" bestFit="1" customWidth="1"/>
    <col min="11785" max="11785" width="8.88671875" style="103"/>
    <col min="11786" max="11786" width="11.44140625" style="103" customWidth="1"/>
    <col min="11787" max="11787" width="11.109375" style="103" customWidth="1"/>
    <col min="11788" max="11788" width="14.6640625" style="103" bestFit="1" customWidth="1"/>
    <col min="11789" max="11789" width="13.6640625" style="103" bestFit="1" customWidth="1"/>
    <col min="11790" max="12027" width="8.88671875" style="103"/>
    <col min="12028" max="12028" width="11.44140625" style="103" customWidth="1"/>
    <col min="12029" max="12029" width="11.109375" style="103" customWidth="1"/>
    <col min="12030" max="12038" width="10.88671875" style="103" customWidth="1"/>
    <col min="12039" max="12039" width="8.88671875" style="103"/>
    <col min="12040" max="12040" width="5.88671875" style="103" bestFit="1" customWidth="1"/>
    <col min="12041" max="12041" width="8.88671875" style="103"/>
    <col min="12042" max="12042" width="11.44140625" style="103" customWidth="1"/>
    <col min="12043" max="12043" width="11.109375" style="103" customWidth="1"/>
    <col min="12044" max="12044" width="14.6640625" style="103" bestFit="1" customWidth="1"/>
    <col min="12045" max="12045" width="13.6640625" style="103" bestFit="1" customWidth="1"/>
    <col min="12046" max="12283" width="8.88671875" style="103"/>
    <col min="12284" max="12284" width="11.44140625" style="103" customWidth="1"/>
    <col min="12285" max="12285" width="11.109375" style="103" customWidth="1"/>
    <col min="12286" max="12294" width="10.88671875" style="103" customWidth="1"/>
    <col min="12295" max="12295" width="8.88671875" style="103"/>
    <col min="12296" max="12296" width="5.88671875" style="103" bestFit="1" customWidth="1"/>
    <col min="12297" max="12297" width="8.88671875" style="103"/>
    <col min="12298" max="12298" width="11.44140625" style="103" customWidth="1"/>
    <col min="12299" max="12299" width="11.109375" style="103" customWidth="1"/>
    <col min="12300" max="12300" width="14.6640625" style="103" bestFit="1" customWidth="1"/>
    <col min="12301" max="12301" width="13.6640625" style="103" bestFit="1" customWidth="1"/>
    <col min="12302" max="12539" width="8.88671875" style="103"/>
    <col min="12540" max="12540" width="11.44140625" style="103" customWidth="1"/>
    <col min="12541" max="12541" width="11.109375" style="103" customWidth="1"/>
    <col min="12542" max="12550" width="10.88671875" style="103" customWidth="1"/>
    <col min="12551" max="12551" width="8.88671875" style="103"/>
    <col min="12552" max="12552" width="5.88671875" style="103" bestFit="1" customWidth="1"/>
    <col min="12553" max="12553" width="8.88671875" style="103"/>
    <col min="12554" max="12554" width="11.44140625" style="103" customWidth="1"/>
    <col min="12555" max="12555" width="11.109375" style="103" customWidth="1"/>
    <col min="12556" max="12556" width="14.6640625" style="103" bestFit="1" customWidth="1"/>
    <col min="12557" max="12557" width="13.6640625" style="103" bestFit="1" customWidth="1"/>
    <col min="12558" max="12795" width="8.88671875" style="103"/>
    <col min="12796" max="12796" width="11.44140625" style="103" customWidth="1"/>
    <col min="12797" max="12797" width="11.109375" style="103" customWidth="1"/>
    <col min="12798" max="12806" width="10.88671875" style="103" customWidth="1"/>
    <col min="12807" max="12807" width="8.88671875" style="103"/>
    <col min="12808" max="12808" width="5.88671875" style="103" bestFit="1" customWidth="1"/>
    <col min="12809" max="12809" width="8.88671875" style="103"/>
    <col min="12810" max="12810" width="11.44140625" style="103" customWidth="1"/>
    <col min="12811" max="12811" width="11.109375" style="103" customWidth="1"/>
    <col min="12812" max="12812" width="14.6640625" style="103" bestFit="1" customWidth="1"/>
    <col min="12813" max="12813" width="13.6640625" style="103" bestFit="1" customWidth="1"/>
    <col min="12814" max="13051" width="8.88671875" style="103"/>
    <col min="13052" max="13052" width="11.44140625" style="103" customWidth="1"/>
    <col min="13053" max="13053" width="11.109375" style="103" customWidth="1"/>
    <col min="13054" max="13062" width="10.88671875" style="103" customWidth="1"/>
    <col min="13063" max="13063" width="8.88671875" style="103"/>
    <col min="13064" max="13064" width="5.88671875" style="103" bestFit="1" customWidth="1"/>
    <col min="13065" max="13065" width="8.88671875" style="103"/>
    <col min="13066" max="13066" width="11.44140625" style="103" customWidth="1"/>
    <col min="13067" max="13067" width="11.109375" style="103" customWidth="1"/>
    <col min="13068" max="13068" width="14.6640625" style="103" bestFit="1" customWidth="1"/>
    <col min="13069" max="13069" width="13.6640625" style="103" bestFit="1" customWidth="1"/>
    <col min="13070" max="13307" width="8.88671875" style="103"/>
    <col min="13308" max="13308" width="11.44140625" style="103" customWidth="1"/>
    <col min="13309" max="13309" width="11.109375" style="103" customWidth="1"/>
    <col min="13310" max="13318" width="10.88671875" style="103" customWidth="1"/>
    <col min="13319" max="13319" width="8.88671875" style="103"/>
    <col min="13320" max="13320" width="5.88671875" style="103" bestFit="1" customWidth="1"/>
    <col min="13321" max="13321" width="8.88671875" style="103"/>
    <col min="13322" max="13322" width="11.44140625" style="103" customWidth="1"/>
    <col min="13323" max="13323" width="11.109375" style="103" customWidth="1"/>
    <col min="13324" max="13324" width="14.6640625" style="103" bestFit="1" customWidth="1"/>
    <col min="13325" max="13325" width="13.6640625" style="103" bestFit="1" customWidth="1"/>
    <col min="13326" max="13563" width="8.88671875" style="103"/>
    <col min="13564" max="13564" width="11.44140625" style="103" customWidth="1"/>
    <col min="13565" max="13565" width="11.109375" style="103" customWidth="1"/>
    <col min="13566" max="13574" width="10.88671875" style="103" customWidth="1"/>
    <col min="13575" max="13575" width="8.88671875" style="103"/>
    <col min="13576" max="13576" width="5.88671875" style="103" bestFit="1" customWidth="1"/>
    <col min="13577" max="13577" width="8.88671875" style="103"/>
    <col min="13578" max="13578" width="11.44140625" style="103" customWidth="1"/>
    <col min="13579" max="13579" width="11.109375" style="103" customWidth="1"/>
    <col min="13580" max="13580" width="14.6640625" style="103" bestFit="1" customWidth="1"/>
    <col min="13581" max="13581" width="13.6640625" style="103" bestFit="1" customWidth="1"/>
    <col min="13582" max="13819" width="8.88671875" style="103"/>
    <col min="13820" max="13820" width="11.44140625" style="103" customWidth="1"/>
    <col min="13821" max="13821" width="11.109375" style="103" customWidth="1"/>
    <col min="13822" max="13830" width="10.88671875" style="103" customWidth="1"/>
    <col min="13831" max="13831" width="8.88671875" style="103"/>
    <col min="13832" max="13832" width="5.88671875" style="103" bestFit="1" customWidth="1"/>
    <col min="13833" max="13833" width="8.88671875" style="103"/>
    <col min="13834" max="13834" width="11.44140625" style="103" customWidth="1"/>
    <col min="13835" max="13835" width="11.109375" style="103" customWidth="1"/>
    <col min="13836" max="13836" width="14.6640625" style="103" bestFit="1" customWidth="1"/>
    <col min="13837" max="13837" width="13.6640625" style="103" bestFit="1" customWidth="1"/>
    <col min="13838" max="14075" width="8.88671875" style="103"/>
    <col min="14076" max="14076" width="11.44140625" style="103" customWidth="1"/>
    <col min="14077" max="14077" width="11.109375" style="103" customWidth="1"/>
    <col min="14078" max="14086" width="10.88671875" style="103" customWidth="1"/>
    <col min="14087" max="14087" width="8.88671875" style="103"/>
    <col min="14088" max="14088" width="5.88671875" style="103" bestFit="1" customWidth="1"/>
    <col min="14089" max="14089" width="8.88671875" style="103"/>
    <col min="14090" max="14090" width="11.44140625" style="103" customWidth="1"/>
    <col min="14091" max="14091" width="11.109375" style="103" customWidth="1"/>
    <col min="14092" max="14092" width="14.6640625" style="103" bestFit="1" customWidth="1"/>
    <col min="14093" max="14093" width="13.6640625" style="103" bestFit="1" customWidth="1"/>
    <col min="14094" max="14331" width="8.88671875" style="103"/>
    <col min="14332" max="14332" width="11.44140625" style="103" customWidth="1"/>
    <col min="14333" max="14333" width="11.109375" style="103" customWidth="1"/>
    <col min="14334" max="14342" width="10.88671875" style="103" customWidth="1"/>
    <col min="14343" max="14343" width="8.88671875" style="103"/>
    <col min="14344" max="14344" width="5.88671875" style="103" bestFit="1" customWidth="1"/>
    <col min="14345" max="14345" width="8.88671875" style="103"/>
    <col min="14346" max="14346" width="11.44140625" style="103" customWidth="1"/>
    <col min="14347" max="14347" width="11.109375" style="103" customWidth="1"/>
    <col min="14348" max="14348" width="14.6640625" style="103" bestFit="1" customWidth="1"/>
    <col min="14349" max="14349" width="13.6640625" style="103" bestFit="1" customWidth="1"/>
    <col min="14350" max="14587" width="8.88671875" style="103"/>
    <col min="14588" max="14588" width="11.44140625" style="103" customWidth="1"/>
    <col min="14589" max="14589" width="11.109375" style="103" customWidth="1"/>
    <col min="14590" max="14598" width="10.88671875" style="103" customWidth="1"/>
    <col min="14599" max="14599" width="8.88671875" style="103"/>
    <col min="14600" max="14600" width="5.88671875" style="103" bestFit="1" customWidth="1"/>
    <col min="14601" max="14601" width="8.88671875" style="103"/>
    <col min="14602" max="14602" width="11.44140625" style="103" customWidth="1"/>
    <col min="14603" max="14603" width="11.109375" style="103" customWidth="1"/>
    <col min="14604" max="14604" width="14.6640625" style="103" bestFit="1" customWidth="1"/>
    <col min="14605" max="14605" width="13.6640625" style="103" bestFit="1" customWidth="1"/>
    <col min="14606" max="14843" width="8.88671875" style="103"/>
    <col min="14844" max="14844" width="11.44140625" style="103" customWidth="1"/>
    <col min="14845" max="14845" width="11.109375" style="103" customWidth="1"/>
    <col min="14846" max="14854" width="10.88671875" style="103" customWidth="1"/>
    <col min="14855" max="14855" width="8.88671875" style="103"/>
    <col min="14856" max="14856" width="5.88671875" style="103" bestFit="1" customWidth="1"/>
    <col min="14857" max="14857" width="8.88671875" style="103"/>
    <col min="14858" max="14858" width="11.44140625" style="103" customWidth="1"/>
    <col min="14859" max="14859" width="11.109375" style="103" customWidth="1"/>
    <col min="14860" max="14860" width="14.6640625" style="103" bestFit="1" customWidth="1"/>
    <col min="14861" max="14861" width="13.6640625" style="103" bestFit="1" customWidth="1"/>
    <col min="14862" max="15099" width="8.88671875" style="103"/>
    <col min="15100" max="15100" width="11.44140625" style="103" customWidth="1"/>
    <col min="15101" max="15101" width="11.109375" style="103" customWidth="1"/>
    <col min="15102" max="15110" width="10.88671875" style="103" customWidth="1"/>
    <col min="15111" max="15111" width="8.88671875" style="103"/>
    <col min="15112" max="15112" width="5.88671875" style="103" bestFit="1" customWidth="1"/>
    <col min="15113" max="15113" width="8.88671875" style="103"/>
    <col min="15114" max="15114" width="11.44140625" style="103" customWidth="1"/>
    <col min="15115" max="15115" width="11.109375" style="103" customWidth="1"/>
    <col min="15116" max="15116" width="14.6640625" style="103" bestFit="1" customWidth="1"/>
    <col min="15117" max="15117" width="13.6640625" style="103" bestFit="1" customWidth="1"/>
    <col min="15118" max="15355" width="8.88671875" style="103"/>
    <col min="15356" max="15356" width="11.44140625" style="103" customWidth="1"/>
    <col min="15357" max="15357" width="11.109375" style="103" customWidth="1"/>
    <col min="15358" max="15366" width="10.88671875" style="103" customWidth="1"/>
    <col min="15367" max="15367" width="8.88671875" style="103"/>
    <col min="15368" max="15368" width="5.88671875" style="103" bestFit="1" customWidth="1"/>
    <col min="15369" max="15369" width="8.88671875" style="103"/>
    <col min="15370" max="15370" width="11.44140625" style="103" customWidth="1"/>
    <col min="15371" max="15371" width="11.109375" style="103" customWidth="1"/>
    <col min="15372" max="15372" width="14.6640625" style="103" bestFit="1" customWidth="1"/>
    <col min="15373" max="15373" width="13.6640625" style="103" bestFit="1" customWidth="1"/>
    <col min="15374" max="15611" width="8.88671875" style="103"/>
    <col min="15612" max="15612" width="11.44140625" style="103" customWidth="1"/>
    <col min="15613" max="15613" width="11.109375" style="103" customWidth="1"/>
    <col min="15614" max="15622" width="10.88671875" style="103" customWidth="1"/>
    <col min="15623" max="15623" width="8.88671875" style="103"/>
    <col min="15624" max="15624" width="5.88671875" style="103" bestFit="1" customWidth="1"/>
    <col min="15625" max="15625" width="8.88671875" style="103"/>
    <col min="15626" max="15626" width="11.44140625" style="103" customWidth="1"/>
    <col min="15627" max="15627" width="11.109375" style="103" customWidth="1"/>
    <col min="15628" max="15628" width="14.6640625" style="103" bestFit="1" customWidth="1"/>
    <col min="15629" max="15629" width="13.6640625" style="103" bestFit="1" customWidth="1"/>
    <col min="15630" max="15867" width="8.88671875" style="103"/>
    <col min="15868" max="15868" width="11.44140625" style="103" customWidth="1"/>
    <col min="15869" max="15869" width="11.109375" style="103" customWidth="1"/>
    <col min="15870" max="15878" width="10.88671875" style="103" customWidth="1"/>
    <col min="15879" max="15879" width="8.88671875" style="103"/>
    <col min="15880" max="15880" width="5.88671875" style="103" bestFit="1" customWidth="1"/>
    <col min="15881" max="15881" width="8.88671875" style="103"/>
    <col min="15882" max="15882" width="11.44140625" style="103" customWidth="1"/>
    <col min="15883" max="15883" width="11.109375" style="103" customWidth="1"/>
    <col min="15884" max="15884" width="14.6640625" style="103" bestFit="1" customWidth="1"/>
    <col min="15885" max="15885" width="13.6640625" style="103" bestFit="1" customWidth="1"/>
    <col min="15886" max="16123" width="8.88671875" style="103"/>
    <col min="16124" max="16124" width="11.44140625" style="103" customWidth="1"/>
    <col min="16125" max="16125" width="11.109375" style="103" customWidth="1"/>
    <col min="16126" max="16134" width="10.88671875" style="103" customWidth="1"/>
    <col min="16135" max="16135" width="8.88671875" style="103"/>
    <col min="16136" max="16136" width="5.88671875" style="103" bestFit="1" customWidth="1"/>
    <col min="16137" max="16137" width="8.88671875" style="103"/>
    <col min="16138" max="16138" width="11.44140625" style="103" customWidth="1"/>
    <col min="16139" max="16139" width="11.109375" style="103" customWidth="1"/>
    <col min="16140" max="16140" width="14.6640625" style="103" bestFit="1" customWidth="1"/>
    <col min="16141" max="16141" width="13.6640625" style="103" bestFit="1" customWidth="1"/>
    <col min="16142" max="16384" width="8.88671875" style="103"/>
  </cols>
  <sheetData>
    <row r="1" spans="1:15">
      <c r="A1" s="3738" t="s">
        <v>333</v>
      </c>
      <c r="B1" s="3738"/>
      <c r="C1" s="3738"/>
      <c r="D1" s="3738"/>
      <c r="E1" s="3738"/>
      <c r="F1" s="3738"/>
      <c r="G1" s="3738"/>
      <c r="H1" s="3738"/>
      <c r="I1" s="3738"/>
      <c r="J1" s="3738"/>
      <c r="K1" s="3738"/>
    </row>
    <row r="2" spans="1:15">
      <c r="A2" s="3738" t="s">
        <v>321</v>
      </c>
      <c r="B2" s="3738"/>
      <c r="C2" s="3738"/>
      <c r="D2" s="3738"/>
      <c r="E2" s="3738"/>
      <c r="F2" s="3738"/>
      <c r="G2" s="3738"/>
      <c r="H2" s="3738"/>
      <c r="I2" s="3738"/>
      <c r="J2" s="3738"/>
      <c r="K2" s="3738"/>
    </row>
    <row r="3" spans="1:15" ht="16.2" thickBot="1">
      <c r="A3" s="3739" t="s">
        <v>331</v>
      </c>
      <c r="B3" s="3739"/>
      <c r="C3" s="3739"/>
      <c r="D3" s="3739"/>
      <c r="E3" s="3739"/>
      <c r="F3" s="3739"/>
      <c r="G3" s="3739"/>
      <c r="H3" s="3739"/>
      <c r="I3" s="3739"/>
      <c r="J3" s="3739"/>
      <c r="K3" s="3739"/>
    </row>
    <row r="4" spans="1:15" s="102" customFormat="1" ht="21" customHeight="1" thickTop="1">
      <c r="A4" s="3740" t="s">
        <v>320</v>
      </c>
      <c r="B4" s="3696" t="s">
        <v>319</v>
      </c>
      <c r="C4" s="3753" t="s">
        <v>324</v>
      </c>
      <c r="D4" s="3754"/>
      <c r="E4" s="3754"/>
      <c r="F4" s="3755"/>
      <c r="G4" s="3743" t="s">
        <v>157</v>
      </c>
      <c r="H4" s="3753" t="s">
        <v>316</v>
      </c>
      <c r="I4" s="3754"/>
      <c r="J4" s="3755"/>
      <c r="K4" s="3756" t="s">
        <v>315</v>
      </c>
    </row>
    <row r="5" spans="1:15" s="102" customFormat="1" ht="27.75" customHeight="1">
      <c r="A5" s="3741"/>
      <c r="B5" s="3697"/>
      <c r="C5" s="152" t="s">
        <v>314</v>
      </c>
      <c r="D5" s="152" t="s">
        <v>313</v>
      </c>
      <c r="E5" s="421" t="s">
        <v>312</v>
      </c>
      <c r="F5" s="421" t="s">
        <v>311</v>
      </c>
      <c r="G5" s="3744"/>
      <c r="H5" s="421" t="s">
        <v>310</v>
      </c>
      <c r="I5" s="421" t="s">
        <v>309</v>
      </c>
      <c r="J5" s="421" t="s">
        <v>308</v>
      </c>
      <c r="K5" s="3757"/>
      <c r="O5" s="161" t="s">
        <v>330</v>
      </c>
    </row>
    <row r="6" spans="1:15" ht="17.25" customHeight="1">
      <c r="A6" s="151" t="s">
        <v>307</v>
      </c>
      <c r="B6" s="150" t="s">
        <v>306</v>
      </c>
      <c r="C6" s="154">
        <f>'A8.Gov Finance'!C6/$O6*100</f>
        <v>3.2046262273357025</v>
      </c>
      <c r="D6" s="154">
        <f>'A8.Gov Finance'!D6/$O6*100</f>
        <v>5.826757424251551</v>
      </c>
      <c r="E6" s="154">
        <f>'A8.Gov Finance'!E6/$O6*100</f>
        <v>8.7344135895427985E-2</v>
      </c>
      <c r="F6" s="154">
        <f>'A8.Gov Finance'!F6/$O6*100</f>
        <v>9.1187277874826815</v>
      </c>
      <c r="G6" s="154">
        <f>'A8.Gov Finance'!G6/$O6*100</f>
        <v>6.0658996445997229</v>
      </c>
      <c r="H6" s="154">
        <f>'A8.Gov Finance'!H6/$O6*100</f>
        <v>1.7035118366363473</v>
      </c>
      <c r="I6" s="154">
        <f>'A8.Gov Finance'!I6/$O6*100</f>
        <v>0.62646828504306973</v>
      </c>
      <c r="J6" s="154">
        <f>'A8.Gov Finance'!J6/$O6*100</f>
        <v>2.3299801216794171</v>
      </c>
      <c r="K6" s="153">
        <f>'A8.Gov Finance'!K6/$O6*100</f>
        <v>0.60237335100295164</v>
      </c>
      <c r="M6" s="134"/>
      <c r="O6" s="103">
        <v>16601</v>
      </c>
    </row>
    <row r="7" spans="1:15" ht="17.25" customHeight="1">
      <c r="A7" s="145" t="s">
        <v>305</v>
      </c>
      <c r="B7" s="144" t="s">
        <v>304</v>
      </c>
      <c r="C7" s="154">
        <f>'A8.Gov Finance'!C7/$O7*100</f>
        <v>3.7852132919397494</v>
      </c>
      <c r="D7" s="154">
        <f>'A8.Gov Finance'!D7/$O7*100</f>
        <v>7.1225710014947694</v>
      </c>
      <c r="E7" s="154">
        <f>'A8.Gov Finance'!E7/$O7*100</f>
        <v>9.2560653098769693E-2</v>
      </c>
      <c r="F7" s="154">
        <f>'A8.Gov Finance'!F7/$O7*100</f>
        <v>11.000344946533287</v>
      </c>
      <c r="G7" s="154">
        <f>'A8.Gov Finance'!G7/$O7*100</f>
        <v>6.3930090835920437</v>
      </c>
      <c r="H7" s="154">
        <f>'A8.Gov Finance'!H7/$O7*100</f>
        <v>2.0679544670576062</v>
      </c>
      <c r="I7" s="154">
        <f>'A8.Gov Finance'!I7/$O7*100</f>
        <v>0.83936989766586179</v>
      </c>
      <c r="J7" s="154">
        <f>'A8.Gov Finance'!J7/$O7*100</f>
        <v>2.9073243647234679</v>
      </c>
      <c r="K7" s="153">
        <f>'A8.Gov Finance'!K7/$O7*100</f>
        <v>1.1498217776244684</v>
      </c>
      <c r="M7" s="134"/>
      <c r="O7" s="103">
        <v>17394</v>
      </c>
    </row>
    <row r="8" spans="1:15" ht="17.25" customHeight="1">
      <c r="A8" s="145" t="s">
        <v>303</v>
      </c>
      <c r="B8" s="144" t="s">
        <v>302</v>
      </c>
      <c r="C8" s="154">
        <f>'A8.Gov Finance'!C8/$O8*100</f>
        <v>4.5885416666666661</v>
      </c>
      <c r="D8" s="154">
        <f>'A8.Gov Finance'!D8/$O8*100</f>
        <v>8.6707175925925917</v>
      </c>
      <c r="E8" s="154">
        <f>'A8.Gov Finance'!E8/$O8*100</f>
        <v>0.22685185185185186</v>
      </c>
      <c r="F8" s="154">
        <f>'A8.Gov Finance'!F8/$O8*100</f>
        <v>13.486111111111111</v>
      </c>
      <c r="G8" s="154">
        <f>'A8.Gov Finance'!G8/$O8*100</f>
        <v>7.705439814814814</v>
      </c>
      <c r="H8" s="154">
        <f>'A8.Gov Finance'!H8/$O8*100</f>
        <v>2.2719907407407409</v>
      </c>
      <c r="I8" s="154">
        <f>'A8.Gov Finance'!I8/$O8*100</f>
        <v>0.95081018518518523</v>
      </c>
      <c r="J8" s="154">
        <f>'A8.Gov Finance'!J8/$O8*100</f>
        <v>3.222800925925926</v>
      </c>
      <c r="K8" s="153">
        <f>'A8.Gov Finance'!K8/$O8*100</f>
        <v>1.7361111111111112</v>
      </c>
      <c r="M8" s="134"/>
      <c r="O8" s="103">
        <v>17280</v>
      </c>
    </row>
    <row r="9" spans="1:15" ht="17.25" customHeight="1">
      <c r="A9" s="145" t="s">
        <v>301</v>
      </c>
      <c r="B9" s="144" t="s">
        <v>300</v>
      </c>
      <c r="C9" s="154">
        <f>'A8.Gov Finance'!C9/$O9*100</f>
        <v>4.1699193998073714</v>
      </c>
      <c r="D9" s="154">
        <f>'A8.Gov Finance'!D9/$O9*100</f>
        <v>9.1651036650276261</v>
      </c>
      <c r="E9" s="154">
        <f>'A8.Gov Finance'!E9/$O9*100</f>
        <v>0.22456531657119683</v>
      </c>
      <c r="F9" s="154">
        <f>'A8.Gov Finance'!F9/$O9*100</f>
        <v>13.559588381406195</v>
      </c>
      <c r="G9" s="154">
        <f>'A8.Gov Finance'!G9/$O9*100</f>
        <v>7.8744867440563695</v>
      </c>
      <c r="H9" s="154">
        <f>'A8.Gov Finance'!H9/$O9*100</f>
        <v>2.3652861560298071</v>
      </c>
      <c r="I9" s="154">
        <f>'A8.Gov Finance'!I9/$O9*100</f>
        <v>1.9354184620063872</v>
      </c>
      <c r="J9" s="154">
        <f>'A8.Gov Finance'!J9/$O9*100</f>
        <v>4.3007046180361952</v>
      </c>
      <c r="K9" s="153">
        <f>'A8.Gov Finance'!K9/$O9*100</f>
        <v>1.2166066811983576</v>
      </c>
      <c r="M9" s="134"/>
      <c r="O9" s="103">
        <v>19727</v>
      </c>
    </row>
    <row r="10" spans="1:15" ht="17.25" customHeight="1">
      <c r="A10" s="145" t="s">
        <v>299</v>
      </c>
      <c r="B10" s="144" t="s">
        <v>298</v>
      </c>
      <c r="C10" s="154">
        <f>'A8.Gov Finance'!C10/$O10*100</f>
        <v>3.7702847519902023</v>
      </c>
      <c r="D10" s="154">
        <f>'A8.Gov Finance'!D10/$O10*100</f>
        <v>7.5734843845682782</v>
      </c>
      <c r="E10" s="154">
        <f>'A8.Gov Finance'!E10/$O10*100</f>
        <v>0.21662584200857318</v>
      </c>
      <c r="F10" s="154">
        <f>'A8.Gov Finance'!F10/$O10*100</f>
        <v>11.560394978567054</v>
      </c>
      <c r="G10" s="154">
        <f>'A8.Gov Finance'!G10/$O10*100</f>
        <v>6.8811236987140232</v>
      </c>
      <c r="H10" s="154">
        <f>'A8.Gov Finance'!H10/$O10*100</f>
        <v>2.2933251684017146</v>
      </c>
      <c r="I10" s="154">
        <f>'A8.Gov Finance'!I10/$O10*100</f>
        <v>1.4933404776484998</v>
      </c>
      <c r="J10" s="154">
        <f>'A8.Gov Finance'!J10/$O10*100</f>
        <v>3.7866656460502148</v>
      </c>
      <c r="K10" s="153">
        <f>'A8.Gov Finance'!K10/$O10*100</f>
        <v>0.76546233925290874</v>
      </c>
      <c r="M10" s="134"/>
      <c r="O10" s="103">
        <v>26128</v>
      </c>
    </row>
    <row r="11" spans="1:15" ht="17.25" customHeight="1">
      <c r="A11" s="145" t="s">
        <v>297</v>
      </c>
      <c r="B11" s="144" t="s">
        <v>296</v>
      </c>
      <c r="C11" s="154">
        <f>'A8.Gov Finance'!C11/$O11*100</f>
        <v>4.5702539505802742</v>
      </c>
      <c r="D11" s="154">
        <f>'A8.Gov Finance'!D11/$O11*100</f>
        <v>9.8865144961671874</v>
      </c>
      <c r="E11" s="154">
        <f>'A8.Gov Finance'!E11/$O11*100</f>
        <v>0.4064065778767505</v>
      </c>
      <c r="F11" s="154">
        <f>'A8.Gov Finance'!F11/$O11*100</f>
        <v>14.863175024624212</v>
      </c>
      <c r="G11" s="154">
        <f>'A8.Gov Finance'!G11/$O11*100</f>
        <v>7.9529784591666308</v>
      </c>
      <c r="H11" s="154">
        <f>'A8.Gov Finance'!H11/$O11*100</f>
        <v>3.4499593165174938</v>
      </c>
      <c r="I11" s="154">
        <f>'A8.Gov Finance'!I11/$O11*100</f>
        <v>2.2906941886857091</v>
      </c>
      <c r="J11" s="154">
        <f>'A8.Gov Finance'!J11/$O11*100</f>
        <v>5.7406535052032037</v>
      </c>
      <c r="K11" s="153">
        <f>'A8.Gov Finance'!K11/$O11*100</f>
        <v>0.77084493169457413</v>
      </c>
      <c r="M11" s="134"/>
      <c r="O11" s="103">
        <v>23351</v>
      </c>
    </row>
    <row r="12" spans="1:15" ht="17.25" customHeight="1">
      <c r="A12" s="145" t="s">
        <v>295</v>
      </c>
      <c r="B12" s="144" t="s">
        <v>294</v>
      </c>
      <c r="C12" s="154">
        <f>'A8.Gov Finance'!C12/$O12*100</f>
        <v>4.6687662504119825</v>
      </c>
      <c r="D12" s="154">
        <f>'A8.Gov Finance'!D12/$O12*100</f>
        <v>10.001464825868824</v>
      </c>
      <c r="E12" s="154">
        <f>'A8.Gov Finance'!E12/$O12*100</f>
        <v>0.31603618119895999</v>
      </c>
      <c r="F12" s="154">
        <f>'A8.Gov Finance'!F12/$O12*100</f>
        <v>14.986267257479769</v>
      </c>
      <c r="G12" s="154">
        <f>'A8.Gov Finance'!G12/$O12*100</f>
        <v>8.790420038817885</v>
      </c>
      <c r="H12" s="154">
        <f>'A8.Gov Finance'!H12/$O12*100</f>
        <v>3.1819679935547662</v>
      </c>
      <c r="I12" s="154">
        <f>'A8.Gov Finance'!I12/$O12*100</f>
        <v>2.5389094371406595</v>
      </c>
      <c r="J12" s="154">
        <f>'A8.Gov Finance'!J12/$O12*100</f>
        <v>5.7208774306954258</v>
      </c>
      <c r="K12" s="153">
        <f>'A8.Gov Finance'!K12/$O12*100</f>
        <v>0.91551616801552704</v>
      </c>
      <c r="M12" s="134"/>
      <c r="O12" s="103">
        <v>27307</v>
      </c>
    </row>
    <row r="13" spans="1:15" ht="17.25" customHeight="1">
      <c r="A13" s="145" t="s">
        <v>293</v>
      </c>
      <c r="B13" s="144" t="s">
        <v>292</v>
      </c>
      <c r="C13" s="154">
        <f>'A8.Gov Finance'!C13/$O13*100</f>
        <v>4.9393313540725448</v>
      </c>
      <c r="D13" s="154">
        <f>'A8.Gov Finance'!D13/$O13*100</f>
        <v>12.026913643991223</v>
      </c>
      <c r="E13" s="154">
        <f>'A8.Gov Finance'!E13/$O13*100</f>
        <v>0.33496837485478248</v>
      </c>
      <c r="F13" s="154">
        <f>'A8.Gov Finance'!F13/$O13*100</f>
        <v>17.30121337291855</v>
      </c>
      <c r="G13" s="154">
        <f>'A8.Gov Finance'!G13/$O13*100</f>
        <v>8.6356008777591331</v>
      </c>
      <c r="H13" s="154">
        <f>'A8.Gov Finance'!H13/$O13*100</f>
        <v>3.2054343616883951</v>
      </c>
      <c r="I13" s="154">
        <f>'A8.Gov Finance'!I13/$O13*100</f>
        <v>2.3554279075771265</v>
      </c>
      <c r="J13" s="154">
        <f>'A8.Gov Finance'!J13/$O13*100</f>
        <v>5.5608622692655212</v>
      </c>
      <c r="K13" s="153">
        <f>'A8.Gov Finance'!K13/$O13*100</f>
        <v>1.6135278172195688</v>
      </c>
      <c r="M13" s="134"/>
      <c r="O13" s="103">
        <v>30988</v>
      </c>
    </row>
    <row r="14" spans="1:15" ht="17.25" customHeight="1">
      <c r="A14" s="145" t="s">
        <v>291</v>
      </c>
      <c r="B14" s="144" t="s">
        <v>290</v>
      </c>
      <c r="C14" s="154">
        <f>'A8.Gov Finance'!C14/$O14*100</f>
        <v>5.628160018923154</v>
      </c>
      <c r="D14" s="154">
        <f>'A8.Gov Finance'!D14/$O14*100</f>
        <v>14.730788563318651</v>
      </c>
      <c r="E14" s="154">
        <f>'A8.Gov Finance'!E14/$O14*100</f>
        <v>0.27675113095414089</v>
      </c>
      <c r="F14" s="154">
        <f>'A8.Gov Finance'!F14/$O14*100</f>
        <v>20.635699713195947</v>
      </c>
      <c r="G14" s="154">
        <f>'A8.Gov Finance'!G14/$O14*100</f>
        <v>8.3832530084858519</v>
      </c>
      <c r="H14" s="154">
        <f>'A8.Gov Finance'!H14/$O14*100</f>
        <v>3.2231453830460359</v>
      </c>
      <c r="I14" s="154">
        <f>'A8.Gov Finance'!I14/$O14*100</f>
        <v>2.914757103574702</v>
      </c>
      <c r="J14" s="154">
        <f>'A8.Gov Finance'!J14/$O14*100</f>
        <v>6.137902486620737</v>
      </c>
      <c r="K14" s="153">
        <f>'A8.Gov Finance'!K14/$O14*100</f>
        <v>2.956742852074155</v>
      </c>
      <c r="M14" s="134"/>
      <c r="O14" s="103">
        <v>33821</v>
      </c>
    </row>
    <row r="15" spans="1:15" ht="17.25" customHeight="1">
      <c r="A15" s="145" t="s">
        <v>289</v>
      </c>
      <c r="B15" s="144" t="s">
        <v>288</v>
      </c>
      <c r="C15" s="154">
        <f>'A8.Gov Finance'!C15/$O15*100</f>
        <v>5.3626877067956222</v>
      </c>
      <c r="D15" s="154">
        <f>'A8.Gov Finance'!D15/$O15*100</f>
        <v>13.142784423517433</v>
      </c>
      <c r="E15" s="154">
        <f>'A8.Gov Finance'!E15/$O15*100</f>
        <v>0.42377195215067448</v>
      </c>
      <c r="F15" s="154">
        <f>'A8.Gov Finance'!F15/$O15*100</f>
        <v>18.929244082463732</v>
      </c>
      <c r="G15" s="154">
        <f>'A8.Gov Finance'!G15/$O15*100</f>
        <v>8.6696360397047609</v>
      </c>
      <c r="H15" s="154">
        <f>'A8.Gov Finance'!H15/$O15*100</f>
        <v>2.2311020615932811</v>
      </c>
      <c r="I15" s="154">
        <f>'A8.Gov Finance'!I15/$O15*100</f>
        <v>4.2527360651565287</v>
      </c>
      <c r="J15" s="154">
        <f>'A8.Gov Finance'!J15/$O15*100</f>
        <v>6.4838381267498093</v>
      </c>
      <c r="K15" s="153">
        <f>'A8.Gov Finance'!K15/$O15*100</f>
        <v>4.0132349198269281</v>
      </c>
      <c r="M15" s="134"/>
      <c r="O15" s="103">
        <v>39290</v>
      </c>
    </row>
    <row r="16" spans="1:15" ht="17.25" customHeight="1">
      <c r="A16" s="145" t="s">
        <v>287</v>
      </c>
      <c r="B16" s="144" t="s">
        <v>286</v>
      </c>
      <c r="C16" s="154">
        <f>'A8.Gov Finance'!C16/$O16*100</f>
        <v>5.8630089939253445</v>
      </c>
      <c r="D16" s="154">
        <f>'A8.Gov Finance'!D16/$O16*100</f>
        <v>11.781612896301542</v>
      </c>
      <c r="E16" s="154">
        <f>'A8.Gov Finance'!E16/$O16*100</f>
        <v>0.37499731684804771</v>
      </c>
      <c r="F16" s="154">
        <f>'A8.Gov Finance'!F16/$O16*100</f>
        <v>18.019619207074939</v>
      </c>
      <c r="G16" s="154">
        <f>'A8.Gov Finance'!G16/$O16*100</f>
        <v>8.407066348981477</v>
      </c>
      <c r="H16" s="154">
        <f>'A8.Gov Finance'!H16/$O16*100</f>
        <v>1.982098010174512</v>
      </c>
      <c r="I16" s="154">
        <f>'A8.Gov Finance'!I16/$O16*100</f>
        <v>3.7669306888187695</v>
      </c>
      <c r="J16" s="154">
        <f>'A8.Gov Finance'!J16/$O16*100</f>
        <v>5.7490286989932819</v>
      </c>
      <c r="K16" s="153">
        <f>'A8.Gov Finance'!K16/$O16*100</f>
        <v>3.8635241591001783</v>
      </c>
      <c r="M16" s="134"/>
      <c r="O16" s="103">
        <v>46587</v>
      </c>
    </row>
    <row r="17" spans="1:15" ht="17.25" customHeight="1">
      <c r="A17" s="145" t="s">
        <v>285</v>
      </c>
      <c r="B17" s="144" t="s">
        <v>284</v>
      </c>
      <c r="C17" s="154">
        <f>'A8.Gov Finance'!C17/$O17*100</f>
        <v>5.8154806760684679</v>
      </c>
      <c r="D17" s="154">
        <f>'A8.Gov Finance'!D17/$O17*100</f>
        <v>11.147773351993399</v>
      </c>
      <c r="E17" s="154">
        <f>'A8.Gov Finance'!E17/$O17*100</f>
        <v>0.6150644131051064</v>
      </c>
      <c r="F17" s="154">
        <f>'A8.Gov Finance'!F17/$O17*100</f>
        <v>17.578318441166967</v>
      </c>
      <c r="G17" s="154">
        <f>'A8.Gov Finance'!G17/$O17*100</f>
        <v>8.3333333333333321</v>
      </c>
      <c r="H17" s="154">
        <f>'A8.Gov Finance'!H17/$O17*100</f>
        <v>2.10446047296085</v>
      </c>
      <c r="I17" s="154">
        <f>'A8.Gov Finance'!I17/$O17*100</f>
        <v>4.4875659382064805</v>
      </c>
      <c r="J17" s="154">
        <f>'A8.Gov Finance'!J17/$O17*100</f>
        <v>6.5920264111673301</v>
      </c>
      <c r="K17" s="153">
        <f>'A8.Gov Finance'!K17/$O17*100</f>
        <v>2.5180320809559698</v>
      </c>
      <c r="M17" s="134"/>
      <c r="O17" s="103">
        <v>55734</v>
      </c>
    </row>
    <row r="18" spans="1:15" ht="17.25" customHeight="1">
      <c r="A18" s="145" t="s">
        <v>283</v>
      </c>
      <c r="B18" s="144" t="s">
        <v>282</v>
      </c>
      <c r="C18" s="154">
        <f>'A8.Gov Finance'!C18/$O18*100</f>
        <v>5.9260303144181385</v>
      </c>
      <c r="D18" s="154">
        <f>'A8.Gov Finance'!D18/$O18*100</f>
        <v>11.552674433170488</v>
      </c>
      <c r="E18" s="154">
        <f>'A8.Gov Finance'!E18/$O18*100</f>
        <v>0.54897908054616062</v>
      </c>
      <c r="F18" s="154">
        <f>'A8.Gov Finance'!F18/$O18*100</f>
        <v>18.027683828134787</v>
      </c>
      <c r="G18" s="154">
        <f>'A8.Gov Finance'!G18/$O18*100</f>
        <v>9.3559751972942493</v>
      </c>
      <c r="H18" s="154">
        <f>'A8.Gov Finance'!H18/$O18*100</f>
        <v>2.0122447701365402</v>
      </c>
      <c r="I18" s="154">
        <f>'A8.Gov Finance'!I18/$O18*100</f>
        <v>4.2368157334335468</v>
      </c>
      <c r="J18" s="154">
        <f>'A8.Gov Finance'!J18/$O18*100</f>
        <v>6.2490605035700861</v>
      </c>
      <c r="K18" s="153">
        <f>'A8.Gov Finance'!K18/$O18*100</f>
        <v>2.5753162971314043</v>
      </c>
      <c r="M18" s="134"/>
      <c r="O18" s="103">
        <v>63864</v>
      </c>
    </row>
    <row r="19" spans="1:15" ht="17.25" customHeight="1">
      <c r="A19" s="145" t="s">
        <v>281</v>
      </c>
      <c r="B19" s="144" t="s">
        <v>280</v>
      </c>
      <c r="C19" s="154">
        <f>'A8.Gov Finance'!C19/$O19*100</f>
        <v>5.5645853379450241</v>
      </c>
      <c r="D19" s="154">
        <f>'A8.Gov Finance'!D19/$O19*100</f>
        <v>12.259121524978545</v>
      </c>
      <c r="E19" s="154">
        <f>'A8.Gov Finance'!E19/$O19*100</f>
        <v>0.51686474397316207</v>
      </c>
      <c r="F19" s="154">
        <f>'A8.Gov Finance'!F19/$O19*100</f>
        <v>18.340571606896731</v>
      </c>
      <c r="G19" s="154">
        <f>'A8.Gov Finance'!G19/$O19*100</f>
        <v>9.4796244766338127</v>
      </c>
      <c r="H19" s="154">
        <f>'A8.Gov Finance'!H19/$O19*100</f>
        <v>2.7004394975684605</v>
      </c>
      <c r="I19" s="154">
        <f>'A8.Gov Finance'!I19/$O19*100</f>
        <v>4.9616414844095384</v>
      </c>
      <c r="J19" s="154">
        <f>'A8.Gov Finance'!J19/$O19*100</f>
        <v>7.6620809819779989</v>
      </c>
      <c r="K19" s="153">
        <f>'A8.Gov Finance'!K19/$O19*100</f>
        <v>1.469326190414272</v>
      </c>
      <c r="M19" s="134"/>
      <c r="O19" s="103">
        <v>76906</v>
      </c>
    </row>
    <row r="20" spans="1:15" ht="17.25" customHeight="1">
      <c r="A20" s="145" t="s">
        <v>279</v>
      </c>
      <c r="B20" s="144" t="s">
        <v>278</v>
      </c>
      <c r="C20" s="154">
        <f>'A8.Gov Finance'!C20/$O20*100</f>
        <v>5.7601657891788953</v>
      </c>
      <c r="D20" s="154">
        <f>'A8.Gov Finance'!D20/$O20*100</f>
        <v>13.810686680855829</v>
      </c>
      <c r="E20" s="154">
        <f>'A8.Gov Finance'!E20/$O20*100</f>
        <v>0.59829730032485728</v>
      </c>
      <c r="F20" s="154">
        <f>'A8.Gov Finance'!F20/$O20*100</f>
        <v>20.169149770359578</v>
      </c>
      <c r="G20" s="154">
        <f>'A8.Gov Finance'!G20/$O20*100</f>
        <v>8.7113251932340106</v>
      </c>
      <c r="H20" s="154">
        <f>'A8.Gov Finance'!H20/$O20*100</f>
        <v>1.8826033381875207</v>
      </c>
      <c r="I20" s="154">
        <f>'A8.Gov Finance'!I20/$O20*100</f>
        <v>6.3474851573877</v>
      </c>
      <c r="J20" s="154">
        <f>'A8.Gov Finance'!J20/$O20*100</f>
        <v>8.230088495575222</v>
      </c>
      <c r="K20" s="153">
        <f>'A8.Gov Finance'!K20/$O20*100</f>
        <v>1.4898622157499719</v>
      </c>
      <c r="M20" s="134"/>
      <c r="O20" s="103">
        <v>89270</v>
      </c>
    </row>
    <row r="21" spans="1:15" ht="17.25" customHeight="1">
      <c r="A21" s="145" t="s">
        <v>277</v>
      </c>
      <c r="B21" s="144" t="s">
        <v>276</v>
      </c>
      <c r="C21" s="154">
        <f>'A8.Gov Finance'!C21/$O21*100</f>
        <v>5.6757174905237102</v>
      </c>
      <c r="D21" s="154">
        <f>'A8.Gov Finance'!D21/$O21*100</f>
        <v>12.568171269436066</v>
      </c>
      <c r="E21" s="154">
        <f>'A8.Gov Finance'!E21/$O21*100</f>
        <v>0.77570201902993741</v>
      </c>
      <c r="F21" s="154">
        <f>'A8.Gov Finance'!F21/$O21*100</f>
        <v>19.019590778989713</v>
      </c>
      <c r="G21" s="154">
        <f>'A8.Gov Finance'!G21/$O21*100</f>
        <v>8.9811054382300615</v>
      </c>
      <c r="H21" s="154">
        <f>'A8.Gov Finance'!H21/$O21*100</f>
        <v>1.910149299914907</v>
      </c>
      <c r="I21" s="154">
        <f>'A8.Gov Finance'!I21/$O21*100</f>
        <v>5.7627446429952816</v>
      </c>
      <c r="J21" s="154">
        <f>'A8.Gov Finance'!J21/$O21*100</f>
        <v>7.6728939429101874</v>
      </c>
      <c r="K21" s="153">
        <f>'A8.Gov Finance'!K21/$O21*100</f>
        <v>2.078981975709755</v>
      </c>
      <c r="M21" s="134"/>
      <c r="O21" s="103">
        <v>103416</v>
      </c>
    </row>
    <row r="22" spans="1:15" ht="17.25" customHeight="1">
      <c r="A22" s="145" t="s">
        <v>275</v>
      </c>
      <c r="B22" s="144" t="s">
        <v>274</v>
      </c>
      <c r="C22" s="154">
        <f>'A8.Gov Finance'!C22/$O22*100</f>
        <v>5.6752513084655645</v>
      </c>
      <c r="D22" s="154">
        <f>'A8.Gov Finance'!D22/$O22*100</f>
        <v>13.275317770208526</v>
      </c>
      <c r="E22" s="154">
        <f>'A8.Gov Finance'!E22/$O22*100</f>
        <v>0.61394035058569418</v>
      </c>
      <c r="F22" s="154">
        <f>'A8.Gov Finance'!F22/$O22*100</f>
        <v>19.564509429259783</v>
      </c>
      <c r="G22" s="154">
        <f>'A8.Gov Finance'!G22/$O22*100</f>
        <v>8.914513583118719</v>
      </c>
      <c r="H22" s="154">
        <f>'A8.Gov Finance'!H22/$O22*100</f>
        <v>1.7984547644761988</v>
      </c>
      <c r="I22" s="154">
        <f>'A8.Gov Finance'!I22/$O22*100</f>
        <v>5.1978898396610447</v>
      </c>
      <c r="J22" s="154">
        <f>'A8.Gov Finance'!J22/$O22*100</f>
        <v>6.996344604137243</v>
      </c>
      <c r="K22" s="153">
        <f>'A8.Gov Finance'!K22/$O22*100</f>
        <v>3.7822547146298908</v>
      </c>
      <c r="M22" s="134"/>
      <c r="O22" s="103">
        <v>120370</v>
      </c>
    </row>
    <row r="23" spans="1:15" ht="17.25" customHeight="1">
      <c r="A23" s="145" t="s">
        <v>273</v>
      </c>
      <c r="B23" s="144" t="s">
        <v>272</v>
      </c>
      <c r="C23" s="154">
        <f>'A8.Gov Finance'!C23/$O23*100</f>
        <v>5.8188337447403446</v>
      </c>
      <c r="D23" s="154">
        <f>'A8.Gov Finance'!D23/$O23*100</f>
        <v>11.046311719413728</v>
      </c>
      <c r="E23" s="154">
        <f>'A8.Gov Finance'!E23/$O23*100</f>
        <v>0.80742807066835243</v>
      </c>
      <c r="F23" s="154">
        <f>'A8.Gov Finance'!F23/$O23*100</f>
        <v>17.672573534822426</v>
      </c>
      <c r="G23" s="154">
        <f>'A8.Gov Finance'!G23/$O23*100</f>
        <v>9.039381350886698</v>
      </c>
      <c r="H23" s="154">
        <f>'A8.Gov Finance'!H23/$O23*100</f>
        <v>1.0996273923484985</v>
      </c>
      <c r="I23" s="154">
        <f>'A8.Gov Finance'!I23/$O23*100</f>
        <v>4.5601958698749723</v>
      </c>
      <c r="J23" s="154">
        <f>'A8.Gov Finance'!J23/$O23*100</f>
        <v>5.6598232622234699</v>
      </c>
      <c r="K23" s="153">
        <f>'A8.Gov Finance'!K23/$O23*100</f>
        <v>1.390622595944798</v>
      </c>
      <c r="M23" s="134"/>
      <c r="O23" s="103">
        <v>149487</v>
      </c>
    </row>
    <row r="24" spans="1:15" ht="17.25" customHeight="1">
      <c r="A24" s="145" t="s">
        <v>271</v>
      </c>
      <c r="B24" s="144" t="s">
        <v>270</v>
      </c>
      <c r="C24" s="154">
        <f>'A8.Gov Finance'!C24/$O24*100</f>
        <v>5.7654221631267717</v>
      </c>
      <c r="D24" s="154">
        <f>'A8.Gov Finance'!D24/$O24*100</f>
        <v>11.321599776059344</v>
      </c>
      <c r="E24" s="154">
        <f>'A8.Gov Finance'!E24/$O24*100</f>
        <v>0.93186139006496627</v>
      </c>
      <c r="F24" s="154">
        <f>'A8.Gov Finance'!F24/$O24*100</f>
        <v>18.018883329251082</v>
      </c>
      <c r="G24" s="154">
        <f>'A8.Gov Finance'!G24/$O24*100</f>
        <v>8.8342255968834937</v>
      </c>
      <c r="H24" s="154">
        <f>'A8.Gov Finance'!H24/$O24*100</f>
        <v>2.2121721077247867</v>
      </c>
      <c r="I24" s="154">
        <f>'A8.Gov Finance'!I24/$O24*100</f>
        <v>4.0361220943116738</v>
      </c>
      <c r="J24" s="154">
        <f>'A8.Gov Finance'!J24/$O24*100</f>
        <v>6.2482942020364609</v>
      </c>
      <c r="K24" s="153">
        <f>'A8.Gov Finance'!K24/$O24*100</f>
        <v>0.94474964134504347</v>
      </c>
      <c r="M24" s="134"/>
      <c r="O24" s="103">
        <v>171474</v>
      </c>
    </row>
    <row r="25" spans="1:15" ht="17.25" customHeight="1">
      <c r="A25" s="145" t="s">
        <v>269</v>
      </c>
      <c r="B25" s="144" t="s">
        <v>268</v>
      </c>
      <c r="C25" s="154">
        <f>'A8.Gov Finance'!C25/$O25*100</f>
        <v>5.274699907663897</v>
      </c>
      <c r="D25" s="154">
        <f>'A8.Gov Finance'!D25/$O25*100</f>
        <v>10.632803404391987</v>
      </c>
      <c r="E25" s="154">
        <f>'A8.Gov Finance'!E25/$O25*100</f>
        <v>0.95256734513629615</v>
      </c>
      <c r="F25" s="154">
        <f>'A8.Gov Finance'!F25/$O25*100</f>
        <v>16.860070657192182</v>
      </c>
      <c r="G25" s="154">
        <f>'A8.Gov Finance'!G25/$O25*100</f>
        <v>9.8261170661206787</v>
      </c>
      <c r="H25" s="154">
        <f>'A8.Gov Finance'!H25/$O25*100</f>
        <v>1.2011722670520695</v>
      </c>
      <c r="I25" s="154">
        <f>'A8.Gov Finance'!I25/$O25*100</f>
        <v>4.5985386807981055</v>
      </c>
      <c r="J25" s="154">
        <f>'A8.Gov Finance'!J25/$O25*100</f>
        <v>5.7997109478501754</v>
      </c>
      <c r="K25" s="153">
        <f>'A8.Gov Finance'!K25/$O25*100</f>
        <v>0.91332450118431097</v>
      </c>
      <c r="M25" s="134"/>
      <c r="O25" s="103">
        <v>199272</v>
      </c>
    </row>
    <row r="26" spans="1:15" ht="17.25" customHeight="1">
      <c r="A26" s="145" t="s">
        <v>267</v>
      </c>
      <c r="B26" s="144" t="s">
        <v>266</v>
      </c>
      <c r="C26" s="154">
        <f>'A8.Gov Finance'!C26/$O26*100</f>
        <v>7.5792859587087937</v>
      </c>
      <c r="D26" s="154">
        <f>'A8.Gov Finance'!D26/$O26*100</f>
        <v>9.0315501311737201</v>
      </c>
      <c r="E26" s="154">
        <f>'A8.Gov Finance'!E26/$O26*100</f>
        <v>1.2105395232120451</v>
      </c>
      <c r="F26" s="154">
        <f>'A8.Gov Finance'!F26/$O26*100</f>
        <v>17.82137561309456</v>
      </c>
      <c r="G26" s="154">
        <f>'A8.Gov Finance'!G26/$O26*100</f>
        <v>11.212592677084523</v>
      </c>
      <c r="H26" s="154">
        <f>'A8.Gov Finance'!H26/$O26*100</f>
        <v>1.7963271358503481</v>
      </c>
      <c r="I26" s="154">
        <f>'A8.Gov Finance'!I26/$O26*100</f>
        <v>3.3362837914908177</v>
      </c>
      <c r="J26" s="154">
        <f>'A8.Gov Finance'!J26/$O26*100</f>
        <v>5.1326109273411653</v>
      </c>
      <c r="K26" s="153">
        <f>'A8.Gov Finance'!K26/$O26*100</f>
        <v>0.86688719060111796</v>
      </c>
      <c r="M26" s="134"/>
      <c r="O26" s="103">
        <v>219175</v>
      </c>
    </row>
    <row r="27" spans="1:15" ht="17.25" customHeight="1">
      <c r="A27" s="145" t="s">
        <v>265</v>
      </c>
      <c r="B27" s="144" t="s">
        <v>264</v>
      </c>
      <c r="C27" s="154">
        <f>'A8.Gov Finance'!C27/$O27*100</f>
        <v>7.5184502215633584</v>
      </c>
      <c r="D27" s="154">
        <f>'A8.Gov Finance'!D27/$O27*100</f>
        <v>10.035835814119793</v>
      </c>
      <c r="E27" s="154">
        <f>'A8.Gov Finance'!E27/$O27*100</f>
        <v>1.1439739989474234</v>
      </c>
      <c r="F27" s="154">
        <f>'A8.Gov Finance'!F27/$O27*100</f>
        <v>18.698260034630572</v>
      </c>
      <c r="G27" s="154">
        <f>'A8.Gov Finance'!G27/$O27*100</f>
        <v>11.205963529425945</v>
      </c>
      <c r="H27" s="154">
        <f>'A8.Gov Finance'!H27/$O27*100</f>
        <v>1.9384684608678537</v>
      </c>
      <c r="I27" s="154">
        <f>'A8.Gov Finance'!I27/$O27*100</f>
        <v>3.8020914938151082</v>
      </c>
      <c r="J27" s="154">
        <f>'A8.Gov Finance'!J27/$O27*100</f>
        <v>5.7405599546829622</v>
      </c>
      <c r="K27" s="153">
        <f>'A8.Gov Finance'!K27/$O27*100</f>
        <v>0.88384294914287331</v>
      </c>
      <c r="M27" s="134"/>
      <c r="O27" s="103">
        <v>248913</v>
      </c>
    </row>
    <row r="28" spans="1:15" ht="15.75" customHeight="1">
      <c r="A28" s="145" t="s">
        <v>263</v>
      </c>
      <c r="B28" s="144" t="s">
        <v>262</v>
      </c>
      <c r="C28" s="154">
        <f>'A8.Gov Finance'!C28/$O28*100</f>
        <v>7.3892832061259197</v>
      </c>
      <c r="D28" s="154">
        <f>'A8.Gov Finance'!D28/$O28*100</f>
        <v>9.4621493478020628</v>
      </c>
      <c r="E28" s="154">
        <f>'A8.Gov Finance'!E28/$O28*100</f>
        <v>1.2310659399029635</v>
      </c>
      <c r="F28" s="154">
        <f>'A8.Gov Finance'!F28/$O28*100</f>
        <v>18.082498493830947</v>
      </c>
      <c r="G28" s="154">
        <f>'A8.Gov Finance'!G28/$O28*100</f>
        <v>10.827804771971351</v>
      </c>
      <c r="H28" s="154">
        <f>'A8.Gov Finance'!H28/$O28*100</f>
        <v>2.134763451248249</v>
      </c>
      <c r="I28" s="154">
        <f>'A8.Gov Finance'!I28/$O28*100</f>
        <v>3.2239582479243385</v>
      </c>
      <c r="J28" s="154">
        <f>'A8.Gov Finance'!J28/$O28*100</f>
        <v>5.3587216991725874</v>
      </c>
      <c r="K28" s="153">
        <f>'A8.Gov Finance'!K28/$O28*100</f>
        <v>1.0694691511623347</v>
      </c>
      <c r="M28" s="134"/>
      <c r="O28" s="103">
        <v>280513</v>
      </c>
    </row>
    <row r="29" spans="1:15" ht="17.25" customHeight="1">
      <c r="A29" s="145" t="s">
        <v>261</v>
      </c>
      <c r="B29" s="144" t="s">
        <v>260</v>
      </c>
      <c r="C29" s="154">
        <f>'A8.Gov Finance'!C29/$O29*100</f>
        <v>7.7259718459671927</v>
      </c>
      <c r="D29" s="154">
        <f>'A8.Gov Finance'!D29/$O29*100</f>
        <v>9.6208732071332417</v>
      </c>
      <c r="E29" s="154">
        <f>'A8.Gov Finance'!E29/$O29*100</f>
        <v>1.3067194070036066</v>
      </c>
      <c r="F29" s="154">
        <f>'A8.Gov Finance'!F29/$O29*100</f>
        <v>18.65356446010404</v>
      </c>
      <c r="G29" s="154">
        <f>'A8.Gov Finance'!G29/$O29*100</f>
        <v>10.948461832505112</v>
      </c>
      <c r="H29" s="154">
        <f>'A8.Gov Finance'!H29/$O29*100</f>
        <v>1.7958117967724243</v>
      </c>
      <c r="I29" s="154">
        <f>'A8.Gov Finance'!I29/$O29*100</f>
        <v>3.6744875267995152</v>
      </c>
      <c r="J29" s="154">
        <f>'A8.Gov Finance'!J29/$O29*100</f>
        <v>5.4702993235719388</v>
      </c>
      <c r="K29" s="153">
        <f>'A8.Gov Finance'!K29/$O29*100</f>
        <v>1.1301500772823214</v>
      </c>
      <c r="M29" s="134"/>
      <c r="O29" s="103">
        <v>300845</v>
      </c>
    </row>
    <row r="30" spans="1:15" ht="17.25" customHeight="1">
      <c r="A30" s="145" t="s">
        <v>259</v>
      </c>
      <c r="B30" s="144" t="s">
        <v>258</v>
      </c>
      <c r="C30" s="154">
        <f>'A8.Gov Finance'!C30/$O30*100</f>
        <v>9.3394262592241759</v>
      </c>
      <c r="D30" s="154">
        <f>'A8.Gov Finance'!D30/$O30*100</f>
        <v>6.722128664818908</v>
      </c>
      <c r="E30" s="154">
        <f>'A8.Gov Finance'!E30/$O30*100</f>
        <v>1.3573717386473938</v>
      </c>
      <c r="F30" s="154">
        <f>'A8.Gov Finance'!F30/$O30*100</f>
        <v>17.418926662690478</v>
      </c>
      <c r="G30" s="154">
        <f>'A8.Gov Finance'!G30/$O30*100</f>
        <v>10.890958846437217</v>
      </c>
      <c r="H30" s="154">
        <f>'A8.Gov Finance'!H30/$O30*100</f>
        <v>1.2678680021985989</v>
      </c>
      <c r="I30" s="154">
        <f>'A8.Gov Finance'!I30/$O30*100</f>
        <v>3.4652592124805572</v>
      </c>
      <c r="J30" s="154">
        <f>'A8.Gov Finance'!J30/$O30*100</f>
        <v>4.7331272146791568</v>
      </c>
      <c r="K30" s="153">
        <f>'A8.Gov Finance'!K30/$O30*100</f>
        <v>1.3770480300319263</v>
      </c>
      <c r="M30" s="134"/>
      <c r="O30" s="103">
        <v>342036</v>
      </c>
    </row>
    <row r="31" spans="1:15" ht="17.25" customHeight="1">
      <c r="A31" s="145" t="s">
        <v>257</v>
      </c>
      <c r="B31" s="144" t="s">
        <v>256</v>
      </c>
      <c r="C31" s="154">
        <f>'A8.Gov Finance'!C31/$O31*100</f>
        <v>9.3755533771818875</v>
      </c>
      <c r="D31" s="154">
        <f>'A8.Gov Finance'!D31/$O31*100</f>
        <v>6.7144942659583444</v>
      </c>
      <c r="E31" s="154">
        <f>'A8.Gov Finance'!E31/$O31*100</f>
        <v>1.3736139219158445</v>
      </c>
      <c r="F31" s="154">
        <f>'A8.Gov Finance'!F31/$O31*100</f>
        <v>17.463661565056078</v>
      </c>
      <c r="G31" s="154">
        <f>'A8.Gov Finance'!G31/$O31*100</f>
        <v>11.301964752508646</v>
      </c>
      <c r="H31" s="154">
        <f>'A8.Gov Finance'!H31/$O31*100</f>
        <v>1.5050992389746185</v>
      </c>
      <c r="I31" s="154">
        <f>'A8.Gov Finance'!I31/$O31*100</f>
        <v>3.112679979340585</v>
      </c>
      <c r="J31" s="154">
        <f>'A8.Gov Finance'!J31/$O31*100</f>
        <v>4.6177792183152029</v>
      </c>
      <c r="K31" s="153">
        <f>'A8.Gov Finance'!K31/$O31*100</f>
        <v>1.449321190656885</v>
      </c>
      <c r="M31" s="134"/>
      <c r="O31" s="103">
        <v>379488</v>
      </c>
    </row>
    <row r="32" spans="1:15" ht="17.25" customHeight="1">
      <c r="A32" s="145" t="s">
        <v>255</v>
      </c>
      <c r="B32" s="144" t="s">
        <v>254</v>
      </c>
      <c r="C32" s="154">
        <f>'A8.Gov Finance'!C32/$O32*100</f>
        <v>10.381738310661266</v>
      </c>
      <c r="D32" s="154">
        <f>'A8.Gov Finance'!D32/$O32*100</f>
        <v>6.411327515092526</v>
      </c>
      <c r="E32" s="154">
        <f>'A8.Gov Finance'!E32/$O32*100</f>
        <v>1.2888699821029816</v>
      </c>
      <c r="F32" s="154">
        <f>'A8.Gov Finance'!F32/$O32*100</f>
        <v>18.081935807856773</v>
      </c>
      <c r="G32" s="154">
        <f>'A8.Gov Finance'!G32/$O32*100</f>
        <v>11.073962913743777</v>
      </c>
      <c r="H32" s="154">
        <f>'A8.Gov Finance'!H32/$O32*100</f>
        <v>1.5295903347421764</v>
      </c>
      <c r="I32" s="154">
        <f>'A8.Gov Finance'!I32/$O32*100</f>
        <v>2.7278641224243216</v>
      </c>
      <c r="J32" s="154">
        <f>'A8.Gov Finance'!J32/$O32*100</f>
        <v>4.2574544571664985</v>
      </c>
      <c r="K32" s="153">
        <f>'A8.Gov Finance'!K32/$O32*100</f>
        <v>1.5854373659580485</v>
      </c>
      <c r="L32" s="134"/>
      <c r="M32" s="134"/>
      <c r="O32" s="103">
        <v>441518.54562668502</v>
      </c>
    </row>
    <row r="33" spans="1:18" ht="17.25" customHeight="1">
      <c r="A33" s="145" t="s">
        <v>253</v>
      </c>
      <c r="B33" s="144" t="s">
        <v>252</v>
      </c>
      <c r="C33" s="154">
        <f>'A8.Gov Finance'!C33/$O33*100</f>
        <v>10.635475510149456</v>
      </c>
      <c r="D33" s="154">
        <f>'A8.Gov Finance'!D33/$O33*100</f>
        <v>5.3920560782732556</v>
      </c>
      <c r="E33" s="154">
        <f>'A8.Gov Finance'!E33/$O33*100</f>
        <v>1.40058860140637</v>
      </c>
      <c r="F33" s="154">
        <f>'A8.Gov Finance'!F33/$O33*100</f>
        <v>17.42812018982908</v>
      </c>
      <c r="G33" s="154">
        <f>'A8.Gov Finance'!G33/$O33*100</f>
        <v>10.979740532270149</v>
      </c>
      <c r="H33" s="154">
        <f>'A8.Gov Finance'!H33/$O33*100</f>
        <v>1.4552722608598718</v>
      </c>
      <c r="I33" s="154">
        <f>'A8.Gov Finance'!I33/$O33*100</f>
        <v>1.6756628184363445</v>
      </c>
      <c r="J33" s="154">
        <f>'A8.Gov Finance'!J33/$O33*100</f>
        <v>3.1309350792962163</v>
      </c>
      <c r="K33" s="153">
        <f>'A8.Gov Finance'!K33/$O33*100</f>
        <v>1.7412405493870864</v>
      </c>
      <c r="L33" s="134"/>
      <c r="M33" s="134"/>
      <c r="O33" s="103">
        <v>459442.55104879028</v>
      </c>
    </row>
    <row r="34" spans="1:18" ht="17.25" customHeight="1">
      <c r="A34" s="145" t="s">
        <v>251</v>
      </c>
      <c r="B34" s="144" t="s">
        <v>250</v>
      </c>
      <c r="C34" s="154">
        <f>'A8.Gov Finance'!C34/$O34*100</f>
        <v>10.582536122442148</v>
      </c>
      <c r="D34" s="154">
        <f>'A8.Gov Finance'!D34/$O34*100</f>
        <v>4.541792376861979</v>
      </c>
      <c r="E34" s="154">
        <f>'A8.Gov Finance'!E34/$O34*100</f>
        <v>1.9420768482254103</v>
      </c>
      <c r="F34" s="154">
        <f>'A8.Gov Finance'!F34/$O34*100</f>
        <v>17.066405347529539</v>
      </c>
      <c r="G34" s="154">
        <f>'A8.Gov Finance'!G34/$O34*100</f>
        <v>11.423442497270813</v>
      </c>
      <c r="H34" s="154">
        <f>'A8.Gov Finance'!H34/$O34*100</f>
        <v>2.3036239264865075</v>
      </c>
      <c r="I34" s="154">
        <f>'A8.Gov Finance'!I34/$O34*100</f>
        <v>0.92363647162921836</v>
      </c>
      <c r="J34" s="154">
        <f>'A8.Gov Finance'!J34/$O34*100</f>
        <v>3.2272603981157255</v>
      </c>
      <c r="K34" s="153">
        <f>'A8.Gov Finance'!K34/$O34*100</f>
        <v>1.8040318439501692</v>
      </c>
      <c r="L34" s="146"/>
      <c r="M34" s="134"/>
      <c r="O34" s="103">
        <v>492230.77906186244</v>
      </c>
    </row>
    <row r="35" spans="1:18" ht="17.25" customHeight="1">
      <c r="A35" s="145" t="s">
        <v>249</v>
      </c>
      <c r="B35" s="144" t="s">
        <v>248</v>
      </c>
      <c r="C35" s="154">
        <f>'A8.Gov Finance'!C35/$O35*100</f>
        <v>10.349734106330928</v>
      </c>
      <c r="D35" s="154">
        <f>'A8.Gov Finance'!D35/$O35*100</f>
        <v>4.3028673808222662</v>
      </c>
      <c r="E35" s="154">
        <f>'A8.Gov Finance'!E35/$O35*100</f>
        <v>2.0111632990369714</v>
      </c>
      <c r="F35" s="154">
        <f>'A8.Gov Finance'!F35/$O35*100</f>
        <v>16.663764786190168</v>
      </c>
      <c r="G35" s="154">
        <f>'A8.Gov Finance'!G35/$O35*100</f>
        <v>11.612689287744534</v>
      </c>
      <c r="H35" s="154">
        <f>'A8.Gov Finance'!H35/$O35*100</f>
        <v>2.10217230884221</v>
      </c>
      <c r="I35" s="154">
        <f>'A8.Gov Finance'!I35/$O35*100</f>
        <v>1.4213327308932981</v>
      </c>
      <c r="J35" s="154">
        <f>'A8.Gov Finance'!J35/$O35*100</f>
        <v>3.5235050397355074</v>
      </c>
      <c r="K35" s="153">
        <f>'A8.Gov Finance'!K35/$O35*100</f>
        <v>1.0447712853606359</v>
      </c>
      <c r="L35" s="134"/>
      <c r="M35" s="134"/>
      <c r="O35" s="103">
        <v>536749.054896191</v>
      </c>
    </row>
    <row r="36" spans="1:18" ht="17.25" customHeight="1">
      <c r="A36" s="145" t="s">
        <v>247</v>
      </c>
      <c r="B36" s="144" t="s">
        <v>246</v>
      </c>
      <c r="C36" s="154">
        <f>'A8.Gov Finance'!C36/$O36*100</f>
        <v>10.465763201522925</v>
      </c>
      <c r="D36" s="154">
        <f>'A8.Gov Finance'!D36/$O36*100</f>
        <v>4.6386560095135012</v>
      </c>
      <c r="E36" s="154">
        <f>'A8.Gov Finance'!E36/$O36*100</f>
        <v>2.2960726119250898</v>
      </c>
      <c r="F36" s="154">
        <f>'A8.Gov Finance'!F36/$O36*100</f>
        <v>17.400491822961516</v>
      </c>
      <c r="G36" s="154">
        <f>'A8.Gov Finance'!G36/$O36*100</f>
        <v>11.897304242114735</v>
      </c>
      <c r="H36" s="154">
        <f>'A8.Gov Finance'!H36/$O36*100</f>
        <v>2.4416160476925097</v>
      </c>
      <c r="I36" s="154">
        <f>'A8.Gov Finance'!I36/$O36*100</f>
        <v>1.5720981482398577</v>
      </c>
      <c r="J36" s="154">
        <f>'A8.Gov Finance'!J36/$O36*100</f>
        <v>4.0137141959323674</v>
      </c>
      <c r="K36" s="153">
        <f>'A8.Gov Finance'!K36/$O36*100</f>
        <v>1.5164443471851436</v>
      </c>
      <c r="L36" s="134"/>
      <c r="M36" s="134"/>
      <c r="O36" s="103">
        <v>589411.67320720293</v>
      </c>
    </row>
    <row r="37" spans="1:18" ht="17.25" customHeight="1">
      <c r="A37" s="145" t="s">
        <v>245</v>
      </c>
      <c r="B37" s="144" t="s">
        <v>244</v>
      </c>
      <c r="C37" s="154">
        <f>'A8.Gov Finance'!C37/$O37*100</f>
        <v>10.246048648584107</v>
      </c>
      <c r="D37" s="154">
        <f>'A8.Gov Finance'!D37/$O37*100</f>
        <v>4.5264214057255785</v>
      </c>
      <c r="E37" s="154">
        <f>'A8.Gov Finance'!E37/$O37*100</f>
        <v>2.1808778688119888</v>
      </c>
      <c r="F37" s="154">
        <f>'A8.Gov Finance'!F37/$O37*100</f>
        <v>16.953347923121676</v>
      </c>
      <c r="G37" s="154">
        <f>'A8.Gov Finance'!G37/$O37*100</f>
        <v>11.050887318612999</v>
      </c>
      <c r="H37" s="154">
        <f>'A8.Gov Finance'!H37/$O37*100</f>
        <v>2.1140243891135788</v>
      </c>
      <c r="I37" s="154">
        <f>'A8.Gov Finance'!I37/$O37*100</f>
        <v>1.2558483906211821</v>
      </c>
      <c r="J37" s="154">
        <f>'A8.Gov Finance'!J37/$O37*100</f>
        <v>3.3698727797347607</v>
      </c>
      <c r="K37" s="153">
        <f>'A8.Gov Finance'!K37/$O37*100</f>
        <v>1.8092779637825955</v>
      </c>
      <c r="M37" s="134"/>
      <c r="O37" s="103">
        <v>654084.12841433403</v>
      </c>
    </row>
    <row r="38" spans="1:18" ht="17.25" customHeight="1">
      <c r="A38" s="145" t="s">
        <v>243</v>
      </c>
      <c r="B38" s="144" t="s">
        <v>242</v>
      </c>
      <c r="C38" s="154">
        <f>'A8.Gov Finance'!C38/$O38*100</f>
        <v>10.596254816378686</v>
      </c>
      <c r="D38" s="154">
        <f>'A8.Gov Finance'!D38/$O38*100</f>
        <v>5.4587012882021773</v>
      </c>
      <c r="E38" s="154">
        <f>'A8.Gov Finance'!E38/$O38*100</f>
        <v>2.3016871824582825</v>
      </c>
      <c r="F38" s="154">
        <f>'A8.Gov Finance'!F38/$O38*100</f>
        <v>18.356643287039141</v>
      </c>
      <c r="G38" s="154">
        <f>'A8.Gov Finance'!G38/$O38*100</f>
        <v>12.0512297604806</v>
      </c>
      <c r="H38" s="154">
        <f>'A8.Gov Finance'!H38/$O38*100</f>
        <v>2.1709555602864579</v>
      </c>
      <c r="I38" s="154">
        <f>'A8.Gov Finance'!I38/$O38*100</f>
        <v>1.3813035874980955</v>
      </c>
      <c r="J38" s="154">
        <f>'A8.Gov Finance'!J38/$O38*100</f>
        <v>3.5522591477845533</v>
      </c>
      <c r="K38" s="153">
        <f>'A8.Gov Finance'!K38/$O38*100</f>
        <v>2.4583178175354026</v>
      </c>
      <c r="M38" s="134"/>
      <c r="O38" s="103">
        <v>727826.96656927792</v>
      </c>
    </row>
    <row r="39" spans="1:18" ht="17.25" customHeight="1">
      <c r="A39" s="145" t="s">
        <v>241</v>
      </c>
      <c r="B39" s="144" t="s">
        <v>240</v>
      </c>
      <c r="C39" s="154">
        <f>'A8.Gov Finance'!C39/$O39*100</f>
        <v>11.211424084773917</v>
      </c>
      <c r="D39" s="154">
        <f>'A8.Gov Finance'!D39/$O39*100</f>
        <v>6.5610938420347704</v>
      </c>
      <c r="E39" s="154">
        <f>'A8.Gov Finance'!E39/$O39*100</f>
        <v>2.0090400585999277</v>
      </c>
      <c r="F39" s="154">
        <f>'A8.Gov Finance'!F39/$O39*100</f>
        <v>19.781557985408615</v>
      </c>
      <c r="G39" s="154">
        <f>'A8.Gov Finance'!G39/$O39*100</f>
        <v>13.194586496040342</v>
      </c>
      <c r="H39" s="154">
        <f>'A8.Gov Finance'!H39/$O39*100</f>
        <v>2.4913254074163844</v>
      </c>
      <c r="I39" s="154">
        <f>'A8.Gov Finance'!I39/$O39*100</f>
        <v>1.1009390929475062</v>
      </c>
      <c r="J39" s="154">
        <f>'A8.Gov Finance'!J39/$O39*100</f>
        <v>3.5922645003638904</v>
      </c>
      <c r="K39" s="153">
        <f>'A8.Gov Finance'!K39/$O39*100</f>
        <v>2.5128662930198855</v>
      </c>
      <c r="M39" s="134"/>
      <c r="O39" s="103">
        <v>815658.20103257697</v>
      </c>
    </row>
    <row r="40" spans="1:18" ht="17.25" customHeight="1">
      <c r="A40" s="145" t="s">
        <v>239</v>
      </c>
      <c r="B40" s="144" t="s">
        <v>238</v>
      </c>
      <c r="C40" s="154">
        <f>'A8.Gov Finance'!C40/$O40*100</f>
        <v>12.925490365518973</v>
      </c>
      <c r="D40" s="154">
        <f>'A8.Gov Finance'!D40/$O40*100</f>
        <v>7.3956257979211415</v>
      </c>
      <c r="E40" s="154">
        <f>'A8.Gov Finance'!E40/$O40*100</f>
        <v>1.9057629898825892</v>
      </c>
      <c r="F40" s="154">
        <f>'A8.Gov Finance'!F40/$O40*100</f>
        <v>22.226879153322702</v>
      </c>
      <c r="G40" s="154">
        <f>'A8.Gov Finance'!G40/$O40*100</f>
        <v>14.517711152759189</v>
      </c>
      <c r="H40" s="154">
        <f>'A8.Gov Finance'!H40/$O40*100</f>
        <v>2.6695969964497235</v>
      </c>
      <c r="I40" s="154">
        <f>'A8.Gov Finance'!I40/$O40*100</f>
        <v>1.0087168079050994</v>
      </c>
      <c r="J40" s="154">
        <f>'A8.Gov Finance'!J40/$O40*100</f>
        <v>3.6783138043548234</v>
      </c>
      <c r="K40" s="153">
        <f>'A8.Gov Finance'!K40/$O40*100</f>
        <v>1.8635667929233848</v>
      </c>
      <c r="M40" s="134"/>
      <c r="O40" s="103">
        <v>988271.52694157092</v>
      </c>
    </row>
    <row r="41" spans="1:18" s="133" customFormat="1" ht="17.25" customHeight="1">
      <c r="A41" s="141" t="s">
        <v>237</v>
      </c>
      <c r="B41" s="140" t="s">
        <v>236</v>
      </c>
      <c r="C41" s="154">
        <f>'A8.Gov Finance'!C41/$O41*100</f>
        <v>15.644004619862564</v>
      </c>
      <c r="D41" s="154">
        <f>'A8.Gov Finance'!D41/$O41*100</f>
        <v>3.396266474006576</v>
      </c>
      <c r="E41" s="154">
        <f>'A8.Gov Finance'!E41/$O41*100</f>
        <v>2.731598411793557</v>
      </c>
      <c r="F41" s="154">
        <f>'A8.Gov Finance'!F41/$O41*100</f>
        <v>21.771869505662696</v>
      </c>
      <c r="G41" s="154">
        <f>'A8.Gov Finance'!G41/$O41*100</f>
        <v>15.086335574727366</v>
      </c>
      <c r="H41" s="154">
        <f>'A8.Gov Finance'!H41/$O41*100</f>
        <v>3.2316251671375791</v>
      </c>
      <c r="I41" s="154">
        <f>'A8.Gov Finance'!I41/$O41*100</f>
        <v>0.94094824415238887</v>
      </c>
      <c r="J41" s="154">
        <f>'A8.Gov Finance'!J41/$O41*100</f>
        <v>4.1725734112899673</v>
      </c>
      <c r="K41" s="153">
        <f>'A8.Gov Finance'!K41/$O41*100</f>
        <v>2.5079361796270105</v>
      </c>
      <c r="L41" s="103"/>
      <c r="M41" s="134"/>
      <c r="O41" s="133">
        <v>1192773.5738653811</v>
      </c>
      <c r="R41" s="103"/>
    </row>
    <row r="42" spans="1:18" ht="17.25" customHeight="1">
      <c r="A42" s="145" t="s">
        <v>329</v>
      </c>
      <c r="B42" s="144" t="s">
        <v>234</v>
      </c>
      <c r="C42" s="154">
        <f>'A8.Gov Finance'!C42/$O42*100</f>
        <v>13.449176728507755</v>
      </c>
      <c r="D42" s="154">
        <f>'A8.Gov Finance'!D42/$O42*100</f>
        <v>3.0286207830540914</v>
      </c>
      <c r="E42" s="154">
        <f>'A8.Gov Finance'!E42/$O42*100</f>
        <v>2.4232764352505458</v>
      </c>
      <c r="F42" s="154">
        <f>'A8.Gov Finance'!F42/$O42*100</f>
        <v>18.901073946812392</v>
      </c>
      <c r="G42" s="154">
        <f>'A8.Gov Finance'!G42/$O42*100</f>
        <v>12.786935802955915</v>
      </c>
      <c r="H42" s="154">
        <f>'A8.Gov Finance'!H42/$O42*100</f>
        <v>2.9386788808999076</v>
      </c>
      <c r="I42" s="154">
        <f>'A8.Gov Finance'!I42/$O42*100</f>
        <v>0.7727492135300672</v>
      </c>
      <c r="J42" s="154">
        <f>'A8.Gov Finance'!J42/$O42*100</f>
        <v>3.7114280944299747</v>
      </c>
      <c r="K42" s="153">
        <f>'A8.Gov Finance'!K42/$O42*100</f>
        <v>2.7206944657324659</v>
      </c>
      <c r="M42" s="134"/>
      <c r="O42" s="103">
        <v>1562680.9822084852</v>
      </c>
    </row>
    <row r="43" spans="1:18" ht="17.25" customHeight="1">
      <c r="A43" s="145" t="s">
        <v>233</v>
      </c>
      <c r="B43" s="144" t="s">
        <v>232</v>
      </c>
      <c r="C43" s="154">
        <f>'A8.Gov Finance'!C43/$O43*100</f>
        <v>13.845705753673199</v>
      </c>
      <c r="D43" s="154">
        <f>'A8.Gov Finance'!D43/$O43*100</f>
        <v>2.922618605084863</v>
      </c>
      <c r="E43" s="154">
        <f>'A8.Gov Finance'!E43/$O43*100</f>
        <v>2.5203210182458609</v>
      </c>
      <c r="F43" s="154">
        <f>'A8.Gov Finance'!F43/$O43*100</f>
        <v>19.28864537700392</v>
      </c>
      <c r="G43" s="154">
        <f>'A8.Gov Finance'!G43/$O43*100</f>
        <v>13.90832575133159</v>
      </c>
      <c r="H43" s="154">
        <f>'A8.Gov Finance'!H43/$O43*100</f>
        <v>2.3209033360896929</v>
      </c>
      <c r="I43" s="154">
        <f>'A8.Gov Finance'!I43/$O43*100</f>
        <v>0.63030045735098628</v>
      </c>
      <c r="J43" s="154">
        <f>'A8.Gov Finance'!J43/$O43*100</f>
        <v>2.9512037934406794</v>
      </c>
      <c r="K43" s="153">
        <f>'A8.Gov Finance'!K43/$O43*100</f>
        <v>2.0711488999986605</v>
      </c>
      <c r="L43" s="132"/>
      <c r="M43" s="134"/>
      <c r="O43" s="103">
        <v>1758379.1778574469</v>
      </c>
    </row>
    <row r="44" spans="1:18" ht="17.25" customHeight="1">
      <c r="A44" s="141" t="s">
        <v>231</v>
      </c>
      <c r="B44" s="140" t="s">
        <v>230</v>
      </c>
      <c r="C44" s="154">
        <f>'A8.Gov Finance'!C44/$O44*100</f>
        <v>12.694614978243285</v>
      </c>
      <c r="D44" s="154">
        <f>'A8.Gov Finance'!D44/$O44*100</f>
        <v>2.8009321361602084</v>
      </c>
      <c r="E44" s="154">
        <f>'A8.Gov Finance'!E44/$O44*100</f>
        <v>2.9027984614153768</v>
      </c>
      <c r="F44" s="154">
        <f>'A8.Gov Finance'!F44/$O44*100</f>
        <v>18.398345575818869</v>
      </c>
      <c r="G44" s="154">
        <f>'A8.Gov Finance'!G44/$O44*100</f>
        <v>15.224811464264704</v>
      </c>
      <c r="H44" s="154">
        <f>'A8.Gov Finance'!H44/$O44*100</f>
        <v>1.8073102470475586</v>
      </c>
      <c r="I44" s="154">
        <f>'A8.Gov Finance'!I44/$O44*100</f>
        <v>0.61402256274309219</v>
      </c>
      <c r="J44" s="154">
        <f>'A8.Gov Finance'!J44/$O44*100</f>
        <v>2.421332809790651</v>
      </c>
      <c r="K44" s="153">
        <f>'A8.Gov Finance'!K44/$O44*100</f>
        <v>0.97690994811185683</v>
      </c>
      <c r="M44" s="134"/>
      <c r="O44" s="103">
        <v>1949294.8185045589</v>
      </c>
    </row>
    <row r="45" spans="1:18" ht="17.25" customHeight="1">
      <c r="A45" s="141" t="s">
        <v>229</v>
      </c>
      <c r="B45" s="140" t="s">
        <v>228</v>
      </c>
      <c r="C45" s="154">
        <f>'A8.Gov Finance'!C45/$O45*100</f>
        <v>13.595892832190923</v>
      </c>
      <c r="D45" s="154">
        <f>'A8.Gov Finance'!D45/$O45*100</f>
        <v>2.9874119452126182</v>
      </c>
      <c r="E45" s="154">
        <f>'A8.Gov Finance'!E45/$O45*100</f>
        <v>2.9036983580120834</v>
      </c>
      <c r="F45" s="154">
        <f>'A8.Gov Finance'!F45/$O45*100</f>
        <v>19.487003135415623</v>
      </c>
      <c r="G45" s="154">
        <f>'A8.Gov Finance'!G45/$O45*100</f>
        <v>16.281716927551255</v>
      </c>
      <c r="H45" s="154">
        <f>'A8.Gov Finance'!H45/$O45*100</f>
        <v>1.8904944240231856</v>
      </c>
      <c r="I45" s="154">
        <f>'A8.Gov Finance'!I45/$O45*100</f>
        <v>0.80620923457399418</v>
      </c>
      <c r="J45" s="154">
        <f>'A8.Gov Finance'!J45/$O45*100</f>
        <v>2.6967036585971793</v>
      </c>
      <c r="K45" s="153">
        <f>'A8.Gov Finance'!K45/$O45*100</f>
        <v>0.89508034455151908</v>
      </c>
      <c r="M45" s="134"/>
      <c r="O45" s="103">
        <v>2232525.2835277542</v>
      </c>
    </row>
    <row r="46" spans="1:18" ht="17.25" customHeight="1">
      <c r="A46" s="141" t="s">
        <v>227</v>
      </c>
      <c r="B46" s="140" t="s">
        <v>226</v>
      </c>
      <c r="C46" s="154">
        <f>'A8.Gov Finance'!C46/$O46*100</f>
        <v>13.998705970426645</v>
      </c>
      <c r="D46" s="154">
        <f>'A8.Gov Finance'!D46/$O46*100</f>
        <v>3.6620440147370972</v>
      </c>
      <c r="E46" s="154">
        <f>'A8.Gov Finance'!E46/$O46*100</f>
        <v>4.2624859578316565</v>
      </c>
      <c r="F46" s="154">
        <f>'A8.Gov Finance'!F46/$O46*100</f>
        <v>21.923235942995397</v>
      </c>
      <c r="G46" s="154">
        <f>'A8.Gov Finance'!G46/$O46*100</f>
        <v>16.992973577315084</v>
      </c>
      <c r="H46" s="154">
        <f>'A8.Gov Finance'!H46/$O46*100</f>
        <v>1.5750826400124545</v>
      </c>
      <c r="I46" s="154">
        <f>'A8.Gov Finance'!I46/$O46*100</f>
        <v>1.0534277360540352</v>
      </c>
      <c r="J46" s="154">
        <f>'A8.Gov Finance'!J46/$O46*100</f>
        <v>2.6285103760664894</v>
      </c>
      <c r="K46" s="153">
        <f>'A8.Gov Finance'!K46/$O46*100</f>
        <v>1.7480980888789261</v>
      </c>
      <c r="M46" s="134"/>
      <c r="O46" s="103">
        <v>2423638.4828479951</v>
      </c>
    </row>
    <row r="47" spans="1:18" ht="17.25" customHeight="1">
      <c r="A47" s="141" t="s">
        <v>67</v>
      </c>
      <c r="B47" s="140" t="s">
        <v>225</v>
      </c>
      <c r="C47" s="154">
        <f>'A8.Gov Finance'!C47/$O47*100</f>
        <v>14.223948338705512</v>
      </c>
      <c r="D47" s="154">
        <f>'A8.Gov Finance'!D47/$O47*100</f>
        <v>4.6910190947528898</v>
      </c>
      <c r="E47" s="154">
        <f>'A8.Gov Finance'!E47/$O47*100</f>
        <v>4.1291028518667101</v>
      </c>
      <c r="F47" s="154">
        <f>'A8.Gov Finance'!F47/$O47*100</f>
        <v>23.044070285325112</v>
      </c>
      <c r="G47" s="154">
        <f>'A8.Gov Finance'!G47/$O47*100</f>
        <v>18.604475127666287</v>
      </c>
      <c r="H47" s="154">
        <f>'A8.Gov Finance'!H47/$O47*100</f>
        <v>1.5161487212349727</v>
      </c>
      <c r="I47" s="154">
        <f>'A8.Gov Finance'!I47/$O47*100</f>
        <v>1.3210673103344344</v>
      </c>
      <c r="J47" s="154">
        <f>'A8.Gov Finance'!J47/$O47*100</f>
        <v>2.8372160315694068</v>
      </c>
      <c r="K47" s="153">
        <f>'A8.Gov Finance'!K47/$O47*100</f>
        <v>3.3653492341438764</v>
      </c>
      <c r="M47" s="134"/>
      <c r="O47" s="103">
        <v>2608184.437723869</v>
      </c>
    </row>
    <row r="48" spans="1:18" ht="17.25" customHeight="1">
      <c r="A48" s="141" t="s">
        <v>68</v>
      </c>
      <c r="B48" s="140" t="s">
        <v>224</v>
      </c>
      <c r="C48" s="154">
        <f>'A8.Gov Finance'!C48/$O48*100</f>
        <v>16.853749615291651</v>
      </c>
      <c r="D48" s="154">
        <f>'A8.Gov Finance'!D48/$O48*100</f>
        <v>6.7838663915406174</v>
      </c>
      <c r="E48" s="154">
        <f>'A8.Gov Finance'!E48/$O48*100</f>
        <v>3.5709530386588617</v>
      </c>
      <c r="F48" s="154">
        <f>'A8.Gov Finance'!F48/$O48*100</f>
        <v>27.208569045491132</v>
      </c>
      <c r="G48" s="154">
        <f>'A8.Gov Finance'!G48/$O48*100</f>
        <v>19.907983408775323</v>
      </c>
      <c r="H48" s="154">
        <f>'A8.Gov Finance'!H48/$O48*100</f>
        <v>1.0377249313032395</v>
      </c>
      <c r="I48" s="154">
        <f>'A8.Gov Finance'!I48/$O48*100</f>
        <v>1.8852865731467772</v>
      </c>
      <c r="J48" s="154">
        <f>'A8.Gov Finance'!J48/$O48*100</f>
        <v>2.9230115044500167</v>
      </c>
      <c r="K48" s="153">
        <f>'A8.Gov Finance'!K48/$O48*100</f>
        <v>2.8707682711231635</v>
      </c>
      <c r="M48" s="134"/>
      <c r="O48" s="103">
        <v>3077144.9193089572</v>
      </c>
    </row>
    <row r="49" spans="1:15" ht="17.25" customHeight="1">
      <c r="A49" s="141" t="s">
        <v>69</v>
      </c>
      <c r="B49" s="140" t="s">
        <v>223</v>
      </c>
      <c r="C49" s="154">
        <f>'A8.Gov Finance'!C49/$O49*100</f>
        <v>20.165793579499862</v>
      </c>
      <c r="D49" s="154">
        <f>'A8.Gov Finance'!D49/$O49*100</f>
        <v>7.8332659798097977</v>
      </c>
      <c r="E49" s="154">
        <f>'A8.Gov Finance'!E49/$O49*100</f>
        <v>3.4620473266772644</v>
      </c>
      <c r="F49" s="154">
        <f>'A8.Gov Finance'!F49/$O49*100</f>
        <v>31.461106885986929</v>
      </c>
      <c r="G49" s="154">
        <f>'A8.Gov Finance'!G49/$O49*100</f>
        <v>21.028016879119985</v>
      </c>
      <c r="H49" s="154">
        <f>'A8.Gov Finance'!H49/$O49*100</f>
        <v>1.1377105594594861</v>
      </c>
      <c r="I49" s="154">
        <f>'A8.Gov Finance'!I49/$O49*100</f>
        <v>2.6688094142852874</v>
      </c>
      <c r="J49" s="154">
        <f>'A8.Gov Finance'!J49/$O49*100</f>
        <v>3.8065199737447735</v>
      </c>
      <c r="K49" s="153">
        <f>'A8.Gov Finance'!K49/$O49*100</f>
        <v>4.1884555547681916</v>
      </c>
      <c r="M49" s="134"/>
      <c r="O49" s="103">
        <v>3455949.2898334255</v>
      </c>
    </row>
    <row r="50" spans="1:15" ht="17.25" customHeight="1">
      <c r="A50" s="141" t="s">
        <v>70</v>
      </c>
      <c r="B50" s="140" t="s">
        <v>222</v>
      </c>
      <c r="C50" s="154">
        <f>'A8.Gov Finance'!C50/$O50*100</f>
        <v>18.565185823438306</v>
      </c>
      <c r="D50" s="154">
        <f>'A8.Gov Finance'!D50/$O50*100</f>
        <v>6.2598304403385905</v>
      </c>
      <c r="E50" s="154">
        <f>'A8.Gov Finance'!E50/$O50*100</f>
        <v>3.9512762372119323</v>
      </c>
      <c r="F50" s="154">
        <f>'A8.Gov Finance'!F50/$O50*100</f>
        <v>28.776292500988831</v>
      </c>
      <c r="G50" s="154">
        <f>'A8.Gov Finance'!G50/$O50*100</f>
        <v>21.758928315498217</v>
      </c>
      <c r="H50" s="154">
        <f>'A8.Gov Finance'!H50/$O50*100</f>
        <v>0.59339499841316967</v>
      </c>
      <c r="I50" s="154">
        <f>'A8.Gov Finance'!I50/$O50*100</f>
        <v>3.2229785725889215</v>
      </c>
      <c r="J50" s="154">
        <f>'A8.Gov Finance'!J50/$O50*100</f>
        <v>3.8163735710020914</v>
      </c>
      <c r="K50" s="153">
        <f>'A8.Gov Finance'!K50/$O50*100</f>
        <v>2.4976350944402133</v>
      </c>
      <c r="M50" s="134"/>
      <c r="O50" s="103">
        <v>3858930.4023853722</v>
      </c>
    </row>
    <row r="51" spans="1:15" ht="17.25" customHeight="1">
      <c r="A51" s="141" t="s">
        <v>71</v>
      </c>
      <c r="B51" s="140" t="s">
        <v>78</v>
      </c>
      <c r="C51" s="154">
        <f>'A8.Gov Finance'!C51/$O51*100</f>
        <v>20.168453819197403</v>
      </c>
      <c r="D51" s="154">
        <f>'A8.Gov Finance'!D51/$O51*100</f>
        <v>4.8638342486075699</v>
      </c>
      <c r="E51" s="154">
        <f>'A8.Gov Finance'!E51/$O51*100</f>
        <v>3.031899845911207</v>
      </c>
      <c r="F51" s="154">
        <f>'A8.Gov Finance'!F51/$O51*100</f>
        <v>28.064187913716175</v>
      </c>
      <c r="G51" s="154">
        <f>'A8.Gov Finance'!G51/$O51*100</f>
        <v>21.634780521326025</v>
      </c>
      <c r="H51" s="154">
        <f>'A8.Gov Finance'!H51/$O51*100</f>
        <v>0.60994105309171998</v>
      </c>
      <c r="I51" s="154">
        <f>'A8.Gov Finance'!I51/$O51*100</f>
        <v>2.9995574482151408</v>
      </c>
      <c r="J51" s="154">
        <f>'A8.Gov Finance'!J51/$O51*100</f>
        <v>3.6094985013068603</v>
      </c>
      <c r="K51" s="153">
        <f>'A8.Gov Finance'!K51/$O51*100</f>
        <v>5.0053266454043017</v>
      </c>
      <c r="M51" s="134"/>
      <c r="O51" s="103">
        <v>3888703.6509138336</v>
      </c>
    </row>
    <row r="52" spans="1:15" ht="17.25" customHeight="1">
      <c r="A52" s="141" t="s">
        <v>72</v>
      </c>
      <c r="B52" s="140" t="s">
        <v>79</v>
      </c>
      <c r="C52" s="154">
        <f>'A8.Gov Finance'!C52/$O52*100</f>
        <v>19.441873227096316</v>
      </c>
      <c r="D52" s="154">
        <f>'A8.Gov Finance'!D52/$O52*100</f>
        <v>5.2575177155833792</v>
      </c>
      <c r="E52" s="154">
        <f>'A8.Gov Finance'!E52/$O52*100</f>
        <v>2.794283655923655</v>
      </c>
      <c r="F52" s="154">
        <f>'A8.Gov Finance'!F52/$O52*100</f>
        <v>27.493674598603352</v>
      </c>
      <c r="G52" s="154">
        <f>'A8.Gov Finance'!G52/$O52*100</f>
        <v>22.430743953382265</v>
      </c>
      <c r="H52" s="154">
        <f>'A8.Gov Finance'!H52/$O52*100</f>
        <v>0.83816149108153593</v>
      </c>
      <c r="I52" s="154">
        <f>'A8.Gov Finance'!I52/$O52*100</f>
        <v>3.9734911815847997</v>
      </c>
      <c r="J52" s="154">
        <f>'A8.Gov Finance'!J52/$O52*100</f>
        <v>4.8116526726663356</v>
      </c>
      <c r="K52" s="153">
        <f>'A8.Gov Finance'!K52/$O52*100</f>
        <v>5.1464081422934447</v>
      </c>
      <c r="M52" s="134"/>
      <c r="O52" s="103">
        <v>4352550.2409953959</v>
      </c>
    </row>
    <row r="53" spans="1:15" ht="17.25" customHeight="1">
      <c r="A53" s="141" t="s">
        <v>470</v>
      </c>
      <c r="B53" s="426" t="s">
        <v>420</v>
      </c>
      <c r="C53" s="425">
        <f>'A8.Gov Finance'!C53/$O53*100</f>
        <v>19.342835220526535</v>
      </c>
      <c r="D53" s="154">
        <f>'A8.Gov Finance'!D53/$O53*100</f>
        <v>4.3823732659172547</v>
      </c>
      <c r="E53" s="154">
        <f>'A8.Gov Finance'!E53/$O53*100</f>
        <v>2.8269067159270973</v>
      </c>
      <c r="F53" s="154">
        <f>'A8.Gov Finance'!F53/$O53*100</f>
        <v>26.552115202370892</v>
      </c>
      <c r="G53" s="154">
        <f>'A8.Gov Finance'!G53/$O53*100</f>
        <v>22.576347808328062</v>
      </c>
      <c r="H53" s="154">
        <f>'A8.Gov Finance'!H53/$O53*100</f>
        <v>0.55715019249934139</v>
      </c>
      <c r="I53" s="154">
        <f>'A8.Gov Finance'!I53/$O53*100</f>
        <v>2.6489995452007205</v>
      </c>
      <c r="J53" s="154">
        <f>'A8.Gov Finance'!J53/$O53*100</f>
        <v>3.2061497377000618</v>
      </c>
      <c r="K53" s="153">
        <f>'A8.Gov Finance'!K53/$O53*100</f>
        <v>4.715237270207127</v>
      </c>
      <c r="M53" s="134"/>
      <c r="O53" s="103">
        <v>4933696.5812916765</v>
      </c>
    </row>
    <row r="54" spans="1:15" ht="17.25" customHeight="1" thickBot="1">
      <c r="A54" s="136" t="s">
        <v>469</v>
      </c>
      <c r="B54" s="135" t="s">
        <v>468</v>
      </c>
      <c r="C54" s="424">
        <f>'A8.Gov Finance'!C54/$O54*100</f>
        <v>18.689774640280696</v>
      </c>
      <c r="D54" s="160">
        <f>'A8.Gov Finance'!D54/$O54*100</f>
        <v>4.3427122882048863</v>
      </c>
      <c r="E54" s="160">
        <f>'A8.Gov Finance'!E54/$O54*100</f>
        <v>3.532742284244851</v>
      </c>
      <c r="F54" s="160">
        <f>'A8.Gov Finance'!F54/$O54*100</f>
        <v>26.565229212730436</v>
      </c>
      <c r="G54" s="160">
        <f>'A8.Gov Finance'!G54/$O54*100</f>
        <v>18.775909399163019</v>
      </c>
      <c r="H54" s="160">
        <f>'A8.Gov Finance'!H54/$O54*100</f>
        <v>0.39576610012432212</v>
      </c>
      <c r="I54" s="160">
        <f>'A8.Gov Finance'!I54/$O54*100</f>
        <v>2.2273283136941542</v>
      </c>
      <c r="J54" s="160">
        <f>'A8.Gov Finance'!J54/$O54*100</f>
        <v>2.623094413818476</v>
      </c>
      <c r="K54" s="159">
        <f>'A8.Gov Finance'!K54/$O54*100</f>
        <v>4.7571404858228981</v>
      </c>
      <c r="M54" s="134"/>
      <c r="O54" s="103">
        <v>5381335.0848669987</v>
      </c>
    </row>
    <row r="55" spans="1:15" ht="54.75" customHeight="1" thickTop="1">
      <c r="A55" s="3752" t="s">
        <v>221</v>
      </c>
      <c r="B55" s="3752"/>
      <c r="C55" s="3752"/>
      <c r="D55" s="3752"/>
      <c r="E55" s="3752"/>
      <c r="F55" s="3752"/>
      <c r="G55" s="3752"/>
      <c r="H55" s="3752"/>
      <c r="I55" s="3752"/>
      <c r="J55" s="3752"/>
      <c r="K55" s="3752"/>
    </row>
    <row r="56" spans="1:15" ht="33.75" customHeight="1">
      <c r="A56" s="3752" t="s">
        <v>220</v>
      </c>
      <c r="B56" s="3752"/>
      <c r="C56" s="3752"/>
      <c r="D56" s="3752"/>
      <c r="E56" s="3752"/>
      <c r="F56" s="3752"/>
      <c r="G56" s="3752"/>
      <c r="H56" s="3752"/>
      <c r="I56" s="3752"/>
      <c r="J56" s="3752"/>
      <c r="K56" s="3752"/>
    </row>
    <row r="57" spans="1:15" s="133" customFormat="1" ht="18.75" customHeight="1">
      <c r="A57" s="3748" t="s">
        <v>467</v>
      </c>
      <c r="B57" s="3748"/>
      <c r="C57" s="3748"/>
      <c r="D57" s="3748"/>
      <c r="E57" s="3748"/>
      <c r="F57" s="3748"/>
      <c r="G57" s="3748"/>
      <c r="H57" s="3748"/>
      <c r="I57" s="3748"/>
      <c r="J57" s="3748"/>
      <c r="K57" s="3748"/>
    </row>
    <row r="58" spans="1:15" s="133" customFormat="1" ht="18.75" customHeight="1">
      <c r="A58" s="3748" t="s">
        <v>218</v>
      </c>
      <c r="B58" s="3748"/>
      <c r="C58" s="3748"/>
      <c r="D58" s="3748"/>
      <c r="E58" s="3748"/>
      <c r="F58" s="3748"/>
      <c r="G58" s="3748"/>
      <c r="H58" s="3748"/>
      <c r="I58" s="3748"/>
      <c r="J58" s="3748"/>
      <c r="K58" s="3748"/>
    </row>
    <row r="59" spans="1:15" s="133" customFormat="1" ht="18.75" customHeight="1">
      <c r="A59" s="158" t="s">
        <v>328</v>
      </c>
      <c r="B59" s="267"/>
      <c r="C59" s="267"/>
      <c r="D59" s="267"/>
      <c r="E59" s="267"/>
      <c r="F59" s="267"/>
      <c r="G59" s="267"/>
      <c r="H59" s="267"/>
      <c r="I59" s="267"/>
      <c r="J59" s="267"/>
      <c r="K59" s="267"/>
    </row>
    <row r="60" spans="1:15" s="132" customFormat="1" ht="16.5" customHeight="1">
      <c r="A60" s="3750" t="s">
        <v>217</v>
      </c>
      <c r="B60" s="3750"/>
      <c r="C60" s="3750"/>
      <c r="D60" s="3750"/>
      <c r="E60" s="3750"/>
      <c r="F60" s="3750"/>
      <c r="G60" s="3750"/>
      <c r="H60" s="3750"/>
      <c r="I60" s="3750"/>
      <c r="J60" s="3750"/>
      <c r="K60" s="3750"/>
    </row>
    <row r="63" spans="1:15">
      <c r="A63" s="420"/>
      <c r="B63" s="420"/>
    </row>
    <row r="64" spans="1:15">
      <c r="A64" s="420"/>
      <c r="B64" s="420"/>
    </row>
    <row r="65" spans="1:2">
      <c r="A65" s="420"/>
      <c r="B65" s="420"/>
    </row>
    <row r="66" spans="1:2">
      <c r="B66" s="157"/>
    </row>
  </sheetData>
  <mergeCells count="14">
    <mergeCell ref="A58:K58"/>
    <mergeCell ref="A60:K60"/>
    <mergeCell ref="A1:K1"/>
    <mergeCell ref="A2:K2"/>
    <mergeCell ref="A3:K3"/>
    <mergeCell ref="A4:A5"/>
    <mergeCell ref="B4:B5"/>
    <mergeCell ref="C4:F4"/>
    <mergeCell ref="G4:G5"/>
    <mergeCell ref="H4:J4"/>
    <mergeCell ref="K4:K5"/>
    <mergeCell ref="A55:K55"/>
    <mergeCell ref="A56:K56"/>
    <mergeCell ref="A57:K57"/>
  </mergeCells>
  <printOptions horizontalCentered="1"/>
  <pageMargins left="0.65" right="0.34" top="0.61" bottom="0.57999999999999996" header="0.5" footer="0.5"/>
  <pageSetup paperSize="9" scale="6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topLeftCell="A47" workbookViewId="0">
      <selection activeCell="G57" sqref="G57"/>
    </sheetView>
  </sheetViews>
  <sheetFormatPr defaultColWidth="8.6640625" defaultRowHeight="13.2"/>
  <cols>
    <col min="1" max="2" width="9.88671875" style="163" customWidth="1"/>
    <col min="3" max="3" width="11.88671875" style="163" customWidth="1"/>
    <col min="4" max="4" width="12" style="163" customWidth="1"/>
    <col min="5" max="5" width="10.6640625" style="163" customWidth="1"/>
    <col min="6" max="7" width="10" style="163" customWidth="1"/>
    <col min="8" max="8" width="9" style="163" customWidth="1"/>
    <col min="9" max="9" width="9.88671875" style="163" customWidth="1"/>
    <col min="10" max="11" width="8.6640625" style="163" customWidth="1"/>
    <col min="12" max="12" width="19.5546875" style="162" bestFit="1" customWidth="1"/>
    <col min="13" max="13" width="18.33203125" style="162" customWidth="1"/>
    <col min="14" max="16384" width="8.6640625" style="162"/>
  </cols>
  <sheetData>
    <row r="1" spans="1:11" ht="15.6">
      <c r="A1" s="3758" t="s">
        <v>322</v>
      </c>
      <c r="B1" s="3758"/>
      <c r="C1" s="3758"/>
      <c r="D1" s="3758"/>
      <c r="E1" s="3758"/>
      <c r="F1" s="3758"/>
      <c r="G1" s="3758"/>
      <c r="H1" s="3758"/>
      <c r="I1" s="3758"/>
      <c r="J1" s="3758"/>
      <c r="K1" s="3758"/>
    </row>
    <row r="2" spans="1:11" s="188" customFormat="1" ht="20.399999999999999">
      <c r="A2" s="3758" t="s">
        <v>162</v>
      </c>
      <c r="B2" s="3758"/>
      <c r="C2" s="3758"/>
      <c r="D2" s="3758"/>
      <c r="E2" s="3758"/>
      <c r="F2" s="3758"/>
      <c r="G2" s="3758"/>
      <c r="H2" s="3758"/>
      <c r="I2" s="3758"/>
      <c r="J2" s="3758"/>
      <c r="K2" s="3758"/>
    </row>
    <row r="3" spans="1:11" s="188" customFormat="1" ht="21" thickBot="1">
      <c r="A3" s="3759" t="s">
        <v>344</v>
      </c>
      <c r="B3" s="3760"/>
      <c r="C3" s="3760"/>
      <c r="D3" s="3760"/>
      <c r="E3" s="3760"/>
      <c r="F3" s="3760"/>
      <c r="G3" s="3760"/>
      <c r="H3" s="3760"/>
      <c r="I3" s="3760"/>
      <c r="J3" s="3760"/>
      <c r="K3" s="3760"/>
    </row>
    <row r="4" spans="1:11" s="174" customFormat="1" ht="21.6" thickTop="1">
      <c r="A4" s="3761" t="s">
        <v>320</v>
      </c>
      <c r="B4" s="3763" t="s">
        <v>319</v>
      </c>
      <c r="C4" s="3765" t="s">
        <v>343</v>
      </c>
      <c r="D4" s="3766"/>
      <c r="E4" s="3767"/>
      <c r="F4" s="3765" t="s">
        <v>342</v>
      </c>
      <c r="G4" s="3766"/>
      <c r="H4" s="3767"/>
      <c r="I4" s="3765" t="s">
        <v>341</v>
      </c>
      <c r="J4" s="3766"/>
      <c r="K4" s="3768"/>
    </row>
    <row r="5" spans="1:11" s="174" customFormat="1" ht="31.5" customHeight="1">
      <c r="A5" s="3762"/>
      <c r="B5" s="3764"/>
      <c r="C5" s="430" t="s">
        <v>340</v>
      </c>
      <c r="D5" s="430" t="s">
        <v>339</v>
      </c>
      <c r="E5" s="430" t="s">
        <v>338</v>
      </c>
      <c r="F5" s="430" t="s">
        <v>340</v>
      </c>
      <c r="G5" s="430" t="s">
        <v>339</v>
      </c>
      <c r="H5" s="430" t="s">
        <v>338</v>
      </c>
      <c r="I5" s="430" t="s">
        <v>340</v>
      </c>
      <c r="J5" s="430" t="s">
        <v>339</v>
      </c>
      <c r="K5" s="429" t="s">
        <v>338</v>
      </c>
    </row>
    <row r="6" spans="1:11" s="175" customFormat="1" ht="24.9" customHeight="1">
      <c r="A6" s="187" t="s">
        <v>307</v>
      </c>
      <c r="B6" s="186" t="s">
        <v>306</v>
      </c>
      <c r="C6" s="185">
        <v>599.29999999999995</v>
      </c>
      <c r="D6" s="185">
        <v>346.1</v>
      </c>
      <c r="E6" s="177">
        <f t="shared" ref="E6:E37" si="0">C6+D6</f>
        <v>945.4</v>
      </c>
      <c r="F6" s="185">
        <f>C6/'A10.Gov.Fin(as percent of GDP)'!$O6*100</f>
        <v>3.6100234925606891</v>
      </c>
      <c r="G6" s="185">
        <f>D6/'A10.Gov.Fin(as percent of GDP)'!$O6*100</f>
        <v>2.0848141678212158</v>
      </c>
      <c r="H6" s="185">
        <f>E6/'A10.Gov.Fin(as percent of GDP)'!$O6*100</f>
        <v>5.6948376603819044</v>
      </c>
      <c r="I6" s="185" t="s">
        <v>73</v>
      </c>
      <c r="J6" s="185" t="s">
        <v>73</v>
      </c>
      <c r="K6" s="184" t="s">
        <v>73</v>
      </c>
    </row>
    <row r="7" spans="1:11" s="175" customFormat="1" ht="24.9" customHeight="1">
      <c r="A7" s="183" t="s">
        <v>305</v>
      </c>
      <c r="B7" s="182" t="s">
        <v>304</v>
      </c>
      <c r="C7" s="177">
        <v>737.1</v>
      </c>
      <c r="D7" s="177">
        <v>477.2</v>
      </c>
      <c r="E7" s="177">
        <f t="shared" si="0"/>
        <v>1214.3</v>
      </c>
      <c r="F7" s="177">
        <f>C7/'A10.Gov.Fin(as percent of GDP)'!$O7*100</f>
        <v>4.2376681614349776</v>
      </c>
      <c r="G7" s="177">
        <f>D7/'A10.Gov.Fin(as percent of GDP)'!$O7*100</f>
        <v>2.743474761411981</v>
      </c>
      <c r="H7" s="177">
        <f>E7/'A10.Gov.Fin(as percent of GDP)'!$O7*100</f>
        <v>6.9811429228469581</v>
      </c>
      <c r="I7" s="177">
        <f t="shared" ref="I7:I54" si="1">C7/C6*100-100</f>
        <v>22.993492407809129</v>
      </c>
      <c r="J7" s="177">
        <f t="shared" ref="J7:J54" si="2">D7/D6*100-100</f>
        <v>37.879225657324469</v>
      </c>
      <c r="K7" s="176">
        <f t="shared" ref="K7:K54" si="3">E7/E6*100-100</f>
        <v>28.442987095409364</v>
      </c>
    </row>
    <row r="8" spans="1:11" s="175" customFormat="1" ht="24.9" customHeight="1">
      <c r="A8" s="183" t="s">
        <v>303</v>
      </c>
      <c r="B8" s="182" t="s">
        <v>302</v>
      </c>
      <c r="C8" s="177">
        <v>1013.8</v>
      </c>
      <c r="D8" s="177">
        <v>629.4</v>
      </c>
      <c r="E8" s="177">
        <f t="shared" si="0"/>
        <v>1643.1999999999998</v>
      </c>
      <c r="F8" s="177">
        <f>C8/'A10.Gov.Fin(as percent of GDP)'!$O8*100</f>
        <v>5.8668981481481479</v>
      </c>
      <c r="G8" s="177">
        <f>D8/'A10.Gov.Fin(as percent of GDP)'!$O8*100</f>
        <v>3.6423611111111107</v>
      </c>
      <c r="H8" s="177">
        <f>E8/'A10.Gov.Fin(as percent of GDP)'!$O8*100</f>
        <v>9.5092592592592577</v>
      </c>
      <c r="I8" s="177">
        <f t="shared" si="1"/>
        <v>37.539004205670864</v>
      </c>
      <c r="J8" s="177">
        <f t="shared" si="2"/>
        <v>31.894383906119032</v>
      </c>
      <c r="K8" s="176">
        <f t="shared" si="3"/>
        <v>35.320760932224317</v>
      </c>
    </row>
    <row r="9" spans="1:11" s="175" customFormat="1" ht="24.9" customHeight="1">
      <c r="A9" s="183" t="s">
        <v>301</v>
      </c>
      <c r="B9" s="182" t="s">
        <v>300</v>
      </c>
      <c r="C9" s="177">
        <v>1224.5999999999999</v>
      </c>
      <c r="D9" s="177">
        <v>972.3</v>
      </c>
      <c r="E9" s="177">
        <f t="shared" si="0"/>
        <v>2196.8999999999996</v>
      </c>
      <c r="F9" s="177">
        <f>C9/'A10.Gov.Fin(as percent of GDP)'!$O9*100</f>
        <v>6.207735590814619</v>
      </c>
      <c r="G9" s="177">
        <f>D9/'A10.Gov.Fin(as percent of GDP)'!$O9*100</f>
        <v>4.9287778172048453</v>
      </c>
      <c r="H9" s="177">
        <f>E9/'A10.Gov.Fin(as percent of GDP)'!$O9*100</f>
        <v>11.136513408019463</v>
      </c>
      <c r="I9" s="177">
        <f t="shared" si="1"/>
        <v>20.793055829552173</v>
      </c>
      <c r="J9" s="177">
        <f t="shared" si="2"/>
        <v>54.480457578646337</v>
      </c>
      <c r="K9" s="176">
        <f t="shared" si="3"/>
        <v>33.696445959104182</v>
      </c>
    </row>
    <row r="10" spans="1:11" s="175" customFormat="1" ht="24.9" customHeight="1">
      <c r="A10" s="183" t="s">
        <v>299</v>
      </c>
      <c r="B10" s="182" t="s">
        <v>298</v>
      </c>
      <c r="C10" s="177">
        <v>1395.2</v>
      </c>
      <c r="D10" s="177">
        <v>1320.9</v>
      </c>
      <c r="E10" s="177">
        <f t="shared" si="0"/>
        <v>2716.1000000000004</v>
      </c>
      <c r="F10" s="177">
        <f>C10/'A10.Gov.Fin(as percent of GDP)'!$O10*100</f>
        <v>5.3398652786282916</v>
      </c>
      <c r="G10" s="177">
        <f>D10/'A10.Gov.Fin(as percent of GDP)'!$O10*100</f>
        <v>5.0554960195958367</v>
      </c>
      <c r="H10" s="177">
        <f>E10/'A10.Gov.Fin(as percent of GDP)'!$O10*100</f>
        <v>10.395361298224129</v>
      </c>
      <c r="I10" s="177">
        <f t="shared" si="1"/>
        <v>13.931079536175091</v>
      </c>
      <c r="J10" s="177">
        <f t="shared" si="2"/>
        <v>35.853131749460061</v>
      </c>
      <c r="K10" s="176">
        <f t="shared" si="3"/>
        <v>23.633301470253571</v>
      </c>
    </row>
    <row r="11" spans="1:11" s="175" customFormat="1" ht="24.9" customHeight="1">
      <c r="A11" s="183" t="s">
        <v>297</v>
      </c>
      <c r="B11" s="182" t="s">
        <v>296</v>
      </c>
      <c r="C11" s="177">
        <v>1502.8</v>
      </c>
      <c r="D11" s="177">
        <v>1807.3</v>
      </c>
      <c r="E11" s="177">
        <f t="shared" si="0"/>
        <v>3310.1</v>
      </c>
      <c r="F11" s="177">
        <f>C11/'A10.Gov.Fin(as percent of GDP)'!$O11*100</f>
        <v>6.4356986852811442</v>
      </c>
      <c r="G11" s="177">
        <f>D11/'A10.Gov.Fin(as percent of GDP)'!$O11*100</f>
        <v>7.7397113613977986</v>
      </c>
      <c r="H11" s="177">
        <f>E11/'A10.Gov.Fin(as percent of GDP)'!$O11*100</f>
        <v>14.175410046678943</v>
      </c>
      <c r="I11" s="177">
        <f t="shared" si="1"/>
        <v>7.7121559633027488</v>
      </c>
      <c r="J11" s="177">
        <f t="shared" si="2"/>
        <v>36.823377999848589</v>
      </c>
      <c r="K11" s="176">
        <f t="shared" si="3"/>
        <v>21.869592430322868</v>
      </c>
    </row>
    <row r="12" spans="1:11" s="175" customFormat="1" ht="24.9" customHeight="1">
      <c r="A12" s="183" t="s">
        <v>295</v>
      </c>
      <c r="B12" s="182" t="s">
        <v>294</v>
      </c>
      <c r="C12" s="177">
        <v>1443.8</v>
      </c>
      <c r="D12" s="177">
        <v>2451.3000000000002</v>
      </c>
      <c r="E12" s="177">
        <f t="shared" si="0"/>
        <v>3895.1000000000004</v>
      </c>
      <c r="F12" s="177">
        <f>C12/'A10.Gov.Fin(as percent of GDP)'!$O12*100</f>
        <v>5.287288973523272</v>
      </c>
      <c r="G12" s="177">
        <f>D12/'A10.Gov.Fin(as percent of GDP)'!$O12*100</f>
        <v>8.9768191306258469</v>
      </c>
      <c r="H12" s="177">
        <f>E12/'A10.Gov.Fin(as percent of GDP)'!$O12*100</f>
        <v>14.26410810414912</v>
      </c>
      <c r="I12" s="177">
        <f t="shared" si="1"/>
        <v>-3.9260047910566982</v>
      </c>
      <c r="J12" s="177">
        <f t="shared" si="2"/>
        <v>35.633265091573065</v>
      </c>
      <c r="K12" s="176">
        <f t="shared" si="3"/>
        <v>17.673182079091276</v>
      </c>
    </row>
    <row r="13" spans="1:11" s="175" customFormat="1" ht="24.9" customHeight="1">
      <c r="A13" s="183" t="s">
        <v>293</v>
      </c>
      <c r="B13" s="182" t="s">
        <v>292</v>
      </c>
      <c r="C13" s="177">
        <v>1900</v>
      </c>
      <c r="D13" s="177">
        <v>3177.8</v>
      </c>
      <c r="E13" s="177">
        <f t="shared" si="0"/>
        <v>5077.8</v>
      </c>
      <c r="F13" s="177">
        <f>C13/'A10.Gov.Fin(as percent of GDP)'!$O13*100</f>
        <v>6.1314057054343616</v>
      </c>
      <c r="G13" s="177">
        <f>D13/'A10.Gov.Fin(as percent of GDP)'!$O13*100</f>
        <v>10.254937395120692</v>
      </c>
      <c r="H13" s="177">
        <f>E13/'A10.Gov.Fin(as percent of GDP)'!$O13*100</f>
        <v>16.386343100555052</v>
      </c>
      <c r="I13" s="177">
        <f t="shared" si="1"/>
        <v>31.597174123839864</v>
      </c>
      <c r="J13" s="177">
        <f t="shared" si="2"/>
        <v>29.637335291477996</v>
      </c>
      <c r="K13" s="176">
        <f t="shared" si="3"/>
        <v>30.363790403327243</v>
      </c>
    </row>
    <row r="14" spans="1:11" s="175" customFormat="1" ht="24.9" customHeight="1">
      <c r="A14" s="183" t="s">
        <v>291</v>
      </c>
      <c r="B14" s="182" t="s">
        <v>290</v>
      </c>
      <c r="C14" s="177">
        <v>2878.1</v>
      </c>
      <c r="D14" s="177">
        <v>4717.6000000000004</v>
      </c>
      <c r="E14" s="177">
        <f t="shared" si="0"/>
        <v>7595.7000000000007</v>
      </c>
      <c r="F14" s="177">
        <f>C14/'A10.Gov.Fin(as percent of GDP)'!$O14*100</f>
        <v>8.5098016025546261</v>
      </c>
      <c r="G14" s="177">
        <f>D14/'A10.Gov.Fin(as percent of GDP)'!$O14*100</f>
        <v>13.948730078945035</v>
      </c>
      <c r="H14" s="177">
        <f>E14/'A10.Gov.Fin(as percent of GDP)'!$O14*100</f>
        <v>22.458531681499665</v>
      </c>
      <c r="I14" s="177">
        <f t="shared" si="1"/>
        <v>51.478947368421046</v>
      </c>
      <c r="J14" s="177">
        <f t="shared" si="2"/>
        <v>48.454905909748874</v>
      </c>
      <c r="K14" s="176">
        <f t="shared" si="3"/>
        <v>49.586435070306038</v>
      </c>
    </row>
    <row r="15" spans="1:11" s="175" customFormat="1" ht="24.9" customHeight="1">
      <c r="A15" s="183" t="s">
        <v>289</v>
      </c>
      <c r="B15" s="182" t="s">
        <v>288</v>
      </c>
      <c r="C15" s="177">
        <v>4337.1000000000004</v>
      </c>
      <c r="D15" s="177">
        <v>6321.1</v>
      </c>
      <c r="E15" s="177">
        <f t="shared" si="0"/>
        <v>10658.2</v>
      </c>
      <c r="F15" s="177">
        <f>C15/'A10.Gov.Fin(as percent of GDP)'!$O15*100</f>
        <v>11.038686688724868</v>
      </c>
      <c r="G15" s="177">
        <f>D15/'A10.Gov.Fin(as percent of GDP)'!$O15*100</f>
        <v>16.088317638075846</v>
      </c>
      <c r="H15" s="177">
        <f>E15/'A10.Gov.Fin(as percent of GDP)'!$O15*100</f>
        <v>27.127004326800712</v>
      </c>
      <c r="I15" s="177">
        <f t="shared" si="1"/>
        <v>50.693165630103209</v>
      </c>
      <c r="J15" s="177">
        <f t="shared" si="2"/>
        <v>33.989740546040366</v>
      </c>
      <c r="K15" s="176">
        <f t="shared" si="3"/>
        <v>40.318864620772274</v>
      </c>
    </row>
    <row r="16" spans="1:11" s="175" customFormat="1" ht="24.9" customHeight="1">
      <c r="A16" s="183" t="s">
        <v>287</v>
      </c>
      <c r="B16" s="182" t="s">
        <v>286</v>
      </c>
      <c r="C16" s="177">
        <v>6031.6</v>
      </c>
      <c r="D16" s="177">
        <v>9203.2000000000007</v>
      </c>
      <c r="E16" s="177">
        <f t="shared" si="0"/>
        <v>15234.800000000001</v>
      </c>
      <c r="F16" s="177">
        <f>C16/'A10.Gov.Fin(as percent of GDP)'!$O16*100</f>
        <v>12.946959452207699</v>
      </c>
      <c r="G16" s="177">
        <f>D16/'A10.Gov.Fin(as percent of GDP)'!$O16*100</f>
        <v>19.754867237641406</v>
      </c>
      <c r="H16" s="177">
        <f>E16/'A10.Gov.Fin(as percent of GDP)'!$O16*100</f>
        <v>32.701826689849099</v>
      </c>
      <c r="I16" s="177">
        <f t="shared" si="1"/>
        <v>39.069885407299807</v>
      </c>
      <c r="J16" s="177">
        <f t="shared" si="2"/>
        <v>45.594912277926312</v>
      </c>
      <c r="K16" s="176">
        <f t="shared" si="3"/>
        <v>42.939708393537387</v>
      </c>
    </row>
    <row r="17" spans="1:11" s="175" customFormat="1" ht="24.9" customHeight="1">
      <c r="A17" s="183" t="s">
        <v>285</v>
      </c>
      <c r="B17" s="182" t="s">
        <v>284</v>
      </c>
      <c r="C17" s="177">
        <v>7190.2</v>
      </c>
      <c r="D17" s="177">
        <v>10330.200000000001</v>
      </c>
      <c r="E17" s="177">
        <f t="shared" si="0"/>
        <v>17520.400000000001</v>
      </c>
      <c r="F17" s="177">
        <f>C17/'A10.Gov.Fin(as percent of GDP)'!$O17*100</f>
        <v>12.900922237772274</v>
      </c>
      <c r="G17" s="177">
        <f>D17/'A10.Gov.Fin(as percent of GDP)'!$O17*100</f>
        <v>18.534826138443321</v>
      </c>
      <c r="H17" s="177">
        <f>E17/'A10.Gov.Fin(as percent of GDP)'!$O17*100</f>
        <v>31.435748376215599</v>
      </c>
      <c r="I17" s="177">
        <f t="shared" si="1"/>
        <v>19.208833477021003</v>
      </c>
      <c r="J17" s="177">
        <f t="shared" si="2"/>
        <v>12.245740611961068</v>
      </c>
      <c r="K17" s="176">
        <f t="shared" si="3"/>
        <v>15.002494289390086</v>
      </c>
    </row>
    <row r="18" spans="1:11" s="175" customFormat="1" ht="24.9" customHeight="1">
      <c r="A18" s="183" t="s">
        <v>283</v>
      </c>
      <c r="B18" s="182" t="s">
        <v>282</v>
      </c>
      <c r="C18" s="177">
        <v>8997.4</v>
      </c>
      <c r="D18" s="177">
        <v>15171.9</v>
      </c>
      <c r="E18" s="177">
        <f t="shared" si="0"/>
        <v>24169.3</v>
      </c>
      <c r="F18" s="177">
        <f>C18/'A10.Gov.Fin(as percent of GDP)'!$O18*100</f>
        <v>14.088375297507202</v>
      </c>
      <c r="G18" s="177">
        <f>D18/'A10.Gov.Fin(as percent of GDP)'!$O18*100</f>
        <v>23.756576475009396</v>
      </c>
      <c r="H18" s="177">
        <f>E18/'A10.Gov.Fin(as percent of GDP)'!$O18*100</f>
        <v>37.844951772516595</v>
      </c>
      <c r="I18" s="177">
        <f t="shared" si="1"/>
        <v>25.134210453116751</v>
      </c>
      <c r="J18" s="177">
        <f t="shared" si="2"/>
        <v>46.869373293837469</v>
      </c>
      <c r="K18" s="176">
        <f t="shared" si="3"/>
        <v>37.949476039359809</v>
      </c>
    </row>
    <row r="19" spans="1:11" s="175" customFormat="1" ht="24.9" customHeight="1">
      <c r="A19" s="183" t="s">
        <v>281</v>
      </c>
      <c r="B19" s="182" t="s">
        <v>280</v>
      </c>
      <c r="C19" s="177">
        <v>11636</v>
      </c>
      <c r="D19" s="177">
        <v>20826</v>
      </c>
      <c r="E19" s="177">
        <f t="shared" si="0"/>
        <v>32462</v>
      </c>
      <c r="F19" s="177">
        <f>C19/'A10.Gov.Fin(as percent of GDP)'!$O19*100</f>
        <v>15.13015889527475</v>
      </c>
      <c r="G19" s="177">
        <f>D19/'A10.Gov.Fin(as percent of GDP)'!$O19*100</f>
        <v>27.079811718201441</v>
      </c>
      <c r="H19" s="177">
        <f>E19/'A10.Gov.Fin(as percent of GDP)'!$O19*100</f>
        <v>42.209970613476195</v>
      </c>
      <c r="I19" s="177">
        <f t="shared" si="1"/>
        <v>29.326249805499373</v>
      </c>
      <c r="J19" s="177">
        <f t="shared" si="2"/>
        <v>37.266921084373081</v>
      </c>
      <c r="K19" s="176">
        <f t="shared" si="3"/>
        <v>34.310881986652475</v>
      </c>
    </row>
    <row r="20" spans="1:11" s="175" customFormat="1" ht="24.9" customHeight="1">
      <c r="A20" s="183" t="s">
        <v>279</v>
      </c>
      <c r="B20" s="182" t="s">
        <v>278</v>
      </c>
      <c r="C20" s="177">
        <v>12887.9</v>
      </c>
      <c r="D20" s="177">
        <v>29216.9</v>
      </c>
      <c r="E20" s="177">
        <f t="shared" si="0"/>
        <v>42104.800000000003</v>
      </c>
      <c r="F20" s="177">
        <f>C20/'A10.Gov.Fin(as percent of GDP)'!$O20*100</f>
        <v>14.436988910048168</v>
      </c>
      <c r="G20" s="177">
        <f>D20/'A10.Gov.Fin(as percent of GDP)'!$O20*100</f>
        <v>32.728688249131849</v>
      </c>
      <c r="H20" s="177">
        <f>E20/'A10.Gov.Fin(as percent of GDP)'!$O20*100</f>
        <v>47.165677159180021</v>
      </c>
      <c r="I20" s="177">
        <f t="shared" si="1"/>
        <v>10.75885183911997</v>
      </c>
      <c r="J20" s="177">
        <f t="shared" si="2"/>
        <v>40.290502256794412</v>
      </c>
      <c r="K20" s="176">
        <f t="shared" si="3"/>
        <v>29.704885712525424</v>
      </c>
    </row>
    <row r="21" spans="1:11" s="175" customFormat="1" ht="24.9" customHeight="1">
      <c r="A21" s="183" t="s">
        <v>277</v>
      </c>
      <c r="B21" s="182" t="s">
        <v>276</v>
      </c>
      <c r="C21" s="177">
        <v>14673.1</v>
      </c>
      <c r="D21" s="177">
        <v>36800.9</v>
      </c>
      <c r="E21" s="177">
        <f t="shared" si="0"/>
        <v>51474</v>
      </c>
      <c r="F21" s="177">
        <f>C21/'A10.Gov.Fin(as percent of GDP)'!$O21*100</f>
        <v>14.18842345478456</v>
      </c>
      <c r="G21" s="177">
        <f>D21/'A10.Gov.Fin(as percent of GDP)'!$O21*100</f>
        <v>35.585305948789362</v>
      </c>
      <c r="H21" s="177">
        <f>E21/'A10.Gov.Fin(as percent of GDP)'!$O21*100</f>
        <v>49.77372940357391</v>
      </c>
      <c r="I21" s="177">
        <f t="shared" si="1"/>
        <v>13.85175241893559</v>
      </c>
      <c r="J21" s="177">
        <f t="shared" si="2"/>
        <v>25.957579346200305</v>
      </c>
      <c r="K21" s="176">
        <f t="shared" si="3"/>
        <v>22.252094773042487</v>
      </c>
    </row>
    <row r="22" spans="1:11" s="175" customFormat="1" ht="24.9" customHeight="1">
      <c r="A22" s="183" t="s">
        <v>275</v>
      </c>
      <c r="B22" s="182" t="s">
        <v>274</v>
      </c>
      <c r="C22" s="177">
        <v>20855.900000000001</v>
      </c>
      <c r="D22" s="177">
        <v>59505.3</v>
      </c>
      <c r="E22" s="177">
        <f t="shared" si="0"/>
        <v>80361.200000000012</v>
      </c>
      <c r="F22" s="177">
        <f>C22/'A10.Gov.Fin(as percent of GDP)'!$O22*100</f>
        <v>17.326493312287116</v>
      </c>
      <c r="G22" s="177">
        <f>D22/'A10.Gov.Fin(as percent of GDP)'!$O22*100</f>
        <v>49.435324416382819</v>
      </c>
      <c r="H22" s="177">
        <f>E22/'A10.Gov.Fin(as percent of GDP)'!$O22*100</f>
        <v>66.761817728669953</v>
      </c>
      <c r="I22" s="177">
        <f t="shared" si="1"/>
        <v>42.136971737397005</v>
      </c>
      <c r="J22" s="177">
        <f t="shared" si="2"/>
        <v>61.695230279694272</v>
      </c>
      <c r="K22" s="176">
        <f t="shared" si="3"/>
        <v>56.119982903990376</v>
      </c>
    </row>
    <row r="23" spans="1:11" s="175" customFormat="1" ht="24.9" customHeight="1">
      <c r="A23" s="183" t="s">
        <v>273</v>
      </c>
      <c r="B23" s="182" t="s">
        <v>272</v>
      </c>
      <c r="C23" s="177">
        <v>23234.9</v>
      </c>
      <c r="D23" s="177">
        <v>70923.899999999994</v>
      </c>
      <c r="E23" s="177">
        <f t="shared" si="0"/>
        <v>94158.799999999988</v>
      </c>
      <c r="F23" s="177">
        <f>C23/'A10.Gov.Fin(as percent of GDP)'!$O23*100</f>
        <v>15.543090703539439</v>
      </c>
      <c r="G23" s="177">
        <f>D23/'A10.Gov.Fin(as percent of GDP)'!$O23*100</f>
        <v>47.444861426077182</v>
      </c>
      <c r="H23" s="177">
        <f>E23/'A10.Gov.Fin(as percent of GDP)'!$O23*100</f>
        <v>62.987952129616609</v>
      </c>
      <c r="I23" s="177">
        <f t="shared" si="1"/>
        <v>11.406844106463893</v>
      </c>
      <c r="J23" s="177">
        <f t="shared" si="2"/>
        <v>19.189215078320743</v>
      </c>
      <c r="K23" s="176">
        <f t="shared" si="3"/>
        <v>17.169479798708792</v>
      </c>
    </row>
    <row r="24" spans="1:11" s="175" customFormat="1" ht="24.9" customHeight="1">
      <c r="A24" s="183" t="s">
        <v>271</v>
      </c>
      <c r="B24" s="182" t="s">
        <v>270</v>
      </c>
      <c r="C24" s="177">
        <v>25456</v>
      </c>
      <c r="D24" s="177">
        <v>87420.800000000003</v>
      </c>
      <c r="E24" s="177">
        <f t="shared" si="0"/>
        <v>112876.8</v>
      </c>
      <c r="F24" s="177">
        <f>C24/'A10.Gov.Fin(as percent of GDP)'!$O24*100</f>
        <v>14.845399302518167</v>
      </c>
      <c r="G24" s="177">
        <f>D24/'A10.Gov.Fin(as percent of GDP)'!$O24*100</f>
        <v>50.981956448207889</v>
      </c>
      <c r="H24" s="177">
        <f>E24/'A10.Gov.Fin(as percent of GDP)'!$O24*100</f>
        <v>65.827355750726056</v>
      </c>
      <c r="I24" s="177">
        <f t="shared" si="1"/>
        <v>9.5593267025035402</v>
      </c>
      <c r="J24" s="177">
        <f t="shared" si="2"/>
        <v>23.260001212567289</v>
      </c>
      <c r="K24" s="176">
        <f t="shared" si="3"/>
        <v>19.879182827308782</v>
      </c>
    </row>
    <row r="25" spans="1:11" s="175" customFormat="1" ht="24.9" customHeight="1">
      <c r="A25" s="183" t="s">
        <v>269</v>
      </c>
      <c r="B25" s="182" t="s">
        <v>268</v>
      </c>
      <c r="C25" s="177">
        <v>30631.21</v>
      </c>
      <c r="D25" s="177">
        <v>101966.8</v>
      </c>
      <c r="E25" s="177">
        <f t="shared" si="0"/>
        <v>132598.01</v>
      </c>
      <c r="F25" s="177">
        <f>C25/'A10.Gov.Fin(as percent of GDP)'!$O25*100</f>
        <v>15.371557469187843</v>
      </c>
      <c r="G25" s="177">
        <f>D25/'A10.Gov.Fin(as percent of GDP)'!$O25*100</f>
        <v>51.169657553494716</v>
      </c>
      <c r="H25" s="177">
        <f>E25/'A10.Gov.Fin(as percent of GDP)'!$O25*100</f>
        <v>66.541215022682564</v>
      </c>
      <c r="I25" s="177">
        <f t="shared" si="1"/>
        <v>20.33002042740415</v>
      </c>
      <c r="J25" s="177">
        <f t="shared" si="2"/>
        <v>16.639060726966576</v>
      </c>
      <c r="K25" s="176">
        <f t="shared" si="3"/>
        <v>17.471446745478275</v>
      </c>
    </row>
    <row r="26" spans="1:11" s="175" customFormat="1" ht="24.9" customHeight="1">
      <c r="A26" s="183" t="s">
        <v>267</v>
      </c>
      <c r="B26" s="182" t="s">
        <v>266</v>
      </c>
      <c r="C26" s="177">
        <v>32057.9</v>
      </c>
      <c r="D26" s="177">
        <v>113000.9</v>
      </c>
      <c r="E26" s="177">
        <f t="shared" si="0"/>
        <v>145058.79999999999</v>
      </c>
      <c r="F26" s="177">
        <f>C26/'A10.Gov.Fin(as percent of GDP)'!$O26*100</f>
        <v>14.626622561879776</v>
      </c>
      <c r="G26" s="177">
        <f>D26/'A10.Gov.Fin(as percent of GDP)'!$O26*100</f>
        <v>51.557385650735711</v>
      </c>
      <c r="H26" s="177">
        <f>E26/'A10.Gov.Fin(as percent of GDP)'!$O26*100</f>
        <v>66.184008212615481</v>
      </c>
      <c r="I26" s="177">
        <f t="shared" si="1"/>
        <v>4.6576351374953902</v>
      </c>
      <c r="J26" s="177">
        <f t="shared" si="2"/>
        <v>10.821267314459206</v>
      </c>
      <c r="K26" s="176">
        <f t="shared" si="3"/>
        <v>9.3974185585439614</v>
      </c>
    </row>
    <row r="27" spans="1:11" s="175" customFormat="1" ht="24.9" customHeight="1">
      <c r="A27" s="183" t="s">
        <v>265</v>
      </c>
      <c r="B27" s="182" t="s">
        <v>264</v>
      </c>
      <c r="C27" s="177">
        <v>34241.800000000003</v>
      </c>
      <c r="D27" s="177">
        <v>128044.4</v>
      </c>
      <c r="E27" s="177">
        <f t="shared" si="0"/>
        <v>162286.20000000001</v>
      </c>
      <c r="F27" s="177">
        <f>C27/'A10.Gov.Fin(as percent of GDP)'!$O27*100</f>
        <v>13.756533407254745</v>
      </c>
      <c r="G27" s="177">
        <f>D27/'A10.Gov.Fin(as percent of GDP)'!$O27*100</f>
        <v>51.441427326013503</v>
      </c>
      <c r="H27" s="177">
        <f>E27/'A10.Gov.Fin(as percent of GDP)'!$O27*100</f>
        <v>65.19796073326826</v>
      </c>
      <c r="I27" s="177">
        <f t="shared" si="1"/>
        <v>6.8123613836215071</v>
      </c>
      <c r="J27" s="177">
        <f t="shared" si="2"/>
        <v>13.312725827847387</v>
      </c>
      <c r="K27" s="176">
        <f t="shared" si="3"/>
        <v>11.876149533844213</v>
      </c>
    </row>
    <row r="28" spans="1:11" s="175" customFormat="1" ht="24.9" customHeight="1">
      <c r="A28" s="183" t="s">
        <v>263</v>
      </c>
      <c r="B28" s="182" t="s">
        <v>262</v>
      </c>
      <c r="C28" s="177">
        <v>35890.800000000003</v>
      </c>
      <c r="D28" s="177">
        <v>132086.79999999999</v>
      </c>
      <c r="E28" s="177">
        <f t="shared" si="0"/>
        <v>167977.59999999998</v>
      </c>
      <c r="F28" s="177">
        <f>C28/'A10.Gov.Fin(as percent of GDP)'!$O28*100</f>
        <v>12.79470113684571</v>
      </c>
      <c r="G28" s="177">
        <f>D28/'A10.Gov.Fin(as percent of GDP)'!$O28*100</f>
        <v>47.08758595858302</v>
      </c>
      <c r="H28" s="177">
        <f>E28/'A10.Gov.Fin(as percent of GDP)'!$O28*100</f>
        <v>59.882287095428723</v>
      </c>
      <c r="I28" s="177">
        <f t="shared" si="1"/>
        <v>4.8157515083903348</v>
      </c>
      <c r="J28" s="177">
        <f t="shared" si="2"/>
        <v>3.1570299052516191</v>
      </c>
      <c r="K28" s="176">
        <f t="shared" si="3"/>
        <v>3.5070141515421369</v>
      </c>
    </row>
    <row r="29" spans="1:11" s="175" customFormat="1" ht="24.9" customHeight="1">
      <c r="A29" s="183" t="s">
        <v>261</v>
      </c>
      <c r="B29" s="182" t="s">
        <v>260</v>
      </c>
      <c r="C29" s="177">
        <v>38406.6</v>
      </c>
      <c r="D29" s="177">
        <v>161208</v>
      </c>
      <c r="E29" s="177">
        <f t="shared" si="0"/>
        <v>199614.6</v>
      </c>
      <c r="F29" s="177">
        <f>C29/'A10.Gov.Fin(as percent of GDP)'!$O29*100</f>
        <v>12.766241752397415</v>
      </c>
      <c r="G29" s="177">
        <f>D29/'A10.Gov.Fin(as percent of GDP)'!$O29*100</f>
        <v>53.585068723096605</v>
      </c>
      <c r="H29" s="177">
        <f>E29/'A10.Gov.Fin(as percent of GDP)'!$O29*100</f>
        <v>66.351310475494031</v>
      </c>
      <c r="I29" s="177">
        <f t="shared" si="1"/>
        <v>7.0095957738473231</v>
      </c>
      <c r="J29" s="177">
        <f t="shared" si="2"/>
        <v>22.047017567236111</v>
      </c>
      <c r="K29" s="176">
        <f t="shared" si="3"/>
        <v>18.834058826891223</v>
      </c>
    </row>
    <row r="30" spans="1:11" s="175" customFormat="1" ht="24.9" customHeight="1">
      <c r="A30" s="183" t="s">
        <v>259</v>
      </c>
      <c r="B30" s="182" t="s">
        <v>258</v>
      </c>
      <c r="C30" s="177">
        <v>49669.7</v>
      </c>
      <c r="D30" s="177">
        <v>169465.9</v>
      </c>
      <c r="E30" s="177">
        <f t="shared" si="0"/>
        <v>219135.59999999998</v>
      </c>
      <c r="F30" s="177">
        <f>C30/'A10.Gov.Fin(as percent of GDP)'!$O30*100</f>
        <v>14.521775485621397</v>
      </c>
      <c r="G30" s="177">
        <f>D30/'A10.Gov.Fin(as percent of GDP)'!$O30*100</f>
        <v>49.546217357237246</v>
      </c>
      <c r="H30" s="177">
        <f>E30/'A10.Gov.Fin(as percent of GDP)'!$O30*100</f>
        <v>64.067992842858629</v>
      </c>
      <c r="I30" s="177">
        <f t="shared" si="1"/>
        <v>29.325949185817024</v>
      </c>
      <c r="J30" s="177">
        <f t="shared" si="2"/>
        <v>5.122512530395511</v>
      </c>
      <c r="K30" s="176">
        <f t="shared" si="3"/>
        <v>9.7793447974246135</v>
      </c>
    </row>
    <row r="31" spans="1:11" s="175" customFormat="1" ht="24.9" customHeight="1">
      <c r="A31" s="183" t="s">
        <v>257</v>
      </c>
      <c r="B31" s="182" t="s">
        <v>256</v>
      </c>
      <c r="C31" s="177">
        <v>54357</v>
      </c>
      <c r="D31" s="177">
        <v>190691.20000000001</v>
      </c>
      <c r="E31" s="177">
        <f t="shared" si="0"/>
        <v>245048.2</v>
      </c>
      <c r="F31" s="177">
        <f>C31/'A10.Gov.Fin(as percent of GDP)'!$O31*100</f>
        <v>14.323773083733874</v>
      </c>
      <c r="G31" s="177">
        <f>D31/'A10.Gov.Fin(as percent of GDP)'!$O31*100</f>
        <v>50.249599460325491</v>
      </c>
      <c r="H31" s="177">
        <f>E31/'A10.Gov.Fin(as percent of GDP)'!$O31*100</f>
        <v>64.573372544059367</v>
      </c>
      <c r="I31" s="177">
        <f t="shared" si="1"/>
        <v>9.4369404284704785</v>
      </c>
      <c r="J31" s="177">
        <f t="shared" si="2"/>
        <v>12.524820627630689</v>
      </c>
      <c r="K31" s="176">
        <f t="shared" si="3"/>
        <v>11.824915714288338</v>
      </c>
    </row>
    <row r="32" spans="1:11" s="175" customFormat="1" ht="24.9" customHeight="1">
      <c r="A32" s="183" t="s">
        <v>255</v>
      </c>
      <c r="B32" s="182" t="s">
        <v>254</v>
      </c>
      <c r="C32" s="177">
        <v>60043.8</v>
      </c>
      <c r="D32" s="177">
        <v>201550.6</v>
      </c>
      <c r="E32" s="177">
        <f t="shared" si="0"/>
        <v>261594.40000000002</v>
      </c>
      <c r="F32" s="177">
        <f>C32/'A10.Gov.Fin(as percent of GDP)'!$O32*100</f>
        <v>13.599383444873126</v>
      </c>
      <c r="G32" s="177">
        <f>D32/'A10.Gov.Fin(as percent of GDP)'!$O32*100</f>
        <v>45.649407481609181</v>
      </c>
      <c r="H32" s="177">
        <f>E32/'A10.Gov.Fin(as percent of GDP)'!$O32*100</f>
        <v>59.248790926482307</v>
      </c>
      <c r="I32" s="177">
        <f t="shared" si="1"/>
        <v>10.461946023511231</v>
      </c>
      <c r="J32" s="177">
        <f t="shared" si="2"/>
        <v>5.694756758570918</v>
      </c>
      <c r="K32" s="176">
        <f t="shared" si="3"/>
        <v>6.7522226239572518</v>
      </c>
    </row>
    <row r="33" spans="1:11" s="175" customFormat="1" ht="24.9" customHeight="1">
      <c r="A33" s="183" t="s">
        <v>253</v>
      </c>
      <c r="B33" s="182" t="s">
        <v>252</v>
      </c>
      <c r="C33" s="177">
        <v>73620.899999999994</v>
      </c>
      <c r="D33" s="177">
        <v>220125.6</v>
      </c>
      <c r="E33" s="177">
        <f t="shared" si="0"/>
        <v>293746.5</v>
      </c>
      <c r="F33" s="177">
        <f>C33/'A10.Gov.Fin(as percent of GDP)'!$O33*100</f>
        <v>16.023962045296468</v>
      </c>
      <c r="G33" s="177">
        <f>D33/'A10.Gov.Fin(as percent of GDP)'!$O33*100</f>
        <v>47.911452584770245</v>
      </c>
      <c r="H33" s="177">
        <f>E33/'A10.Gov.Fin(as percent of GDP)'!$O33*100</f>
        <v>63.93541463006671</v>
      </c>
      <c r="I33" s="177">
        <f t="shared" si="1"/>
        <v>22.611993244931199</v>
      </c>
      <c r="J33" s="177">
        <f t="shared" si="2"/>
        <v>9.2160479800109698</v>
      </c>
      <c r="K33" s="176">
        <f t="shared" si="3"/>
        <v>12.290821210239969</v>
      </c>
    </row>
    <row r="34" spans="1:11" s="175" customFormat="1" ht="24.9" customHeight="1">
      <c r="A34" s="183" t="s">
        <v>251</v>
      </c>
      <c r="B34" s="182" t="s">
        <v>250</v>
      </c>
      <c r="C34" s="177">
        <v>79518.2</v>
      </c>
      <c r="D34" s="177">
        <v>223433.2</v>
      </c>
      <c r="E34" s="177">
        <f t="shared" si="0"/>
        <v>302951.40000000002</v>
      </c>
      <c r="F34" s="177">
        <f>C34/'A10.Gov.Fin(as percent of GDP)'!$O34*100</f>
        <v>16.15465821774756</v>
      </c>
      <c r="G34" s="177">
        <f>D34/'A10.Gov.Fin(as percent of GDP)'!$O34*100</f>
        <v>45.391960337352131</v>
      </c>
      <c r="H34" s="177">
        <f>E34/'A10.Gov.Fin(as percent of GDP)'!$O34*100</f>
        <v>61.546618555099698</v>
      </c>
      <c r="I34" s="177">
        <f t="shared" si="1"/>
        <v>8.0103611881952048</v>
      </c>
      <c r="J34" s="177">
        <f t="shared" si="2"/>
        <v>1.5025966993389233</v>
      </c>
      <c r="K34" s="176">
        <f t="shared" si="3"/>
        <v>3.133620315476108</v>
      </c>
    </row>
    <row r="35" spans="1:11" s="175" customFormat="1" ht="24.9" customHeight="1">
      <c r="A35" s="183" t="s">
        <v>249</v>
      </c>
      <c r="B35" s="182" t="s">
        <v>248</v>
      </c>
      <c r="C35" s="177">
        <v>86133.7</v>
      </c>
      <c r="D35" s="177">
        <v>232779.3</v>
      </c>
      <c r="E35" s="177">
        <f t="shared" si="0"/>
        <v>318913</v>
      </c>
      <c r="F35" s="177">
        <f>C35/'A10.Gov.Fin(as percent of GDP)'!$O35*100</f>
        <v>16.047294208400338</v>
      </c>
      <c r="G35" s="177">
        <f>D35/'A10.Gov.Fin(as percent of GDP)'!$O35*100</f>
        <v>43.368367000668542</v>
      </c>
      <c r="H35" s="177">
        <f>E35/'A10.Gov.Fin(as percent of GDP)'!$O35*100</f>
        <v>59.41566120906888</v>
      </c>
      <c r="I35" s="177">
        <f t="shared" si="1"/>
        <v>8.3194790626548496</v>
      </c>
      <c r="J35" s="177">
        <f t="shared" si="2"/>
        <v>4.1829504299271321</v>
      </c>
      <c r="K35" s="176">
        <f t="shared" si="3"/>
        <v>5.268699864070598</v>
      </c>
    </row>
    <row r="36" spans="1:11" s="175" customFormat="1" ht="24.9" customHeight="1">
      <c r="A36" s="183" t="s">
        <v>247</v>
      </c>
      <c r="B36" s="182" t="s">
        <v>246</v>
      </c>
      <c r="C36" s="177">
        <v>87564.3</v>
      </c>
      <c r="D36" s="177">
        <v>219641.9</v>
      </c>
      <c r="E36" s="177">
        <f t="shared" si="0"/>
        <v>307206.2</v>
      </c>
      <c r="F36" s="177">
        <f>C36/'A10.Gov.Fin(as percent of GDP)'!$O36*100</f>
        <v>14.856220869113578</v>
      </c>
      <c r="G36" s="177">
        <f>D36/'A10.Gov.Fin(as percent of GDP)'!$O36*100</f>
        <v>37.264599597230344</v>
      </c>
      <c r="H36" s="177">
        <f>E36/'A10.Gov.Fin(as percent of GDP)'!$O36*100</f>
        <v>52.120820466343929</v>
      </c>
      <c r="I36" s="177">
        <f t="shared" si="1"/>
        <v>1.6609062422722047</v>
      </c>
      <c r="J36" s="177">
        <f t="shared" si="2"/>
        <v>-5.6437148835828594</v>
      </c>
      <c r="K36" s="176">
        <f t="shared" si="3"/>
        <v>-3.6708443995697877</v>
      </c>
    </row>
    <row r="37" spans="1:11" s="175" customFormat="1" ht="24.9" customHeight="1">
      <c r="A37" s="183" t="s">
        <v>245</v>
      </c>
      <c r="B37" s="182" t="s">
        <v>244</v>
      </c>
      <c r="C37" s="177">
        <v>89954.934000000008</v>
      </c>
      <c r="D37" s="177">
        <v>233968.6</v>
      </c>
      <c r="E37" s="177">
        <f t="shared" si="0"/>
        <v>323923.53399999999</v>
      </c>
      <c r="F37" s="177">
        <f>C37/'A10.Gov.Fin(as percent of GDP)'!$O37*100</f>
        <v>13.752807948126428</v>
      </c>
      <c r="G37" s="177">
        <f>D37/'A10.Gov.Fin(as percent of GDP)'!$O37*100</f>
        <v>35.770413901832363</v>
      </c>
      <c r="H37" s="177">
        <f>E37/'A10.Gov.Fin(as percent of GDP)'!$O37*100</f>
        <v>49.523221849958794</v>
      </c>
      <c r="I37" s="177">
        <f t="shared" si="1"/>
        <v>2.7301468749250546</v>
      </c>
      <c r="J37" s="177">
        <f t="shared" si="2"/>
        <v>6.5227536276093048</v>
      </c>
      <c r="K37" s="176">
        <f t="shared" si="3"/>
        <v>5.4417306681961293</v>
      </c>
    </row>
    <row r="38" spans="1:11" s="175" customFormat="1" ht="24.9" customHeight="1">
      <c r="A38" s="183" t="s">
        <v>243</v>
      </c>
      <c r="B38" s="182" t="s">
        <v>242</v>
      </c>
      <c r="C38" s="177">
        <v>99303.8</v>
      </c>
      <c r="D38" s="177">
        <v>216628.9</v>
      </c>
      <c r="E38" s="177">
        <f t="shared" ref="E38:E54" si="4">C38+D38</f>
        <v>315932.7</v>
      </c>
      <c r="F38" s="177">
        <f>C38/'A10.Gov.Fin(as percent of GDP)'!$O38*100</f>
        <v>13.643874789097666</v>
      </c>
      <c r="G38" s="177">
        <f>D38/'A10.Gov.Fin(as percent of GDP)'!$O38*100</f>
        <v>29.763791388647356</v>
      </c>
      <c r="H38" s="177">
        <f>E38/'A10.Gov.Fin(as percent of GDP)'!$O38*100</f>
        <v>43.407666177745021</v>
      </c>
      <c r="I38" s="177">
        <f t="shared" si="1"/>
        <v>10.392832926763077</v>
      </c>
      <c r="J38" s="177">
        <f t="shared" si="2"/>
        <v>-7.411122689112986</v>
      </c>
      <c r="K38" s="176">
        <f t="shared" si="3"/>
        <v>-2.4668889911530698</v>
      </c>
    </row>
    <row r="39" spans="1:11" s="175" customFormat="1" ht="24.9" customHeight="1">
      <c r="A39" s="183" t="s">
        <v>241</v>
      </c>
      <c r="B39" s="182" t="s">
        <v>240</v>
      </c>
      <c r="C39" s="177">
        <v>111239.13499999999</v>
      </c>
      <c r="D39" s="177">
        <v>249965.4</v>
      </c>
      <c r="E39" s="177">
        <f t="shared" si="4"/>
        <v>361204.53499999997</v>
      </c>
      <c r="F39" s="177">
        <f>C39/'A10.Gov.Fin(as percent of GDP)'!$O39*100</f>
        <v>13.637959485870132</v>
      </c>
      <c r="G39" s="177">
        <f>D39/'A10.Gov.Fin(as percent of GDP)'!$O39*100</f>
        <v>30.645851372984172</v>
      </c>
      <c r="H39" s="177">
        <f>E39/'A10.Gov.Fin(as percent of GDP)'!$O39*100</f>
        <v>44.283810858854302</v>
      </c>
      <c r="I39" s="177">
        <f t="shared" si="1"/>
        <v>12.019011357067882</v>
      </c>
      <c r="J39" s="177">
        <f t="shared" si="2"/>
        <v>15.388759302198366</v>
      </c>
      <c r="K39" s="176">
        <f t="shared" si="3"/>
        <v>14.329581901461921</v>
      </c>
    </row>
    <row r="40" spans="1:11" s="175" customFormat="1" ht="24.9" customHeight="1">
      <c r="A40" s="183" t="s">
        <v>239</v>
      </c>
      <c r="B40" s="182" t="s">
        <v>238</v>
      </c>
      <c r="C40" s="177">
        <v>120873.7</v>
      </c>
      <c r="D40" s="177">
        <v>277040.40000000002</v>
      </c>
      <c r="E40" s="177">
        <f t="shared" si="4"/>
        <v>397914.10000000003</v>
      </c>
      <c r="F40" s="177">
        <f>C40/'A10.Gov.Fin(as percent of GDP)'!$O40*100</f>
        <v>12.230818829119858</v>
      </c>
      <c r="G40" s="177">
        <f>D40/'A10.Gov.Fin(as percent of GDP)'!$O40*100</f>
        <v>28.03282219992354</v>
      </c>
      <c r="H40" s="177">
        <f>E40/'A10.Gov.Fin(as percent of GDP)'!$O40*100</f>
        <v>40.263641029043399</v>
      </c>
      <c r="I40" s="177">
        <f t="shared" si="1"/>
        <v>8.6611290172294133</v>
      </c>
      <c r="J40" s="177">
        <f t="shared" si="2"/>
        <v>10.831499079472607</v>
      </c>
      <c r="K40" s="176">
        <f t="shared" si="3"/>
        <v>10.16309637419144</v>
      </c>
    </row>
    <row r="41" spans="1:11" s="175" customFormat="1" ht="24.9" customHeight="1">
      <c r="A41" s="183" t="s">
        <v>237</v>
      </c>
      <c r="B41" s="182" t="s">
        <v>236</v>
      </c>
      <c r="C41" s="177">
        <v>142859.70000000001</v>
      </c>
      <c r="D41" s="177">
        <v>256243.3</v>
      </c>
      <c r="E41" s="177">
        <f t="shared" si="4"/>
        <v>399103</v>
      </c>
      <c r="F41" s="177">
        <f>C41/'A10.Gov.Fin(as percent of GDP)'!$O41*100</f>
        <v>11.977101365269135</v>
      </c>
      <c r="G41" s="177">
        <f>D41/'A10.Gov.Fin(as percent of GDP)'!$O41*100</f>
        <v>21.482979302567962</v>
      </c>
      <c r="H41" s="177">
        <f>E41/'A10.Gov.Fin(as percent of GDP)'!$O41*100</f>
        <v>33.460080667837097</v>
      </c>
      <c r="I41" s="177">
        <f t="shared" si="1"/>
        <v>18.189233886279666</v>
      </c>
      <c r="J41" s="177">
        <f t="shared" si="2"/>
        <v>-7.5068834725910136</v>
      </c>
      <c r="K41" s="176">
        <f t="shared" si="3"/>
        <v>0.29878307906152202</v>
      </c>
    </row>
    <row r="42" spans="1:11" s="175" customFormat="1" ht="20.399999999999999">
      <c r="A42" s="183" t="s">
        <v>329</v>
      </c>
      <c r="B42" s="182" t="s">
        <v>234</v>
      </c>
      <c r="C42" s="177">
        <v>179328.39</v>
      </c>
      <c r="D42" s="177">
        <v>259551.8</v>
      </c>
      <c r="E42" s="177">
        <f t="shared" si="4"/>
        <v>438880.19</v>
      </c>
      <c r="F42" s="177">
        <f>C42/'A10.Gov.Fin(as percent of GDP)'!$O42*100</f>
        <v>11.475687747000103</v>
      </c>
      <c r="G42" s="177">
        <f>D42/'A10.Gov.Fin(as percent of GDP)'!$O42*100</f>
        <v>16.609391357229168</v>
      </c>
      <c r="H42" s="177">
        <f>E42/'A10.Gov.Fin(as percent of GDP)'!$O42*100</f>
        <v>28.085079104229273</v>
      </c>
      <c r="I42" s="177">
        <f t="shared" si="1"/>
        <v>25.527626055493613</v>
      </c>
      <c r="J42" s="177">
        <f t="shared" si="2"/>
        <v>1.2911557102175806</v>
      </c>
      <c r="K42" s="176">
        <f t="shared" si="3"/>
        <v>9.9666477074840287</v>
      </c>
    </row>
    <row r="43" spans="1:11" s="175" customFormat="1" ht="24.9" customHeight="1">
      <c r="A43" s="183" t="s">
        <v>233</v>
      </c>
      <c r="B43" s="182" t="s">
        <v>232</v>
      </c>
      <c r="C43" s="177">
        <v>209120.204</v>
      </c>
      <c r="D43" s="177">
        <v>309287.09999999998</v>
      </c>
      <c r="E43" s="177">
        <f t="shared" si="4"/>
        <v>518407.304</v>
      </c>
      <c r="F43" s="177">
        <f>C43/'A10.Gov.Fin(as percent of GDP)'!$O43*100</f>
        <v>11.89278209349642</v>
      </c>
      <c r="G43" s="177">
        <f>D43/'A10.Gov.Fin(as percent of GDP)'!$O43*100</f>
        <v>17.589329076158684</v>
      </c>
      <c r="H43" s="177">
        <f>E43/'A10.Gov.Fin(as percent of GDP)'!$O43*100</f>
        <v>29.482111169655106</v>
      </c>
      <c r="I43" s="177">
        <f t="shared" si="1"/>
        <v>16.612993625827997</v>
      </c>
      <c r="J43" s="177">
        <f t="shared" si="2"/>
        <v>19.161993867890729</v>
      </c>
      <c r="K43" s="176">
        <f t="shared" si="3"/>
        <v>18.120461076176625</v>
      </c>
    </row>
    <row r="44" spans="1:11" s="175" customFormat="1" ht="24.9" customHeight="1">
      <c r="A44" s="183" t="s">
        <v>231</v>
      </c>
      <c r="B44" s="182" t="s">
        <v>230</v>
      </c>
      <c r="C44" s="177">
        <v>207001.70900000003</v>
      </c>
      <c r="D44" s="177">
        <v>333441.5</v>
      </c>
      <c r="E44" s="177">
        <f t="shared" si="4"/>
        <v>540443.20900000003</v>
      </c>
      <c r="F44" s="177">
        <f>C44/'A10.Gov.Fin(as percent of GDP)'!$O44*100</f>
        <v>10.619312534714764</v>
      </c>
      <c r="G44" s="177">
        <f>D44/'A10.Gov.Fin(as percent of GDP)'!$O44*100</f>
        <v>17.10575008124253</v>
      </c>
      <c r="H44" s="177">
        <f>E44/'A10.Gov.Fin(as percent of GDP)'!$O44*100</f>
        <v>27.725062615957292</v>
      </c>
      <c r="I44" s="177">
        <f t="shared" si="1"/>
        <v>-1.0130513262123486</v>
      </c>
      <c r="J44" s="177">
        <f t="shared" si="2"/>
        <v>7.809701730204722</v>
      </c>
      <c r="K44" s="176">
        <f t="shared" si="3"/>
        <v>4.250693389150257</v>
      </c>
    </row>
    <row r="45" spans="1:11" s="175" customFormat="1" ht="24.9" customHeight="1">
      <c r="A45" s="183" t="s">
        <v>229</v>
      </c>
      <c r="B45" s="182" t="s">
        <v>228</v>
      </c>
      <c r="C45" s="177">
        <v>201817.5</v>
      </c>
      <c r="D45" s="177">
        <v>346819.1</v>
      </c>
      <c r="E45" s="177">
        <f t="shared" si="4"/>
        <v>548636.6</v>
      </c>
      <c r="F45" s="177">
        <f>C45/'A10.Gov.Fin(as percent of GDP)'!$O45*100</f>
        <v>9.0398752251125867</v>
      </c>
      <c r="G45" s="177">
        <f>D45/'A10.Gov.Fin(as percent of GDP)'!$O45*100</f>
        <v>15.534834143153317</v>
      </c>
      <c r="H45" s="177">
        <f>E45/'A10.Gov.Fin(as percent of GDP)'!$O45*100</f>
        <v>24.574709368265903</v>
      </c>
      <c r="I45" s="177">
        <f t="shared" si="1"/>
        <v>-2.5044281156152266</v>
      </c>
      <c r="J45" s="177">
        <f t="shared" si="2"/>
        <v>4.0119781131023018</v>
      </c>
      <c r="K45" s="176">
        <f t="shared" si="3"/>
        <v>1.51605032009941</v>
      </c>
    </row>
    <row r="46" spans="1:11" s="175" customFormat="1" ht="24.9" customHeight="1">
      <c r="A46" s="183" t="s">
        <v>227</v>
      </c>
      <c r="B46" s="182" t="s">
        <v>226</v>
      </c>
      <c r="C46" s="177">
        <v>196785.80000000002</v>
      </c>
      <c r="D46" s="177">
        <v>343261.8</v>
      </c>
      <c r="E46" s="177">
        <f t="shared" si="4"/>
        <v>540047.6</v>
      </c>
      <c r="F46" s="177">
        <f>C46/'A10.Gov.Fin(as percent of GDP)'!$O46*100</f>
        <v>8.1194370114456529</v>
      </c>
      <c r="G46" s="177">
        <f>D46/'A10.Gov.Fin(as percent of GDP)'!$O46*100</f>
        <v>14.163077638404067</v>
      </c>
      <c r="H46" s="177">
        <f>E46/'A10.Gov.Fin(as percent of GDP)'!$O46*100</f>
        <v>22.28251464984972</v>
      </c>
      <c r="I46" s="177">
        <f t="shared" si="1"/>
        <v>-2.4931931076343687</v>
      </c>
      <c r="J46" s="177">
        <f t="shared" si="2"/>
        <v>-1.0256932216247634</v>
      </c>
      <c r="K46" s="176">
        <f t="shared" si="3"/>
        <v>-1.565517138302468</v>
      </c>
    </row>
    <row r="47" spans="1:11" s="175" customFormat="1" ht="24.9" customHeight="1">
      <c r="A47" s="183" t="s">
        <v>67</v>
      </c>
      <c r="B47" s="182" t="s">
        <v>225</v>
      </c>
      <c r="C47" s="177">
        <v>234157.976</v>
      </c>
      <c r="D47" s="177">
        <v>388762.78499999997</v>
      </c>
      <c r="E47" s="177">
        <f t="shared" si="4"/>
        <v>622920.76099999994</v>
      </c>
      <c r="F47" s="177">
        <f>C47/'A10.Gov.Fin(as percent of GDP)'!$O47*100</f>
        <v>8.9778150890412807</v>
      </c>
      <c r="G47" s="177">
        <f>D47/'A10.Gov.Fin(as percent of GDP)'!$O47*100</f>
        <v>14.905494388244589</v>
      </c>
      <c r="H47" s="177">
        <f>E47/'A10.Gov.Fin(as percent of GDP)'!$O47*100</f>
        <v>23.88330947728587</v>
      </c>
      <c r="I47" s="177">
        <f t="shared" si="1"/>
        <v>18.991297136277097</v>
      </c>
      <c r="J47" s="177">
        <f t="shared" si="2"/>
        <v>13.255475849628468</v>
      </c>
      <c r="K47" s="176">
        <f t="shared" si="3"/>
        <v>15.345528986704139</v>
      </c>
    </row>
    <row r="48" spans="1:11" s="175" customFormat="1" ht="24.9" customHeight="1">
      <c r="A48" s="183" t="s">
        <v>68</v>
      </c>
      <c r="B48" s="182" t="s">
        <v>224</v>
      </c>
      <c r="C48" s="177">
        <v>283710.69999999995</v>
      </c>
      <c r="D48" s="177">
        <v>413978.80236999999</v>
      </c>
      <c r="E48" s="177">
        <f t="shared" si="4"/>
        <v>697689.50236999989</v>
      </c>
      <c r="F48" s="177">
        <f>C48/'A10.Gov.Fin(as percent of GDP)'!$O48*100</f>
        <v>9.2199330041210299</v>
      </c>
      <c r="G48" s="177">
        <f>D48/'A10.Gov.Fin(as percent of GDP)'!$O48*100</f>
        <v>13.453341107605954</v>
      </c>
      <c r="H48" s="177">
        <f>E48/'A10.Gov.Fin(as percent of GDP)'!$O48*100</f>
        <v>22.673274111726982</v>
      </c>
      <c r="I48" s="177">
        <f t="shared" si="1"/>
        <v>21.162091014999191</v>
      </c>
      <c r="J48" s="177">
        <f t="shared" si="2"/>
        <v>6.4862220209683983</v>
      </c>
      <c r="K48" s="176">
        <f t="shared" si="3"/>
        <v>12.002929754656222</v>
      </c>
    </row>
    <row r="49" spans="1:15" s="174" customFormat="1" ht="24.9" customHeight="1">
      <c r="A49" s="183" t="s">
        <v>69</v>
      </c>
      <c r="B49" s="182" t="s">
        <v>223</v>
      </c>
      <c r="C49" s="177">
        <v>390898.7</v>
      </c>
      <c r="D49" s="178">
        <v>526154.11</v>
      </c>
      <c r="E49" s="177">
        <f t="shared" si="4"/>
        <v>917052.81</v>
      </c>
      <c r="F49" s="177">
        <f>C49/'A10.Gov.Fin(as percent of GDP)'!$O49*100</f>
        <v>11.310892238781694</v>
      </c>
      <c r="G49" s="177">
        <f>D49/'A10.Gov.Fin(as percent of GDP)'!$O49*100</f>
        <v>15.224590000432567</v>
      </c>
      <c r="H49" s="177">
        <f>E49/'A10.Gov.Fin(as percent of GDP)'!$O49*100</f>
        <v>26.535482239214264</v>
      </c>
      <c r="I49" s="177">
        <f t="shared" si="1"/>
        <v>37.780739323543344</v>
      </c>
      <c r="J49" s="177">
        <f t="shared" si="2"/>
        <v>27.096872348971516</v>
      </c>
      <c r="K49" s="176">
        <f t="shared" si="3"/>
        <v>31.441394328686215</v>
      </c>
      <c r="N49" s="175"/>
      <c r="O49" s="175"/>
    </row>
    <row r="50" spans="1:15" s="174" customFormat="1" ht="24.9" customHeight="1">
      <c r="A50" s="180" t="s">
        <v>70</v>
      </c>
      <c r="B50" s="179" t="s">
        <v>222</v>
      </c>
      <c r="C50" s="178">
        <v>452967.7</v>
      </c>
      <c r="D50" s="178">
        <v>594926.19999999995</v>
      </c>
      <c r="E50" s="177">
        <f t="shared" si="4"/>
        <v>1047893.8999999999</v>
      </c>
      <c r="F50" s="177">
        <f>C50/'A10.Gov.Fin(as percent of GDP)'!$O50*100</f>
        <v>11.73816712838358</v>
      </c>
      <c r="G50" s="177">
        <f>D50/'A10.Gov.Fin(as percent of GDP)'!$O50*100</f>
        <v>15.41686783550826</v>
      </c>
      <c r="H50" s="177">
        <f>E50/'A10.Gov.Fin(as percent of GDP)'!$O50*100</f>
        <v>27.15503496389184</v>
      </c>
      <c r="I50" s="177">
        <f t="shared" si="1"/>
        <v>15.87853835277528</v>
      </c>
      <c r="J50" s="177">
        <f t="shared" si="2"/>
        <v>13.070712305183733</v>
      </c>
      <c r="K50" s="176">
        <f t="shared" si="3"/>
        <v>14.267563282424248</v>
      </c>
      <c r="N50" s="175"/>
      <c r="O50" s="175"/>
    </row>
    <row r="51" spans="1:15" s="174" customFormat="1" ht="24.9" customHeight="1">
      <c r="A51" s="180" t="s">
        <v>71</v>
      </c>
      <c r="B51" s="179" t="s">
        <v>78</v>
      </c>
      <c r="C51" s="178">
        <v>613212</v>
      </c>
      <c r="D51" s="178">
        <v>819667.1</v>
      </c>
      <c r="E51" s="177">
        <f t="shared" si="4"/>
        <v>1432879.1</v>
      </c>
      <c r="F51" s="177">
        <f>C51/'A10.Gov.Fin(as percent of GDP)'!$O51*100</f>
        <v>15.769059693090703</v>
      </c>
      <c r="G51" s="177">
        <f>D51/'A10.Gov.Fin(as percent of GDP)'!$O51*100</f>
        <v>21.07815800793616</v>
      </c>
      <c r="H51" s="177">
        <f>E51/'A10.Gov.Fin(as percent of GDP)'!$O51*100</f>
        <v>36.847217701026871</v>
      </c>
      <c r="I51" s="177">
        <f t="shared" si="1"/>
        <v>35.376540093256096</v>
      </c>
      <c r="J51" s="177">
        <f t="shared" si="2"/>
        <v>37.776265358627683</v>
      </c>
      <c r="K51" s="176">
        <f t="shared" si="3"/>
        <v>36.738948475604275</v>
      </c>
      <c r="L51" s="228"/>
      <c r="M51" s="181"/>
      <c r="N51" s="175"/>
      <c r="O51" s="175"/>
    </row>
    <row r="52" spans="1:15" s="174" customFormat="1" ht="24.9" customHeight="1">
      <c r="A52" s="180" t="s">
        <v>72</v>
      </c>
      <c r="B52" s="179" t="s">
        <v>79</v>
      </c>
      <c r="C52" s="178">
        <v>800320.06738585012</v>
      </c>
      <c r="D52" s="178">
        <v>934695.2</v>
      </c>
      <c r="E52" s="177">
        <f t="shared" si="4"/>
        <v>1735015.2673858502</v>
      </c>
      <c r="F52" s="177">
        <f>C52/'A10.Gov.Fin(as percent of GDP)'!$O52*100</f>
        <v>18.387382639443647</v>
      </c>
      <c r="G52" s="177">
        <f>D52/'A10.Gov.Fin(as percent of GDP)'!$O52*100</f>
        <v>21.474656195725892</v>
      </c>
      <c r="H52" s="177">
        <f>E52/'A10.Gov.Fin(as percent of GDP)'!$O52*100</f>
        <v>39.862038835169542</v>
      </c>
      <c r="I52" s="177">
        <f t="shared" si="1"/>
        <v>30.512786342382441</v>
      </c>
      <c r="J52" s="177">
        <f t="shared" si="2"/>
        <v>14.033514337711011</v>
      </c>
      <c r="K52" s="176">
        <f t="shared" si="3"/>
        <v>21.085949776631537</v>
      </c>
      <c r="L52" s="228"/>
      <c r="M52" s="181"/>
      <c r="N52" s="175"/>
      <c r="O52" s="175"/>
    </row>
    <row r="53" spans="1:15" s="174" customFormat="1" ht="24.9" customHeight="1">
      <c r="A53" s="180" t="s">
        <v>470</v>
      </c>
      <c r="B53" s="179" t="s">
        <v>420</v>
      </c>
      <c r="C53" s="178">
        <v>984285.24726090021</v>
      </c>
      <c r="D53" s="178">
        <v>1025847.1</v>
      </c>
      <c r="E53" s="178">
        <f t="shared" si="4"/>
        <v>2010132.3472609003</v>
      </c>
      <c r="F53" s="177">
        <f>C53/'A10.Gov.Fin(as percent of GDP)'!$O53*100</f>
        <v>19.950259020655206</v>
      </c>
      <c r="G53" s="177">
        <f>D53/'A10.Gov.Fin(as percent of GDP)'!$O53*100</f>
        <v>20.792666980980538</v>
      </c>
      <c r="H53" s="177">
        <f>E53/'A10.Gov.Fin(as percent of GDP)'!$O53*100</f>
        <v>40.742926001635745</v>
      </c>
      <c r="I53" s="177">
        <f t="shared" si="1"/>
        <v>22.986450967792223</v>
      </c>
      <c r="J53" s="177">
        <f t="shared" si="2"/>
        <v>9.7520453726519776</v>
      </c>
      <c r="K53" s="176">
        <f t="shared" si="3"/>
        <v>15.856752678007808</v>
      </c>
      <c r="N53" s="175"/>
      <c r="O53" s="175"/>
    </row>
    <row r="54" spans="1:15" s="174" customFormat="1" ht="24.9" customHeight="1" thickBot="1">
      <c r="A54" s="180" t="s">
        <v>469</v>
      </c>
      <c r="B54" s="428" t="s">
        <v>468</v>
      </c>
      <c r="C54" s="427">
        <v>1125188.2324260902</v>
      </c>
      <c r="D54" s="427">
        <v>1170248.7597612101</v>
      </c>
      <c r="E54" s="178">
        <f t="shared" si="4"/>
        <v>2295436.9921873002</v>
      </c>
      <c r="F54" s="177">
        <f>C54/'A10.Gov.Fin(as percent of GDP)'!$O54*100</f>
        <v>20.909090675105201</v>
      </c>
      <c r="G54" s="177">
        <f>D54/'A10.Gov.Fin(as percent of GDP)'!$O54*100</f>
        <v>21.746439151356679</v>
      </c>
      <c r="H54" s="177">
        <f>E54/'A10.Gov.Fin(as percent of GDP)'!$O54*100</f>
        <v>42.65552982646188</v>
      </c>
      <c r="I54" s="177">
        <f t="shared" si="1"/>
        <v>14.315259276444408</v>
      </c>
      <c r="J54" s="177">
        <f t="shared" si="2"/>
        <v>14.076333574585348</v>
      </c>
      <c r="K54" s="176">
        <f t="shared" si="3"/>
        <v>14.193326390432432</v>
      </c>
      <c r="N54" s="175"/>
      <c r="O54" s="175"/>
    </row>
    <row r="55" spans="1:15" s="170" customFormat="1" ht="21.6" thickTop="1">
      <c r="A55" s="172" t="s">
        <v>337</v>
      </c>
      <c r="B55" s="172"/>
      <c r="C55" s="172"/>
      <c r="D55" s="173"/>
      <c r="E55" s="172"/>
      <c r="F55" s="172"/>
      <c r="G55" s="172"/>
      <c r="H55" s="172"/>
      <c r="I55" s="171"/>
      <c r="J55" s="171"/>
      <c r="K55" s="171"/>
    </row>
    <row r="56" spans="1:15" s="170" customFormat="1" ht="21">
      <c r="A56" s="168" t="s">
        <v>2031</v>
      </c>
      <c r="B56" s="168"/>
      <c r="C56" s="168"/>
      <c r="D56" s="2994"/>
      <c r="E56" s="168"/>
      <c r="F56" s="168"/>
      <c r="G56" s="168"/>
      <c r="H56" s="168"/>
      <c r="I56" s="2993"/>
      <c r="J56" s="2993"/>
      <c r="K56" s="2993"/>
    </row>
    <row r="57" spans="1:15" s="164" customFormat="1" ht="15.6">
      <c r="A57" s="168" t="s">
        <v>336</v>
      </c>
      <c r="B57" s="168"/>
      <c r="C57" s="168"/>
      <c r="D57" s="168"/>
      <c r="E57" s="168"/>
      <c r="F57" s="168"/>
      <c r="G57" s="168"/>
      <c r="H57" s="168"/>
      <c r="I57" s="167"/>
    </row>
    <row r="58" spans="1:15" s="164" customFormat="1" ht="15.6">
      <c r="A58" s="168" t="s">
        <v>335</v>
      </c>
      <c r="B58" s="168"/>
      <c r="C58" s="168"/>
      <c r="D58" s="168"/>
      <c r="E58" s="168"/>
      <c r="F58" s="168"/>
      <c r="G58" s="168"/>
      <c r="H58" s="168"/>
      <c r="I58" s="167"/>
    </row>
    <row r="59" spans="1:15" s="164" customFormat="1" ht="15.6">
      <c r="A59" s="169" t="s">
        <v>328</v>
      </c>
      <c r="B59" s="168"/>
      <c r="C59" s="168"/>
      <c r="D59" s="168"/>
      <c r="E59" s="168"/>
      <c r="F59" s="168"/>
      <c r="G59" s="168"/>
      <c r="H59" s="168"/>
      <c r="I59" s="167"/>
    </row>
    <row r="60" spans="1:15" s="164" customFormat="1" ht="15.6">
      <c r="A60" s="166" t="s">
        <v>334</v>
      </c>
      <c r="B60" s="166"/>
      <c r="C60" s="166"/>
      <c r="D60" s="166"/>
      <c r="E60" s="166"/>
      <c r="F60" s="166"/>
      <c r="G60" s="166"/>
      <c r="H60" s="166"/>
      <c r="I60" s="165"/>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95"/>
  <sheetViews>
    <sheetView showGridLines="0" topLeftCell="A73" zoomScaleSheetLayoutView="85" workbookViewId="0">
      <selection activeCell="P94" sqref="P94"/>
    </sheetView>
  </sheetViews>
  <sheetFormatPr defaultColWidth="9.109375" defaultRowHeight="14.4"/>
  <cols>
    <col min="1" max="1" width="7" style="104" customWidth="1"/>
    <col min="2" max="2" width="11.6640625" style="104" bestFit="1" customWidth="1"/>
    <col min="3" max="3" width="17.6640625" style="104" customWidth="1"/>
    <col min="4" max="4" width="13.6640625" style="189" customWidth="1"/>
    <col min="5" max="5" width="14.5546875" style="189" customWidth="1"/>
    <col min="6" max="6" width="19.6640625" style="189" customWidth="1"/>
    <col min="7" max="16384" width="9.109375" style="104"/>
  </cols>
  <sheetData>
    <row r="1" spans="2:6" ht="15.6">
      <c r="B1" s="3324" t="s">
        <v>326</v>
      </c>
      <c r="C1" s="3324"/>
      <c r="D1" s="3324"/>
      <c r="E1" s="3324"/>
      <c r="F1" s="3324"/>
    </row>
    <row r="2" spans="2:6" ht="15.6">
      <c r="B2" s="3324" t="s">
        <v>163</v>
      </c>
      <c r="C2" s="3324"/>
      <c r="D2" s="3324"/>
      <c r="E2" s="3324"/>
      <c r="F2" s="3324"/>
    </row>
    <row r="3" spans="2:6" ht="15.6">
      <c r="B3" s="3324" t="s">
        <v>77</v>
      </c>
      <c r="C3" s="3324"/>
      <c r="D3" s="3324"/>
      <c r="E3" s="3324"/>
      <c r="F3" s="3324"/>
    </row>
    <row r="4" spans="2:6" ht="15" thickBot="1">
      <c r="B4" s="3773" t="s">
        <v>358</v>
      </c>
      <c r="C4" s="3773"/>
      <c r="D4" s="3773"/>
      <c r="E4" s="3773"/>
      <c r="F4" s="3773"/>
    </row>
    <row r="5" spans="2:6" ht="16.5" customHeight="1" thickTop="1">
      <c r="B5" s="3774" t="s">
        <v>320</v>
      </c>
      <c r="C5" s="3776" t="s">
        <v>140</v>
      </c>
      <c r="D5" s="3778" t="s">
        <v>318</v>
      </c>
      <c r="E5" s="3778" t="s">
        <v>412</v>
      </c>
      <c r="F5" s="3780" t="s">
        <v>357</v>
      </c>
    </row>
    <row r="6" spans="2:6">
      <c r="B6" s="3775"/>
      <c r="C6" s="3777"/>
      <c r="D6" s="3779"/>
      <c r="E6" s="3779"/>
      <c r="F6" s="3781"/>
    </row>
    <row r="7" spans="2:6" ht="15.6">
      <c r="B7" s="3769" t="s">
        <v>68</v>
      </c>
      <c r="C7" s="201" t="s">
        <v>356</v>
      </c>
      <c r="D7" s="196">
        <v>2305.4</v>
      </c>
      <c r="E7" s="196">
        <v>41065.9</v>
      </c>
      <c r="F7" s="195">
        <v>184972.80000000005</v>
      </c>
    </row>
    <row r="8" spans="2:6" ht="15.6">
      <c r="B8" s="3770"/>
      <c r="C8" s="200" t="s">
        <v>355</v>
      </c>
      <c r="D8" s="192">
        <v>31547.599999999995</v>
      </c>
      <c r="E8" s="192">
        <v>80474.600000000006</v>
      </c>
      <c r="F8" s="191">
        <v>200898.60000000003</v>
      </c>
    </row>
    <row r="9" spans="2:6" ht="15.6">
      <c r="B9" s="3770"/>
      <c r="C9" s="200" t="s">
        <v>354</v>
      </c>
      <c r="D9" s="192">
        <v>95161.7</v>
      </c>
      <c r="E9" s="192">
        <v>126115.3</v>
      </c>
      <c r="F9" s="191">
        <v>196623.90000000005</v>
      </c>
    </row>
    <row r="10" spans="2:6" ht="15.6">
      <c r="B10" s="3770"/>
      <c r="C10" s="200" t="s">
        <v>353</v>
      </c>
      <c r="D10" s="192">
        <v>140684.4</v>
      </c>
      <c r="E10" s="192">
        <v>168039.2</v>
      </c>
      <c r="F10" s="191">
        <v>195964.80000000005</v>
      </c>
    </row>
    <row r="11" spans="2:6" ht="15.6">
      <c r="B11" s="3770"/>
      <c r="C11" s="200" t="s">
        <v>352</v>
      </c>
      <c r="D11" s="192">
        <v>194609.4</v>
      </c>
      <c r="E11" s="192">
        <v>207599.5</v>
      </c>
      <c r="F11" s="191">
        <v>199137.00000000006</v>
      </c>
    </row>
    <row r="12" spans="2:6" ht="15.6">
      <c r="B12" s="3770"/>
      <c r="C12" s="200" t="s">
        <v>351</v>
      </c>
      <c r="D12" s="192">
        <v>248203.6</v>
      </c>
      <c r="E12" s="192">
        <v>277571.5</v>
      </c>
      <c r="F12" s="191">
        <v>217610.49999999997</v>
      </c>
    </row>
    <row r="13" spans="2:6" ht="15.6">
      <c r="B13" s="3770"/>
      <c r="C13" s="200" t="s">
        <v>350</v>
      </c>
      <c r="D13" s="192">
        <v>313304</v>
      </c>
      <c r="E13" s="192">
        <v>319152.3</v>
      </c>
      <c r="F13" s="191">
        <v>201611.4</v>
      </c>
    </row>
    <row r="14" spans="2:6" ht="15.6">
      <c r="B14" s="3770"/>
      <c r="C14" s="200" t="s">
        <v>349</v>
      </c>
      <c r="D14" s="192">
        <v>374956.10000000003</v>
      </c>
      <c r="E14" s="192">
        <v>354160.19999999995</v>
      </c>
      <c r="F14" s="191">
        <v>195712</v>
      </c>
    </row>
    <row r="15" spans="2:6" ht="15.6">
      <c r="B15" s="3770"/>
      <c r="C15" s="200" t="s">
        <v>348</v>
      </c>
      <c r="D15" s="192">
        <v>419933.9</v>
      </c>
      <c r="E15" s="192">
        <v>418946.9</v>
      </c>
      <c r="F15" s="191">
        <v>234661.10000000009</v>
      </c>
    </row>
    <row r="16" spans="2:6" ht="15.6">
      <c r="B16" s="3770"/>
      <c r="C16" s="200" t="s">
        <v>347</v>
      </c>
      <c r="D16" s="192">
        <v>478629.89999999997</v>
      </c>
      <c r="E16" s="192">
        <v>464416.8</v>
      </c>
      <c r="F16" s="191">
        <v>262349.49999999994</v>
      </c>
    </row>
    <row r="17" spans="2:6" ht="15.6">
      <c r="B17" s="3770"/>
      <c r="C17" s="200" t="s">
        <v>346</v>
      </c>
      <c r="D17" s="192">
        <v>555101.89999999991</v>
      </c>
      <c r="E17" s="192">
        <v>527140.6</v>
      </c>
      <c r="F17" s="191">
        <v>269072.99999999988</v>
      </c>
    </row>
    <row r="18" spans="2:6" ht="15.6">
      <c r="B18" s="3771"/>
      <c r="C18" s="297" t="s">
        <v>345</v>
      </c>
      <c r="D18" s="298">
        <v>815703</v>
      </c>
      <c r="E18" s="298">
        <v>609117.30000000005</v>
      </c>
      <c r="F18" s="299">
        <v>106272.10000000006</v>
      </c>
    </row>
    <row r="19" spans="2:6" ht="15.6">
      <c r="B19" s="3769" t="s">
        <v>69</v>
      </c>
      <c r="C19" s="197" t="s">
        <v>356</v>
      </c>
      <c r="D19" s="196">
        <v>18572</v>
      </c>
      <c r="E19" s="196">
        <v>45787.3</v>
      </c>
      <c r="F19" s="199">
        <v>228942.19999999998</v>
      </c>
    </row>
    <row r="20" spans="2:6" ht="15.6">
      <c r="B20" s="3770"/>
      <c r="C20" s="194" t="s">
        <v>355</v>
      </c>
      <c r="D20" s="192">
        <v>72376.100000000006</v>
      </c>
      <c r="E20" s="192">
        <v>88791.1</v>
      </c>
      <c r="F20" s="198">
        <v>258381.1</v>
      </c>
    </row>
    <row r="21" spans="2:6" ht="15.6">
      <c r="B21" s="3770"/>
      <c r="C21" s="194" t="s">
        <v>354</v>
      </c>
      <c r="D21" s="192">
        <v>138835.99999999997</v>
      </c>
      <c r="E21" s="192">
        <v>139648.79999999999</v>
      </c>
      <c r="F21" s="198">
        <v>246040.79999999996</v>
      </c>
    </row>
    <row r="22" spans="2:6" ht="15.6">
      <c r="B22" s="3770"/>
      <c r="C22" s="194" t="s">
        <v>353</v>
      </c>
      <c r="D22" s="192">
        <v>176703</v>
      </c>
      <c r="E22" s="192">
        <v>195425.6</v>
      </c>
      <c r="F22" s="198">
        <v>308740.19999999995</v>
      </c>
    </row>
    <row r="23" spans="2:6" ht="15.6">
      <c r="B23" s="3770"/>
      <c r="C23" s="194" t="s">
        <v>352</v>
      </c>
      <c r="D23" s="192">
        <v>256299</v>
      </c>
      <c r="E23" s="192">
        <v>242972.2</v>
      </c>
      <c r="F23" s="198">
        <v>348993.79999999993</v>
      </c>
    </row>
    <row r="24" spans="2:6" ht="15.6">
      <c r="B24" s="3770"/>
      <c r="C24" s="194" t="s">
        <v>351</v>
      </c>
      <c r="D24" s="192">
        <v>364946.2</v>
      </c>
      <c r="E24" s="192">
        <v>331206.8</v>
      </c>
      <c r="F24" s="191">
        <v>303173.90000000002</v>
      </c>
    </row>
    <row r="25" spans="2:6" ht="15.6">
      <c r="B25" s="3770"/>
      <c r="C25" s="194" t="s">
        <v>350</v>
      </c>
      <c r="D25" s="192">
        <v>428883.5</v>
      </c>
      <c r="E25" s="192">
        <v>381343.2</v>
      </c>
      <c r="F25" s="191">
        <v>301639.60000000009</v>
      </c>
    </row>
    <row r="26" spans="2:6" ht="15.6">
      <c r="B26" s="3770"/>
      <c r="C26" s="194" t="s">
        <v>349</v>
      </c>
      <c r="D26" s="192">
        <v>506550.99999999994</v>
      </c>
      <c r="E26" s="192">
        <v>430057.9</v>
      </c>
      <c r="F26" s="191">
        <v>274025.30000000016</v>
      </c>
    </row>
    <row r="27" spans="2:6" ht="15.6">
      <c r="B27" s="3770"/>
      <c r="C27" s="194" t="s">
        <v>348</v>
      </c>
      <c r="D27" s="192">
        <v>643636.39999999991</v>
      </c>
      <c r="E27" s="192">
        <v>505903.3</v>
      </c>
      <c r="F27" s="191">
        <v>288638.20000000019</v>
      </c>
    </row>
    <row r="28" spans="2:6" ht="15.6">
      <c r="B28" s="3770"/>
      <c r="C28" s="194" t="s">
        <v>347</v>
      </c>
      <c r="D28" s="192">
        <v>727560.3</v>
      </c>
      <c r="E28" s="192">
        <v>562536.6</v>
      </c>
      <c r="F28" s="191">
        <v>269507.60000000009</v>
      </c>
    </row>
    <row r="29" spans="2:6" ht="15.6">
      <c r="B29" s="3770"/>
      <c r="C29" s="194" t="s">
        <v>346</v>
      </c>
      <c r="D29" s="192">
        <v>832040.4</v>
      </c>
      <c r="E29" s="192">
        <v>625774.5</v>
      </c>
      <c r="F29" s="191">
        <v>248484.60000000012</v>
      </c>
    </row>
    <row r="30" spans="2:6" ht="15.6">
      <c r="B30" s="3771"/>
      <c r="C30" s="300" t="s">
        <v>345</v>
      </c>
      <c r="D30" s="298">
        <v>1066175.4000000001</v>
      </c>
      <c r="E30" s="298">
        <v>726724.6</v>
      </c>
      <c r="F30" s="299">
        <v>89497.199999999866</v>
      </c>
    </row>
    <row r="31" spans="2:6" ht="15.6">
      <c r="B31" s="3769" t="s">
        <v>70</v>
      </c>
      <c r="C31" s="197" t="s">
        <v>356</v>
      </c>
      <c r="D31" s="196">
        <v>10640</v>
      </c>
      <c r="E31" s="196">
        <v>65578.100000000006</v>
      </c>
      <c r="F31" s="195">
        <v>141466.99999999983</v>
      </c>
    </row>
    <row r="32" spans="2:6" ht="15.6">
      <c r="B32" s="3770"/>
      <c r="C32" s="194" t="s">
        <v>355</v>
      </c>
      <c r="D32" s="192">
        <v>66333.100000000006</v>
      </c>
      <c r="E32" s="192">
        <v>119202.8</v>
      </c>
      <c r="F32" s="191">
        <v>164798.99999999983</v>
      </c>
    </row>
    <row r="33" spans="2:6" ht="15.6">
      <c r="B33" s="3770"/>
      <c r="C33" s="194" t="s">
        <v>354</v>
      </c>
      <c r="D33" s="192">
        <v>170952.5</v>
      </c>
      <c r="E33" s="192">
        <v>200320.09999999998</v>
      </c>
      <c r="F33" s="191">
        <v>145228.59999999998</v>
      </c>
    </row>
    <row r="34" spans="2:6" ht="15.6">
      <c r="B34" s="3770"/>
      <c r="C34" s="194" t="s">
        <v>353</v>
      </c>
      <c r="D34" s="192">
        <v>207680.30000000002</v>
      </c>
      <c r="E34" s="192">
        <v>255016.80000000002</v>
      </c>
      <c r="F34" s="191">
        <v>169600.19999999981</v>
      </c>
    </row>
    <row r="35" spans="2:6" ht="15.6">
      <c r="B35" s="3770"/>
      <c r="C35" s="194" t="s">
        <v>352</v>
      </c>
      <c r="D35" s="192">
        <v>273736.5</v>
      </c>
      <c r="E35" s="192">
        <v>306868.8</v>
      </c>
      <c r="F35" s="191">
        <v>119379.99999999983</v>
      </c>
    </row>
    <row r="36" spans="2:6" ht="15.6">
      <c r="B36" s="3770"/>
      <c r="C36" s="194" t="s">
        <v>351</v>
      </c>
      <c r="D36" s="192">
        <v>339292.5</v>
      </c>
      <c r="E36" s="192">
        <v>411432.3</v>
      </c>
      <c r="F36" s="191">
        <v>178750</v>
      </c>
    </row>
    <row r="37" spans="2:6" ht="15.6">
      <c r="B37" s="3770"/>
      <c r="C37" s="194" t="s">
        <v>350</v>
      </c>
      <c r="D37" s="192">
        <v>415508</v>
      </c>
      <c r="E37" s="192">
        <v>465741.9</v>
      </c>
      <c r="F37" s="191">
        <v>179747.10000000003</v>
      </c>
    </row>
    <row r="38" spans="2:6" ht="15.6">
      <c r="B38" s="3770"/>
      <c r="C38" s="194" t="s">
        <v>349</v>
      </c>
      <c r="D38" s="192">
        <v>519577.1</v>
      </c>
      <c r="E38" s="192">
        <v>520792.4</v>
      </c>
      <c r="F38" s="191">
        <v>131944.39999999997</v>
      </c>
    </row>
    <row r="39" spans="2:6" ht="15.6">
      <c r="B39" s="3770"/>
      <c r="C39" s="194" t="s">
        <v>348</v>
      </c>
      <c r="D39" s="192">
        <v>596617.89999999991</v>
      </c>
      <c r="E39" s="192">
        <v>604601.9</v>
      </c>
      <c r="F39" s="191">
        <v>144921.59999999995</v>
      </c>
    </row>
    <row r="40" spans="2:6" ht="15.6">
      <c r="B40" s="3770"/>
      <c r="C40" s="194" t="s">
        <v>347</v>
      </c>
      <c r="D40" s="192">
        <v>677681.60000000009</v>
      </c>
      <c r="E40" s="192">
        <v>665912.30000000005</v>
      </c>
      <c r="F40" s="191">
        <v>137187</v>
      </c>
    </row>
    <row r="41" spans="2:6" ht="15.6">
      <c r="B41" s="3770"/>
      <c r="C41" s="193" t="s">
        <v>346</v>
      </c>
      <c r="D41" s="192">
        <v>792633.5</v>
      </c>
      <c r="E41" s="192">
        <v>745592.4</v>
      </c>
      <c r="F41" s="191">
        <v>164543.6</v>
      </c>
    </row>
    <row r="42" spans="2:6" ht="15.6">
      <c r="B42" s="3771"/>
      <c r="C42" s="301" t="s">
        <v>345</v>
      </c>
      <c r="D42" s="298">
        <v>1067289.5</v>
      </c>
      <c r="E42" s="298">
        <v>871781.8</v>
      </c>
      <c r="F42" s="299">
        <v>65653.700000000055</v>
      </c>
    </row>
    <row r="43" spans="2:6" ht="15.6">
      <c r="B43" s="3769" t="s">
        <v>71</v>
      </c>
      <c r="C43" s="197" t="s">
        <v>356</v>
      </c>
      <c r="D43" s="196">
        <v>2620.1</v>
      </c>
      <c r="E43" s="196">
        <v>77528.399999999994</v>
      </c>
      <c r="F43" s="195">
        <v>137536.09999999992</v>
      </c>
    </row>
    <row r="44" spans="2:6" ht="15.6">
      <c r="B44" s="3770"/>
      <c r="C44" s="194" t="s">
        <v>355</v>
      </c>
      <c r="D44" s="192">
        <v>43118.6</v>
      </c>
      <c r="E44" s="192">
        <v>141505.29999999999</v>
      </c>
      <c r="F44" s="191">
        <v>175870.2999999999</v>
      </c>
    </row>
    <row r="45" spans="2:6" ht="15.6">
      <c r="B45" s="3770"/>
      <c r="C45" s="194" t="s">
        <v>354</v>
      </c>
      <c r="D45" s="192">
        <v>172325</v>
      </c>
      <c r="E45" s="192">
        <v>211283.9</v>
      </c>
      <c r="F45" s="191">
        <v>121273.59999999992</v>
      </c>
    </row>
    <row r="46" spans="2:6" ht="15.6">
      <c r="B46" s="3770"/>
      <c r="C46" s="194" t="s">
        <v>353</v>
      </c>
      <c r="D46" s="192">
        <v>219170.4</v>
      </c>
      <c r="E46" s="192">
        <v>275023.40000000002</v>
      </c>
      <c r="F46" s="191">
        <v>150299.40000000014</v>
      </c>
    </row>
    <row r="47" spans="2:6" ht="15.6">
      <c r="B47" s="3770"/>
      <c r="C47" s="194" t="s">
        <v>352</v>
      </c>
      <c r="D47" s="192">
        <v>287840.09999999998</v>
      </c>
      <c r="E47" s="192">
        <v>337706.5</v>
      </c>
      <c r="F47" s="191">
        <v>163337.10000000015</v>
      </c>
    </row>
    <row r="48" spans="2:6" ht="15.6">
      <c r="B48" s="3770"/>
      <c r="C48" s="194" t="s">
        <v>351</v>
      </c>
      <c r="D48" s="192">
        <v>378165</v>
      </c>
      <c r="E48" s="192">
        <v>483718.6</v>
      </c>
      <c r="F48" s="191">
        <v>241779.90000000008</v>
      </c>
    </row>
    <row r="49" spans="2:6" ht="15.6">
      <c r="B49" s="3770"/>
      <c r="C49" s="194" t="s">
        <v>350</v>
      </c>
      <c r="D49" s="192">
        <v>449225.3</v>
      </c>
      <c r="E49" s="192">
        <v>551818.5</v>
      </c>
      <c r="F49" s="191">
        <v>241312.2</v>
      </c>
    </row>
    <row r="50" spans="2:6" ht="15.6">
      <c r="B50" s="3770"/>
      <c r="C50" s="194" t="s">
        <v>349</v>
      </c>
      <c r="D50" s="192">
        <v>562972.9</v>
      </c>
      <c r="E50" s="192">
        <v>630801.4</v>
      </c>
      <c r="F50" s="191">
        <v>213945.80000000005</v>
      </c>
    </row>
    <row r="51" spans="2:6" ht="15.6">
      <c r="B51" s="3770"/>
      <c r="C51" s="194" t="s">
        <v>348</v>
      </c>
      <c r="D51" s="192">
        <v>638013.69999999995</v>
      </c>
      <c r="E51" s="192">
        <v>590761.6</v>
      </c>
      <c r="F51" s="191">
        <v>162307.30000000005</v>
      </c>
    </row>
    <row r="52" spans="2:6" ht="15.6">
      <c r="B52" s="3770"/>
      <c r="C52" s="194" t="s">
        <v>347</v>
      </c>
      <c r="D52" s="192">
        <v>725610</v>
      </c>
      <c r="E52" s="192">
        <v>606824.1</v>
      </c>
      <c r="F52" s="191">
        <v>204333.00000000012</v>
      </c>
    </row>
    <row r="53" spans="2:6" ht="15.6">
      <c r="B53" s="3770"/>
      <c r="C53" s="193" t="s">
        <v>346</v>
      </c>
      <c r="D53" s="192">
        <v>843937.3</v>
      </c>
      <c r="E53" s="192">
        <v>647795.30000000005</v>
      </c>
      <c r="F53" s="191">
        <v>164504.79999999996</v>
      </c>
    </row>
    <row r="54" spans="2:6" ht="15.6">
      <c r="B54" s="3771"/>
      <c r="C54" s="301" t="s">
        <v>345</v>
      </c>
      <c r="D54" s="298">
        <v>1048889.8</v>
      </c>
      <c r="E54" s="298">
        <v>794851.2</v>
      </c>
      <c r="F54" s="299">
        <v>140812</v>
      </c>
    </row>
    <row r="55" spans="2:6" ht="15.6">
      <c r="B55" s="3769" t="s">
        <v>72</v>
      </c>
      <c r="C55" s="197" t="s">
        <v>356</v>
      </c>
      <c r="D55" s="196">
        <v>1951</v>
      </c>
      <c r="E55" s="196">
        <v>58814.8</v>
      </c>
      <c r="F55" s="195">
        <v>196556.60000000012</v>
      </c>
    </row>
    <row r="56" spans="2:6" ht="15.6">
      <c r="B56" s="3770"/>
      <c r="C56" s="194" t="s">
        <v>355</v>
      </c>
      <c r="D56" s="192">
        <v>53546</v>
      </c>
      <c r="E56" s="192">
        <v>105367.3</v>
      </c>
      <c r="F56" s="191">
        <v>207989.00000000015</v>
      </c>
    </row>
    <row r="57" spans="2:6" ht="15.6">
      <c r="B57" s="3770"/>
      <c r="C57" s="194" t="s">
        <v>354</v>
      </c>
      <c r="D57" s="192">
        <v>176991.5</v>
      </c>
      <c r="E57" s="192">
        <v>172364</v>
      </c>
      <c r="F57" s="191">
        <v>213387.40000000008</v>
      </c>
    </row>
    <row r="58" spans="2:6" ht="15.6">
      <c r="B58" s="3770"/>
      <c r="C58" s="194" t="s">
        <v>353</v>
      </c>
      <c r="D58" s="192">
        <v>250412.2</v>
      </c>
      <c r="E58" s="192">
        <v>240145.4</v>
      </c>
      <c r="F58" s="191">
        <v>220977.00000000012</v>
      </c>
    </row>
    <row r="59" spans="2:6" ht="15.6">
      <c r="B59" s="3770"/>
      <c r="C59" s="194" t="s">
        <v>352</v>
      </c>
      <c r="D59" s="192">
        <v>306657</v>
      </c>
      <c r="E59" s="192">
        <v>301234.90000000002</v>
      </c>
      <c r="F59" s="191">
        <v>245702.90000000014</v>
      </c>
    </row>
    <row r="60" spans="2:6" ht="15.6">
      <c r="B60" s="3770"/>
      <c r="C60" s="194" t="s">
        <v>351</v>
      </c>
      <c r="D60" s="192">
        <v>404201</v>
      </c>
      <c r="E60" s="192">
        <v>422235.9</v>
      </c>
      <c r="F60" s="191">
        <v>294807.59999999998</v>
      </c>
    </row>
    <row r="61" spans="2:6" ht="15.6">
      <c r="B61" s="3770"/>
      <c r="C61" s="194" t="s">
        <v>350</v>
      </c>
      <c r="D61" s="192">
        <v>487643.7</v>
      </c>
      <c r="E61" s="192">
        <v>498524.6</v>
      </c>
      <c r="F61" s="191">
        <v>344301.5</v>
      </c>
    </row>
    <row r="62" spans="2:6" ht="15.6">
      <c r="B62" s="3770"/>
      <c r="C62" s="194" t="s">
        <v>349</v>
      </c>
      <c r="D62" s="192">
        <v>557809.80000000005</v>
      </c>
      <c r="E62" s="192">
        <v>571203.4</v>
      </c>
      <c r="F62" s="191">
        <v>385643.8</v>
      </c>
    </row>
    <row r="63" spans="2:6" ht="15.6">
      <c r="B63" s="3770"/>
      <c r="C63" s="194" t="s">
        <v>348</v>
      </c>
      <c r="D63" s="192">
        <v>674083.7</v>
      </c>
      <c r="E63" s="192">
        <v>683870.2</v>
      </c>
      <c r="F63" s="191">
        <v>390541.7</v>
      </c>
    </row>
    <row r="64" spans="2:6" ht="15.6">
      <c r="B64" s="3770"/>
      <c r="C64" s="194" t="s">
        <v>347</v>
      </c>
      <c r="D64" s="192">
        <v>803976</v>
      </c>
      <c r="E64" s="192">
        <v>761003.5</v>
      </c>
      <c r="F64" s="191">
        <v>317453.90000000002</v>
      </c>
    </row>
    <row r="65" spans="2:6" ht="15.6">
      <c r="B65" s="3770"/>
      <c r="C65" s="193" t="s">
        <v>346</v>
      </c>
      <c r="D65" s="192">
        <v>898486.3</v>
      </c>
      <c r="E65" s="192">
        <v>812352.9</v>
      </c>
      <c r="F65" s="191">
        <v>315479.8</v>
      </c>
    </row>
    <row r="66" spans="2:6" ht="15.6">
      <c r="B66" s="3770"/>
      <c r="C66" s="301" t="s">
        <v>345</v>
      </c>
      <c r="D66" s="298">
        <v>1160259</v>
      </c>
      <c r="E66" s="298">
        <v>935887.1</v>
      </c>
      <c r="F66" s="299">
        <v>198761.29999999993</v>
      </c>
    </row>
    <row r="67" spans="2:6" ht="15.6">
      <c r="B67" s="3769" t="s">
        <v>216</v>
      </c>
      <c r="C67" s="270" t="s">
        <v>356</v>
      </c>
      <c r="D67" s="196">
        <v>9791.2000000000007</v>
      </c>
      <c r="E67" s="196">
        <v>93261.2</v>
      </c>
      <c r="F67" s="195">
        <v>278254.3</v>
      </c>
    </row>
    <row r="68" spans="2:6" ht="15.6">
      <c r="B68" s="3770"/>
      <c r="C68" s="245" t="s">
        <v>355</v>
      </c>
      <c r="D68" s="192">
        <v>76508.399999999994</v>
      </c>
      <c r="E68" s="192">
        <v>168577.7</v>
      </c>
      <c r="F68" s="191">
        <v>293552.7</v>
      </c>
    </row>
    <row r="69" spans="2:6" ht="15.6">
      <c r="B69" s="3770"/>
      <c r="C69" s="245" t="s">
        <v>354</v>
      </c>
      <c r="D69" s="192">
        <v>230862</v>
      </c>
      <c r="E69" s="192">
        <v>255039.3</v>
      </c>
      <c r="F69" s="246">
        <v>238768.6</v>
      </c>
    </row>
    <row r="70" spans="2:6" ht="15.6">
      <c r="B70" s="3770"/>
      <c r="C70" s="200" t="s">
        <v>353</v>
      </c>
      <c r="D70" s="192">
        <v>283310.40000000002</v>
      </c>
      <c r="E70" s="192">
        <v>334313.8</v>
      </c>
      <c r="F70" s="246">
        <v>275656.8</v>
      </c>
    </row>
    <row r="71" spans="2:6" ht="15.6">
      <c r="B71" s="3770"/>
      <c r="C71" s="200" t="s">
        <v>352</v>
      </c>
      <c r="D71" s="192">
        <v>379276.79999999999</v>
      </c>
      <c r="E71" s="192">
        <v>412403.3</v>
      </c>
      <c r="F71" s="246">
        <v>291190.2</v>
      </c>
    </row>
    <row r="72" spans="2:6" ht="15.6">
      <c r="B72" s="3770"/>
      <c r="C72" s="200" t="s">
        <v>351</v>
      </c>
      <c r="D72" s="192">
        <v>486736.7</v>
      </c>
      <c r="E72" s="192">
        <v>542054.5</v>
      </c>
      <c r="F72" s="246">
        <v>277818.7</v>
      </c>
    </row>
    <row r="73" spans="2:6" ht="15.6">
      <c r="B73" s="3770"/>
      <c r="C73" s="200" t="s">
        <v>350</v>
      </c>
      <c r="D73" s="192">
        <v>582135.6</v>
      </c>
      <c r="E73" s="192">
        <v>613410.9</v>
      </c>
      <c r="F73" s="246">
        <v>304421.40000000008</v>
      </c>
    </row>
    <row r="74" spans="2:6" ht="15.6">
      <c r="B74" s="3770"/>
      <c r="C74" s="200" t="s">
        <v>349</v>
      </c>
      <c r="D74" s="192">
        <v>663592.19999999995</v>
      </c>
      <c r="E74" s="192">
        <v>684699.5</v>
      </c>
      <c r="F74" s="246">
        <v>335335.60387327021</v>
      </c>
    </row>
    <row r="75" spans="2:6" ht="15.6">
      <c r="B75" s="3770"/>
      <c r="C75" s="200" t="s">
        <v>348</v>
      </c>
      <c r="D75" s="192">
        <v>777633.9</v>
      </c>
      <c r="E75" s="192">
        <v>789260.4</v>
      </c>
      <c r="F75" s="246">
        <v>333084.80000000016</v>
      </c>
    </row>
    <row r="76" spans="2:6" ht="15.6">
      <c r="B76" s="3770"/>
      <c r="C76" s="200" t="s">
        <v>347</v>
      </c>
      <c r="D76" s="192">
        <v>891365.5</v>
      </c>
      <c r="E76" s="192">
        <v>865698.4</v>
      </c>
      <c r="F76" s="246">
        <v>325146.2</v>
      </c>
    </row>
    <row r="77" spans="2:6" ht="15.6">
      <c r="B77" s="3770"/>
      <c r="C77" s="200" t="s">
        <v>346</v>
      </c>
      <c r="D77" s="192">
        <v>1006169.4</v>
      </c>
      <c r="E77" s="192">
        <v>942125.7</v>
      </c>
      <c r="F77" s="246">
        <v>351912.6</v>
      </c>
    </row>
    <row r="78" spans="2:6" ht="15.6">
      <c r="B78" s="3770"/>
      <c r="C78" s="301" t="s">
        <v>345</v>
      </c>
      <c r="D78" s="298">
        <v>1262350.3</v>
      </c>
      <c r="E78" s="298">
        <v>1066346.5</v>
      </c>
      <c r="F78" s="299">
        <v>225797.5</v>
      </c>
    </row>
    <row r="79" spans="2:6" ht="15.6">
      <c r="B79" s="3769" t="s">
        <v>418</v>
      </c>
      <c r="C79" s="201" t="s">
        <v>356</v>
      </c>
      <c r="D79" s="196">
        <v>21383.3</v>
      </c>
      <c r="E79" s="196">
        <v>79722.5</v>
      </c>
      <c r="F79" s="277">
        <v>294247.30000000005</v>
      </c>
    </row>
    <row r="80" spans="2:6" ht="15.6">
      <c r="B80" s="3770"/>
      <c r="C80" s="200" t="s">
        <v>355</v>
      </c>
      <c r="D80" s="192">
        <v>124712.4</v>
      </c>
      <c r="E80" s="192">
        <v>143811.6</v>
      </c>
      <c r="F80" s="246">
        <v>266379.40000000008</v>
      </c>
    </row>
    <row r="81" spans="2:6" ht="15.6">
      <c r="B81" s="3770"/>
      <c r="C81" s="200" t="s">
        <v>354</v>
      </c>
      <c r="D81" s="192">
        <v>273415</v>
      </c>
      <c r="E81" s="192">
        <v>208584.20000000004</v>
      </c>
      <c r="F81" s="246">
        <v>195624.0500000001</v>
      </c>
    </row>
    <row r="82" spans="2:6" ht="15.6">
      <c r="B82" s="3770"/>
      <c r="C82" s="200" t="s">
        <v>353</v>
      </c>
      <c r="D82" s="192">
        <v>343683.5</v>
      </c>
      <c r="E82" s="192">
        <v>268071.7</v>
      </c>
      <c r="F82" s="246">
        <v>182842.2</v>
      </c>
    </row>
    <row r="83" spans="2:6" ht="15.6">
      <c r="B83" s="3770"/>
      <c r="C83" s="200" t="s">
        <v>352</v>
      </c>
      <c r="D83" s="192">
        <v>427884</v>
      </c>
      <c r="E83" s="192">
        <v>326890.10000000003</v>
      </c>
      <c r="F83" s="246">
        <v>182432.83000000005</v>
      </c>
    </row>
    <row r="84" spans="2:6" ht="15.6">
      <c r="B84" s="3770"/>
      <c r="C84" s="200" t="s">
        <v>351</v>
      </c>
      <c r="D84" s="192">
        <v>560080.6</v>
      </c>
      <c r="E84" s="192">
        <v>458986.8</v>
      </c>
      <c r="F84" s="246">
        <v>199145.8</v>
      </c>
    </row>
    <row r="85" spans="2:6" ht="15.6">
      <c r="B85" s="3770"/>
      <c r="C85" s="200" t="s">
        <v>350</v>
      </c>
      <c r="D85" s="192">
        <v>655126.80000000005</v>
      </c>
      <c r="E85" s="192">
        <v>514689.6</v>
      </c>
      <c r="F85" s="246">
        <v>204922.8</v>
      </c>
    </row>
    <row r="86" spans="2:6" ht="15.6">
      <c r="B86" s="3770"/>
      <c r="C86" s="200" t="s">
        <v>349</v>
      </c>
      <c r="D86" s="192">
        <v>767402.1</v>
      </c>
      <c r="E86" s="192">
        <v>582771.5</v>
      </c>
      <c r="F86" s="246">
        <v>190627.3</v>
      </c>
    </row>
    <row r="87" spans="2:6" ht="15.6">
      <c r="B87" s="3770"/>
      <c r="C87" s="200" t="s">
        <v>348</v>
      </c>
      <c r="D87" s="192">
        <v>887680.8</v>
      </c>
      <c r="E87" s="192">
        <v>683805.9</v>
      </c>
      <c r="F87" s="246">
        <v>191368.27999999997</v>
      </c>
    </row>
    <row r="88" spans="2:6" ht="15.6">
      <c r="B88" s="3770"/>
      <c r="C88" s="200" t="s">
        <v>347</v>
      </c>
      <c r="D88" s="192">
        <v>1047761</v>
      </c>
      <c r="E88" s="192">
        <v>756253.1</v>
      </c>
      <c r="F88" s="246">
        <v>180419.5</v>
      </c>
    </row>
    <row r="89" spans="2:6" ht="15.6">
      <c r="B89" s="3770"/>
      <c r="C89" s="200" t="s">
        <v>346</v>
      </c>
      <c r="D89" s="192">
        <v>1167753.8999999999</v>
      </c>
      <c r="E89" s="192">
        <v>836854.2</v>
      </c>
      <c r="F89" s="246">
        <v>169662.52999999997</v>
      </c>
    </row>
    <row r="90" spans="2:6" ht="15.6">
      <c r="B90" s="3771"/>
      <c r="C90" s="301" t="s">
        <v>345</v>
      </c>
      <c r="D90" s="298">
        <v>1377893.5</v>
      </c>
      <c r="E90" s="298">
        <v>957154.9</v>
      </c>
      <c r="F90" s="299">
        <v>71979.3</v>
      </c>
    </row>
    <row r="91" spans="2:6" ht="15.6">
      <c r="B91" s="3769" t="s">
        <v>458</v>
      </c>
      <c r="C91" s="200" t="s">
        <v>356</v>
      </c>
      <c r="D91" s="192">
        <v>34134.1</v>
      </c>
      <c r="E91" s="192">
        <v>78874.100000000006</v>
      </c>
      <c r="F91" s="246">
        <v>208932</v>
      </c>
    </row>
    <row r="92" spans="2:6" ht="15" customHeight="1" thickBot="1">
      <c r="B92" s="3772"/>
      <c r="C92" s="271" t="s">
        <v>355</v>
      </c>
      <c r="D92" s="272">
        <v>112046.5</v>
      </c>
      <c r="E92" s="272">
        <v>141077.20000000001</v>
      </c>
      <c r="F92" s="273">
        <v>192050.58000000002</v>
      </c>
    </row>
    <row r="93" spans="2:6" ht="15.75" customHeight="1" thickTop="1">
      <c r="B93" s="190" t="s">
        <v>413</v>
      </c>
    </row>
    <row r="94" spans="2:6" ht="25.5" customHeight="1">
      <c r="B94" s="190"/>
    </row>
    <row r="95" spans="2:6" ht="25.5" customHeight="1"/>
  </sheetData>
  <mergeCells count="17">
    <mergeCell ref="B7:B18"/>
    <mergeCell ref="B1:F1"/>
    <mergeCell ref="B2:F2"/>
    <mergeCell ref="B3:F3"/>
    <mergeCell ref="B4:F4"/>
    <mergeCell ref="B5:B6"/>
    <mergeCell ref="C5:C6"/>
    <mergeCell ref="D5:D6"/>
    <mergeCell ref="E5:E6"/>
    <mergeCell ref="F5:F6"/>
    <mergeCell ref="B19:B30"/>
    <mergeCell ref="B31:B42"/>
    <mergeCell ref="B43:B54"/>
    <mergeCell ref="B91:B92"/>
    <mergeCell ref="B79:B90"/>
    <mergeCell ref="B67:B78"/>
    <mergeCell ref="B55:B66"/>
  </mergeCells>
  <pageMargins left="1.0900000000000001" right="0.7" top="0.38" bottom="0.36" header="0.3" footer="0.3"/>
  <pageSetup paperSize="9" scale="5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0"/>
  <sheetViews>
    <sheetView showGridLines="0" workbookViewId="0">
      <pane xSplit="3" ySplit="7" topLeftCell="D47" activePane="bottomRight" state="frozen"/>
      <selection activeCell="E14" sqref="E14"/>
      <selection pane="topRight" activeCell="E14" sqref="E14"/>
      <selection pane="bottomLeft" activeCell="E14" sqref="E14"/>
      <selection pane="bottomRight" activeCell="I59" sqref="I59"/>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35" ht="15.6">
      <c r="B2" s="3324" t="s">
        <v>332</v>
      </c>
      <c r="C2" s="3324"/>
      <c r="D2" s="3324"/>
      <c r="E2" s="3324"/>
      <c r="F2" s="3324"/>
      <c r="G2" s="3324"/>
      <c r="H2" s="3324"/>
      <c r="I2" s="3324"/>
      <c r="J2" s="3324"/>
      <c r="K2" s="3324"/>
      <c r="L2" s="3324"/>
      <c r="M2" s="3324"/>
    </row>
    <row r="3" spans="2:35" ht="15.6">
      <c r="B3" s="3324" t="s">
        <v>163</v>
      </c>
      <c r="C3" s="3324"/>
      <c r="D3" s="3324"/>
      <c r="E3" s="3324"/>
      <c r="F3" s="3324"/>
      <c r="G3" s="3324"/>
      <c r="H3" s="3324"/>
      <c r="I3" s="3324"/>
      <c r="J3" s="3324"/>
      <c r="K3" s="3324"/>
      <c r="L3" s="3324"/>
      <c r="M3" s="3324"/>
    </row>
    <row r="4" spans="2:35" ht="15.6">
      <c r="B4" s="3324" t="s">
        <v>369</v>
      </c>
      <c r="C4" s="3324"/>
      <c r="D4" s="3324"/>
      <c r="E4" s="3324"/>
      <c r="F4" s="3324"/>
      <c r="G4" s="3324"/>
      <c r="H4" s="3324"/>
      <c r="I4" s="3324"/>
      <c r="J4" s="3324"/>
      <c r="K4" s="3324"/>
      <c r="L4" s="3324"/>
      <c r="M4" s="3324"/>
    </row>
    <row r="5" spans="2:35" ht="15" thickBot="1">
      <c r="B5" s="3782" t="s">
        <v>368</v>
      </c>
      <c r="C5" s="3782"/>
      <c r="D5" s="3782"/>
      <c r="E5" s="3782"/>
      <c r="F5" s="3782"/>
      <c r="G5" s="3782"/>
      <c r="H5" s="3782"/>
      <c r="I5" s="3782"/>
      <c r="J5" s="3782"/>
      <c r="K5" s="3782"/>
      <c r="L5" s="3782"/>
      <c r="M5" s="3782"/>
    </row>
    <row r="6" spans="2:35" ht="15.75" customHeight="1" thickTop="1">
      <c r="B6" s="3032" t="s">
        <v>320</v>
      </c>
      <c r="C6" s="3035" t="s">
        <v>140</v>
      </c>
      <c r="D6" s="3023" t="s">
        <v>367</v>
      </c>
      <c r="E6" s="3024"/>
      <c r="F6" s="3024"/>
      <c r="G6" s="3024"/>
      <c r="H6" s="3024"/>
      <c r="I6" s="3788"/>
      <c r="J6" s="3785" t="s">
        <v>366</v>
      </c>
      <c r="K6" s="3786"/>
      <c r="L6" s="3786"/>
      <c r="M6" s="3787"/>
    </row>
    <row r="7" spans="2:35" ht="42" thickBot="1">
      <c r="B7" s="3783"/>
      <c r="C7" s="3784"/>
      <c r="D7" s="217" t="s">
        <v>414</v>
      </c>
      <c r="E7" s="217" t="s">
        <v>415</v>
      </c>
      <c r="F7" s="217" t="s">
        <v>365</v>
      </c>
      <c r="G7" s="217" t="s">
        <v>165</v>
      </c>
      <c r="H7" s="217" t="s">
        <v>364</v>
      </c>
      <c r="I7" s="216" t="s">
        <v>363</v>
      </c>
      <c r="J7" s="302" t="s">
        <v>314</v>
      </c>
      <c r="K7" s="217" t="s">
        <v>362</v>
      </c>
      <c r="L7" s="217" t="s">
        <v>361</v>
      </c>
      <c r="M7" s="215" t="s">
        <v>80</v>
      </c>
    </row>
    <row r="8" spans="2:35">
      <c r="B8" s="3679" t="s">
        <v>71</v>
      </c>
      <c r="C8" s="211" t="s">
        <v>356</v>
      </c>
      <c r="D8" s="204">
        <v>63395.199999999997</v>
      </c>
      <c r="E8" s="204">
        <v>3377.7</v>
      </c>
      <c r="F8" s="211">
        <v>66772.899999999994</v>
      </c>
      <c r="G8" s="204">
        <v>7038.5</v>
      </c>
      <c r="H8" s="204">
        <v>0</v>
      </c>
      <c r="I8" s="206">
        <v>73888.5</v>
      </c>
      <c r="J8" s="205">
        <v>3590.4</v>
      </c>
      <c r="K8" s="204">
        <v>596.5</v>
      </c>
      <c r="L8" s="204">
        <v>109.1</v>
      </c>
      <c r="M8" s="208">
        <v>4296</v>
      </c>
    </row>
    <row r="9" spans="2:35">
      <c r="B9" s="3679"/>
      <c r="C9" s="211" t="s">
        <v>355</v>
      </c>
      <c r="D9" s="204">
        <v>119630.3</v>
      </c>
      <c r="E9" s="204">
        <v>6586.1</v>
      </c>
      <c r="F9" s="204">
        <v>126216.4</v>
      </c>
      <c r="G9" s="204">
        <v>9782.5</v>
      </c>
      <c r="H9" s="204">
        <v>0</v>
      </c>
      <c r="I9" s="206">
        <v>135998.9</v>
      </c>
      <c r="J9" s="205">
        <v>53678</v>
      </c>
      <c r="K9" s="204">
        <v>5134</v>
      </c>
      <c r="L9" s="204">
        <v>593</v>
      </c>
      <c r="M9" s="208">
        <v>59405</v>
      </c>
      <c r="AI9">
        <v>60924</v>
      </c>
    </row>
    <row r="10" spans="2:35">
      <c r="B10" s="3679"/>
      <c r="C10" s="211" t="s">
        <v>354</v>
      </c>
      <c r="D10" s="204">
        <v>177410.1</v>
      </c>
      <c r="E10" s="204">
        <v>12257.8</v>
      </c>
      <c r="F10" s="204">
        <v>189667.9</v>
      </c>
      <c r="G10" s="204">
        <v>11474.4</v>
      </c>
      <c r="H10" s="204">
        <v>0</v>
      </c>
      <c r="I10" s="206">
        <v>201142.3</v>
      </c>
      <c r="J10" s="205">
        <v>156755.20000000001</v>
      </c>
      <c r="K10" s="204">
        <v>18367.599999999999</v>
      </c>
      <c r="L10" s="204">
        <v>2883.2</v>
      </c>
      <c r="M10" s="208">
        <v>178006.00000000003</v>
      </c>
      <c r="AI10">
        <v>10177956</v>
      </c>
    </row>
    <row r="11" spans="2:35">
      <c r="B11" s="3679"/>
      <c r="C11" s="211" t="s">
        <v>353</v>
      </c>
      <c r="D11" s="204">
        <v>232235.5</v>
      </c>
      <c r="E11" s="204">
        <v>15568.6</v>
      </c>
      <c r="F11" s="204">
        <v>247804.1</v>
      </c>
      <c r="G11" s="204">
        <v>12271.1</v>
      </c>
      <c r="H11" s="204">
        <v>0</v>
      </c>
      <c r="I11" s="206">
        <v>260075.2</v>
      </c>
      <c r="J11" s="205">
        <v>196906.7</v>
      </c>
      <c r="K11" s="204">
        <v>24835.5</v>
      </c>
      <c r="L11" s="204">
        <v>4273.5</v>
      </c>
      <c r="M11" s="208">
        <v>226015.7</v>
      </c>
      <c r="AI11">
        <v>975778</v>
      </c>
    </row>
    <row r="12" spans="2:35">
      <c r="B12" s="3679"/>
      <c r="C12" s="211" t="s">
        <v>352</v>
      </c>
      <c r="D12" s="204">
        <v>288668.79999999999</v>
      </c>
      <c r="E12" s="204">
        <v>20151.3</v>
      </c>
      <c r="F12" s="204">
        <v>308822.5</v>
      </c>
      <c r="G12" s="204">
        <v>13259.3</v>
      </c>
      <c r="H12" s="204">
        <v>0</v>
      </c>
      <c r="I12" s="206">
        <v>322081.8</v>
      </c>
      <c r="J12" s="205">
        <v>246928.1</v>
      </c>
      <c r="K12" s="204">
        <v>37610.300000000003</v>
      </c>
      <c r="L12" s="204">
        <v>14168.6</v>
      </c>
      <c r="M12" s="208">
        <v>298707</v>
      </c>
      <c r="AI12">
        <v>941714</v>
      </c>
    </row>
    <row r="13" spans="2:35">
      <c r="B13" s="3679"/>
      <c r="C13" s="211" t="s">
        <v>351</v>
      </c>
      <c r="D13" s="204">
        <v>391975</v>
      </c>
      <c r="E13" s="204">
        <v>41179.1</v>
      </c>
      <c r="F13" s="204">
        <v>433154.1</v>
      </c>
      <c r="G13" s="204">
        <v>26489.200000000001</v>
      </c>
      <c r="H13" s="204">
        <v>0</v>
      </c>
      <c r="I13" s="206">
        <v>459643.3</v>
      </c>
      <c r="J13" s="205">
        <v>309648.2</v>
      </c>
      <c r="K13" s="204">
        <v>63143.7</v>
      </c>
      <c r="L13" s="204">
        <v>37675.4</v>
      </c>
      <c r="M13" s="208">
        <v>410467.30000000005</v>
      </c>
      <c r="AI13">
        <v>4105332</v>
      </c>
    </row>
    <row r="14" spans="2:35">
      <c r="B14" s="3679"/>
      <c r="C14" s="211" t="s">
        <v>360</v>
      </c>
      <c r="D14" s="204">
        <v>447814.6</v>
      </c>
      <c r="E14" s="204">
        <v>44469.7</v>
      </c>
      <c r="F14" s="204">
        <v>492284.3</v>
      </c>
      <c r="G14" s="204">
        <v>32387.4</v>
      </c>
      <c r="H14" s="204">
        <v>10492.4</v>
      </c>
      <c r="I14" s="206">
        <v>535164.1</v>
      </c>
      <c r="J14" s="205">
        <v>365750.3</v>
      </c>
      <c r="K14" s="204">
        <v>77275.3</v>
      </c>
      <c r="L14" s="204">
        <v>44061.599999999999</v>
      </c>
      <c r="M14" s="208">
        <v>487087.19999999995</v>
      </c>
      <c r="AI14">
        <v>10940532</v>
      </c>
    </row>
    <row r="15" spans="2:35">
      <c r="B15" s="3679"/>
      <c r="C15" s="211" t="s">
        <v>349</v>
      </c>
      <c r="D15" s="204">
        <v>497544.4</v>
      </c>
      <c r="E15" s="204">
        <v>49174.400000000001</v>
      </c>
      <c r="F15" s="204">
        <v>546718.80000000005</v>
      </c>
      <c r="G15" s="204">
        <v>35376.1</v>
      </c>
      <c r="H15" s="204">
        <v>10492.4</v>
      </c>
      <c r="I15" s="206">
        <v>592587.30000000005</v>
      </c>
      <c r="J15" s="205">
        <v>450822.9</v>
      </c>
      <c r="K15" s="204">
        <v>96848.7</v>
      </c>
      <c r="L15" s="204">
        <v>63525.599999999999</v>
      </c>
      <c r="M15" s="208">
        <v>611197.19999999995</v>
      </c>
      <c r="AI15">
        <v>230495</v>
      </c>
    </row>
    <row r="16" spans="2:35">
      <c r="B16" s="3679"/>
      <c r="C16" s="211" t="s">
        <v>348</v>
      </c>
      <c r="D16" s="204">
        <v>539537.4</v>
      </c>
      <c r="E16" s="204">
        <v>51097.7</v>
      </c>
      <c r="F16" s="204">
        <v>590635.19999999995</v>
      </c>
      <c r="G16" s="204">
        <v>43973.8</v>
      </c>
      <c r="H16" s="204">
        <v>10492.4</v>
      </c>
      <c r="I16" s="206">
        <v>645101.4</v>
      </c>
      <c r="J16" s="205">
        <v>495430.7</v>
      </c>
      <c r="K16" s="204">
        <v>105592</v>
      </c>
      <c r="L16" s="204">
        <v>74784.800000000003</v>
      </c>
      <c r="M16" s="208">
        <v>675807.5</v>
      </c>
      <c r="AI16">
        <v>56632</v>
      </c>
    </row>
    <row r="17" spans="2:35">
      <c r="B17" s="3679"/>
      <c r="C17" s="211" t="s">
        <v>347</v>
      </c>
      <c r="D17" s="204">
        <v>551874.5</v>
      </c>
      <c r="E17" s="204">
        <v>54824</v>
      </c>
      <c r="F17" s="204">
        <v>606698.5</v>
      </c>
      <c r="G17" s="204">
        <v>44253.9</v>
      </c>
      <c r="H17" s="204">
        <v>10492.4</v>
      </c>
      <c r="I17" s="206">
        <v>661444.80000000005</v>
      </c>
      <c r="J17" s="205">
        <v>572163.5</v>
      </c>
      <c r="K17" s="204">
        <v>114646.9</v>
      </c>
      <c r="L17" s="204">
        <v>74784.800000000003</v>
      </c>
      <c r="M17" s="208">
        <v>761595.20000000007</v>
      </c>
      <c r="P17" s="214"/>
      <c r="Q17" s="214"/>
      <c r="R17" s="214"/>
      <c r="S17" s="214"/>
      <c r="AI17">
        <v>276910</v>
      </c>
    </row>
    <row r="18" spans="2:35">
      <c r="B18" s="3679"/>
      <c r="C18" s="211" t="s">
        <v>346</v>
      </c>
      <c r="D18" s="204">
        <v>588351.30000000005</v>
      </c>
      <c r="E18" s="204">
        <v>59443.8</v>
      </c>
      <c r="F18" s="204">
        <v>647795.1</v>
      </c>
      <c r="G18" s="204">
        <v>44684.9</v>
      </c>
      <c r="H18" s="204">
        <v>10492.4</v>
      </c>
      <c r="I18" s="251">
        <v>702972.4</v>
      </c>
      <c r="J18" s="205">
        <v>670549.9</v>
      </c>
      <c r="K18" s="204">
        <v>126585.7</v>
      </c>
      <c r="L18" s="204">
        <v>86756.1</v>
      </c>
      <c r="M18" s="208">
        <v>883891.7</v>
      </c>
      <c r="P18" s="202" t="e">
        <f>F18/D6-1</f>
        <v>#VALUE!</v>
      </c>
      <c r="Q18" s="202" t="e">
        <f t="shared" ref="Q18:Q41" si="0">J18/J6-1</f>
        <v>#VALUE!</v>
      </c>
      <c r="R18" s="202" t="e">
        <f t="shared" ref="R18:R41" si="1">K18/K6-1</f>
        <v>#DIV/0!</v>
      </c>
      <c r="S18" s="202" t="e">
        <f t="shared" ref="S18:S41" si="2">L18/L6-1</f>
        <v>#DIV/0!</v>
      </c>
      <c r="T18" s="202" t="e">
        <f t="shared" ref="T18:T41" si="3">M18/M6-1</f>
        <v>#DIV/0!</v>
      </c>
      <c r="AI18">
        <v>24566107</v>
      </c>
    </row>
    <row r="19" spans="2:35">
      <c r="B19" s="3680"/>
      <c r="C19" s="213" t="s">
        <v>345</v>
      </c>
      <c r="D19" s="213">
        <v>700054.8</v>
      </c>
      <c r="E19" s="213">
        <v>93729.4</v>
      </c>
      <c r="F19" s="213">
        <v>793784.2</v>
      </c>
      <c r="G19" s="213">
        <v>47565.8</v>
      </c>
      <c r="H19" s="250">
        <v>18421</v>
      </c>
      <c r="I19" s="242">
        <v>859780.8</v>
      </c>
      <c r="J19" s="213">
        <v>784291.39999999991</v>
      </c>
      <c r="K19" s="213">
        <v>189140.1</v>
      </c>
      <c r="L19" s="213">
        <v>117901.6</v>
      </c>
      <c r="M19" s="212">
        <v>1091333.0999999999</v>
      </c>
      <c r="P19" s="202" t="e">
        <f t="shared" ref="P19:P41" si="4">F19/F7-1</f>
        <v>#VALUE!</v>
      </c>
      <c r="Q19" s="202" t="e">
        <f t="shared" si="0"/>
        <v>#VALUE!</v>
      </c>
      <c r="R19" s="202" t="e">
        <f t="shared" si="1"/>
        <v>#VALUE!</v>
      </c>
      <c r="S19" s="202" t="e">
        <f t="shared" si="2"/>
        <v>#VALUE!</v>
      </c>
      <c r="T19" s="202" t="e">
        <f t="shared" si="3"/>
        <v>#VALUE!</v>
      </c>
      <c r="U19" s="249"/>
      <c r="AI19">
        <v>68746</v>
      </c>
    </row>
    <row r="20" spans="2:35">
      <c r="B20" s="3678" t="s">
        <v>72</v>
      </c>
      <c r="C20" s="211" t="s">
        <v>356</v>
      </c>
      <c r="D20" s="204">
        <v>56556.5</v>
      </c>
      <c r="E20" s="204">
        <v>2258.4</v>
      </c>
      <c r="F20" s="204">
        <v>58814.8</v>
      </c>
      <c r="G20" s="204">
        <v>7809.8</v>
      </c>
      <c r="H20" s="204">
        <v>0</v>
      </c>
      <c r="I20" s="206">
        <v>66624.600000000006</v>
      </c>
      <c r="J20" s="205">
        <v>1728.3</v>
      </c>
      <c r="K20" s="204">
        <v>133.30000000000001</v>
      </c>
      <c r="L20" s="204">
        <v>117.5</v>
      </c>
      <c r="M20" s="208">
        <f t="shared" ref="M20:M25" si="5">SUM(J20:L20)</f>
        <v>1979.1</v>
      </c>
      <c r="P20" s="202">
        <f t="shared" si="4"/>
        <v>-0.11918158414566371</v>
      </c>
      <c r="Q20" s="202">
        <f t="shared" si="0"/>
        <v>-0.51863302139037437</v>
      </c>
      <c r="R20" s="202">
        <f t="shared" si="1"/>
        <v>-0.77652975691533943</v>
      </c>
      <c r="S20" s="202">
        <f t="shared" si="2"/>
        <v>7.699358386801114E-2</v>
      </c>
      <c r="T20" s="202">
        <f t="shared" si="3"/>
        <v>-0.5393156424581006</v>
      </c>
      <c r="AI20">
        <v>19787258</v>
      </c>
    </row>
    <row r="21" spans="2:35">
      <c r="B21" s="3679"/>
      <c r="C21" s="211" t="s">
        <v>355</v>
      </c>
      <c r="D21" s="204">
        <v>101516.7</v>
      </c>
      <c r="E21" s="204">
        <v>3864.2</v>
      </c>
      <c r="F21" s="204">
        <v>105380.8</v>
      </c>
      <c r="G21" s="204">
        <v>11155.7</v>
      </c>
      <c r="H21" s="204">
        <v>0</v>
      </c>
      <c r="I21" s="206">
        <v>116536.5</v>
      </c>
      <c r="J21" s="205">
        <v>63243.4</v>
      </c>
      <c r="K21" s="204">
        <v>3752.5</v>
      </c>
      <c r="L21" s="204">
        <v>1572.8</v>
      </c>
      <c r="M21" s="208">
        <f t="shared" si="5"/>
        <v>68568.7</v>
      </c>
      <c r="P21" s="202">
        <f t="shared" si="4"/>
        <v>-0.16507838917921913</v>
      </c>
      <c r="Q21" s="202">
        <f t="shared" si="0"/>
        <v>0.17819963485971901</v>
      </c>
      <c r="R21" s="202">
        <f t="shared" si="1"/>
        <v>-0.26908843007401639</v>
      </c>
      <c r="S21" s="202">
        <f t="shared" si="2"/>
        <v>1.6522765598650926</v>
      </c>
      <c r="T21" s="202">
        <f t="shared" si="3"/>
        <v>0.15425805908593548</v>
      </c>
      <c r="AI21">
        <v>6750582</v>
      </c>
    </row>
    <row r="22" spans="2:35">
      <c r="B22" s="3679"/>
      <c r="C22" s="204" t="s">
        <v>354</v>
      </c>
      <c r="D22" s="204">
        <v>163427.9</v>
      </c>
      <c r="E22" s="204">
        <v>8936.1</v>
      </c>
      <c r="F22" s="204">
        <v>172364</v>
      </c>
      <c r="G22" s="204">
        <v>22564.799999999999</v>
      </c>
      <c r="H22" s="204">
        <v>5001.6000000000004</v>
      </c>
      <c r="I22" s="206">
        <v>199930.4</v>
      </c>
      <c r="J22" s="205">
        <v>182618.9</v>
      </c>
      <c r="K22" s="204">
        <v>15045.8</v>
      </c>
      <c r="L22" s="204">
        <v>3413.9</v>
      </c>
      <c r="M22" s="208">
        <f t="shared" si="5"/>
        <v>201078.59999999998</v>
      </c>
      <c r="P22" s="202">
        <f t="shared" si="4"/>
        <v>-9.12326229161603E-2</v>
      </c>
      <c r="Q22" s="202">
        <f t="shared" si="0"/>
        <v>0.16499420752868144</v>
      </c>
      <c r="R22" s="202">
        <f t="shared" si="1"/>
        <v>-0.18085106382978722</v>
      </c>
      <c r="S22" s="202">
        <f t="shared" si="2"/>
        <v>0.18406631520532746</v>
      </c>
      <c r="T22" s="202">
        <f t="shared" si="3"/>
        <v>0.12961697920294779</v>
      </c>
      <c r="U22" s="210"/>
      <c r="AI22">
        <v>967753</v>
      </c>
    </row>
    <row r="23" spans="2:35">
      <c r="B23" s="3679"/>
      <c r="C23" s="204" t="s">
        <v>353</v>
      </c>
      <c r="D23" s="204">
        <v>226039.3</v>
      </c>
      <c r="E23" s="204">
        <v>14113.4</v>
      </c>
      <c r="F23" s="204">
        <v>240152.8</v>
      </c>
      <c r="G23" s="204">
        <v>24522.7</v>
      </c>
      <c r="H23" s="204">
        <v>5001.6000000000004</v>
      </c>
      <c r="I23" s="206">
        <v>269677.09999999998</v>
      </c>
      <c r="J23" s="205">
        <v>230122</v>
      </c>
      <c r="K23" s="204">
        <v>29445.200000000001</v>
      </c>
      <c r="L23" s="204">
        <v>9503.1</v>
      </c>
      <c r="M23" s="208">
        <f t="shared" si="5"/>
        <v>269070.3</v>
      </c>
      <c r="O23" s="210"/>
      <c r="P23" s="202">
        <f t="shared" si="4"/>
        <v>-3.0876405999739398E-2</v>
      </c>
      <c r="Q23" s="202">
        <f t="shared" si="0"/>
        <v>0.16868547388179267</v>
      </c>
      <c r="R23" s="202">
        <f t="shared" si="1"/>
        <v>0.18560930925489716</v>
      </c>
      <c r="S23" s="202">
        <f t="shared" si="2"/>
        <v>1.223727623727624</v>
      </c>
      <c r="T23" s="202">
        <f t="shared" si="3"/>
        <v>0.19049384622395693</v>
      </c>
      <c r="AI23">
        <v>79465</v>
      </c>
    </row>
    <row r="24" spans="2:35">
      <c r="B24" s="3679"/>
      <c r="C24" s="204" t="s">
        <v>352</v>
      </c>
      <c r="D24" s="204">
        <v>284584.59999999998</v>
      </c>
      <c r="E24" s="204">
        <v>16703.8</v>
      </c>
      <c r="F24" s="204">
        <v>301288.40000000002</v>
      </c>
      <c r="G24" s="204">
        <v>25535.3</v>
      </c>
      <c r="H24" s="204">
        <v>5001.6000000000004</v>
      </c>
      <c r="I24" s="206">
        <v>331825.3</v>
      </c>
      <c r="J24" s="205">
        <v>280742.8</v>
      </c>
      <c r="K24" s="204">
        <v>35941.699999999997</v>
      </c>
      <c r="L24" s="204">
        <v>11773.6</v>
      </c>
      <c r="M24" s="208">
        <f t="shared" si="5"/>
        <v>328458.09999999998</v>
      </c>
      <c r="P24" s="202">
        <f t="shared" si="4"/>
        <v>-2.4396214654048731E-2</v>
      </c>
      <c r="Q24" s="202">
        <f t="shared" si="0"/>
        <v>0.13694148215614166</v>
      </c>
      <c r="R24" s="202">
        <f t="shared" si="1"/>
        <v>-4.43655062575945E-2</v>
      </c>
      <c r="S24" s="202">
        <f t="shared" si="2"/>
        <v>-0.16903575512047764</v>
      </c>
      <c r="T24" s="202">
        <f t="shared" si="3"/>
        <v>9.9599607642271382E-2</v>
      </c>
    </row>
    <row r="25" spans="2:35">
      <c r="B25" s="3679"/>
      <c r="C25" s="204" t="s">
        <v>351</v>
      </c>
      <c r="D25" s="204">
        <v>386534.2</v>
      </c>
      <c r="E25" s="204">
        <v>35701.699999999997</v>
      </c>
      <c r="F25" s="204">
        <v>422235.9</v>
      </c>
      <c r="G25" s="204">
        <v>27828.3</v>
      </c>
      <c r="H25" s="204">
        <v>5307.7</v>
      </c>
      <c r="I25" s="206">
        <v>455371.9</v>
      </c>
      <c r="J25" s="205">
        <v>342356.3</v>
      </c>
      <c r="K25" s="204">
        <v>50816.9</v>
      </c>
      <c r="L25" s="204">
        <v>22572.2</v>
      </c>
      <c r="M25" s="208">
        <f t="shared" si="5"/>
        <v>415745.4</v>
      </c>
      <c r="N25" s="106"/>
      <c r="O25" s="106"/>
      <c r="P25" s="202">
        <f t="shared" si="4"/>
        <v>-2.5206271855674367E-2</v>
      </c>
      <c r="Q25" s="202">
        <f t="shared" si="0"/>
        <v>0.10562987286862957</v>
      </c>
      <c r="R25" s="202">
        <f t="shared" si="1"/>
        <v>-0.19521820862572192</v>
      </c>
      <c r="S25" s="202">
        <f t="shared" si="2"/>
        <v>-0.40087696480992907</v>
      </c>
      <c r="T25" s="202">
        <f t="shared" si="3"/>
        <v>1.2858758785413649E-2</v>
      </c>
    </row>
    <row r="26" spans="2:35">
      <c r="B26" s="3679"/>
      <c r="C26" s="211" t="s">
        <v>360</v>
      </c>
      <c r="D26" s="211">
        <v>458101.5</v>
      </c>
      <c r="E26" s="211">
        <v>40423.1</v>
      </c>
      <c r="F26" s="211">
        <v>498524.6</v>
      </c>
      <c r="G26" s="211">
        <v>32196.6</v>
      </c>
      <c r="H26" s="211">
        <v>5307.8</v>
      </c>
      <c r="I26" s="251">
        <v>536029</v>
      </c>
      <c r="J26" s="252">
        <v>406725.6</v>
      </c>
      <c r="K26" s="211">
        <v>62843.3</v>
      </c>
      <c r="L26" s="211">
        <v>30113.200000000001</v>
      </c>
      <c r="M26" s="253">
        <v>499682.1</v>
      </c>
      <c r="N26" s="105"/>
      <c r="O26" s="105"/>
      <c r="P26" s="255">
        <f t="shared" si="4"/>
        <v>1.2676211693121164E-2</v>
      </c>
      <c r="Q26" s="255">
        <f t="shared" si="0"/>
        <v>0.11203080352907424</v>
      </c>
      <c r="R26" s="255">
        <f t="shared" si="1"/>
        <v>-0.18676084078612443</v>
      </c>
      <c r="S26" s="255">
        <f t="shared" si="2"/>
        <v>-0.3165658986509795</v>
      </c>
      <c r="T26" s="255">
        <f t="shared" si="3"/>
        <v>2.5857587717353248E-2</v>
      </c>
      <c r="W26" s="209"/>
      <c r="Z26" s="209"/>
    </row>
    <row r="27" spans="2:35">
      <c r="B27" s="3679"/>
      <c r="C27" s="204" t="s">
        <v>349</v>
      </c>
      <c r="D27" s="204">
        <v>527669.19999999995</v>
      </c>
      <c r="E27" s="204">
        <v>43534.2</v>
      </c>
      <c r="F27" s="204">
        <v>571203.4</v>
      </c>
      <c r="G27" s="204">
        <v>32726.2</v>
      </c>
      <c r="H27" s="204">
        <v>5307.8</v>
      </c>
      <c r="I27" s="206">
        <v>609237.4</v>
      </c>
      <c r="J27" s="205">
        <v>455816</v>
      </c>
      <c r="K27" s="204">
        <v>79696.7</v>
      </c>
      <c r="L27" s="204">
        <v>35508.300000000003</v>
      </c>
      <c r="M27" s="208">
        <v>571021</v>
      </c>
      <c r="P27" s="255">
        <f t="shared" si="4"/>
        <v>4.4784631514409146E-2</v>
      </c>
      <c r="Q27" s="255">
        <f t="shared" si="0"/>
        <v>1.1075524335609321E-2</v>
      </c>
      <c r="R27" s="255">
        <f t="shared" si="1"/>
        <v>-0.17710098328630119</v>
      </c>
      <c r="S27" s="255">
        <f t="shared" si="2"/>
        <v>-0.4410395179266311</v>
      </c>
      <c r="T27" s="255">
        <f t="shared" si="3"/>
        <v>-6.5733612653984586E-2</v>
      </c>
    </row>
    <row r="28" spans="2:35">
      <c r="B28" s="3679"/>
      <c r="C28" s="204" t="s">
        <v>348</v>
      </c>
      <c r="D28" s="204">
        <v>636697.5</v>
      </c>
      <c r="E28" s="204">
        <v>47172.7</v>
      </c>
      <c r="F28" s="204">
        <v>683870.2</v>
      </c>
      <c r="G28" s="204">
        <v>35590.300000000003</v>
      </c>
      <c r="H28" s="204">
        <v>10075.4</v>
      </c>
      <c r="I28" s="206">
        <v>729535.9</v>
      </c>
      <c r="J28" s="205">
        <v>527046.30000000005</v>
      </c>
      <c r="K28" s="204">
        <v>105839.5</v>
      </c>
      <c r="L28" s="204">
        <v>57588.5</v>
      </c>
      <c r="M28" s="208">
        <v>690474.3</v>
      </c>
      <c r="P28" s="255">
        <f t="shared" si="4"/>
        <v>0.1578554749192056</v>
      </c>
      <c r="Q28" s="255">
        <f t="shared" si="0"/>
        <v>6.3814374038589028E-2</v>
      </c>
      <c r="R28" s="255">
        <f t="shared" si="1"/>
        <v>2.3439275702705764E-3</v>
      </c>
      <c r="S28" s="255">
        <f t="shared" si="2"/>
        <v>-0.22994378536814974</v>
      </c>
      <c r="T28" s="255">
        <f t="shared" si="3"/>
        <v>2.1702629816922725E-2</v>
      </c>
    </row>
    <row r="29" spans="2:35">
      <c r="B29" s="3679"/>
      <c r="C29" s="204" t="s">
        <v>347</v>
      </c>
      <c r="D29" s="204">
        <v>709619.1</v>
      </c>
      <c r="E29" s="204">
        <v>51384.4</v>
      </c>
      <c r="F29" s="204">
        <v>761003.5</v>
      </c>
      <c r="G29" s="204">
        <v>36324.800000000003</v>
      </c>
      <c r="H29" s="204">
        <v>10075.4</v>
      </c>
      <c r="I29" s="206">
        <v>807403.7</v>
      </c>
      <c r="J29" s="205">
        <v>630204.19999999995</v>
      </c>
      <c r="K29" s="204">
        <v>125883.3</v>
      </c>
      <c r="L29" s="204">
        <v>68721</v>
      </c>
      <c r="M29" s="208">
        <v>824808.5</v>
      </c>
      <c r="P29" s="255">
        <f t="shared" si="4"/>
        <v>0.2543355554694795</v>
      </c>
      <c r="Q29" s="255">
        <f t="shared" si="0"/>
        <v>0.10144075950318387</v>
      </c>
      <c r="R29" s="255">
        <f t="shared" si="1"/>
        <v>9.8008755579086726E-2</v>
      </c>
      <c r="S29" s="255">
        <f t="shared" si="2"/>
        <v>-8.1083321744525705E-2</v>
      </c>
      <c r="T29" s="255">
        <f t="shared" si="3"/>
        <v>8.3001179629283328E-2</v>
      </c>
      <c r="AI29">
        <v>2287259.1440195693</v>
      </c>
    </row>
    <row r="30" spans="2:35">
      <c r="B30" s="3679"/>
      <c r="C30" s="204" t="s">
        <v>346</v>
      </c>
      <c r="D30" s="207">
        <v>758375.6</v>
      </c>
      <c r="E30" s="207">
        <v>53977.4</v>
      </c>
      <c r="F30" s="207">
        <v>812353</v>
      </c>
      <c r="G30" s="204">
        <v>37065.599999999999</v>
      </c>
      <c r="H30" s="204">
        <v>10075.4</v>
      </c>
      <c r="I30" s="206">
        <v>859494</v>
      </c>
      <c r="J30" s="205">
        <v>700614.1</v>
      </c>
      <c r="K30" s="204">
        <v>143089.4</v>
      </c>
      <c r="L30" s="204">
        <v>73150.5</v>
      </c>
      <c r="M30" s="203">
        <v>916854</v>
      </c>
      <c r="P30" s="255">
        <f t="shared" si="4"/>
        <v>0.25402770104312311</v>
      </c>
      <c r="Q30" s="255">
        <f t="shared" si="0"/>
        <v>4.4835142022987329E-2</v>
      </c>
      <c r="R30" s="255">
        <f t="shared" si="1"/>
        <v>0.13037570594466819</v>
      </c>
      <c r="S30" s="255">
        <f t="shared" si="2"/>
        <v>-0.15682586008361377</v>
      </c>
      <c r="T30" s="255">
        <f t="shared" si="3"/>
        <v>3.7292238404320388E-2</v>
      </c>
      <c r="AI30">
        <v>81733.656182530016</v>
      </c>
    </row>
    <row r="31" spans="2:35">
      <c r="B31" s="3679"/>
      <c r="C31" s="218" t="s">
        <v>345</v>
      </c>
      <c r="D31" s="218">
        <v>870113.6</v>
      </c>
      <c r="E31" s="218">
        <v>65775.7</v>
      </c>
      <c r="F31" s="218">
        <f>D31+E31</f>
        <v>935889.29999999993</v>
      </c>
      <c r="G31" s="218">
        <v>40420.1</v>
      </c>
      <c r="H31" s="218">
        <v>36481.4</v>
      </c>
      <c r="I31" s="219">
        <f>F31+G31+H31</f>
        <v>1012790.7999999999</v>
      </c>
      <c r="J31" s="220">
        <v>846217.3</v>
      </c>
      <c r="K31" s="218">
        <v>228836.1</v>
      </c>
      <c r="L31" s="218">
        <v>121622.59999999999</v>
      </c>
      <c r="M31" s="269">
        <f>J31+K31+L31</f>
        <v>1196676.0000000002</v>
      </c>
      <c r="P31" s="255">
        <f t="shared" si="4"/>
        <v>0.17902233377787069</v>
      </c>
      <c r="Q31" s="255">
        <f t="shared" si="0"/>
        <v>7.8957770032924257E-2</v>
      </c>
      <c r="R31" s="255">
        <f t="shared" si="1"/>
        <v>0.20987617115566715</v>
      </c>
      <c r="S31" s="255">
        <f t="shared" si="2"/>
        <v>3.1560216315978717E-2</v>
      </c>
      <c r="T31" s="255">
        <f t="shared" si="3"/>
        <v>9.6526807443117368E-2</v>
      </c>
      <c r="AI31">
        <v>457817.31933169841</v>
      </c>
    </row>
    <row r="32" spans="2:35">
      <c r="B32" s="3678" t="s">
        <v>216</v>
      </c>
      <c r="C32" s="247" t="s">
        <v>356</v>
      </c>
      <c r="D32" s="241">
        <v>76188</v>
      </c>
      <c r="E32" s="241">
        <v>17073.2</v>
      </c>
      <c r="F32" s="241">
        <v>93261.2</v>
      </c>
      <c r="G32" s="243">
        <v>12670.4</v>
      </c>
      <c r="H32" s="221">
        <v>0</v>
      </c>
      <c r="I32" s="244">
        <v>105931.6</v>
      </c>
      <c r="J32" s="221">
        <v>9557.5</v>
      </c>
      <c r="K32" s="221">
        <v>935</v>
      </c>
      <c r="L32" s="240">
        <v>0</v>
      </c>
      <c r="M32" s="222">
        <v>10492.5</v>
      </c>
      <c r="P32" s="202">
        <f t="shared" si="4"/>
        <v>0.58567571427599852</v>
      </c>
      <c r="Q32" s="202">
        <f t="shared" si="0"/>
        <v>4.5300005786032518</v>
      </c>
      <c r="R32" s="202">
        <f t="shared" si="1"/>
        <v>6.0142535633908469</v>
      </c>
      <c r="S32" s="202">
        <f t="shared" si="2"/>
        <v>-1</v>
      </c>
      <c r="T32" s="202">
        <f t="shared" si="3"/>
        <v>4.3016522661815983</v>
      </c>
      <c r="AI32">
        <v>159991.09891090658</v>
      </c>
    </row>
    <row r="33" spans="2:35">
      <c r="B33" s="3679"/>
      <c r="C33" s="204" t="s">
        <v>355</v>
      </c>
      <c r="D33" s="204">
        <v>148560</v>
      </c>
      <c r="E33" s="204">
        <v>20017.599999999999</v>
      </c>
      <c r="F33" s="204">
        <v>168577.6</v>
      </c>
      <c r="G33" s="204">
        <v>16166.9</v>
      </c>
      <c r="H33" s="207">
        <v>0</v>
      </c>
      <c r="I33" s="206">
        <v>184744.5</v>
      </c>
      <c r="J33" s="205">
        <v>58594.8</v>
      </c>
      <c r="K33" s="204">
        <v>2608.6999999999998</v>
      </c>
      <c r="L33" s="204">
        <v>28732.3</v>
      </c>
      <c r="M33" s="208">
        <v>89935.8</v>
      </c>
      <c r="N33" s="106"/>
      <c r="P33" s="282">
        <f t="shared" si="4"/>
        <v>0.59969937597740763</v>
      </c>
      <c r="Q33" s="282">
        <f t="shared" si="0"/>
        <v>-7.3503322085782807E-2</v>
      </c>
      <c r="R33" s="282">
        <f t="shared" si="1"/>
        <v>-0.30481012658227857</v>
      </c>
      <c r="S33" s="282">
        <f t="shared" si="2"/>
        <v>17.268247711088506</v>
      </c>
      <c r="T33" s="282">
        <f t="shared" si="3"/>
        <v>0.31161594138433446</v>
      </c>
      <c r="AI33">
        <v>340016.66110984999</v>
      </c>
    </row>
    <row r="34" spans="2:35">
      <c r="B34" s="3679"/>
      <c r="C34" s="204" t="s">
        <v>354</v>
      </c>
      <c r="D34" s="204">
        <v>229079.9</v>
      </c>
      <c r="E34" s="204">
        <v>25959.4</v>
      </c>
      <c r="F34" s="204">
        <v>255039.3</v>
      </c>
      <c r="G34" s="204">
        <v>22814.799999999999</v>
      </c>
      <c r="H34" s="207">
        <v>0</v>
      </c>
      <c r="I34" s="206">
        <v>277854.09999999998</v>
      </c>
      <c r="J34" s="205">
        <v>186523.4</v>
      </c>
      <c r="K34" s="204">
        <v>14889.3</v>
      </c>
      <c r="L34" s="204">
        <v>33111</v>
      </c>
      <c r="M34" s="208">
        <v>234523.7</v>
      </c>
      <c r="N34" s="106"/>
      <c r="P34" s="202">
        <f t="shared" si="4"/>
        <v>0.47965526444037021</v>
      </c>
      <c r="Q34" s="202">
        <f t="shared" si="0"/>
        <v>2.1380590946501243E-2</v>
      </c>
      <c r="R34" s="202">
        <f t="shared" si="1"/>
        <v>-1.0401573861143931E-2</v>
      </c>
      <c r="S34" s="202">
        <f t="shared" si="2"/>
        <v>8.6988781159377844</v>
      </c>
      <c r="T34" s="202">
        <f t="shared" si="3"/>
        <v>0.16632849045099807</v>
      </c>
      <c r="AI34">
        <v>85141.126411140009</v>
      </c>
    </row>
    <row r="35" spans="2:35">
      <c r="B35" s="3679"/>
      <c r="C35" s="204" t="s">
        <v>353</v>
      </c>
      <c r="D35" s="207">
        <v>305398.5</v>
      </c>
      <c r="E35" s="207">
        <v>28915.4</v>
      </c>
      <c r="F35" s="207">
        <v>334313.90000000002</v>
      </c>
      <c r="G35" s="207">
        <v>28268.9</v>
      </c>
      <c r="H35" s="207">
        <v>0</v>
      </c>
      <c r="I35" s="206">
        <v>362582.8</v>
      </c>
      <c r="J35" s="207">
        <v>233507.9</v>
      </c>
      <c r="K35" s="207">
        <v>20792.099999999999</v>
      </c>
      <c r="L35" s="207">
        <v>33239.199999999997</v>
      </c>
      <c r="M35" s="203">
        <v>287539.20000000001</v>
      </c>
      <c r="N35" s="106"/>
      <c r="P35" s="202">
        <f t="shared" si="4"/>
        <v>0.39208828712386468</v>
      </c>
      <c r="Q35" s="202">
        <f t="shared" si="0"/>
        <v>1.4713499795760532E-2</v>
      </c>
      <c r="R35" s="202">
        <f t="shared" si="1"/>
        <v>-0.29387132707538077</v>
      </c>
      <c r="S35" s="202">
        <f t="shared" si="2"/>
        <v>2.4977217960455005</v>
      </c>
      <c r="T35" s="202">
        <f t="shared" si="3"/>
        <v>6.8639682640559085E-2</v>
      </c>
      <c r="AI35">
        <v>1411.5530065399998</v>
      </c>
    </row>
    <row r="36" spans="2:35">
      <c r="B36" s="3679"/>
      <c r="C36" s="204" t="s">
        <v>352</v>
      </c>
      <c r="D36" s="207">
        <v>380230.2</v>
      </c>
      <c r="E36" s="207">
        <v>32173.200000000001</v>
      </c>
      <c r="F36" s="207">
        <v>412403.4</v>
      </c>
      <c r="G36" s="207">
        <v>31391.5</v>
      </c>
      <c r="H36" s="207">
        <v>0</v>
      </c>
      <c r="I36" s="206">
        <v>443794.9</v>
      </c>
      <c r="J36" s="207">
        <v>317328.8</v>
      </c>
      <c r="K36" s="207">
        <v>28403.5</v>
      </c>
      <c r="L36" s="207">
        <v>41302</v>
      </c>
      <c r="M36" s="203">
        <v>387034.3</v>
      </c>
      <c r="N36" s="106"/>
      <c r="P36" s="202">
        <f t="shared" si="4"/>
        <v>0.36879946257472906</v>
      </c>
      <c r="Q36" s="202">
        <f t="shared" si="0"/>
        <v>0.13031856916722351</v>
      </c>
      <c r="R36" s="202">
        <f t="shared" si="1"/>
        <v>-0.20973409716290536</v>
      </c>
      <c r="S36" s="202">
        <f t="shared" si="2"/>
        <v>2.5080179384385404</v>
      </c>
      <c r="T36" s="202">
        <f t="shared" si="3"/>
        <v>0.1783369020279908</v>
      </c>
      <c r="AI36">
        <v>365</v>
      </c>
    </row>
    <row r="37" spans="2:35">
      <c r="B37" s="3679"/>
      <c r="C37" s="204" t="s">
        <v>351</v>
      </c>
      <c r="D37" s="207">
        <v>493992.9</v>
      </c>
      <c r="E37" s="207">
        <v>48061.599999999999</v>
      </c>
      <c r="F37" s="207">
        <v>542054.5</v>
      </c>
      <c r="G37" s="207">
        <v>34193.9</v>
      </c>
      <c r="H37" s="207">
        <v>13883.3</v>
      </c>
      <c r="I37" s="206">
        <v>590131.69999999995</v>
      </c>
      <c r="J37" s="207">
        <v>406410.2</v>
      </c>
      <c r="K37" s="207">
        <v>50808</v>
      </c>
      <c r="L37" s="207">
        <v>49474.8</v>
      </c>
      <c r="M37" s="203">
        <v>506693</v>
      </c>
      <c r="N37" s="106"/>
      <c r="P37" s="202">
        <f t="shared" si="4"/>
        <v>0.28377170202723168</v>
      </c>
      <c r="Q37" s="202">
        <f t="shared" si="0"/>
        <v>0.18709718500871753</v>
      </c>
      <c r="R37" s="202">
        <f t="shared" si="1"/>
        <v>-1.7513858578543928E-4</v>
      </c>
      <c r="S37" s="202">
        <f t="shared" si="2"/>
        <v>1.1918466077741647</v>
      </c>
      <c r="T37" s="202">
        <f t="shared" si="3"/>
        <v>0.21875792251700199</v>
      </c>
      <c r="AI37">
        <v>13861.013716670004</v>
      </c>
    </row>
    <row r="38" spans="2:35">
      <c r="B38" s="3679"/>
      <c r="C38" s="204" t="s">
        <v>360</v>
      </c>
      <c r="D38" s="207">
        <v>560843.19999999995</v>
      </c>
      <c r="E38" s="207">
        <v>52567.7</v>
      </c>
      <c r="F38" s="207">
        <v>613410.9</v>
      </c>
      <c r="G38" s="207">
        <v>37067.599999999999</v>
      </c>
      <c r="H38" s="207">
        <v>13883.3</v>
      </c>
      <c r="I38" s="206">
        <v>664361.80000000005</v>
      </c>
      <c r="J38" s="207">
        <v>475624</v>
      </c>
      <c r="K38" s="207">
        <v>60789.599999999999</v>
      </c>
      <c r="L38" s="207">
        <v>54611.3</v>
      </c>
      <c r="M38" s="203">
        <v>591024.9</v>
      </c>
      <c r="N38" s="106"/>
      <c r="P38" s="202">
        <f t="shared" si="4"/>
        <v>0.23045261958988594</v>
      </c>
      <c r="Q38" s="202">
        <f t="shared" si="0"/>
        <v>0.16939774629381588</v>
      </c>
      <c r="R38" s="202">
        <f t="shared" si="1"/>
        <v>-3.2679696960535187E-2</v>
      </c>
      <c r="S38" s="202">
        <f t="shared" si="2"/>
        <v>0.81353359988310769</v>
      </c>
      <c r="T38" s="202">
        <f t="shared" si="3"/>
        <v>0.18280182540058987</v>
      </c>
      <c r="AI38">
        <v>191823.78057949999</v>
      </c>
    </row>
    <row r="39" spans="2:35">
      <c r="B39" s="3679"/>
      <c r="C39" s="204" t="s">
        <v>349</v>
      </c>
      <c r="D39" s="207">
        <v>627904.6</v>
      </c>
      <c r="E39" s="207">
        <v>56794.8</v>
      </c>
      <c r="F39" s="207">
        <v>684699.4</v>
      </c>
      <c r="G39" s="207">
        <v>38046.1</v>
      </c>
      <c r="H39" s="207">
        <v>13883.3</v>
      </c>
      <c r="I39" s="206">
        <v>736628.8</v>
      </c>
      <c r="J39" s="207">
        <v>538435.69999999995</v>
      </c>
      <c r="K39" s="207">
        <v>77146.8</v>
      </c>
      <c r="L39" s="207">
        <v>59714.5</v>
      </c>
      <c r="M39" s="203">
        <v>675297</v>
      </c>
      <c r="N39" s="106"/>
      <c r="P39" s="202">
        <f t="shared" si="4"/>
        <v>0.19869629627554741</v>
      </c>
      <c r="Q39" s="202">
        <f t="shared" si="0"/>
        <v>0.18125669129648792</v>
      </c>
      <c r="R39" s="202">
        <f t="shared" si="1"/>
        <v>-3.1995051238006056E-2</v>
      </c>
      <c r="S39" s="202">
        <f t="shared" si="2"/>
        <v>0.68170540408862146</v>
      </c>
      <c r="T39" s="202">
        <f t="shared" si="3"/>
        <v>0.18261324889977781</v>
      </c>
      <c r="AI39">
        <v>1523.8785222999998</v>
      </c>
    </row>
    <row r="40" spans="2:35">
      <c r="B40" s="3679"/>
      <c r="C40" s="204" t="s">
        <v>348</v>
      </c>
      <c r="D40" s="207">
        <v>727788</v>
      </c>
      <c r="E40" s="207">
        <v>61472.4</v>
      </c>
      <c r="F40" s="207">
        <v>789260.4</v>
      </c>
      <c r="G40" s="207">
        <v>38615.300000000003</v>
      </c>
      <c r="H40" s="207">
        <v>13883.3</v>
      </c>
      <c r="I40" s="206">
        <v>841759</v>
      </c>
      <c r="J40" s="207">
        <v>625500.80000000005</v>
      </c>
      <c r="K40" s="207">
        <v>103789.6</v>
      </c>
      <c r="L40" s="207">
        <v>64965.599999999999</v>
      </c>
      <c r="M40" s="203">
        <v>794256</v>
      </c>
      <c r="N40" s="106"/>
      <c r="P40" s="202">
        <f t="shared" si="4"/>
        <v>0.15410848432933633</v>
      </c>
      <c r="Q40" s="202">
        <f t="shared" si="0"/>
        <v>0.18680427127559751</v>
      </c>
      <c r="R40" s="202">
        <f t="shared" si="1"/>
        <v>-1.9368005328823323E-2</v>
      </c>
      <c r="S40" s="202">
        <f t="shared" si="2"/>
        <v>0.12810022834420054</v>
      </c>
      <c r="T40" s="202">
        <f t="shared" si="3"/>
        <v>0.15030494255904947</v>
      </c>
      <c r="AI40">
        <v>18155.771003454804</v>
      </c>
    </row>
    <row r="41" spans="2:35">
      <c r="B41" s="3679"/>
      <c r="C41" s="204" t="s">
        <v>347</v>
      </c>
      <c r="D41" s="207">
        <v>799657.1</v>
      </c>
      <c r="E41" s="207">
        <v>66041.3</v>
      </c>
      <c r="F41" s="207">
        <v>865698.4</v>
      </c>
      <c r="G41" s="207">
        <v>42776.4</v>
      </c>
      <c r="H41" s="207">
        <v>13883.3</v>
      </c>
      <c r="I41" s="206">
        <v>922358.1</v>
      </c>
      <c r="J41" s="207">
        <v>716874.7</v>
      </c>
      <c r="K41" s="207">
        <v>118269.2</v>
      </c>
      <c r="L41" s="207">
        <v>73713.7</v>
      </c>
      <c r="M41" s="203">
        <v>908857.6</v>
      </c>
      <c r="N41" s="106"/>
      <c r="P41" s="202">
        <f t="shared" si="4"/>
        <v>0.13757479433406017</v>
      </c>
      <c r="Q41" s="202">
        <f t="shared" si="0"/>
        <v>0.13752764580115473</v>
      </c>
      <c r="R41" s="202">
        <f t="shared" si="1"/>
        <v>-6.048538606788989E-2</v>
      </c>
      <c r="S41" s="202">
        <f t="shared" si="2"/>
        <v>7.2651736732585404E-2</v>
      </c>
      <c r="T41" s="202">
        <f t="shared" si="3"/>
        <v>0.10190135043467663</v>
      </c>
      <c r="AI41">
        <v>20776.393217239998</v>
      </c>
    </row>
    <row r="42" spans="2:35">
      <c r="B42" s="3679"/>
      <c r="C42" s="204" t="s">
        <v>346</v>
      </c>
      <c r="D42" s="207">
        <v>872539.7</v>
      </c>
      <c r="E42" s="207">
        <v>69586</v>
      </c>
      <c r="F42" s="207">
        <v>942125.7</v>
      </c>
      <c r="G42" s="207">
        <v>43449.4</v>
      </c>
      <c r="H42" s="207">
        <v>13883.3</v>
      </c>
      <c r="I42" s="206">
        <v>999458.4</v>
      </c>
      <c r="J42" s="207">
        <v>814541.1</v>
      </c>
      <c r="K42" s="207">
        <v>137963.1</v>
      </c>
      <c r="L42" s="207">
        <v>83103.5</v>
      </c>
      <c r="M42" s="203">
        <v>1035607.7</v>
      </c>
      <c r="N42" s="106"/>
      <c r="P42" s="202">
        <f t="shared" ref="P42" si="6">F42/F30-1</f>
        <v>0.1597491484613216</v>
      </c>
      <c r="Q42" s="202">
        <f t="shared" ref="Q42" si="7">J42/J30-1</f>
        <v>0.16261020153605243</v>
      </c>
      <c r="R42" s="202">
        <f t="shared" ref="R42" si="8">K42/K30-1</f>
        <v>-3.5825854326036688E-2</v>
      </c>
      <c r="S42" s="202">
        <f t="shared" ref="S42" si="9">L42/L30-1</f>
        <v>0.13606195446374247</v>
      </c>
      <c r="T42" s="202">
        <f t="shared" ref="T42" si="10">M42/M30-1</f>
        <v>0.12952302111350322</v>
      </c>
      <c r="AI42">
        <v>4705.1057619599997</v>
      </c>
    </row>
    <row r="43" spans="2:35">
      <c r="B43" s="3680"/>
      <c r="C43" s="213" t="s">
        <v>345</v>
      </c>
      <c r="D43" s="213">
        <v>984164.2</v>
      </c>
      <c r="E43" s="213">
        <v>83794.3</v>
      </c>
      <c r="F43" s="213">
        <v>1067958.5</v>
      </c>
      <c r="G43" s="213">
        <v>48459.1</v>
      </c>
      <c r="H43" s="213">
        <v>18293.5</v>
      </c>
      <c r="I43" s="242">
        <v>1134711.1000000001</v>
      </c>
      <c r="J43" s="274">
        <v>961474.3</v>
      </c>
      <c r="K43" s="213">
        <v>216372.7</v>
      </c>
      <c r="L43" s="213">
        <v>118397.7</v>
      </c>
      <c r="M43" s="275">
        <v>1296244.7</v>
      </c>
      <c r="N43" s="248"/>
      <c r="O43" s="254"/>
      <c r="P43" s="255">
        <f t="shared" ref="P43" si="11">F43/F31-1</f>
        <v>0.14111626236137131</v>
      </c>
      <c r="Q43" s="255">
        <f t="shared" ref="Q43" si="12">J43/J31-1</f>
        <v>0.13620260422470687</v>
      </c>
      <c r="R43" s="255">
        <f t="shared" ref="R43" si="13">K43/K31-1</f>
        <v>-5.4464308734504696E-2</v>
      </c>
      <c r="S43" s="255">
        <f t="shared" ref="S43" si="14">L43/L31-1</f>
        <v>-2.6515631140922813E-2</v>
      </c>
      <c r="T43" s="255">
        <f t="shared" ref="T43" si="15">M43/M31-1</f>
        <v>8.3204392834818952E-2</v>
      </c>
      <c r="AI43">
        <v>474.48611257000005</v>
      </c>
    </row>
    <row r="44" spans="2:35">
      <c r="B44" s="3678" t="s">
        <v>418</v>
      </c>
      <c r="C44" s="247" t="s">
        <v>356</v>
      </c>
      <c r="D44" s="221">
        <v>70638.600000000006</v>
      </c>
      <c r="E44" s="221">
        <v>9083.9</v>
      </c>
      <c r="F44" s="221">
        <v>79722.5</v>
      </c>
      <c r="G44" s="221">
        <v>10484.799999999999</v>
      </c>
      <c r="H44" s="221">
        <v>793</v>
      </c>
      <c r="I44" s="280">
        <v>91000.3</v>
      </c>
      <c r="J44" s="221">
        <v>5657.2</v>
      </c>
      <c r="K44" s="221">
        <v>1484.6</v>
      </c>
      <c r="L44" s="221">
        <v>15116.9</v>
      </c>
      <c r="M44" s="222">
        <v>22258.7</v>
      </c>
      <c r="N44" s="248"/>
      <c r="O44" s="254"/>
      <c r="P44" s="202">
        <f t="shared" ref="P44" si="16">F44/F32-1</f>
        <v>-0.14516969543604408</v>
      </c>
      <c r="Q44" s="202">
        <f t="shared" ref="Q44" si="17">J44/J32-1</f>
        <v>-0.40808788909233584</v>
      </c>
      <c r="R44" s="202">
        <f t="shared" ref="R44" si="18">K44/K32-1</f>
        <v>0.5878074866310159</v>
      </c>
      <c r="S44" s="202" t="e">
        <f t="shared" ref="S44" si="19">L44/L32-1</f>
        <v>#DIV/0!</v>
      </c>
      <c r="T44" s="202">
        <f t="shared" ref="T44" si="20">M44/M32-1</f>
        <v>1.1213914700976888</v>
      </c>
    </row>
    <row r="45" spans="2:35">
      <c r="B45" s="3679"/>
      <c r="C45" s="204" t="s">
        <v>355</v>
      </c>
      <c r="D45" s="207">
        <v>130703.6</v>
      </c>
      <c r="E45" s="207">
        <v>13108</v>
      </c>
      <c r="F45" s="207">
        <v>143811.6</v>
      </c>
      <c r="G45" s="207">
        <v>18420.099999999999</v>
      </c>
      <c r="H45" s="207">
        <v>793</v>
      </c>
      <c r="I45" s="206">
        <v>163024.70000000001</v>
      </c>
      <c r="J45" s="207">
        <v>108731.3</v>
      </c>
      <c r="K45" s="207">
        <v>5860.5</v>
      </c>
      <c r="L45" s="207">
        <v>19747.5</v>
      </c>
      <c r="M45" s="203">
        <v>134339.29999999999</v>
      </c>
      <c r="N45" s="248"/>
      <c r="O45" s="254"/>
      <c r="P45" s="202"/>
      <c r="Q45" s="202"/>
      <c r="R45" s="202"/>
      <c r="S45" s="202"/>
      <c r="T45" s="202"/>
    </row>
    <row r="46" spans="2:35">
      <c r="B46" s="3679"/>
      <c r="C46" s="204" t="s">
        <v>354</v>
      </c>
      <c r="D46" s="207">
        <v>189380.7</v>
      </c>
      <c r="E46" s="207">
        <v>19203.5</v>
      </c>
      <c r="F46" s="207">
        <v>208584.2</v>
      </c>
      <c r="G46" s="207">
        <v>22749.4</v>
      </c>
      <c r="H46" s="207">
        <v>793</v>
      </c>
      <c r="I46" s="206">
        <v>232126.6</v>
      </c>
      <c r="J46" s="207">
        <v>223752.7</v>
      </c>
      <c r="K46" s="207">
        <v>19681.099999999999</v>
      </c>
      <c r="L46" s="207">
        <v>34732.5</v>
      </c>
      <c r="M46" s="203">
        <v>278166.3</v>
      </c>
      <c r="N46" s="248"/>
      <c r="O46" s="254"/>
      <c r="P46" s="202"/>
      <c r="Q46" s="202"/>
      <c r="R46" s="202"/>
      <c r="S46" s="202"/>
      <c r="T46" s="202"/>
    </row>
    <row r="47" spans="2:35">
      <c r="B47" s="3679"/>
      <c r="C47" s="204" t="s">
        <v>353</v>
      </c>
      <c r="D47" s="207">
        <v>245786.8</v>
      </c>
      <c r="E47" s="207">
        <v>22284.9</v>
      </c>
      <c r="F47" s="207">
        <v>268071.7</v>
      </c>
      <c r="G47" s="207">
        <v>23905.599999999999</v>
      </c>
      <c r="H47" s="207">
        <v>3415.9</v>
      </c>
      <c r="I47" s="206">
        <v>295393.2</v>
      </c>
      <c r="J47" s="207">
        <v>281386.09999999998</v>
      </c>
      <c r="K47" s="207">
        <v>26296.1</v>
      </c>
      <c r="L47" s="207">
        <v>43305.1</v>
      </c>
      <c r="M47" s="203">
        <v>350987.3</v>
      </c>
      <c r="N47" s="248"/>
      <c r="O47" s="254"/>
      <c r="P47" s="202"/>
      <c r="Q47" s="202"/>
      <c r="R47" s="202"/>
      <c r="S47" s="202"/>
      <c r="T47" s="202"/>
    </row>
    <row r="48" spans="2:35">
      <c r="B48" s="3679"/>
      <c r="C48" s="204" t="s">
        <v>352</v>
      </c>
      <c r="D48" s="207">
        <v>301464.5</v>
      </c>
      <c r="E48" s="207">
        <v>25425.599999999999</v>
      </c>
      <c r="F48" s="207">
        <v>326890.09999999998</v>
      </c>
      <c r="G48" s="207">
        <v>27521.4</v>
      </c>
      <c r="H48" s="207">
        <v>3415.9</v>
      </c>
      <c r="I48" s="206">
        <v>357827.4</v>
      </c>
      <c r="J48" s="207">
        <v>354256.9</v>
      </c>
      <c r="K48" s="207">
        <v>33991.599999999999</v>
      </c>
      <c r="L48" s="207">
        <v>46962.6</v>
      </c>
      <c r="M48" s="203">
        <v>435211.1</v>
      </c>
      <c r="N48" s="248"/>
      <c r="O48" s="254"/>
      <c r="P48" s="202"/>
      <c r="Q48" s="202"/>
      <c r="R48" s="202"/>
      <c r="S48" s="202"/>
      <c r="T48" s="202"/>
    </row>
    <row r="49" spans="2:22">
      <c r="B49" s="3679"/>
      <c r="C49" s="204" t="s">
        <v>351</v>
      </c>
      <c r="D49" s="207">
        <v>405269.3</v>
      </c>
      <c r="E49" s="207">
        <v>53717.5</v>
      </c>
      <c r="F49" s="207">
        <v>458986.8</v>
      </c>
      <c r="G49" s="207">
        <v>31057</v>
      </c>
      <c r="H49" s="207">
        <v>4802</v>
      </c>
      <c r="I49" s="206">
        <v>494845.8</v>
      </c>
      <c r="J49" s="207">
        <v>455127</v>
      </c>
      <c r="K49" s="207">
        <v>53455.199999999997</v>
      </c>
      <c r="L49" s="207">
        <v>67765.399999999994</v>
      </c>
      <c r="M49" s="203">
        <v>576347.6</v>
      </c>
      <c r="N49" s="248"/>
      <c r="O49" s="254"/>
      <c r="P49" s="202"/>
      <c r="Q49" s="202"/>
      <c r="R49" s="202"/>
      <c r="S49" s="202"/>
      <c r="T49" s="202"/>
    </row>
    <row r="50" spans="2:22">
      <c r="B50" s="3679"/>
      <c r="C50" s="204" t="s">
        <v>360</v>
      </c>
      <c r="D50" s="207">
        <v>464190.8</v>
      </c>
      <c r="E50" s="207">
        <v>50498.8</v>
      </c>
      <c r="F50" s="207">
        <v>514689.6</v>
      </c>
      <c r="G50" s="207">
        <v>34744.5</v>
      </c>
      <c r="H50" s="207">
        <v>4802</v>
      </c>
      <c r="I50" s="206">
        <v>554236.1</v>
      </c>
      <c r="J50" s="207">
        <v>531501</v>
      </c>
      <c r="K50" s="207">
        <v>66298.399999999994</v>
      </c>
      <c r="L50" s="207">
        <v>69858</v>
      </c>
      <c r="M50" s="203">
        <v>667657.4</v>
      </c>
      <c r="N50" s="248"/>
      <c r="O50" s="254"/>
      <c r="P50" s="202"/>
      <c r="Q50" s="202"/>
      <c r="R50" s="202"/>
      <c r="S50" s="202"/>
      <c r="T50" s="202"/>
    </row>
    <row r="51" spans="2:22">
      <c r="B51" s="3679"/>
      <c r="C51" s="204" t="s">
        <v>349</v>
      </c>
      <c r="D51" s="207">
        <v>526472.5</v>
      </c>
      <c r="E51" s="207">
        <v>56299</v>
      </c>
      <c r="F51" s="207">
        <v>582771.5</v>
      </c>
      <c r="G51" s="207">
        <v>35207.9</v>
      </c>
      <c r="H51" s="207">
        <v>4802</v>
      </c>
      <c r="I51" s="206">
        <v>622781.4</v>
      </c>
      <c r="J51" s="207">
        <v>608844.5</v>
      </c>
      <c r="K51" s="207">
        <v>84256</v>
      </c>
      <c r="L51" s="207">
        <v>86129.600000000006</v>
      </c>
      <c r="M51" s="203">
        <v>779230.1</v>
      </c>
      <c r="N51" s="248"/>
      <c r="O51" s="254"/>
      <c r="P51" s="202"/>
      <c r="Q51" s="202"/>
      <c r="R51" s="202"/>
      <c r="S51" s="202"/>
      <c r="T51" s="202"/>
    </row>
    <row r="52" spans="2:22">
      <c r="B52" s="3679"/>
      <c r="C52" s="204" t="s">
        <v>348</v>
      </c>
      <c r="D52" s="207">
        <v>616118.19999999995</v>
      </c>
      <c r="E52" s="207">
        <v>67687.7</v>
      </c>
      <c r="F52" s="207">
        <v>683805.9</v>
      </c>
      <c r="G52" s="207">
        <v>35866.400000000001</v>
      </c>
      <c r="H52" s="207">
        <v>4802</v>
      </c>
      <c r="I52" s="206">
        <v>724474.3</v>
      </c>
      <c r="J52" s="207">
        <v>706765.9</v>
      </c>
      <c r="K52" s="207">
        <v>107243.4</v>
      </c>
      <c r="L52" s="207">
        <v>129042.3</v>
      </c>
      <c r="M52" s="203">
        <v>943051.6</v>
      </c>
      <c r="N52" s="248"/>
      <c r="O52" s="254"/>
      <c r="P52" s="202"/>
      <c r="Q52" s="202"/>
      <c r="R52" s="202"/>
      <c r="S52" s="202"/>
      <c r="T52" s="202"/>
    </row>
    <row r="53" spans="2:22">
      <c r="B53" s="3679"/>
      <c r="C53" s="204" t="s">
        <v>347</v>
      </c>
      <c r="D53" s="207">
        <v>684634.6</v>
      </c>
      <c r="E53" s="207">
        <v>71618.5</v>
      </c>
      <c r="F53" s="207">
        <v>756253.1</v>
      </c>
      <c r="G53" s="207">
        <v>36290.699999999997</v>
      </c>
      <c r="H53" s="207">
        <v>4802</v>
      </c>
      <c r="I53" s="206">
        <v>797345.8</v>
      </c>
      <c r="J53" s="207">
        <v>786742.6</v>
      </c>
      <c r="K53" s="207">
        <v>125679.6</v>
      </c>
      <c r="L53" s="207">
        <v>135338.79999999999</v>
      </c>
      <c r="M53" s="203">
        <v>1047761</v>
      </c>
      <c r="N53" s="248"/>
      <c r="O53" s="254"/>
      <c r="P53" s="202"/>
      <c r="Q53" s="202"/>
      <c r="R53" s="202"/>
      <c r="S53" s="202"/>
      <c r="T53" s="202"/>
    </row>
    <row r="54" spans="2:22">
      <c r="B54" s="3679"/>
      <c r="C54" s="204" t="s">
        <v>346</v>
      </c>
      <c r="D54" s="207">
        <v>759000.6</v>
      </c>
      <c r="E54" s="207">
        <v>77853.7</v>
      </c>
      <c r="F54" s="207">
        <v>836854.3</v>
      </c>
      <c r="G54" s="207">
        <v>38731.599999999999</v>
      </c>
      <c r="H54" s="207">
        <v>4802</v>
      </c>
      <c r="I54" s="206">
        <v>880387.9</v>
      </c>
      <c r="J54" s="207">
        <v>877394.4</v>
      </c>
      <c r="K54" s="207">
        <v>153084.20000000001</v>
      </c>
      <c r="L54" s="207">
        <v>145587.1</v>
      </c>
      <c r="M54" s="203">
        <v>1176065.7</v>
      </c>
      <c r="N54" s="248"/>
      <c r="O54" s="254"/>
      <c r="P54" s="202"/>
      <c r="Q54" s="202"/>
      <c r="R54" s="202"/>
      <c r="S54" s="202"/>
      <c r="T54" s="202"/>
    </row>
    <row r="55" spans="2:22">
      <c r="B55" s="3680"/>
      <c r="C55" s="431" t="s">
        <v>345</v>
      </c>
      <c r="D55" s="432">
        <v>865619.7</v>
      </c>
      <c r="E55" s="432">
        <v>91534.399999999994</v>
      </c>
      <c r="F55" s="432">
        <v>957154.1</v>
      </c>
      <c r="G55" s="432">
        <v>53240.5</v>
      </c>
      <c r="H55" s="432">
        <v>21297.5</v>
      </c>
      <c r="I55" s="433">
        <v>1031692.1</v>
      </c>
      <c r="J55" s="432">
        <v>1005759.4</v>
      </c>
      <c r="K55" s="432">
        <v>233695.9</v>
      </c>
      <c r="L55" s="432">
        <v>190108.7</v>
      </c>
      <c r="M55" s="434">
        <v>1429564</v>
      </c>
      <c r="N55" s="248"/>
      <c r="O55" s="254"/>
      <c r="P55" s="202"/>
      <c r="Q55" s="202"/>
      <c r="R55" s="202"/>
      <c r="S55" s="202"/>
      <c r="T55" s="202"/>
    </row>
    <row r="56" spans="2:22">
      <c r="B56" s="3678" t="s">
        <v>458</v>
      </c>
      <c r="C56" s="204" t="s">
        <v>356</v>
      </c>
      <c r="D56" s="207">
        <v>70175.199999999997</v>
      </c>
      <c r="E56" s="207">
        <v>8698.9</v>
      </c>
      <c r="F56" s="207">
        <v>78874.100000000006</v>
      </c>
      <c r="G56" s="207">
        <v>9264.9</v>
      </c>
      <c r="H56" s="207">
        <v>0</v>
      </c>
      <c r="I56" s="206">
        <v>88139</v>
      </c>
      <c r="J56" s="207">
        <v>12135.8</v>
      </c>
      <c r="K56" s="207">
        <v>823.1</v>
      </c>
      <c r="L56" s="207">
        <v>22078.1</v>
      </c>
      <c r="M56" s="203">
        <v>35037</v>
      </c>
      <c r="N56" s="248"/>
      <c r="O56" s="254"/>
      <c r="P56" s="202"/>
      <c r="Q56" s="202"/>
      <c r="R56" s="202"/>
      <c r="S56" s="202"/>
      <c r="T56" s="202"/>
    </row>
    <row r="57" spans="2:22" ht="15" thickBot="1">
      <c r="B57" s="3681"/>
      <c r="C57" s="278" t="s">
        <v>355</v>
      </c>
      <c r="D57" s="276">
        <v>127956.7</v>
      </c>
      <c r="E57" s="366">
        <v>13120.4</v>
      </c>
      <c r="F57" s="276">
        <v>141077.1</v>
      </c>
      <c r="G57" s="276">
        <v>13158.8</v>
      </c>
      <c r="H57" s="276">
        <v>0</v>
      </c>
      <c r="I57" s="279">
        <v>154235.9</v>
      </c>
      <c r="J57" s="366">
        <v>87663.5</v>
      </c>
      <c r="K57" s="366">
        <v>8163.9</v>
      </c>
      <c r="L57" s="366">
        <v>35313.9</v>
      </c>
      <c r="M57" s="461">
        <v>131141.29999999999</v>
      </c>
      <c r="N57" s="248"/>
      <c r="O57" s="254"/>
      <c r="P57" s="281">
        <f t="shared" ref="P57" si="21">F57/F33-1</f>
        <v>-0.16313258701037381</v>
      </c>
      <c r="Q57" s="281">
        <f t="shared" ref="Q57" si="22">J57/J33-1</f>
        <v>0.49609692327646804</v>
      </c>
      <c r="R57" s="281">
        <f t="shared" ref="R57" si="23">K57/K33-1</f>
        <v>2.1294897841836931</v>
      </c>
      <c r="S57" s="281">
        <f t="shared" ref="S57" si="24">L57/L33-1</f>
        <v>0.22906624252148289</v>
      </c>
      <c r="T57" s="281">
        <f t="shared" ref="T57" si="25">M57/M33-1</f>
        <v>0.45816571376470749</v>
      </c>
      <c r="V57" s="255"/>
    </row>
    <row r="58" spans="2:22" ht="15" thickTop="1">
      <c r="B58" s="331" t="s">
        <v>359</v>
      </c>
      <c r="P58" s="202">
        <f>F57/F35-1</f>
        <v>-0.57801006778360098</v>
      </c>
      <c r="Q58" s="202"/>
      <c r="R58" s="202"/>
      <c r="S58" s="202"/>
      <c r="T58" s="202">
        <f>M57/M35-1</f>
        <v>-0.54391853354255704</v>
      </c>
    </row>
    <row r="59" spans="2:22">
      <c r="P59" s="202"/>
      <c r="Q59" s="202"/>
      <c r="R59" s="202"/>
      <c r="S59" s="202"/>
      <c r="T59" s="202"/>
    </row>
    <row r="60" spans="2:22">
      <c r="D60" s="254"/>
    </row>
  </sheetData>
  <mergeCells count="13">
    <mergeCell ref="B56:B57"/>
    <mergeCell ref="B44:B55"/>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7"/>
  <sheetViews>
    <sheetView view="pageBreakPreview" zoomScale="90" zoomScaleNormal="80" zoomScaleSheetLayoutView="90" workbookViewId="0">
      <pane xSplit="2" ySplit="17" topLeftCell="C81" activePane="bottomRight" state="frozen"/>
      <selection activeCell="B7" sqref="B7:D7"/>
      <selection pane="topRight" activeCell="B7" sqref="B7:D7"/>
      <selection pane="bottomLeft" activeCell="B7" sqref="B7:D7"/>
      <selection pane="bottomRight" activeCell="O87" sqref="O87"/>
    </sheetView>
  </sheetViews>
  <sheetFormatPr defaultColWidth="19" defaultRowHeight="13.8"/>
  <cols>
    <col min="1" max="1" width="8.109375" style="1056" customWidth="1"/>
    <col min="2" max="2" width="13.5546875" style="1056" customWidth="1"/>
    <col min="3" max="3" width="14" style="1056" bestFit="1" customWidth="1"/>
    <col min="4" max="4" width="11.5546875" style="1056" customWidth="1"/>
    <col min="5" max="5" width="17" style="1056" customWidth="1"/>
    <col min="6" max="6" width="11.5546875" style="1056" customWidth="1"/>
    <col min="7" max="7" width="12.6640625" style="1056" customWidth="1"/>
    <col min="8" max="8" width="11.5546875" style="1056" customWidth="1"/>
    <col min="9" max="9" width="16.33203125" style="1056" customWidth="1"/>
    <col min="10" max="12" width="11.5546875" style="1056" customWidth="1"/>
    <col min="13" max="13" width="12.88671875" style="1056" bestFit="1" customWidth="1"/>
    <col min="14" max="14" width="11" style="1056" bestFit="1" customWidth="1"/>
    <col min="15" max="16384" width="19" style="1454"/>
  </cols>
  <sheetData>
    <row r="1" spans="1:14" ht="19.5" customHeight="1" thickTop="1">
      <c r="A1" s="3789" t="s">
        <v>1286</v>
      </c>
      <c r="B1" s="3790"/>
      <c r="C1" s="3790"/>
      <c r="D1" s="3790"/>
      <c r="E1" s="3790"/>
      <c r="F1" s="3790"/>
      <c r="G1" s="3790"/>
      <c r="H1" s="3790"/>
      <c r="I1" s="3790"/>
      <c r="J1" s="3790"/>
      <c r="K1" s="3790"/>
      <c r="L1" s="3790"/>
      <c r="M1" s="3790"/>
      <c r="N1" s="3791"/>
    </row>
    <row r="2" spans="1:14" ht="16.5" customHeight="1">
      <c r="A2" s="3792" t="s">
        <v>475</v>
      </c>
      <c r="B2" s="3682"/>
      <c r="C2" s="3682"/>
      <c r="D2" s="3682"/>
      <c r="E2" s="3682"/>
      <c r="F2" s="3682"/>
      <c r="G2" s="3682"/>
      <c r="H2" s="3682"/>
      <c r="I2" s="3682"/>
      <c r="J2" s="3682"/>
      <c r="K2" s="3682"/>
      <c r="L2" s="3682"/>
      <c r="M2" s="3682"/>
      <c r="N2" s="3793"/>
    </row>
    <row r="3" spans="1:14" ht="16.5" customHeight="1" thickBot="1">
      <c r="A3" s="1488"/>
      <c r="B3" s="1487"/>
      <c r="C3" s="1487"/>
      <c r="D3" s="1487"/>
      <c r="E3" s="1487"/>
      <c r="F3" s="1487"/>
      <c r="G3" s="1487"/>
      <c r="H3" s="1487"/>
      <c r="I3" s="1487"/>
      <c r="J3" s="1487"/>
      <c r="K3" s="1487"/>
      <c r="L3" s="1487"/>
      <c r="M3" s="3794" t="s">
        <v>1243</v>
      </c>
      <c r="N3" s="3795"/>
    </row>
    <row r="4" spans="1:14" ht="4.5" customHeight="1" thickTop="1">
      <c r="A4" s="3796" t="s">
        <v>1242</v>
      </c>
      <c r="B4" s="3798" t="s">
        <v>140</v>
      </c>
      <c r="C4" s="3798" t="s">
        <v>1241</v>
      </c>
      <c r="D4" s="3798" t="s">
        <v>1236</v>
      </c>
      <c r="E4" s="3798" t="s">
        <v>1240</v>
      </c>
      <c r="F4" s="3798" t="s">
        <v>1236</v>
      </c>
      <c r="G4" s="3798" t="s">
        <v>1239</v>
      </c>
      <c r="H4" s="3798" t="s">
        <v>1236</v>
      </c>
      <c r="I4" s="3802" t="s">
        <v>1238</v>
      </c>
      <c r="J4" s="3798" t="s">
        <v>1236</v>
      </c>
      <c r="K4" s="3802" t="s">
        <v>1237</v>
      </c>
      <c r="L4" s="3798" t="s">
        <v>1236</v>
      </c>
      <c r="M4" s="3798" t="s">
        <v>1235</v>
      </c>
      <c r="N4" s="3800" t="s">
        <v>1234</v>
      </c>
    </row>
    <row r="5" spans="1:14" ht="24" customHeight="1">
      <c r="A5" s="3797"/>
      <c r="B5" s="3799"/>
      <c r="C5" s="3799"/>
      <c r="D5" s="3799"/>
      <c r="E5" s="3799"/>
      <c r="F5" s="3799"/>
      <c r="G5" s="3799"/>
      <c r="H5" s="3799"/>
      <c r="I5" s="3803"/>
      <c r="J5" s="3799"/>
      <c r="K5" s="3803"/>
      <c r="L5" s="3799"/>
      <c r="M5" s="3799"/>
      <c r="N5" s="3801"/>
    </row>
    <row r="6" spans="1:14" hidden="1">
      <c r="A6" s="1486" t="s">
        <v>67</v>
      </c>
      <c r="B6" s="1485" t="s">
        <v>356</v>
      </c>
      <c r="C6" s="1480">
        <v>1866360.2317567593</v>
      </c>
      <c r="D6" s="1480"/>
      <c r="E6" s="1480">
        <v>1362659.2232283393</v>
      </c>
      <c r="F6" s="1480"/>
      <c r="G6" s="1480">
        <v>268303.76906417101</v>
      </c>
      <c r="H6" s="1480"/>
      <c r="I6" s="1480">
        <v>950790.74149766902</v>
      </c>
      <c r="J6" s="1480"/>
      <c r="K6" s="1480">
        <v>503701.00852841994</v>
      </c>
      <c r="L6" s="1480"/>
      <c r="M6" s="1484">
        <v>1675570.8252183264</v>
      </c>
      <c r="N6" s="1483"/>
    </row>
    <row r="7" spans="1:14" hidden="1">
      <c r="A7" s="1486" t="s">
        <v>67</v>
      </c>
      <c r="B7" s="1485" t="s">
        <v>355</v>
      </c>
      <c r="C7" s="1480">
        <v>1895795.5455795517</v>
      </c>
      <c r="D7" s="1480"/>
      <c r="E7" s="1480">
        <v>1384743.7900708707</v>
      </c>
      <c r="F7" s="1480"/>
      <c r="G7" s="1480">
        <v>269572.42775105097</v>
      </c>
      <c r="H7" s="1480"/>
      <c r="I7" s="1480">
        <v>973010.58653265366</v>
      </c>
      <c r="J7" s="1480"/>
      <c r="K7" s="1480">
        <v>511051.755508681</v>
      </c>
      <c r="L7" s="1480"/>
      <c r="M7" s="1484">
        <v>1703730.5259626617</v>
      </c>
      <c r="N7" s="1483"/>
    </row>
    <row r="8" spans="1:14" hidden="1">
      <c r="A8" s="1486" t="s">
        <v>67</v>
      </c>
      <c r="B8" s="1485" t="s">
        <v>354</v>
      </c>
      <c r="C8" s="1480">
        <v>1962194.3593943398</v>
      </c>
      <c r="D8" s="1480"/>
      <c r="E8" s="1480">
        <v>1451849.3239387209</v>
      </c>
      <c r="F8" s="1480"/>
      <c r="G8" s="1480">
        <v>312971.20817148103</v>
      </c>
      <c r="H8" s="1480"/>
      <c r="I8" s="1480">
        <v>996181.59889818763</v>
      </c>
      <c r="J8" s="1480"/>
      <c r="K8" s="1480">
        <v>510345.03545561922</v>
      </c>
      <c r="L8" s="1480"/>
      <c r="M8" s="1484">
        <v>1731015.0404985859</v>
      </c>
      <c r="N8" s="1483"/>
    </row>
    <row r="9" spans="1:14" hidden="1">
      <c r="A9" s="1486" t="s">
        <v>67</v>
      </c>
      <c r="B9" s="1485" t="s">
        <v>353</v>
      </c>
      <c r="C9" s="1480">
        <v>1999082.8772372429</v>
      </c>
      <c r="D9" s="1480"/>
      <c r="E9" s="1480">
        <v>1491555.8552634059</v>
      </c>
      <c r="F9" s="1480"/>
      <c r="G9" s="1480">
        <v>312740.78595778998</v>
      </c>
      <c r="H9" s="1480"/>
      <c r="I9" s="1480">
        <v>1003649.6253792936</v>
      </c>
      <c r="J9" s="1480"/>
      <c r="K9" s="1480">
        <v>507527.02197383682</v>
      </c>
      <c r="L9" s="1480"/>
      <c r="M9" s="1484">
        <v>1740337.7878616909</v>
      </c>
      <c r="N9" s="1483"/>
    </row>
    <row r="10" spans="1:14" hidden="1">
      <c r="A10" s="1486" t="s">
        <v>67</v>
      </c>
      <c r="B10" s="1485" t="s">
        <v>352</v>
      </c>
      <c r="C10" s="1480">
        <v>2031571.1431763493</v>
      </c>
      <c r="D10" s="1480"/>
      <c r="E10" s="1480">
        <v>1521306.3881864438</v>
      </c>
      <c r="F10" s="1480"/>
      <c r="G10" s="1480">
        <v>306882.27135911002</v>
      </c>
      <c r="H10" s="1480"/>
      <c r="I10" s="1480">
        <v>1011763.2556780233</v>
      </c>
      <c r="J10" s="1480"/>
      <c r="K10" s="1480">
        <v>510264.75498990569</v>
      </c>
      <c r="L10" s="1480"/>
      <c r="M10" s="1484">
        <v>1767293.4413029191</v>
      </c>
      <c r="N10" s="1483"/>
    </row>
    <row r="11" spans="1:14" hidden="1">
      <c r="A11" s="1486" t="s">
        <v>67</v>
      </c>
      <c r="B11" s="1485" t="s">
        <v>351</v>
      </c>
      <c r="C11" s="1480">
        <v>2047570.8333756023</v>
      </c>
      <c r="D11" s="1480"/>
      <c r="E11" s="1480">
        <v>1533567.7325115462</v>
      </c>
      <c r="F11" s="1480"/>
      <c r="G11" s="1480">
        <v>308108.88164971798</v>
      </c>
      <c r="H11" s="1480"/>
      <c r="I11" s="1480">
        <v>1036150.9460592483</v>
      </c>
      <c r="J11" s="1480"/>
      <c r="K11" s="1480">
        <v>514003.10086405574</v>
      </c>
      <c r="L11" s="1480"/>
      <c r="M11" s="1484">
        <v>1789748.5966942392</v>
      </c>
      <c r="N11" s="1483"/>
    </row>
    <row r="12" spans="1:14" hidden="1">
      <c r="A12" s="1486" t="s">
        <v>67</v>
      </c>
      <c r="B12" s="1485" t="s">
        <v>350</v>
      </c>
      <c r="C12" s="1480">
        <v>2052722.5647833562</v>
      </c>
      <c r="D12" s="1480"/>
      <c r="E12" s="1480">
        <v>1543029.0055267103</v>
      </c>
      <c r="F12" s="1480"/>
      <c r="G12" s="1480">
        <v>311430.62012907001</v>
      </c>
      <c r="H12" s="1480"/>
      <c r="I12" s="1480">
        <v>1070785.5701415441</v>
      </c>
      <c r="J12" s="1480"/>
      <c r="K12" s="1480">
        <v>509693.55925664573</v>
      </c>
      <c r="L12" s="1480"/>
      <c r="M12" s="1484">
        <v>1826700.3712037331</v>
      </c>
      <c r="N12" s="1483"/>
    </row>
    <row r="13" spans="1:14" hidden="1">
      <c r="A13" s="1486" t="s">
        <v>67</v>
      </c>
      <c r="B13" s="1485" t="s">
        <v>349</v>
      </c>
      <c r="C13" s="1480">
        <v>2093186.6819856544</v>
      </c>
      <c r="D13" s="1480"/>
      <c r="E13" s="1480">
        <v>1576626.1937340233</v>
      </c>
      <c r="F13" s="1480"/>
      <c r="G13" s="1480">
        <v>311621.06375740003</v>
      </c>
      <c r="H13" s="1480"/>
      <c r="I13" s="1480">
        <v>1066734.0079232878</v>
      </c>
      <c r="J13" s="1480"/>
      <c r="K13" s="1480">
        <v>516560.48825163103</v>
      </c>
      <c r="L13" s="1480"/>
      <c r="M13" s="1484">
        <v>1830624.3210781119</v>
      </c>
      <c r="N13" s="1483"/>
    </row>
    <row r="14" spans="1:14" hidden="1">
      <c r="A14" s="1486" t="s">
        <v>67</v>
      </c>
      <c r="B14" s="1485" t="s">
        <v>348</v>
      </c>
      <c r="C14" s="1480">
        <v>2121430.3878746387</v>
      </c>
      <c r="D14" s="1480"/>
      <c r="E14" s="1480">
        <v>1583649.7195882713</v>
      </c>
      <c r="F14" s="1480"/>
      <c r="G14" s="1480">
        <v>317781.09141528001</v>
      </c>
      <c r="H14" s="1480"/>
      <c r="I14" s="1480">
        <v>1093906.7722021295</v>
      </c>
      <c r="J14" s="1480"/>
      <c r="K14" s="1480">
        <v>537780.66828636732</v>
      </c>
      <c r="L14" s="1480"/>
      <c r="M14" s="1484">
        <v>1893232.2626758383</v>
      </c>
      <c r="N14" s="1483"/>
    </row>
    <row r="15" spans="1:14" hidden="1">
      <c r="A15" s="1486" t="s">
        <v>67</v>
      </c>
      <c r="B15" s="1485" t="s">
        <v>347</v>
      </c>
      <c r="C15" s="1480">
        <v>2109088.4075584509</v>
      </c>
      <c r="D15" s="1480"/>
      <c r="E15" s="1480">
        <v>1553898.7583036409</v>
      </c>
      <c r="F15" s="1480"/>
      <c r="G15" s="1480">
        <v>315406.7795911401</v>
      </c>
      <c r="H15" s="1480"/>
      <c r="I15" s="1480">
        <v>1085665.9718993928</v>
      </c>
      <c r="J15" s="1480"/>
      <c r="K15" s="1480">
        <v>555189.64925481018</v>
      </c>
      <c r="L15" s="1480"/>
      <c r="M15" s="1484">
        <v>1889843.4590958427</v>
      </c>
      <c r="N15" s="1483"/>
    </row>
    <row r="16" spans="1:14" hidden="1">
      <c r="A16" s="1486" t="s">
        <v>67</v>
      </c>
      <c r="B16" s="1485" t="s">
        <v>346</v>
      </c>
      <c r="C16" s="1480">
        <v>2143679.8769240505</v>
      </c>
      <c r="D16" s="1480"/>
      <c r="E16" s="1480">
        <v>1568417.0691888295</v>
      </c>
      <c r="F16" s="1480"/>
      <c r="G16" s="1480">
        <v>316515.18408543</v>
      </c>
      <c r="H16" s="1480"/>
      <c r="I16" s="1480">
        <v>1095226.4135845711</v>
      </c>
      <c r="J16" s="1480"/>
      <c r="K16" s="1480">
        <v>575262.80773522111</v>
      </c>
      <c r="L16" s="1480"/>
      <c r="M16" s="1484">
        <v>1922956.6910947021</v>
      </c>
      <c r="N16" s="1483"/>
    </row>
    <row r="17" spans="1:14" hidden="1">
      <c r="A17" s="1482" t="s">
        <v>67</v>
      </c>
      <c r="B17" s="1481" t="s">
        <v>345</v>
      </c>
      <c r="C17" s="1480">
        <v>2244578.5723777702</v>
      </c>
      <c r="D17" s="1480"/>
      <c r="E17" s="1480">
        <v>1634481.7499847095</v>
      </c>
      <c r="F17" s="1480"/>
      <c r="G17" s="1480">
        <v>327482.67803007999</v>
      </c>
      <c r="H17" s="1480"/>
      <c r="I17" s="1480">
        <v>1131194.6351445443</v>
      </c>
      <c r="J17" s="1480"/>
      <c r="K17" s="1480">
        <v>610096.82239306055</v>
      </c>
      <c r="L17" s="1480"/>
      <c r="M17" s="1479">
        <v>2016816.1615412112</v>
      </c>
      <c r="N17" s="1478"/>
    </row>
    <row r="18" spans="1:14">
      <c r="A18" s="3678" t="s">
        <v>68</v>
      </c>
      <c r="B18" s="1462" t="s">
        <v>356</v>
      </c>
      <c r="C18" s="221">
        <v>2248423.2526470441</v>
      </c>
      <c r="D18" s="221">
        <f t="shared" ref="D18:D49" si="0">(C18-C6)/C6*100</f>
        <v>20.47102238835523</v>
      </c>
      <c r="E18" s="221">
        <v>1638318.9226639052</v>
      </c>
      <c r="F18" s="221">
        <f t="shared" ref="F18:F49" si="1">(E18-E6)/E6*100</f>
        <v>20.229540499677363</v>
      </c>
      <c r="G18" s="221">
        <v>320886.96895001602</v>
      </c>
      <c r="H18" s="221">
        <f t="shared" ref="H18:H49" si="2">(G18-G6)/G6*100</f>
        <v>19.598382858821687</v>
      </c>
      <c r="I18" s="221">
        <v>1143319.3335506036</v>
      </c>
      <c r="J18" s="221">
        <f t="shared" ref="J18:J49" si="3">(I18-I6)/I6*100</f>
        <v>20.249312877160214</v>
      </c>
      <c r="K18" s="221">
        <v>610104.32998313999</v>
      </c>
      <c r="L18" s="221">
        <f t="shared" ref="L18:L46" si="4">(K18-K6)/K6*100</f>
        <v>21.124301848348697</v>
      </c>
      <c r="M18" s="221">
        <v>2019705.6913098048</v>
      </c>
      <c r="N18" s="222">
        <f t="shared" ref="N18:N49" si="5">(M18-M6)/M6*100</f>
        <v>20.538365845958062</v>
      </c>
    </row>
    <row r="19" spans="1:14">
      <c r="A19" s="3679"/>
      <c r="B19" s="1471" t="s">
        <v>355</v>
      </c>
      <c r="C19" s="207">
        <v>2278207.1369756605</v>
      </c>
      <c r="D19" s="207">
        <f t="shared" si="0"/>
        <v>20.171562924482139</v>
      </c>
      <c r="E19" s="207">
        <v>1668463.4076806023</v>
      </c>
      <c r="F19" s="207">
        <f t="shared" si="1"/>
        <v>20.48896118141905</v>
      </c>
      <c r="G19" s="207">
        <v>323052.97571360995</v>
      </c>
      <c r="H19" s="207">
        <f t="shared" si="2"/>
        <v>19.839027458679137</v>
      </c>
      <c r="I19" s="207">
        <v>1171344.0319215497</v>
      </c>
      <c r="J19" s="207">
        <f t="shared" si="3"/>
        <v>20.383482783641849</v>
      </c>
      <c r="K19" s="207">
        <v>609743.72929505818</v>
      </c>
      <c r="L19" s="207">
        <f t="shared" si="4"/>
        <v>19.311541878599563</v>
      </c>
      <c r="M19" s="207">
        <v>2040717.305375532</v>
      </c>
      <c r="N19" s="203">
        <f t="shared" si="5"/>
        <v>19.779347395472772</v>
      </c>
    </row>
    <row r="20" spans="1:14">
      <c r="A20" s="3679"/>
      <c r="B20" s="1471" t="s">
        <v>354</v>
      </c>
      <c r="C20" s="207">
        <v>2364968.9167993534</v>
      </c>
      <c r="D20" s="207">
        <f t="shared" si="0"/>
        <v>20.526741169989698</v>
      </c>
      <c r="E20" s="207">
        <v>1742358.2608635474</v>
      </c>
      <c r="F20" s="207">
        <f t="shared" si="1"/>
        <v>20.009578964895965</v>
      </c>
      <c r="G20" s="207">
        <v>365161.18529377994</v>
      </c>
      <c r="H20" s="207">
        <f t="shared" si="2"/>
        <v>16.675648033956953</v>
      </c>
      <c r="I20" s="207">
        <v>1203411.189528499</v>
      </c>
      <c r="J20" s="207">
        <f t="shared" si="3"/>
        <v>20.802390935499584</v>
      </c>
      <c r="K20" s="207">
        <v>622610.65593580599</v>
      </c>
      <c r="L20" s="207">
        <f t="shared" si="4"/>
        <v>21.997984242162701</v>
      </c>
      <c r="M20" s="207">
        <v>2093868.0093048585</v>
      </c>
      <c r="N20" s="203">
        <f t="shared" si="5"/>
        <v>20.961861122925871</v>
      </c>
    </row>
    <row r="21" spans="1:14">
      <c r="A21" s="3679"/>
      <c r="B21" s="1471" t="s">
        <v>353</v>
      </c>
      <c r="C21" s="207">
        <v>2371071.9382863049</v>
      </c>
      <c r="D21" s="207">
        <f t="shared" si="0"/>
        <v>18.607985956197851</v>
      </c>
      <c r="E21" s="207">
        <v>1722999.9280382004</v>
      </c>
      <c r="F21" s="207">
        <f t="shared" si="1"/>
        <v>15.516956469184443</v>
      </c>
      <c r="G21" s="207">
        <v>360616.26645162998</v>
      </c>
      <c r="H21" s="207">
        <f t="shared" si="2"/>
        <v>15.308358437233597</v>
      </c>
      <c r="I21" s="207">
        <v>1187100.1838393647</v>
      </c>
      <c r="J21" s="207">
        <f t="shared" si="3"/>
        <v>18.27834672789745</v>
      </c>
      <c r="K21" s="207">
        <v>648072.01024810446</v>
      </c>
      <c r="L21" s="207">
        <f t="shared" si="4"/>
        <v>27.692119274294086</v>
      </c>
      <c r="M21" s="207">
        <v>2096330.5892069302</v>
      </c>
      <c r="N21" s="203">
        <f t="shared" si="5"/>
        <v>20.455385375653929</v>
      </c>
    </row>
    <row r="22" spans="1:14">
      <c r="A22" s="3679"/>
      <c r="B22" s="1471" t="s">
        <v>352</v>
      </c>
      <c r="C22" s="207">
        <v>2389497.4916316015</v>
      </c>
      <c r="D22" s="207">
        <f t="shared" si="0"/>
        <v>17.618204002230335</v>
      </c>
      <c r="E22" s="207">
        <v>1712720.4443709231</v>
      </c>
      <c r="F22" s="207">
        <f t="shared" si="1"/>
        <v>12.582216026363028</v>
      </c>
      <c r="G22" s="207">
        <v>359304.28639188001</v>
      </c>
      <c r="H22" s="207">
        <f t="shared" si="2"/>
        <v>17.082125598394825</v>
      </c>
      <c r="I22" s="207">
        <v>1188142.2973198637</v>
      </c>
      <c r="J22" s="207">
        <f t="shared" si="3"/>
        <v>17.432837242507055</v>
      </c>
      <c r="K22" s="207">
        <v>676777.04726067884</v>
      </c>
      <c r="L22" s="207">
        <f t="shared" si="4"/>
        <v>32.632528631938762</v>
      </c>
      <c r="M22" s="207">
        <v>2131445.6481447392</v>
      </c>
      <c r="N22" s="203">
        <f t="shared" si="5"/>
        <v>20.605078835880963</v>
      </c>
    </row>
    <row r="23" spans="1:14">
      <c r="A23" s="3679"/>
      <c r="B23" s="1471" t="s">
        <v>351</v>
      </c>
      <c r="C23" s="207">
        <v>2425538.1450943802</v>
      </c>
      <c r="D23" s="207">
        <f t="shared" si="0"/>
        <v>18.459303363667537</v>
      </c>
      <c r="E23" s="207">
        <v>1717913.715552873</v>
      </c>
      <c r="F23" s="207">
        <f t="shared" si="1"/>
        <v>12.020726514597477</v>
      </c>
      <c r="G23" s="207">
        <v>356954.53706253995</v>
      </c>
      <c r="H23" s="207">
        <f t="shared" si="2"/>
        <v>15.853374674331361</v>
      </c>
      <c r="I23" s="207">
        <v>1188950.434974364</v>
      </c>
      <c r="J23" s="207">
        <f t="shared" si="3"/>
        <v>14.746836790165752</v>
      </c>
      <c r="K23" s="207">
        <v>707624.42954150715</v>
      </c>
      <c r="L23" s="207">
        <f t="shared" si="4"/>
        <v>37.66929194628743</v>
      </c>
      <c r="M23" s="207">
        <v>2161200.5134773413</v>
      </c>
      <c r="N23" s="203">
        <f t="shared" si="5"/>
        <v>20.754418663559427</v>
      </c>
    </row>
    <row r="24" spans="1:14">
      <c r="A24" s="3679"/>
      <c r="B24" s="1471" t="s">
        <v>350</v>
      </c>
      <c r="C24" s="207">
        <v>2458777.8322609407</v>
      </c>
      <c r="D24" s="207">
        <f t="shared" si="0"/>
        <v>19.781302863031542</v>
      </c>
      <c r="E24" s="207">
        <v>1691065.8790377728</v>
      </c>
      <c r="F24" s="207">
        <f t="shared" si="1"/>
        <v>9.5939138526129213</v>
      </c>
      <c r="G24" s="207">
        <v>356224.49940938002</v>
      </c>
      <c r="H24" s="207">
        <f t="shared" si="2"/>
        <v>14.383261113420872</v>
      </c>
      <c r="I24" s="207">
        <v>1162917.8725423566</v>
      </c>
      <c r="J24" s="207">
        <f t="shared" si="3"/>
        <v>8.6041785554351282</v>
      </c>
      <c r="K24" s="207">
        <v>767711.95322316838</v>
      </c>
      <c r="L24" s="207">
        <f t="shared" si="4"/>
        <v>50.622259057545364</v>
      </c>
      <c r="M24" s="207">
        <v>2196480.6470557395</v>
      </c>
      <c r="N24" s="203">
        <f t="shared" si="5"/>
        <v>20.243072245522882</v>
      </c>
    </row>
    <row r="25" spans="1:14">
      <c r="A25" s="3679"/>
      <c r="B25" s="1471" t="s">
        <v>349</v>
      </c>
      <c r="C25" s="207">
        <v>2475105.8302794332</v>
      </c>
      <c r="D25" s="207">
        <f t="shared" si="0"/>
        <v>18.245823536937458</v>
      </c>
      <c r="E25" s="207">
        <v>1641966.5638398682</v>
      </c>
      <c r="F25" s="207">
        <f t="shared" si="1"/>
        <v>4.1443159047798899</v>
      </c>
      <c r="G25" s="207">
        <v>361859.18262527004</v>
      </c>
      <c r="H25" s="207">
        <f t="shared" si="2"/>
        <v>16.121541420249073</v>
      </c>
      <c r="I25" s="207">
        <v>1110176.6456963825</v>
      </c>
      <c r="J25" s="207">
        <f t="shared" si="3"/>
        <v>4.0724901850339057</v>
      </c>
      <c r="K25" s="207">
        <v>833139.26643956488</v>
      </c>
      <c r="L25" s="207">
        <f t="shared" si="4"/>
        <v>61.285906566225691</v>
      </c>
      <c r="M25" s="207">
        <v>2200651.8924451345</v>
      </c>
      <c r="N25" s="203">
        <f t="shared" si="5"/>
        <v>20.213189954184692</v>
      </c>
    </row>
    <row r="26" spans="1:14">
      <c r="A26" s="3679"/>
      <c r="B26" s="1471" t="s">
        <v>348</v>
      </c>
      <c r="C26" s="207">
        <v>2464390.3410096364</v>
      </c>
      <c r="D26" s="207">
        <f t="shared" si="0"/>
        <v>16.166448595025226</v>
      </c>
      <c r="E26" s="207">
        <v>1579406.8398266707</v>
      </c>
      <c r="F26" s="207">
        <f t="shared" si="1"/>
        <v>-0.2679178172496206</v>
      </c>
      <c r="G26" s="207">
        <v>354443.18212958996</v>
      </c>
      <c r="H26" s="207">
        <f t="shared" si="2"/>
        <v>11.536901252063329</v>
      </c>
      <c r="I26" s="207">
        <v>1057396.9106542633</v>
      </c>
      <c r="J26" s="207">
        <f t="shared" si="3"/>
        <v>-3.3375660957257454</v>
      </c>
      <c r="K26" s="207">
        <v>884983.5011829657</v>
      </c>
      <c r="L26" s="207">
        <f t="shared" si="4"/>
        <v>64.562163233378527</v>
      </c>
      <c r="M26" s="207">
        <v>2195440.2497896338</v>
      </c>
      <c r="N26" s="203">
        <f t="shared" si="5"/>
        <v>15.962541578848001</v>
      </c>
    </row>
    <row r="27" spans="1:14">
      <c r="A27" s="3679"/>
      <c r="B27" s="1471" t="s">
        <v>347</v>
      </c>
      <c r="C27" s="207">
        <v>2477223.2236062852</v>
      </c>
      <c r="D27" s="207">
        <f t="shared" si="0"/>
        <v>17.454688704775492</v>
      </c>
      <c r="E27" s="207">
        <v>1564234.9146167098</v>
      </c>
      <c r="F27" s="207">
        <f t="shared" si="1"/>
        <v>0.66517565947170842</v>
      </c>
      <c r="G27" s="207">
        <v>354766.22070260003</v>
      </c>
      <c r="H27" s="207">
        <f t="shared" si="2"/>
        <v>12.478945811653549</v>
      </c>
      <c r="I27" s="207">
        <v>1032153.4124248056</v>
      </c>
      <c r="J27" s="207">
        <f t="shared" si="3"/>
        <v>-4.929007711365033</v>
      </c>
      <c r="K27" s="207">
        <v>912988.30898957537</v>
      </c>
      <c r="L27" s="207">
        <f t="shared" si="4"/>
        <v>64.446205042729403</v>
      </c>
      <c r="M27" s="207">
        <v>2203389.7950979439</v>
      </c>
      <c r="N27" s="203">
        <f t="shared" si="5"/>
        <v>16.591127402272306</v>
      </c>
    </row>
    <row r="28" spans="1:14">
      <c r="A28" s="3679"/>
      <c r="B28" s="1470" t="s">
        <v>346</v>
      </c>
      <c r="C28" s="432">
        <v>2504628.8026739494</v>
      </c>
      <c r="D28" s="432">
        <f t="shared" si="0"/>
        <v>16.83781844646607</v>
      </c>
      <c r="E28" s="432">
        <v>1567395.8487023783</v>
      </c>
      <c r="F28" s="432">
        <f t="shared" si="1"/>
        <v>-6.5111538666136726E-2</v>
      </c>
      <c r="G28" s="432">
        <v>351955.85463524994</v>
      </c>
      <c r="H28" s="432">
        <f t="shared" si="2"/>
        <v>11.197147034896823</v>
      </c>
      <c r="I28" s="432">
        <v>1029426.4527694039</v>
      </c>
      <c r="J28" s="432">
        <f t="shared" si="3"/>
        <v>-6.0078865884735375</v>
      </c>
      <c r="K28" s="432">
        <v>937232.95397157106</v>
      </c>
      <c r="L28" s="432">
        <f t="shared" si="4"/>
        <v>62.922570583244728</v>
      </c>
      <c r="M28" s="432">
        <v>2220250.7821709784</v>
      </c>
      <c r="N28" s="434">
        <f t="shared" si="5"/>
        <v>15.460259321130756</v>
      </c>
    </row>
    <row r="29" spans="1:14">
      <c r="A29" s="3680"/>
      <c r="B29" s="1467" t="s">
        <v>345</v>
      </c>
      <c r="C29" s="1464">
        <v>2591701.9945694054</v>
      </c>
      <c r="D29" s="1464">
        <f t="shared" si="0"/>
        <v>15.464970861942861</v>
      </c>
      <c r="E29" s="1464">
        <v>1623172.4922257666</v>
      </c>
      <c r="F29" s="1464">
        <f t="shared" si="1"/>
        <v>-0.69191704092436002</v>
      </c>
      <c r="G29" s="1464">
        <v>361745.91183872998</v>
      </c>
      <c r="H29" s="1464">
        <f t="shared" si="2"/>
        <v>10.462609508006663</v>
      </c>
      <c r="I29" s="1464">
        <v>1053770.1054989251</v>
      </c>
      <c r="J29" s="1464">
        <f t="shared" si="3"/>
        <v>-6.8444922951500651</v>
      </c>
      <c r="K29" s="1464">
        <v>968529.50234363868</v>
      </c>
      <c r="L29" s="1464">
        <f t="shared" si="4"/>
        <v>58.750130601344871</v>
      </c>
      <c r="M29" s="1464">
        <v>2299807.5981313302</v>
      </c>
      <c r="N29" s="1463">
        <f t="shared" si="5"/>
        <v>14.031593061702885</v>
      </c>
    </row>
    <row r="30" spans="1:14">
      <c r="A30" s="3678" t="s">
        <v>69</v>
      </c>
      <c r="B30" s="1462" t="s">
        <v>356</v>
      </c>
      <c r="C30" s="221">
        <v>2615589.850573271</v>
      </c>
      <c r="D30" s="221">
        <f t="shared" si="0"/>
        <v>16.329959116637209</v>
      </c>
      <c r="E30" s="221">
        <v>1622250.7148154411</v>
      </c>
      <c r="F30" s="221">
        <f t="shared" si="1"/>
        <v>-0.9807741109610848</v>
      </c>
      <c r="G30" s="221">
        <v>364748.28399586002</v>
      </c>
      <c r="H30" s="221">
        <f t="shared" si="2"/>
        <v>13.668774144791215</v>
      </c>
      <c r="I30" s="221">
        <v>1074454.5998256991</v>
      </c>
      <c r="J30" s="221">
        <f t="shared" si="3"/>
        <v>-6.0232283058700249</v>
      </c>
      <c r="K30" s="221">
        <v>993339.13575782988</v>
      </c>
      <c r="L30" s="221">
        <f t="shared" si="4"/>
        <v>62.814634635568055</v>
      </c>
      <c r="M30" s="221">
        <v>2329330.9878227925</v>
      </c>
      <c r="N30" s="222">
        <f t="shared" si="5"/>
        <v>15.330218548435726</v>
      </c>
    </row>
    <row r="31" spans="1:14">
      <c r="A31" s="3679"/>
      <c r="B31" s="1471" t="s">
        <v>355</v>
      </c>
      <c r="C31" s="207">
        <v>2639437.3617012161</v>
      </c>
      <c r="D31" s="207">
        <f t="shared" si="0"/>
        <v>15.85589909112004</v>
      </c>
      <c r="E31" s="207">
        <v>1633073.4115327019</v>
      </c>
      <c r="F31" s="207">
        <f t="shared" si="1"/>
        <v>-2.1211131143174069</v>
      </c>
      <c r="G31" s="207">
        <v>366829.43883411994</v>
      </c>
      <c r="H31" s="207">
        <f t="shared" si="2"/>
        <v>13.550862060257977</v>
      </c>
      <c r="I31" s="207">
        <v>1075517.0553009086</v>
      </c>
      <c r="J31" s="207">
        <f t="shared" si="3"/>
        <v>-8.1809420639161168</v>
      </c>
      <c r="K31" s="207">
        <v>1006363.9501685147</v>
      </c>
      <c r="L31" s="207">
        <f t="shared" si="4"/>
        <v>65.047035634462418</v>
      </c>
      <c r="M31" s="207">
        <v>2355404.7317384272</v>
      </c>
      <c r="N31" s="203">
        <f t="shared" si="5"/>
        <v>15.420432096790911</v>
      </c>
    </row>
    <row r="32" spans="1:14">
      <c r="A32" s="3679"/>
      <c r="B32" s="1471" t="s">
        <v>354</v>
      </c>
      <c r="C32" s="207">
        <v>2699674.6807937725</v>
      </c>
      <c r="D32" s="207">
        <f t="shared" si="0"/>
        <v>14.152649602151868</v>
      </c>
      <c r="E32" s="207">
        <v>1694196.5348597376</v>
      </c>
      <c r="F32" s="207">
        <f t="shared" si="1"/>
        <v>-2.7641689476617697</v>
      </c>
      <c r="G32" s="207">
        <v>400872.28780599998</v>
      </c>
      <c r="H32" s="207">
        <f t="shared" si="2"/>
        <v>9.7795450202325558</v>
      </c>
      <c r="I32" s="207">
        <v>1100897.0532704452</v>
      </c>
      <c r="J32" s="207">
        <f t="shared" si="3"/>
        <v>-8.5186291394065599</v>
      </c>
      <c r="K32" s="207">
        <v>1005478.1459340348</v>
      </c>
      <c r="L32" s="207">
        <f t="shared" si="4"/>
        <v>61.493886483964097</v>
      </c>
      <c r="M32" s="207">
        <v>2387125.3786899806</v>
      </c>
      <c r="N32" s="203">
        <f t="shared" si="5"/>
        <v>14.005532730904102</v>
      </c>
    </row>
    <row r="33" spans="1:14">
      <c r="A33" s="3679"/>
      <c r="B33" s="1471" t="s">
        <v>353</v>
      </c>
      <c r="C33" s="207">
        <v>2700463.1093405876</v>
      </c>
      <c r="D33" s="207">
        <f t="shared" si="0"/>
        <v>13.892078335352007</v>
      </c>
      <c r="E33" s="207">
        <v>1686701.5591099695</v>
      </c>
      <c r="F33" s="207">
        <f t="shared" si="1"/>
        <v>-2.1066959050636749</v>
      </c>
      <c r="G33" s="207">
        <v>384311.66610050999</v>
      </c>
      <c r="H33" s="207">
        <f t="shared" si="2"/>
        <v>6.5708072134506175</v>
      </c>
      <c r="I33" s="207">
        <v>1119805.3971870914</v>
      </c>
      <c r="J33" s="207">
        <f t="shared" si="3"/>
        <v>-5.6688380280277526</v>
      </c>
      <c r="K33" s="207">
        <v>1013761.550230619</v>
      </c>
      <c r="L33" s="207">
        <f t="shared" si="4"/>
        <v>56.427300392515932</v>
      </c>
      <c r="M33" s="207">
        <v>2409346.6953803338</v>
      </c>
      <c r="N33" s="203">
        <f t="shared" si="5"/>
        <v>14.931619458542638</v>
      </c>
    </row>
    <row r="34" spans="1:14">
      <c r="A34" s="3679"/>
      <c r="B34" s="1471" t="s">
        <v>352</v>
      </c>
      <c r="C34" s="207">
        <v>2724035.3475584937</v>
      </c>
      <c r="D34" s="207">
        <f t="shared" si="0"/>
        <v>14.000343465456517</v>
      </c>
      <c r="E34" s="207">
        <v>1709434.0571949368</v>
      </c>
      <c r="F34" s="207">
        <f t="shared" si="1"/>
        <v>-0.19188112028366602</v>
      </c>
      <c r="G34" s="207">
        <v>388393.05082282005</v>
      </c>
      <c r="H34" s="207">
        <f t="shared" si="2"/>
        <v>8.0958578933327789</v>
      </c>
      <c r="I34" s="207">
        <v>1133371.759416593</v>
      </c>
      <c r="J34" s="207">
        <f t="shared" si="3"/>
        <v>-4.6097624860943505</v>
      </c>
      <c r="K34" s="207">
        <v>1014601.2903635569</v>
      </c>
      <c r="L34" s="207">
        <f t="shared" si="4"/>
        <v>49.91662238993694</v>
      </c>
      <c r="M34" s="207">
        <v>2429583.0088010496</v>
      </c>
      <c r="N34" s="203">
        <f t="shared" si="5"/>
        <v>13.987565712304987</v>
      </c>
    </row>
    <row r="35" spans="1:14">
      <c r="A35" s="3679"/>
      <c r="B35" s="1471" t="s">
        <v>351</v>
      </c>
      <c r="C35" s="207">
        <v>2764806.0969660752</v>
      </c>
      <c r="D35" s="207">
        <f t="shared" si="0"/>
        <v>13.987327000313726</v>
      </c>
      <c r="E35" s="207">
        <v>1718607.1408525496</v>
      </c>
      <c r="F35" s="207">
        <f t="shared" si="1"/>
        <v>4.0364384625303319E-2</v>
      </c>
      <c r="G35" s="207">
        <v>386588.86944615789</v>
      </c>
      <c r="H35" s="207">
        <f t="shared" si="2"/>
        <v>8.3019906757554036</v>
      </c>
      <c r="I35" s="207">
        <v>1135299.0047727937</v>
      </c>
      <c r="J35" s="207">
        <f t="shared" si="3"/>
        <v>-4.5125035176699431</v>
      </c>
      <c r="K35" s="207">
        <v>1046198.9561135252</v>
      </c>
      <c r="L35" s="207">
        <f t="shared" si="4"/>
        <v>47.84664186783256</v>
      </c>
      <c r="M35" s="207">
        <v>2457452.9227162963</v>
      </c>
      <c r="N35" s="203">
        <f t="shared" si="5"/>
        <v>13.707770629865761</v>
      </c>
    </row>
    <row r="36" spans="1:14">
      <c r="A36" s="3679"/>
      <c r="B36" s="1471" t="s">
        <v>350</v>
      </c>
      <c r="C36" s="207">
        <v>2790543.9192355303</v>
      </c>
      <c r="D36" s="207">
        <f t="shared" si="0"/>
        <v>13.493129904685938</v>
      </c>
      <c r="E36" s="207">
        <v>1717509.8610948795</v>
      </c>
      <c r="F36" s="207">
        <f t="shared" si="1"/>
        <v>1.5637464149033318</v>
      </c>
      <c r="G36" s="207">
        <v>397305.25555106788</v>
      </c>
      <c r="H36" s="207">
        <f t="shared" si="2"/>
        <v>11.532265807040146</v>
      </c>
      <c r="I36" s="207">
        <v>1125556.1517644632</v>
      </c>
      <c r="J36" s="207">
        <f t="shared" si="3"/>
        <v>-3.2127566064672917</v>
      </c>
      <c r="K36" s="207">
        <v>1073034.0581406513</v>
      </c>
      <c r="L36" s="207">
        <f t="shared" si="4"/>
        <v>39.77039873296436</v>
      </c>
      <c r="M36" s="207">
        <v>2455759.1514042071</v>
      </c>
      <c r="N36" s="203">
        <f t="shared" si="5"/>
        <v>11.804269921340579</v>
      </c>
    </row>
    <row r="37" spans="1:14">
      <c r="A37" s="3679"/>
      <c r="B37" s="1471" t="s">
        <v>349</v>
      </c>
      <c r="C37" s="207">
        <v>2827079.2440897557</v>
      </c>
      <c r="D37" s="207">
        <f t="shared" si="0"/>
        <v>14.220539966591476</v>
      </c>
      <c r="E37" s="207">
        <v>1738625.8742463831</v>
      </c>
      <c r="F37" s="207">
        <f t="shared" si="1"/>
        <v>5.886801384095758</v>
      </c>
      <c r="G37" s="207">
        <v>403872.95392760786</v>
      </c>
      <c r="H37" s="207">
        <f t="shared" si="2"/>
        <v>11.610530648284239</v>
      </c>
      <c r="I37" s="207">
        <v>1132958.8115772319</v>
      </c>
      <c r="J37" s="207">
        <f t="shared" si="3"/>
        <v>2.0521208016007884</v>
      </c>
      <c r="K37" s="207">
        <v>1088453.3698433726</v>
      </c>
      <c r="L37" s="207">
        <f t="shared" si="4"/>
        <v>30.644828984582251</v>
      </c>
      <c r="M37" s="207">
        <v>2487143.3183821137</v>
      </c>
      <c r="N37" s="203">
        <f t="shared" si="5"/>
        <v>13.018479974979591</v>
      </c>
    </row>
    <row r="38" spans="1:14">
      <c r="A38" s="3679"/>
      <c r="B38" s="1471" t="s">
        <v>348</v>
      </c>
      <c r="C38" s="207">
        <v>2873803.1390021173</v>
      </c>
      <c r="D38" s="207">
        <f t="shared" si="0"/>
        <v>16.613147324086189</v>
      </c>
      <c r="E38" s="207">
        <v>1746794.4167908428</v>
      </c>
      <c r="F38" s="207">
        <f t="shared" si="1"/>
        <v>10.598129167437424</v>
      </c>
      <c r="G38" s="207">
        <v>409164.62591939</v>
      </c>
      <c r="H38" s="207">
        <f t="shared" si="2"/>
        <v>15.4387068361758</v>
      </c>
      <c r="I38" s="207">
        <v>1126570.734318882</v>
      </c>
      <c r="J38" s="207">
        <f t="shared" si="3"/>
        <v>6.5418976514521319</v>
      </c>
      <c r="K38" s="207">
        <v>1127008.722211275</v>
      </c>
      <c r="L38" s="207">
        <f t="shared" si="4"/>
        <v>27.34799244333843</v>
      </c>
      <c r="M38" s="207">
        <v>2531173.810541451</v>
      </c>
      <c r="N38" s="203">
        <f t="shared" si="5"/>
        <v>15.292311452520153</v>
      </c>
    </row>
    <row r="39" spans="1:14">
      <c r="A39" s="3679"/>
      <c r="B39" s="1471" t="s">
        <v>347</v>
      </c>
      <c r="C39" s="207">
        <v>2900306.475994458</v>
      </c>
      <c r="D39" s="207">
        <f t="shared" si="0"/>
        <v>17.078931295188564</v>
      </c>
      <c r="E39" s="207">
        <v>1752666.0142938986</v>
      </c>
      <c r="F39" s="207">
        <f t="shared" si="1"/>
        <v>12.046214920561388</v>
      </c>
      <c r="G39" s="207">
        <v>406967.67612013995</v>
      </c>
      <c r="H39" s="207">
        <f t="shared" si="2"/>
        <v>14.714325201017466</v>
      </c>
      <c r="I39" s="207">
        <v>1132762.5855439969</v>
      </c>
      <c r="J39" s="207">
        <f t="shared" si="3"/>
        <v>9.7475018643627163</v>
      </c>
      <c r="K39" s="207">
        <v>1147640.4617005594</v>
      </c>
      <c r="L39" s="207">
        <f t="shared" si="4"/>
        <v>25.701550655197199</v>
      </c>
      <c r="M39" s="207">
        <v>2556049.0731449826</v>
      </c>
      <c r="N39" s="203">
        <f t="shared" si="5"/>
        <v>16.005305953201191</v>
      </c>
    </row>
    <row r="40" spans="1:14">
      <c r="A40" s="3679"/>
      <c r="B40" s="1470" t="s">
        <v>346</v>
      </c>
      <c r="C40" s="432">
        <v>2947218.3516100664</v>
      </c>
      <c r="D40" s="432">
        <f t="shared" si="0"/>
        <v>17.670863980467168</v>
      </c>
      <c r="E40" s="432">
        <v>1766803.6479564197</v>
      </c>
      <c r="F40" s="432">
        <f t="shared" si="1"/>
        <v>12.722236020921446</v>
      </c>
      <c r="G40" s="432">
        <v>404471.35555736005</v>
      </c>
      <c r="H40" s="432">
        <f t="shared" si="2"/>
        <v>14.921047691203954</v>
      </c>
      <c r="I40" s="432">
        <v>1145411.066991522</v>
      </c>
      <c r="J40" s="432">
        <f t="shared" si="3"/>
        <v>11.266916049232234</v>
      </c>
      <c r="K40" s="432">
        <v>1180414.7036536462</v>
      </c>
      <c r="L40" s="432">
        <f t="shared" si="4"/>
        <v>25.94677754890931</v>
      </c>
      <c r="M40" s="432">
        <v>2610174.4054326573</v>
      </c>
      <c r="N40" s="434">
        <f t="shared" si="5"/>
        <v>17.562143267455969</v>
      </c>
    </row>
    <row r="41" spans="1:14">
      <c r="A41" s="3680"/>
      <c r="B41" s="1467" t="s">
        <v>345</v>
      </c>
      <c r="C41" s="1464">
        <v>3094466.6397536714</v>
      </c>
      <c r="D41" s="1464">
        <f t="shared" si="0"/>
        <v>19.399014479201227</v>
      </c>
      <c r="E41" s="1464">
        <v>1878960.2463264198</v>
      </c>
      <c r="F41" s="1464">
        <f t="shared" si="1"/>
        <v>15.758507202762258</v>
      </c>
      <c r="G41" s="1464">
        <v>415985.43141382997</v>
      </c>
      <c r="H41" s="1464">
        <f t="shared" si="2"/>
        <v>14.993816875332241</v>
      </c>
      <c r="I41" s="1464">
        <v>1209565.2949770796</v>
      </c>
      <c r="J41" s="1464">
        <f t="shared" si="3"/>
        <v>14.78455202564232</v>
      </c>
      <c r="K41" s="1464">
        <v>1215506.3934272516</v>
      </c>
      <c r="L41" s="1464">
        <f t="shared" si="4"/>
        <v>25.500192868258587</v>
      </c>
      <c r="M41" s="1464">
        <v>2742102.9318979895</v>
      </c>
      <c r="N41" s="1463">
        <f t="shared" si="5"/>
        <v>19.23184070380665</v>
      </c>
    </row>
    <row r="42" spans="1:14">
      <c r="A42" s="3678" t="s">
        <v>70</v>
      </c>
      <c r="B42" s="1462" t="s">
        <v>356</v>
      </c>
      <c r="C42" s="221">
        <v>3069546.6740825754</v>
      </c>
      <c r="D42" s="221">
        <f t="shared" si="0"/>
        <v>17.355810713587548</v>
      </c>
      <c r="E42" s="221">
        <v>1814770.1967476024</v>
      </c>
      <c r="F42" s="221">
        <f t="shared" si="1"/>
        <v>11.867430858494878</v>
      </c>
      <c r="G42" s="221">
        <v>411882.03236638004</v>
      </c>
      <c r="H42" s="221">
        <f t="shared" si="2"/>
        <v>12.92226733849555</v>
      </c>
      <c r="I42" s="221">
        <v>1199271.0155345239</v>
      </c>
      <c r="J42" s="221">
        <f t="shared" si="3"/>
        <v>11.616723101103837</v>
      </c>
      <c r="K42" s="221">
        <v>1254776.4773349729</v>
      </c>
      <c r="L42" s="221">
        <f t="shared" si="4"/>
        <v>26.319041721605934</v>
      </c>
      <c r="M42" s="221">
        <v>2731766.3618438463</v>
      </c>
      <c r="N42" s="222">
        <f t="shared" si="5"/>
        <v>17.276865165358359</v>
      </c>
    </row>
    <row r="43" spans="1:14">
      <c r="A43" s="3679"/>
      <c r="B43" s="1471" t="s">
        <v>355</v>
      </c>
      <c r="C43" s="207">
        <v>3098684.9709072169</v>
      </c>
      <c r="D43" s="207">
        <f t="shared" si="0"/>
        <v>17.39945095381989</v>
      </c>
      <c r="E43" s="207">
        <v>1830616.5217407779</v>
      </c>
      <c r="F43" s="207">
        <f t="shared" si="1"/>
        <v>12.09640110561069</v>
      </c>
      <c r="G43" s="207">
        <v>400814.17380667996</v>
      </c>
      <c r="H43" s="207">
        <f t="shared" si="2"/>
        <v>9.2644513702532745</v>
      </c>
      <c r="I43" s="207">
        <v>1221105.3627470115</v>
      </c>
      <c r="J43" s="207">
        <f t="shared" si="3"/>
        <v>13.536587516538273</v>
      </c>
      <c r="K43" s="207">
        <v>1268068.449166439</v>
      </c>
      <c r="L43" s="207">
        <f t="shared" si="4"/>
        <v>26.004955657851426</v>
      </c>
      <c r="M43" s="207">
        <v>2778194.7810532846</v>
      </c>
      <c r="N43" s="203">
        <f t="shared" si="5"/>
        <v>17.949783475335618</v>
      </c>
    </row>
    <row r="44" spans="1:14">
      <c r="A44" s="3679"/>
      <c r="B44" s="1471" t="s">
        <v>354</v>
      </c>
      <c r="C44" s="207">
        <v>3202641.2898177868</v>
      </c>
      <c r="D44" s="207">
        <f t="shared" si="0"/>
        <v>18.630637706174635</v>
      </c>
      <c r="E44" s="207">
        <v>1908281.3249095178</v>
      </c>
      <c r="F44" s="207">
        <f t="shared" si="1"/>
        <v>12.63636099146574</v>
      </c>
      <c r="G44" s="207">
        <v>462253.09167127992</v>
      </c>
      <c r="H44" s="207">
        <f t="shared" si="2"/>
        <v>15.311810203000329</v>
      </c>
      <c r="I44" s="207">
        <v>1232917.4985487591</v>
      </c>
      <c r="J44" s="207">
        <f t="shared" si="3"/>
        <v>11.992079085516631</v>
      </c>
      <c r="K44" s="207">
        <v>1294359.964908269</v>
      </c>
      <c r="L44" s="207">
        <f t="shared" si="4"/>
        <v>28.730790434622381</v>
      </c>
      <c r="M44" s="207">
        <v>2808873.1430202951</v>
      </c>
      <c r="N44" s="203">
        <f t="shared" si="5"/>
        <v>17.667600038744656</v>
      </c>
    </row>
    <row r="45" spans="1:14">
      <c r="A45" s="3679"/>
      <c r="B45" s="1471" t="s">
        <v>353</v>
      </c>
      <c r="C45" s="207">
        <v>3201534.7764732335</v>
      </c>
      <c r="D45" s="207">
        <f t="shared" si="0"/>
        <v>18.555027298817645</v>
      </c>
      <c r="E45" s="207">
        <v>1892029.2507643208</v>
      </c>
      <c r="F45" s="207">
        <f t="shared" si="1"/>
        <v>12.173326724301935</v>
      </c>
      <c r="G45" s="207">
        <v>435257.99105167005</v>
      </c>
      <c r="H45" s="207">
        <f t="shared" si="2"/>
        <v>13.256512733036821</v>
      </c>
      <c r="I45" s="207">
        <v>1254355.7640768087</v>
      </c>
      <c r="J45" s="207">
        <f t="shared" si="3"/>
        <v>12.015513340773557</v>
      </c>
      <c r="K45" s="207">
        <v>1309505.5257089131</v>
      </c>
      <c r="L45" s="207">
        <f t="shared" si="4"/>
        <v>29.172932768165822</v>
      </c>
      <c r="M45" s="207">
        <v>2841367.339693238</v>
      </c>
      <c r="N45" s="203">
        <f t="shared" si="5"/>
        <v>17.931028570577155</v>
      </c>
    </row>
    <row r="46" spans="1:14">
      <c r="A46" s="3679"/>
      <c r="B46" s="1471" t="s">
        <v>352</v>
      </c>
      <c r="C46" s="207">
        <v>3252780.9404502329</v>
      </c>
      <c r="D46" s="207">
        <f t="shared" si="0"/>
        <v>19.410379287685998</v>
      </c>
      <c r="E46" s="207">
        <v>1875182.7080473788</v>
      </c>
      <c r="F46" s="207">
        <f t="shared" si="1"/>
        <v>9.6961125908784176</v>
      </c>
      <c r="G46" s="207">
        <v>418829.81774028006</v>
      </c>
      <c r="H46" s="207">
        <f t="shared" si="2"/>
        <v>7.8365889536331794</v>
      </c>
      <c r="I46" s="207">
        <v>1217792.7925944128</v>
      </c>
      <c r="J46" s="207">
        <f t="shared" si="3"/>
        <v>7.4486621425326334</v>
      </c>
      <c r="K46" s="207">
        <v>1377598.2324028537</v>
      </c>
      <c r="L46" s="207">
        <f t="shared" si="4"/>
        <v>35.777299466002638</v>
      </c>
      <c r="M46" s="207">
        <v>2911147.9059036169</v>
      </c>
      <c r="N46" s="203">
        <f t="shared" si="5"/>
        <v>19.820886767734269</v>
      </c>
    </row>
    <row r="47" spans="1:14">
      <c r="A47" s="3679"/>
      <c r="B47" s="1471" t="s">
        <v>351</v>
      </c>
      <c r="C47" s="207">
        <v>3294006.2490107808</v>
      </c>
      <c r="D47" s="207">
        <f t="shared" si="0"/>
        <v>19.140588290275279</v>
      </c>
      <c r="E47" s="207">
        <v>1884686.182023681</v>
      </c>
      <c r="F47" s="207">
        <f t="shared" si="1"/>
        <v>9.663583795465005</v>
      </c>
      <c r="G47" s="207">
        <v>409844.69655408</v>
      </c>
      <c r="H47" s="207">
        <f t="shared" si="2"/>
        <v>6.0156483918534205</v>
      </c>
      <c r="I47" s="207">
        <v>1231709.7444871513</v>
      </c>
      <c r="J47" s="207">
        <f t="shared" si="3"/>
        <v>8.4921011389111651</v>
      </c>
      <c r="K47" s="207">
        <v>1409320.0669870994</v>
      </c>
      <c r="L47" s="207"/>
      <c r="M47" s="207">
        <v>2952847.6549506201</v>
      </c>
      <c r="N47" s="203">
        <f t="shared" si="5"/>
        <v>20.158869683930678</v>
      </c>
    </row>
    <row r="48" spans="1:14">
      <c r="A48" s="3679"/>
      <c r="B48" s="1477" t="s">
        <v>350</v>
      </c>
      <c r="C48" s="1474">
        <v>3325914.8325709468</v>
      </c>
      <c r="D48" s="1474">
        <f t="shared" si="0"/>
        <v>19.185181413739631</v>
      </c>
      <c r="E48" s="1474">
        <v>1911703.7650607913</v>
      </c>
      <c r="F48" s="1474">
        <f t="shared" si="1"/>
        <v>11.306712605546087</v>
      </c>
      <c r="G48" s="1474">
        <v>416966.74842905102</v>
      </c>
      <c r="H48" s="1474">
        <f t="shared" si="2"/>
        <v>4.9487120050079314</v>
      </c>
      <c r="I48" s="1474">
        <v>1248004.9299014672</v>
      </c>
      <c r="J48" s="1474">
        <f t="shared" si="3"/>
        <v>10.878957744138203</v>
      </c>
      <c r="K48" s="1474">
        <v>1414211.0675101555</v>
      </c>
      <c r="L48" s="1474">
        <f t="shared" ref="L48:L79" si="6">(K48-K36)/K36*100</f>
        <v>31.795543373590039</v>
      </c>
      <c r="M48" s="1474">
        <v>2979404.3899325789</v>
      </c>
      <c r="N48" s="1473">
        <f t="shared" si="5"/>
        <v>21.323151263793545</v>
      </c>
    </row>
    <row r="49" spans="1:14">
      <c r="A49" s="3679"/>
      <c r="B49" s="1471" t="s">
        <v>349</v>
      </c>
      <c r="C49" s="207">
        <v>3354558.9047238198</v>
      </c>
      <c r="D49" s="207">
        <f t="shared" si="0"/>
        <v>18.658113731222929</v>
      </c>
      <c r="E49" s="207">
        <v>1931641.4261648064</v>
      </c>
      <c r="F49" s="207">
        <f t="shared" si="1"/>
        <v>11.101615061497167</v>
      </c>
      <c r="G49" s="207">
        <v>422263.776375057</v>
      </c>
      <c r="H49" s="207">
        <f t="shared" si="2"/>
        <v>4.5536157518350686</v>
      </c>
      <c r="I49" s="207">
        <v>1267223.110836304</v>
      </c>
      <c r="J49" s="207">
        <f t="shared" si="3"/>
        <v>11.850766143224405</v>
      </c>
      <c r="K49" s="207">
        <v>1422917.4785590135</v>
      </c>
      <c r="L49" s="207">
        <f t="shared" si="6"/>
        <v>30.728381939206994</v>
      </c>
      <c r="M49" s="207">
        <v>3008612.5130567853</v>
      </c>
      <c r="N49" s="203">
        <f t="shared" si="5"/>
        <v>20.966592106718128</v>
      </c>
    </row>
    <row r="50" spans="1:14">
      <c r="A50" s="3679"/>
      <c r="B50" s="1471" t="s">
        <v>348</v>
      </c>
      <c r="C50" s="207">
        <v>3382985.577445033</v>
      </c>
      <c r="D50" s="207">
        <f t="shared" ref="D50:D81" si="7">(C50-C38)/C38*100</f>
        <v>17.718069534147745</v>
      </c>
      <c r="E50" s="207">
        <v>1955171.9752524947</v>
      </c>
      <c r="F50" s="207">
        <f t="shared" ref="F50:F81" si="8">(E50-E38)/E38*100</f>
        <v>11.929140399044599</v>
      </c>
      <c r="G50" s="207">
        <v>427335.57886481297</v>
      </c>
      <c r="H50" s="207">
        <f t="shared" ref="H50:H81" si="9">(G50-G38)/G38*100</f>
        <v>4.4409882463795496</v>
      </c>
      <c r="I50" s="207">
        <v>1278671.1844793088</v>
      </c>
      <c r="J50" s="207">
        <f t="shared" ref="J50:J81" si="10">(I50-I38)/I38*100</f>
        <v>13.501189541585759</v>
      </c>
      <c r="K50" s="207">
        <v>1427813.6021925393</v>
      </c>
      <c r="L50" s="207">
        <f t="shared" si="6"/>
        <v>26.690554744870354</v>
      </c>
      <c r="M50" s="207">
        <v>3033520.1672635567</v>
      </c>
      <c r="N50" s="203">
        <f t="shared" ref="N50:N81" si="11">(M50-M38)/M38*100</f>
        <v>19.846379360832884</v>
      </c>
    </row>
    <row r="51" spans="1:14">
      <c r="A51" s="3679"/>
      <c r="B51" s="1471" t="s">
        <v>347</v>
      </c>
      <c r="C51" s="207">
        <v>3408507.863996963</v>
      </c>
      <c r="D51" s="207">
        <f t="shared" si="7"/>
        <v>17.52233400879653</v>
      </c>
      <c r="E51" s="207">
        <v>1952703.7061393068</v>
      </c>
      <c r="F51" s="207">
        <f t="shared" si="8"/>
        <v>11.413337750261444</v>
      </c>
      <c r="G51" s="207">
        <v>424071.76142749999</v>
      </c>
      <c r="H51" s="207">
        <f t="shared" si="9"/>
        <v>4.2028117491844217</v>
      </c>
      <c r="I51" s="207">
        <v>1273251.1517548484</v>
      </c>
      <c r="J51" s="207">
        <f t="shared" si="10"/>
        <v>12.402295768215494</v>
      </c>
      <c r="K51" s="207">
        <v>1455805.6257454057</v>
      </c>
      <c r="L51" s="207">
        <f t="shared" si="6"/>
        <v>26.852065113512207</v>
      </c>
      <c r="M51" s="207">
        <v>3062731.7619261239</v>
      </c>
      <c r="N51" s="203">
        <f t="shared" si="11"/>
        <v>19.82288580076888</v>
      </c>
    </row>
    <row r="52" spans="1:14">
      <c r="A52" s="3679"/>
      <c r="B52" s="1470" t="s">
        <v>346</v>
      </c>
      <c r="C52" s="432">
        <v>3440493.9091508915</v>
      </c>
      <c r="D52" s="432">
        <f t="shared" si="7"/>
        <v>16.736987175427586</v>
      </c>
      <c r="E52" s="432">
        <v>1972207.1927667879</v>
      </c>
      <c r="F52" s="432">
        <f t="shared" si="8"/>
        <v>11.625714325864621</v>
      </c>
      <c r="G52" s="432">
        <v>418092.12706382107</v>
      </c>
      <c r="H52" s="432">
        <f t="shared" si="9"/>
        <v>3.367549103122927</v>
      </c>
      <c r="I52" s="432">
        <v>1283203.2551588542</v>
      </c>
      <c r="J52" s="432">
        <f t="shared" si="10"/>
        <v>12.029933369619879</v>
      </c>
      <c r="K52" s="432">
        <v>1468286.7163841035</v>
      </c>
      <c r="L52" s="432">
        <f t="shared" si="6"/>
        <v>24.387362495522076</v>
      </c>
      <c r="M52" s="432">
        <v>3105742.4131259751</v>
      </c>
      <c r="N52" s="434">
        <f t="shared" si="11"/>
        <v>18.986011304910232</v>
      </c>
    </row>
    <row r="53" spans="1:14">
      <c r="A53" s="3680"/>
      <c r="B53" s="1467" t="s">
        <v>345</v>
      </c>
      <c r="C53" s="1464">
        <v>3582137.6497642044</v>
      </c>
      <c r="D53" s="1464">
        <f t="shared" si="7"/>
        <v>15.759452816377854</v>
      </c>
      <c r="E53" s="1464">
        <v>2093758.3599650555</v>
      </c>
      <c r="F53" s="1464">
        <f t="shared" si="8"/>
        <v>11.431754027717743</v>
      </c>
      <c r="G53" s="1464">
        <v>423204.34043245297</v>
      </c>
      <c r="H53" s="1464">
        <f t="shared" si="9"/>
        <v>1.7353754418965455</v>
      </c>
      <c r="I53" s="1464">
        <v>1367115.6025136779</v>
      </c>
      <c r="J53" s="1464">
        <f t="shared" si="10"/>
        <v>13.025366070839835</v>
      </c>
      <c r="K53" s="1464">
        <v>1488379.2897991484</v>
      </c>
      <c r="L53" s="1464">
        <f t="shared" si="6"/>
        <v>22.44931806590521</v>
      </c>
      <c r="M53" s="1464">
        <v>3235066.7569785174</v>
      </c>
      <c r="N53" s="1463">
        <f t="shared" si="11"/>
        <v>17.977582801361702</v>
      </c>
    </row>
    <row r="54" spans="1:14">
      <c r="A54" s="3678" t="s">
        <v>71</v>
      </c>
      <c r="B54" s="1475" t="s">
        <v>356</v>
      </c>
      <c r="C54" s="221">
        <v>3569086.4215881834</v>
      </c>
      <c r="D54" s="221">
        <f t="shared" si="7"/>
        <v>16.274056091846532</v>
      </c>
      <c r="E54" s="221">
        <v>2029579.6271554003</v>
      </c>
      <c r="F54" s="221">
        <f t="shared" si="8"/>
        <v>11.836729013556395</v>
      </c>
      <c r="G54" s="221">
        <v>427593.28049456148</v>
      </c>
      <c r="H54" s="221">
        <f t="shared" si="9"/>
        <v>3.814501943169462</v>
      </c>
      <c r="I54" s="221">
        <v>1357469.0176389497</v>
      </c>
      <c r="J54" s="221">
        <f t="shared" si="10"/>
        <v>13.191180313310232</v>
      </c>
      <c r="K54" s="221">
        <v>1539506.794432783</v>
      </c>
      <c r="L54" s="221">
        <f t="shared" si="6"/>
        <v>22.691716193353457</v>
      </c>
      <c r="M54" s="221">
        <v>3220859.9590161131</v>
      </c>
      <c r="N54" s="222">
        <f t="shared" si="11"/>
        <v>17.903932195802639</v>
      </c>
    </row>
    <row r="55" spans="1:14">
      <c r="A55" s="3679"/>
      <c r="B55" s="1476" t="s">
        <v>355</v>
      </c>
      <c r="C55" s="207">
        <v>3576095.5645430819</v>
      </c>
      <c r="D55" s="207">
        <f t="shared" si="7"/>
        <v>15.406877372761492</v>
      </c>
      <c r="E55" s="1468">
        <v>2008314.0255622896</v>
      </c>
      <c r="F55" s="207">
        <f t="shared" si="8"/>
        <v>9.7069758581952961</v>
      </c>
      <c r="G55" s="207">
        <v>413299.7913854575</v>
      </c>
      <c r="H55" s="207">
        <f t="shared" si="9"/>
        <v>3.1150638861388136</v>
      </c>
      <c r="I55" s="207">
        <v>1353629.0327015105</v>
      </c>
      <c r="J55" s="207">
        <f t="shared" si="10"/>
        <v>10.852762914444366</v>
      </c>
      <c r="K55" s="207">
        <v>1567781.5389807923</v>
      </c>
      <c r="L55" s="207">
        <f t="shared" si="6"/>
        <v>23.635403121288032</v>
      </c>
      <c r="M55" s="207">
        <v>3249236.0471998099</v>
      </c>
      <c r="N55" s="203">
        <f t="shared" si="11"/>
        <v>16.954940285646263</v>
      </c>
    </row>
    <row r="56" spans="1:14">
      <c r="A56" s="3679"/>
      <c r="B56" s="1476" t="s">
        <v>354</v>
      </c>
      <c r="C56" s="1468">
        <v>3696691.173671437</v>
      </c>
      <c r="D56" s="207">
        <f t="shared" si="7"/>
        <v>15.426325933672047</v>
      </c>
      <c r="E56" s="1468">
        <v>2105924.5512072947</v>
      </c>
      <c r="F56" s="207">
        <f t="shared" si="8"/>
        <v>10.357132552620262</v>
      </c>
      <c r="G56" s="207">
        <v>456003.40562454454</v>
      </c>
      <c r="H56" s="207">
        <f t="shared" si="9"/>
        <v>-1.3520052454683626</v>
      </c>
      <c r="I56" s="1468">
        <v>1390853.0082468153</v>
      </c>
      <c r="J56" s="207">
        <f t="shared" si="10"/>
        <v>12.809900896366436</v>
      </c>
      <c r="K56" s="1468">
        <v>1590766.6224641425</v>
      </c>
      <c r="L56" s="207">
        <f t="shared" si="6"/>
        <v>22.899862912314333</v>
      </c>
      <c r="M56" s="1468">
        <v>3331565.3882900197</v>
      </c>
      <c r="N56" s="203">
        <f t="shared" si="11"/>
        <v>18.608609882171102</v>
      </c>
    </row>
    <row r="57" spans="1:14">
      <c r="A57" s="3679"/>
      <c r="B57" s="1476" t="s">
        <v>353</v>
      </c>
      <c r="C57" s="1468">
        <v>3694279.9053084655</v>
      </c>
      <c r="D57" s="207">
        <f t="shared" si="7"/>
        <v>15.390903527152474</v>
      </c>
      <c r="E57" s="1468">
        <v>2071077.1993880731</v>
      </c>
      <c r="F57" s="207">
        <f t="shared" si="8"/>
        <v>9.4632759272311677</v>
      </c>
      <c r="G57" s="1468">
        <v>444412.01679606445</v>
      </c>
      <c r="H57" s="207">
        <f t="shared" si="9"/>
        <v>2.1031264060830792</v>
      </c>
      <c r="I57" s="1468">
        <v>1382218.7725000032</v>
      </c>
      <c r="J57" s="207">
        <f t="shared" si="10"/>
        <v>10.193520218508361</v>
      </c>
      <c r="K57" s="1468">
        <v>1623202.7059203924</v>
      </c>
      <c r="L57" s="207">
        <f t="shared" si="6"/>
        <v>23.955391867602575</v>
      </c>
      <c r="M57" s="1468">
        <v>3336382.1452492238</v>
      </c>
      <c r="N57" s="203">
        <f t="shared" si="11"/>
        <v>17.421710971360323</v>
      </c>
    </row>
    <row r="58" spans="1:14">
      <c r="A58" s="3679"/>
      <c r="B58" s="1476" t="s">
        <v>352</v>
      </c>
      <c r="C58" s="1468">
        <v>3711404.2160411784</v>
      </c>
      <c r="D58" s="207">
        <f t="shared" si="7"/>
        <v>14.0994208951392</v>
      </c>
      <c r="E58" s="1468">
        <v>2056537.6444481274</v>
      </c>
      <c r="F58" s="207">
        <f t="shared" si="8"/>
        <v>9.6713208596933367</v>
      </c>
      <c r="G58" s="1468">
        <v>431254.17144337995</v>
      </c>
      <c r="H58" s="207">
        <f t="shared" si="9"/>
        <v>2.9664444069749432</v>
      </c>
      <c r="I58" s="1468">
        <v>1368688.9906084335</v>
      </c>
      <c r="J58" s="207">
        <f t="shared" si="10"/>
        <v>12.390958374170378</v>
      </c>
      <c r="K58" s="1468">
        <v>1654866.5715930511</v>
      </c>
      <c r="L58" s="207">
        <f t="shared" si="6"/>
        <v>20.126937786975567</v>
      </c>
      <c r="M58" s="1468">
        <v>3365557.3964377404</v>
      </c>
      <c r="N58" s="203">
        <f t="shared" si="11"/>
        <v>15.609289023502065</v>
      </c>
    </row>
    <row r="59" spans="1:14">
      <c r="A59" s="3679"/>
      <c r="B59" s="1476" t="s">
        <v>351</v>
      </c>
      <c r="C59" s="1468">
        <v>3770560.2212886368</v>
      </c>
      <c r="D59" s="207">
        <f t="shared" si="7"/>
        <v>14.467306260301399</v>
      </c>
      <c r="E59" s="1468">
        <v>2083474.3373919942</v>
      </c>
      <c r="F59" s="207">
        <f t="shared" si="8"/>
        <v>10.547546709068801</v>
      </c>
      <c r="G59" s="1468">
        <v>424838.68137010094</v>
      </c>
      <c r="H59" s="207">
        <f t="shared" si="9"/>
        <v>3.658455249534367</v>
      </c>
      <c r="I59" s="1468">
        <v>1381540.4541739677</v>
      </c>
      <c r="J59" s="207">
        <f t="shared" si="10"/>
        <v>12.164449486368371</v>
      </c>
      <c r="K59" s="1468">
        <v>1687085.8838966426</v>
      </c>
      <c r="L59" s="207">
        <f t="shared" si="6"/>
        <v>19.709207540297221</v>
      </c>
      <c r="M59" s="1468">
        <v>3434978.5455636065</v>
      </c>
      <c r="N59" s="203">
        <f t="shared" si="11"/>
        <v>16.327658821296318</v>
      </c>
    </row>
    <row r="60" spans="1:14">
      <c r="A60" s="3679"/>
      <c r="B60" s="1476" t="s">
        <v>350</v>
      </c>
      <c r="C60" s="1468">
        <v>3783413.5355752483</v>
      </c>
      <c r="D60" s="1474">
        <f t="shared" si="7"/>
        <v>13.755574812799793</v>
      </c>
      <c r="E60" s="1468">
        <v>2065062.3611986963</v>
      </c>
      <c r="F60" s="1474">
        <f t="shared" si="8"/>
        <v>8.0220899775770604</v>
      </c>
      <c r="G60" s="1468">
        <v>431112.667132603</v>
      </c>
      <c r="H60" s="1474">
        <f t="shared" si="9"/>
        <v>3.3925771675673526</v>
      </c>
      <c r="I60" s="1468">
        <v>1367324.5756160431</v>
      </c>
      <c r="J60" s="1474">
        <f t="shared" si="10"/>
        <v>9.560831280049225</v>
      </c>
      <c r="K60" s="1468">
        <v>1718351.174376552</v>
      </c>
      <c r="L60" s="1474">
        <f t="shared" si="6"/>
        <v>21.505991139064005</v>
      </c>
      <c r="M60" s="1468">
        <v>3443194.2061225483</v>
      </c>
      <c r="N60" s="1473">
        <f t="shared" si="11"/>
        <v>15.566527919376011</v>
      </c>
    </row>
    <row r="61" spans="1:14">
      <c r="A61" s="3679"/>
      <c r="B61" s="1476" t="s">
        <v>349</v>
      </c>
      <c r="C61" s="1468">
        <v>3843290.2319305018</v>
      </c>
      <c r="D61" s="207">
        <f t="shared" si="7"/>
        <v>14.569168140659587</v>
      </c>
      <c r="E61" s="1468">
        <v>2101258.5077807195</v>
      </c>
      <c r="F61" s="207">
        <f t="shared" si="8"/>
        <v>8.7809817763476357</v>
      </c>
      <c r="G61" s="1468">
        <v>444491.46516348294</v>
      </c>
      <c r="H61" s="207">
        <f t="shared" si="9"/>
        <v>5.2639345432943738</v>
      </c>
      <c r="I61" s="1468">
        <v>1382750.1658924615</v>
      </c>
      <c r="J61" s="207">
        <f t="shared" si="10"/>
        <v>9.1165520947542884</v>
      </c>
      <c r="K61" s="1468">
        <v>1742031.7241497822</v>
      </c>
      <c r="L61" s="207">
        <f t="shared" si="6"/>
        <v>22.426757025568012</v>
      </c>
      <c r="M61" s="1468">
        <v>3494206.498708324</v>
      </c>
      <c r="N61" s="203">
        <f t="shared" si="11"/>
        <v>16.140130493513421</v>
      </c>
    </row>
    <row r="62" spans="1:14">
      <c r="A62" s="3679"/>
      <c r="B62" s="1476" t="s">
        <v>348</v>
      </c>
      <c r="C62" s="1468">
        <v>3901018.747980875</v>
      </c>
      <c r="D62" s="207">
        <f t="shared" si="7"/>
        <v>15.312899173725755</v>
      </c>
      <c r="E62" s="1468">
        <v>2153950.0905375429</v>
      </c>
      <c r="F62" s="207">
        <f t="shared" si="8"/>
        <v>10.166784190908713</v>
      </c>
      <c r="G62" s="1468">
        <v>451079.43179496296</v>
      </c>
      <c r="H62" s="207">
        <f t="shared" si="9"/>
        <v>5.5562546402581026</v>
      </c>
      <c r="I62" s="1468">
        <v>1417849.3340406045</v>
      </c>
      <c r="J62" s="207">
        <f t="shared" si="10"/>
        <v>10.884592634186159</v>
      </c>
      <c r="K62" s="1468">
        <v>1747068.657443332</v>
      </c>
      <c r="L62" s="207">
        <f t="shared" si="6"/>
        <v>22.359715214965544</v>
      </c>
      <c r="M62" s="1468">
        <v>3547615.3449821468</v>
      </c>
      <c r="N62" s="203">
        <f t="shared" si="11"/>
        <v>16.947148836077762</v>
      </c>
    </row>
    <row r="63" spans="1:14">
      <c r="A63" s="3679"/>
      <c r="B63" s="1476" t="s">
        <v>347</v>
      </c>
      <c r="C63" s="1468">
        <v>3958186.0975636463</v>
      </c>
      <c r="D63" s="207">
        <f t="shared" si="7"/>
        <v>16.126652937279921</v>
      </c>
      <c r="E63" s="1468">
        <v>2211768.208468054</v>
      </c>
      <c r="F63" s="207">
        <f t="shared" si="8"/>
        <v>13.266964236010182</v>
      </c>
      <c r="G63" s="1468">
        <v>465533.77838749299</v>
      </c>
      <c r="H63" s="207">
        <f t="shared" si="9"/>
        <v>9.7771228200681328</v>
      </c>
      <c r="I63" s="1468">
        <v>1455997.8988156079</v>
      </c>
      <c r="J63" s="207">
        <f t="shared" si="10"/>
        <v>14.35276510913736</v>
      </c>
      <c r="K63" s="1468">
        <v>1746417.8890955923</v>
      </c>
      <c r="L63" s="207">
        <f t="shared" si="6"/>
        <v>19.96229841476169</v>
      </c>
      <c r="M63" s="1468">
        <v>3592517.8415158624</v>
      </c>
      <c r="N63" s="203">
        <f t="shared" si="11"/>
        <v>17.297828238688489</v>
      </c>
    </row>
    <row r="64" spans="1:14">
      <c r="A64" s="3679"/>
      <c r="B64" s="1476" t="s">
        <v>346</v>
      </c>
      <c r="C64" s="1468">
        <v>4044083.6906115832</v>
      </c>
      <c r="D64" s="432">
        <f t="shared" si="7"/>
        <v>17.543695684369247</v>
      </c>
      <c r="E64" s="1468">
        <v>2281568.2941955104</v>
      </c>
      <c r="F64" s="432">
        <f t="shared" si="8"/>
        <v>15.686034538527526</v>
      </c>
      <c r="G64" s="1468">
        <v>482686.63081452285</v>
      </c>
      <c r="H64" s="432">
        <f t="shared" si="9"/>
        <v>15.449825425878336</v>
      </c>
      <c r="I64" s="1468">
        <v>1498684.9047761532</v>
      </c>
      <c r="J64" s="432">
        <f t="shared" si="10"/>
        <v>16.792479971586687</v>
      </c>
      <c r="K64" s="1468">
        <v>1762515.3964160725</v>
      </c>
      <c r="L64" s="432">
        <f t="shared" si="6"/>
        <v>20.038911797591911</v>
      </c>
      <c r="M64" s="1468">
        <v>3666616.9250125135</v>
      </c>
      <c r="N64" s="434">
        <f t="shared" si="11"/>
        <v>18.059273348494155</v>
      </c>
    </row>
    <row r="65" spans="1:14">
      <c r="A65" s="3680"/>
      <c r="B65" s="1467" t="s">
        <v>345</v>
      </c>
      <c r="C65" s="1464">
        <v>4230969.78441469</v>
      </c>
      <c r="D65" s="1464">
        <f t="shared" si="7"/>
        <v>18.112987218489362</v>
      </c>
      <c r="E65" s="1464">
        <v>2368304.5445506191</v>
      </c>
      <c r="F65" s="1464">
        <f t="shared" si="8"/>
        <v>13.11260123590125</v>
      </c>
      <c r="G65" s="1464">
        <v>490396.40995969303</v>
      </c>
      <c r="H65" s="1464">
        <f t="shared" si="9"/>
        <v>15.876980245188316</v>
      </c>
      <c r="I65" s="1464">
        <v>1512043.699055169</v>
      </c>
      <c r="J65" s="1464">
        <f t="shared" si="10"/>
        <v>10.601012546050663</v>
      </c>
      <c r="K65" s="1464">
        <v>1862665.2398640709</v>
      </c>
      <c r="L65" s="1464">
        <f t="shared" si="6"/>
        <v>25.147215674804979</v>
      </c>
      <c r="M65" s="1464">
        <v>3839727.4096063534</v>
      </c>
      <c r="N65" s="1463">
        <f t="shared" si="11"/>
        <v>18.690824581084563</v>
      </c>
    </row>
    <row r="66" spans="1:14">
      <c r="A66" s="3678" t="s">
        <v>72</v>
      </c>
      <c r="B66" s="1475" t="s">
        <v>356</v>
      </c>
      <c r="C66" s="1468">
        <v>4244536.666591268</v>
      </c>
      <c r="D66" s="221">
        <f t="shared" si="7"/>
        <v>18.925017923845079</v>
      </c>
      <c r="E66" s="1468">
        <v>2307823.8352119247</v>
      </c>
      <c r="F66" s="221">
        <f t="shared" si="8"/>
        <v>13.709450190259515</v>
      </c>
      <c r="G66" s="1468">
        <v>504610.27024638304</v>
      </c>
      <c r="H66" s="221">
        <f t="shared" si="9"/>
        <v>18.01173995595591</v>
      </c>
      <c r="I66" s="1468">
        <v>1523597.493023633</v>
      </c>
      <c r="J66" s="221">
        <f t="shared" si="10"/>
        <v>12.238104385883602</v>
      </c>
      <c r="K66" s="1468">
        <v>1936712.8313793433</v>
      </c>
      <c r="L66" s="221">
        <f t="shared" si="6"/>
        <v>25.800862872638842</v>
      </c>
      <c r="M66" s="1468">
        <v>3834316.3332879986</v>
      </c>
      <c r="N66" s="222">
        <f t="shared" si="11"/>
        <v>19.046353522904489</v>
      </c>
    </row>
    <row r="67" spans="1:14">
      <c r="A67" s="3679"/>
      <c r="B67" s="1471" t="s">
        <v>355</v>
      </c>
      <c r="C67" s="1455">
        <v>4270506.0708539058</v>
      </c>
      <c r="D67" s="207">
        <f t="shared" si="7"/>
        <v>19.418119392442712</v>
      </c>
      <c r="E67" s="1468">
        <v>2306906.8989596311</v>
      </c>
      <c r="F67" s="207">
        <f t="shared" si="8"/>
        <v>14.867837877781149</v>
      </c>
      <c r="G67" s="1468">
        <v>500650.95316330303</v>
      </c>
      <c r="H67" s="207">
        <f t="shared" si="9"/>
        <v>21.135060698924683</v>
      </c>
      <c r="I67" s="1468">
        <v>1530203.2272486412</v>
      </c>
      <c r="J67" s="207">
        <f t="shared" si="10"/>
        <v>13.044504090957037</v>
      </c>
      <c r="K67" s="1468">
        <v>1963599.1718942747</v>
      </c>
      <c r="L67" s="207">
        <f t="shared" si="6"/>
        <v>25.24698901422207</v>
      </c>
      <c r="M67" s="1468">
        <v>3857725.2179286703</v>
      </c>
      <c r="N67" s="203">
        <f t="shared" si="11"/>
        <v>18.72714576256336</v>
      </c>
    </row>
    <row r="68" spans="1:14">
      <c r="A68" s="3679"/>
      <c r="B68" s="1471" t="s">
        <v>354</v>
      </c>
      <c r="C68" s="1455">
        <v>4467986.6612575967</v>
      </c>
      <c r="D68" s="207">
        <f t="shared" si="7"/>
        <v>20.864482623798228</v>
      </c>
      <c r="E68" s="1468">
        <v>2473912.774465262</v>
      </c>
      <c r="F68" s="207">
        <f t="shared" si="8"/>
        <v>17.473950956457827</v>
      </c>
      <c r="G68" s="1468">
        <v>531481.65598235303</v>
      </c>
      <c r="H68" s="207">
        <f t="shared" si="9"/>
        <v>16.55212426636005</v>
      </c>
      <c r="I68" s="1468">
        <v>1608262.2393903043</v>
      </c>
      <c r="J68" s="207">
        <f t="shared" si="10"/>
        <v>15.631359306439983</v>
      </c>
      <c r="K68" s="1468">
        <v>1994073.8867923345</v>
      </c>
      <c r="L68" s="207">
        <f t="shared" si="6"/>
        <v>25.353012731902663</v>
      </c>
      <c r="M68" s="1468">
        <v>4027371.4719348815</v>
      </c>
      <c r="N68" s="203">
        <f t="shared" si="11"/>
        <v>20.885259706758919</v>
      </c>
    </row>
    <row r="69" spans="1:14">
      <c r="A69" s="3679"/>
      <c r="B69" s="1471" t="s">
        <v>353</v>
      </c>
      <c r="C69" s="1455">
        <v>4502807.7514766036</v>
      </c>
      <c r="D69" s="207">
        <f t="shared" si="7"/>
        <v>21.885938989255539</v>
      </c>
      <c r="E69" s="1468">
        <v>2483437.0530953705</v>
      </c>
      <c r="F69" s="207">
        <f t="shared" si="8"/>
        <v>19.910404780137341</v>
      </c>
      <c r="G69" s="1468">
        <v>564206.61019686295</v>
      </c>
      <c r="H69" s="207">
        <f t="shared" si="9"/>
        <v>26.955750266260431</v>
      </c>
      <c r="I69" s="1468">
        <v>1625375.4494644001</v>
      </c>
      <c r="J69" s="207">
        <f t="shared" si="10"/>
        <v>17.591764907417815</v>
      </c>
      <c r="K69" s="1468">
        <v>2019370.6983812333</v>
      </c>
      <c r="L69" s="207">
        <f t="shared" si="6"/>
        <v>24.406563087646202</v>
      </c>
      <c r="M69" s="1468">
        <v>4030752.0315857534</v>
      </c>
      <c r="N69" s="203">
        <f t="shared" si="11"/>
        <v>20.812060972249956</v>
      </c>
    </row>
    <row r="70" spans="1:14">
      <c r="A70" s="3679"/>
      <c r="B70" s="1471" t="s">
        <v>352</v>
      </c>
      <c r="C70" s="1455">
        <v>4545662.7174436245</v>
      </c>
      <c r="D70" s="207">
        <f t="shared" si="7"/>
        <v>22.478244158819212</v>
      </c>
      <c r="E70" s="1468">
        <v>2495421.5233453512</v>
      </c>
      <c r="F70" s="207">
        <f t="shared" si="8"/>
        <v>21.340911511250187</v>
      </c>
      <c r="G70" s="1468">
        <v>533920.43668430299</v>
      </c>
      <c r="H70" s="207">
        <f t="shared" si="9"/>
        <v>23.806439923190922</v>
      </c>
      <c r="I70" s="1468">
        <v>1644863.3816856237</v>
      </c>
      <c r="J70" s="207">
        <f t="shared" si="10"/>
        <v>20.178023858759929</v>
      </c>
      <c r="K70" s="1468">
        <v>2050241.1940982733</v>
      </c>
      <c r="L70" s="207">
        <f t="shared" si="6"/>
        <v>23.891631463956418</v>
      </c>
      <c r="M70" s="1468">
        <v>4091066.0207114657</v>
      </c>
      <c r="N70" s="203">
        <f t="shared" si="11"/>
        <v>21.556863806323339</v>
      </c>
    </row>
    <row r="71" spans="1:14">
      <c r="A71" s="3679"/>
      <c r="B71" s="1471" t="s">
        <v>351</v>
      </c>
      <c r="C71" s="1455">
        <v>4637223.8778025238</v>
      </c>
      <c r="D71" s="207">
        <f t="shared" si="7"/>
        <v>22.985010334026537</v>
      </c>
      <c r="E71" s="1468">
        <v>2569060.2601793818</v>
      </c>
      <c r="F71" s="207">
        <f t="shared" si="8"/>
        <v>23.306546861298216</v>
      </c>
      <c r="G71" s="1468">
        <v>523526.20181629917</v>
      </c>
      <c r="H71" s="207">
        <f t="shared" si="9"/>
        <v>23.22941030885697</v>
      </c>
      <c r="I71" s="1468">
        <v>1701247.3730293619</v>
      </c>
      <c r="J71" s="207">
        <f t="shared" si="10"/>
        <v>23.141336027438236</v>
      </c>
      <c r="K71" s="1468">
        <v>2068163.6176231422</v>
      </c>
      <c r="L71" s="207">
        <f t="shared" si="6"/>
        <v>22.587927346432942</v>
      </c>
      <c r="M71" s="1468">
        <v>4191939.1324938848</v>
      </c>
      <c r="N71" s="203">
        <f t="shared" si="11"/>
        <v>22.036835947866951</v>
      </c>
    </row>
    <row r="72" spans="1:14">
      <c r="A72" s="3679"/>
      <c r="B72" s="1471" t="s">
        <v>350</v>
      </c>
      <c r="C72" s="1455">
        <v>4666806.7977286996</v>
      </c>
      <c r="D72" s="1474">
        <f t="shared" si="7"/>
        <v>23.349106669068785</v>
      </c>
      <c r="E72" s="1468">
        <v>2598663.3902889108</v>
      </c>
      <c r="F72" s="1474">
        <f t="shared" si="8"/>
        <v>25.839463210228569</v>
      </c>
      <c r="G72" s="1468">
        <v>526677.8805079317</v>
      </c>
      <c r="H72" s="1474">
        <f t="shared" si="9"/>
        <v>22.167108661164541</v>
      </c>
      <c r="I72" s="1468">
        <v>1732956.8094796578</v>
      </c>
      <c r="J72" s="1474">
        <f t="shared" si="10"/>
        <v>26.740705197877428</v>
      </c>
      <c r="K72" s="1468">
        <v>2068143.4074397886</v>
      </c>
      <c r="L72" s="1474">
        <f t="shared" si="6"/>
        <v>20.356271656179207</v>
      </c>
      <c r="M72" s="1468">
        <v>4215354.7380089052</v>
      </c>
      <c r="N72" s="1473">
        <f t="shared" si="11"/>
        <v>22.425703740826826</v>
      </c>
    </row>
    <row r="73" spans="1:14">
      <c r="A73" s="3679"/>
      <c r="B73" s="1471" t="s">
        <v>349</v>
      </c>
      <c r="C73" s="1455">
        <v>4712684.6862551309</v>
      </c>
      <c r="D73" s="207">
        <f t="shared" si="7"/>
        <v>22.62109811800314</v>
      </c>
      <c r="E73" s="1468">
        <v>2640293.1965870988</v>
      </c>
      <c r="F73" s="207">
        <f t="shared" si="8"/>
        <v>25.652944976089113</v>
      </c>
      <c r="G73" s="1468">
        <v>531364.75621461589</v>
      </c>
      <c r="H73" s="207">
        <f t="shared" si="9"/>
        <v>19.544422752680113</v>
      </c>
      <c r="I73" s="1468">
        <v>1761037.6329019053</v>
      </c>
      <c r="J73" s="207">
        <f t="shared" si="10"/>
        <v>27.357615015384042</v>
      </c>
      <c r="K73" s="1468">
        <v>2072391.4896680322</v>
      </c>
      <c r="L73" s="207">
        <f t="shared" si="6"/>
        <v>18.964049904400316</v>
      </c>
      <c r="M73" s="1468">
        <v>4260472.516553618</v>
      </c>
      <c r="N73" s="203">
        <f t="shared" si="11"/>
        <v>21.929614581409357</v>
      </c>
    </row>
    <row r="74" spans="1:14">
      <c r="A74" s="3679"/>
      <c r="B74" s="1471" t="s">
        <v>348</v>
      </c>
      <c r="C74" s="1455">
        <v>4833170.8335730843</v>
      </c>
      <c r="D74" s="207">
        <f t="shared" si="7"/>
        <v>23.895093713012304</v>
      </c>
      <c r="E74" s="1468">
        <v>2728464.72134426</v>
      </c>
      <c r="F74" s="207">
        <f t="shared" si="8"/>
        <v>26.672606451310131</v>
      </c>
      <c r="G74" s="1468">
        <v>544804.11801096448</v>
      </c>
      <c r="H74" s="207">
        <f t="shared" si="9"/>
        <v>20.777867401988711</v>
      </c>
      <c r="I74" s="1468">
        <v>1818039.5532741232</v>
      </c>
      <c r="J74" s="207">
        <f t="shared" si="10"/>
        <v>28.225158317284084</v>
      </c>
      <c r="K74" s="1468">
        <v>2104706.1122288243</v>
      </c>
      <c r="L74" s="207">
        <f t="shared" si="6"/>
        <v>20.470715518923022</v>
      </c>
      <c r="M74" s="1468">
        <v>4364357.8110821443</v>
      </c>
      <c r="N74" s="203">
        <f t="shared" si="11"/>
        <v>23.02229488479416</v>
      </c>
    </row>
    <row r="75" spans="1:14">
      <c r="A75" s="3679"/>
      <c r="B75" s="1471" t="s">
        <v>347</v>
      </c>
      <c r="C75" s="1455">
        <v>4882812.1854642387</v>
      </c>
      <c r="D75" s="207">
        <f t="shared" si="7"/>
        <v>23.359843754433903</v>
      </c>
      <c r="E75" s="1468">
        <v>2713565.4316595253</v>
      </c>
      <c r="F75" s="207">
        <f t="shared" si="8"/>
        <v>22.687604481802058</v>
      </c>
      <c r="G75" s="1468">
        <v>572553.95435293321</v>
      </c>
      <c r="H75" s="207">
        <f t="shared" si="9"/>
        <v>22.988702632091417</v>
      </c>
      <c r="I75" s="1468">
        <v>1788402.6720226901</v>
      </c>
      <c r="J75" s="207">
        <f t="shared" si="10"/>
        <v>22.83003110632778</v>
      </c>
      <c r="K75" s="1468">
        <v>2169246.7538047135</v>
      </c>
      <c r="L75" s="207">
        <f t="shared" si="6"/>
        <v>24.211207829993612</v>
      </c>
      <c r="M75" s="1468">
        <v>4390294.1364244018</v>
      </c>
      <c r="N75" s="203">
        <f t="shared" si="11"/>
        <v>22.206606344143243</v>
      </c>
    </row>
    <row r="76" spans="1:14">
      <c r="A76" s="3679"/>
      <c r="B76" s="1471" t="s">
        <v>346</v>
      </c>
      <c r="C76" s="1455">
        <v>4910437.2441975623</v>
      </c>
      <c r="D76" s="432">
        <f t="shared" si="7"/>
        <v>21.422740473873855</v>
      </c>
      <c r="E76" s="1468">
        <v>2765753.9002425619</v>
      </c>
      <c r="F76" s="432">
        <f t="shared" si="8"/>
        <v>21.221613540074948</v>
      </c>
      <c r="G76" s="1468">
        <v>562162.30750370468</v>
      </c>
      <c r="H76" s="432">
        <f t="shared" si="9"/>
        <v>16.465274075453138</v>
      </c>
      <c r="I76" s="1468">
        <v>1829929.7765018835</v>
      </c>
      <c r="J76" s="432">
        <f t="shared" si="10"/>
        <v>22.102369261883361</v>
      </c>
      <c r="K76" s="1468">
        <v>2144683.3439550004</v>
      </c>
      <c r="L76" s="432">
        <f t="shared" si="6"/>
        <v>21.683098389723824</v>
      </c>
      <c r="M76" s="1468">
        <v>4427941.6128557762</v>
      </c>
      <c r="N76" s="434">
        <f t="shared" si="11"/>
        <v>20.763682255698541</v>
      </c>
    </row>
    <row r="77" spans="1:14">
      <c r="A77" s="3679"/>
      <c r="B77" s="1467" t="s">
        <v>345</v>
      </c>
      <c r="C77" s="1464">
        <v>5154853.1632666979</v>
      </c>
      <c r="D77" s="1464">
        <f t="shared" si="7"/>
        <v>21.836208385492345</v>
      </c>
      <c r="E77" s="1464">
        <v>2964265.3873976171</v>
      </c>
      <c r="F77" s="1464">
        <f t="shared" si="8"/>
        <v>25.164029018914896</v>
      </c>
      <c r="G77" s="1464">
        <v>571971.76198110427</v>
      </c>
      <c r="H77" s="1464">
        <f t="shared" si="9"/>
        <v>16.634573656058397</v>
      </c>
      <c r="I77" s="1464">
        <v>1914855.2089852802</v>
      </c>
      <c r="J77" s="1464">
        <f t="shared" si="10"/>
        <v>26.64020293737649</v>
      </c>
      <c r="K77" s="1464">
        <v>2190587.7758690817</v>
      </c>
      <c r="L77" s="1464">
        <f t="shared" si="6"/>
        <v>17.605017207973514</v>
      </c>
      <c r="M77" s="1464">
        <v>4662729.3025787203</v>
      </c>
      <c r="N77" s="1463">
        <f t="shared" si="11"/>
        <v>21.433862490169336</v>
      </c>
    </row>
    <row r="78" spans="1:14">
      <c r="A78" s="3678" t="s">
        <v>216</v>
      </c>
      <c r="B78" s="1471" t="s">
        <v>356</v>
      </c>
      <c r="C78" s="1455">
        <v>5073485.3782246131</v>
      </c>
      <c r="D78" s="221">
        <f t="shared" si="7"/>
        <v>19.52978091008136</v>
      </c>
      <c r="E78" s="1468">
        <v>2803498.6374063538</v>
      </c>
      <c r="F78" s="221">
        <f t="shared" si="8"/>
        <v>21.478017283278117</v>
      </c>
      <c r="G78" s="1468">
        <v>566797.7036534131</v>
      </c>
      <c r="H78" s="221">
        <f t="shared" si="9"/>
        <v>12.323854085781129</v>
      </c>
      <c r="I78" s="1468">
        <v>1889120.623423147</v>
      </c>
      <c r="J78" s="221">
        <f t="shared" si="10"/>
        <v>23.99079363632454</v>
      </c>
      <c r="K78" s="1468">
        <v>2269986.7408182593</v>
      </c>
      <c r="L78" s="221">
        <f t="shared" si="6"/>
        <v>17.208225403327116</v>
      </c>
      <c r="M78" s="1468">
        <v>4586716.1677089753</v>
      </c>
      <c r="N78" s="222">
        <f t="shared" si="11"/>
        <v>19.622789801898783</v>
      </c>
    </row>
    <row r="79" spans="1:14">
      <c r="A79" s="3679"/>
      <c r="B79" s="1471" t="s">
        <v>355</v>
      </c>
      <c r="C79" s="1455">
        <v>5164408.0599403828</v>
      </c>
      <c r="D79" s="207">
        <f t="shared" si="7"/>
        <v>20.931991999433865</v>
      </c>
      <c r="E79" s="1468">
        <v>2854213.3651717207</v>
      </c>
      <c r="F79" s="207">
        <f t="shared" si="8"/>
        <v>23.724688085978414</v>
      </c>
      <c r="G79" s="1468">
        <v>549133.2057794031</v>
      </c>
      <c r="H79" s="207">
        <f t="shared" si="9"/>
        <v>9.6838430666656627</v>
      </c>
      <c r="I79" s="1468">
        <v>1944965.8994753622</v>
      </c>
      <c r="J79" s="207">
        <f t="shared" si="10"/>
        <v>27.105071067748217</v>
      </c>
      <c r="K79" s="1468">
        <v>2310194.6947686621</v>
      </c>
      <c r="L79" s="207">
        <f t="shared" si="6"/>
        <v>17.651032238928295</v>
      </c>
      <c r="M79" s="1468">
        <v>4693941.4922465663</v>
      </c>
      <c r="N79" s="203">
        <f t="shared" si="11"/>
        <v>21.676408429288955</v>
      </c>
    </row>
    <row r="80" spans="1:14">
      <c r="A80" s="3679"/>
      <c r="B80" s="1471" t="s">
        <v>354</v>
      </c>
      <c r="C80" s="1455">
        <v>5266222.2898720158</v>
      </c>
      <c r="D80" s="207">
        <f t="shared" si="7"/>
        <v>17.865667226270123</v>
      </c>
      <c r="E80" s="1468">
        <v>2890548.1239137235</v>
      </c>
      <c r="F80" s="207">
        <f t="shared" si="8"/>
        <v>16.841149524300331</v>
      </c>
      <c r="G80" s="1468">
        <v>625423.8565481829</v>
      </c>
      <c r="H80" s="207">
        <f t="shared" si="9"/>
        <v>17.67553019157242</v>
      </c>
      <c r="I80" s="1468">
        <v>1910380.4118660227</v>
      </c>
      <c r="J80" s="207">
        <f t="shared" si="10"/>
        <v>18.785379963298279</v>
      </c>
      <c r="K80" s="1468">
        <v>2375674.1659582923</v>
      </c>
      <c r="L80" s="207">
        <f t="shared" ref="L80:L103" si="12">(K80-K68)/K68*100</f>
        <v>19.136717134378593</v>
      </c>
      <c r="M80" s="1468">
        <v>4718830.039238208</v>
      </c>
      <c r="N80" s="203">
        <f t="shared" si="11"/>
        <v>17.168979125015429</v>
      </c>
    </row>
    <row r="81" spans="1:14">
      <c r="A81" s="3679"/>
      <c r="B81" s="1471" t="s">
        <v>353</v>
      </c>
      <c r="C81" s="1455">
        <v>5229197.4296889603</v>
      </c>
      <c r="D81" s="207">
        <f t="shared" si="7"/>
        <v>16.131927417379792</v>
      </c>
      <c r="E81" s="1468">
        <v>2754097.479836876</v>
      </c>
      <c r="F81" s="207">
        <f t="shared" si="8"/>
        <v>10.89862239126024</v>
      </c>
      <c r="G81" s="1468">
        <v>580189.89876534312</v>
      </c>
      <c r="H81" s="207">
        <f t="shared" si="9"/>
        <v>2.8328786440313567</v>
      </c>
      <c r="I81" s="1468">
        <v>1850547.8479719125</v>
      </c>
      <c r="J81" s="207">
        <f t="shared" si="10"/>
        <v>13.853562177385667</v>
      </c>
      <c r="K81" s="1468">
        <v>2475099.9498520843</v>
      </c>
      <c r="L81" s="207">
        <f t="shared" si="12"/>
        <v>22.567884729444298</v>
      </c>
      <c r="M81" s="1468">
        <v>4725147.3083209731</v>
      </c>
      <c r="N81" s="203">
        <f t="shared" si="11"/>
        <v>17.227437244807017</v>
      </c>
    </row>
    <row r="82" spans="1:14">
      <c r="A82" s="3679"/>
      <c r="B82" s="1471" t="s">
        <v>352</v>
      </c>
      <c r="C82" s="1455">
        <v>5224114.190851558</v>
      </c>
      <c r="D82" s="207">
        <f t="shared" ref="D82:D103" si="13">(C82-C70)/C70*100</f>
        <v>14.925248870850648</v>
      </c>
      <c r="E82" s="1468">
        <v>2649837.9450287009</v>
      </c>
      <c r="F82" s="207">
        <f t="shared" ref="F82:F103" si="14">(E82-E70)/E70*100</f>
        <v>6.1879894935080815</v>
      </c>
      <c r="G82" s="1468">
        <v>557331.456572633</v>
      </c>
      <c r="H82" s="207">
        <f t="shared" ref="H82:H103" si="15">(G82-G70)/G70*100</f>
        <v>4.3847394255433807</v>
      </c>
      <c r="I82" s="1468">
        <v>1762941.1002786127</v>
      </c>
      <c r="J82" s="207">
        <f t="shared" ref="J82:J103" si="16">(I82-I70)/I70*100</f>
        <v>7.1785729992958629</v>
      </c>
      <c r="K82" s="1468">
        <v>2574276.2442491446</v>
      </c>
      <c r="L82" s="207">
        <f t="shared" si="12"/>
        <v>25.559678132472101</v>
      </c>
      <c r="M82" s="1468">
        <v>4741164.4908012999</v>
      </c>
      <c r="N82" s="203">
        <f t="shared" ref="N82:N103" si="17">(M82-M70)/M70*100</f>
        <v>15.890686358974412</v>
      </c>
    </row>
    <row r="83" spans="1:14">
      <c r="A83" s="3679"/>
      <c r="B83" s="1471" t="s">
        <v>351</v>
      </c>
      <c r="C83" s="1455">
        <v>5298673.6693921555</v>
      </c>
      <c r="D83" s="207">
        <f t="shared" si="13"/>
        <v>14.26391757266371</v>
      </c>
      <c r="E83" s="1468">
        <v>2664576.2199473954</v>
      </c>
      <c r="F83" s="207">
        <f t="shared" si="14"/>
        <v>3.717933800484083</v>
      </c>
      <c r="G83" s="1468">
        <v>532505.46299295791</v>
      </c>
      <c r="H83" s="207">
        <f t="shared" si="15"/>
        <v>1.7151502915243737</v>
      </c>
      <c r="I83" s="1468">
        <v>1728613.6815647301</v>
      </c>
      <c r="J83" s="207">
        <f t="shared" si="16"/>
        <v>1.6086025447691235</v>
      </c>
      <c r="K83" s="1468">
        <v>2634097.4494447601</v>
      </c>
      <c r="L83" s="207">
        <f t="shared" si="12"/>
        <v>27.364074437786652</v>
      </c>
      <c r="M83" s="1468">
        <v>4841795.2102504475</v>
      </c>
      <c r="N83" s="203">
        <f t="shared" si="17"/>
        <v>15.502517026528192</v>
      </c>
    </row>
    <row r="84" spans="1:14">
      <c r="A84" s="3679"/>
      <c r="B84" s="1471" t="s">
        <v>350</v>
      </c>
      <c r="C84" s="1455">
        <v>5298615.7274678489</v>
      </c>
      <c r="D84" s="1474">
        <f t="shared" si="13"/>
        <v>13.538356249216188</v>
      </c>
      <c r="E84" s="1468">
        <v>2652726.6693117335</v>
      </c>
      <c r="F84" s="1474">
        <f t="shared" si="14"/>
        <v>2.0804263924621669</v>
      </c>
      <c r="G84" s="1468">
        <v>546303.94819603546</v>
      </c>
      <c r="H84" s="1474">
        <f t="shared" si="15"/>
        <v>3.7263892057088586</v>
      </c>
      <c r="I84" s="1468">
        <v>1714349.0234783664</v>
      </c>
      <c r="J84" s="1474">
        <f t="shared" si="16"/>
        <v>-1.0737593631591189</v>
      </c>
      <c r="K84" s="1468">
        <v>2645889.0581561155</v>
      </c>
      <c r="L84" s="1474">
        <f t="shared" si="12"/>
        <v>27.935473364080398</v>
      </c>
      <c r="M84" s="1468">
        <v>4830067.9292633571</v>
      </c>
      <c r="N84" s="1473">
        <f t="shared" si="17"/>
        <v>14.582715559184647</v>
      </c>
    </row>
    <row r="85" spans="1:14">
      <c r="A85" s="3679"/>
      <c r="B85" s="1471" t="s">
        <v>349</v>
      </c>
      <c r="C85" s="1455">
        <v>5312967.8123681378</v>
      </c>
      <c r="D85" s="207">
        <f t="shared" si="13"/>
        <v>12.737604276046174</v>
      </c>
      <c r="E85" s="1468">
        <v>2606745.6335475263</v>
      </c>
      <c r="F85" s="207">
        <f t="shared" si="14"/>
        <v>-1.2705999122724991</v>
      </c>
      <c r="G85" s="1468">
        <v>536367.38864436059</v>
      </c>
      <c r="H85" s="207">
        <f t="shared" si="15"/>
        <v>0.94146861854047348</v>
      </c>
      <c r="I85" s="1468">
        <v>1669339.3553716412</v>
      </c>
      <c r="J85" s="207">
        <f t="shared" si="16"/>
        <v>-5.207059509521109</v>
      </c>
      <c r="K85" s="1468">
        <v>2706222.1788206114</v>
      </c>
      <c r="L85" s="207">
        <f t="shared" si="12"/>
        <v>30.584505500652774</v>
      </c>
      <c r="M85" s="1468">
        <v>4854845.771245786</v>
      </c>
      <c r="N85" s="203">
        <f t="shared" si="17"/>
        <v>13.950876396521588</v>
      </c>
    </row>
    <row r="86" spans="1:14">
      <c r="A86" s="3679"/>
      <c r="B86" s="1471" t="s">
        <v>348</v>
      </c>
      <c r="C86" s="1455">
        <v>5337804.2133581452</v>
      </c>
      <c r="D86" s="207">
        <f t="shared" si="13"/>
        <v>10.441041650745742</v>
      </c>
      <c r="E86" s="1468">
        <v>2584876.9760950729</v>
      </c>
      <c r="F86" s="207">
        <f t="shared" si="14"/>
        <v>-5.2625839039049147</v>
      </c>
      <c r="G86" s="1468">
        <v>526189.21239264077</v>
      </c>
      <c r="H86" s="207">
        <f t="shared" si="15"/>
        <v>-3.4168070693527826</v>
      </c>
      <c r="I86" s="1468">
        <v>1641851.9224356811</v>
      </c>
      <c r="J86" s="207">
        <f t="shared" si="16"/>
        <v>-9.6910779812872772</v>
      </c>
      <c r="K86" s="1468">
        <v>2752927.2372630723</v>
      </c>
      <c r="L86" s="207">
        <f t="shared" si="12"/>
        <v>30.798652660717561</v>
      </c>
      <c r="M86" s="1468">
        <v>4898958.1122411927</v>
      </c>
      <c r="N86" s="203">
        <f t="shared" si="17"/>
        <v>12.249231715180889</v>
      </c>
    </row>
    <row r="87" spans="1:14">
      <c r="A87" s="3679"/>
      <c r="B87" s="1471" t="s">
        <v>347</v>
      </c>
      <c r="C87" s="1455">
        <v>5350473.8394525498</v>
      </c>
      <c r="D87" s="207">
        <f t="shared" si="13"/>
        <v>9.5777112906473096</v>
      </c>
      <c r="E87" s="1468">
        <v>2578430.6485944539</v>
      </c>
      <c r="F87" s="207">
        <f t="shared" si="14"/>
        <v>-4.9799714238851962</v>
      </c>
      <c r="G87" s="1468">
        <v>544406.28408899053</v>
      </c>
      <c r="H87" s="207">
        <f t="shared" si="15"/>
        <v>-4.9161603111716383</v>
      </c>
      <c r="I87" s="1468">
        <v>1626602.0180056319</v>
      </c>
      <c r="J87" s="207">
        <f t="shared" si="16"/>
        <v>-9.0472160743341465</v>
      </c>
      <c r="K87" s="1468">
        <v>2772043.1908580959</v>
      </c>
      <c r="L87" s="207">
        <f t="shared" si="12"/>
        <v>27.788283467342655</v>
      </c>
      <c r="M87" s="1468">
        <v>4894052.7239744095</v>
      </c>
      <c r="N87" s="203">
        <f t="shared" si="17"/>
        <v>11.474369868992083</v>
      </c>
    </row>
    <row r="88" spans="1:14">
      <c r="A88" s="3679"/>
      <c r="B88" s="1471" t="s">
        <v>346</v>
      </c>
      <c r="C88" s="1455">
        <v>5353550.8560650507</v>
      </c>
      <c r="D88" s="432">
        <f t="shared" si="13"/>
        <v>9.0239135504907484</v>
      </c>
      <c r="E88" s="1468">
        <v>2531401.4628636101</v>
      </c>
      <c r="F88" s="432">
        <f t="shared" si="14"/>
        <v>-8.4733655210031031</v>
      </c>
      <c r="G88" s="1468">
        <v>513400.50755578309</v>
      </c>
      <c r="H88" s="432">
        <f t="shared" si="15"/>
        <v>-8.6739717866268098</v>
      </c>
      <c r="I88" s="1468">
        <v>1593530.8096076404</v>
      </c>
      <c r="J88" s="432">
        <f t="shared" si="16"/>
        <v>-12.91847205995775</v>
      </c>
      <c r="K88" s="1468">
        <v>2822149.3932014406</v>
      </c>
      <c r="L88" s="432">
        <f t="shared" si="12"/>
        <v>31.588162007969355</v>
      </c>
      <c r="M88" s="1468">
        <v>4928487.2544113379</v>
      </c>
      <c r="N88" s="434">
        <f t="shared" si="17"/>
        <v>11.304251169489508</v>
      </c>
    </row>
    <row r="89" spans="1:14">
      <c r="A89" s="3680"/>
      <c r="B89" s="1467" t="s">
        <v>345</v>
      </c>
      <c r="C89" s="1464">
        <v>5505400.8078384958</v>
      </c>
      <c r="D89" s="1464">
        <f t="shared" si="13"/>
        <v>6.8003419975138781</v>
      </c>
      <c r="E89" s="1464">
        <v>2652266.1137062353</v>
      </c>
      <c r="F89" s="1464">
        <f t="shared" si="14"/>
        <v>-10.525348877932002</v>
      </c>
      <c r="G89" s="1464">
        <v>505902.88640760048</v>
      </c>
      <c r="H89" s="1464">
        <f t="shared" si="15"/>
        <v>-11.551072966375994</v>
      </c>
      <c r="I89" s="1464">
        <v>1704152.738450414</v>
      </c>
      <c r="J89" s="1464">
        <f t="shared" si="16"/>
        <v>-11.003571943516379</v>
      </c>
      <c r="K89" s="1464">
        <v>2853134.6941322605</v>
      </c>
      <c r="L89" s="1464">
        <f t="shared" si="12"/>
        <v>30.245166414311957</v>
      </c>
      <c r="M89" s="1464">
        <v>5082769.302173119</v>
      </c>
      <c r="N89" s="1463">
        <f t="shared" si="17"/>
        <v>9.0084577580366041</v>
      </c>
    </row>
    <row r="90" spans="1:14">
      <c r="A90" s="3806" t="s">
        <v>418</v>
      </c>
      <c r="B90" s="1462" t="s">
        <v>356</v>
      </c>
      <c r="C90" s="240">
        <v>5399622.7009027908</v>
      </c>
      <c r="D90" s="221">
        <f t="shared" si="13"/>
        <v>6.4282696876974992</v>
      </c>
      <c r="E90" s="243">
        <v>2455716.3671883363</v>
      </c>
      <c r="F90" s="221">
        <f t="shared" si="14"/>
        <v>-12.405294783369932</v>
      </c>
      <c r="G90" s="243">
        <v>503797.84821810253</v>
      </c>
      <c r="H90" s="221">
        <f t="shared" si="15"/>
        <v>-11.115051283594099</v>
      </c>
      <c r="I90" s="243">
        <v>1602109.2393522086</v>
      </c>
      <c r="J90" s="221">
        <f t="shared" si="16"/>
        <v>-15.192856428133458</v>
      </c>
      <c r="K90" s="221">
        <v>2943906.3337144544</v>
      </c>
      <c r="L90" s="207">
        <f t="shared" si="12"/>
        <v>29.688261203379017</v>
      </c>
      <c r="M90" s="1468">
        <v>4982002.3045228859</v>
      </c>
      <c r="N90" s="203">
        <f t="shared" si="17"/>
        <v>8.6180640432205475</v>
      </c>
    </row>
    <row r="91" spans="1:14">
      <c r="A91" s="3807"/>
      <c r="B91" s="1471" t="s">
        <v>355</v>
      </c>
      <c r="C91" s="1455">
        <v>5446563.265817442</v>
      </c>
      <c r="D91" s="207">
        <f t="shared" si="13"/>
        <v>5.463456849308618</v>
      </c>
      <c r="E91" s="1468">
        <v>2468153.630604777</v>
      </c>
      <c r="F91" s="207">
        <f t="shared" si="14"/>
        <v>-13.525959175925758</v>
      </c>
      <c r="G91" s="1468">
        <v>495886.9180680525</v>
      </c>
      <c r="H91" s="207">
        <f t="shared" si="15"/>
        <v>-9.6964246836569199</v>
      </c>
      <c r="I91" s="1468">
        <v>1594336.9956442225</v>
      </c>
      <c r="J91" s="207">
        <f t="shared" si="16"/>
        <v>-18.027509064591765</v>
      </c>
      <c r="K91" s="1468">
        <v>2978409.635212665</v>
      </c>
      <c r="L91" s="207">
        <f t="shared" si="12"/>
        <v>28.924615832472789</v>
      </c>
      <c r="M91" s="1468">
        <v>5039109.3819318414</v>
      </c>
      <c r="N91" s="203">
        <f t="shared" si="17"/>
        <v>7.3534766092722279</v>
      </c>
    </row>
    <row r="92" spans="1:14">
      <c r="A92" s="3807"/>
      <c r="B92" s="1471" t="s">
        <v>354</v>
      </c>
      <c r="C92" s="1455">
        <v>5544512.4257233469</v>
      </c>
      <c r="D92" s="207">
        <f t="shared" si="13"/>
        <v>5.284435797298908</v>
      </c>
      <c r="E92" s="1468">
        <v>2530141.4800814013</v>
      </c>
      <c r="F92" s="207">
        <f t="shared" si="14"/>
        <v>-12.468453330724742</v>
      </c>
      <c r="G92" s="1468">
        <v>532216.27816977259</v>
      </c>
      <c r="H92" s="207">
        <f t="shared" si="15"/>
        <v>-14.903105694246822</v>
      </c>
      <c r="I92" s="1468">
        <v>1624277.2726778346</v>
      </c>
      <c r="J92" s="207">
        <f t="shared" si="16"/>
        <v>-14.976239151694823</v>
      </c>
      <c r="K92" s="207">
        <v>3014370.9456419498</v>
      </c>
      <c r="L92" s="207">
        <f t="shared" si="12"/>
        <v>26.884864466504894</v>
      </c>
      <c r="M92" s="207">
        <v>5105455.4709630925</v>
      </c>
      <c r="N92" s="203">
        <f t="shared" si="17"/>
        <v>8.1932476590595762</v>
      </c>
    </row>
    <row r="93" spans="1:14">
      <c r="A93" s="3807"/>
      <c r="B93" s="1471" t="s">
        <v>353</v>
      </c>
      <c r="C93" s="1455">
        <v>5562919.3016505158</v>
      </c>
      <c r="D93" s="207">
        <f t="shared" si="13"/>
        <v>6.3818946683259128</v>
      </c>
      <c r="E93" s="1468">
        <v>2584411.9573275992</v>
      </c>
      <c r="F93" s="207">
        <f t="shared" si="14"/>
        <v>-6.1612024901648459</v>
      </c>
      <c r="G93" s="1468">
        <v>525140.3294202676</v>
      </c>
      <c r="H93" s="207">
        <f t="shared" si="15"/>
        <v>-9.4881985126287471</v>
      </c>
      <c r="I93" s="1468">
        <v>1693884.2841706516</v>
      </c>
      <c r="J93" s="207">
        <f t="shared" si="16"/>
        <v>-8.4657937363227109</v>
      </c>
      <c r="K93" s="1468">
        <v>2978507.3443229166</v>
      </c>
      <c r="L93" s="207">
        <f t="shared" si="12"/>
        <v>20.338871345414422</v>
      </c>
      <c r="M93" s="207">
        <v>5129510.0551558547</v>
      </c>
      <c r="N93" s="203">
        <f t="shared" si="17"/>
        <v>8.5576749347644636</v>
      </c>
    </row>
    <row r="94" spans="1:14">
      <c r="A94" s="3807"/>
      <c r="B94" s="1471" t="s">
        <v>352</v>
      </c>
      <c r="C94" s="1455">
        <v>5612522.083966353</v>
      </c>
      <c r="D94" s="207">
        <f t="shared" si="13"/>
        <v>7.4349043478983079</v>
      </c>
      <c r="E94" s="1468">
        <v>2488063.265261617</v>
      </c>
      <c r="F94" s="207">
        <f t="shared" si="14"/>
        <v>-6.1050782396178436</v>
      </c>
      <c r="G94" s="1468">
        <v>511980.77698171255</v>
      </c>
      <c r="H94" s="207">
        <f t="shared" si="15"/>
        <v>-8.1371110595136891</v>
      </c>
      <c r="I94" s="1468">
        <v>1591208.2670933383</v>
      </c>
      <c r="J94" s="207">
        <f t="shared" si="16"/>
        <v>-9.7412689033192308</v>
      </c>
      <c r="K94" s="1468">
        <v>3124458.818704736</v>
      </c>
      <c r="L94" s="207">
        <f t="shared" si="12"/>
        <v>21.372320693425294</v>
      </c>
      <c r="M94" s="207">
        <v>5193924.080119255</v>
      </c>
      <c r="N94" s="203">
        <f t="shared" si="17"/>
        <v>9.549544003301067</v>
      </c>
    </row>
    <row r="95" spans="1:14">
      <c r="A95" s="3807"/>
      <c r="B95" s="1471" t="s">
        <v>351</v>
      </c>
      <c r="C95" s="1455">
        <v>5705068.1540693948</v>
      </c>
      <c r="D95" s="207">
        <f t="shared" si="13"/>
        <v>7.669739826115002</v>
      </c>
      <c r="E95" s="1468">
        <v>2507290.5505413106</v>
      </c>
      <c r="F95" s="207">
        <f t="shared" si="14"/>
        <v>-5.9028399423751505</v>
      </c>
      <c r="G95" s="1468">
        <v>495238.60782098549</v>
      </c>
      <c r="H95" s="207">
        <f t="shared" si="15"/>
        <v>-6.9983986572669687</v>
      </c>
      <c r="I95" s="1468">
        <v>1609565.352073051</v>
      </c>
      <c r="J95" s="207">
        <f t="shared" si="16"/>
        <v>-6.8869250984937995</v>
      </c>
      <c r="K95" s="1468">
        <v>3197777.6035280842</v>
      </c>
      <c r="L95" s="207">
        <f t="shared" si="12"/>
        <v>21.399366003036143</v>
      </c>
      <c r="M95" s="207">
        <v>5297904.3603672981</v>
      </c>
      <c r="N95" s="203">
        <f t="shared" si="17"/>
        <v>9.4202486951788664</v>
      </c>
    </row>
    <row r="96" spans="1:14">
      <c r="A96" s="3807"/>
      <c r="B96" s="1471" t="s">
        <v>350</v>
      </c>
      <c r="C96" s="1455">
        <v>5763470.8925215267</v>
      </c>
      <c r="D96" s="207">
        <f t="shared" si="13"/>
        <v>8.7731435711384762</v>
      </c>
      <c r="E96" s="1468">
        <v>2560704.380770993</v>
      </c>
      <c r="F96" s="207">
        <f t="shared" si="14"/>
        <v>-3.4689698567631266</v>
      </c>
      <c r="G96" s="1468">
        <v>516000.21475537948</v>
      </c>
      <c r="H96" s="207">
        <f t="shared" si="15"/>
        <v>-5.5470463906993039</v>
      </c>
      <c r="I96" s="1468">
        <v>1642327.8146995273</v>
      </c>
      <c r="J96" s="207">
        <f t="shared" si="16"/>
        <v>-4.2010820312838089</v>
      </c>
      <c r="K96" s="1468">
        <v>3202766.5117505337</v>
      </c>
      <c r="L96" s="207">
        <f t="shared" si="12"/>
        <v>21.046893552766672</v>
      </c>
      <c r="M96" s="207">
        <v>5336735.025834702</v>
      </c>
      <c r="N96" s="203">
        <f t="shared" si="17"/>
        <v>10.489854469782118</v>
      </c>
    </row>
    <row r="97" spans="1:16">
      <c r="A97" s="3807"/>
      <c r="B97" s="1471" t="s">
        <v>349</v>
      </c>
      <c r="C97" s="1455">
        <v>5794434.9495477369</v>
      </c>
      <c r="D97" s="207">
        <f t="shared" si="13"/>
        <v>9.0621128187297604</v>
      </c>
      <c r="E97" s="1468">
        <v>2588447.6431768397</v>
      </c>
      <c r="F97" s="207">
        <f t="shared" si="14"/>
        <v>-0.70194767510878509</v>
      </c>
      <c r="G97" s="1468">
        <v>519330.31892841263</v>
      </c>
      <c r="H97" s="207">
        <f t="shared" si="15"/>
        <v>-3.1763806071447092</v>
      </c>
      <c r="I97" s="1468">
        <v>1655736.5858689263</v>
      </c>
      <c r="J97" s="207">
        <f t="shared" si="16"/>
        <v>-0.81485945077276523</v>
      </c>
      <c r="K97" s="1468">
        <v>3205987.3063708972</v>
      </c>
      <c r="L97" s="207">
        <f t="shared" si="12"/>
        <v>18.467261537561065</v>
      </c>
      <c r="M97" s="207">
        <v>5363340.8060854319</v>
      </c>
      <c r="N97" s="203">
        <f t="shared" si="17"/>
        <v>10.473968871500581</v>
      </c>
      <c r="P97" s="1472"/>
    </row>
    <row r="98" spans="1:16">
      <c r="A98" s="3807"/>
      <c r="B98" s="1471" t="s">
        <v>348</v>
      </c>
      <c r="C98" s="1455">
        <v>5868476.1604288314</v>
      </c>
      <c r="D98" s="207">
        <f t="shared" si="13"/>
        <v>9.9417649254097924</v>
      </c>
      <c r="E98" s="1468">
        <v>2600537.2350170705</v>
      </c>
      <c r="F98" s="207">
        <f t="shared" si="14"/>
        <v>0.60584155713496635</v>
      </c>
      <c r="G98" s="1468">
        <v>519145.65341414307</v>
      </c>
      <c r="H98" s="207">
        <f t="shared" si="15"/>
        <v>-1.3385981340191004</v>
      </c>
      <c r="I98" s="1468">
        <v>1659684.8502663863</v>
      </c>
      <c r="J98" s="207">
        <f t="shared" si="16"/>
        <v>1.0861471480479254</v>
      </c>
      <c r="K98" s="1468">
        <v>3267938.9254117608</v>
      </c>
      <c r="L98" s="207">
        <f t="shared" si="12"/>
        <v>18.707784251526643</v>
      </c>
      <c r="M98" s="207">
        <v>5438657.5579682253</v>
      </c>
      <c r="N98" s="203">
        <f t="shared" si="17"/>
        <v>11.016616867543066</v>
      </c>
    </row>
    <row r="99" spans="1:16">
      <c r="A99" s="3807"/>
      <c r="B99" s="1471" t="s">
        <v>347</v>
      </c>
      <c r="C99" s="1455">
        <v>5885304.7904953891</v>
      </c>
      <c r="D99" s="207">
        <f t="shared" si="13"/>
        <v>9.9959548834568679</v>
      </c>
      <c r="E99" s="1468">
        <v>2614349.7906937771</v>
      </c>
      <c r="F99" s="207">
        <f t="shared" si="14"/>
        <v>1.3930621759752719</v>
      </c>
      <c r="G99" s="1468">
        <v>529732.11097800406</v>
      </c>
      <c r="H99" s="207">
        <f t="shared" si="15"/>
        <v>-2.6954452106559055</v>
      </c>
      <c r="I99" s="1468">
        <v>1684625.0503486085</v>
      </c>
      <c r="J99" s="207">
        <f t="shared" si="16"/>
        <v>3.5671314618260701</v>
      </c>
      <c r="K99" s="1468">
        <v>3270954.999801612</v>
      </c>
      <c r="L99" s="207">
        <f t="shared" si="12"/>
        <v>17.997981077238418</v>
      </c>
      <c r="M99" s="207">
        <v>5453545.0241414858</v>
      </c>
      <c r="N99" s="203">
        <f t="shared" si="17"/>
        <v>11.432085670558905</v>
      </c>
    </row>
    <row r="100" spans="1:16">
      <c r="A100" s="3807"/>
      <c r="B100" s="1470" t="s">
        <v>346</v>
      </c>
      <c r="C100" s="1469">
        <v>5934990.1417675279</v>
      </c>
      <c r="D100" s="432">
        <f t="shared" si="13"/>
        <v>10.860815584552881</v>
      </c>
      <c r="E100" s="432">
        <v>2634136.9580054781</v>
      </c>
      <c r="F100" s="432">
        <f t="shared" si="14"/>
        <v>4.0584433820169332</v>
      </c>
      <c r="G100" s="1468">
        <v>502801.83731993771</v>
      </c>
      <c r="H100" s="207">
        <f t="shared" si="15"/>
        <v>-2.0644058741398474</v>
      </c>
      <c r="I100" s="1468">
        <v>1705261.3224169358</v>
      </c>
      <c r="J100" s="207">
        <f t="shared" si="16"/>
        <v>7.0115062812501101</v>
      </c>
      <c r="K100" s="1468">
        <v>3300853.1837620498</v>
      </c>
      <c r="L100" s="207">
        <f t="shared" si="12"/>
        <v>16.962383058593812</v>
      </c>
      <c r="M100" s="207">
        <v>5527895.0284005376</v>
      </c>
      <c r="N100" s="203">
        <f t="shared" si="17"/>
        <v>12.162104577884179</v>
      </c>
    </row>
    <row r="101" spans="1:16">
      <c r="A101" s="3808"/>
      <c r="B101" s="1467" t="s">
        <v>345</v>
      </c>
      <c r="C101" s="1466">
        <v>6130483.3803830789</v>
      </c>
      <c r="D101" s="1464">
        <f t="shared" si="13"/>
        <v>11.353988462649282</v>
      </c>
      <c r="E101" s="1465">
        <v>2772858.3192737964</v>
      </c>
      <c r="F101" s="1464">
        <f t="shared" si="14"/>
        <v>4.5467611618747945</v>
      </c>
      <c r="G101" s="1464">
        <v>514403.61812931759</v>
      </c>
      <c r="H101" s="1464">
        <f t="shared" si="15"/>
        <v>1.6803089980530692</v>
      </c>
      <c r="I101" s="1464">
        <v>1825875.9410920904</v>
      </c>
      <c r="J101" s="1464">
        <f t="shared" si="16"/>
        <v>7.1427401954803251</v>
      </c>
      <c r="K101" s="1464">
        <v>3357625.0611092825</v>
      </c>
      <c r="L101" s="1464">
        <f t="shared" si="12"/>
        <v>17.681968117893412</v>
      </c>
      <c r="M101" s="1464">
        <v>5710015.9249078101</v>
      </c>
      <c r="N101" s="1463">
        <f t="shared" si="17"/>
        <v>12.340647104847235</v>
      </c>
    </row>
    <row r="102" spans="1:16">
      <c r="A102" s="3804" t="s">
        <v>458</v>
      </c>
      <c r="B102" s="1462" t="s">
        <v>356</v>
      </c>
      <c r="C102" s="240">
        <v>5985245.6047337474</v>
      </c>
      <c r="D102" s="221">
        <f t="shared" si="13"/>
        <v>10.845626375580711</v>
      </c>
      <c r="E102" s="243">
        <v>2570070.7026337348</v>
      </c>
      <c r="F102" s="221">
        <f t="shared" si="14"/>
        <v>4.6566589274447869</v>
      </c>
      <c r="G102" s="243">
        <v>505062.97527601221</v>
      </c>
      <c r="H102" s="221">
        <f t="shared" si="15"/>
        <v>0.25111799551830949</v>
      </c>
      <c r="I102" s="243">
        <v>1799949.4026653362</v>
      </c>
      <c r="J102" s="221">
        <f t="shared" si="16"/>
        <v>12.348731188462631</v>
      </c>
      <c r="K102" s="221">
        <v>3415174.9021000126</v>
      </c>
      <c r="L102" s="221">
        <f t="shared" si="12"/>
        <v>16.008273190911552</v>
      </c>
      <c r="M102" s="243">
        <v>5576778.7499894965</v>
      </c>
      <c r="N102" s="222">
        <f t="shared" si="17"/>
        <v>11.93850201407265</v>
      </c>
    </row>
    <row r="103" spans="1:16" ht="14.4" thickBot="1">
      <c r="A103" s="3805"/>
      <c r="B103" s="1461" t="s">
        <v>355</v>
      </c>
      <c r="C103" s="1460">
        <v>6100639.6180931693</v>
      </c>
      <c r="D103" s="276">
        <f t="shared" si="13"/>
        <v>12.008973739104469</v>
      </c>
      <c r="E103" s="1459">
        <v>2618405.8371178708</v>
      </c>
      <c r="F103" s="276">
        <f t="shared" si="14"/>
        <v>6.0876359011848526</v>
      </c>
      <c r="G103" s="1459">
        <v>496559.14553925948</v>
      </c>
      <c r="H103" s="276">
        <f t="shared" si="15"/>
        <v>0.13556063826525971</v>
      </c>
      <c r="I103" s="1459">
        <v>1778617.0594386149</v>
      </c>
      <c r="J103" s="276">
        <f t="shared" si="16"/>
        <v>11.558413578675724</v>
      </c>
      <c r="K103" s="276">
        <v>3482233.7809752985</v>
      </c>
      <c r="L103" s="276">
        <f t="shared" si="12"/>
        <v>16.915878185663317</v>
      </c>
      <c r="M103" s="1459">
        <v>5702456.3056585379</v>
      </c>
      <c r="N103" s="1458">
        <f t="shared" si="17"/>
        <v>13.163971516577588</v>
      </c>
    </row>
    <row r="104" spans="1:16" ht="14.4" thickTop="1">
      <c r="A104" s="1457"/>
      <c r="B104" s="1456"/>
      <c r="C104" s="1455"/>
      <c r="D104" s="1455"/>
      <c r="E104" s="1455"/>
      <c r="F104" s="1455"/>
      <c r="G104" s="1455"/>
      <c r="H104" s="1455"/>
      <c r="I104" s="1455"/>
      <c r="J104" s="1455"/>
      <c r="K104" s="1455"/>
      <c r="L104" s="1455"/>
      <c r="M104" s="1455"/>
      <c r="N104" s="1455"/>
    </row>
    <row r="105" spans="1:16">
      <c r="A105" s="1457"/>
      <c r="B105" s="1456"/>
      <c r="C105" s="1455"/>
      <c r="E105" s="1455"/>
      <c r="F105" s="1455"/>
      <c r="G105" s="1455"/>
      <c r="H105" s="1455"/>
      <c r="I105" s="1455"/>
      <c r="J105" s="1455"/>
      <c r="K105" s="1455"/>
      <c r="L105" s="1455"/>
      <c r="M105" s="1455"/>
      <c r="N105" s="1455"/>
    </row>
    <row r="106" spans="1:16" ht="14.4">
      <c r="B106" s="287"/>
      <c r="M106" s="1455"/>
    </row>
    <row r="107" spans="1:16">
      <c r="M107" s="1455"/>
    </row>
  </sheetData>
  <mergeCells count="25">
    <mergeCell ref="A66:A77"/>
    <mergeCell ref="H4:H5"/>
    <mergeCell ref="I4:I5"/>
    <mergeCell ref="A102:A103"/>
    <mergeCell ref="A78:A89"/>
    <mergeCell ref="A90:A101"/>
    <mergeCell ref="A18:A29"/>
    <mergeCell ref="A30:A41"/>
    <mergeCell ref="A42:A53"/>
    <mergeCell ref="A54:A65"/>
    <mergeCell ref="A1:N1"/>
    <mergeCell ref="A2:N2"/>
    <mergeCell ref="M3:N3"/>
    <mergeCell ref="A4:A5"/>
    <mergeCell ref="B4:B5"/>
    <mergeCell ref="C4:C5"/>
    <mergeCell ref="D4:D5"/>
    <mergeCell ref="E4:E5"/>
    <mergeCell ref="F4:F5"/>
    <mergeCell ref="G4:G5"/>
    <mergeCell ref="N4:N5"/>
    <mergeCell ref="J4:J5"/>
    <mergeCell ref="K4:K5"/>
    <mergeCell ref="L4:L5"/>
    <mergeCell ref="M4:M5"/>
  </mergeCells>
  <printOptions horizontalCentered="1"/>
  <pageMargins left="0" right="0" top="0.47" bottom="0.52" header="0.3" footer="0.3"/>
  <pageSetup paperSize="9" scale="4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13" activePane="bottomLeft" state="frozen"/>
      <selection activeCell="E13" sqref="E13"/>
      <selection pane="bottomLeft" activeCell="E13" sqref="E13"/>
    </sheetView>
  </sheetViews>
  <sheetFormatPr defaultColWidth="9.109375" defaultRowHeight="13.2"/>
  <cols>
    <col min="1" max="1" width="4.88671875" style="1729" bestFit="1" customWidth="1"/>
    <col min="2" max="2" width="29.109375" style="1728" bestFit="1" customWidth="1"/>
    <col min="3" max="3" width="10.44140625" style="1728" bestFit="1" customWidth="1"/>
    <col min="4" max="8" width="8.44140625" style="1728" bestFit="1" customWidth="1"/>
    <col min="9" max="12" width="6.6640625" style="1728" bestFit="1" customWidth="1"/>
    <col min="13" max="16384" width="9.109375" style="1728"/>
  </cols>
  <sheetData>
    <row r="1" spans="1:12" ht="13.8">
      <c r="A1" s="3017" t="s">
        <v>1401</v>
      </c>
      <c r="B1" s="3017"/>
      <c r="C1" s="3017"/>
      <c r="D1" s="3017"/>
      <c r="E1" s="3017"/>
      <c r="F1" s="3017"/>
      <c r="G1" s="3017"/>
      <c r="H1" s="3017"/>
      <c r="I1" s="3017"/>
      <c r="J1" s="3017"/>
      <c r="K1" s="3017"/>
      <c r="L1" s="3017"/>
    </row>
    <row r="2" spans="1:12" ht="13.8">
      <c r="A2" s="3018" t="s">
        <v>1400</v>
      </c>
      <c r="B2" s="3018"/>
      <c r="C2" s="3018"/>
      <c r="D2" s="3018"/>
      <c r="E2" s="3018"/>
      <c r="F2" s="3018"/>
      <c r="G2" s="3018"/>
      <c r="H2" s="3018"/>
      <c r="I2" s="3018"/>
      <c r="J2" s="3018"/>
      <c r="K2" s="3018"/>
      <c r="L2" s="3018"/>
    </row>
    <row r="3" spans="1:12" s="1785" customFormat="1" ht="22.8">
      <c r="A3" s="3096" t="s">
        <v>1399</v>
      </c>
      <c r="B3" s="3096"/>
      <c r="C3" s="3096"/>
      <c r="D3" s="3096"/>
      <c r="E3" s="3096"/>
      <c r="F3" s="3096"/>
      <c r="G3" s="3096"/>
      <c r="H3" s="3096"/>
      <c r="I3" s="3096"/>
      <c r="J3" s="3096"/>
      <c r="K3" s="3096"/>
      <c r="L3" s="3096"/>
    </row>
    <row r="4" spans="1:12">
      <c r="A4" s="3020" t="s">
        <v>140</v>
      </c>
      <c r="B4" s="3020"/>
      <c r="C4" s="3020"/>
      <c r="D4" s="3020"/>
      <c r="E4" s="3020"/>
      <c r="F4" s="3020"/>
      <c r="G4" s="3020"/>
      <c r="H4" s="3020"/>
      <c r="I4" s="3020"/>
      <c r="J4" s="3020"/>
      <c r="K4" s="3020"/>
      <c r="L4" s="3020"/>
    </row>
    <row r="5" spans="1:12" ht="13.8" thickBot="1">
      <c r="A5" s="3020"/>
      <c r="B5" s="3020"/>
      <c r="C5" s="3020"/>
      <c r="D5" s="3020"/>
      <c r="E5" s="3020"/>
      <c r="F5" s="3020"/>
      <c r="G5" s="3020"/>
      <c r="H5" s="3020"/>
      <c r="I5" s="3020"/>
      <c r="J5" s="3020"/>
      <c r="K5" s="3020"/>
      <c r="L5" s="3020"/>
    </row>
    <row r="6" spans="1:12" ht="17.399999999999999" thickTop="1">
      <c r="A6" s="3090" t="s">
        <v>124</v>
      </c>
      <c r="B6" s="3093" t="s">
        <v>1398</v>
      </c>
      <c r="C6" s="3097" t="s">
        <v>1325</v>
      </c>
      <c r="D6" s="1784" t="s">
        <v>216</v>
      </c>
      <c r="E6" s="3100" t="s">
        <v>418</v>
      </c>
      <c r="F6" s="3101"/>
      <c r="G6" s="3102" t="s">
        <v>1331</v>
      </c>
      <c r="H6" s="3101"/>
      <c r="I6" s="3103" t="s">
        <v>529</v>
      </c>
      <c r="J6" s="3103"/>
      <c r="K6" s="3103"/>
      <c r="L6" s="3104"/>
    </row>
    <row r="7" spans="1:12">
      <c r="A7" s="3091"/>
      <c r="B7" s="3094"/>
      <c r="C7" s="3098"/>
      <c r="D7" s="1614" t="s">
        <v>1322</v>
      </c>
      <c r="E7" s="1614" t="s">
        <v>1323</v>
      </c>
      <c r="F7" s="1614" t="s">
        <v>1322</v>
      </c>
      <c r="G7" s="1614" t="s">
        <v>1323</v>
      </c>
      <c r="H7" s="1614" t="s">
        <v>1322</v>
      </c>
      <c r="I7" s="3105" t="s">
        <v>1397</v>
      </c>
      <c r="J7" s="3105" t="s">
        <v>1396</v>
      </c>
      <c r="K7" s="3105" t="s">
        <v>1395</v>
      </c>
      <c r="L7" s="3107" t="s">
        <v>1394</v>
      </c>
    </row>
    <row r="8" spans="1:12">
      <c r="A8" s="3092"/>
      <c r="B8" s="3095"/>
      <c r="C8" s="3099"/>
      <c r="D8" s="1783">
        <v>1</v>
      </c>
      <c r="E8" s="1783">
        <v>2</v>
      </c>
      <c r="F8" s="1783">
        <v>3</v>
      </c>
      <c r="G8" s="1783">
        <v>4</v>
      </c>
      <c r="H8" s="1783">
        <v>5</v>
      </c>
      <c r="I8" s="3106"/>
      <c r="J8" s="3106"/>
      <c r="K8" s="3106"/>
      <c r="L8" s="3108"/>
    </row>
    <row r="9" spans="1:12" ht="13.8">
      <c r="A9" s="1782"/>
      <c r="B9" s="1781" t="s">
        <v>1292</v>
      </c>
      <c r="C9" s="1780">
        <v>100</v>
      </c>
      <c r="D9" s="1779">
        <v>568.69551399355748</v>
      </c>
      <c r="E9" s="1779">
        <v>634.48189072009461</v>
      </c>
      <c r="F9" s="1779">
        <v>635.12724021480369</v>
      </c>
      <c r="G9" s="1779">
        <v>668.49446036974916</v>
      </c>
      <c r="H9" s="1779">
        <v>668.49446036974916</v>
      </c>
      <c r="I9" s="1775">
        <v>11.681422586709346</v>
      </c>
      <c r="J9" s="1775">
        <v>0.10171283123253261</v>
      </c>
      <c r="K9" s="1758">
        <v>5.2536276264359998</v>
      </c>
      <c r="L9" s="1778">
        <v>0</v>
      </c>
    </row>
    <row r="10" spans="1:12" ht="13.8">
      <c r="A10" s="1777">
        <v>1</v>
      </c>
      <c r="B10" s="1776" t="s">
        <v>1393</v>
      </c>
      <c r="C10" s="1775">
        <v>26.97</v>
      </c>
      <c r="D10" s="1761">
        <v>488.56571319353856</v>
      </c>
      <c r="E10" s="1760">
        <v>549.12293221100049</v>
      </c>
      <c r="F10" s="1760">
        <v>549.12293221100049</v>
      </c>
      <c r="G10" s="1760">
        <v>554.89464867411755</v>
      </c>
      <c r="H10" s="1760">
        <v>554.89464867411755</v>
      </c>
      <c r="I10" s="1775">
        <v>12.394897427743359</v>
      </c>
      <c r="J10" s="1775">
        <v>0</v>
      </c>
      <c r="K10" s="1758">
        <v>1.0510791162695767</v>
      </c>
      <c r="L10" s="1774">
        <v>0</v>
      </c>
    </row>
    <row r="11" spans="1:12" ht="13.8">
      <c r="A11" s="1773"/>
      <c r="B11" s="1746" t="s">
        <v>1387</v>
      </c>
      <c r="C11" s="1743">
        <v>9.8000000000000007</v>
      </c>
      <c r="D11" s="1745">
        <v>453.77795980751426</v>
      </c>
      <c r="E11" s="1744">
        <v>495.7851459456873</v>
      </c>
      <c r="F11" s="1744">
        <v>495.7851459456873</v>
      </c>
      <c r="G11" s="1744">
        <v>500.32112402480954</v>
      </c>
      <c r="H11" s="1744">
        <v>500.32112402480954</v>
      </c>
      <c r="I11" s="1743">
        <v>9.2572116450944151</v>
      </c>
      <c r="J11" s="1743">
        <v>0</v>
      </c>
      <c r="K11" s="1742">
        <v>0.91490802340801736</v>
      </c>
      <c r="L11" s="1741">
        <v>0</v>
      </c>
    </row>
    <row r="12" spans="1:12" ht="13.8">
      <c r="A12" s="1773"/>
      <c r="B12" s="1746" t="s">
        <v>1386</v>
      </c>
      <c r="C12" s="1743">
        <v>17.170000000000002</v>
      </c>
      <c r="D12" s="1745">
        <v>508.40481133846424</v>
      </c>
      <c r="E12" s="1744">
        <v>579.53845651206416</v>
      </c>
      <c r="F12" s="1744">
        <v>579.53845651206416</v>
      </c>
      <c r="G12" s="1744">
        <v>586.0160594406824</v>
      </c>
      <c r="H12" s="1744">
        <v>586.0160594406824</v>
      </c>
      <c r="I12" s="1743">
        <v>13.991536584071312</v>
      </c>
      <c r="J12" s="1743">
        <v>0</v>
      </c>
      <c r="K12" s="1742">
        <v>1.1177175312236471</v>
      </c>
      <c r="L12" s="1741">
        <v>0</v>
      </c>
    </row>
    <row r="13" spans="1:12" ht="13.8">
      <c r="A13" s="1747">
        <v>1.1000000000000001</v>
      </c>
      <c r="B13" s="1754" t="s">
        <v>1392</v>
      </c>
      <c r="C13" s="1753">
        <v>2.82</v>
      </c>
      <c r="D13" s="1752">
        <v>580.07408547870193</v>
      </c>
      <c r="E13" s="1751">
        <v>661.37554837140158</v>
      </c>
      <c r="F13" s="1751">
        <v>661.37554837140158</v>
      </c>
      <c r="G13" s="1751">
        <v>661.37554837140158</v>
      </c>
      <c r="H13" s="1751">
        <v>661.37554837140158</v>
      </c>
      <c r="I13" s="1750">
        <v>14.015703326171902</v>
      </c>
      <c r="J13" s="1750">
        <v>0</v>
      </c>
      <c r="K13" s="1749">
        <v>0</v>
      </c>
      <c r="L13" s="1748">
        <v>0</v>
      </c>
    </row>
    <row r="14" spans="1:12" ht="13.8">
      <c r="A14" s="1747"/>
      <c r="B14" s="1746" t="s">
        <v>1387</v>
      </c>
      <c r="C14" s="1772">
        <v>0.31</v>
      </c>
      <c r="D14" s="1745">
        <v>437.6533009315512</v>
      </c>
      <c r="E14" s="1744">
        <v>500.87241798298908</v>
      </c>
      <c r="F14" s="1744">
        <v>500.87241798298908</v>
      </c>
      <c r="G14" s="1744">
        <v>500.87241798298908</v>
      </c>
      <c r="H14" s="1744">
        <v>500.87241798298908</v>
      </c>
      <c r="I14" s="1743">
        <v>14.445022330889557</v>
      </c>
      <c r="J14" s="1743">
        <v>0</v>
      </c>
      <c r="K14" s="1742">
        <v>0</v>
      </c>
      <c r="L14" s="1741">
        <v>0</v>
      </c>
    </row>
    <row r="15" spans="1:12" ht="13.8">
      <c r="A15" s="1747"/>
      <c r="B15" s="1746" t="s">
        <v>1386</v>
      </c>
      <c r="C15" s="1772">
        <v>2.5099999999999998</v>
      </c>
      <c r="D15" s="1745">
        <v>597.36038908109504</v>
      </c>
      <c r="E15" s="1744">
        <v>680.8565942724656</v>
      </c>
      <c r="F15" s="1744">
        <v>680.8565942724656</v>
      </c>
      <c r="G15" s="1744">
        <v>680.8565942724656</v>
      </c>
      <c r="H15" s="1744">
        <v>680.8565942724656</v>
      </c>
      <c r="I15" s="1743">
        <v>13.977526250076735</v>
      </c>
      <c r="J15" s="1743">
        <v>0</v>
      </c>
      <c r="K15" s="1742">
        <v>0</v>
      </c>
      <c r="L15" s="1741">
        <v>0</v>
      </c>
    </row>
    <row r="16" spans="1:12" ht="13.8">
      <c r="A16" s="1747">
        <v>1.2</v>
      </c>
      <c r="B16" s="1754" t="s">
        <v>1391</v>
      </c>
      <c r="C16" s="1753">
        <v>1.1399999999999999</v>
      </c>
      <c r="D16" s="1752">
        <v>486.70281762244554</v>
      </c>
      <c r="E16" s="1751">
        <v>583.31755854925746</v>
      </c>
      <c r="F16" s="1751">
        <v>583.31755854925746</v>
      </c>
      <c r="G16" s="1751">
        <v>590.23194056254704</v>
      </c>
      <c r="H16" s="1751">
        <v>590.23194056254704</v>
      </c>
      <c r="I16" s="1750">
        <v>19.850869448173157</v>
      </c>
      <c r="J16" s="1750">
        <v>0</v>
      </c>
      <c r="K16" s="1749">
        <v>1.1853546857883117</v>
      </c>
      <c r="L16" s="1748">
        <v>0</v>
      </c>
    </row>
    <row r="17" spans="1:12" ht="13.8">
      <c r="A17" s="1747"/>
      <c r="B17" s="1746" t="s">
        <v>1387</v>
      </c>
      <c r="C17" s="1772">
        <v>0.19</v>
      </c>
      <c r="D17" s="1745">
        <v>428.5332285943723</v>
      </c>
      <c r="E17" s="1744">
        <v>474.90476935982298</v>
      </c>
      <c r="F17" s="1744">
        <v>474.90476935982298</v>
      </c>
      <c r="G17" s="1744">
        <v>487.45278151230906</v>
      </c>
      <c r="H17" s="1744">
        <v>487.45278151230906</v>
      </c>
      <c r="I17" s="1743">
        <v>10.820990688995934</v>
      </c>
      <c r="J17" s="1743">
        <v>0</v>
      </c>
      <c r="K17" s="1742">
        <v>2.6422164951935372</v>
      </c>
      <c r="L17" s="1741">
        <v>0</v>
      </c>
    </row>
    <row r="18" spans="1:12" ht="13.8">
      <c r="A18" s="1747"/>
      <c r="B18" s="1746" t="s">
        <v>1386</v>
      </c>
      <c r="C18" s="1772">
        <v>0.95</v>
      </c>
      <c r="D18" s="1745">
        <v>498.33673542806025</v>
      </c>
      <c r="E18" s="1744">
        <v>605.00011638714443</v>
      </c>
      <c r="F18" s="1744">
        <v>605.00011638714443</v>
      </c>
      <c r="G18" s="1744">
        <v>610.78777237259476</v>
      </c>
      <c r="H18" s="1744">
        <v>610.78777237259476</v>
      </c>
      <c r="I18" s="1743">
        <v>21.403876811823366</v>
      </c>
      <c r="J18" s="1743">
        <v>0</v>
      </c>
      <c r="K18" s="1742">
        <v>0.95663716893351136</v>
      </c>
      <c r="L18" s="1741">
        <v>0</v>
      </c>
    </row>
    <row r="19" spans="1:12" ht="13.8">
      <c r="A19" s="1747">
        <v>1.3</v>
      </c>
      <c r="B19" s="1754" t="s">
        <v>1390</v>
      </c>
      <c r="C19" s="1753">
        <v>0.55000000000000004</v>
      </c>
      <c r="D19" s="1752">
        <v>851.35287051284365</v>
      </c>
      <c r="E19" s="1751">
        <v>1064.5432498204509</v>
      </c>
      <c r="F19" s="1751">
        <v>1064.5432498204509</v>
      </c>
      <c r="G19" s="1751">
        <v>1156.3006496245641</v>
      </c>
      <c r="H19" s="1751">
        <v>1156.3006496245641</v>
      </c>
      <c r="I19" s="1750">
        <v>25.041364948847146</v>
      </c>
      <c r="J19" s="1750">
        <v>0</v>
      </c>
      <c r="K19" s="1749">
        <v>8.6194149293219624</v>
      </c>
      <c r="L19" s="1748">
        <v>0</v>
      </c>
    </row>
    <row r="20" spans="1:12" ht="13.8">
      <c r="A20" s="1747"/>
      <c r="B20" s="1746" t="s">
        <v>1387</v>
      </c>
      <c r="C20" s="1772">
        <v>0.1</v>
      </c>
      <c r="D20" s="1745">
        <v>604.63293501259682</v>
      </c>
      <c r="E20" s="1744">
        <v>777.26984754955492</v>
      </c>
      <c r="F20" s="1744">
        <v>777.26984754955492</v>
      </c>
      <c r="G20" s="1744">
        <v>832.7709715326323</v>
      </c>
      <c r="H20" s="1744">
        <v>832.7709715326323</v>
      </c>
      <c r="I20" s="1743">
        <v>28.552350118565982</v>
      </c>
      <c r="J20" s="1743">
        <v>0</v>
      </c>
      <c r="K20" s="1742">
        <v>7.1405219381726965</v>
      </c>
      <c r="L20" s="1741">
        <v>0</v>
      </c>
    </row>
    <row r="21" spans="1:12" ht="13.8">
      <c r="A21" s="1747"/>
      <c r="B21" s="1746" t="s">
        <v>1386</v>
      </c>
      <c r="C21" s="1772">
        <v>0.45</v>
      </c>
      <c r="D21" s="1745">
        <v>907.83092803699662</v>
      </c>
      <c r="E21" s="1744">
        <v>1130.3046310631864</v>
      </c>
      <c r="F21" s="1744">
        <v>1130.3046310631864</v>
      </c>
      <c r="G21" s="1744">
        <v>1230.3616602721147</v>
      </c>
      <c r="H21" s="1744">
        <v>1230.3616602721147</v>
      </c>
      <c r="I21" s="1743">
        <v>24.506072238279515</v>
      </c>
      <c r="J21" s="1743">
        <v>0</v>
      </c>
      <c r="K21" s="1742">
        <v>8.8522179294985932</v>
      </c>
      <c r="L21" s="1741">
        <v>0</v>
      </c>
    </row>
    <row r="22" spans="1:12" ht="13.8">
      <c r="A22" s="1747">
        <v>1.4</v>
      </c>
      <c r="B22" s="1754" t="s">
        <v>1389</v>
      </c>
      <c r="C22" s="1753">
        <v>4.01</v>
      </c>
      <c r="D22" s="1752">
        <v>561.71943343457281</v>
      </c>
      <c r="E22" s="1751">
        <v>658.85599203045297</v>
      </c>
      <c r="F22" s="1751">
        <v>658.85599203045297</v>
      </c>
      <c r="G22" s="1751">
        <v>658.85599203045297</v>
      </c>
      <c r="H22" s="1751">
        <v>658.85599203045297</v>
      </c>
      <c r="I22" s="1750">
        <v>17.292718181735168</v>
      </c>
      <c r="J22" s="1750">
        <v>0</v>
      </c>
      <c r="K22" s="1749">
        <v>0</v>
      </c>
      <c r="L22" s="1748">
        <v>0</v>
      </c>
    </row>
    <row r="23" spans="1:12" ht="13.8">
      <c r="A23" s="1747"/>
      <c r="B23" s="1746" t="s">
        <v>1387</v>
      </c>
      <c r="C23" s="1772">
        <v>0.17</v>
      </c>
      <c r="D23" s="1745">
        <v>420.08473549238954</v>
      </c>
      <c r="E23" s="1744">
        <v>483.09715914449487</v>
      </c>
      <c r="F23" s="1744">
        <v>483.09715914449487</v>
      </c>
      <c r="G23" s="1744">
        <v>483.09715914449487</v>
      </c>
      <c r="H23" s="1744">
        <v>483.09715914449487</v>
      </c>
      <c r="I23" s="1743">
        <v>14.999931758588474</v>
      </c>
      <c r="J23" s="1743">
        <v>0</v>
      </c>
      <c r="K23" s="1742">
        <v>0</v>
      </c>
      <c r="L23" s="1741">
        <v>0</v>
      </c>
    </row>
    <row r="24" spans="1:12" ht="13.8">
      <c r="A24" s="1747"/>
      <c r="B24" s="1746" t="s">
        <v>1386</v>
      </c>
      <c r="C24" s="1772">
        <v>3.84</v>
      </c>
      <c r="D24" s="1745">
        <v>568.08057074566034</v>
      </c>
      <c r="E24" s="1744">
        <v>666.74972206883979</v>
      </c>
      <c r="F24" s="1744">
        <v>666.74972206883979</v>
      </c>
      <c r="G24" s="1744">
        <v>666.74972206883979</v>
      </c>
      <c r="H24" s="1744">
        <v>666.74972206883979</v>
      </c>
      <c r="I24" s="1743">
        <v>17.368865686370285</v>
      </c>
      <c r="J24" s="1743">
        <v>0</v>
      </c>
      <c r="K24" s="1742">
        <v>0</v>
      </c>
      <c r="L24" s="1741">
        <v>0</v>
      </c>
    </row>
    <row r="25" spans="1:12" s="1729" customFormat="1" ht="13.8">
      <c r="A25" s="1747">
        <v>1.5</v>
      </c>
      <c r="B25" s="1754" t="s">
        <v>1298</v>
      </c>
      <c r="C25" s="1753">
        <v>10.55</v>
      </c>
      <c r="D25" s="1752">
        <v>509.9541206291309</v>
      </c>
      <c r="E25" s="1751">
        <v>567.64040521558138</v>
      </c>
      <c r="F25" s="1751">
        <v>567.64040521558138</v>
      </c>
      <c r="G25" s="1751">
        <v>571.82503342991765</v>
      </c>
      <c r="H25" s="1751">
        <v>571.82503342991765</v>
      </c>
      <c r="I25" s="1750">
        <v>11.312053820701124</v>
      </c>
      <c r="J25" s="1750">
        <v>0</v>
      </c>
      <c r="K25" s="1749">
        <v>0.73719703105825829</v>
      </c>
      <c r="L25" s="1748">
        <v>0</v>
      </c>
    </row>
    <row r="26" spans="1:12" ht="13.8">
      <c r="A26" s="1747"/>
      <c r="B26" s="1746" t="s">
        <v>1387</v>
      </c>
      <c r="C26" s="1772">
        <v>6.8</v>
      </c>
      <c r="D26" s="1745">
        <v>486.81405445341881</v>
      </c>
      <c r="E26" s="1744">
        <v>530.18909248977855</v>
      </c>
      <c r="F26" s="1744">
        <v>530.18909248977855</v>
      </c>
      <c r="G26" s="1744">
        <v>532.03563750501166</v>
      </c>
      <c r="H26" s="1744">
        <v>532.03563750501166</v>
      </c>
      <c r="I26" s="1743">
        <v>8.9099806465242608</v>
      </c>
      <c r="J26" s="1743">
        <v>0</v>
      </c>
      <c r="K26" s="1742">
        <v>0.34828046095059051</v>
      </c>
      <c r="L26" s="1741">
        <v>0</v>
      </c>
    </row>
    <row r="27" spans="1:12" ht="13.8">
      <c r="A27" s="1747"/>
      <c r="B27" s="1746" t="s">
        <v>1386</v>
      </c>
      <c r="C27" s="1772">
        <v>3.75</v>
      </c>
      <c r="D27" s="1745">
        <v>551.89237140481021</v>
      </c>
      <c r="E27" s="1744">
        <v>635.51586127722692</v>
      </c>
      <c r="F27" s="1744">
        <v>635.51586127722692</v>
      </c>
      <c r="G27" s="1744">
        <v>643.93795012775229</v>
      </c>
      <c r="H27" s="1744">
        <v>643.93795012775229</v>
      </c>
      <c r="I27" s="1743">
        <v>15.152137301618779</v>
      </c>
      <c r="J27" s="1743">
        <v>0</v>
      </c>
      <c r="K27" s="1742">
        <v>1.3252366091381447</v>
      </c>
      <c r="L27" s="1741">
        <v>0</v>
      </c>
    </row>
    <row r="28" spans="1:12" s="1729" customFormat="1" ht="13.8">
      <c r="A28" s="1747">
        <v>1.6</v>
      </c>
      <c r="B28" s="1754" t="s">
        <v>1388</v>
      </c>
      <c r="C28" s="1753">
        <v>7.9</v>
      </c>
      <c r="D28" s="1752">
        <v>365.21673065799683</v>
      </c>
      <c r="E28" s="1751">
        <v>387.80592760878858</v>
      </c>
      <c r="F28" s="1751">
        <v>387.80592760878858</v>
      </c>
      <c r="G28" s="1751">
        <v>394.5358516545615</v>
      </c>
      <c r="H28" s="1751">
        <v>394.5358516545615</v>
      </c>
      <c r="I28" s="1750">
        <v>6.1851484487289667</v>
      </c>
      <c r="J28" s="1750">
        <v>0</v>
      </c>
      <c r="K28" s="1749">
        <v>1.7353845226837166</v>
      </c>
      <c r="L28" s="1748">
        <v>0</v>
      </c>
    </row>
    <row r="29" spans="1:12" ht="13.8">
      <c r="A29" s="1747"/>
      <c r="B29" s="1746" t="s">
        <v>1387</v>
      </c>
      <c r="C29" s="1772">
        <v>2.2400000000000002</v>
      </c>
      <c r="D29" s="1745">
        <v>352.90485423419631</v>
      </c>
      <c r="E29" s="1744">
        <v>379.85049863427173</v>
      </c>
      <c r="F29" s="1744">
        <v>379.85049863427173</v>
      </c>
      <c r="G29" s="1744">
        <v>390.50801281761596</v>
      </c>
      <c r="H29" s="1744">
        <v>390.50801281761596</v>
      </c>
      <c r="I29" s="1743">
        <v>7.6353850270910755</v>
      </c>
      <c r="J29" s="1743">
        <v>0</v>
      </c>
      <c r="K29" s="1742">
        <v>2.8057128321965337</v>
      </c>
      <c r="L29" s="1741">
        <v>0</v>
      </c>
    </row>
    <row r="30" spans="1:12" ht="13.8">
      <c r="A30" s="1771"/>
      <c r="B30" s="1770" t="s">
        <v>1386</v>
      </c>
      <c r="C30" s="1769">
        <v>5.66</v>
      </c>
      <c r="D30" s="1768">
        <v>370.08053714621883</v>
      </c>
      <c r="E30" s="1768">
        <v>390.9487196358466</v>
      </c>
      <c r="F30" s="1768">
        <v>390.9487196358466</v>
      </c>
      <c r="G30" s="1768">
        <v>396.12704929124146</v>
      </c>
      <c r="H30" s="1768">
        <v>396.12704929124146</v>
      </c>
      <c r="I30" s="1767">
        <v>5.6388219306390539</v>
      </c>
      <c r="J30" s="1767">
        <v>0</v>
      </c>
      <c r="K30" s="1766">
        <v>1.3245547038031731</v>
      </c>
      <c r="L30" s="1765">
        <v>0</v>
      </c>
    </row>
    <row r="31" spans="1:12" s="1756" customFormat="1" ht="13.8">
      <c r="A31" s="1764">
        <v>2</v>
      </c>
      <c r="B31" s="1763" t="s">
        <v>1385</v>
      </c>
      <c r="C31" s="1762">
        <v>73.03</v>
      </c>
      <c r="D31" s="1761">
        <v>598.2874724705739</v>
      </c>
      <c r="E31" s="1760">
        <v>666.00497864273279</v>
      </c>
      <c r="F31" s="1760">
        <v>666.88865589141017</v>
      </c>
      <c r="G31" s="1760">
        <v>710.44690349491941</v>
      </c>
      <c r="H31" s="1760">
        <v>710.44690349491941</v>
      </c>
      <c r="I31" s="1759">
        <v>11.466257706776631</v>
      </c>
      <c r="J31" s="1759">
        <v>0.13268327970735072</v>
      </c>
      <c r="K31" s="1758">
        <v>6.531562235870723</v>
      </c>
      <c r="L31" s="1757">
        <v>0</v>
      </c>
    </row>
    <row r="32" spans="1:12" ht="13.8">
      <c r="A32" s="1747">
        <v>2.1</v>
      </c>
      <c r="B32" s="1754" t="s">
        <v>1384</v>
      </c>
      <c r="C32" s="1753">
        <v>39.49</v>
      </c>
      <c r="D32" s="1752">
        <v>684.0867355125323</v>
      </c>
      <c r="E32" s="1751">
        <v>734.74216486962644</v>
      </c>
      <c r="F32" s="1751">
        <v>736.05767628129161</v>
      </c>
      <c r="G32" s="1751">
        <v>774.54740650007295</v>
      </c>
      <c r="H32" s="1751">
        <v>774.54740650007295</v>
      </c>
      <c r="I32" s="1750">
        <v>7.5971273920143432</v>
      </c>
      <c r="J32" s="1750">
        <v>0.17904395236369908</v>
      </c>
      <c r="K32" s="1749">
        <v>5.2291731285568659</v>
      </c>
      <c r="L32" s="1755">
        <v>0</v>
      </c>
    </row>
    <row r="33" spans="1:12" ht="13.8">
      <c r="A33" s="1747"/>
      <c r="B33" s="1746" t="s">
        <v>1374</v>
      </c>
      <c r="C33" s="1743">
        <v>20.49</v>
      </c>
      <c r="D33" s="1745">
        <v>652.63163443950816</v>
      </c>
      <c r="E33" s="1744">
        <v>691.95812206358949</v>
      </c>
      <c r="F33" s="1744">
        <v>691.95812206358949</v>
      </c>
      <c r="G33" s="1744">
        <v>727.00025778737199</v>
      </c>
      <c r="H33" s="1744">
        <v>727.00025778737199</v>
      </c>
      <c r="I33" s="1743">
        <v>6.0258322687430876</v>
      </c>
      <c r="J33" s="1743">
        <v>0</v>
      </c>
      <c r="K33" s="1742">
        <v>5.064198917020903</v>
      </c>
      <c r="L33" s="1741">
        <v>0</v>
      </c>
    </row>
    <row r="34" spans="1:12" ht="13.8">
      <c r="A34" s="1747"/>
      <c r="B34" s="1746" t="s">
        <v>1373</v>
      </c>
      <c r="C34" s="1743">
        <v>19</v>
      </c>
      <c r="D34" s="1745">
        <v>718.03309026531133</v>
      </c>
      <c r="E34" s="1744">
        <v>780.91471702516083</v>
      </c>
      <c r="F34" s="1744">
        <v>783.64992875691246</v>
      </c>
      <c r="G34" s="1744">
        <v>825.86030401508685</v>
      </c>
      <c r="H34" s="1744">
        <v>825.86030401508685</v>
      </c>
      <c r="I34" s="1743">
        <v>9.1384142849678227</v>
      </c>
      <c r="J34" s="1743">
        <v>0.35025741891141138</v>
      </c>
      <c r="K34" s="1742">
        <v>5.3863815600840894</v>
      </c>
      <c r="L34" s="1741">
        <v>0</v>
      </c>
    </row>
    <row r="35" spans="1:12" ht="13.8">
      <c r="A35" s="1747">
        <v>2.2000000000000002</v>
      </c>
      <c r="B35" s="1754" t="s">
        <v>1383</v>
      </c>
      <c r="C35" s="1753">
        <v>25.25</v>
      </c>
      <c r="D35" s="1752">
        <v>488.53946406027029</v>
      </c>
      <c r="E35" s="1751">
        <v>589.65311458059023</v>
      </c>
      <c r="F35" s="1751">
        <v>589.65311458059023</v>
      </c>
      <c r="G35" s="1751">
        <v>648.96354265405989</v>
      </c>
      <c r="H35" s="1751">
        <v>648.96354265405989</v>
      </c>
      <c r="I35" s="1750">
        <v>20.697130520421098</v>
      </c>
      <c r="J35" s="1750">
        <v>0</v>
      </c>
      <c r="K35" s="1749">
        <v>10.058528753071386</v>
      </c>
      <c r="L35" s="1748">
        <v>0</v>
      </c>
    </row>
    <row r="36" spans="1:12" ht="13.8">
      <c r="A36" s="1747"/>
      <c r="B36" s="1746" t="s">
        <v>1382</v>
      </c>
      <c r="C36" s="1743">
        <v>6.31</v>
      </c>
      <c r="D36" s="1745">
        <v>464.43416966390993</v>
      </c>
      <c r="E36" s="1744">
        <v>565.51730907071703</v>
      </c>
      <c r="F36" s="1744">
        <v>565.51730907071703</v>
      </c>
      <c r="G36" s="1744">
        <v>621.72653849152607</v>
      </c>
      <c r="H36" s="1744">
        <v>621.72653849152607</v>
      </c>
      <c r="I36" s="1743">
        <v>21.764793809197201</v>
      </c>
      <c r="J36" s="1743">
        <v>0</v>
      </c>
      <c r="K36" s="1742">
        <v>9.9394357200444574</v>
      </c>
      <c r="L36" s="1741">
        <v>0</v>
      </c>
    </row>
    <row r="37" spans="1:12" ht="13.8">
      <c r="A37" s="1747"/>
      <c r="B37" s="1746" t="s">
        <v>1377</v>
      </c>
      <c r="C37" s="1743">
        <v>6.31</v>
      </c>
      <c r="D37" s="1745">
        <v>464.56348110286172</v>
      </c>
      <c r="E37" s="1744">
        <v>562.40212312800907</v>
      </c>
      <c r="F37" s="1744">
        <v>562.40212312800907</v>
      </c>
      <c r="G37" s="1744">
        <v>632.82147895067089</v>
      </c>
      <c r="H37" s="1744">
        <v>632.82147895067089</v>
      </c>
      <c r="I37" s="1743">
        <v>21.060338576954194</v>
      </c>
      <c r="J37" s="1743">
        <v>0</v>
      </c>
      <c r="K37" s="1742">
        <v>12.521175316870853</v>
      </c>
      <c r="L37" s="1741">
        <v>0</v>
      </c>
    </row>
    <row r="38" spans="1:12" ht="13.8">
      <c r="A38" s="1747"/>
      <c r="B38" s="1746" t="s">
        <v>1381</v>
      </c>
      <c r="C38" s="1743">
        <v>6.31</v>
      </c>
      <c r="D38" s="1745">
        <v>470.80712366135327</v>
      </c>
      <c r="E38" s="1744">
        <v>572.16870539043896</v>
      </c>
      <c r="F38" s="1744">
        <v>572.16870539043896</v>
      </c>
      <c r="G38" s="1744">
        <v>626.43628560653508</v>
      </c>
      <c r="H38" s="1744">
        <v>626.43628560653508</v>
      </c>
      <c r="I38" s="1743">
        <v>21.529322016375005</v>
      </c>
      <c r="J38" s="1743">
        <v>0</v>
      </c>
      <c r="K38" s="1742">
        <v>9.4845418326513879</v>
      </c>
      <c r="L38" s="1741">
        <v>0</v>
      </c>
    </row>
    <row r="39" spans="1:12" ht="13.8">
      <c r="A39" s="1747"/>
      <c r="B39" s="1746" t="s">
        <v>1376</v>
      </c>
      <c r="C39" s="1743">
        <v>6.32</v>
      </c>
      <c r="D39" s="1745">
        <v>554.27699670572736</v>
      </c>
      <c r="E39" s="1744">
        <v>658.44470084168995</v>
      </c>
      <c r="F39" s="1744">
        <v>658.44470084168995</v>
      </c>
      <c r="G39" s="1744">
        <v>714.79367528437024</v>
      </c>
      <c r="H39" s="1744">
        <v>714.79367528437024</v>
      </c>
      <c r="I39" s="1743">
        <v>18.793438074296716</v>
      </c>
      <c r="J39" s="1743">
        <v>0</v>
      </c>
      <c r="K39" s="1742">
        <v>8.5578901873839044</v>
      </c>
      <c r="L39" s="1741">
        <v>0</v>
      </c>
    </row>
    <row r="40" spans="1:12" ht="13.8">
      <c r="A40" s="1747">
        <v>2.2999999999999998</v>
      </c>
      <c r="B40" s="1754" t="s">
        <v>1380</v>
      </c>
      <c r="C40" s="1753">
        <v>8.2899999999999991</v>
      </c>
      <c r="D40" s="1752">
        <v>523.74690026221117</v>
      </c>
      <c r="E40" s="1751">
        <v>571.04259181258897</v>
      </c>
      <c r="F40" s="1751">
        <v>572.5602013037668</v>
      </c>
      <c r="G40" s="1751">
        <v>592.29047897948431</v>
      </c>
      <c r="H40" s="1751">
        <v>592.29047897948431</v>
      </c>
      <c r="I40" s="1750">
        <v>9.3200171718663256</v>
      </c>
      <c r="J40" s="1750">
        <v>0.26576117314833425</v>
      </c>
      <c r="K40" s="1749">
        <v>3.4459743500840716</v>
      </c>
      <c r="L40" s="1755">
        <v>0</v>
      </c>
    </row>
    <row r="41" spans="1:12" s="1729" customFormat="1" ht="13.8">
      <c r="A41" s="1747"/>
      <c r="B41" s="1754" t="s">
        <v>1379</v>
      </c>
      <c r="C41" s="1753">
        <v>2.76</v>
      </c>
      <c r="D41" s="1745">
        <v>482.74488165886152</v>
      </c>
      <c r="E41" s="1751">
        <v>520.8926251339243</v>
      </c>
      <c r="F41" s="1751">
        <v>523.10980830348853</v>
      </c>
      <c r="G41" s="1751">
        <v>537.58230412749901</v>
      </c>
      <c r="H41" s="1751">
        <v>537.58230412749901</v>
      </c>
      <c r="I41" s="1750">
        <v>8.3615441982358476</v>
      </c>
      <c r="J41" s="1750">
        <v>0.42565071236980145</v>
      </c>
      <c r="K41" s="1749">
        <v>2.7666267376913964</v>
      </c>
      <c r="L41" s="1748">
        <v>0</v>
      </c>
    </row>
    <row r="42" spans="1:12" ht="13.8">
      <c r="A42" s="1747"/>
      <c r="B42" s="1746" t="s">
        <v>1377</v>
      </c>
      <c r="C42" s="1743">
        <v>1.38</v>
      </c>
      <c r="D42" s="1745">
        <v>473.27056599101132</v>
      </c>
      <c r="E42" s="1744">
        <v>508.27964555495635</v>
      </c>
      <c r="F42" s="1744">
        <v>508.27964555495635</v>
      </c>
      <c r="G42" s="1744">
        <v>522.56057694285823</v>
      </c>
      <c r="H42" s="1744">
        <v>522.56057694285823</v>
      </c>
      <c r="I42" s="1743">
        <v>7.3972653445365495</v>
      </c>
      <c r="J42" s="1743">
        <v>0</v>
      </c>
      <c r="K42" s="1742">
        <v>2.8096602948381815</v>
      </c>
      <c r="L42" s="1741">
        <v>0</v>
      </c>
    </row>
    <row r="43" spans="1:12" ht="13.8">
      <c r="A43" s="1747"/>
      <c r="B43" s="1746" t="s">
        <v>1376</v>
      </c>
      <c r="C43" s="1743">
        <v>1.38</v>
      </c>
      <c r="D43" s="1745">
        <v>492.21919732671154</v>
      </c>
      <c r="E43" s="1744">
        <v>533.50560471289225</v>
      </c>
      <c r="F43" s="1744">
        <v>537.9399710520205</v>
      </c>
      <c r="G43" s="1744">
        <v>552.60403131213991</v>
      </c>
      <c r="H43" s="1744">
        <v>552.60403131213991</v>
      </c>
      <c r="I43" s="1743">
        <v>9.2887018575510183</v>
      </c>
      <c r="J43" s="1743">
        <v>0.83117521164834329</v>
      </c>
      <c r="K43" s="1742">
        <v>2.7259659161303205</v>
      </c>
      <c r="L43" s="1741">
        <v>0</v>
      </c>
    </row>
    <row r="44" spans="1:12" ht="13.8">
      <c r="A44" s="1747"/>
      <c r="B44" s="1754" t="s">
        <v>1378</v>
      </c>
      <c r="C44" s="1753">
        <v>2.76</v>
      </c>
      <c r="D44" s="1752">
        <v>469.10138339949668</v>
      </c>
      <c r="E44" s="1751">
        <v>505.92700552387112</v>
      </c>
      <c r="F44" s="1751">
        <v>508.26666566776413</v>
      </c>
      <c r="G44" s="1751">
        <v>523.88031460495984</v>
      </c>
      <c r="H44" s="1751">
        <v>523.88031460495984</v>
      </c>
      <c r="I44" s="1750">
        <v>8.349001655983912</v>
      </c>
      <c r="J44" s="1750">
        <v>0.46245013971339688</v>
      </c>
      <c r="K44" s="1749">
        <v>3.0719403793050901</v>
      </c>
      <c r="L44" s="1748">
        <v>0</v>
      </c>
    </row>
    <row r="45" spans="1:12" ht="13.8">
      <c r="A45" s="1747"/>
      <c r="B45" s="1746" t="s">
        <v>1377</v>
      </c>
      <c r="C45" s="1743">
        <v>1.38</v>
      </c>
      <c r="D45" s="1745">
        <v>450.52549048513225</v>
      </c>
      <c r="E45" s="1744">
        <v>485.66404570765343</v>
      </c>
      <c r="F45" s="1744">
        <v>485.9089996563111</v>
      </c>
      <c r="G45" s="1744">
        <v>501.28836610505607</v>
      </c>
      <c r="H45" s="1744">
        <v>501.28836610505607</v>
      </c>
      <c r="I45" s="1743">
        <v>7.8538306751694336</v>
      </c>
      <c r="J45" s="1743">
        <v>5.0436912269418599E-2</v>
      </c>
      <c r="K45" s="1742">
        <v>3.1650713322089103</v>
      </c>
      <c r="L45" s="1741">
        <v>0</v>
      </c>
    </row>
    <row r="46" spans="1:12" ht="13.8">
      <c r="A46" s="1747"/>
      <c r="B46" s="1746" t="s">
        <v>1376</v>
      </c>
      <c r="C46" s="1743">
        <v>1.38</v>
      </c>
      <c r="D46" s="1745">
        <v>487.67727631386106</v>
      </c>
      <c r="E46" s="1744">
        <v>526.18996534008886</v>
      </c>
      <c r="F46" s="1744">
        <v>530.62433167921711</v>
      </c>
      <c r="G46" s="1744">
        <v>546.4722631048636</v>
      </c>
      <c r="H46" s="1744">
        <v>546.4722631048636</v>
      </c>
      <c r="I46" s="1743">
        <v>8.8064499724026462</v>
      </c>
      <c r="J46" s="1743">
        <v>0.84273107265779856</v>
      </c>
      <c r="K46" s="1742">
        <v>2.9866575050363906</v>
      </c>
      <c r="L46" s="1741">
        <v>0</v>
      </c>
    </row>
    <row r="47" spans="1:12" ht="13.8">
      <c r="A47" s="1747"/>
      <c r="B47" s="1754" t="s">
        <v>1375</v>
      </c>
      <c r="C47" s="1753">
        <v>2.77</v>
      </c>
      <c r="D47" s="1752">
        <v>619.14206756081876</v>
      </c>
      <c r="E47" s="1751">
        <v>686.00401403335582</v>
      </c>
      <c r="F47" s="1751">
        <v>686.00401403335582</v>
      </c>
      <c r="G47" s="1751">
        <v>715.0839677067155</v>
      </c>
      <c r="H47" s="1751">
        <v>715.0839677067155</v>
      </c>
      <c r="I47" s="1750">
        <v>10.799128338338775</v>
      </c>
      <c r="J47" s="1750">
        <v>0</v>
      </c>
      <c r="K47" s="1749">
        <v>4.2390354981138216</v>
      </c>
      <c r="L47" s="1748">
        <v>0</v>
      </c>
    </row>
    <row r="48" spans="1:12" ht="13.8">
      <c r="A48" s="1747"/>
      <c r="B48" s="1746" t="s">
        <v>1374</v>
      </c>
      <c r="C48" s="1743">
        <v>1.38</v>
      </c>
      <c r="D48" s="1745">
        <v>621.62782956892238</v>
      </c>
      <c r="E48" s="1744">
        <v>663.4244808893834</v>
      </c>
      <c r="F48" s="1744">
        <v>663.4244808893834</v>
      </c>
      <c r="G48" s="1744">
        <v>692.46407884715586</v>
      </c>
      <c r="H48" s="1744">
        <v>692.46407884715586</v>
      </c>
      <c r="I48" s="1743">
        <v>6.7237419774860427</v>
      </c>
      <c r="J48" s="1743">
        <v>0</v>
      </c>
      <c r="K48" s="1742">
        <v>4.3772273701510329</v>
      </c>
      <c r="L48" s="1741">
        <v>0</v>
      </c>
    </row>
    <row r="49" spans="1:12" ht="14.4" thickBot="1">
      <c r="A49" s="1740"/>
      <c r="B49" s="1739" t="s">
        <v>1373</v>
      </c>
      <c r="C49" s="1736">
        <v>1.39</v>
      </c>
      <c r="D49" s="1738">
        <v>616.66938851065277</v>
      </c>
      <c r="E49" s="1737">
        <v>708.46470752920231</v>
      </c>
      <c r="F49" s="1737">
        <v>708.46470752920231</v>
      </c>
      <c r="G49" s="1737">
        <v>737.5848045196459</v>
      </c>
      <c r="H49" s="1737">
        <v>737.5848045196459</v>
      </c>
      <c r="I49" s="1736">
        <v>14.885661706064042</v>
      </c>
      <c r="J49" s="1736">
        <v>0</v>
      </c>
      <c r="K49" s="1735">
        <v>4.110310179317338</v>
      </c>
      <c r="L49" s="1734">
        <v>0</v>
      </c>
    </row>
    <row r="50" spans="1:12" ht="13.8" thickTop="1">
      <c r="A50" s="1732"/>
      <c r="B50" s="1733" t="s">
        <v>119</v>
      </c>
      <c r="C50" s="1732"/>
      <c r="D50" s="1730"/>
      <c r="E50" s="1730"/>
      <c r="F50" s="1730"/>
      <c r="G50" s="1730"/>
      <c r="H50" s="1730"/>
      <c r="I50" s="1730"/>
      <c r="J50" s="1730"/>
      <c r="K50" s="1730"/>
      <c r="L50" s="1730"/>
    </row>
    <row r="51" spans="1:12">
      <c r="B51" s="1731"/>
      <c r="C51" s="1731"/>
      <c r="D51" s="1731"/>
      <c r="E51" s="1731"/>
      <c r="F51" s="1731"/>
      <c r="G51" s="1731"/>
      <c r="H51" s="1731"/>
      <c r="I51" s="1731"/>
      <c r="J51" s="1731"/>
      <c r="K51" s="1731"/>
      <c r="L51" s="1731"/>
    </row>
    <row r="52" spans="1:12">
      <c r="D52" s="1730"/>
      <c r="E52" s="1730"/>
      <c r="G52" s="1730"/>
      <c r="H52" s="1730"/>
      <c r="I52" s="1730"/>
      <c r="J52" s="1730"/>
      <c r="K52" s="1730"/>
      <c r="L52" s="1730"/>
    </row>
    <row r="53" spans="1:12">
      <c r="D53" s="1730"/>
      <c r="E53" s="1730"/>
      <c r="F53" s="1730"/>
      <c r="G53" s="1730"/>
      <c r="H53" s="1730"/>
      <c r="I53" s="1730"/>
      <c r="J53" s="1730"/>
      <c r="K53" s="1730"/>
      <c r="L53" s="1730"/>
    </row>
    <row r="54" spans="1:12">
      <c r="D54" s="1730"/>
      <c r="E54" s="1730"/>
      <c r="F54" s="1730"/>
      <c r="G54" s="1730"/>
      <c r="H54" s="1730"/>
      <c r="I54" s="1730"/>
      <c r="J54" s="1730"/>
      <c r="K54" s="1730"/>
      <c r="L54" s="1730"/>
    </row>
    <row r="55" spans="1:12">
      <c r="D55" s="1730"/>
      <c r="E55" s="1730"/>
      <c r="F55" s="1730"/>
      <c r="G55" s="1730"/>
      <c r="H55" s="1730"/>
      <c r="I55" s="1730"/>
      <c r="J55" s="1730"/>
      <c r="K55" s="1730"/>
      <c r="L55" s="1730"/>
    </row>
    <row r="56" spans="1:12">
      <c r="D56" s="1730"/>
      <c r="E56" s="1730"/>
      <c r="F56" s="1730"/>
      <c r="G56" s="1730"/>
      <c r="H56" s="1730"/>
      <c r="I56" s="1730"/>
      <c r="J56" s="1730"/>
      <c r="K56" s="1730"/>
      <c r="L56" s="1730"/>
    </row>
    <row r="57" spans="1:12">
      <c r="D57" s="1730"/>
      <c r="E57" s="1730"/>
      <c r="F57" s="1730"/>
      <c r="G57" s="1730"/>
      <c r="H57" s="1730"/>
      <c r="I57" s="1730"/>
      <c r="J57" s="1730"/>
      <c r="K57" s="1730"/>
      <c r="L57" s="1730"/>
    </row>
    <row r="58" spans="1:12">
      <c r="D58" s="1730"/>
      <c r="E58" s="1730"/>
      <c r="F58" s="1730"/>
      <c r="G58" s="1730"/>
      <c r="H58" s="1730"/>
      <c r="I58" s="1730"/>
      <c r="J58" s="1730"/>
      <c r="K58" s="1730"/>
      <c r="L58" s="1730"/>
    </row>
    <row r="59" spans="1:12">
      <c r="D59" s="1730"/>
      <c r="E59" s="1730"/>
      <c r="F59" s="1730"/>
      <c r="G59" s="1730"/>
      <c r="H59" s="1730"/>
      <c r="I59" s="1730"/>
      <c r="J59" s="1730"/>
      <c r="K59" s="1730"/>
      <c r="L59" s="1730"/>
    </row>
    <row r="60" spans="1:12">
      <c r="D60" s="1730"/>
      <c r="E60" s="1730"/>
      <c r="F60" s="1730"/>
      <c r="G60" s="1730"/>
      <c r="H60" s="1730"/>
      <c r="I60" s="1730"/>
      <c r="J60" s="1730"/>
      <c r="K60" s="1730"/>
      <c r="L60" s="1730"/>
    </row>
    <row r="61" spans="1:12">
      <c r="D61" s="1730"/>
      <c r="E61" s="1730"/>
      <c r="F61" s="1730"/>
      <c r="G61" s="1730"/>
      <c r="H61" s="1730"/>
      <c r="I61" s="1730"/>
      <c r="J61" s="1730"/>
      <c r="K61" s="1730"/>
      <c r="L61" s="1730"/>
    </row>
    <row r="62" spans="1:12">
      <c r="D62" s="1730"/>
      <c r="E62" s="1730"/>
      <c r="F62" s="1730"/>
      <c r="G62" s="1730"/>
      <c r="H62" s="1730"/>
      <c r="I62" s="1730"/>
      <c r="J62" s="1730"/>
      <c r="K62" s="1730"/>
      <c r="L62" s="1730"/>
    </row>
    <row r="63" spans="1:12">
      <c r="D63" s="1730"/>
      <c r="E63" s="1730"/>
      <c r="F63" s="1730"/>
      <c r="G63" s="1730"/>
      <c r="H63" s="1730"/>
      <c r="I63" s="1730"/>
      <c r="J63" s="1730"/>
      <c r="K63" s="1730"/>
      <c r="L63" s="1730"/>
    </row>
    <row r="64" spans="1:12">
      <c r="D64" s="1730"/>
      <c r="E64" s="1730"/>
      <c r="F64" s="1730"/>
      <c r="G64" s="1730"/>
      <c r="H64" s="1730"/>
      <c r="I64" s="1730"/>
      <c r="J64" s="1730"/>
      <c r="K64" s="1730"/>
      <c r="L64" s="1730"/>
    </row>
    <row r="65" spans="1:12">
      <c r="A65" s="1728"/>
      <c r="D65" s="1730"/>
      <c r="E65" s="1730"/>
      <c r="F65" s="1730"/>
      <c r="G65" s="1730"/>
      <c r="H65" s="1730"/>
      <c r="I65" s="1730"/>
      <c r="J65" s="1730"/>
      <c r="K65" s="1730"/>
      <c r="L65" s="1730"/>
    </row>
    <row r="66" spans="1:12">
      <c r="A66" s="1728"/>
      <c r="D66" s="1730"/>
      <c r="E66" s="1730"/>
      <c r="F66" s="1730"/>
      <c r="G66" s="1730"/>
      <c r="H66" s="1730"/>
      <c r="I66" s="1730"/>
      <c r="J66" s="1730"/>
      <c r="K66" s="1730"/>
      <c r="L66" s="1730"/>
    </row>
    <row r="67" spans="1:12">
      <c r="A67" s="1728"/>
      <c r="D67" s="1730"/>
      <c r="E67" s="1730"/>
      <c r="F67" s="1730"/>
      <c r="G67" s="1730"/>
      <c r="H67" s="1730"/>
      <c r="I67" s="1730"/>
      <c r="J67" s="1730"/>
      <c r="K67" s="1730"/>
      <c r="L67" s="1730"/>
    </row>
    <row r="68" spans="1:12">
      <c r="A68" s="1728"/>
      <c r="D68" s="1730"/>
      <c r="E68" s="1730"/>
      <c r="F68" s="1730"/>
      <c r="G68" s="1730"/>
      <c r="H68" s="1730"/>
      <c r="I68" s="1730"/>
      <c r="J68" s="1730"/>
      <c r="K68" s="1730"/>
      <c r="L68" s="1730"/>
    </row>
    <row r="69" spans="1:12">
      <c r="A69" s="1728"/>
      <c r="D69" s="1730"/>
      <c r="E69" s="1730"/>
      <c r="F69" s="1730"/>
      <c r="G69" s="1730"/>
      <c r="H69" s="1730"/>
      <c r="I69" s="1730"/>
      <c r="J69" s="1730"/>
      <c r="K69" s="1730"/>
      <c r="L69" s="1730"/>
    </row>
    <row r="70" spans="1:12">
      <c r="A70" s="1728"/>
      <c r="D70" s="1730"/>
      <c r="E70" s="1730"/>
      <c r="F70" s="1730"/>
      <c r="G70" s="1730"/>
      <c r="H70" s="1730"/>
      <c r="I70" s="1730"/>
      <c r="J70" s="1730"/>
      <c r="K70" s="1730"/>
      <c r="L70" s="1730"/>
    </row>
    <row r="71" spans="1:12">
      <c r="A71" s="1728"/>
      <c r="D71" s="1730"/>
      <c r="E71" s="1730"/>
      <c r="F71" s="1730"/>
      <c r="G71" s="1730"/>
      <c r="H71" s="1730"/>
      <c r="I71" s="1730"/>
      <c r="J71" s="1730"/>
      <c r="K71" s="1730"/>
      <c r="L71" s="1730"/>
    </row>
    <row r="72" spans="1:12">
      <c r="A72" s="1728"/>
      <c r="D72" s="1730"/>
      <c r="E72" s="1730"/>
      <c r="F72" s="1730"/>
      <c r="G72" s="1730"/>
      <c r="H72" s="1730"/>
      <c r="I72" s="1730"/>
      <c r="J72" s="1730"/>
      <c r="K72" s="1730"/>
      <c r="L72" s="1730"/>
    </row>
    <row r="73" spans="1:12">
      <c r="A73" s="1728"/>
      <c r="D73" s="1730"/>
      <c r="E73" s="1730"/>
      <c r="F73" s="1730"/>
      <c r="G73" s="1730"/>
      <c r="H73" s="1730"/>
      <c r="I73" s="1730"/>
      <c r="J73" s="1730"/>
      <c r="K73" s="1730"/>
      <c r="L73" s="1730"/>
    </row>
    <row r="74" spans="1:12">
      <c r="A74" s="1728"/>
      <c r="D74" s="1730"/>
      <c r="E74" s="1730"/>
      <c r="F74" s="1730"/>
      <c r="G74" s="1730"/>
      <c r="H74" s="1730"/>
      <c r="I74" s="1730"/>
      <c r="J74" s="1730"/>
      <c r="K74" s="1730"/>
      <c r="L74" s="1730"/>
    </row>
    <row r="75" spans="1:12">
      <c r="A75" s="1728"/>
      <c r="D75" s="1730"/>
      <c r="E75" s="1730"/>
      <c r="F75" s="1730"/>
      <c r="G75" s="1730"/>
      <c r="H75" s="1730"/>
      <c r="I75" s="1730"/>
      <c r="J75" s="1730"/>
      <c r="K75" s="1730"/>
      <c r="L75" s="1730"/>
    </row>
    <row r="76" spans="1:12">
      <c r="A76" s="1728"/>
      <c r="D76" s="1730"/>
      <c r="E76" s="1730"/>
      <c r="F76" s="1730"/>
      <c r="G76" s="1730"/>
      <c r="H76" s="1730"/>
      <c r="I76" s="1730"/>
      <c r="J76" s="1730"/>
      <c r="K76" s="1730"/>
      <c r="L76" s="1730"/>
    </row>
    <row r="77" spans="1:12">
      <c r="A77" s="1728"/>
      <c r="D77" s="1730"/>
      <c r="E77" s="1730"/>
      <c r="F77" s="1730"/>
      <c r="G77" s="1730"/>
      <c r="H77" s="1730"/>
      <c r="I77" s="1730"/>
      <c r="J77" s="1730"/>
      <c r="K77" s="1730"/>
      <c r="L77" s="1730"/>
    </row>
    <row r="78" spans="1:12">
      <c r="A78" s="1728"/>
      <c r="D78" s="1730"/>
      <c r="E78" s="1730"/>
      <c r="F78" s="1730"/>
      <c r="G78" s="1730"/>
      <c r="H78" s="1730"/>
      <c r="I78" s="1730"/>
      <c r="J78" s="1730"/>
      <c r="K78" s="1730"/>
      <c r="L78" s="1730"/>
    </row>
    <row r="79" spans="1:12">
      <c r="A79" s="1728"/>
      <c r="D79" s="1730"/>
      <c r="E79" s="1730"/>
      <c r="F79" s="1730"/>
      <c r="G79" s="1730"/>
      <c r="H79" s="1730"/>
      <c r="I79" s="1730"/>
      <c r="J79" s="1730"/>
      <c r="K79" s="1730"/>
      <c r="L79" s="1730"/>
    </row>
    <row r="80" spans="1:12">
      <c r="A80" s="1728"/>
      <c r="D80" s="1730"/>
      <c r="E80" s="1730"/>
      <c r="F80" s="1730"/>
      <c r="G80" s="1730"/>
      <c r="H80" s="1730"/>
      <c r="I80" s="1730"/>
      <c r="J80" s="1730"/>
      <c r="K80" s="1730"/>
      <c r="L80" s="1730"/>
    </row>
    <row r="81" spans="1:12">
      <c r="A81" s="1728"/>
      <c r="D81" s="1730"/>
      <c r="E81" s="1730"/>
      <c r="F81" s="1730"/>
      <c r="G81" s="1730"/>
      <c r="H81" s="1730"/>
      <c r="I81" s="1730"/>
      <c r="J81" s="1730"/>
      <c r="K81" s="1730"/>
      <c r="L81" s="1730"/>
    </row>
    <row r="82" spans="1:12">
      <c r="A82" s="1728"/>
      <c r="D82" s="1730"/>
      <c r="E82" s="1730"/>
      <c r="F82" s="1730"/>
      <c r="G82" s="1730"/>
      <c r="H82" s="1730"/>
      <c r="I82" s="1730"/>
      <c r="J82" s="1730"/>
      <c r="K82" s="1730"/>
      <c r="L82" s="1730"/>
    </row>
    <row r="83" spans="1:12">
      <c r="A83" s="1728"/>
      <c r="D83" s="1730"/>
      <c r="E83" s="1730"/>
      <c r="F83" s="1730"/>
      <c r="G83" s="1730"/>
      <c r="H83" s="1730"/>
      <c r="I83" s="1730"/>
      <c r="J83" s="1730"/>
      <c r="K83" s="1730"/>
      <c r="L83" s="1730"/>
    </row>
    <row r="84" spans="1:12">
      <c r="A84" s="1728"/>
      <c r="D84" s="1730"/>
      <c r="E84" s="1730"/>
      <c r="F84" s="1730"/>
      <c r="G84" s="1730"/>
      <c r="H84" s="1730"/>
      <c r="I84" s="1730"/>
      <c r="J84" s="1730"/>
      <c r="K84" s="1730"/>
      <c r="L84" s="1730"/>
    </row>
    <row r="85" spans="1:12">
      <c r="A85" s="1728"/>
      <c r="D85" s="1730"/>
      <c r="E85" s="1730"/>
      <c r="F85" s="1730"/>
      <c r="G85" s="1730"/>
      <c r="H85" s="1730"/>
      <c r="I85" s="1730"/>
      <c r="J85" s="1730"/>
      <c r="K85" s="1730"/>
      <c r="L85" s="1730"/>
    </row>
    <row r="86" spans="1:12">
      <c r="A86" s="1728"/>
      <c r="D86" s="1730"/>
      <c r="E86" s="1730"/>
      <c r="F86" s="1730"/>
      <c r="G86" s="1730"/>
      <c r="H86" s="1730"/>
      <c r="I86" s="1730"/>
      <c r="J86" s="1730"/>
      <c r="K86" s="1730"/>
      <c r="L86" s="1730"/>
    </row>
    <row r="87" spans="1:12">
      <c r="A87" s="1728"/>
      <c r="D87" s="1730"/>
      <c r="E87" s="1730"/>
      <c r="F87" s="1730"/>
      <c r="G87" s="1730"/>
      <c r="H87" s="1730"/>
      <c r="I87" s="1730"/>
      <c r="J87" s="1730"/>
      <c r="K87" s="1730"/>
      <c r="L87" s="1730"/>
    </row>
    <row r="88" spans="1:12">
      <c r="A88" s="1728"/>
      <c r="D88" s="1730"/>
      <c r="E88" s="1730"/>
      <c r="F88" s="1730"/>
      <c r="G88" s="1730"/>
      <c r="H88" s="1730"/>
      <c r="I88" s="1730"/>
      <c r="J88" s="1730"/>
      <c r="K88" s="1730"/>
      <c r="L88" s="1730"/>
    </row>
    <row r="89" spans="1:12">
      <c r="A89" s="1728"/>
      <c r="D89" s="1730"/>
      <c r="E89" s="1730"/>
      <c r="F89" s="1730"/>
      <c r="G89" s="1730"/>
      <c r="H89" s="1730"/>
      <c r="I89" s="1730"/>
      <c r="J89" s="1730"/>
      <c r="K89" s="1730"/>
      <c r="L89" s="1730"/>
    </row>
    <row r="90" spans="1:12">
      <c r="A90" s="1728"/>
      <c r="D90" s="1730"/>
      <c r="E90" s="1730"/>
      <c r="F90" s="1730"/>
      <c r="G90" s="1730"/>
      <c r="H90" s="1730"/>
      <c r="I90" s="1730"/>
      <c r="J90" s="1730"/>
      <c r="K90" s="1730"/>
      <c r="L90" s="1730"/>
    </row>
    <row r="91" spans="1:12">
      <c r="A91" s="1728"/>
      <c r="D91" s="1730"/>
      <c r="E91" s="1730"/>
      <c r="F91" s="1730"/>
      <c r="G91" s="1730"/>
      <c r="H91" s="1730"/>
      <c r="I91" s="1730"/>
      <c r="J91" s="1730"/>
      <c r="K91" s="1730"/>
      <c r="L91" s="1730"/>
    </row>
    <row r="92" spans="1:12">
      <c r="A92" s="1728"/>
      <c r="D92" s="1730"/>
      <c r="E92" s="1730"/>
      <c r="F92" s="1730"/>
      <c r="G92" s="1730"/>
      <c r="H92" s="1730"/>
      <c r="I92" s="1730"/>
      <c r="J92" s="1730"/>
      <c r="K92" s="1730"/>
      <c r="L92" s="1730"/>
    </row>
    <row r="93" spans="1:12">
      <c r="A93" s="1728"/>
      <c r="D93" s="1730"/>
      <c r="E93" s="1730"/>
      <c r="F93" s="1730"/>
      <c r="G93" s="1730"/>
      <c r="H93" s="1730"/>
      <c r="I93" s="1730"/>
      <c r="J93" s="1730"/>
      <c r="K93" s="1730"/>
      <c r="L93" s="1730"/>
    </row>
    <row r="94" spans="1:12">
      <c r="A94" s="1728"/>
      <c r="D94" s="1730"/>
      <c r="E94" s="1730"/>
      <c r="F94" s="1730"/>
      <c r="G94" s="1730"/>
      <c r="H94" s="1730"/>
      <c r="I94" s="1730"/>
      <c r="J94" s="1730"/>
      <c r="K94" s="1730"/>
      <c r="L94" s="1730"/>
    </row>
    <row r="95" spans="1:12">
      <c r="A95" s="1728"/>
      <c r="D95" s="1730"/>
      <c r="E95" s="1730"/>
      <c r="F95" s="1730"/>
      <c r="G95" s="1730"/>
      <c r="H95" s="1730"/>
      <c r="I95" s="1730"/>
      <c r="J95" s="1730"/>
      <c r="K95" s="1730"/>
      <c r="L95" s="1730"/>
    </row>
    <row r="96" spans="1:12">
      <c r="A96" s="1728"/>
      <c r="D96" s="1730"/>
      <c r="E96" s="1730"/>
      <c r="F96" s="1730"/>
      <c r="G96" s="1730"/>
      <c r="H96" s="1730"/>
      <c r="I96" s="1730"/>
      <c r="J96" s="1730"/>
      <c r="K96" s="1730"/>
      <c r="L96" s="1730"/>
    </row>
    <row r="97" spans="1:12">
      <c r="A97" s="1728"/>
      <c r="D97" s="1730"/>
      <c r="E97" s="1730"/>
      <c r="F97" s="1730"/>
      <c r="G97" s="1730"/>
      <c r="H97" s="1730"/>
      <c r="I97" s="1730"/>
      <c r="J97" s="1730"/>
      <c r="K97" s="1730"/>
      <c r="L97" s="1730"/>
    </row>
    <row r="98" spans="1:12">
      <c r="A98" s="1728"/>
      <c r="D98" s="1730"/>
      <c r="E98" s="1730"/>
      <c r="F98" s="1730"/>
      <c r="G98" s="1730"/>
      <c r="H98" s="1730"/>
      <c r="I98" s="1730"/>
      <c r="J98" s="1730"/>
      <c r="K98" s="1730"/>
      <c r="L98" s="1730"/>
    </row>
    <row r="99" spans="1:12">
      <c r="A99" s="1728"/>
      <c r="D99" s="1730"/>
      <c r="E99" s="1730"/>
      <c r="F99" s="1730"/>
      <c r="G99" s="1730"/>
      <c r="H99" s="1730"/>
      <c r="I99" s="1730"/>
      <c r="J99" s="1730"/>
      <c r="K99" s="1730"/>
      <c r="L99" s="1730"/>
    </row>
    <row r="100" spans="1:12">
      <c r="A100" s="1728"/>
      <c r="D100" s="1730"/>
      <c r="E100" s="1730"/>
      <c r="F100" s="1730"/>
      <c r="G100" s="1730"/>
      <c r="H100" s="1730"/>
      <c r="I100" s="1730"/>
      <c r="J100" s="1730"/>
      <c r="K100" s="1730"/>
      <c r="L100" s="1730"/>
    </row>
    <row r="101" spans="1:12">
      <c r="A101" s="1728"/>
      <c r="D101" s="1730"/>
      <c r="E101" s="1730"/>
      <c r="F101" s="1730"/>
      <c r="G101" s="1730"/>
      <c r="H101" s="1730"/>
      <c r="I101" s="1730"/>
      <c r="J101" s="1730"/>
      <c r="K101" s="1730"/>
      <c r="L101" s="1730"/>
    </row>
    <row r="102" spans="1:12">
      <c r="A102" s="1728"/>
      <c r="D102" s="1730"/>
      <c r="E102" s="1730"/>
      <c r="F102" s="1730"/>
      <c r="G102" s="1730"/>
      <c r="H102" s="1730"/>
      <c r="I102" s="1730"/>
      <c r="J102" s="1730"/>
      <c r="K102" s="1730"/>
      <c r="L102" s="1730"/>
    </row>
    <row r="103" spans="1:12">
      <c r="A103" s="1728"/>
      <c r="D103" s="1730"/>
      <c r="E103" s="1730"/>
      <c r="F103" s="1730"/>
      <c r="G103" s="1730"/>
      <c r="H103" s="1730"/>
      <c r="I103" s="1730"/>
      <c r="J103" s="1730"/>
      <c r="K103" s="1730"/>
      <c r="L103" s="1730"/>
    </row>
    <row r="104" spans="1:12">
      <c r="A104" s="1728"/>
      <c r="D104" s="1730"/>
      <c r="E104" s="1730"/>
      <c r="F104" s="1730"/>
      <c r="G104" s="1730"/>
      <c r="H104" s="1730"/>
      <c r="I104" s="1730"/>
      <c r="J104" s="1730"/>
      <c r="K104" s="1730"/>
      <c r="L104" s="1730"/>
    </row>
    <row r="105" spans="1:12">
      <c r="A105" s="1728"/>
      <c r="D105" s="1730"/>
      <c r="E105" s="1730"/>
      <c r="F105" s="1730"/>
      <c r="G105" s="1730"/>
      <c r="H105" s="1730"/>
      <c r="I105" s="1730"/>
      <c r="J105" s="1730"/>
      <c r="K105" s="1730"/>
      <c r="L105" s="1730"/>
    </row>
    <row r="106" spans="1:12">
      <c r="A106" s="1728"/>
      <c r="D106" s="1730"/>
      <c r="E106" s="1730"/>
      <c r="F106" s="1730"/>
      <c r="G106" s="1730"/>
      <c r="H106" s="1730"/>
      <c r="I106" s="1730"/>
      <c r="J106" s="1730"/>
      <c r="K106" s="1730"/>
      <c r="L106" s="1730"/>
    </row>
    <row r="107" spans="1:12">
      <c r="A107" s="1728"/>
      <c r="D107" s="1730"/>
      <c r="E107" s="1730"/>
      <c r="F107" s="1730"/>
      <c r="G107" s="1730"/>
      <c r="H107" s="1730"/>
      <c r="I107" s="1730"/>
      <c r="J107" s="1730"/>
      <c r="K107" s="1730"/>
      <c r="L107" s="1730"/>
    </row>
    <row r="108" spans="1:12">
      <c r="A108" s="1728"/>
      <c r="D108" s="1730"/>
      <c r="E108" s="1730"/>
      <c r="F108" s="1730"/>
      <c r="G108" s="1730"/>
      <c r="H108" s="1730"/>
      <c r="I108" s="1730"/>
      <c r="J108" s="1730"/>
      <c r="K108" s="1730"/>
      <c r="L108" s="1730"/>
    </row>
    <row r="109" spans="1:12">
      <c r="A109" s="1728"/>
      <c r="D109" s="1730"/>
      <c r="E109" s="1730"/>
      <c r="F109" s="1730"/>
      <c r="G109" s="1730"/>
      <c r="H109" s="1730"/>
      <c r="I109" s="1730"/>
      <c r="J109" s="1730"/>
      <c r="K109" s="1730"/>
      <c r="L109" s="1730"/>
    </row>
    <row r="110" spans="1:12">
      <c r="A110" s="1728"/>
      <c r="D110" s="1730"/>
      <c r="E110" s="1730"/>
      <c r="F110" s="1730"/>
      <c r="G110" s="1730"/>
      <c r="H110" s="1730"/>
      <c r="I110" s="1730"/>
      <c r="J110" s="1730"/>
      <c r="K110" s="1730"/>
      <c r="L110" s="1730"/>
    </row>
    <row r="111" spans="1:12">
      <c r="A111" s="1728"/>
      <c r="D111" s="1730"/>
      <c r="E111" s="1730"/>
      <c r="F111" s="1730"/>
      <c r="G111" s="1730"/>
      <c r="H111" s="1730"/>
      <c r="I111" s="1730"/>
      <c r="J111" s="1730"/>
      <c r="K111" s="1730"/>
      <c r="L111" s="1730"/>
    </row>
    <row r="112" spans="1:12">
      <c r="A112" s="1728"/>
      <c r="D112" s="1730"/>
      <c r="E112" s="1730"/>
      <c r="F112" s="1730"/>
      <c r="G112" s="1730"/>
      <c r="H112" s="1730"/>
      <c r="I112" s="1730"/>
      <c r="J112" s="1730"/>
      <c r="K112" s="1730"/>
      <c r="L112" s="1730"/>
    </row>
    <row r="113" spans="1:12">
      <c r="A113" s="1728"/>
      <c r="D113" s="1730"/>
      <c r="E113" s="1730"/>
      <c r="F113" s="1730"/>
      <c r="G113" s="1730"/>
      <c r="H113" s="1730"/>
      <c r="I113" s="1730"/>
      <c r="J113" s="1730"/>
      <c r="K113" s="1730"/>
      <c r="L113" s="1730"/>
    </row>
    <row r="114" spans="1:12">
      <c r="A114" s="1728"/>
      <c r="D114" s="1730"/>
      <c r="E114" s="1730"/>
      <c r="F114" s="1730"/>
      <c r="G114" s="1730"/>
      <c r="H114" s="1730"/>
      <c r="I114" s="1730"/>
      <c r="J114" s="1730"/>
      <c r="K114" s="1730"/>
      <c r="L114" s="1730"/>
    </row>
    <row r="115" spans="1:12">
      <c r="A115" s="1728"/>
      <c r="D115" s="1730"/>
      <c r="E115" s="1730"/>
      <c r="F115" s="1730"/>
      <c r="G115" s="1730"/>
      <c r="H115" s="1730"/>
      <c r="I115" s="1730"/>
      <c r="J115" s="1730"/>
      <c r="K115" s="1730"/>
      <c r="L115" s="1730"/>
    </row>
    <row r="116" spans="1:12">
      <c r="A116" s="1728"/>
      <c r="D116" s="1730"/>
      <c r="E116" s="1730"/>
      <c r="F116" s="1730"/>
      <c r="G116" s="1730"/>
      <c r="H116" s="1730"/>
      <c r="I116" s="1730"/>
      <c r="J116" s="1730"/>
      <c r="K116" s="1730"/>
      <c r="L116" s="1730"/>
    </row>
    <row r="117" spans="1:12">
      <c r="A117" s="1728"/>
      <c r="D117" s="1730"/>
      <c r="E117" s="1730"/>
      <c r="F117" s="1730"/>
      <c r="G117" s="1730"/>
      <c r="H117" s="1730"/>
      <c r="I117" s="1730"/>
      <c r="J117" s="1730"/>
      <c r="K117" s="1730"/>
      <c r="L117" s="1730"/>
    </row>
    <row r="118" spans="1:12">
      <c r="A118" s="1728"/>
      <c r="D118" s="1730"/>
      <c r="E118" s="1730"/>
      <c r="F118" s="1730"/>
      <c r="G118" s="1730"/>
      <c r="H118" s="1730"/>
      <c r="I118" s="1730"/>
      <c r="J118" s="1730"/>
      <c r="K118" s="1730"/>
      <c r="L118" s="1730"/>
    </row>
    <row r="119" spans="1:12">
      <c r="A119" s="1728"/>
      <c r="D119" s="1730"/>
      <c r="E119" s="1730"/>
      <c r="F119" s="1730"/>
      <c r="G119" s="1730"/>
      <c r="H119" s="1730"/>
      <c r="I119" s="1730"/>
      <c r="J119" s="1730"/>
      <c r="K119" s="1730"/>
      <c r="L119" s="1730"/>
    </row>
    <row r="120" spans="1:12">
      <c r="A120" s="1728"/>
      <c r="D120" s="1730"/>
      <c r="E120" s="1730"/>
      <c r="F120" s="1730"/>
      <c r="G120" s="1730"/>
      <c r="H120" s="1730"/>
      <c r="I120" s="1730"/>
      <c r="J120" s="1730"/>
      <c r="K120" s="1730"/>
      <c r="L120" s="1730"/>
    </row>
    <row r="121" spans="1:12">
      <c r="A121" s="1728"/>
      <c r="D121" s="1730"/>
      <c r="E121" s="1730"/>
      <c r="F121" s="1730"/>
      <c r="G121" s="1730"/>
      <c r="H121" s="1730"/>
      <c r="I121" s="1730"/>
      <c r="J121" s="1730"/>
      <c r="K121" s="1730"/>
      <c r="L121" s="1730"/>
    </row>
    <row r="122" spans="1:12">
      <c r="A122" s="1728"/>
      <c r="D122" s="1730"/>
      <c r="E122" s="1730"/>
      <c r="F122" s="1730"/>
      <c r="G122" s="1730"/>
      <c r="H122" s="1730"/>
      <c r="I122" s="1730"/>
      <c r="J122" s="1730"/>
      <c r="K122" s="1730"/>
      <c r="L122" s="1730"/>
    </row>
    <row r="123" spans="1:12">
      <c r="A123" s="1728"/>
      <c r="D123" s="1730"/>
      <c r="E123" s="1730"/>
      <c r="F123" s="1730"/>
      <c r="G123" s="1730"/>
      <c r="H123" s="1730"/>
      <c r="I123" s="1730"/>
      <c r="J123" s="1730"/>
      <c r="K123" s="1730"/>
      <c r="L123" s="1730"/>
    </row>
    <row r="124" spans="1:12">
      <c r="A124" s="1728"/>
      <c r="D124" s="1730"/>
      <c r="E124" s="1730"/>
      <c r="F124" s="1730"/>
      <c r="G124" s="1730"/>
      <c r="H124" s="1730"/>
      <c r="I124" s="1730"/>
      <c r="J124" s="1730"/>
      <c r="K124" s="1730"/>
      <c r="L124" s="1730"/>
    </row>
    <row r="125" spans="1:12">
      <c r="A125" s="1728"/>
      <c r="D125" s="1730"/>
      <c r="E125" s="1730"/>
      <c r="F125" s="1730"/>
      <c r="G125" s="1730"/>
      <c r="H125" s="1730"/>
      <c r="I125" s="1730"/>
      <c r="J125" s="1730"/>
      <c r="K125" s="1730"/>
      <c r="L125" s="1730"/>
    </row>
    <row r="126" spans="1:12">
      <c r="A126" s="1728"/>
      <c r="D126" s="1730"/>
      <c r="E126" s="1730"/>
      <c r="F126" s="1730"/>
      <c r="G126" s="1730"/>
      <c r="H126" s="1730"/>
      <c r="I126" s="1730"/>
      <c r="J126" s="1730"/>
      <c r="K126" s="1730"/>
      <c r="L126" s="1730"/>
    </row>
    <row r="127" spans="1:12">
      <c r="A127" s="1728"/>
      <c r="D127" s="1730"/>
      <c r="E127" s="1730"/>
      <c r="F127" s="1730"/>
      <c r="G127" s="1730"/>
      <c r="H127" s="1730"/>
      <c r="I127" s="1730"/>
      <c r="J127" s="1730"/>
      <c r="K127" s="1730"/>
      <c r="L127" s="1730"/>
    </row>
    <row r="128" spans="1:12">
      <c r="A128" s="1728"/>
      <c r="D128" s="1730"/>
      <c r="E128" s="1730"/>
      <c r="F128" s="1730"/>
      <c r="G128" s="1730"/>
      <c r="H128" s="1730"/>
      <c r="I128" s="1730"/>
      <c r="J128" s="1730"/>
      <c r="K128" s="1730"/>
      <c r="L128" s="1730"/>
    </row>
    <row r="129" spans="1:12">
      <c r="A129" s="1728"/>
      <c r="D129" s="1730"/>
      <c r="E129" s="1730"/>
      <c r="F129" s="1730"/>
      <c r="G129" s="1730"/>
      <c r="H129" s="1730"/>
      <c r="I129" s="1730"/>
      <c r="J129" s="1730"/>
      <c r="K129" s="1730"/>
      <c r="L129" s="1730"/>
    </row>
    <row r="130" spans="1:12">
      <c r="A130" s="1728"/>
      <c r="D130" s="1730"/>
      <c r="E130" s="1730"/>
      <c r="F130" s="1730"/>
      <c r="G130" s="1730"/>
      <c r="H130" s="1730"/>
      <c r="I130" s="1730"/>
      <c r="J130" s="1730"/>
      <c r="K130" s="1730"/>
      <c r="L130" s="1730"/>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 right="0" top="0.75" bottom="0.75" header="0.3" footer="0.3"/>
  <pageSetup paperSize="9" scale="88"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5"/>
  <sheetViews>
    <sheetView view="pageBreakPreview" zoomScale="84" zoomScaleNormal="80" zoomScaleSheetLayoutView="84" workbookViewId="0">
      <pane xSplit="2" ySplit="17" topLeftCell="C87" activePane="bottomRight" state="frozen"/>
      <selection activeCell="B7" sqref="B7:D7"/>
      <selection pane="topRight" activeCell="B7" sqref="B7:D7"/>
      <selection pane="bottomLeft" activeCell="B7" sqref="B7:D7"/>
      <selection pane="bottomRight" activeCell="O100" sqref="O100"/>
    </sheetView>
  </sheetViews>
  <sheetFormatPr defaultColWidth="19" defaultRowHeight="13.8"/>
  <cols>
    <col min="1" max="1" width="8.109375" style="1056" bestFit="1" customWidth="1"/>
    <col min="2" max="2" width="13.5546875" style="1056" customWidth="1"/>
    <col min="3" max="3" width="12.44140625" style="1056" bestFit="1" customWidth="1"/>
    <col min="4" max="4" width="11" style="1056" customWidth="1"/>
    <col min="5" max="5" width="14" style="1056" bestFit="1" customWidth="1"/>
    <col min="6" max="6" width="11" style="1056" bestFit="1" customWidth="1"/>
    <col min="7" max="7" width="12.88671875" style="1056" bestFit="1" customWidth="1"/>
    <col min="8" max="8" width="10.88671875" style="1056" customWidth="1"/>
    <col min="9" max="9" width="15.109375" style="1056" customWidth="1"/>
    <col min="10" max="10" width="10.88671875" style="1056" customWidth="1"/>
    <col min="11" max="11" width="16.88671875" style="1056" customWidth="1"/>
    <col min="12" max="12" width="10.88671875" style="1056" customWidth="1"/>
    <col min="13" max="13" width="15.109375" style="1056" bestFit="1" customWidth="1"/>
    <col min="14" max="14" width="11.5546875" style="1056" customWidth="1"/>
    <col min="15" max="16384" width="19" style="1056"/>
  </cols>
  <sheetData>
    <row r="1" spans="1:14" ht="18" thickTop="1">
      <c r="A1" s="3789" t="s">
        <v>1287</v>
      </c>
      <c r="B1" s="3790"/>
      <c r="C1" s="3790"/>
      <c r="D1" s="3790"/>
      <c r="E1" s="3790"/>
      <c r="F1" s="3790"/>
      <c r="G1" s="3790"/>
      <c r="H1" s="3790"/>
      <c r="I1" s="3790"/>
      <c r="J1" s="3790"/>
      <c r="K1" s="3790"/>
      <c r="L1" s="3790"/>
      <c r="M1" s="3790"/>
      <c r="N1" s="3791"/>
    </row>
    <row r="2" spans="1:14" ht="17.399999999999999">
      <c r="A2" s="3792" t="s">
        <v>474</v>
      </c>
      <c r="B2" s="3682"/>
      <c r="C2" s="3682"/>
      <c r="D2" s="3682"/>
      <c r="E2" s="3682"/>
      <c r="F2" s="3682"/>
      <c r="G2" s="3682"/>
      <c r="H2" s="3682"/>
      <c r="I2" s="3682"/>
      <c r="J2" s="3682"/>
      <c r="K2" s="3682"/>
      <c r="L2" s="3682"/>
      <c r="M2" s="3682"/>
      <c r="N2" s="3793"/>
    </row>
    <row r="3" spans="1:14" ht="16.2" thickBot="1">
      <c r="A3" s="3809" t="s">
        <v>1243</v>
      </c>
      <c r="B3" s="3810"/>
      <c r="C3" s="3810"/>
      <c r="D3" s="3810"/>
      <c r="E3" s="3810"/>
      <c r="F3" s="3810"/>
      <c r="G3" s="3810"/>
      <c r="H3" s="3810"/>
      <c r="I3" s="3810"/>
      <c r="J3" s="3810"/>
      <c r="K3" s="3810"/>
      <c r="L3" s="3810"/>
      <c r="M3" s="3810"/>
      <c r="N3" s="3811"/>
    </row>
    <row r="4" spans="1:14" ht="15" customHeight="1" thickTop="1">
      <c r="A4" s="3796" t="s">
        <v>1250</v>
      </c>
      <c r="B4" s="3798" t="s">
        <v>140</v>
      </c>
      <c r="C4" s="3798" t="s">
        <v>1249</v>
      </c>
      <c r="D4" s="3798" t="s">
        <v>1236</v>
      </c>
      <c r="E4" s="3798" t="s">
        <v>1248</v>
      </c>
      <c r="F4" s="3798" t="s">
        <v>1234</v>
      </c>
      <c r="G4" s="3798" t="s">
        <v>1247</v>
      </c>
      <c r="H4" s="3798" t="s">
        <v>1236</v>
      </c>
      <c r="I4" s="3798" t="s">
        <v>1246</v>
      </c>
      <c r="J4" s="3798" t="s">
        <v>1236</v>
      </c>
      <c r="K4" s="3798" t="s">
        <v>1245</v>
      </c>
      <c r="L4" s="3798" t="s">
        <v>1236</v>
      </c>
      <c r="M4" s="3798" t="s">
        <v>1244</v>
      </c>
      <c r="N4" s="3800" t="s">
        <v>1236</v>
      </c>
    </row>
    <row r="5" spans="1:14" ht="33.75" customHeight="1">
      <c r="A5" s="3797"/>
      <c r="B5" s="3799"/>
      <c r="C5" s="3799"/>
      <c r="D5" s="3799"/>
      <c r="E5" s="3799"/>
      <c r="F5" s="3799"/>
      <c r="G5" s="3799"/>
      <c r="H5" s="3799"/>
      <c r="I5" s="3799"/>
      <c r="J5" s="3799"/>
      <c r="K5" s="3799"/>
      <c r="L5" s="3799"/>
      <c r="M5" s="3799"/>
      <c r="N5" s="3801"/>
    </row>
    <row r="6" spans="1:14" hidden="1">
      <c r="A6" s="1486" t="s">
        <v>67</v>
      </c>
      <c r="B6" s="1485" t="s">
        <v>356</v>
      </c>
      <c r="C6" s="1484">
        <v>761386.19648636004</v>
      </c>
      <c r="D6" s="1484"/>
      <c r="E6" s="1484">
        <v>1104974.0352703992</v>
      </c>
      <c r="F6" s="1484"/>
      <c r="G6" s="1484">
        <v>1485920.2068525481</v>
      </c>
      <c r="H6" s="1484"/>
      <c r="I6" s="1484">
        <v>160997.43947424999</v>
      </c>
      <c r="J6" s="1484"/>
      <c r="K6" s="1484">
        <v>73830.970726729895</v>
      </c>
      <c r="L6" s="1484"/>
      <c r="M6" s="1484">
        <v>1374207.9472096113</v>
      </c>
      <c r="N6" s="1483"/>
    </row>
    <row r="7" spans="1:14" hidden="1">
      <c r="A7" s="1486" t="s">
        <v>67</v>
      </c>
      <c r="B7" s="1485" t="s">
        <v>355</v>
      </c>
      <c r="C7" s="1484">
        <v>797817.34828989743</v>
      </c>
      <c r="D7" s="1484"/>
      <c r="E7" s="1484">
        <v>1097978.1972896545</v>
      </c>
      <c r="F7" s="1484"/>
      <c r="G7" s="1484">
        <v>1490331.6466218212</v>
      </c>
      <c r="H7" s="1484"/>
      <c r="I7" s="1484">
        <v>154874.11747428999</v>
      </c>
      <c r="J7" s="1484"/>
      <c r="K7" s="1484">
        <v>85762.272289960005</v>
      </c>
      <c r="L7" s="1484"/>
      <c r="M7" s="1484">
        <v>1396801.376991038</v>
      </c>
      <c r="N7" s="1483"/>
    </row>
    <row r="8" spans="1:14" hidden="1">
      <c r="A8" s="1486" t="s">
        <v>67</v>
      </c>
      <c r="B8" s="1485" t="s">
        <v>354</v>
      </c>
      <c r="C8" s="1484">
        <v>819282.25861470995</v>
      </c>
      <c r="D8" s="1484"/>
      <c r="E8" s="1484">
        <v>1142912.10077963</v>
      </c>
      <c r="F8" s="1484"/>
      <c r="G8" s="1484">
        <v>1504913.0621274498</v>
      </c>
      <c r="H8" s="1484"/>
      <c r="I8" s="1484">
        <v>151539.63447428998</v>
      </c>
      <c r="J8" s="1484"/>
      <c r="K8" s="1484">
        <v>84617.621207030024</v>
      </c>
      <c r="L8" s="1484"/>
      <c r="M8" s="1484">
        <v>1414280.6089761041</v>
      </c>
      <c r="N8" s="1483"/>
    </row>
    <row r="9" spans="1:14" hidden="1">
      <c r="A9" s="1486" t="s">
        <v>67</v>
      </c>
      <c r="B9" s="1485" t="s">
        <v>353</v>
      </c>
      <c r="C9" s="1484">
        <v>846732.64821535815</v>
      </c>
      <c r="D9" s="1484"/>
      <c r="E9" s="1484">
        <v>1152350.2290218847</v>
      </c>
      <c r="F9" s="1484"/>
      <c r="G9" s="1484">
        <v>1516385.1947821002</v>
      </c>
      <c r="H9" s="1484"/>
      <c r="I9" s="1484">
        <v>151539.63447429001</v>
      </c>
      <c r="J9" s="1484"/>
      <c r="K9" s="1484">
        <v>80815.472701440187</v>
      </c>
      <c r="L9" s="1484"/>
      <c r="M9" s="1484">
        <v>1419164.074184929</v>
      </c>
      <c r="N9" s="1483"/>
    </row>
    <row r="10" spans="1:14" hidden="1">
      <c r="A10" s="1486" t="s">
        <v>67</v>
      </c>
      <c r="B10" s="1485" t="s">
        <v>352</v>
      </c>
      <c r="C10" s="1484">
        <v>899313.73598867329</v>
      </c>
      <c r="D10" s="1484"/>
      <c r="E10" s="1484">
        <v>1132257.4071876765</v>
      </c>
      <c r="F10" s="1484"/>
      <c r="G10" s="1484">
        <v>1522371.8578006772</v>
      </c>
      <c r="H10" s="1484"/>
      <c r="I10" s="1484">
        <v>146070.08447429002</v>
      </c>
      <c r="J10" s="1484"/>
      <c r="K10" s="1484">
        <v>82076.889457140074</v>
      </c>
      <c r="L10" s="1484"/>
      <c r="M10" s="1484">
        <v>1431372.2566010868</v>
      </c>
      <c r="N10" s="1483"/>
    </row>
    <row r="11" spans="1:14" hidden="1">
      <c r="A11" s="1486" t="s">
        <v>67</v>
      </c>
      <c r="B11" s="1485" t="s">
        <v>351</v>
      </c>
      <c r="C11" s="1484">
        <v>902750.81895720644</v>
      </c>
      <c r="D11" s="1484"/>
      <c r="E11" s="1484">
        <v>1144820.0144183955</v>
      </c>
      <c r="F11" s="1484"/>
      <c r="G11" s="1484">
        <v>1544110.3174265623</v>
      </c>
      <c r="H11" s="1484"/>
      <c r="I11" s="1484">
        <v>142261.07947428999</v>
      </c>
      <c r="J11" s="1484"/>
      <c r="K11" s="1484">
        <v>81894.767704680053</v>
      </c>
      <c r="L11" s="1484"/>
      <c r="M11" s="1484">
        <v>1455358.173766803</v>
      </c>
      <c r="N11" s="1483"/>
    </row>
    <row r="12" spans="1:14" hidden="1">
      <c r="A12" s="1486" t="s">
        <v>67</v>
      </c>
      <c r="B12" s="1485" t="s">
        <v>350</v>
      </c>
      <c r="C12" s="1484">
        <v>931701.86175068433</v>
      </c>
      <c r="D12" s="1484"/>
      <c r="E12" s="1484">
        <v>1121020.7030326719</v>
      </c>
      <c r="F12" s="1484"/>
      <c r="G12" s="1484">
        <v>1569875.9346912659</v>
      </c>
      <c r="H12" s="1484"/>
      <c r="I12" s="1484">
        <v>141295.11447428999</v>
      </c>
      <c r="J12" s="1484"/>
      <c r="K12" s="1484">
        <v>76197.417757990057</v>
      </c>
      <c r="L12" s="1484"/>
      <c r="M12" s="1484">
        <v>1478456.5531649431</v>
      </c>
      <c r="N12" s="1483"/>
    </row>
    <row r="13" spans="1:14" hidden="1">
      <c r="A13" s="1486" t="s">
        <v>67</v>
      </c>
      <c r="B13" s="1485" t="s">
        <v>349</v>
      </c>
      <c r="C13" s="1484">
        <v>930794.17288193398</v>
      </c>
      <c r="D13" s="1484"/>
      <c r="E13" s="1484">
        <v>1162392.5091037205</v>
      </c>
      <c r="F13" s="1484"/>
      <c r="G13" s="1484">
        <v>1612062.2424614911</v>
      </c>
      <c r="H13" s="1484"/>
      <c r="I13" s="1484">
        <v>146357.78847425</v>
      </c>
      <c r="J13" s="1484"/>
      <c r="K13" s="1484">
        <v>96088.176132629917</v>
      </c>
      <c r="L13" s="1484"/>
      <c r="M13" s="1484">
        <v>1532969.0318797815</v>
      </c>
      <c r="N13" s="1483"/>
    </row>
    <row r="14" spans="1:14" hidden="1">
      <c r="A14" s="1486" t="s">
        <v>67</v>
      </c>
      <c r="B14" s="1485" t="s">
        <v>348</v>
      </c>
      <c r="C14" s="1484">
        <v>928209.6686021022</v>
      </c>
      <c r="D14" s="1484"/>
      <c r="E14" s="1484">
        <v>1193220.7192725362</v>
      </c>
      <c r="F14" s="1484"/>
      <c r="G14" s="1484">
        <v>1616792.2144954938</v>
      </c>
      <c r="H14" s="1484"/>
      <c r="I14" s="1484">
        <v>168085.68847425</v>
      </c>
      <c r="J14" s="1484"/>
      <c r="K14" s="1484">
        <v>150768.7830912401</v>
      </c>
      <c r="L14" s="1484"/>
      <c r="M14" s="1484">
        <v>1570964.480300507</v>
      </c>
      <c r="N14" s="1483"/>
    </row>
    <row r="15" spans="1:14" hidden="1">
      <c r="A15" s="1486" t="s">
        <v>67</v>
      </c>
      <c r="B15" s="1485" t="s">
        <v>347</v>
      </c>
      <c r="C15" s="1484">
        <v>931995.50796766439</v>
      </c>
      <c r="D15" s="1484"/>
      <c r="E15" s="1484">
        <v>1177092.8995907865</v>
      </c>
      <c r="F15" s="1484"/>
      <c r="G15" s="1484">
        <v>1624779.3707057792</v>
      </c>
      <c r="H15" s="1484"/>
      <c r="I15" s="1484">
        <v>205021.92687424997</v>
      </c>
      <c r="J15" s="1484"/>
      <c r="K15" s="1484">
        <v>210216.03372714997</v>
      </c>
      <c r="L15" s="1484"/>
      <c r="M15" s="1484">
        <v>1601023.5634234138</v>
      </c>
      <c r="N15" s="1483"/>
    </row>
    <row r="16" spans="1:14" hidden="1">
      <c r="A16" s="1486" t="s">
        <v>67</v>
      </c>
      <c r="B16" s="1485" t="s">
        <v>346</v>
      </c>
      <c r="C16" s="1484">
        <v>939742.43607074092</v>
      </c>
      <c r="D16" s="1484"/>
      <c r="E16" s="1484">
        <v>1203937.4408533098</v>
      </c>
      <c r="F16" s="1484"/>
      <c r="G16" s="1484">
        <v>1662751.9908886857</v>
      </c>
      <c r="H16" s="1484"/>
      <c r="I16" s="1484">
        <v>211433.42687424997</v>
      </c>
      <c r="J16" s="1484"/>
      <c r="K16" s="1484">
        <v>217465.69470120998</v>
      </c>
      <c r="L16" s="1484"/>
      <c r="M16" s="1484">
        <v>1640613.1749226695</v>
      </c>
      <c r="N16" s="1483"/>
    </row>
    <row r="17" spans="1:16" s="1493" customFormat="1" hidden="1">
      <c r="A17" s="1482" t="s">
        <v>67</v>
      </c>
      <c r="B17" s="1481" t="s">
        <v>345</v>
      </c>
      <c r="C17" s="1479">
        <v>955980.88294919219</v>
      </c>
      <c r="D17" s="1479"/>
      <c r="E17" s="1479">
        <v>1288597.6894285779</v>
      </c>
      <c r="F17" s="1479"/>
      <c r="G17" s="1479">
        <v>1805735.9748320361</v>
      </c>
      <c r="H17" s="1479"/>
      <c r="I17" s="1479">
        <v>202777.81187425001</v>
      </c>
      <c r="J17" s="1479"/>
      <c r="K17" s="1479">
        <v>115018.4562489799</v>
      </c>
      <c r="L17" s="1479"/>
      <c r="M17" s="1479">
        <v>1692306.0682793078</v>
      </c>
      <c r="N17" s="1478"/>
    </row>
    <row r="18" spans="1:16">
      <c r="A18" s="3678" t="s">
        <v>68</v>
      </c>
      <c r="B18" s="247" t="s">
        <v>356</v>
      </c>
      <c r="C18" s="221">
        <v>954172.62292690307</v>
      </c>
      <c r="D18" s="221">
        <f t="shared" ref="D18:D49" si="0">(C18-C6)/C6*100</f>
        <v>25.320452003229445</v>
      </c>
      <c r="E18" s="221">
        <v>1294250.6297201414</v>
      </c>
      <c r="F18" s="221">
        <f t="shared" ref="F18:F49" si="1">(E18-E6)/E6*100</f>
        <v>17.129506070558861</v>
      </c>
      <c r="G18" s="221">
        <v>1767404.0268099653</v>
      </c>
      <c r="H18" s="221">
        <f t="shared" ref="H18:H49" si="2">(G18-G6)/G6*100</f>
        <v>18.943400773427239</v>
      </c>
      <c r="I18" s="221">
        <v>202797.89347425001</v>
      </c>
      <c r="J18" s="221">
        <f t="shared" ref="J18:J49" si="3">(I18-I6)/I6*100</f>
        <v>25.963427826245404</v>
      </c>
      <c r="K18" s="221">
        <v>172611.48391627008</v>
      </c>
      <c r="L18" s="221">
        <f t="shared" ref="L18:L46" si="4">(K18-K6)/K6*100</f>
        <v>133.79278670892177</v>
      </c>
      <c r="M18" s="221">
        <v>1710544.7616483746</v>
      </c>
      <c r="N18" s="222">
        <f t="shared" ref="N18:N49" si="5">(M18-M6)/M6*100</f>
        <v>24.474957747239763</v>
      </c>
    </row>
    <row r="19" spans="1:16">
      <c r="A19" s="3679"/>
      <c r="B19" s="204" t="s">
        <v>355</v>
      </c>
      <c r="C19" s="207">
        <v>952629.95083158556</v>
      </c>
      <c r="D19" s="207">
        <f t="shared" si="0"/>
        <v>19.40451694532906</v>
      </c>
      <c r="E19" s="207">
        <v>1325577.1861440751</v>
      </c>
      <c r="F19" s="207">
        <f t="shared" si="1"/>
        <v>20.728916969047827</v>
      </c>
      <c r="G19" s="207">
        <v>1807355.305064003</v>
      </c>
      <c r="H19" s="207">
        <f t="shared" si="2"/>
        <v>21.272020839172857</v>
      </c>
      <c r="I19" s="207">
        <v>203626.69347425</v>
      </c>
      <c r="J19" s="207">
        <f t="shared" si="3"/>
        <v>31.478840231682497</v>
      </c>
      <c r="K19" s="207">
        <v>188537.29436024994</v>
      </c>
      <c r="L19" s="207">
        <f t="shared" si="4"/>
        <v>119.83710240653404</v>
      </c>
      <c r="M19" s="207">
        <v>1764512.5026789661</v>
      </c>
      <c r="N19" s="203">
        <f t="shared" si="5"/>
        <v>26.325226459902566</v>
      </c>
    </row>
    <row r="20" spans="1:16">
      <c r="A20" s="3679"/>
      <c r="B20" s="204" t="s">
        <v>354</v>
      </c>
      <c r="C20" s="207">
        <v>971723.29379718937</v>
      </c>
      <c r="D20" s="207">
        <f t="shared" si="0"/>
        <v>18.606656445879295</v>
      </c>
      <c r="E20" s="207">
        <v>1393245.6230021643</v>
      </c>
      <c r="F20" s="207">
        <f t="shared" si="1"/>
        <v>21.903129912770275</v>
      </c>
      <c r="G20" s="207">
        <v>1812563.1866172729</v>
      </c>
      <c r="H20" s="207">
        <f t="shared" si="2"/>
        <v>20.443049650649421</v>
      </c>
      <c r="I20" s="207">
        <v>203626.65767424999</v>
      </c>
      <c r="J20" s="207">
        <f t="shared" si="3"/>
        <v>34.37188124457105</v>
      </c>
      <c r="K20" s="207">
        <v>184262.64910605011</v>
      </c>
      <c r="L20" s="207">
        <f t="shared" si="4"/>
        <v>117.7591930352464</v>
      </c>
      <c r="M20" s="207">
        <v>1765046.8897170981</v>
      </c>
      <c r="N20" s="203">
        <f t="shared" si="5"/>
        <v>24.801745743720414</v>
      </c>
    </row>
    <row r="21" spans="1:16">
      <c r="A21" s="3679"/>
      <c r="B21" s="204" t="s">
        <v>353</v>
      </c>
      <c r="C21" s="207">
        <v>976875.03875332512</v>
      </c>
      <c r="D21" s="207">
        <f t="shared" si="0"/>
        <v>15.369950693677106</v>
      </c>
      <c r="E21" s="207">
        <v>1394196.8995329801</v>
      </c>
      <c r="F21" s="207">
        <f t="shared" si="1"/>
        <v>20.987254084756408</v>
      </c>
      <c r="G21" s="207">
        <v>1873119.9117085577</v>
      </c>
      <c r="H21" s="207">
        <f t="shared" si="2"/>
        <v>23.525336316523408</v>
      </c>
      <c r="I21" s="207">
        <v>203627.46957425002</v>
      </c>
      <c r="J21" s="207">
        <f t="shared" si="3"/>
        <v>34.372417011997712</v>
      </c>
      <c r="K21" s="207">
        <v>183603.48755300004</v>
      </c>
      <c r="L21" s="207">
        <f t="shared" si="4"/>
        <v>127.18853384833089</v>
      </c>
      <c r="M21" s="207">
        <v>1824286.1686535927</v>
      </c>
      <c r="N21" s="203">
        <f t="shared" si="5"/>
        <v>28.546529738031744</v>
      </c>
    </row>
    <row r="22" spans="1:16">
      <c r="A22" s="3679"/>
      <c r="B22" s="204" t="s">
        <v>352</v>
      </c>
      <c r="C22" s="207">
        <v>985397.79289073485</v>
      </c>
      <c r="D22" s="207">
        <f t="shared" si="0"/>
        <v>9.5721941584072248</v>
      </c>
      <c r="E22" s="207">
        <v>1404099.6987408667</v>
      </c>
      <c r="F22" s="207">
        <f t="shared" si="1"/>
        <v>24.008877294819161</v>
      </c>
      <c r="G22" s="207">
        <v>1905700.1076798423</v>
      </c>
      <c r="H22" s="207">
        <f t="shared" si="2"/>
        <v>25.179672621704093</v>
      </c>
      <c r="I22" s="207">
        <v>196927.46957425002</v>
      </c>
      <c r="J22" s="207">
        <f t="shared" si="3"/>
        <v>34.817112130110026</v>
      </c>
      <c r="K22" s="207">
        <v>186775.7484373301</v>
      </c>
      <c r="L22" s="207">
        <f t="shared" si="4"/>
        <v>127.56192354836129</v>
      </c>
      <c r="M22" s="207">
        <v>1866117.4459997485</v>
      </c>
      <c r="N22" s="203">
        <f t="shared" si="5"/>
        <v>30.372615327266477</v>
      </c>
    </row>
    <row r="23" spans="1:16">
      <c r="A23" s="3679"/>
      <c r="B23" s="204" t="s">
        <v>351</v>
      </c>
      <c r="C23" s="207">
        <v>1006437.9793432481</v>
      </c>
      <c r="D23" s="207">
        <f t="shared" si="0"/>
        <v>11.485689983179817</v>
      </c>
      <c r="E23" s="207">
        <v>1419163.3462111321</v>
      </c>
      <c r="F23" s="207">
        <f t="shared" si="1"/>
        <v>23.963883260034695</v>
      </c>
      <c r="G23" s="207">
        <v>1914800.5099128229</v>
      </c>
      <c r="H23" s="207">
        <f t="shared" si="2"/>
        <v>24.006716897278327</v>
      </c>
      <c r="I23" s="207">
        <v>196932.20537424998</v>
      </c>
      <c r="J23" s="207">
        <f t="shared" si="3"/>
        <v>38.43013570682232</v>
      </c>
      <c r="K23" s="207">
        <v>217594.30937773001</v>
      </c>
      <c r="L23" s="207">
        <f t="shared" si="4"/>
        <v>165.69989203998333</v>
      </c>
      <c r="M23" s="207">
        <v>1904771.6748261056</v>
      </c>
      <c r="N23" s="203">
        <f t="shared" si="5"/>
        <v>30.879924211104452</v>
      </c>
    </row>
    <row r="24" spans="1:16">
      <c r="A24" s="3679"/>
      <c r="B24" s="204" t="s">
        <v>350</v>
      </c>
      <c r="C24" s="207">
        <v>996551.39839059534</v>
      </c>
      <c r="D24" s="207">
        <f t="shared" si="0"/>
        <v>6.9603313358264165</v>
      </c>
      <c r="E24" s="207">
        <v>1462299.8884003458</v>
      </c>
      <c r="F24" s="207">
        <f t="shared" si="1"/>
        <v>30.44361129499384</v>
      </c>
      <c r="G24" s="207">
        <v>1973489.1114274317</v>
      </c>
      <c r="H24" s="207">
        <f t="shared" si="2"/>
        <v>25.709877310498484</v>
      </c>
      <c r="I24" s="207">
        <v>191964.20014425</v>
      </c>
      <c r="J24" s="207">
        <f t="shared" si="3"/>
        <v>35.860465422659566</v>
      </c>
      <c r="K24" s="207">
        <v>201611.38262585981</v>
      </c>
      <c r="L24" s="207">
        <f t="shared" si="4"/>
        <v>164.59083333531845</v>
      </c>
      <c r="M24" s="207">
        <v>1952610.079988376</v>
      </c>
      <c r="N24" s="203">
        <f t="shared" si="5"/>
        <v>32.070846167809854</v>
      </c>
    </row>
    <row r="25" spans="1:16">
      <c r="A25" s="3679"/>
      <c r="B25" s="204" t="s">
        <v>349</v>
      </c>
      <c r="C25" s="207">
        <v>997476.25393599598</v>
      </c>
      <c r="D25" s="207">
        <f t="shared" si="0"/>
        <v>7.1639985505710992</v>
      </c>
      <c r="E25" s="207">
        <v>1477705.5117984372</v>
      </c>
      <c r="F25" s="207">
        <f t="shared" si="1"/>
        <v>27.126207389089537</v>
      </c>
      <c r="G25" s="207">
        <v>1999671.1868674534</v>
      </c>
      <c r="H25" s="207">
        <f t="shared" si="2"/>
        <v>24.044291479348473</v>
      </c>
      <c r="I25" s="207">
        <v>199176.27293025001</v>
      </c>
      <c r="J25" s="207">
        <f t="shared" si="3"/>
        <v>36.088605195952944</v>
      </c>
      <c r="K25" s="207">
        <v>195712.04799220996</v>
      </c>
      <c r="L25" s="207">
        <f t="shared" si="4"/>
        <v>103.67963663091058</v>
      </c>
      <c r="M25" s="207">
        <v>1966192.4415676568</v>
      </c>
      <c r="N25" s="203">
        <f t="shared" si="5"/>
        <v>28.260414964589419</v>
      </c>
    </row>
    <row r="26" spans="1:16">
      <c r="A26" s="3679"/>
      <c r="B26" s="204" t="s">
        <v>348</v>
      </c>
      <c r="C26" s="207">
        <v>980711.7960873358</v>
      </c>
      <c r="D26" s="207">
        <f t="shared" si="0"/>
        <v>5.6562788840911971</v>
      </c>
      <c r="E26" s="207">
        <v>1483754.4829773009</v>
      </c>
      <c r="F26" s="207">
        <f t="shared" si="1"/>
        <v>24.348702550345642</v>
      </c>
      <c r="G26" s="207">
        <v>1968430.5723282853</v>
      </c>
      <c r="H26" s="207">
        <f t="shared" si="2"/>
        <v>21.749137253392657</v>
      </c>
      <c r="I26" s="207">
        <v>217614.81201525001</v>
      </c>
      <c r="J26" s="207">
        <f t="shared" si="3"/>
        <v>29.46659170723369</v>
      </c>
      <c r="K26" s="207">
        <v>234661.13859361975</v>
      </c>
      <c r="L26" s="207">
        <f t="shared" si="4"/>
        <v>55.643054074138718</v>
      </c>
      <c r="M26" s="207">
        <v>1954922.0490185816</v>
      </c>
      <c r="N26" s="203">
        <f t="shared" si="5"/>
        <v>24.440881606987578</v>
      </c>
    </row>
    <row r="27" spans="1:16">
      <c r="A27" s="3679"/>
      <c r="B27" s="204" t="s">
        <v>347</v>
      </c>
      <c r="C27" s="207">
        <v>981153.09150331188</v>
      </c>
      <c r="D27" s="207">
        <f t="shared" si="0"/>
        <v>5.274444255943024</v>
      </c>
      <c r="E27" s="207">
        <v>1496146.0701579733</v>
      </c>
      <c r="F27" s="207">
        <f t="shared" si="1"/>
        <v>27.105181815140067</v>
      </c>
      <c r="G27" s="207">
        <v>1995072.4358219197</v>
      </c>
      <c r="H27" s="207">
        <f t="shared" si="2"/>
        <v>22.790359835458208</v>
      </c>
      <c r="I27" s="207">
        <v>245828.71201525</v>
      </c>
      <c r="J27" s="207">
        <f t="shared" si="3"/>
        <v>19.90361995086937</v>
      </c>
      <c r="K27" s="207">
        <v>262349.51710455999</v>
      </c>
      <c r="L27" s="207">
        <f t="shared" si="4"/>
        <v>24.799955766017685</v>
      </c>
      <c r="M27" s="207">
        <v>1980856.8750880051</v>
      </c>
      <c r="N27" s="203">
        <f t="shared" si="5"/>
        <v>23.724404833393383</v>
      </c>
      <c r="O27" s="1492"/>
      <c r="P27" s="1492"/>
    </row>
    <row r="28" spans="1:16">
      <c r="A28" s="3679"/>
      <c r="B28" s="431" t="s">
        <v>346</v>
      </c>
      <c r="C28" s="432">
        <v>1004652.0514026189</v>
      </c>
      <c r="D28" s="432">
        <f t="shared" si="0"/>
        <v>6.9071708204727456</v>
      </c>
      <c r="E28" s="432">
        <v>1500052.6893163305</v>
      </c>
      <c r="F28" s="432">
        <f t="shared" si="1"/>
        <v>24.595567710988725</v>
      </c>
      <c r="G28" s="432">
        <v>2009790.8638556148</v>
      </c>
      <c r="H28" s="432">
        <f t="shared" si="2"/>
        <v>20.871355131046833</v>
      </c>
      <c r="I28" s="432">
        <v>249952.45475525002</v>
      </c>
      <c r="J28" s="432">
        <f t="shared" si="3"/>
        <v>18.218040756587293</v>
      </c>
      <c r="K28" s="432">
        <v>269072.99572035001</v>
      </c>
      <c r="L28" s="432">
        <f t="shared" si="4"/>
        <v>23.73123774305947</v>
      </c>
      <c r="M28" s="432">
        <v>1998058.3564058489</v>
      </c>
      <c r="N28" s="434">
        <f t="shared" si="5"/>
        <v>21.787291906882775</v>
      </c>
      <c r="O28" s="1492"/>
      <c r="P28" s="1492"/>
    </row>
    <row r="29" spans="1:16" s="1493" customFormat="1">
      <c r="A29" s="3680"/>
      <c r="B29" s="1491" t="s">
        <v>345</v>
      </c>
      <c r="C29" s="1464">
        <v>1014634.8957572373</v>
      </c>
      <c r="D29" s="1464">
        <f t="shared" si="0"/>
        <v>6.1354796789553001</v>
      </c>
      <c r="E29" s="1464">
        <v>1577067.098812168</v>
      </c>
      <c r="F29" s="1464">
        <f t="shared" si="1"/>
        <v>22.386305031441616</v>
      </c>
      <c r="G29" s="1464">
        <v>2177792.0340676117</v>
      </c>
      <c r="H29" s="1464">
        <f t="shared" si="2"/>
        <v>20.604122885140121</v>
      </c>
      <c r="I29" s="1464">
        <v>255761.09999525</v>
      </c>
      <c r="J29" s="1464">
        <f t="shared" si="3"/>
        <v>26.128740433325554</v>
      </c>
      <c r="K29" s="1464">
        <v>106272.09723108003</v>
      </c>
      <c r="L29" s="1464">
        <f t="shared" si="4"/>
        <v>-7.6043091718833971</v>
      </c>
      <c r="M29" s="1464">
        <v>1997159.9994325647</v>
      </c>
      <c r="N29" s="1463">
        <f t="shared" si="5"/>
        <v>18.014113219083612</v>
      </c>
      <c r="O29" s="1492"/>
      <c r="P29" s="1492"/>
    </row>
    <row r="30" spans="1:16">
      <c r="A30" s="3678" t="s">
        <v>69</v>
      </c>
      <c r="B30" s="247" t="s">
        <v>356</v>
      </c>
      <c r="C30" s="221">
        <v>1009512.7854103781</v>
      </c>
      <c r="D30" s="221">
        <f t="shared" si="0"/>
        <v>5.7998061518177231</v>
      </c>
      <c r="E30" s="221">
        <v>1606077.0651628929</v>
      </c>
      <c r="F30" s="221">
        <f t="shared" si="1"/>
        <v>24.093203300984943</v>
      </c>
      <c r="G30" s="221">
        <v>2100097.6323734559</v>
      </c>
      <c r="H30" s="221">
        <f t="shared" si="2"/>
        <v>18.823856940281971</v>
      </c>
      <c r="I30" s="221">
        <v>280761.69999524998</v>
      </c>
      <c r="J30" s="221">
        <f t="shared" si="3"/>
        <v>38.444090905164806</v>
      </c>
      <c r="K30" s="221">
        <v>228942.2035587696</v>
      </c>
      <c r="L30" s="221">
        <f t="shared" si="4"/>
        <v>32.634398572127608</v>
      </c>
      <c r="M30" s="221">
        <v>2016811.5132564057</v>
      </c>
      <c r="N30" s="222">
        <f t="shared" si="5"/>
        <v>17.904632399849955</v>
      </c>
      <c r="O30" s="1492"/>
      <c r="P30" s="1492"/>
    </row>
    <row r="31" spans="1:16">
      <c r="A31" s="3679"/>
      <c r="B31" s="204" t="s">
        <v>355</v>
      </c>
      <c r="C31" s="207">
        <v>1010636.4901320457</v>
      </c>
      <c r="D31" s="207">
        <f t="shared" si="0"/>
        <v>6.0890946426599442</v>
      </c>
      <c r="E31" s="207">
        <v>1628800.8715691706</v>
      </c>
      <c r="F31" s="207">
        <f t="shared" si="1"/>
        <v>22.87484188733907</v>
      </c>
      <c r="G31" s="207">
        <v>2141527.0795266856</v>
      </c>
      <c r="H31" s="207">
        <f t="shared" si="2"/>
        <v>18.489545111930759</v>
      </c>
      <c r="I31" s="207">
        <v>304418.79809524998</v>
      </c>
      <c r="J31" s="207">
        <f t="shared" si="3"/>
        <v>49.498473358919334</v>
      </c>
      <c r="K31" s="207">
        <v>258381.09799923995</v>
      </c>
      <c r="L31" s="207">
        <f t="shared" si="4"/>
        <v>37.045086424935697</v>
      </c>
      <c r="M31" s="207">
        <v>2061569.2312064581</v>
      </c>
      <c r="N31" s="203">
        <f t="shared" si="5"/>
        <v>16.835059432930418</v>
      </c>
      <c r="O31" s="1492"/>
      <c r="P31" s="1492"/>
    </row>
    <row r="32" spans="1:16">
      <c r="A32" s="3679"/>
      <c r="B32" s="204" t="s">
        <v>354</v>
      </c>
      <c r="C32" s="207">
        <v>1025424.8580087306</v>
      </c>
      <c r="D32" s="207">
        <f t="shared" si="0"/>
        <v>5.5264255322821745</v>
      </c>
      <c r="E32" s="207">
        <v>1674249.8227850418</v>
      </c>
      <c r="F32" s="207">
        <f t="shared" si="1"/>
        <v>20.16903517538924</v>
      </c>
      <c r="G32" s="207">
        <v>2192034.3167827185</v>
      </c>
      <c r="H32" s="207">
        <f t="shared" si="2"/>
        <v>20.93560836759794</v>
      </c>
      <c r="I32" s="207">
        <v>313305.39959525003</v>
      </c>
      <c r="J32" s="207">
        <f t="shared" si="3"/>
        <v>53.862663746343898</v>
      </c>
      <c r="K32" s="207">
        <v>246040.80308249054</v>
      </c>
      <c r="L32" s="207">
        <f t="shared" si="4"/>
        <v>33.527225553391872</v>
      </c>
      <c r="M32" s="207">
        <v>2092192.0544757424</v>
      </c>
      <c r="N32" s="203">
        <f t="shared" si="5"/>
        <v>18.534644414521996</v>
      </c>
      <c r="O32" s="1492"/>
      <c r="P32" s="1492"/>
    </row>
    <row r="33" spans="1:16">
      <c r="A33" s="3679"/>
      <c r="B33" s="204" t="s">
        <v>353</v>
      </c>
      <c r="C33" s="207">
        <v>1025842.112370234</v>
      </c>
      <c r="D33" s="207">
        <f t="shared" si="0"/>
        <v>5.0126240997415579</v>
      </c>
      <c r="E33" s="207">
        <v>1674620.9969703543</v>
      </c>
      <c r="F33" s="207">
        <f t="shared" si="1"/>
        <v>20.113665260000875</v>
      </c>
      <c r="G33" s="207">
        <v>2222117.3233385733</v>
      </c>
      <c r="H33" s="207">
        <f t="shared" si="2"/>
        <v>18.631877727020647</v>
      </c>
      <c r="I33" s="207">
        <v>352879.69359525002</v>
      </c>
      <c r="J33" s="207">
        <f t="shared" si="3"/>
        <v>73.296704188811418</v>
      </c>
      <c r="K33" s="207">
        <v>308740.20358884038</v>
      </c>
      <c r="L33" s="207">
        <f t="shared" si="4"/>
        <v>68.155958094051812</v>
      </c>
      <c r="M33" s="207">
        <v>2144328.6953300023</v>
      </c>
      <c r="N33" s="203">
        <f t="shared" si="5"/>
        <v>17.543438752957041</v>
      </c>
      <c r="O33" s="1492"/>
      <c r="P33" s="1492"/>
    </row>
    <row r="34" spans="1:16">
      <c r="A34" s="3679"/>
      <c r="B34" s="204" t="s">
        <v>352</v>
      </c>
      <c r="C34" s="207">
        <v>1010490.8521258051</v>
      </c>
      <c r="D34" s="207">
        <f t="shared" si="0"/>
        <v>2.5464903023029883</v>
      </c>
      <c r="E34" s="207">
        <v>1713544.4954326886</v>
      </c>
      <c r="F34" s="207">
        <f t="shared" si="1"/>
        <v>22.038662708162249</v>
      </c>
      <c r="G34" s="207">
        <v>2240258.686180504</v>
      </c>
      <c r="H34" s="207">
        <f t="shared" si="2"/>
        <v>17.555678207311495</v>
      </c>
      <c r="I34" s="207">
        <v>359833.99315325002</v>
      </c>
      <c r="J34" s="207">
        <f t="shared" si="3"/>
        <v>82.724123724941947</v>
      </c>
      <c r="K34" s="207">
        <v>348993.79929880059</v>
      </c>
      <c r="L34" s="207">
        <f t="shared" si="4"/>
        <v>86.851773968878206</v>
      </c>
      <c r="M34" s="207">
        <v>2195748.1605404131</v>
      </c>
      <c r="N34" s="203">
        <f t="shared" si="5"/>
        <v>17.663985471400441</v>
      </c>
      <c r="O34" s="1492"/>
      <c r="P34" s="1492"/>
    </row>
    <row r="35" spans="1:16">
      <c r="A35" s="3679"/>
      <c r="B35" s="204" t="s">
        <v>351</v>
      </c>
      <c r="C35" s="207">
        <v>1005319.3142656083</v>
      </c>
      <c r="D35" s="207">
        <f t="shared" si="0"/>
        <v>-0.11115092043423576</v>
      </c>
      <c r="E35" s="207">
        <v>1759486.7827004667</v>
      </c>
      <c r="F35" s="207">
        <f t="shared" si="1"/>
        <v>23.980568367829299</v>
      </c>
      <c r="G35" s="207">
        <v>2331180.9963526726</v>
      </c>
      <c r="H35" s="207">
        <f t="shared" si="2"/>
        <v>21.745371608387902</v>
      </c>
      <c r="I35" s="207">
        <v>365534.90352149005</v>
      </c>
      <c r="J35" s="207">
        <f t="shared" si="3"/>
        <v>85.614588952999071</v>
      </c>
      <c r="K35" s="207">
        <v>303173.90185436967</v>
      </c>
      <c r="L35" s="207">
        <f t="shared" si="4"/>
        <v>39.329885382286761</v>
      </c>
      <c r="M35" s="207">
        <v>2234183.3633572566</v>
      </c>
      <c r="N35" s="203">
        <f t="shared" si="5"/>
        <v>17.294024941925095</v>
      </c>
      <c r="O35" s="1492"/>
      <c r="P35" s="1492"/>
    </row>
    <row r="36" spans="1:16">
      <c r="A36" s="3679"/>
      <c r="B36" s="204" t="s">
        <v>350</v>
      </c>
      <c r="C36" s="207">
        <v>1004769.2513237557</v>
      </c>
      <c r="D36" s="207">
        <f t="shared" si="0"/>
        <v>0.82462911059399424</v>
      </c>
      <c r="E36" s="207">
        <v>1785774.6679117749</v>
      </c>
      <c r="F36" s="207">
        <f t="shared" si="1"/>
        <v>22.120960418405559</v>
      </c>
      <c r="G36" s="207">
        <v>2378528.8949547014</v>
      </c>
      <c r="H36" s="207">
        <f t="shared" si="2"/>
        <v>20.524044504826431</v>
      </c>
      <c r="I36" s="207">
        <v>365576.69735607994</v>
      </c>
      <c r="J36" s="207">
        <f t="shared" si="3"/>
        <v>90.440038862126471</v>
      </c>
      <c r="K36" s="207">
        <v>301639.59747978993</v>
      </c>
      <c r="L36" s="207">
        <f t="shared" si="4"/>
        <v>49.614368767837583</v>
      </c>
      <c r="M36" s="207">
        <v>2278189.9051264036</v>
      </c>
      <c r="N36" s="203">
        <f t="shared" si="5"/>
        <v>16.674082986397661</v>
      </c>
      <c r="O36" s="1492"/>
      <c r="P36" s="1492"/>
    </row>
    <row r="37" spans="1:16">
      <c r="A37" s="3679"/>
      <c r="B37" s="204" t="s">
        <v>349</v>
      </c>
      <c r="C37" s="207">
        <v>1003101.3548839149</v>
      </c>
      <c r="D37" s="207">
        <f t="shared" si="0"/>
        <v>0.56393331928680612</v>
      </c>
      <c r="E37" s="207">
        <v>1823977.8892058409</v>
      </c>
      <c r="F37" s="207">
        <f t="shared" si="1"/>
        <v>23.433111309571679</v>
      </c>
      <c r="G37" s="207">
        <v>2431564.0644178838</v>
      </c>
      <c r="H37" s="207">
        <f t="shared" si="2"/>
        <v>21.598194762560134</v>
      </c>
      <c r="I37" s="207">
        <v>359499.09692729003</v>
      </c>
      <c r="J37" s="207">
        <f t="shared" si="3"/>
        <v>80.492933037854272</v>
      </c>
      <c r="K37" s="207">
        <v>274025.29593716009</v>
      </c>
      <c r="L37" s="207">
        <f t="shared" si="4"/>
        <v>40.014525803780501</v>
      </c>
      <c r="M37" s="207">
        <v>2308223.7733100606</v>
      </c>
      <c r="N37" s="203">
        <f t="shared" si="5"/>
        <v>17.39561827781721</v>
      </c>
      <c r="O37" s="1492"/>
      <c r="P37" s="1492"/>
    </row>
    <row r="38" spans="1:16">
      <c r="A38" s="3679"/>
      <c r="B38" s="204" t="s">
        <v>348</v>
      </c>
      <c r="C38" s="207">
        <v>1017958.6172089119</v>
      </c>
      <c r="D38" s="207">
        <f t="shared" si="0"/>
        <v>3.797937505205573</v>
      </c>
      <c r="E38" s="207">
        <v>1855844.5217932058</v>
      </c>
      <c r="F38" s="207">
        <f t="shared" si="1"/>
        <v>25.077601657470261</v>
      </c>
      <c r="G38" s="207">
        <v>2452564.5565113211</v>
      </c>
      <c r="H38" s="207">
        <f t="shared" si="2"/>
        <v>24.594923031011241</v>
      </c>
      <c r="I38" s="207">
        <v>370320.43228229007</v>
      </c>
      <c r="J38" s="207">
        <f t="shared" si="3"/>
        <v>70.172438563758604</v>
      </c>
      <c r="K38" s="207">
        <v>288638.1979828896</v>
      </c>
      <c r="L38" s="207">
        <f t="shared" si="4"/>
        <v>23.002129672074066</v>
      </c>
      <c r="M38" s="207">
        <v>2332845.1384076765</v>
      </c>
      <c r="N38" s="203">
        <f t="shared" si="5"/>
        <v>19.331875129180798</v>
      </c>
      <c r="O38" s="1492"/>
      <c r="P38" s="1492"/>
    </row>
    <row r="39" spans="1:16">
      <c r="A39" s="3679"/>
      <c r="B39" s="204" t="s">
        <v>347</v>
      </c>
      <c r="C39" s="207">
        <v>1030213.1777250756</v>
      </c>
      <c r="D39" s="207">
        <f t="shared" si="0"/>
        <v>5.000247835594589</v>
      </c>
      <c r="E39" s="207">
        <v>1870093.2982693822</v>
      </c>
      <c r="F39" s="207">
        <f t="shared" si="1"/>
        <v>24.99403203805662</v>
      </c>
      <c r="G39" s="207">
        <v>2508999.0118683758</v>
      </c>
      <c r="H39" s="207">
        <f t="shared" si="2"/>
        <v>25.759795324661045</v>
      </c>
      <c r="I39" s="207">
        <v>371081.50061729003</v>
      </c>
      <c r="J39" s="207">
        <f t="shared" si="3"/>
        <v>50.951244700118657</v>
      </c>
      <c r="K39" s="207">
        <v>269507.60209390003</v>
      </c>
      <c r="L39" s="207">
        <f t="shared" si="4"/>
        <v>2.7284536553910157</v>
      </c>
      <c r="M39" s="207">
        <v>2369378.7450861768</v>
      </c>
      <c r="N39" s="203">
        <f t="shared" si="5"/>
        <v>19.613828484246774</v>
      </c>
      <c r="O39" s="1492"/>
      <c r="P39" s="1492"/>
    </row>
    <row r="40" spans="1:16">
      <c r="A40" s="3679"/>
      <c r="B40" s="431" t="s">
        <v>346</v>
      </c>
      <c r="C40" s="432">
        <v>1046424.4457863326</v>
      </c>
      <c r="D40" s="432">
        <f t="shared" si="0"/>
        <v>4.1578966892462192</v>
      </c>
      <c r="E40" s="432">
        <v>1900793.9058237332</v>
      </c>
      <c r="F40" s="432">
        <f t="shared" si="1"/>
        <v>26.715142698757198</v>
      </c>
      <c r="G40" s="432">
        <v>2578215.3923033234</v>
      </c>
      <c r="H40" s="432">
        <f t="shared" si="2"/>
        <v>28.282770046891041</v>
      </c>
      <c r="I40" s="432">
        <v>371070.99971229001</v>
      </c>
      <c r="J40" s="432">
        <f t="shared" si="3"/>
        <v>48.456633512816502</v>
      </c>
      <c r="K40" s="432">
        <v>248484.60310085019</v>
      </c>
      <c r="L40" s="432">
        <f t="shared" si="4"/>
        <v>-7.6516012186141191</v>
      </c>
      <c r="M40" s="432">
        <v>2417231.6860998981</v>
      </c>
      <c r="N40" s="434">
        <f t="shared" si="5"/>
        <v>20.979033387596715</v>
      </c>
      <c r="O40" s="1492"/>
      <c r="P40" s="1492"/>
    </row>
    <row r="41" spans="1:16" s="1493" customFormat="1">
      <c r="A41" s="3680"/>
      <c r="B41" s="1491" t="s">
        <v>345</v>
      </c>
      <c r="C41" s="1464">
        <v>1054291.6968571884</v>
      </c>
      <c r="D41" s="1464">
        <f t="shared" si="0"/>
        <v>3.9084799138861239</v>
      </c>
      <c r="E41" s="1464">
        <v>2040174.942896483</v>
      </c>
      <c r="F41" s="1464">
        <f t="shared" si="1"/>
        <v>29.36513255733529</v>
      </c>
      <c r="G41" s="1464">
        <v>2755893.0441511483</v>
      </c>
      <c r="H41" s="1464">
        <f t="shared" si="2"/>
        <v>26.545280772460984</v>
      </c>
      <c r="I41" s="1464">
        <v>362128.10588888003</v>
      </c>
      <c r="J41" s="1464">
        <f t="shared" si="3"/>
        <v>41.588422123460319</v>
      </c>
      <c r="K41" s="1464">
        <v>89497.802038999842</v>
      </c>
      <c r="L41" s="1464">
        <f t="shared" si="4"/>
        <v>-15.784289224673758</v>
      </c>
      <c r="M41" s="1464">
        <v>2442783.9931672919</v>
      </c>
      <c r="N41" s="1463">
        <f t="shared" si="5"/>
        <v>22.312883988330345</v>
      </c>
      <c r="O41" s="1492"/>
      <c r="P41" s="1492"/>
    </row>
    <row r="42" spans="1:16">
      <c r="A42" s="3678" t="s">
        <v>70</v>
      </c>
      <c r="B42" s="247" t="s">
        <v>356</v>
      </c>
      <c r="C42" s="221">
        <v>1037899.4571764965</v>
      </c>
      <c r="D42" s="221">
        <f t="shared" si="0"/>
        <v>2.8119180040477527</v>
      </c>
      <c r="E42" s="221">
        <v>2031647.2169060786</v>
      </c>
      <c r="F42" s="221">
        <f t="shared" si="1"/>
        <v>26.497492615649993</v>
      </c>
      <c r="G42" s="221">
        <v>2734940.363603299</v>
      </c>
      <c r="H42" s="221">
        <f t="shared" si="2"/>
        <v>30.229200844932453</v>
      </c>
      <c r="I42" s="221">
        <v>362156.50669888</v>
      </c>
      <c r="J42" s="221">
        <f t="shared" si="3"/>
        <v>28.990708741615073</v>
      </c>
      <c r="K42" s="221">
        <v>141467.00368526916</v>
      </c>
      <c r="L42" s="221">
        <f t="shared" si="4"/>
        <v>-38.208420515637044</v>
      </c>
      <c r="M42" s="221">
        <v>2473553.5002126526</v>
      </c>
      <c r="N42" s="222">
        <f t="shared" si="5"/>
        <v>22.646736393267474</v>
      </c>
      <c r="O42" s="1492"/>
      <c r="P42" s="1492"/>
    </row>
    <row r="43" spans="1:16">
      <c r="A43" s="3679"/>
      <c r="B43" s="204" t="s">
        <v>355</v>
      </c>
      <c r="C43" s="207">
        <v>1057217.3397140403</v>
      </c>
      <c r="D43" s="207">
        <f t="shared" si="0"/>
        <v>4.609060729234951</v>
      </c>
      <c r="E43" s="207">
        <v>2041467.6311931766</v>
      </c>
      <c r="F43" s="207">
        <f t="shared" si="1"/>
        <v>25.335617559342715</v>
      </c>
      <c r="G43" s="207">
        <v>2785578.9441015068</v>
      </c>
      <c r="H43" s="207">
        <f t="shared" si="2"/>
        <v>30.074420759468879</v>
      </c>
      <c r="I43" s="207">
        <v>362168.50082888</v>
      </c>
      <c r="J43" s="207">
        <f t="shared" si="3"/>
        <v>18.970478529897044</v>
      </c>
      <c r="K43" s="207">
        <v>164799.00024111979</v>
      </c>
      <c r="L43" s="207">
        <f t="shared" si="4"/>
        <v>-36.21863150314325</v>
      </c>
      <c r="M43" s="207">
        <v>2520752.0312292022</v>
      </c>
      <c r="N43" s="203">
        <f t="shared" si="5"/>
        <v>22.273460093989865</v>
      </c>
      <c r="O43" s="1492"/>
      <c r="P43" s="1492"/>
    </row>
    <row r="44" spans="1:16">
      <c r="A44" s="3679"/>
      <c r="B44" s="204" t="s">
        <v>354</v>
      </c>
      <c r="C44" s="207">
        <v>1073704.025527</v>
      </c>
      <c r="D44" s="207">
        <f t="shared" si="0"/>
        <v>4.7082111518168723</v>
      </c>
      <c r="E44" s="207">
        <v>2128937.2642907873</v>
      </c>
      <c r="F44" s="207">
        <f t="shared" si="1"/>
        <v>27.157681925233401</v>
      </c>
      <c r="G44" s="207">
        <v>2876905.4014130658</v>
      </c>
      <c r="H44" s="207">
        <f t="shared" si="2"/>
        <v>31.243629690777052</v>
      </c>
      <c r="I44" s="207">
        <v>362168.50714887999</v>
      </c>
      <c r="J44" s="207">
        <f t="shared" si="3"/>
        <v>15.595999180593365</v>
      </c>
      <c r="K44" s="207">
        <v>145228.59943412992</v>
      </c>
      <c r="L44" s="207">
        <f t="shared" si="4"/>
        <v>-40.973774424952239</v>
      </c>
      <c r="M44" s="207">
        <v>2620345.5460789455</v>
      </c>
      <c r="N44" s="203">
        <f t="shared" si="5"/>
        <v>25.244025302234828</v>
      </c>
      <c r="O44" s="1492"/>
      <c r="P44" s="1492"/>
    </row>
    <row r="45" spans="1:16">
      <c r="A45" s="3679"/>
      <c r="B45" s="204" t="s">
        <v>353</v>
      </c>
      <c r="C45" s="207">
        <v>1028488.3199681719</v>
      </c>
      <c r="D45" s="207">
        <f t="shared" si="0"/>
        <v>0.25795466632031427</v>
      </c>
      <c r="E45" s="207">
        <v>2173046.4565050621</v>
      </c>
      <c r="F45" s="207">
        <f t="shared" si="1"/>
        <v>29.763478448940724</v>
      </c>
      <c r="G45" s="207">
        <v>2897586.0996095887</v>
      </c>
      <c r="H45" s="207">
        <f t="shared" si="2"/>
        <v>30.397529832320984</v>
      </c>
      <c r="I45" s="207">
        <v>362168.50665887998</v>
      </c>
      <c r="J45" s="207">
        <f t="shared" si="3"/>
        <v>2.6322889166538865</v>
      </c>
      <c r="K45" s="207">
        <v>169600.49798243993</v>
      </c>
      <c r="L45" s="207">
        <f t="shared" si="4"/>
        <v>-45.066921634766246</v>
      </c>
      <c r="M45" s="207">
        <v>2666141.771623563</v>
      </c>
      <c r="N45" s="203">
        <f t="shared" si="5"/>
        <v>24.334565751509288</v>
      </c>
    </row>
    <row r="46" spans="1:16">
      <c r="A46" s="3679"/>
      <c r="B46" s="204" t="s">
        <v>352</v>
      </c>
      <c r="C46" s="207">
        <v>1010819.030963213</v>
      </c>
      <c r="D46" s="207">
        <f t="shared" si="0"/>
        <v>3.2477170547110315E-2</v>
      </c>
      <c r="E46" s="207">
        <v>2241961.9094870198</v>
      </c>
      <c r="F46" s="207">
        <f t="shared" si="1"/>
        <v>30.837682678377139</v>
      </c>
      <c r="G46" s="207">
        <v>3014278.8134505991</v>
      </c>
      <c r="H46" s="207">
        <f t="shared" si="2"/>
        <v>34.550479908628283</v>
      </c>
      <c r="I46" s="207">
        <v>371419.59883588</v>
      </c>
      <c r="J46" s="207">
        <f t="shared" si="3"/>
        <v>3.2197085053317274</v>
      </c>
      <c r="K46" s="207">
        <v>119380.29907893972</v>
      </c>
      <c r="L46" s="207">
        <f t="shared" si="4"/>
        <v>-65.793002821597696</v>
      </c>
      <c r="M46" s="207">
        <v>2721507.1851408896</v>
      </c>
      <c r="N46" s="203">
        <f t="shared" si="5"/>
        <v>23.944413756041939</v>
      </c>
    </row>
    <row r="47" spans="1:16">
      <c r="A47" s="3679"/>
      <c r="B47" s="204" t="s">
        <v>351</v>
      </c>
      <c r="C47" s="207">
        <v>1012200.6977463202</v>
      </c>
      <c r="D47" s="207">
        <f t="shared" si="0"/>
        <v>0.6844972918618133</v>
      </c>
      <c r="E47" s="207">
        <v>2281805.5512644602</v>
      </c>
      <c r="F47" s="207">
        <f t="shared" si="1"/>
        <v>29.685859177773231</v>
      </c>
      <c r="G47" s="207">
        <v>2995078.9073007479</v>
      </c>
      <c r="H47" s="207">
        <f t="shared" si="2"/>
        <v>28.479037534485702</v>
      </c>
      <c r="I47" s="207">
        <v>371876.40831587999</v>
      </c>
      <c r="J47" s="207">
        <f t="shared" si="3"/>
        <v>1.7348561610114803</v>
      </c>
      <c r="K47" s="207">
        <v>178750.00005694019</v>
      </c>
      <c r="L47" s="207"/>
      <c r="M47" s="207">
        <v>2752212.3603497478</v>
      </c>
      <c r="N47" s="203">
        <f t="shared" si="5"/>
        <v>23.186503197931827</v>
      </c>
    </row>
    <row r="48" spans="1:16" s="1492" customFormat="1">
      <c r="A48" s="3679"/>
      <c r="B48" s="211" t="s">
        <v>350</v>
      </c>
      <c r="C48" s="1474">
        <v>1031472.867693829</v>
      </c>
      <c r="D48" s="1474">
        <f t="shared" si="0"/>
        <v>2.6576864623287397</v>
      </c>
      <c r="E48" s="1474">
        <v>2294441.9648771179</v>
      </c>
      <c r="F48" s="1474">
        <f t="shared" si="1"/>
        <v>28.484405457501616</v>
      </c>
      <c r="G48" s="1474">
        <v>3039234.8852378377</v>
      </c>
      <c r="H48" s="207">
        <f t="shared" si="2"/>
        <v>27.777925745809334</v>
      </c>
      <c r="I48" s="1474">
        <v>372219.10731588001</v>
      </c>
      <c r="J48" s="207">
        <f t="shared" si="3"/>
        <v>1.8169675495837798</v>
      </c>
      <c r="K48" s="1474">
        <v>179747.10039717003</v>
      </c>
      <c r="L48" s="1474">
        <f t="shared" ref="L48:L79" si="6">(K48-K36)/K36*100</f>
        <v>-40.409978696774644</v>
      </c>
      <c r="M48" s="1474">
        <v>2797554.4045978151</v>
      </c>
      <c r="N48" s="1473">
        <f t="shared" si="5"/>
        <v>22.797243473984892</v>
      </c>
    </row>
    <row r="49" spans="1:16">
      <c r="A49" s="3679"/>
      <c r="B49" s="204" t="s">
        <v>349</v>
      </c>
      <c r="C49" s="207">
        <v>1005578.125671429</v>
      </c>
      <c r="D49" s="207">
        <f t="shared" si="0"/>
        <v>0.24691131912593967</v>
      </c>
      <c r="E49" s="207">
        <v>2348980.7790523907</v>
      </c>
      <c r="F49" s="207">
        <f t="shared" si="1"/>
        <v>28.783402088011922</v>
      </c>
      <c r="G49" s="207">
        <v>3114627.3728445875</v>
      </c>
      <c r="H49" s="207">
        <f t="shared" si="2"/>
        <v>28.091520121647672</v>
      </c>
      <c r="I49" s="207">
        <v>372096.90731587994</v>
      </c>
      <c r="J49" s="207">
        <f t="shared" si="3"/>
        <v>3.5042676035255438</v>
      </c>
      <c r="K49" s="207">
        <v>131944.40473655998</v>
      </c>
      <c r="L49" s="207">
        <f t="shared" si="6"/>
        <v>-51.84955305483269</v>
      </c>
      <c r="M49" s="207">
        <v>2825323.0387634817</v>
      </c>
      <c r="N49" s="203">
        <f t="shared" si="5"/>
        <v>22.402475506605043</v>
      </c>
    </row>
    <row r="50" spans="1:16">
      <c r="A50" s="3679"/>
      <c r="B50" s="204" t="s">
        <v>348</v>
      </c>
      <c r="C50" s="207">
        <v>994479.82637478202</v>
      </c>
      <c r="D50" s="207">
        <f t="shared" ref="D50:D81" si="7">(C50-C38)/C38*100</f>
        <v>-2.3064582820179065</v>
      </c>
      <c r="E50" s="207">
        <v>2388505.7510702517</v>
      </c>
      <c r="F50" s="207">
        <f t="shared" ref="F50:F81" si="8">(E50-E38)/E38*100</f>
        <v>28.701824049482504</v>
      </c>
      <c r="G50" s="207">
        <v>3119138.8402484576</v>
      </c>
      <c r="H50" s="207">
        <f t="shared" ref="H50:H81" si="9">(G50-G38)/G38*100</f>
        <v>27.178664144331961</v>
      </c>
      <c r="I50" s="207">
        <v>372102.60214588</v>
      </c>
      <c r="J50" s="207">
        <f t="shared" ref="J50:J81" si="10">(I50-I38)/I38*100</f>
        <v>0.48125075157381531</v>
      </c>
      <c r="K50" s="207">
        <v>144921.60423761987</v>
      </c>
      <c r="L50" s="207">
        <f t="shared" si="6"/>
        <v>-49.791259351539189</v>
      </c>
      <c r="M50" s="207">
        <v>2842997.3065938028</v>
      </c>
      <c r="N50" s="203">
        <f t="shared" ref="N50:N81" si="11">(M50-M38)/M38*100</f>
        <v>21.868239763842166</v>
      </c>
      <c r="O50" s="1492"/>
      <c r="P50" s="1492"/>
    </row>
    <row r="51" spans="1:16">
      <c r="A51" s="3679"/>
      <c r="B51" s="204" t="s">
        <v>347</v>
      </c>
      <c r="C51" s="207">
        <v>1001774.4521331531</v>
      </c>
      <c r="D51" s="207">
        <f t="shared" si="7"/>
        <v>-2.7604699888154345</v>
      </c>
      <c r="E51" s="207">
        <v>2406734.8797515593</v>
      </c>
      <c r="F51" s="207">
        <f t="shared" si="8"/>
        <v>28.695979071140187</v>
      </c>
      <c r="G51" s="207">
        <v>3162151.7780568283</v>
      </c>
      <c r="H51" s="207">
        <f t="shared" si="9"/>
        <v>26.032404281501464</v>
      </c>
      <c r="I51" s="207">
        <v>374376.90518587996</v>
      </c>
      <c r="J51" s="207">
        <f t="shared" si="10"/>
        <v>0.88805412371893055</v>
      </c>
      <c r="K51" s="207">
        <v>137107.00472289955</v>
      </c>
      <c r="L51" s="207">
        <f t="shared" si="6"/>
        <v>-49.126850724184898</v>
      </c>
      <c r="M51" s="207">
        <v>2873425.8362927265</v>
      </c>
      <c r="N51" s="203">
        <f t="shared" si="11"/>
        <v>21.273386209439341</v>
      </c>
      <c r="O51" s="1492"/>
      <c r="P51" s="1492"/>
    </row>
    <row r="52" spans="1:16">
      <c r="A52" s="3679"/>
      <c r="B52" s="431" t="s">
        <v>346</v>
      </c>
      <c r="C52" s="432">
        <v>968852.08321545459</v>
      </c>
      <c r="D52" s="432">
        <f t="shared" si="7"/>
        <v>-7.4130877659864369</v>
      </c>
      <c r="E52" s="432">
        <v>2471641.8259354369</v>
      </c>
      <c r="F52" s="432">
        <f t="shared" si="8"/>
        <v>30.032078615294143</v>
      </c>
      <c r="G52" s="432">
        <v>3224406.9170643571</v>
      </c>
      <c r="H52" s="207">
        <f t="shared" si="9"/>
        <v>25.063519777676131</v>
      </c>
      <c r="I52" s="432">
        <v>424594.90466387995</v>
      </c>
      <c r="J52" s="207">
        <f t="shared" si="10"/>
        <v>14.424168149246293</v>
      </c>
      <c r="K52" s="432">
        <v>164543.59836656955</v>
      </c>
      <c r="L52" s="432">
        <f t="shared" si="6"/>
        <v>-33.781169411213888</v>
      </c>
      <c r="M52" s="432">
        <v>2915038.2898802687</v>
      </c>
      <c r="N52" s="434">
        <f t="shared" si="11"/>
        <v>20.594079030279499</v>
      </c>
      <c r="O52" s="1492"/>
      <c r="P52" s="1492"/>
    </row>
    <row r="53" spans="1:16" s="1493" customFormat="1">
      <c r="A53" s="3680"/>
      <c r="B53" s="1491" t="s">
        <v>345</v>
      </c>
      <c r="C53" s="1464">
        <v>984783.10750740638</v>
      </c>
      <c r="D53" s="1464">
        <f t="shared" si="7"/>
        <v>-6.592918217698668</v>
      </c>
      <c r="E53" s="1464">
        <v>2597354.5422567977</v>
      </c>
      <c r="F53" s="1464">
        <f t="shared" si="8"/>
        <v>27.310383420809693</v>
      </c>
      <c r="G53" s="1464">
        <v>3417982.9569227807</v>
      </c>
      <c r="H53" s="1464">
        <f t="shared" si="9"/>
        <v>24.024514092692769</v>
      </c>
      <c r="I53" s="1464">
        <v>441199.50541387993</v>
      </c>
      <c r="J53" s="1464">
        <f t="shared" si="10"/>
        <v>21.835200924521214</v>
      </c>
      <c r="K53" s="1464">
        <v>65653.699967379231</v>
      </c>
      <c r="L53" s="1464">
        <f t="shared" si="6"/>
        <v>-26.642109111495532</v>
      </c>
      <c r="M53" s="1464">
        <v>2910275.9432925903</v>
      </c>
      <c r="N53" s="1463">
        <f t="shared" si="11"/>
        <v>19.137670438029708</v>
      </c>
      <c r="O53" s="1492"/>
      <c r="P53" s="1492"/>
    </row>
    <row r="54" spans="1:16">
      <c r="A54" s="3678" t="s">
        <v>71</v>
      </c>
      <c r="B54" s="247" t="s">
        <v>356</v>
      </c>
      <c r="C54" s="221">
        <v>1010953.041463849</v>
      </c>
      <c r="D54" s="221">
        <f t="shared" si="7"/>
        <v>-2.5962452842930053</v>
      </c>
      <c r="E54" s="221">
        <v>2558133.3801243342</v>
      </c>
      <c r="F54" s="221">
        <f t="shared" si="8"/>
        <v>25.914251196623699</v>
      </c>
      <c r="G54" s="221">
        <v>3376722.466460404</v>
      </c>
      <c r="H54" s="207">
        <f t="shared" si="9"/>
        <v>23.466036459074871</v>
      </c>
      <c r="I54" s="221">
        <v>441082.60541387997</v>
      </c>
      <c r="J54" s="207">
        <f t="shared" si="10"/>
        <v>21.79336757868171</v>
      </c>
      <c r="K54" s="221">
        <v>137536.10097457003</v>
      </c>
      <c r="L54" s="221">
        <f t="shared" si="6"/>
        <v>-2.7786710740297167</v>
      </c>
      <c r="M54" s="221">
        <v>2942605.3743234952</v>
      </c>
      <c r="N54" s="222">
        <f t="shared" si="11"/>
        <v>18.96267350071539</v>
      </c>
      <c r="O54" s="1492"/>
      <c r="P54" s="1492"/>
    </row>
    <row r="55" spans="1:16">
      <c r="A55" s="3679"/>
      <c r="B55" s="204" t="s">
        <v>355</v>
      </c>
      <c r="C55" s="207">
        <v>1017359.5226966743</v>
      </c>
      <c r="D55" s="207">
        <f t="shared" si="7"/>
        <v>-3.7700684164097069</v>
      </c>
      <c r="E55" s="207">
        <v>2558736.0418464076</v>
      </c>
      <c r="F55" s="207">
        <f t="shared" si="8"/>
        <v>25.338065749830335</v>
      </c>
      <c r="G55" s="207">
        <v>3414069.7170967446</v>
      </c>
      <c r="H55" s="207">
        <f t="shared" si="9"/>
        <v>22.562303406481217</v>
      </c>
      <c r="I55" s="207">
        <v>441055.39953587996</v>
      </c>
      <c r="J55" s="207">
        <f t="shared" si="10"/>
        <v>21.781822142581365</v>
      </c>
      <c r="K55" s="207">
        <v>175870.29927345007</v>
      </c>
      <c r="L55" s="207">
        <f t="shared" si="6"/>
        <v>6.7180620125921298</v>
      </c>
      <c r="M55" s="207">
        <v>3016243.6188059105</v>
      </c>
      <c r="N55" s="203">
        <f t="shared" si="11"/>
        <v>19.656498593996577</v>
      </c>
      <c r="O55" s="1492"/>
      <c r="P55" s="1492"/>
    </row>
    <row r="56" spans="1:16">
      <c r="A56" s="3679"/>
      <c r="B56" s="204" t="s">
        <v>354</v>
      </c>
      <c r="C56" s="207">
        <v>1020773.6677751009</v>
      </c>
      <c r="D56" s="207">
        <f t="shared" si="7"/>
        <v>-4.9296972436998683</v>
      </c>
      <c r="E56" s="207">
        <v>2675917.5058963359</v>
      </c>
      <c r="F56" s="207">
        <f t="shared" si="8"/>
        <v>25.692642558340683</v>
      </c>
      <c r="G56" s="207">
        <v>3495846.8370932215</v>
      </c>
      <c r="H56" s="207">
        <f t="shared" si="9"/>
        <v>21.514139303160494</v>
      </c>
      <c r="I56" s="207">
        <v>441060.29953587992</v>
      </c>
      <c r="J56" s="207">
        <f t="shared" si="10"/>
        <v>21.783172978806007</v>
      </c>
      <c r="K56" s="207">
        <v>121273.60036778977</v>
      </c>
      <c r="L56" s="207">
        <f t="shared" si="6"/>
        <v>-16.494684352585264</v>
      </c>
      <c r="M56" s="207">
        <v>3038149.0197461816</v>
      </c>
      <c r="N56" s="1490">
        <f t="shared" si="11"/>
        <v>15.944594570453974</v>
      </c>
    </row>
    <row r="57" spans="1:16">
      <c r="A57" s="3679"/>
      <c r="B57" s="204" t="s">
        <v>353</v>
      </c>
      <c r="C57" s="207">
        <v>1040272.2221347867</v>
      </c>
      <c r="D57" s="207">
        <f t="shared" si="7"/>
        <v>1.145749731701323</v>
      </c>
      <c r="E57" s="207">
        <v>2654007.6831736788</v>
      </c>
      <c r="F57" s="207">
        <f t="shared" si="8"/>
        <v>22.133039320390452</v>
      </c>
      <c r="G57" s="207">
        <v>3499089.5032042055</v>
      </c>
      <c r="H57" s="207">
        <f t="shared" si="9"/>
        <v>20.758775854000039</v>
      </c>
      <c r="I57" s="207">
        <v>440210.29949588003</v>
      </c>
      <c r="J57" s="207">
        <f t="shared" si="10"/>
        <v>21.548475751511496</v>
      </c>
      <c r="K57" s="207">
        <v>150299.40217035994</v>
      </c>
      <c r="L57" s="207">
        <f t="shared" si="6"/>
        <v>-11.380329681625337</v>
      </c>
      <c r="M57" s="207">
        <v>3074722.5113475164</v>
      </c>
      <c r="N57" s="1490">
        <f t="shared" si="11"/>
        <v>15.324794205341366</v>
      </c>
      <c r="P57" s="210"/>
    </row>
    <row r="58" spans="1:16">
      <c r="A58" s="3679"/>
      <c r="B58" s="204" t="s">
        <v>352</v>
      </c>
      <c r="C58" s="207">
        <v>1026258.0599349339</v>
      </c>
      <c r="D58" s="207">
        <f t="shared" si="7"/>
        <v>1.5273781457210049</v>
      </c>
      <c r="E58" s="207">
        <v>2685146.1561062448</v>
      </c>
      <c r="F58" s="207">
        <f t="shared" si="8"/>
        <v>19.767697423576184</v>
      </c>
      <c r="G58" s="207">
        <v>3536544.4989248058</v>
      </c>
      <c r="H58" s="207">
        <f t="shared" si="9"/>
        <v>17.3263894216986</v>
      </c>
      <c r="I58" s="207">
        <v>440290.69949587999</v>
      </c>
      <c r="J58" s="207">
        <f t="shared" si="10"/>
        <v>18.542667343311685</v>
      </c>
      <c r="K58" s="207">
        <v>163337.1048375401</v>
      </c>
      <c r="L58" s="207">
        <f t="shared" si="6"/>
        <v>36.820820602513429</v>
      </c>
      <c r="M58" s="207">
        <v>3124115.7350093699</v>
      </c>
      <c r="N58" s="1490">
        <f t="shared" si="11"/>
        <v>14.793587614490816</v>
      </c>
      <c r="O58" s="210"/>
      <c r="P58" s="210"/>
    </row>
    <row r="59" spans="1:16">
      <c r="A59" s="3679"/>
      <c r="B59" s="204" t="s">
        <v>351</v>
      </c>
      <c r="C59" s="207">
        <v>1031945.2794796961</v>
      </c>
      <c r="D59" s="207">
        <f t="shared" si="7"/>
        <v>1.9506587752149851</v>
      </c>
      <c r="E59" s="207">
        <v>2738614.9418089408</v>
      </c>
      <c r="F59" s="207">
        <f t="shared" si="8"/>
        <v>20.019645858576347</v>
      </c>
      <c r="G59" s="207">
        <v>3509019.7708766824</v>
      </c>
      <c r="H59" s="207">
        <f t="shared" si="9"/>
        <v>17.159509965602638</v>
      </c>
      <c r="I59" s="207">
        <v>439642.53079588001</v>
      </c>
      <c r="J59" s="207">
        <f t="shared" si="10"/>
        <v>18.222753840958362</v>
      </c>
      <c r="K59" s="207">
        <v>241779.89976621981</v>
      </c>
      <c r="L59" s="207">
        <f t="shared" si="6"/>
        <v>35.261482343609323</v>
      </c>
      <c r="M59" s="207">
        <v>3162766.8087829994</v>
      </c>
      <c r="N59" s="1490">
        <f t="shared" si="11"/>
        <v>14.917251820679958</v>
      </c>
      <c r="O59" s="210"/>
      <c r="P59" s="210"/>
    </row>
    <row r="60" spans="1:16">
      <c r="A60" s="3679"/>
      <c r="B60" s="204" t="s">
        <v>350</v>
      </c>
      <c r="C60" s="207">
        <v>1028386.098918079</v>
      </c>
      <c r="D60" s="207">
        <f t="shared" si="7"/>
        <v>-0.29925835884092244</v>
      </c>
      <c r="E60" s="207">
        <v>2755027.4366571694</v>
      </c>
      <c r="F60" s="207">
        <f t="shared" si="8"/>
        <v>20.07396477359665</v>
      </c>
      <c r="G60" s="207">
        <v>3547336.7201147671</v>
      </c>
      <c r="H60" s="207">
        <f t="shared" si="9"/>
        <v>16.718083796184366</v>
      </c>
      <c r="I60" s="207">
        <v>439643.50000588002</v>
      </c>
      <c r="J60" s="207">
        <f t="shared" si="10"/>
        <v>18.114167533259106</v>
      </c>
      <c r="K60" s="207">
        <v>241312.20312511019</v>
      </c>
      <c r="L60" s="207">
        <f t="shared" si="6"/>
        <v>34.250957368383482</v>
      </c>
      <c r="M60" s="207">
        <v>3186715.6706810039</v>
      </c>
      <c r="N60" s="1490">
        <f t="shared" si="11"/>
        <v>13.910766684057958</v>
      </c>
      <c r="O60" s="210"/>
      <c r="P60" s="210"/>
    </row>
    <row r="61" spans="1:16">
      <c r="A61" s="3679"/>
      <c r="B61" s="204" t="s">
        <v>349</v>
      </c>
      <c r="C61" s="207">
        <v>1068228.4094179187</v>
      </c>
      <c r="D61" s="207">
        <f t="shared" si="7"/>
        <v>6.2302751170783273</v>
      </c>
      <c r="E61" s="207">
        <v>2775061.8225125829</v>
      </c>
      <c r="F61" s="207">
        <f t="shared" si="8"/>
        <v>18.138975306221056</v>
      </c>
      <c r="G61" s="207">
        <v>3609826.2516547618</v>
      </c>
      <c r="H61" s="207">
        <f t="shared" si="9"/>
        <v>15.899137185001667</v>
      </c>
      <c r="I61" s="207">
        <v>426479.20000588003</v>
      </c>
      <c r="J61" s="207">
        <f t="shared" si="10"/>
        <v>14.615088602129648</v>
      </c>
      <c r="K61" s="207">
        <v>213945.80010196034</v>
      </c>
      <c r="L61" s="207">
        <f t="shared" si="6"/>
        <v>62.148444664344979</v>
      </c>
      <c r="M61" s="207">
        <v>3238366.883464281</v>
      </c>
      <c r="N61" s="1490">
        <f t="shared" si="11"/>
        <v>14.619349328690227</v>
      </c>
      <c r="O61" s="210"/>
      <c r="P61" s="210"/>
    </row>
    <row r="62" spans="1:16">
      <c r="A62" s="3679"/>
      <c r="B62" s="204" t="s">
        <v>348</v>
      </c>
      <c r="C62" s="207">
        <v>1084639.6014168221</v>
      </c>
      <c r="D62" s="207">
        <f t="shared" si="7"/>
        <v>9.0660235281698132</v>
      </c>
      <c r="E62" s="207">
        <v>2816379.1465640529</v>
      </c>
      <c r="F62" s="207">
        <f t="shared" si="8"/>
        <v>17.913852428535201</v>
      </c>
      <c r="G62" s="207">
        <v>3753168.0133877699</v>
      </c>
      <c r="H62" s="207">
        <f t="shared" si="9"/>
        <v>20.327058384127849</v>
      </c>
      <c r="I62" s="207">
        <v>470131.90000588004</v>
      </c>
      <c r="J62" s="207">
        <f t="shared" si="10"/>
        <v>26.344695601340735</v>
      </c>
      <c r="K62" s="207">
        <v>162307.30218291996</v>
      </c>
      <c r="L62" s="207">
        <f t="shared" si="6"/>
        <v>11.996622613143119</v>
      </c>
      <c r="M62" s="207">
        <v>3280363.1273459354</v>
      </c>
      <c r="N62" s="1490">
        <f t="shared" si="11"/>
        <v>15.383968874600907</v>
      </c>
      <c r="O62" s="210"/>
      <c r="P62" s="210"/>
    </row>
    <row r="63" spans="1:16">
      <c r="A63" s="3679"/>
      <c r="B63" s="204" t="s">
        <v>347</v>
      </c>
      <c r="C63" s="207">
        <v>1161903.9867559471</v>
      </c>
      <c r="D63" s="207">
        <f t="shared" si="7"/>
        <v>15.984589573213636</v>
      </c>
      <c r="E63" s="207">
        <v>2796282.1108076992</v>
      </c>
      <c r="F63" s="207">
        <f t="shared" si="8"/>
        <v>16.185714277608827</v>
      </c>
      <c r="G63" s="207">
        <v>3791257.4911217154</v>
      </c>
      <c r="H63" s="207">
        <f t="shared" si="9"/>
        <v>19.89486138617541</v>
      </c>
      <c r="I63" s="207">
        <v>550081.90000588004</v>
      </c>
      <c r="J63" s="207">
        <f t="shared" si="10"/>
        <v>46.93264792409181</v>
      </c>
      <c r="K63" s="207">
        <v>204332.9997030097</v>
      </c>
      <c r="L63" s="207">
        <f t="shared" si="6"/>
        <v>49.031772750033745</v>
      </c>
      <c r="M63" s="207">
        <v>3292425.344886634</v>
      </c>
      <c r="N63" s="1490">
        <f t="shared" si="11"/>
        <v>14.581880043735451</v>
      </c>
      <c r="O63" s="210"/>
      <c r="P63" s="210"/>
    </row>
    <row r="64" spans="1:16">
      <c r="A64" s="3679"/>
      <c r="B64" s="204" t="s">
        <v>346</v>
      </c>
      <c r="C64" s="207">
        <v>1227505.0588745445</v>
      </c>
      <c r="D64" s="207">
        <f t="shared" si="7"/>
        <v>26.696848790443305</v>
      </c>
      <c r="E64" s="207">
        <v>2816578.6317370385</v>
      </c>
      <c r="F64" s="207">
        <f t="shared" si="8"/>
        <v>13.955776366223862</v>
      </c>
      <c r="G64" s="207">
        <v>3866983.0503828656</v>
      </c>
      <c r="H64" s="207">
        <f t="shared" si="9"/>
        <v>19.928506229094008</v>
      </c>
      <c r="I64" s="207">
        <v>585202.20000588009</v>
      </c>
      <c r="J64" s="207">
        <f t="shared" si="10"/>
        <v>37.826006289251382</v>
      </c>
      <c r="K64" s="207">
        <v>164504.80004827</v>
      </c>
      <c r="L64" s="207">
        <f t="shared" si="6"/>
        <v>-2.3579354459671811E-2</v>
      </c>
      <c r="M64" s="207">
        <v>3294761.3561151479</v>
      </c>
      <c r="N64" s="1490">
        <f t="shared" si="11"/>
        <v>13.026349175347395</v>
      </c>
      <c r="O64" s="210"/>
      <c r="P64" s="210"/>
    </row>
    <row r="65" spans="1:16">
      <c r="A65" s="3680"/>
      <c r="B65" s="1491" t="s">
        <v>345</v>
      </c>
      <c r="C65" s="1464">
        <v>1328349.04034554</v>
      </c>
      <c r="D65" s="1464">
        <f t="shared" si="7"/>
        <v>34.887472197582326</v>
      </c>
      <c r="E65" s="1464">
        <v>2902620.7440691497</v>
      </c>
      <c r="F65" s="1464">
        <f t="shared" si="8"/>
        <v>11.752966214119978</v>
      </c>
      <c r="G65" s="1464">
        <v>3897627.8711150149</v>
      </c>
      <c r="H65" s="1464">
        <f t="shared" si="9"/>
        <v>14.03298144657982</v>
      </c>
      <c r="I65" s="1464">
        <v>602216.10000588011</v>
      </c>
      <c r="J65" s="1464">
        <f t="shared" si="10"/>
        <v>36.495189277457122</v>
      </c>
      <c r="K65" s="1464">
        <v>140812.00136667996</v>
      </c>
      <c r="L65" s="1464">
        <f t="shared" si="6"/>
        <v>114.4768709709338</v>
      </c>
      <c r="M65" s="1464">
        <v>3276891.9931538226</v>
      </c>
      <c r="N65" s="1463">
        <f t="shared" si="11"/>
        <v>12.597295136434896</v>
      </c>
      <c r="O65" s="210"/>
      <c r="P65" s="210"/>
    </row>
    <row r="66" spans="1:16">
      <c r="A66" s="3678" t="s">
        <v>72</v>
      </c>
      <c r="B66" s="204" t="s">
        <v>356</v>
      </c>
      <c r="C66" s="207">
        <v>1373768.0057925372</v>
      </c>
      <c r="D66" s="207">
        <f t="shared" si="7"/>
        <v>35.888409198842318</v>
      </c>
      <c r="E66" s="207">
        <v>2870768.6607987303</v>
      </c>
      <c r="F66" s="207">
        <f t="shared" si="8"/>
        <v>12.221226739131206</v>
      </c>
      <c r="G66" s="207">
        <v>3838855.9587409166</v>
      </c>
      <c r="H66" s="207">
        <f t="shared" si="9"/>
        <v>13.685859494545216</v>
      </c>
      <c r="I66" s="207">
        <v>602281.70000587997</v>
      </c>
      <c r="J66" s="207">
        <f t="shared" si="10"/>
        <v>36.546237057057027</v>
      </c>
      <c r="K66" s="207">
        <v>196556.6002976</v>
      </c>
      <c r="L66" s="207">
        <f t="shared" si="6"/>
        <v>42.9127326605999</v>
      </c>
      <c r="M66" s="207">
        <v>3276076.4645082462</v>
      </c>
      <c r="N66" s="1490">
        <f t="shared" si="11"/>
        <v>11.33251142319469</v>
      </c>
      <c r="O66" s="210"/>
      <c r="P66" s="210"/>
    </row>
    <row r="67" spans="1:16">
      <c r="A67" s="3679"/>
      <c r="B67" s="204" t="s">
        <v>355</v>
      </c>
      <c r="C67" s="207">
        <v>1380184.8964660531</v>
      </c>
      <c r="D67" s="207">
        <f t="shared" si="7"/>
        <v>35.663437130627337</v>
      </c>
      <c r="E67" s="207">
        <v>2890321.1743878531</v>
      </c>
      <c r="F67" s="207">
        <f t="shared" si="8"/>
        <v>12.95894250593237</v>
      </c>
      <c r="G67" s="207">
        <v>3878489.8398389127</v>
      </c>
      <c r="H67" s="207">
        <f t="shared" si="9"/>
        <v>13.603123580531376</v>
      </c>
      <c r="I67" s="207">
        <v>602131.80000587995</v>
      </c>
      <c r="J67" s="207">
        <f t="shared" si="10"/>
        <v>36.520673058191726</v>
      </c>
      <c r="K67" s="207">
        <v>207989.00001348008</v>
      </c>
      <c r="L67" s="207">
        <f t="shared" si="6"/>
        <v>18.262720239129511</v>
      </c>
      <c r="M67" s="207">
        <v>3327990.8346443996</v>
      </c>
      <c r="N67" s="1490">
        <f t="shared" si="11"/>
        <v>10.335611284671547</v>
      </c>
      <c r="O67" s="210"/>
      <c r="P67" s="210"/>
    </row>
    <row r="68" spans="1:16">
      <c r="A68" s="3679"/>
      <c r="B68" s="204" t="s">
        <v>354</v>
      </c>
      <c r="C68" s="207">
        <v>1410665.3336564964</v>
      </c>
      <c r="D68" s="207">
        <f t="shared" si="7"/>
        <v>38.195701769150382</v>
      </c>
      <c r="E68" s="207">
        <v>3057321.3276010999</v>
      </c>
      <c r="F68" s="207">
        <f t="shared" si="8"/>
        <v>14.253198047561163</v>
      </c>
      <c r="G68" s="207">
        <v>4017268.5183259025</v>
      </c>
      <c r="H68" s="207">
        <f t="shared" si="9"/>
        <v>14.915461275364125</v>
      </c>
      <c r="I68" s="207">
        <v>634333.70000587997</v>
      </c>
      <c r="J68" s="207">
        <f t="shared" si="10"/>
        <v>43.820176214766619</v>
      </c>
      <c r="K68" s="207">
        <v>213387.39995429997</v>
      </c>
      <c r="L68" s="207">
        <f t="shared" si="6"/>
        <v>75.955359869876176</v>
      </c>
      <c r="M68" s="207">
        <v>3413866.1559826965</v>
      </c>
      <c r="N68" s="1490">
        <f t="shared" si="11"/>
        <v>12.36664606622567</v>
      </c>
      <c r="O68" s="210"/>
      <c r="P68" s="210"/>
    </row>
    <row r="69" spans="1:16">
      <c r="A69" s="3679"/>
      <c r="B69" s="204" t="s">
        <v>353</v>
      </c>
      <c r="C69" s="207">
        <v>1440625.7669668926</v>
      </c>
      <c r="D69" s="207">
        <f t="shared" si="7"/>
        <v>38.485459508908498</v>
      </c>
      <c r="E69" s="207">
        <v>3062181.9845097112</v>
      </c>
      <c r="F69" s="207">
        <f t="shared" si="8"/>
        <v>15.379544826634978</v>
      </c>
      <c r="G69" s="207">
        <v>4071310.1629398577</v>
      </c>
      <c r="H69" s="207">
        <f t="shared" si="9"/>
        <v>16.353415916102033</v>
      </c>
      <c r="I69" s="207">
        <v>658358.70041588007</v>
      </c>
      <c r="J69" s="207">
        <f t="shared" si="10"/>
        <v>49.555496809097654</v>
      </c>
      <c r="K69" s="207">
        <v>220977.00006180033</v>
      </c>
      <c r="L69" s="207">
        <f t="shared" si="6"/>
        <v>47.02453693816387</v>
      </c>
      <c r="M69" s="207">
        <v>3453053.3105158149</v>
      </c>
      <c r="N69" s="1490">
        <f t="shared" si="11"/>
        <v>12.304550988651416</v>
      </c>
      <c r="O69" s="210"/>
      <c r="P69" s="210"/>
    </row>
    <row r="70" spans="1:16">
      <c r="A70" s="3679"/>
      <c r="B70" s="204" t="s">
        <v>352</v>
      </c>
      <c r="C70" s="207">
        <v>1427032.7386469967</v>
      </c>
      <c r="D70" s="207">
        <f t="shared" si="7"/>
        <v>39.052037139418175</v>
      </c>
      <c r="E70" s="207">
        <v>3118629.9787966278</v>
      </c>
      <c r="F70" s="207">
        <f t="shared" si="8"/>
        <v>16.143770114882013</v>
      </c>
      <c r="G70" s="207">
        <v>4136213.0319809671</v>
      </c>
      <c r="H70" s="207">
        <f t="shared" si="9"/>
        <v>16.956340666389888</v>
      </c>
      <c r="I70" s="207">
        <v>658388.70041587995</v>
      </c>
      <c r="J70" s="207">
        <f t="shared" si="10"/>
        <v>49.535000664269269</v>
      </c>
      <c r="K70" s="207">
        <v>245702.89982897975</v>
      </c>
      <c r="L70" s="207">
        <f t="shared" si="6"/>
        <v>50.426873350891768</v>
      </c>
      <c r="M70" s="207">
        <v>3534924.2550380733</v>
      </c>
      <c r="N70" s="1490">
        <f t="shared" si="11"/>
        <v>13.149593512977562</v>
      </c>
      <c r="O70" s="210"/>
      <c r="P70" s="210"/>
    </row>
    <row r="71" spans="1:16">
      <c r="A71" s="3679"/>
      <c r="B71" s="204" t="s">
        <v>351</v>
      </c>
      <c r="C71" s="207">
        <v>1444621.8098065816</v>
      </c>
      <c r="D71" s="207">
        <f t="shared" si="7"/>
        <v>39.990156312838202</v>
      </c>
      <c r="E71" s="207">
        <v>3192602.0679959422</v>
      </c>
      <c r="F71" s="207">
        <f t="shared" si="8"/>
        <v>16.577252948423947</v>
      </c>
      <c r="G71" s="207">
        <v>4235634.9885318289</v>
      </c>
      <c r="H71" s="207">
        <f t="shared" si="9"/>
        <v>20.707071065422102</v>
      </c>
      <c r="I71" s="207">
        <v>652585.80000588007</v>
      </c>
      <c r="J71" s="207">
        <f t="shared" si="10"/>
        <v>48.435548040475339</v>
      </c>
      <c r="K71" s="207">
        <v>264742.7725147701</v>
      </c>
      <c r="L71" s="207">
        <f t="shared" si="6"/>
        <v>9.497428351468999</v>
      </c>
      <c r="M71" s="207">
        <v>3637843.11104505</v>
      </c>
      <c r="N71" s="1490">
        <f t="shared" si="11"/>
        <v>15.020908305435743</v>
      </c>
      <c r="O71" s="210"/>
      <c r="P71" s="210"/>
    </row>
    <row r="72" spans="1:16">
      <c r="A72" s="3679"/>
      <c r="B72" s="204" t="s">
        <v>350</v>
      </c>
      <c r="C72" s="207">
        <v>1412384.6756613147</v>
      </c>
      <c r="D72" s="207">
        <f t="shared" si="7"/>
        <v>37.339922928482224</v>
      </c>
      <c r="E72" s="207">
        <v>3254422.1220673849</v>
      </c>
      <c r="F72" s="207">
        <f t="shared" si="8"/>
        <v>18.126668314278543</v>
      </c>
      <c r="G72" s="207">
        <v>4316922.2410434447</v>
      </c>
      <c r="H72" s="207">
        <f t="shared" si="9"/>
        <v>21.694741200203268</v>
      </c>
      <c r="I72" s="207">
        <v>686089.60000588011</v>
      </c>
      <c r="J72" s="207">
        <f t="shared" si="10"/>
        <v>56.055895287136956</v>
      </c>
      <c r="K72" s="207">
        <v>307533.97285741946</v>
      </c>
      <c r="L72" s="207">
        <f t="shared" si="6"/>
        <v>27.442362580385577</v>
      </c>
      <c r="M72" s="207">
        <v>3735772.6285939305</v>
      </c>
      <c r="N72" s="1490">
        <f t="shared" si="11"/>
        <v>17.229555901847768</v>
      </c>
      <c r="O72" s="210"/>
      <c r="P72" s="210"/>
    </row>
    <row r="73" spans="1:16">
      <c r="A73" s="3679"/>
      <c r="B73" s="204" t="s">
        <v>349</v>
      </c>
      <c r="C73" s="207">
        <v>1383140.8616863994</v>
      </c>
      <c r="D73" s="207">
        <f t="shared" si="7"/>
        <v>29.47987991070914</v>
      </c>
      <c r="E73" s="207">
        <v>3329543.8245687312</v>
      </c>
      <c r="F73" s="207">
        <f t="shared" si="8"/>
        <v>19.980888265549055</v>
      </c>
      <c r="G73" s="207">
        <v>4404969.4648415688</v>
      </c>
      <c r="H73" s="207">
        <f t="shared" si="9"/>
        <v>22.027187951838663</v>
      </c>
      <c r="I73" s="207">
        <v>703691.89999726997</v>
      </c>
      <c r="J73" s="207">
        <f t="shared" si="10"/>
        <v>65.000286060273964</v>
      </c>
      <c r="K73" s="207">
        <v>354546.31524693011</v>
      </c>
      <c r="L73" s="207">
        <f t="shared" si="6"/>
        <v>65.717819689829696</v>
      </c>
      <c r="M73" s="207">
        <v>3849981.1782114855</v>
      </c>
      <c r="N73" s="1490">
        <f t="shared" si="11"/>
        <v>18.88650411632554</v>
      </c>
      <c r="O73" s="210"/>
      <c r="P73" s="210"/>
    </row>
    <row r="74" spans="1:16">
      <c r="A74" s="3679"/>
      <c r="B74" s="204" t="s">
        <v>348</v>
      </c>
      <c r="C74" s="207">
        <v>1380879.2337588191</v>
      </c>
      <c r="D74" s="207">
        <f t="shared" si="7"/>
        <v>27.312264088000365</v>
      </c>
      <c r="E74" s="207">
        <v>3452291.599814265</v>
      </c>
      <c r="F74" s="207">
        <f t="shared" si="8"/>
        <v>22.579078318557265</v>
      </c>
      <c r="G74" s="207">
        <v>4560796.1104315892</v>
      </c>
      <c r="H74" s="207">
        <f t="shared" si="9"/>
        <v>21.518570289498435</v>
      </c>
      <c r="I74" s="207">
        <v>687173.94538726984</v>
      </c>
      <c r="J74" s="207">
        <f t="shared" si="10"/>
        <v>46.166202586694325</v>
      </c>
      <c r="K74" s="207">
        <v>345145.53052237077</v>
      </c>
      <c r="L74" s="207">
        <f t="shared" si="6"/>
        <v>112.64941618793746</v>
      </c>
      <c r="M74" s="207">
        <v>3992208.379229303</v>
      </c>
      <c r="N74" s="1490">
        <f t="shared" si="11"/>
        <v>21.700196723626288</v>
      </c>
      <c r="O74" s="210"/>
      <c r="P74" s="210"/>
    </row>
    <row r="75" spans="1:16">
      <c r="A75" s="3679"/>
      <c r="B75" s="204" t="s">
        <v>347</v>
      </c>
      <c r="C75" s="207">
        <v>1330478.2815633407</v>
      </c>
      <c r="D75" s="207">
        <f t="shared" si="7"/>
        <v>14.508453084669712</v>
      </c>
      <c r="E75" s="207">
        <v>3552333.9039008981</v>
      </c>
      <c r="F75" s="207">
        <f t="shared" si="8"/>
        <v>27.037750954062901</v>
      </c>
      <c r="G75" s="207">
        <v>4653000.8540301295</v>
      </c>
      <c r="H75" s="207">
        <f t="shared" si="9"/>
        <v>22.729750351339259</v>
      </c>
      <c r="I75" s="207">
        <v>681162.70000267006</v>
      </c>
      <c r="J75" s="207">
        <f t="shared" si="10"/>
        <v>23.829324323412358</v>
      </c>
      <c r="K75" s="207">
        <v>300918.23968005</v>
      </c>
      <c r="L75" s="207">
        <f t="shared" si="6"/>
        <v>47.268546988212037</v>
      </c>
      <c r="M75" s="207">
        <v>4047916.4553666734</v>
      </c>
      <c r="N75" s="1490">
        <f t="shared" si="11"/>
        <v>22.946339896616628</v>
      </c>
      <c r="O75" s="210"/>
      <c r="P75" s="210"/>
    </row>
    <row r="76" spans="1:16">
      <c r="A76" s="3679"/>
      <c r="B76" s="204" t="s">
        <v>346</v>
      </c>
      <c r="C76" s="207">
        <v>1305165.9662314251</v>
      </c>
      <c r="D76" s="207">
        <f t="shared" si="7"/>
        <v>6.3267280892581503</v>
      </c>
      <c r="E76" s="207">
        <v>3605271.277966137</v>
      </c>
      <c r="F76" s="207">
        <f t="shared" si="8"/>
        <v>28.001797547640152</v>
      </c>
      <c r="G76" s="207">
        <v>4749996.7760471012</v>
      </c>
      <c r="H76" s="207">
        <f t="shared" si="9"/>
        <v>22.834693458943644</v>
      </c>
      <c r="I76" s="207">
        <v>714462.52738267009</v>
      </c>
      <c r="J76" s="207">
        <f t="shared" si="10"/>
        <v>22.088147887258657</v>
      </c>
      <c r="K76" s="207">
        <v>290600.16608156968</v>
      </c>
      <c r="L76" s="207">
        <f t="shared" si="6"/>
        <v>76.651481291913683</v>
      </c>
      <c r="M76" s="207">
        <v>4104076.6117427088</v>
      </c>
      <c r="N76" s="1490">
        <f t="shared" si="11"/>
        <v>24.56369879795556</v>
      </c>
      <c r="O76" s="210"/>
      <c r="P76" s="210"/>
    </row>
    <row r="77" spans="1:16">
      <c r="A77" s="3679"/>
      <c r="B77" s="1491" t="s">
        <v>345</v>
      </c>
      <c r="C77" s="1464">
        <v>1335620.0863360981</v>
      </c>
      <c r="D77" s="1464">
        <f t="shared" si="7"/>
        <v>0.54737465603669266</v>
      </c>
      <c r="E77" s="1464">
        <v>3819233.0769306002</v>
      </c>
      <c r="F77" s="1464">
        <f t="shared" si="8"/>
        <v>31.578783922575514</v>
      </c>
      <c r="G77" s="1464">
        <v>4955476.5157426633</v>
      </c>
      <c r="H77" s="1464">
        <f t="shared" si="9"/>
        <v>27.140832311552209</v>
      </c>
      <c r="I77" s="1464">
        <v>787627.51738267008</v>
      </c>
      <c r="J77" s="1464">
        <f t="shared" si="10"/>
        <v>30.788186728149508</v>
      </c>
      <c r="K77" s="1464">
        <v>198761.30255906042</v>
      </c>
      <c r="L77" s="1464">
        <f t="shared" si="6"/>
        <v>41.153666328112337</v>
      </c>
      <c r="M77" s="1464">
        <v>4139555.3970571719</v>
      </c>
      <c r="N77" s="1463">
        <f t="shared" si="11"/>
        <v>26.325658755480823</v>
      </c>
      <c r="O77" s="210"/>
      <c r="P77" s="210"/>
    </row>
    <row r="78" spans="1:16">
      <c r="A78" s="3678" t="s">
        <v>216</v>
      </c>
      <c r="B78" s="204" t="s">
        <v>356</v>
      </c>
      <c r="C78" s="207">
        <v>1293472.3014410166</v>
      </c>
      <c r="D78" s="207">
        <f t="shared" si="7"/>
        <v>-5.8449246170351321</v>
      </c>
      <c r="E78" s="207">
        <v>3780013.0767835961</v>
      </c>
      <c r="F78" s="207">
        <f t="shared" si="8"/>
        <v>31.672507381068034</v>
      </c>
      <c r="G78" s="207">
        <v>4937403.6402163748</v>
      </c>
      <c r="H78" s="207">
        <f t="shared" si="9"/>
        <v>28.616538189564277</v>
      </c>
      <c r="I78" s="207">
        <v>787717.51738267008</v>
      </c>
      <c r="J78" s="207">
        <f t="shared" si="10"/>
        <v>30.788884565972985</v>
      </c>
      <c r="K78" s="207">
        <v>282317.80021238024</v>
      </c>
      <c r="L78" s="207">
        <f t="shared" si="6"/>
        <v>43.63180874360463</v>
      </c>
      <c r="M78" s="207">
        <v>4204350.674729269</v>
      </c>
      <c r="N78" s="1490">
        <f t="shared" si="11"/>
        <v>28.334937242081772</v>
      </c>
      <c r="O78" s="210"/>
      <c r="P78" s="210"/>
    </row>
    <row r="79" spans="1:16">
      <c r="A79" s="3679"/>
      <c r="B79" s="204" t="s">
        <v>355</v>
      </c>
      <c r="C79" s="207">
        <v>1230445.1648370826</v>
      </c>
      <c r="D79" s="207">
        <f t="shared" si="7"/>
        <v>-10.84925157581258</v>
      </c>
      <c r="E79" s="207">
        <v>3933962.8940427937</v>
      </c>
      <c r="F79" s="207">
        <f t="shared" si="8"/>
        <v>36.108157422192896</v>
      </c>
      <c r="G79" s="207">
        <v>5106012.1252668658</v>
      </c>
      <c r="H79" s="207">
        <f t="shared" si="9"/>
        <v>31.649490810034877</v>
      </c>
      <c r="I79" s="207">
        <v>766480.11738267005</v>
      </c>
      <c r="J79" s="207">
        <f t="shared" si="10"/>
        <v>27.294409193333617</v>
      </c>
      <c r="K79" s="207">
        <v>297616.20004165027</v>
      </c>
      <c r="L79" s="207">
        <f t="shared" si="6"/>
        <v>43.092278929347863</v>
      </c>
      <c r="M79" s="207">
        <v>4409192.1325566517</v>
      </c>
      <c r="N79" s="1490">
        <f t="shared" si="11"/>
        <v>32.48810924167644</v>
      </c>
      <c r="O79" s="210"/>
      <c r="P79" s="210"/>
    </row>
    <row r="80" spans="1:16">
      <c r="A80" s="3679"/>
      <c r="B80" s="204" t="s">
        <v>354</v>
      </c>
      <c r="C80" s="207">
        <v>1251619.9710098084</v>
      </c>
      <c r="D80" s="207">
        <f t="shared" si="7"/>
        <v>-11.274492883045236</v>
      </c>
      <c r="E80" s="207">
        <v>4014602.3217089586</v>
      </c>
      <c r="F80" s="207">
        <f t="shared" si="8"/>
        <v>31.311101828442116</v>
      </c>
      <c r="G80" s="207">
        <v>5210095.9855317743</v>
      </c>
      <c r="H80" s="207">
        <f t="shared" si="9"/>
        <v>29.692500308716063</v>
      </c>
      <c r="I80" s="207">
        <v>758731.61726267007</v>
      </c>
      <c r="J80" s="207">
        <f t="shared" si="10"/>
        <v>19.610800633111086</v>
      </c>
      <c r="K80" s="207">
        <v>242832.10015472001</v>
      </c>
      <c r="L80" s="207">
        <f t="shared" ref="L80:L103" si="12">(K80-K68)/K68*100</f>
        <v>13.798706112322497</v>
      </c>
      <c r="M80" s="207">
        <v>4462617.1878385665</v>
      </c>
      <c r="N80" s="1490">
        <f t="shared" si="11"/>
        <v>30.720332430665621</v>
      </c>
      <c r="O80" s="210"/>
      <c r="P80" s="210"/>
    </row>
    <row r="81" spans="1:16">
      <c r="A81" s="3679"/>
      <c r="B81" s="204" t="s">
        <v>353</v>
      </c>
      <c r="C81" s="207">
        <v>1176406.6913599535</v>
      </c>
      <c r="D81" s="207">
        <f t="shared" si="7"/>
        <v>-18.340576828861568</v>
      </c>
      <c r="E81" s="207">
        <v>4052790.7383290064</v>
      </c>
      <c r="F81" s="207">
        <f t="shared" si="8"/>
        <v>32.349767545833906</v>
      </c>
      <c r="G81" s="207">
        <v>5241404.7806144059</v>
      </c>
      <c r="H81" s="207">
        <f t="shared" si="9"/>
        <v>28.740001887491495</v>
      </c>
      <c r="I81" s="207">
        <v>758793.96726267016</v>
      </c>
      <c r="J81" s="207">
        <f t="shared" si="10"/>
        <v>15.255402075395361</v>
      </c>
      <c r="K81" s="207">
        <v>279720.30100410996</v>
      </c>
      <c r="L81" s="207">
        <f t="shared" si="12"/>
        <v>26.583445754934214</v>
      </c>
      <c r="M81" s="207">
        <v>4528429.6231822101</v>
      </c>
      <c r="N81" s="1490">
        <f t="shared" si="11"/>
        <v>31.142766009186118</v>
      </c>
      <c r="O81" s="210"/>
      <c r="P81" s="210"/>
    </row>
    <row r="82" spans="1:16">
      <c r="A82" s="3679"/>
      <c r="B82" s="204" t="s">
        <v>352</v>
      </c>
      <c r="C82" s="207">
        <v>1141143.8682757295</v>
      </c>
      <c r="D82" s="207">
        <f t="shared" ref="D82:D103" si="13">(C82-C70)/C70*100</f>
        <v>-20.033798989245696</v>
      </c>
      <c r="E82" s="207">
        <v>4082970.3225758281</v>
      </c>
      <c r="F82" s="207">
        <f t="shared" ref="F82:F103" si="14">(E82-E70)/E70*100</f>
        <v>30.921922457479422</v>
      </c>
      <c r="G82" s="207">
        <v>5309866.4506092649</v>
      </c>
      <c r="H82" s="207">
        <f t="shared" ref="H82:H103" si="15">(G82-G70)/G70*100</f>
        <v>28.37507182424298</v>
      </c>
      <c r="I82" s="207">
        <v>764866.63826122007</v>
      </c>
      <c r="J82" s="207">
        <f t="shared" ref="J82:J103" si="16">(I82-I70)/I70*100</f>
        <v>16.172503838246602</v>
      </c>
      <c r="K82" s="207">
        <v>295253.69654062</v>
      </c>
      <c r="L82" s="207">
        <f t="shared" si="12"/>
        <v>20.166956412044726</v>
      </c>
      <c r="M82" s="207">
        <v>4600908.4756879862</v>
      </c>
      <c r="N82" s="1490">
        <f t="shared" ref="N82:N103" si="17">(M82-M70)/M70*100</f>
        <v>30.155786764897218</v>
      </c>
      <c r="O82" s="210"/>
      <c r="P82" s="210"/>
    </row>
    <row r="83" spans="1:16">
      <c r="A83" s="3679"/>
      <c r="B83" s="204" t="s">
        <v>351</v>
      </c>
      <c r="C83" s="207">
        <v>1091260.3215022257</v>
      </c>
      <c r="D83" s="207">
        <f t="shared" si="13"/>
        <v>-24.460484114639456</v>
      </c>
      <c r="E83" s="207">
        <v>4207413.34788993</v>
      </c>
      <c r="F83" s="207">
        <f t="shared" si="14"/>
        <v>31.786337861110404</v>
      </c>
      <c r="G83" s="207">
        <v>5359839.9125322057</v>
      </c>
      <c r="H83" s="207">
        <f t="shared" si="15"/>
        <v>26.54159121463988</v>
      </c>
      <c r="I83" s="207">
        <v>765008.21726622013</v>
      </c>
      <c r="J83" s="207">
        <f t="shared" si="16"/>
        <v>17.227223954202973</v>
      </c>
      <c r="K83" s="207">
        <v>281882.19999999995</v>
      </c>
      <c r="L83" s="207">
        <f t="shared" si="12"/>
        <v>6.4739925938010785</v>
      </c>
      <c r="M83" s="207">
        <v>4636400.4948264062</v>
      </c>
      <c r="N83" s="1490">
        <f t="shared" si="17"/>
        <v>27.44916021115872</v>
      </c>
      <c r="O83" s="210"/>
      <c r="P83" s="210"/>
    </row>
    <row r="84" spans="1:16">
      <c r="A84" s="3679"/>
      <c r="B84" s="204" t="s">
        <v>350</v>
      </c>
      <c r="C84" s="207">
        <v>1092609.3608473914</v>
      </c>
      <c r="D84" s="207">
        <f t="shared" si="13"/>
        <v>-22.640808862089663</v>
      </c>
      <c r="E84" s="207">
        <v>4206006.3666204577</v>
      </c>
      <c r="F84" s="207">
        <f t="shared" si="14"/>
        <v>29.239730092191451</v>
      </c>
      <c r="G84" s="207">
        <v>5422358.9301301474</v>
      </c>
      <c r="H84" s="207">
        <f t="shared" si="15"/>
        <v>25.607055845868267</v>
      </c>
      <c r="I84" s="207">
        <v>811526.94726622012</v>
      </c>
      <c r="J84" s="207">
        <f t="shared" si="16"/>
        <v>18.282939613027942</v>
      </c>
      <c r="K84" s="207">
        <v>303004.49999999994</v>
      </c>
      <c r="L84" s="207">
        <f t="shared" si="12"/>
        <v>-1.4728365830072037</v>
      </c>
      <c r="M84" s="207">
        <v>4673943.6006553518</v>
      </c>
      <c r="N84" s="1490">
        <f t="shared" si="17"/>
        <v>25.113171098277732</v>
      </c>
      <c r="O84" s="210"/>
      <c r="P84" s="210"/>
    </row>
    <row r="85" spans="1:16">
      <c r="A85" s="3679"/>
      <c r="B85" s="204" t="s">
        <v>349</v>
      </c>
      <c r="C85" s="207">
        <v>1098742.0188201324</v>
      </c>
      <c r="D85" s="207">
        <f t="shared" si="13"/>
        <v>-20.561813387503626</v>
      </c>
      <c r="E85" s="207">
        <v>4214225.7935480056</v>
      </c>
      <c r="F85" s="207">
        <f t="shared" si="14"/>
        <v>26.570666000885733</v>
      </c>
      <c r="G85" s="207">
        <v>5482527.7964601237</v>
      </c>
      <c r="H85" s="207">
        <f t="shared" si="15"/>
        <v>24.462333739634921</v>
      </c>
      <c r="I85" s="207">
        <v>848898.31000622001</v>
      </c>
      <c r="J85" s="207">
        <f t="shared" si="16"/>
        <v>20.634941230602966</v>
      </c>
      <c r="K85" s="207">
        <v>328157.30387327005</v>
      </c>
      <c r="L85" s="207">
        <f t="shared" si="12"/>
        <v>-7.4430364211459832</v>
      </c>
      <c r="M85" s="207">
        <v>4715332.7539848508</v>
      </c>
      <c r="N85" s="1490">
        <f t="shared" si="17"/>
        <v>22.476774189721251</v>
      </c>
      <c r="O85" s="210"/>
      <c r="P85" s="210"/>
    </row>
    <row r="86" spans="1:16">
      <c r="A86" s="3679"/>
      <c r="B86" s="204" t="s">
        <v>348</v>
      </c>
      <c r="C86" s="207">
        <v>1082836.9056006786</v>
      </c>
      <c r="D86" s="207">
        <f t="shared" si="13"/>
        <v>-21.583518737323249</v>
      </c>
      <c r="E86" s="207">
        <v>4254878.6077574659</v>
      </c>
      <c r="F86" s="207">
        <f t="shared" si="14"/>
        <v>23.247949506535903</v>
      </c>
      <c r="G86" s="207">
        <v>5482226.6730566779</v>
      </c>
      <c r="H86" s="207">
        <f t="shared" si="15"/>
        <v>20.203283381108953</v>
      </c>
      <c r="I86" s="207">
        <v>864208.90000621998</v>
      </c>
      <c r="J86" s="207">
        <f t="shared" si="16"/>
        <v>25.762757131191687</v>
      </c>
      <c r="K86" s="207">
        <v>331667.90000000002</v>
      </c>
      <c r="L86" s="207">
        <f t="shared" si="12"/>
        <v>-3.9049123718834267</v>
      </c>
      <c r="M86" s="207">
        <v>4705734.7530526007</v>
      </c>
      <c r="N86" s="1490">
        <f t="shared" si="17"/>
        <v>17.872974204844592</v>
      </c>
      <c r="O86" s="210"/>
      <c r="P86" s="210"/>
    </row>
    <row r="87" spans="1:16">
      <c r="A87" s="3679"/>
      <c r="B87" s="204" t="s">
        <v>347</v>
      </c>
      <c r="C87" s="207">
        <v>1062609.0338923857</v>
      </c>
      <c r="D87" s="207">
        <f t="shared" si="13"/>
        <v>-20.133304795941719</v>
      </c>
      <c r="E87" s="207">
        <v>4287888.525816164</v>
      </c>
      <c r="F87" s="207">
        <f t="shared" si="14"/>
        <v>20.706235444464742</v>
      </c>
      <c r="G87" s="207">
        <v>5531686.6767936368</v>
      </c>
      <c r="H87" s="207">
        <f t="shared" si="15"/>
        <v>18.884282430389977</v>
      </c>
      <c r="I87" s="207">
        <v>883296.69999767025</v>
      </c>
      <c r="J87" s="207">
        <f t="shared" si="16"/>
        <v>29.674848607272221</v>
      </c>
      <c r="K87" s="207">
        <v>325146.19650376</v>
      </c>
      <c r="L87" s="207">
        <f t="shared" si="12"/>
        <v>8.0513420686862549</v>
      </c>
      <c r="M87" s="207">
        <v>4730155.2178128231</v>
      </c>
      <c r="N87" s="1490">
        <f t="shared" si="17"/>
        <v>16.854072211437238</v>
      </c>
      <c r="O87" s="210"/>
      <c r="P87" s="210"/>
    </row>
    <row r="88" spans="1:16">
      <c r="A88" s="3679"/>
      <c r="B88" s="204" t="s">
        <v>346</v>
      </c>
      <c r="C88" s="207">
        <v>1086974.4617472123</v>
      </c>
      <c r="D88" s="207">
        <f t="shared" si="13"/>
        <v>-16.717529427634812</v>
      </c>
      <c r="E88" s="207">
        <v>4266818.2433178388</v>
      </c>
      <c r="F88" s="207">
        <f t="shared" si="14"/>
        <v>18.349436542952855</v>
      </c>
      <c r="G88" s="207">
        <v>5571777.5946345124</v>
      </c>
      <c r="H88" s="207">
        <f t="shared" si="15"/>
        <v>17.30066055479071</v>
      </c>
      <c r="I88" s="207">
        <v>924441.73725667014</v>
      </c>
      <c r="J88" s="207">
        <f t="shared" si="16"/>
        <v>29.389814276646316</v>
      </c>
      <c r="K88" s="207">
        <v>351912.60425698</v>
      </c>
      <c r="L88" s="207">
        <f t="shared" si="12"/>
        <v>21.098555793048064</v>
      </c>
      <c r="M88" s="207">
        <v>4759350.3346328726</v>
      </c>
      <c r="N88" s="1490">
        <f t="shared" si="17"/>
        <v>15.966410593195912</v>
      </c>
      <c r="O88" s="210"/>
      <c r="P88" s="210"/>
    </row>
    <row r="89" spans="1:16">
      <c r="A89" s="3680"/>
      <c r="B89" s="1467" t="s">
        <v>345</v>
      </c>
      <c r="C89" s="1464">
        <v>1112363.6059690623</v>
      </c>
      <c r="D89" s="1464">
        <f t="shared" si="13"/>
        <v>-16.715567746474811</v>
      </c>
      <c r="E89" s="1464">
        <v>4393037.2018694337</v>
      </c>
      <c r="F89" s="1464">
        <f t="shared" si="14"/>
        <v>15.024066700846186</v>
      </c>
      <c r="G89" s="1464">
        <v>5673573.5691991914</v>
      </c>
      <c r="H89" s="1464">
        <f t="shared" si="15"/>
        <v>14.490978842806784</v>
      </c>
      <c r="I89" s="1464">
        <v>971587.75226090022</v>
      </c>
      <c r="J89" s="1464">
        <f t="shared" si="16"/>
        <v>23.356247822516433</v>
      </c>
      <c r="K89" s="1464">
        <v>225797.8</v>
      </c>
      <c r="L89" s="1464">
        <f t="shared" si="12"/>
        <v>13.602495602938541</v>
      </c>
      <c r="M89" s="1464">
        <v>4688998.9460282642</v>
      </c>
      <c r="N89" s="1463">
        <f t="shared" si="17"/>
        <v>13.273008723634769</v>
      </c>
      <c r="O89" s="210"/>
      <c r="P89" s="210"/>
    </row>
    <row r="90" spans="1:16">
      <c r="A90" s="3806" t="s">
        <v>418</v>
      </c>
      <c r="B90" s="1462" t="s">
        <v>356</v>
      </c>
      <c r="C90" s="240">
        <v>1094102.0508951459</v>
      </c>
      <c r="D90" s="221">
        <f t="shared" si="13"/>
        <v>-15.413569376302735</v>
      </c>
      <c r="E90" s="243">
        <v>4305520.6500076447</v>
      </c>
      <c r="F90" s="221">
        <f t="shared" si="14"/>
        <v>13.902268657525433</v>
      </c>
      <c r="G90" s="243">
        <v>5619700.5216962621</v>
      </c>
      <c r="H90" s="221">
        <f t="shared" si="15"/>
        <v>13.818940706455724</v>
      </c>
      <c r="I90" s="243">
        <v>958241.17725167028</v>
      </c>
      <c r="J90" s="221">
        <f t="shared" si="16"/>
        <v>21.647818679416325</v>
      </c>
      <c r="K90" s="243">
        <v>292350.46999999997</v>
      </c>
      <c r="L90" s="221">
        <f t="shared" si="12"/>
        <v>3.5536794988032687</v>
      </c>
      <c r="M90" s="243">
        <v>4714235.2080741432</v>
      </c>
      <c r="N90" s="222">
        <f t="shared" si="17"/>
        <v>12.127545316559665</v>
      </c>
      <c r="O90" s="210"/>
      <c r="P90" s="210"/>
    </row>
    <row r="91" spans="1:16" s="1454" customFormat="1">
      <c r="A91" s="3807"/>
      <c r="B91" s="1471" t="s">
        <v>355</v>
      </c>
      <c r="C91" s="1455">
        <v>1081391.2723248687</v>
      </c>
      <c r="D91" s="207">
        <f t="shared" si="13"/>
        <v>-12.113818378241133</v>
      </c>
      <c r="E91" s="1468">
        <v>4365171.9934925735</v>
      </c>
      <c r="F91" s="207">
        <f t="shared" si="14"/>
        <v>10.961188782506325</v>
      </c>
      <c r="G91" s="1468">
        <v>5706478.0924236048</v>
      </c>
      <c r="H91" s="207">
        <f t="shared" si="15"/>
        <v>11.759979264157263</v>
      </c>
      <c r="I91" s="1468">
        <v>957898.4374216703</v>
      </c>
      <c r="J91" s="207">
        <f t="shared" si="16"/>
        <v>24.973683687013821</v>
      </c>
      <c r="K91" s="1468">
        <v>264482.57</v>
      </c>
      <c r="L91" s="207">
        <f t="shared" si="12"/>
        <v>-11.133006213039927</v>
      </c>
      <c r="M91" s="1468">
        <v>4770364.1344308238</v>
      </c>
      <c r="N91" s="203">
        <f t="shared" si="17"/>
        <v>8.1913418834109208</v>
      </c>
    </row>
    <row r="92" spans="1:16">
      <c r="A92" s="3807"/>
      <c r="B92" s="1471" t="s">
        <v>354</v>
      </c>
      <c r="C92" s="1455">
        <v>1128761.7065290126</v>
      </c>
      <c r="D92" s="207">
        <f t="shared" si="13"/>
        <v>-9.8159399279697919</v>
      </c>
      <c r="E92" s="1468">
        <v>4415750.719194334</v>
      </c>
      <c r="F92" s="207">
        <f t="shared" si="14"/>
        <v>9.9922324887863923</v>
      </c>
      <c r="G92" s="1468">
        <v>5756845.5175234713</v>
      </c>
      <c r="H92" s="207">
        <f t="shared" si="15"/>
        <v>10.494039524607574</v>
      </c>
      <c r="I92" s="1468">
        <v>943146.85742167034</v>
      </c>
      <c r="J92" s="207">
        <f t="shared" si="16"/>
        <v>24.305727606861595</v>
      </c>
      <c r="K92" s="1468">
        <v>195624.04631541</v>
      </c>
      <c r="L92" s="207">
        <f t="shared" si="12"/>
        <v>-19.440615062519122</v>
      </c>
      <c r="M92" s="1468">
        <v>4766108.9115351979</v>
      </c>
      <c r="N92" s="203">
        <f t="shared" si="17"/>
        <v>6.800756392990662</v>
      </c>
      <c r="O92" s="210"/>
      <c r="P92" s="210"/>
    </row>
    <row r="93" spans="1:16">
      <c r="A93" s="3807"/>
      <c r="B93" s="1471" t="s">
        <v>353</v>
      </c>
      <c r="C93" s="1455">
        <v>1136982.1602867169</v>
      </c>
      <c r="D93" s="207">
        <f t="shared" si="13"/>
        <v>-3.3512671563998779</v>
      </c>
      <c r="E93" s="1468">
        <v>4425937.1413637986</v>
      </c>
      <c r="F93" s="207">
        <f t="shared" si="14"/>
        <v>9.2071470531597956</v>
      </c>
      <c r="G93" s="1468">
        <v>5794054.8331732564</v>
      </c>
      <c r="H93" s="207">
        <f t="shared" si="15"/>
        <v>10.543930028126313</v>
      </c>
      <c r="I93" s="1468">
        <v>937194.80742609035</v>
      </c>
      <c r="J93" s="207">
        <f t="shared" si="16"/>
        <v>23.511104181151659</v>
      </c>
      <c r="K93" s="1468">
        <v>182842.23106822002</v>
      </c>
      <c r="L93" s="207">
        <f t="shared" si="12"/>
        <v>-34.633907366797274</v>
      </c>
      <c r="M93" s="1468">
        <v>4801980.8801553529</v>
      </c>
      <c r="N93" s="203">
        <f t="shared" si="17"/>
        <v>6.0407531911893395</v>
      </c>
      <c r="O93" s="210"/>
      <c r="P93" s="210"/>
    </row>
    <row r="94" spans="1:16">
      <c r="A94" s="3807"/>
      <c r="B94" s="1471" t="s">
        <v>352</v>
      </c>
      <c r="C94" s="1455">
        <v>1181691.4369819611</v>
      </c>
      <c r="D94" s="207">
        <f t="shared" si="13"/>
        <v>3.5532389765629739</v>
      </c>
      <c r="E94" s="1468">
        <v>4430830.64698439</v>
      </c>
      <c r="F94" s="207">
        <f t="shared" si="14"/>
        <v>8.5197857668753976</v>
      </c>
      <c r="G94" s="1468">
        <v>5844198.6293224813</v>
      </c>
      <c r="H94" s="207">
        <f t="shared" si="15"/>
        <v>10.063005984866269</v>
      </c>
      <c r="I94" s="1468">
        <v>950182.39242609031</v>
      </c>
      <c r="J94" s="207">
        <f t="shared" si="16"/>
        <v>24.228505322986845</v>
      </c>
      <c r="K94" s="1468">
        <v>182432.83042285001</v>
      </c>
      <c r="L94" s="207">
        <f t="shared" si="12"/>
        <v>-38.211499953989055</v>
      </c>
      <c r="M94" s="1468">
        <v>4832111.3526898613</v>
      </c>
      <c r="N94" s="203">
        <f t="shared" si="17"/>
        <v>5.025157058080854</v>
      </c>
      <c r="O94" s="210"/>
      <c r="P94" s="210"/>
    </row>
    <row r="95" spans="1:16">
      <c r="A95" s="3807"/>
      <c r="B95" s="1471" t="s">
        <v>351</v>
      </c>
      <c r="C95" s="1455">
        <v>1231439.213817236</v>
      </c>
      <c r="D95" s="207">
        <f t="shared" si="13"/>
        <v>12.845596009762406</v>
      </c>
      <c r="E95" s="1468">
        <v>4473628.9402521588</v>
      </c>
      <c r="F95" s="207">
        <f t="shared" si="14"/>
        <v>6.3272982792560466</v>
      </c>
      <c r="G95" s="1468">
        <v>5827862.347924402</v>
      </c>
      <c r="H95" s="207">
        <f t="shared" si="15"/>
        <v>8.7320226542192287</v>
      </c>
      <c r="I95" s="1468">
        <v>950450.04742609034</v>
      </c>
      <c r="J95" s="207">
        <f t="shared" si="16"/>
        <v>24.240501732458792</v>
      </c>
      <c r="K95" s="1468">
        <v>199145.83999999988</v>
      </c>
      <c r="L95" s="207">
        <f t="shared" si="12"/>
        <v>-29.351395724880852</v>
      </c>
      <c r="M95" s="1468">
        <v>4844097.1804294474</v>
      </c>
      <c r="N95" s="203">
        <f t="shared" si="17"/>
        <v>4.4796968215925803</v>
      </c>
      <c r="O95" s="210"/>
      <c r="P95" s="210"/>
    </row>
    <row r="96" spans="1:16">
      <c r="A96" s="3807"/>
      <c r="B96" s="1471" t="s">
        <v>350</v>
      </c>
      <c r="C96" s="1455">
        <v>1275274.2949192449</v>
      </c>
      <c r="D96" s="207">
        <f t="shared" si="13"/>
        <v>16.718228913047632</v>
      </c>
      <c r="E96" s="1468">
        <v>4488196.5976022817</v>
      </c>
      <c r="F96" s="207">
        <f t="shared" si="14"/>
        <v>6.7092202527635481</v>
      </c>
      <c r="G96" s="1468">
        <v>5890591.9031183841</v>
      </c>
      <c r="H96" s="207">
        <f t="shared" si="15"/>
        <v>8.6352264581090381</v>
      </c>
      <c r="I96" s="1468">
        <v>974489.30742609024</v>
      </c>
      <c r="J96" s="207">
        <f t="shared" si="16"/>
        <v>20.080954884965831</v>
      </c>
      <c r="K96" s="1468">
        <v>204922.83999999979</v>
      </c>
      <c r="L96" s="207">
        <f t="shared" si="12"/>
        <v>-32.36970408030249</v>
      </c>
      <c r="M96" s="1468">
        <v>4888943.0148783019</v>
      </c>
      <c r="N96" s="203">
        <f t="shared" si="17"/>
        <v>4.5999573934269167</v>
      </c>
      <c r="O96" s="210"/>
      <c r="P96" s="210"/>
    </row>
    <row r="97" spans="1:16">
      <c r="A97" s="3807"/>
      <c r="B97" s="1471" t="s">
        <v>349</v>
      </c>
      <c r="C97" s="1455">
        <v>1289370.3137515716</v>
      </c>
      <c r="D97" s="207">
        <f t="shared" si="13"/>
        <v>17.349686429225901</v>
      </c>
      <c r="E97" s="1468">
        <v>4505064.6357961651</v>
      </c>
      <c r="F97" s="207">
        <f t="shared" si="14"/>
        <v>6.9013587903485076</v>
      </c>
      <c r="G97" s="1468">
        <v>5927116.7630588282</v>
      </c>
      <c r="H97" s="207">
        <f t="shared" si="15"/>
        <v>8.109196762955948</v>
      </c>
      <c r="I97" s="1468">
        <v>983836.31242609024</v>
      </c>
      <c r="J97" s="207">
        <f t="shared" si="16"/>
        <v>15.895661568566618</v>
      </c>
      <c r="K97" s="1468">
        <v>190627.27000000002</v>
      </c>
      <c r="L97" s="207">
        <f t="shared" si="12"/>
        <v>-41.909789070665418</v>
      </c>
      <c r="M97" s="1468">
        <v>4902533.0405431604</v>
      </c>
      <c r="N97" s="203">
        <f t="shared" si="17"/>
        <v>3.9700334276538527</v>
      </c>
      <c r="O97" s="210"/>
      <c r="P97" s="210"/>
    </row>
    <row r="98" spans="1:16">
      <c r="A98" s="3807"/>
      <c r="B98" s="1471" t="s">
        <v>348</v>
      </c>
      <c r="C98" s="1455">
        <v>1319725.6136287963</v>
      </c>
      <c r="D98" s="207">
        <f t="shared" si="13"/>
        <v>21.876674760795041</v>
      </c>
      <c r="E98" s="1468">
        <v>4548750.5468000351</v>
      </c>
      <c r="F98" s="207">
        <f t="shared" si="14"/>
        <v>6.9067055992334021</v>
      </c>
      <c r="G98" s="1468">
        <v>5954657.2753411978</v>
      </c>
      <c r="H98" s="207">
        <f t="shared" si="15"/>
        <v>8.6174948694908835</v>
      </c>
      <c r="I98" s="1468">
        <v>1005263.8</v>
      </c>
      <c r="J98" s="207">
        <f t="shared" si="16"/>
        <v>16.321852273537665</v>
      </c>
      <c r="K98" s="1468">
        <v>191368.27999999997</v>
      </c>
      <c r="L98" s="207">
        <f t="shared" si="12"/>
        <v>-42.301235663746787</v>
      </c>
      <c r="M98" s="1468">
        <v>4892191.5426236177</v>
      </c>
      <c r="N98" s="203">
        <f t="shared" si="17"/>
        <v>3.9623310568038894</v>
      </c>
      <c r="O98" s="210"/>
      <c r="P98" s="210"/>
    </row>
    <row r="99" spans="1:16">
      <c r="A99" s="3807"/>
      <c r="B99" s="1471" t="s">
        <v>347</v>
      </c>
      <c r="C99" s="1455">
        <v>1353673.0351300302</v>
      </c>
      <c r="D99" s="207">
        <f t="shared" si="13"/>
        <v>27.391448025946456</v>
      </c>
      <c r="E99" s="1468">
        <v>4531631.7553653587</v>
      </c>
      <c r="F99" s="207">
        <f t="shared" si="14"/>
        <v>5.6844581682029656</v>
      </c>
      <c r="G99" s="1468">
        <v>5996764.5159828663</v>
      </c>
      <c r="H99" s="207">
        <f t="shared" si="15"/>
        <v>8.4075231726393671</v>
      </c>
      <c r="I99" s="1468">
        <v>1023831.4024260902</v>
      </c>
      <c r="J99" s="207">
        <f t="shared" si="16"/>
        <v>15.910248779236991</v>
      </c>
      <c r="K99" s="1468">
        <v>180419.50999999989</v>
      </c>
      <c r="L99" s="207">
        <f t="shared" si="12"/>
        <v>-44.511265412291692</v>
      </c>
      <c r="M99" s="1468">
        <v>4910138.8014815301</v>
      </c>
      <c r="N99" s="203">
        <f t="shared" si="17"/>
        <v>3.8050248962428248</v>
      </c>
      <c r="O99" s="210"/>
      <c r="P99" s="210"/>
    </row>
    <row r="100" spans="1:16">
      <c r="A100" s="3807"/>
      <c r="B100" s="1471" t="s">
        <v>346</v>
      </c>
      <c r="C100" s="1455">
        <v>1359283.6053282211</v>
      </c>
      <c r="D100" s="207">
        <f t="shared" si="13"/>
        <v>25.052027730559249</v>
      </c>
      <c r="E100" s="1468">
        <v>4575706.536439307</v>
      </c>
      <c r="F100" s="207">
        <f t="shared" si="14"/>
        <v>7.2393121878395164</v>
      </c>
      <c r="G100" s="432">
        <v>6063953.1267586574</v>
      </c>
      <c r="H100" s="207">
        <f t="shared" si="15"/>
        <v>8.833366439430355</v>
      </c>
      <c r="I100" s="1468">
        <v>1052502.3974260902</v>
      </c>
      <c r="J100" s="207">
        <f t="shared" si="16"/>
        <v>13.852756210407252</v>
      </c>
      <c r="K100" s="1468">
        <v>169662.52999999997</v>
      </c>
      <c r="L100" s="207">
        <f t="shared" si="12"/>
        <v>-51.788447487346623</v>
      </c>
      <c r="M100" s="1468">
        <v>4930359.3016929626</v>
      </c>
      <c r="N100" s="203">
        <f t="shared" si="17"/>
        <v>3.5931157623697261</v>
      </c>
      <c r="O100" s="210"/>
      <c r="P100" s="210"/>
    </row>
    <row r="101" spans="1:16">
      <c r="A101" s="3808"/>
      <c r="B101" s="1467" t="s">
        <v>345</v>
      </c>
      <c r="C101" s="1464">
        <v>1423277.40964178</v>
      </c>
      <c r="D101" s="1464">
        <f t="shared" si="13"/>
        <v>27.950734993874381</v>
      </c>
      <c r="E101" s="1464">
        <v>4707205.970741299</v>
      </c>
      <c r="F101" s="1464">
        <f t="shared" si="14"/>
        <v>7.1515162388830298</v>
      </c>
      <c r="G101" s="1464">
        <v>6168905.0061064279</v>
      </c>
      <c r="H101" s="1464">
        <f t="shared" si="15"/>
        <v>8.7305016999568252</v>
      </c>
      <c r="I101" s="1464">
        <v>1077292.7774260901</v>
      </c>
      <c r="J101" s="1464">
        <f t="shared" si="16"/>
        <v>10.879616886813629</v>
      </c>
      <c r="K101" s="1489">
        <v>71979.289999999994</v>
      </c>
      <c r="L101" s="1464">
        <f t="shared" si="12"/>
        <v>-68.122235911953084</v>
      </c>
      <c r="M101" s="1489">
        <v>4903348.8084118264</v>
      </c>
      <c r="N101" s="1463">
        <f t="shared" si="17"/>
        <v>4.5713352647503473</v>
      </c>
      <c r="O101" s="210"/>
      <c r="P101" s="210"/>
    </row>
    <row r="102" spans="1:16">
      <c r="A102" s="3806" t="s">
        <v>458</v>
      </c>
      <c r="B102" s="1462" t="s">
        <v>356</v>
      </c>
      <c r="C102" s="240">
        <v>1452931.6808910703</v>
      </c>
      <c r="D102" s="221">
        <f t="shared" si="13"/>
        <v>32.796724007814987</v>
      </c>
      <c r="E102" s="243">
        <v>4532313.9238426769</v>
      </c>
      <c r="F102" s="221">
        <f t="shared" si="14"/>
        <v>5.2674993867380371</v>
      </c>
      <c r="G102" s="243">
        <v>6029179.6562074199</v>
      </c>
      <c r="H102" s="221">
        <f t="shared" si="15"/>
        <v>7.2864938786375006</v>
      </c>
      <c r="I102" s="243">
        <v>1074373.9474260898</v>
      </c>
      <c r="J102" s="221">
        <f t="shared" si="16"/>
        <v>12.119367538295494</v>
      </c>
      <c r="K102" s="243">
        <v>208932.04</v>
      </c>
      <c r="L102" s="221">
        <f t="shared" si="12"/>
        <v>-28.533708189352314</v>
      </c>
      <c r="M102" s="243">
        <v>4915614.6096574944</v>
      </c>
      <c r="N102" s="222">
        <f t="shared" si="17"/>
        <v>4.2717300409289205</v>
      </c>
      <c r="O102" s="210"/>
      <c r="P102" s="210"/>
    </row>
    <row r="103" spans="1:16" ht="14.4" thickBot="1">
      <c r="A103" s="3812"/>
      <c r="B103" s="1461" t="s">
        <v>355</v>
      </c>
      <c r="C103" s="1460">
        <v>1480440.1187676254</v>
      </c>
      <c r="D103" s="276">
        <f t="shared" si="13"/>
        <v>36.901430282939764</v>
      </c>
      <c r="E103" s="1459">
        <v>4620199.4993255436</v>
      </c>
      <c r="F103" s="276">
        <f t="shared" si="14"/>
        <v>5.8423243394110269</v>
      </c>
      <c r="G103" s="1459">
        <v>6142037.7277535126</v>
      </c>
      <c r="H103" s="276">
        <f t="shared" si="15"/>
        <v>7.6327224651610068</v>
      </c>
      <c r="I103" s="1459">
        <v>1089858.7990000001</v>
      </c>
      <c r="J103" s="276">
        <f t="shared" si="16"/>
        <v>13.776028483094851</v>
      </c>
      <c r="K103" s="1459">
        <v>192050.58000000002</v>
      </c>
      <c r="L103" s="276">
        <f t="shared" si="12"/>
        <v>-27.386299974323446</v>
      </c>
      <c r="M103" s="1459">
        <v>4985049.3030528501</v>
      </c>
      <c r="N103" s="1458">
        <f t="shared" si="17"/>
        <v>4.5003937345684699</v>
      </c>
      <c r="O103" s="210"/>
      <c r="P103" s="210"/>
    </row>
    <row r="104" spans="1:16" ht="14.4" thickTop="1">
      <c r="M104" s="1455"/>
      <c r="P104" s="210"/>
    </row>
    <row r="105" spans="1:16">
      <c r="E105" s="210"/>
      <c r="M105" s="1455"/>
    </row>
  </sheetData>
  <mergeCells count="25">
    <mergeCell ref="A66:A77"/>
    <mergeCell ref="H4:H5"/>
    <mergeCell ref="I4:I5"/>
    <mergeCell ref="A102:A103"/>
    <mergeCell ref="A78:A89"/>
    <mergeCell ref="A90:A101"/>
    <mergeCell ref="A18:A29"/>
    <mergeCell ref="A30:A41"/>
    <mergeCell ref="A42:A53"/>
    <mergeCell ref="A54:A65"/>
    <mergeCell ref="A1:N1"/>
    <mergeCell ref="A2:N2"/>
    <mergeCell ref="A3:N3"/>
    <mergeCell ref="A4:A5"/>
    <mergeCell ref="B4:B5"/>
    <mergeCell ref="C4:C5"/>
    <mergeCell ref="D4:D5"/>
    <mergeCell ref="E4:E5"/>
    <mergeCell ref="F4:F5"/>
    <mergeCell ref="G4:G5"/>
    <mergeCell ref="N4:N5"/>
    <mergeCell ref="J4:J5"/>
    <mergeCell ref="K4:K5"/>
    <mergeCell ref="L4:L5"/>
    <mergeCell ref="M4:M5"/>
  </mergeCells>
  <printOptions horizontalCentered="1"/>
  <pageMargins left="0" right="0" top="0.53" bottom="0.57999999999999996" header="0.3" footer="0.3"/>
  <pageSetup paperSize="9" scale="3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4"/>
  <sheetViews>
    <sheetView view="pageBreakPreview" zoomScale="89" zoomScaleSheetLayoutView="89" workbookViewId="0">
      <pane ySplit="5" topLeftCell="A75" activePane="bottomLeft" state="frozen"/>
      <selection activeCell="B7" sqref="B7:D7"/>
      <selection pane="bottomLeft" activeCell="J89" sqref="J89"/>
    </sheetView>
  </sheetViews>
  <sheetFormatPr defaultColWidth="19" defaultRowHeight="13.8"/>
  <cols>
    <col min="1" max="1" width="14.109375" style="1056" customWidth="1"/>
    <col min="2" max="2" width="13.5546875" style="1056" customWidth="1"/>
    <col min="3" max="3" width="16.33203125" style="1056" customWidth="1"/>
    <col min="4" max="6" width="19" style="1056" customWidth="1"/>
    <col min="7" max="7" width="15.44140625" style="1056" customWidth="1"/>
    <col min="8" max="16384" width="19" style="1056"/>
  </cols>
  <sheetData>
    <row r="1" spans="1:7" ht="18" thickTop="1">
      <c r="A1" s="3789" t="s">
        <v>1288</v>
      </c>
      <c r="B1" s="3790"/>
      <c r="C1" s="3790"/>
      <c r="D1" s="3790"/>
      <c r="E1" s="3790"/>
      <c r="F1" s="3790"/>
      <c r="G1" s="3791"/>
    </row>
    <row r="2" spans="1:7" ht="17.399999999999999">
      <c r="A2" s="3792" t="s">
        <v>1256</v>
      </c>
      <c r="B2" s="3682"/>
      <c r="C2" s="3682"/>
      <c r="D2" s="3682"/>
      <c r="E2" s="3682"/>
      <c r="F2" s="3682"/>
      <c r="G2" s="3793"/>
    </row>
    <row r="3" spans="1:7" ht="17.399999999999999" thickBot="1">
      <c r="A3" s="3820"/>
      <c r="B3" s="3821"/>
      <c r="C3" s="3821"/>
      <c r="D3" s="3821"/>
      <c r="E3" s="3821"/>
      <c r="F3" s="3821"/>
      <c r="G3" s="3822"/>
    </row>
    <row r="4" spans="1:7" ht="15" customHeight="1" thickTop="1">
      <c r="A4" s="3823" t="s">
        <v>320</v>
      </c>
      <c r="B4" s="3802" t="s">
        <v>140</v>
      </c>
      <c r="C4" s="3802" t="s">
        <v>1255</v>
      </c>
      <c r="D4" s="3802" t="s">
        <v>1254</v>
      </c>
      <c r="E4" s="3802" t="s">
        <v>1253</v>
      </c>
      <c r="F4" s="3802" t="s">
        <v>1252</v>
      </c>
      <c r="G4" s="3818" t="s">
        <v>1251</v>
      </c>
    </row>
    <row r="5" spans="1:7" ht="33" customHeight="1">
      <c r="A5" s="3824"/>
      <c r="B5" s="3803"/>
      <c r="C5" s="3803"/>
      <c r="D5" s="3803"/>
      <c r="E5" s="3803"/>
      <c r="F5" s="3803"/>
      <c r="G5" s="3819"/>
    </row>
    <row r="6" spans="1:7">
      <c r="A6" s="3679" t="s">
        <v>68</v>
      </c>
      <c r="B6" s="1471" t="s">
        <v>356</v>
      </c>
      <c r="C6" s="1508">
        <v>0.82</v>
      </c>
      <c r="D6" s="1508">
        <v>0.43990000000000001</v>
      </c>
      <c r="E6" s="1508">
        <v>3.29</v>
      </c>
      <c r="F6" s="1508">
        <v>8.8800000000000008</v>
      </c>
      <c r="G6" s="1510">
        <v>6.1</v>
      </c>
    </row>
    <row r="7" spans="1:7">
      <c r="A7" s="3679"/>
      <c r="B7" s="1471" t="s">
        <v>355</v>
      </c>
      <c r="C7" s="1508">
        <v>2.56</v>
      </c>
      <c r="D7" s="1508">
        <v>2.0503999999999998</v>
      </c>
      <c r="E7" s="1508">
        <v>3.27</v>
      </c>
      <c r="F7" s="1508">
        <v>8.77</v>
      </c>
      <c r="G7" s="1510">
        <v>6.23</v>
      </c>
    </row>
    <row r="8" spans="1:7">
      <c r="A8" s="3679"/>
      <c r="B8" s="1471" t="s">
        <v>354</v>
      </c>
      <c r="C8" s="1508">
        <v>3.2654353261213163</v>
      </c>
      <c r="D8" s="1508">
        <v>2.1162000000000001</v>
      </c>
      <c r="E8" s="1508">
        <v>3.3</v>
      </c>
      <c r="F8" s="1508">
        <v>8.6199999999999992</v>
      </c>
      <c r="G8" s="1510">
        <v>6.43</v>
      </c>
    </row>
    <row r="9" spans="1:7">
      <c r="A9" s="3679"/>
      <c r="B9" s="1471" t="s">
        <v>353</v>
      </c>
      <c r="C9" s="1508">
        <v>3.5897992254016362</v>
      </c>
      <c r="D9" s="1508">
        <v>3.0040184818481848</v>
      </c>
      <c r="E9" s="1508">
        <v>3.46</v>
      </c>
      <c r="F9" s="1508">
        <v>8.8800000000000008</v>
      </c>
      <c r="G9" s="1510">
        <v>6.55</v>
      </c>
    </row>
    <row r="10" spans="1:7">
      <c r="A10" s="3679"/>
      <c r="B10" s="1471" t="s">
        <v>352</v>
      </c>
      <c r="C10" s="1508">
        <v>2.6726999999999999</v>
      </c>
      <c r="D10" s="1508">
        <v>2.3419982353698852</v>
      </c>
      <c r="E10" s="1508">
        <v>3.74</v>
      </c>
      <c r="F10" s="1508">
        <v>9.11</v>
      </c>
      <c r="G10" s="1510">
        <v>6.78</v>
      </c>
    </row>
    <row r="11" spans="1:7">
      <c r="A11" s="3679"/>
      <c r="B11" s="1471" t="s">
        <v>351</v>
      </c>
      <c r="C11" s="1508">
        <v>2.71</v>
      </c>
      <c r="D11" s="1508">
        <v>1.7373000000000001</v>
      </c>
      <c r="E11" s="1508">
        <v>3.98</v>
      </c>
      <c r="F11" s="1508">
        <v>9.31</v>
      </c>
      <c r="G11" s="1510">
        <v>7.1</v>
      </c>
    </row>
    <row r="12" spans="1:7">
      <c r="A12" s="3679"/>
      <c r="B12" s="1471" t="s">
        <v>350</v>
      </c>
      <c r="C12" s="1508">
        <v>4.1268000000000002</v>
      </c>
      <c r="D12" s="1508">
        <v>2.6432000000000002</v>
      </c>
      <c r="E12" s="1508">
        <v>4.7</v>
      </c>
      <c r="F12" s="1508">
        <v>10.119999999999999</v>
      </c>
      <c r="G12" s="1510">
        <v>7.8</v>
      </c>
    </row>
    <row r="13" spans="1:7">
      <c r="A13" s="3679"/>
      <c r="B13" s="1471" t="s">
        <v>349</v>
      </c>
      <c r="C13" s="1508">
        <v>0.89629999999999999</v>
      </c>
      <c r="D13" s="1508">
        <v>0.74419999999999997</v>
      </c>
      <c r="E13" s="1508">
        <v>5.04</v>
      </c>
      <c r="F13" s="1508">
        <v>10.6</v>
      </c>
      <c r="G13" s="1510">
        <v>8.3000000000000007</v>
      </c>
    </row>
    <row r="14" spans="1:7">
      <c r="A14" s="3679"/>
      <c r="B14" s="1471" t="s">
        <v>348</v>
      </c>
      <c r="C14" s="1508">
        <v>0.75</v>
      </c>
      <c r="D14" s="1508">
        <v>0.92610000000000003</v>
      </c>
      <c r="E14" s="1508">
        <v>5.0843628028065915</v>
      </c>
      <c r="F14" s="1508">
        <v>10.768996824709188</v>
      </c>
      <c r="G14" s="1510">
        <v>8.6</v>
      </c>
    </row>
    <row r="15" spans="1:7">
      <c r="A15" s="3679"/>
      <c r="B15" s="1471" t="s">
        <v>347</v>
      </c>
      <c r="C15" s="1508">
        <v>2.7259000000000002</v>
      </c>
      <c r="D15" s="1508">
        <v>0.77629999999999999</v>
      </c>
      <c r="E15" s="1508">
        <v>5.51</v>
      </c>
      <c r="F15" s="1508">
        <v>10.69</v>
      </c>
      <c r="G15" s="1510">
        <v>9</v>
      </c>
    </row>
    <row r="16" spans="1:7">
      <c r="A16" s="3679"/>
      <c r="B16" s="1471" t="s">
        <v>346</v>
      </c>
      <c r="C16" s="1508">
        <v>2.46</v>
      </c>
      <c r="D16" s="1508">
        <v>1.03</v>
      </c>
      <c r="E16" s="1508">
        <v>5.91</v>
      </c>
      <c r="F16" s="1508">
        <v>11.29</v>
      </c>
      <c r="G16" s="1510">
        <v>9.4</v>
      </c>
    </row>
    <row r="17" spans="1:7" s="1493" customFormat="1">
      <c r="A17" s="3679"/>
      <c r="B17" s="1522" t="s">
        <v>345</v>
      </c>
      <c r="C17" s="1521">
        <v>0.6364510804822362</v>
      </c>
      <c r="D17" s="1521">
        <v>0.71033567156063082</v>
      </c>
      <c r="E17" s="1521">
        <v>6.15</v>
      </c>
      <c r="F17" s="1521">
        <v>11.33</v>
      </c>
      <c r="G17" s="1520">
        <v>9.89</v>
      </c>
    </row>
    <row r="18" spans="1:7">
      <c r="A18" s="3679" t="s">
        <v>69</v>
      </c>
      <c r="B18" s="1471" t="s">
        <v>356</v>
      </c>
      <c r="C18" s="1508">
        <v>0.28739999999999999</v>
      </c>
      <c r="D18" s="1508">
        <v>0.55069999999999997</v>
      </c>
      <c r="E18" s="1508">
        <v>6.25</v>
      </c>
      <c r="F18" s="1508">
        <v>11.68</v>
      </c>
      <c r="G18" s="1510">
        <v>9.67</v>
      </c>
    </row>
    <row r="19" spans="1:7">
      <c r="A19" s="3679"/>
      <c r="B19" s="1471" t="s">
        <v>355</v>
      </c>
      <c r="C19" s="1508">
        <v>0.39</v>
      </c>
      <c r="D19" s="1508">
        <v>0.48</v>
      </c>
      <c r="E19" s="1508">
        <v>6.19</v>
      </c>
      <c r="F19" s="1508">
        <v>11.78</v>
      </c>
      <c r="G19" s="1510">
        <v>10.130000000000001</v>
      </c>
    </row>
    <row r="20" spans="1:7">
      <c r="A20" s="3679"/>
      <c r="B20" s="1471" t="s">
        <v>354</v>
      </c>
      <c r="C20" s="1508">
        <v>1.1299999999999999</v>
      </c>
      <c r="D20" s="1508">
        <v>1.1832</v>
      </c>
      <c r="E20" s="1508">
        <v>6.17</v>
      </c>
      <c r="F20" s="1508">
        <v>11.1</v>
      </c>
      <c r="G20" s="1510">
        <v>10.08</v>
      </c>
    </row>
    <row r="21" spans="1:7">
      <c r="A21" s="3679"/>
      <c r="B21" s="1471" t="s">
        <v>353</v>
      </c>
      <c r="C21" s="1508">
        <v>2.6753</v>
      </c>
      <c r="D21" s="1508">
        <v>2.5548000000000002</v>
      </c>
      <c r="E21" s="1508">
        <v>6.1</v>
      </c>
      <c r="F21" s="1508">
        <v>11.64</v>
      </c>
      <c r="G21" s="1510">
        <v>10.11</v>
      </c>
    </row>
    <row r="22" spans="1:7">
      <c r="A22" s="3679"/>
      <c r="B22" s="1471" t="s">
        <v>352</v>
      </c>
      <c r="C22" s="1508">
        <v>4.8301971251968672</v>
      </c>
      <c r="D22" s="1508">
        <v>5.5149176531715014</v>
      </c>
      <c r="E22" s="1508">
        <v>6.17</v>
      </c>
      <c r="F22" s="1508">
        <v>11.25</v>
      </c>
      <c r="G22" s="1510">
        <v>9.8699999999999992</v>
      </c>
    </row>
    <row r="23" spans="1:7">
      <c r="A23" s="3679"/>
      <c r="B23" s="1471" t="s">
        <v>351</v>
      </c>
      <c r="C23" s="1508">
        <v>4.4000000000000004</v>
      </c>
      <c r="D23" s="1508">
        <v>5.8220000000000001</v>
      </c>
      <c r="E23" s="1508">
        <v>6.21</v>
      </c>
      <c r="F23" s="1508">
        <v>11.79</v>
      </c>
      <c r="G23" s="1510">
        <v>9.94</v>
      </c>
    </row>
    <row r="24" spans="1:7">
      <c r="A24" s="3679"/>
      <c r="B24" s="1471" t="s">
        <v>350</v>
      </c>
      <c r="C24" s="1508">
        <v>4.3062330467845928</v>
      </c>
      <c r="D24" s="1508">
        <v>3.9250794520547947</v>
      </c>
      <c r="E24" s="1508">
        <v>6.38</v>
      </c>
      <c r="F24" s="1508">
        <v>11.9</v>
      </c>
      <c r="G24" s="1510">
        <v>10.19</v>
      </c>
    </row>
    <row r="25" spans="1:7">
      <c r="A25" s="3679"/>
      <c r="B25" s="1471" t="s">
        <v>349</v>
      </c>
      <c r="C25" s="1508">
        <v>4.87</v>
      </c>
      <c r="D25" s="1508">
        <v>4.7</v>
      </c>
      <c r="E25" s="1508">
        <v>6.45</v>
      </c>
      <c r="F25" s="1508">
        <v>11.96</v>
      </c>
      <c r="G25" s="1510">
        <v>10.36</v>
      </c>
    </row>
    <row r="26" spans="1:7">
      <c r="A26" s="3679"/>
      <c r="B26" s="1471" t="s">
        <v>348</v>
      </c>
      <c r="C26" s="1508">
        <v>4.1199000000000003</v>
      </c>
      <c r="D26" s="1508">
        <v>4.9848999999999997</v>
      </c>
      <c r="E26" s="1508">
        <v>6.6412435274607677</v>
      </c>
      <c r="F26" s="1508">
        <v>12.095760392136375</v>
      </c>
      <c r="G26" s="1510">
        <v>10.4</v>
      </c>
    </row>
    <row r="27" spans="1:7">
      <c r="A27" s="3679"/>
      <c r="B27" s="1471" t="s">
        <v>347</v>
      </c>
      <c r="C27" s="1508">
        <v>4.53</v>
      </c>
      <c r="D27" s="1508">
        <v>5.1452</v>
      </c>
      <c r="E27" s="1508">
        <v>6.6100840639480261</v>
      </c>
      <c r="F27" s="1508">
        <v>12.317973192508507</v>
      </c>
      <c r="G27" s="1510">
        <v>10.32</v>
      </c>
    </row>
    <row r="28" spans="1:7">
      <c r="A28" s="3679"/>
      <c r="B28" s="1471" t="s">
        <v>346</v>
      </c>
      <c r="C28" s="1508">
        <v>4.1825550203065518</v>
      </c>
      <c r="D28" s="1508">
        <v>4.3784369186716257</v>
      </c>
      <c r="E28" s="1508">
        <v>6.61</v>
      </c>
      <c r="F28" s="1508">
        <v>12.42</v>
      </c>
      <c r="G28" s="1510">
        <v>10.41</v>
      </c>
    </row>
    <row r="29" spans="1:7" s="1493" customFormat="1">
      <c r="A29" s="3679"/>
      <c r="B29" s="1522" t="s">
        <v>345</v>
      </c>
      <c r="C29" s="1521">
        <v>2.96</v>
      </c>
      <c r="D29" s="1521">
        <v>3.7410999999999999</v>
      </c>
      <c r="E29" s="1521">
        <v>6.49</v>
      </c>
      <c r="F29" s="1521">
        <v>12.47</v>
      </c>
      <c r="G29" s="1520">
        <v>10.47</v>
      </c>
    </row>
    <row r="30" spans="1:7">
      <c r="A30" s="3679" t="s">
        <v>70</v>
      </c>
      <c r="B30" s="1471" t="s">
        <v>356</v>
      </c>
      <c r="C30" s="1508">
        <v>1.88</v>
      </c>
      <c r="D30" s="1508">
        <v>3.34</v>
      </c>
      <c r="E30" s="1508">
        <v>6.3993076371430346</v>
      </c>
      <c r="F30" s="1508">
        <v>12.474039051717256</v>
      </c>
      <c r="G30" s="1510">
        <v>10.119999999999999</v>
      </c>
    </row>
    <row r="31" spans="1:7">
      <c r="A31" s="3679"/>
      <c r="B31" s="1471" t="s">
        <v>355</v>
      </c>
      <c r="C31" s="1508">
        <v>1.6778837822512049</v>
      </c>
      <c r="D31" s="1508">
        <v>2.74</v>
      </c>
      <c r="E31" s="1508">
        <v>6.3</v>
      </c>
      <c r="F31" s="1508">
        <v>12.31</v>
      </c>
      <c r="G31" s="1510">
        <v>10.029999999999999</v>
      </c>
    </row>
    <row r="32" spans="1:7">
      <c r="A32" s="3679"/>
      <c r="B32" s="1471" t="s">
        <v>354</v>
      </c>
      <c r="C32" s="1508">
        <v>1.8590457492096282</v>
      </c>
      <c r="D32" s="1508">
        <v>1.7707999999999999</v>
      </c>
      <c r="E32" s="1508">
        <v>6.57</v>
      </c>
      <c r="F32" s="1508">
        <v>12.26</v>
      </c>
      <c r="G32" s="1510">
        <v>10.23</v>
      </c>
    </row>
    <row r="33" spans="1:7">
      <c r="A33" s="3679"/>
      <c r="B33" s="1471" t="s">
        <v>353</v>
      </c>
      <c r="C33" s="1508">
        <v>1.6787000000000001</v>
      </c>
      <c r="D33" s="1508">
        <v>2.2000000000000002</v>
      </c>
      <c r="E33" s="1508">
        <v>6.61</v>
      </c>
      <c r="F33" s="1508">
        <v>12.26</v>
      </c>
      <c r="G33" s="1510">
        <v>10.210000000000001</v>
      </c>
    </row>
    <row r="34" spans="1:7">
      <c r="A34" s="3679"/>
      <c r="B34" s="1471" t="s">
        <v>352</v>
      </c>
      <c r="C34" s="1508">
        <v>1.1969024903247523</v>
      </c>
      <c r="D34" s="1508">
        <v>0.99690000000000001</v>
      </c>
      <c r="E34" s="1508">
        <v>6.6161021257179744</v>
      </c>
      <c r="F34" s="1508">
        <v>12.322112864374549</v>
      </c>
      <c r="G34" s="1510">
        <v>10.3</v>
      </c>
    </row>
    <row r="35" spans="1:7">
      <c r="A35" s="3679"/>
      <c r="B35" s="1471" t="s">
        <v>351</v>
      </c>
      <c r="C35" s="1508">
        <v>2.839016408473598</v>
      </c>
      <c r="D35" s="1508">
        <v>0.86</v>
      </c>
      <c r="E35" s="1508">
        <v>6.72</v>
      </c>
      <c r="F35" s="1508">
        <v>12.29</v>
      </c>
      <c r="G35" s="1510">
        <v>9.8000000000000007</v>
      </c>
    </row>
    <row r="36" spans="1:7" s="1492" customFormat="1">
      <c r="A36" s="3679"/>
      <c r="B36" s="1477" t="s">
        <v>350</v>
      </c>
      <c r="C36" s="1507">
        <v>5.7944945932845968</v>
      </c>
      <c r="D36" s="1507">
        <v>3.4394</v>
      </c>
      <c r="E36" s="1507">
        <v>6.67</v>
      </c>
      <c r="F36" s="1507">
        <v>12.34</v>
      </c>
      <c r="G36" s="1523">
        <v>9.69</v>
      </c>
    </row>
    <row r="37" spans="1:7">
      <c r="A37" s="3679"/>
      <c r="B37" s="1471" t="s">
        <v>349</v>
      </c>
      <c r="C37" s="1508">
        <v>5.15</v>
      </c>
      <c r="D37" s="1508">
        <v>3.5543999999999998</v>
      </c>
      <c r="E37" s="1508">
        <v>6.62</v>
      </c>
      <c r="F37" s="1508">
        <v>12.33</v>
      </c>
      <c r="G37" s="1510">
        <v>9.65</v>
      </c>
    </row>
    <row r="38" spans="1:7">
      <c r="A38" s="3679"/>
      <c r="B38" s="1471" t="s">
        <v>348</v>
      </c>
      <c r="C38" s="1508">
        <v>5.28</v>
      </c>
      <c r="D38" s="1508">
        <v>4.4381650070126222</v>
      </c>
      <c r="E38" s="1508">
        <v>6.67</v>
      </c>
      <c r="F38" s="1508">
        <v>12.28</v>
      </c>
      <c r="G38" s="1510">
        <v>9.64</v>
      </c>
    </row>
    <row r="39" spans="1:7">
      <c r="A39" s="3679"/>
      <c r="B39" s="1471" t="s">
        <v>347</v>
      </c>
      <c r="C39" s="1508">
        <v>6.1207865018683529</v>
      </c>
      <c r="D39" s="1508">
        <v>4.2913156626506019</v>
      </c>
      <c r="E39" s="1508">
        <v>6.67</v>
      </c>
      <c r="F39" s="1508">
        <v>12.23</v>
      </c>
      <c r="G39" s="1510">
        <v>9.5894974304395255</v>
      </c>
    </row>
    <row r="40" spans="1:7">
      <c r="A40" s="3679"/>
      <c r="B40" s="1471" t="s">
        <v>346</v>
      </c>
      <c r="C40" s="1508">
        <v>6.9056876664303326</v>
      </c>
      <c r="D40" s="1508">
        <v>5.503210042397539</v>
      </c>
      <c r="E40" s="1508">
        <v>6.6352719667952442</v>
      </c>
      <c r="F40" s="1508">
        <v>12.199304661279438</v>
      </c>
      <c r="G40" s="1510">
        <v>9.4796379999999996</v>
      </c>
    </row>
    <row r="41" spans="1:7" s="1493" customFormat="1">
      <c r="A41" s="3679"/>
      <c r="B41" s="1522" t="s">
        <v>345</v>
      </c>
      <c r="C41" s="1521">
        <v>4.5187192718019418</v>
      </c>
      <c r="D41" s="1521">
        <v>4.9685157869012704</v>
      </c>
      <c r="E41" s="1521">
        <v>6.60176688176995</v>
      </c>
      <c r="F41" s="1521">
        <v>12.134092700177552</v>
      </c>
      <c r="G41" s="1520">
        <v>9.5652932561843897</v>
      </c>
    </row>
    <row r="42" spans="1:7">
      <c r="A42" s="3679" t="s">
        <v>71</v>
      </c>
      <c r="B42" s="1471" t="s">
        <v>356</v>
      </c>
      <c r="C42" s="1508">
        <v>1.1887814391479412</v>
      </c>
      <c r="D42" s="1508">
        <v>0.20724000000000001</v>
      </c>
      <c r="E42" s="1508">
        <v>6.7657105159902322</v>
      </c>
      <c r="F42" s="1508">
        <v>12.084038186426156</v>
      </c>
      <c r="G42" s="1510">
        <v>9.4547594819898606</v>
      </c>
    </row>
    <row r="43" spans="1:7">
      <c r="A43" s="3679"/>
      <c r="B43" s="1471" t="s">
        <v>355</v>
      </c>
      <c r="C43" s="1508">
        <v>1.6882129461871012</v>
      </c>
      <c r="D43" s="1508">
        <v>2.7289786548069812</v>
      </c>
      <c r="E43" s="1508">
        <v>6.7969344556380094</v>
      </c>
      <c r="F43" s="1508">
        <v>11.965903360305679</v>
      </c>
      <c r="G43" s="1510">
        <v>9.5279797654207865</v>
      </c>
    </row>
    <row r="44" spans="1:7">
      <c r="A44" s="3679"/>
      <c r="B44" s="1471" t="s">
        <v>354</v>
      </c>
      <c r="C44" s="1508">
        <v>4.6173710940626007</v>
      </c>
      <c r="D44" s="1508">
        <v>4.3273659852820936</v>
      </c>
      <c r="E44" s="1508">
        <v>6.7528365303814386</v>
      </c>
      <c r="F44" s="1508">
        <v>11.98479244278075</v>
      </c>
      <c r="G44" s="1510">
        <v>9.5638687499999993</v>
      </c>
    </row>
    <row r="45" spans="1:7">
      <c r="A45" s="3679"/>
      <c r="B45" s="1471" t="s">
        <v>353</v>
      </c>
      <c r="C45" s="1508">
        <v>2.589154460713186</v>
      </c>
      <c r="D45" s="1508">
        <v>3.8337399999999997</v>
      </c>
      <c r="E45" s="1508">
        <v>6.81</v>
      </c>
      <c r="F45" s="1508">
        <v>12.073929961045465</v>
      </c>
      <c r="G45" s="1510">
        <v>9.5000099773974007</v>
      </c>
    </row>
    <row r="46" spans="1:7">
      <c r="A46" s="3679"/>
      <c r="B46" s="1471" t="s">
        <v>352</v>
      </c>
      <c r="C46" s="1508">
        <v>0.78108827465870911</v>
      </c>
      <c r="D46" s="1508">
        <v>1.63758383074237</v>
      </c>
      <c r="E46" s="1508">
        <v>6.7990752801041694</v>
      </c>
      <c r="F46" s="1508">
        <v>11.932860907827484</v>
      </c>
      <c r="G46" s="1510">
        <v>9.4647699060531565</v>
      </c>
    </row>
    <row r="47" spans="1:7">
      <c r="A47" s="3679"/>
      <c r="B47" s="1471" t="s">
        <v>351</v>
      </c>
      <c r="C47" s="1508">
        <v>1.7622490321978828</v>
      </c>
      <c r="D47" s="1508">
        <v>3.1710930596285434</v>
      </c>
      <c r="E47" s="1508">
        <v>6.786162197889281</v>
      </c>
      <c r="F47" s="1508">
        <v>11.938543027385922</v>
      </c>
      <c r="G47" s="1510">
        <v>9.4327912959906328</v>
      </c>
    </row>
    <row r="48" spans="1:7">
      <c r="A48" s="3679"/>
      <c r="B48" s="1471" t="s">
        <v>350</v>
      </c>
      <c r="C48" s="1508">
        <v>4.587902172601086</v>
      </c>
      <c r="D48" s="1508">
        <v>3.9069000000000003</v>
      </c>
      <c r="E48" s="1508">
        <v>6.7800412401803731</v>
      </c>
      <c r="F48" s="1508">
        <v>11.93890115549449</v>
      </c>
      <c r="G48" s="1510">
        <v>9.4531177329610987</v>
      </c>
    </row>
    <row r="49" spans="1:7">
      <c r="A49" s="3679"/>
      <c r="B49" s="1471" t="s">
        <v>349</v>
      </c>
      <c r="C49" s="1508">
        <v>4.3541351930413725</v>
      </c>
      <c r="D49" s="1508">
        <v>3.9651105287222541</v>
      </c>
      <c r="E49" s="1508">
        <v>6.7732241274743972</v>
      </c>
      <c r="F49" s="1508">
        <v>11.795105403448739</v>
      </c>
      <c r="G49" s="1510">
        <v>9.4520602603713133</v>
      </c>
    </row>
    <row r="50" spans="1:7">
      <c r="A50" s="3679"/>
      <c r="B50" s="1471" t="s">
        <v>348</v>
      </c>
      <c r="C50" s="1508">
        <v>2.1265040008082443</v>
      </c>
      <c r="D50" s="1508">
        <v>2.1309222357229651</v>
      </c>
      <c r="E50" s="1508">
        <v>6.7445847855517354</v>
      </c>
      <c r="F50" s="1508">
        <v>11.771392780728133</v>
      </c>
      <c r="G50" s="1510">
        <v>9.3605305329798512</v>
      </c>
    </row>
    <row r="51" spans="1:7">
      <c r="A51" s="3679"/>
      <c r="B51" s="1471" t="s">
        <v>347</v>
      </c>
      <c r="C51" s="1508">
        <v>4.0623203194575632</v>
      </c>
      <c r="D51" s="1508">
        <v>3.5118599999999995</v>
      </c>
      <c r="E51" s="1508">
        <v>6.4431100717597527</v>
      </c>
      <c r="F51" s="1508">
        <v>10.987853651584457</v>
      </c>
      <c r="G51" s="1510">
        <v>8.9575083042526025</v>
      </c>
    </row>
    <row r="52" spans="1:7">
      <c r="A52" s="3679"/>
      <c r="B52" s="1471" t="s">
        <v>346</v>
      </c>
      <c r="C52" s="1508">
        <v>2.8046806924460426</v>
      </c>
      <c r="D52" s="1508">
        <v>2.8078835500835742</v>
      </c>
      <c r="E52" s="1508">
        <v>6.1706504902350536</v>
      </c>
      <c r="F52" s="1508">
        <v>10.426250629386633</v>
      </c>
      <c r="G52" s="1510">
        <v>8.6625455891258856</v>
      </c>
    </row>
    <row r="53" spans="1:7">
      <c r="A53" s="3679"/>
      <c r="B53" s="1522" t="s">
        <v>345</v>
      </c>
      <c r="C53" s="1521">
        <v>0.34559453310159571</v>
      </c>
      <c r="D53" s="1521">
        <v>1.2727017155928326</v>
      </c>
      <c r="E53" s="1521">
        <v>6.0117202188965875</v>
      </c>
      <c r="F53" s="1521">
        <v>10.109165203675886</v>
      </c>
      <c r="G53" s="1520">
        <v>8.5048589199702214</v>
      </c>
    </row>
    <row r="54" spans="1:7">
      <c r="A54" s="3679" t="s">
        <v>72</v>
      </c>
      <c r="B54" s="1471" t="s">
        <v>356</v>
      </c>
      <c r="C54" s="1508">
        <v>0.02</v>
      </c>
      <c r="D54" s="1508">
        <v>0.21474000000000001</v>
      </c>
      <c r="E54" s="1508">
        <v>5.7671504362585431</v>
      </c>
      <c r="F54" s="1508">
        <v>10.466635724383908</v>
      </c>
      <c r="G54" s="1510">
        <v>8.0839937488962672</v>
      </c>
    </row>
    <row r="55" spans="1:7">
      <c r="A55" s="3679"/>
      <c r="B55" s="1471" t="s">
        <v>355</v>
      </c>
      <c r="C55" s="1508">
        <v>8.2701050321366973E-2</v>
      </c>
      <c r="D55" s="1508">
        <v>0.12893633038707711</v>
      </c>
      <c r="E55" s="1508">
        <v>5.605723681566924</v>
      </c>
      <c r="F55" s="1508">
        <v>10.178098954428284</v>
      </c>
      <c r="G55" s="1510">
        <v>7.8336111428311135</v>
      </c>
    </row>
    <row r="56" spans="1:7">
      <c r="A56" s="3679"/>
      <c r="B56" s="1471" t="s">
        <v>354</v>
      </c>
      <c r="C56" s="1508">
        <v>0.10538818783282233</v>
      </c>
      <c r="D56" s="1508">
        <v>0.62888439046333788</v>
      </c>
      <c r="E56" s="1508">
        <v>5.4485346781296711</v>
      </c>
      <c r="F56" s="1508">
        <v>9.8318649812907015</v>
      </c>
      <c r="G56" s="1510">
        <v>7.7349848742244127</v>
      </c>
    </row>
    <row r="57" spans="1:7">
      <c r="A57" s="3679"/>
      <c r="B57" s="1471" t="s">
        <v>353</v>
      </c>
      <c r="C57" s="1508">
        <v>0.13902292584665743</v>
      </c>
      <c r="D57" s="1508">
        <v>0.78642000000000012</v>
      </c>
      <c r="E57" s="1508">
        <v>5.3083686809997035</v>
      </c>
      <c r="F57" s="1508">
        <v>9.517731632300432</v>
      </c>
      <c r="G57" s="1510">
        <v>7.565152851903175</v>
      </c>
    </row>
    <row r="58" spans="1:7">
      <c r="A58" s="3679"/>
      <c r="B58" s="1471" t="s">
        <v>352</v>
      </c>
      <c r="C58" s="1508">
        <v>0.10294872021182701</v>
      </c>
      <c r="D58" s="1508">
        <v>0.5988099918723967</v>
      </c>
      <c r="E58" s="1508">
        <v>5.1433643034573233</v>
      </c>
      <c r="F58" s="1508">
        <v>9.3697289946410578</v>
      </c>
      <c r="G58" s="1510">
        <v>7.3632620325038927</v>
      </c>
    </row>
    <row r="59" spans="1:7">
      <c r="A59" s="3679"/>
      <c r="B59" s="1471" t="s">
        <v>351</v>
      </c>
      <c r="C59" s="1508">
        <v>0.14140719079261957</v>
      </c>
      <c r="D59" s="1508">
        <v>0.8661787674313991</v>
      </c>
      <c r="E59" s="1508">
        <v>5.000981577404195</v>
      </c>
      <c r="F59" s="1508">
        <v>9.0942202201108095</v>
      </c>
      <c r="G59" s="1510">
        <v>7.1770263092806994</v>
      </c>
    </row>
    <row r="60" spans="1:7">
      <c r="A60" s="3679"/>
      <c r="B60" s="1471" t="s">
        <v>350</v>
      </c>
      <c r="C60" s="1508">
        <v>0.57912853647881191</v>
      </c>
      <c r="D60" s="1508">
        <v>1.1301000000000001</v>
      </c>
      <c r="E60" s="1508">
        <v>4.8643516895826258</v>
      </c>
      <c r="F60" s="1508">
        <v>8.8912745435893399</v>
      </c>
      <c r="G60" s="1510">
        <v>6.9718357360598722</v>
      </c>
    </row>
    <row r="61" spans="1:7">
      <c r="A61" s="3679"/>
      <c r="B61" s="1471" t="s">
        <v>349</v>
      </c>
      <c r="C61" s="1508">
        <v>1.2601731088716375</v>
      </c>
      <c r="D61" s="1508">
        <v>2.0299999999999998</v>
      </c>
      <c r="E61" s="1508">
        <v>4.7646465856273448</v>
      </c>
      <c r="F61" s="1508">
        <v>8.7276050942080641</v>
      </c>
      <c r="G61" s="1510">
        <v>6.8351330238781616</v>
      </c>
    </row>
    <row r="62" spans="1:7">
      <c r="A62" s="3679"/>
      <c r="B62" s="1471" t="s">
        <v>348</v>
      </c>
      <c r="C62" s="1508">
        <v>2.0314999999999999</v>
      </c>
      <c r="D62" s="1508">
        <v>2.7635000000000001</v>
      </c>
      <c r="E62" s="1508">
        <v>4.785174100990238</v>
      </c>
      <c r="F62" s="1508">
        <v>8.6132691841477431</v>
      </c>
      <c r="G62" s="1510">
        <v>6.8967934660178933</v>
      </c>
    </row>
    <row r="63" spans="1:7">
      <c r="A63" s="3679"/>
      <c r="B63" s="1471" t="s">
        <v>347</v>
      </c>
      <c r="C63" s="1508">
        <v>4.12</v>
      </c>
      <c r="D63" s="1508">
        <v>2.2838474999999998</v>
      </c>
      <c r="E63" s="1508">
        <v>4.8141802093800887</v>
      </c>
      <c r="F63" s="1508">
        <v>8.5342448085804961</v>
      </c>
      <c r="G63" s="1510">
        <v>6.8289021574931139</v>
      </c>
    </row>
    <row r="64" spans="1:7">
      <c r="A64" s="3679"/>
      <c r="B64" s="1471" t="s">
        <v>346</v>
      </c>
      <c r="C64" s="1508">
        <v>3.2117112170745541</v>
      </c>
      <c r="D64" s="1508">
        <v>3.7905938603285909</v>
      </c>
      <c r="E64" s="1508">
        <v>4.7183868094842252</v>
      </c>
      <c r="F64" s="1508">
        <v>8.4591292533300528</v>
      </c>
      <c r="G64" s="1510">
        <v>6.6641308725619615</v>
      </c>
    </row>
    <row r="65" spans="1:10">
      <c r="A65" s="3679"/>
      <c r="B65" s="1522" t="s">
        <v>345</v>
      </c>
      <c r="C65" s="1521">
        <v>4.1223589310193738</v>
      </c>
      <c r="D65" s="1521">
        <v>4.5516872152678021</v>
      </c>
      <c r="E65" s="1521">
        <v>4.6500000000000004</v>
      </c>
      <c r="F65" s="1521">
        <v>8.4348018971758574</v>
      </c>
      <c r="G65" s="1520">
        <v>6.864127077806029</v>
      </c>
      <c r="I65" s="1503"/>
      <c r="J65" s="1503"/>
    </row>
    <row r="66" spans="1:10">
      <c r="A66" s="3679" t="s">
        <v>216</v>
      </c>
      <c r="B66" s="1471" t="s">
        <v>356</v>
      </c>
      <c r="C66" s="1508">
        <v>2.1317363444759359</v>
      </c>
      <c r="D66" s="1508">
        <v>0.65619249999999996</v>
      </c>
      <c r="E66" s="1508">
        <v>4.756080599332158</v>
      </c>
      <c r="F66" s="1508">
        <v>8.481912703311691</v>
      </c>
      <c r="G66" s="1510">
        <v>6.7135184666013972</v>
      </c>
      <c r="I66" s="1503"/>
      <c r="J66" s="1503"/>
    </row>
    <row r="67" spans="1:10">
      <c r="A67" s="3679"/>
      <c r="B67" s="1471" t="s">
        <v>355</v>
      </c>
      <c r="C67" s="1508">
        <v>4.7490881310553306</v>
      </c>
      <c r="D67" s="1508">
        <v>3.9754420183839456</v>
      </c>
      <c r="E67" s="1508">
        <v>4.9200856193909939</v>
      </c>
      <c r="F67" s="1508">
        <v>8.5654920397279479</v>
      </c>
      <c r="G67" s="1510">
        <v>6.8925962754309023</v>
      </c>
      <c r="I67" s="1503"/>
      <c r="J67" s="1503"/>
    </row>
    <row r="68" spans="1:10">
      <c r="A68" s="3679"/>
      <c r="B68" s="1471" t="s">
        <v>354</v>
      </c>
      <c r="C68" s="1508">
        <v>4.9520318446043641</v>
      </c>
      <c r="D68" s="1508">
        <v>4.8556569252077564</v>
      </c>
      <c r="E68" s="1508">
        <v>5.4272512703314533</v>
      </c>
      <c r="F68" s="1508">
        <v>8.69</v>
      </c>
      <c r="G68" s="1510">
        <v>7.5702518351583477</v>
      </c>
      <c r="I68" s="1503"/>
      <c r="J68" s="1503"/>
    </row>
    <row r="69" spans="1:10">
      <c r="A69" s="3679"/>
      <c r="B69" s="1471" t="s">
        <v>353</v>
      </c>
      <c r="C69" s="1508">
        <v>4.9594291149276666</v>
      </c>
      <c r="D69" s="1508">
        <v>4.8066100000000009</v>
      </c>
      <c r="E69" s="1508">
        <v>5.8032763736382114</v>
      </c>
      <c r="F69" s="1508">
        <v>9.0221076527410951</v>
      </c>
      <c r="G69" s="1510">
        <v>7.8163103691076605</v>
      </c>
      <c r="I69" s="1503"/>
      <c r="J69" s="1503"/>
    </row>
    <row r="70" spans="1:10">
      <c r="A70" s="3679"/>
      <c r="B70" s="1471" t="s">
        <v>352</v>
      </c>
      <c r="C70" s="1508">
        <v>4.96</v>
      </c>
      <c r="D70" s="1508">
        <v>5.0384472400021885</v>
      </c>
      <c r="E70" s="1508">
        <v>6.24</v>
      </c>
      <c r="F70" s="1508">
        <v>9.2899999999999991</v>
      </c>
      <c r="G70" s="1510">
        <v>8.25</v>
      </c>
      <c r="I70" s="1503"/>
      <c r="J70" s="1503"/>
    </row>
    <row r="71" spans="1:10">
      <c r="A71" s="3679"/>
      <c r="B71" s="1471" t="s">
        <v>351</v>
      </c>
      <c r="C71" s="1508">
        <v>4.76</v>
      </c>
      <c r="D71" s="1508">
        <v>5.0671839583989913</v>
      </c>
      <c r="E71" s="1508">
        <v>6.3672618620484949</v>
      </c>
      <c r="F71" s="1508">
        <v>9.4402244568434135</v>
      </c>
      <c r="G71" s="1510">
        <v>8.4249284549153085</v>
      </c>
      <c r="I71" s="1503"/>
      <c r="J71" s="1503"/>
    </row>
    <row r="72" spans="1:10">
      <c r="A72" s="3679"/>
      <c r="B72" s="1471" t="s">
        <v>350</v>
      </c>
      <c r="C72" s="1508">
        <v>4.7774571310969343</v>
      </c>
      <c r="D72" s="1508">
        <v>5.3154368749999996</v>
      </c>
      <c r="E72" s="1508">
        <v>6.4862041801871824</v>
      </c>
      <c r="F72" s="1508">
        <v>10.312665491616761</v>
      </c>
      <c r="G72" s="1510">
        <v>8.5271331068310232</v>
      </c>
      <c r="I72" s="1503"/>
      <c r="J72" s="1503"/>
    </row>
    <row r="73" spans="1:10">
      <c r="A73" s="3679"/>
      <c r="B73" s="1471" t="s">
        <v>349</v>
      </c>
      <c r="C73" s="1508">
        <v>6.558013114312641</v>
      </c>
      <c r="D73" s="1508">
        <v>6.816769571202423</v>
      </c>
      <c r="E73" s="1508">
        <v>6.9292818797363882</v>
      </c>
      <c r="F73" s="1508">
        <v>10.603007556868986</v>
      </c>
      <c r="G73" s="1510">
        <v>8.9751879882816752</v>
      </c>
      <c r="I73" s="1503"/>
      <c r="J73" s="1503"/>
    </row>
    <row r="74" spans="1:10">
      <c r="A74" s="3679"/>
      <c r="B74" s="1471" t="s">
        <v>348</v>
      </c>
      <c r="C74" s="1508">
        <v>6.9899069755237422</v>
      </c>
      <c r="D74" s="1508">
        <v>7.5807637081404851</v>
      </c>
      <c r="E74" s="1508">
        <v>7.1057230357513985</v>
      </c>
      <c r="F74" s="1508">
        <v>10.784276371814389</v>
      </c>
      <c r="G74" s="1510">
        <v>9.1748486753806073</v>
      </c>
      <c r="I74" s="1503"/>
      <c r="J74" s="1503"/>
    </row>
    <row r="75" spans="1:10">
      <c r="A75" s="3679"/>
      <c r="B75" s="1471" t="s">
        <v>347</v>
      </c>
      <c r="C75" s="1508">
        <v>6.9939910712563886</v>
      </c>
      <c r="D75" s="1508">
        <v>8.3004745161290323</v>
      </c>
      <c r="E75" s="1508">
        <v>7.253697766488381</v>
      </c>
      <c r="F75" s="1508">
        <v>11.418644910857113</v>
      </c>
      <c r="G75" s="1510">
        <v>9.3007064886979389</v>
      </c>
      <c r="I75" s="1503"/>
      <c r="J75" s="1503"/>
    </row>
    <row r="76" spans="1:10">
      <c r="A76" s="3679"/>
      <c r="B76" s="1471" t="s">
        <v>346</v>
      </c>
      <c r="C76" s="1508">
        <v>7.0057836518569614</v>
      </c>
      <c r="D76" s="1508">
        <v>9.9033679687072578</v>
      </c>
      <c r="E76" s="1508">
        <v>7.3449635025112583</v>
      </c>
      <c r="F76" s="1508">
        <v>11.53937423853144</v>
      </c>
      <c r="G76" s="1510">
        <v>9.3895255591023101</v>
      </c>
      <c r="I76" s="1503"/>
      <c r="J76" s="1503"/>
    </row>
    <row r="77" spans="1:10">
      <c r="A77" s="3679"/>
      <c r="B77" s="1519" t="s">
        <v>345</v>
      </c>
      <c r="C77" s="1518">
        <v>6.992068185213566</v>
      </c>
      <c r="D77" s="1518">
        <v>10.664216608887488</v>
      </c>
      <c r="E77" s="1518">
        <v>7.4065960507324</v>
      </c>
      <c r="F77" s="1518">
        <v>11.620299693912473</v>
      </c>
      <c r="G77" s="1517">
        <v>9.5417696777585999</v>
      </c>
      <c r="I77" s="1503"/>
      <c r="J77" s="1503"/>
    </row>
    <row r="78" spans="1:10">
      <c r="A78" s="3815" t="s">
        <v>418</v>
      </c>
      <c r="B78" s="1516" t="s">
        <v>356</v>
      </c>
      <c r="C78" s="1515">
        <v>8.0218625338168916</v>
      </c>
      <c r="D78" s="1515">
        <v>10.642646521739131</v>
      </c>
      <c r="E78" s="1515">
        <v>7.6373473426779883</v>
      </c>
      <c r="F78" s="1515">
        <v>11.9352313050618</v>
      </c>
      <c r="G78" s="1514">
        <v>9.716983741172184</v>
      </c>
      <c r="I78" s="1503"/>
      <c r="J78" s="1503"/>
    </row>
    <row r="79" spans="1:10">
      <c r="A79" s="3816"/>
      <c r="B79" s="1513" t="s">
        <v>355</v>
      </c>
      <c r="C79" s="1512">
        <v>8.4999065288953783</v>
      </c>
      <c r="D79" s="1512">
        <v>9.09</v>
      </c>
      <c r="E79" s="1512">
        <v>7.8057588495833068</v>
      </c>
      <c r="F79" s="1512">
        <v>12.060672464651923</v>
      </c>
      <c r="G79" s="1511">
        <v>10.005106428718225</v>
      </c>
      <c r="H79" s="1503"/>
      <c r="I79" s="1503"/>
      <c r="J79" s="1503"/>
    </row>
    <row r="80" spans="1:10">
      <c r="A80" s="3816"/>
      <c r="B80" s="1509" t="s">
        <v>354</v>
      </c>
      <c r="C80" s="1508">
        <v>8.4975821140395134</v>
      </c>
      <c r="D80" s="1507">
        <v>10.14114322653176</v>
      </c>
      <c r="E80" s="1507">
        <v>8.1564657988665061</v>
      </c>
      <c r="F80" s="1507">
        <v>12.186941726100326</v>
      </c>
      <c r="G80" s="1510">
        <v>10.344957282097605</v>
      </c>
      <c r="H80" s="1503"/>
    </row>
    <row r="81" spans="1:8">
      <c r="A81" s="3816"/>
      <c r="B81" s="1509" t="s">
        <v>353</v>
      </c>
      <c r="C81" s="1508">
        <v>8.4970646521399953</v>
      </c>
      <c r="D81" s="1507">
        <v>10.880964347826087</v>
      </c>
      <c r="E81" s="1507">
        <v>8.3195105687519515</v>
      </c>
      <c r="F81" s="1507">
        <v>12.649630175408365</v>
      </c>
      <c r="G81" s="1506">
        <v>10.597351812859308</v>
      </c>
      <c r="H81" s="1503"/>
    </row>
    <row r="82" spans="1:8">
      <c r="A82" s="3816"/>
      <c r="B82" s="1471" t="s">
        <v>352</v>
      </c>
      <c r="C82" s="1508">
        <v>7.9621780291429545</v>
      </c>
      <c r="D82" s="1507">
        <v>10.6659864010098</v>
      </c>
      <c r="E82" s="1507">
        <v>8.4596475239991538</v>
      </c>
      <c r="F82" s="1507">
        <v>12.735165389766548</v>
      </c>
      <c r="G82" s="1506">
        <v>10.693651046404524</v>
      </c>
      <c r="H82" s="1503"/>
    </row>
    <row r="83" spans="1:8">
      <c r="A83" s="3816"/>
      <c r="B83" s="1471" t="s">
        <v>351</v>
      </c>
      <c r="C83" s="1508">
        <v>7.484409518586796</v>
      </c>
      <c r="D83" s="1507">
        <v>10.893919805316362</v>
      </c>
      <c r="E83" s="1507">
        <v>8.5077644149471325</v>
      </c>
      <c r="F83" s="1507">
        <v>12.78585747325813</v>
      </c>
      <c r="G83" s="1506">
        <v>10.913824406250901</v>
      </c>
      <c r="H83" s="1503"/>
    </row>
    <row r="84" spans="1:8">
      <c r="A84" s="3816"/>
      <c r="B84" s="1471" t="s">
        <v>350</v>
      </c>
      <c r="C84" s="1508">
        <v>5.2752339108489279</v>
      </c>
      <c r="D84" s="1507">
        <v>9.7928928571428564</v>
      </c>
      <c r="E84" s="1507">
        <v>8.4057994980988742</v>
      </c>
      <c r="F84" s="1507">
        <v>13.0333481903709</v>
      </c>
      <c r="G84" s="1506">
        <v>10.724862279815689</v>
      </c>
      <c r="H84" s="1503"/>
    </row>
    <row r="85" spans="1:8">
      <c r="A85" s="3816"/>
      <c r="B85" s="1471" t="s">
        <v>349</v>
      </c>
      <c r="C85" s="1508">
        <v>7.18249157995945</v>
      </c>
      <c r="D85" s="1507">
        <v>9.3344439771406211</v>
      </c>
      <c r="E85" s="1507">
        <v>8.3745465808195618</v>
      </c>
      <c r="F85" s="1507">
        <v>13.034284933532549</v>
      </c>
      <c r="G85" s="1506">
        <v>10.637530583279201</v>
      </c>
      <c r="H85" s="1503"/>
    </row>
    <row r="86" spans="1:8">
      <c r="A86" s="3816"/>
      <c r="B86" s="1471" t="s">
        <v>348</v>
      </c>
      <c r="C86" s="1508">
        <v>7.0045953445280329</v>
      </c>
      <c r="D86" s="1507">
        <v>9.740045658238099</v>
      </c>
      <c r="E86" s="1507">
        <v>8.2623320480725457</v>
      </c>
      <c r="F86" s="1507">
        <v>12.839437652453611</v>
      </c>
      <c r="G86" s="1506">
        <v>10.479652097888163</v>
      </c>
      <c r="H86" s="1503"/>
    </row>
    <row r="87" spans="1:8">
      <c r="A87" s="3816"/>
      <c r="B87" s="1471" t="s">
        <v>347</v>
      </c>
      <c r="C87" s="1508">
        <v>7.0060844845420061</v>
      </c>
      <c r="D87" s="1507">
        <v>9.6580855525185481</v>
      </c>
      <c r="E87" s="1507">
        <v>8.0835413762715014</v>
      </c>
      <c r="F87" s="1507">
        <v>12.649870217159112</v>
      </c>
      <c r="G87" s="1506">
        <v>10.274045903906298</v>
      </c>
      <c r="H87" s="1503"/>
    </row>
    <row r="88" spans="1:8">
      <c r="A88" s="3816"/>
      <c r="B88" s="1471" t="s">
        <v>346</v>
      </c>
      <c r="C88" s="1508">
        <v>6.6758262141521287</v>
      </c>
      <c r="D88" s="1507">
        <v>9.0658884482219655</v>
      </c>
      <c r="E88" s="1507">
        <v>7.9935794016801145</v>
      </c>
      <c r="F88" s="1507">
        <v>12.534739692054348</v>
      </c>
      <c r="G88" s="1506">
        <v>10.182070387705506</v>
      </c>
      <c r="H88" s="1503"/>
    </row>
    <row r="89" spans="1:8">
      <c r="A89" s="3817"/>
      <c r="B89" s="1467" t="s">
        <v>345</v>
      </c>
      <c r="C89" s="1505">
        <v>2.9822601805987938</v>
      </c>
      <c r="D89" s="1505">
        <v>6.3519264674719231</v>
      </c>
      <c r="E89" s="1505">
        <v>7.8602755862174645</v>
      </c>
      <c r="F89" s="1505">
        <v>12.2968211469067</v>
      </c>
      <c r="G89" s="1504">
        <v>10.025933752681521</v>
      </c>
      <c r="H89" s="1503"/>
    </row>
    <row r="90" spans="1:8">
      <c r="A90" s="3813" t="s">
        <v>458</v>
      </c>
      <c r="B90" s="247" t="s">
        <v>356</v>
      </c>
      <c r="C90" s="1502">
        <v>5.9074263443659092</v>
      </c>
      <c r="D90" s="1502">
        <v>5.9223524319868099</v>
      </c>
      <c r="E90" s="1500">
        <v>8.0049743526081194</v>
      </c>
      <c r="F90" s="1501">
        <v>12.243697262021449</v>
      </c>
      <c r="G90" s="1500">
        <v>10.108775285196504</v>
      </c>
    </row>
    <row r="91" spans="1:8" ht="14.4" thickBot="1">
      <c r="A91" s="3814"/>
      <c r="B91" s="278" t="s">
        <v>355</v>
      </c>
      <c r="C91" s="1499">
        <v>5.8636707603162321</v>
      </c>
      <c r="D91" s="1499">
        <v>5.9516291178068181</v>
      </c>
      <c r="E91" s="1497">
        <v>8.0629580350105545</v>
      </c>
      <c r="F91" s="1498">
        <v>12.234427425431878</v>
      </c>
      <c r="G91" s="1497">
        <v>10.144591341771251</v>
      </c>
    </row>
    <row r="92" spans="1:8" ht="14.4" thickTop="1">
      <c r="A92" s="210"/>
      <c r="D92" s="1496"/>
    </row>
    <row r="93" spans="1:8">
      <c r="A93" s="210"/>
    </row>
    <row r="94" spans="1:8">
      <c r="A94" s="210"/>
    </row>
    <row r="95" spans="1:8">
      <c r="A95" s="210"/>
    </row>
    <row r="96" spans="1:8">
      <c r="A96" s="210"/>
    </row>
    <row r="97" spans="1:14">
      <c r="A97" s="210"/>
    </row>
    <row r="98" spans="1:14">
      <c r="A98" s="210"/>
    </row>
    <row r="99" spans="1:14">
      <c r="A99" s="210"/>
    </row>
    <row r="100" spans="1:14">
      <c r="A100" s="210"/>
    </row>
    <row r="101" spans="1:14">
      <c r="A101" s="210"/>
    </row>
    <row r="102" spans="1:14">
      <c r="A102" s="1495"/>
      <c r="B102" s="1495"/>
      <c r="C102" s="1495"/>
      <c r="D102" s="1495"/>
      <c r="E102" s="1495"/>
      <c r="F102" s="1495"/>
      <c r="G102" s="1495"/>
      <c r="H102" s="1495"/>
      <c r="I102" s="1495"/>
    </row>
    <row r="103" spans="1:14" ht="14.4" thickBot="1">
      <c r="A103" s="1494" t="s">
        <v>458</v>
      </c>
      <c r="B103" s="1494"/>
      <c r="C103" s="1494"/>
      <c r="D103" s="1494">
        <f>(C103-C90)/C90*100</f>
        <v>-100</v>
      </c>
      <c r="E103" s="1494"/>
      <c r="F103" s="1494"/>
      <c r="G103" s="1494"/>
      <c r="H103" s="1494"/>
      <c r="I103" s="1494"/>
      <c r="J103" s="1494"/>
      <c r="K103" s="1494"/>
      <c r="L103" s="1494"/>
      <c r="M103" s="1494"/>
      <c r="N103" s="1494"/>
    </row>
    <row r="104" spans="1:14" ht="14.4" thickTop="1"/>
  </sheetData>
  <mergeCells count="18">
    <mergeCell ref="F4:F5"/>
    <mergeCell ref="G4:G5"/>
    <mergeCell ref="A6:A17"/>
    <mergeCell ref="A18:A29"/>
    <mergeCell ref="A1:G1"/>
    <mergeCell ref="A2:G2"/>
    <mergeCell ref="A3:G3"/>
    <mergeCell ref="A4:A5"/>
    <mergeCell ref="B4:B5"/>
    <mergeCell ref="C4:C5"/>
    <mergeCell ref="D4:D5"/>
    <mergeCell ref="E4:E5"/>
    <mergeCell ref="A30:A41"/>
    <mergeCell ref="A42:A53"/>
    <mergeCell ref="A54:A65"/>
    <mergeCell ref="A66:A77"/>
    <mergeCell ref="A90:A91"/>
    <mergeCell ref="A78:A89"/>
  </mergeCells>
  <printOptions horizontalCentered="1"/>
  <pageMargins left="0" right="0" top="0.75" bottom="0.75" header="0.3" footer="0.3"/>
  <pageSetup paperSize="9" scale="36"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36" activePane="bottomRight" state="frozen"/>
      <selection activeCell="B7" sqref="B7:D7"/>
      <selection pane="topRight" activeCell="B7" sqref="B7:D7"/>
      <selection pane="bottomLeft" activeCell="B7" sqref="B7:D7"/>
      <selection pane="bottomRight" activeCell="N41" sqref="N41"/>
    </sheetView>
  </sheetViews>
  <sheetFormatPr defaultColWidth="9.109375" defaultRowHeight="14.4"/>
  <cols>
    <col min="1" max="2" width="10.109375" style="1524" customWidth="1"/>
    <col min="3" max="3" width="10.88671875" style="1524" customWidth="1"/>
    <col min="4" max="4" width="11.5546875" style="1524" customWidth="1"/>
    <col min="5" max="5" width="12.6640625" style="1524" customWidth="1"/>
    <col min="6" max="6" width="12" style="1524" customWidth="1"/>
    <col min="7" max="7" width="12.6640625" style="1524" customWidth="1"/>
    <col min="8" max="12" width="8.33203125" style="1524" customWidth="1"/>
    <col min="13" max="13" width="9.109375" style="105"/>
    <col min="14" max="14" width="12.109375" style="105" bestFit="1" customWidth="1"/>
    <col min="15" max="15" width="9.5546875" style="105" bestFit="1" customWidth="1"/>
    <col min="16" max="16" width="13.33203125" style="105" bestFit="1" customWidth="1"/>
    <col min="17" max="19" width="9.5546875" style="105" bestFit="1" customWidth="1"/>
    <col min="20" max="21" width="9.109375" style="105"/>
    <col min="22" max="22" width="11.5546875" style="105" bestFit="1" customWidth="1"/>
    <col min="23" max="23" width="13.44140625" style="105" bestFit="1" customWidth="1"/>
    <col min="24" max="16384" width="9.109375" style="105"/>
  </cols>
  <sheetData>
    <row r="1" spans="1:12">
      <c r="A1" s="3830" t="s">
        <v>1267</v>
      </c>
      <c r="B1" s="3830"/>
      <c r="C1" s="3830"/>
      <c r="D1" s="3830"/>
      <c r="E1" s="3830"/>
      <c r="F1" s="3830"/>
      <c r="G1" s="3830"/>
      <c r="H1" s="3830"/>
      <c r="I1" s="3830"/>
      <c r="J1" s="3830"/>
      <c r="K1" s="3830"/>
      <c r="L1" s="3830"/>
    </row>
    <row r="2" spans="1:12" ht="15.6">
      <c r="A2" s="3831" t="s">
        <v>1266</v>
      </c>
      <c r="B2" s="3831"/>
      <c r="C2" s="3831"/>
      <c r="D2" s="3831"/>
      <c r="E2" s="3831"/>
      <c r="F2" s="3831"/>
      <c r="G2" s="3831"/>
      <c r="H2" s="3831"/>
      <c r="I2" s="3831"/>
      <c r="J2" s="3831"/>
      <c r="K2" s="3831"/>
      <c r="L2" s="3831"/>
    </row>
    <row r="3" spans="1:12" ht="15" thickBot="1">
      <c r="A3" s="3832" t="s">
        <v>358</v>
      </c>
      <c r="B3" s="3832"/>
      <c r="C3" s="3832"/>
      <c r="D3" s="3832"/>
      <c r="E3" s="3832"/>
      <c r="F3" s="3832"/>
      <c r="G3" s="3832"/>
      <c r="H3" s="3832"/>
      <c r="I3" s="3832"/>
      <c r="J3" s="3832"/>
      <c r="K3" s="3832"/>
      <c r="L3" s="3832"/>
    </row>
    <row r="4" spans="1:12" ht="15" customHeight="1" thickTop="1">
      <c r="A4" s="3833" t="s">
        <v>320</v>
      </c>
      <c r="B4" s="3835" t="s">
        <v>1265</v>
      </c>
      <c r="C4" s="3825" t="s">
        <v>1263</v>
      </c>
      <c r="D4" s="3825" t="s">
        <v>1262</v>
      </c>
      <c r="E4" s="3835" t="s">
        <v>1261</v>
      </c>
      <c r="F4" s="3835" t="s">
        <v>159</v>
      </c>
      <c r="G4" s="3825" t="s">
        <v>1260</v>
      </c>
      <c r="H4" s="3827" t="s">
        <v>1264</v>
      </c>
      <c r="I4" s="3828"/>
      <c r="J4" s="3828"/>
      <c r="K4" s="3828"/>
      <c r="L4" s="3829"/>
    </row>
    <row r="5" spans="1:12" ht="39.6">
      <c r="A5" s="3834"/>
      <c r="B5" s="3826"/>
      <c r="C5" s="3826"/>
      <c r="D5" s="3826"/>
      <c r="E5" s="3826"/>
      <c r="F5" s="3826"/>
      <c r="G5" s="3826"/>
      <c r="H5" s="1544" t="s">
        <v>1263</v>
      </c>
      <c r="I5" s="1544" t="s">
        <v>1262</v>
      </c>
      <c r="J5" s="1543" t="s">
        <v>1261</v>
      </c>
      <c r="K5" s="1543" t="s">
        <v>159</v>
      </c>
      <c r="L5" s="1542" t="s">
        <v>1260</v>
      </c>
    </row>
    <row r="6" spans="1:12">
      <c r="A6" s="1538" t="s">
        <v>307</v>
      </c>
      <c r="B6" s="1537" t="s">
        <v>306</v>
      </c>
      <c r="C6" s="1536">
        <v>1337.7</v>
      </c>
      <c r="D6" s="1536">
        <v>2064.4</v>
      </c>
      <c r="E6" s="1536">
        <v>1637.8000000000002</v>
      </c>
      <c r="F6" s="1536">
        <v>783.4</v>
      </c>
      <c r="G6" s="1536">
        <v>1166.1999999999998</v>
      </c>
      <c r="H6" s="1535">
        <v>4.4180782140348436</v>
      </c>
      <c r="I6" s="1535">
        <v>8.0272108843537726</v>
      </c>
      <c r="J6" s="1535">
        <v>68.810554524840256</v>
      </c>
      <c r="K6" s="1535">
        <v>11.643152344306673</v>
      </c>
      <c r="L6" s="1534">
        <v>24.474330238018982</v>
      </c>
    </row>
    <row r="7" spans="1:12">
      <c r="A7" s="1538" t="s">
        <v>305</v>
      </c>
      <c r="B7" s="1537" t="s">
        <v>304</v>
      </c>
      <c r="C7" s="1536">
        <v>1452.5000000000002</v>
      </c>
      <c r="D7" s="1536">
        <v>2524</v>
      </c>
      <c r="E7" s="1536">
        <v>1763.3</v>
      </c>
      <c r="F7" s="1536">
        <v>716.2</v>
      </c>
      <c r="G7" s="1536">
        <v>1600.6</v>
      </c>
      <c r="H7" s="1535">
        <v>8.5818942961800229</v>
      </c>
      <c r="I7" s="1535">
        <v>22.263127300910671</v>
      </c>
      <c r="J7" s="1535">
        <v>7.6627182806203304</v>
      </c>
      <c r="K7" s="1535">
        <v>-8.5779933622670317</v>
      </c>
      <c r="L7" s="1534">
        <v>37.249185388441106</v>
      </c>
    </row>
    <row r="8" spans="1:12">
      <c r="A8" s="1538" t="s">
        <v>303</v>
      </c>
      <c r="B8" s="1537" t="s">
        <v>302</v>
      </c>
      <c r="C8" s="1536">
        <v>1852.8999999999999</v>
      </c>
      <c r="D8" s="1536">
        <v>3223</v>
      </c>
      <c r="E8" s="1536">
        <v>2125</v>
      </c>
      <c r="F8" s="1536">
        <v>864.2</v>
      </c>
      <c r="G8" s="1536">
        <v>2132.9</v>
      </c>
      <c r="H8" s="1535">
        <v>27.566265060240937</v>
      </c>
      <c r="I8" s="1535">
        <v>27.694136291600636</v>
      </c>
      <c r="J8" s="1535">
        <v>20.512675097827941</v>
      </c>
      <c r="K8" s="1535">
        <v>20.664618821558221</v>
      </c>
      <c r="L8" s="1534">
        <v>33.256278895414233</v>
      </c>
    </row>
    <row r="9" spans="1:12">
      <c r="A9" s="1538" t="s">
        <v>301</v>
      </c>
      <c r="B9" s="1537" t="s">
        <v>300</v>
      </c>
      <c r="C9" s="1536">
        <v>2060.6000000000004</v>
      </c>
      <c r="D9" s="1536">
        <v>3772.1000000000004</v>
      </c>
      <c r="E9" s="1536">
        <v>2905.2999999999997</v>
      </c>
      <c r="F9" s="1536">
        <v>1071.0999999999999</v>
      </c>
      <c r="G9" s="1536">
        <v>2517.8000000000002</v>
      </c>
      <c r="H9" s="1535">
        <v>11.209455448216337</v>
      </c>
      <c r="I9" s="1535">
        <v>17.036922122246363</v>
      </c>
      <c r="J9" s="1535">
        <v>36.719999999999985</v>
      </c>
      <c r="K9" s="1535">
        <v>23.941217310807666</v>
      </c>
      <c r="L9" s="1534">
        <v>18.045853063903607</v>
      </c>
    </row>
    <row r="10" spans="1:12">
      <c r="A10" s="1538" t="s">
        <v>299</v>
      </c>
      <c r="B10" s="1537" t="s">
        <v>298</v>
      </c>
      <c r="C10" s="1536">
        <v>2504.900000000001</v>
      </c>
      <c r="D10" s="1536">
        <v>4511.4000000000015</v>
      </c>
      <c r="E10" s="1536">
        <v>3540.7999999999997</v>
      </c>
      <c r="F10" s="1536">
        <v>1331.6</v>
      </c>
      <c r="G10" s="1536">
        <v>2902.2</v>
      </c>
      <c r="H10" s="1535">
        <v>21.561681063767864</v>
      </c>
      <c r="I10" s="1535">
        <v>19.599162270353414</v>
      </c>
      <c r="J10" s="1535">
        <v>21.873816817540359</v>
      </c>
      <c r="K10" s="1535">
        <v>24.32079170945757</v>
      </c>
      <c r="L10" s="1534">
        <v>15.267296846453238</v>
      </c>
    </row>
    <row r="11" spans="1:12">
      <c r="A11" s="1538" t="s">
        <v>297</v>
      </c>
      <c r="B11" s="1537" t="s">
        <v>296</v>
      </c>
      <c r="C11" s="1536">
        <v>2830.3999999999996</v>
      </c>
      <c r="D11" s="1536">
        <v>5285.2999999999993</v>
      </c>
      <c r="E11" s="1536">
        <v>4305.8</v>
      </c>
      <c r="F11" s="1536">
        <v>1916.5</v>
      </c>
      <c r="G11" s="1536">
        <v>3329.7</v>
      </c>
      <c r="H11" s="1535">
        <v>12.994530719789154</v>
      </c>
      <c r="I11" s="1535">
        <v>17.15432016668878</v>
      </c>
      <c r="J11" s="1535">
        <v>21.605286940804351</v>
      </c>
      <c r="K11" s="1535">
        <v>43.924601982577357</v>
      </c>
      <c r="L11" s="1534">
        <v>14.730204672317553</v>
      </c>
    </row>
    <row r="12" spans="1:12">
      <c r="A12" s="1538" t="s">
        <v>295</v>
      </c>
      <c r="B12" s="1537" t="s">
        <v>294</v>
      </c>
      <c r="C12" s="1536">
        <v>3207.8</v>
      </c>
      <c r="D12" s="1536">
        <v>6307.7000000000007</v>
      </c>
      <c r="E12" s="1536">
        <v>5161.3999999999996</v>
      </c>
      <c r="F12" s="1536">
        <v>2498.1</v>
      </c>
      <c r="G12" s="1536">
        <v>4143.2000000000007</v>
      </c>
      <c r="H12" s="1535">
        <v>13.333804409270794</v>
      </c>
      <c r="I12" s="1535">
        <v>19.344218871208856</v>
      </c>
      <c r="J12" s="1535">
        <v>19.870871847275755</v>
      </c>
      <c r="K12" s="1535">
        <v>30.346986694495172</v>
      </c>
      <c r="L12" s="1534">
        <v>24.4316304772202</v>
      </c>
    </row>
    <row r="13" spans="1:12">
      <c r="A13" s="1538" t="s">
        <v>293</v>
      </c>
      <c r="B13" s="1537" t="s">
        <v>292</v>
      </c>
      <c r="C13" s="1536">
        <v>3611.5</v>
      </c>
      <c r="D13" s="1536">
        <v>7458</v>
      </c>
      <c r="E13" s="1536">
        <v>6043.1</v>
      </c>
      <c r="F13" s="1536">
        <v>2638.2</v>
      </c>
      <c r="G13" s="1536">
        <v>4907</v>
      </c>
      <c r="H13" s="1535">
        <v>12.584949186358246</v>
      </c>
      <c r="I13" s="1535">
        <v>18.236441175071725</v>
      </c>
      <c r="J13" s="1535">
        <v>17.08257449529199</v>
      </c>
      <c r="K13" s="1535">
        <v>5.6082622793322896</v>
      </c>
      <c r="L13" s="1534">
        <v>18.435026066808245</v>
      </c>
    </row>
    <row r="14" spans="1:12">
      <c r="A14" s="1538" t="s">
        <v>291</v>
      </c>
      <c r="B14" s="1537" t="s">
        <v>290</v>
      </c>
      <c r="C14" s="1536">
        <v>4348.9000000000015</v>
      </c>
      <c r="D14" s="1536">
        <v>9222.4000000000015</v>
      </c>
      <c r="E14" s="1536">
        <v>8490.9</v>
      </c>
      <c r="F14" s="1536">
        <v>2699.1</v>
      </c>
      <c r="G14" s="1536">
        <v>6286.5</v>
      </c>
      <c r="H14" s="1535">
        <v>20.418108819050296</v>
      </c>
      <c r="I14" s="1535">
        <v>23.657817109144563</v>
      </c>
      <c r="J14" s="1535">
        <v>40.505700716519655</v>
      </c>
      <c r="K14" s="1535">
        <v>2.3083920855128532</v>
      </c>
      <c r="L14" s="1534">
        <v>28.112899938862849</v>
      </c>
    </row>
    <row r="15" spans="1:12">
      <c r="A15" s="1538" t="s">
        <v>289</v>
      </c>
      <c r="B15" s="1537" t="s">
        <v>288</v>
      </c>
      <c r="C15" s="1536">
        <v>4931.5</v>
      </c>
      <c r="D15" s="1536">
        <v>10455.200000000001</v>
      </c>
      <c r="E15" s="1536">
        <v>9824.5</v>
      </c>
      <c r="F15" s="1536">
        <v>3174</v>
      </c>
      <c r="G15" s="1536">
        <v>7067</v>
      </c>
      <c r="H15" s="1535">
        <v>13.396491066706487</v>
      </c>
      <c r="I15" s="1535">
        <v>13.367453157529482</v>
      </c>
      <c r="J15" s="1535">
        <v>15.70622666619558</v>
      </c>
      <c r="K15" s="1535">
        <v>17.5947538068245</v>
      </c>
      <c r="L15" s="1534">
        <v>12.415493517855722</v>
      </c>
    </row>
    <row r="16" spans="1:12">
      <c r="A16" s="1538" t="s">
        <v>287</v>
      </c>
      <c r="B16" s="1537" t="s">
        <v>286</v>
      </c>
      <c r="C16" s="1536">
        <v>5480.0000000000018</v>
      </c>
      <c r="D16" s="1536">
        <v>12296.600000000002</v>
      </c>
      <c r="E16" s="1536">
        <v>12550.900000000001</v>
      </c>
      <c r="F16" s="1536">
        <v>4036.6</v>
      </c>
      <c r="G16" s="1536">
        <v>8536.1</v>
      </c>
      <c r="H16" s="1535">
        <v>11.122376558856368</v>
      </c>
      <c r="I16" s="1535">
        <v>17.612288621929771</v>
      </c>
      <c r="J16" s="1535">
        <v>27.751030586798326</v>
      </c>
      <c r="K16" s="1535">
        <v>27.177063642091991</v>
      </c>
      <c r="L16" s="1534">
        <v>20.788170369322206</v>
      </c>
    </row>
    <row r="17" spans="1:12">
      <c r="A17" s="1538" t="s">
        <v>285</v>
      </c>
      <c r="B17" s="1537" t="s">
        <v>284</v>
      </c>
      <c r="C17" s="1536">
        <v>7029.3000000000011</v>
      </c>
      <c r="D17" s="1536">
        <v>15159</v>
      </c>
      <c r="E17" s="1536">
        <v>15322.9</v>
      </c>
      <c r="F17" s="1536">
        <v>5167.8999999999996</v>
      </c>
      <c r="G17" s="1536">
        <v>10275.700000000001</v>
      </c>
      <c r="H17" s="1535">
        <v>28.271897810218956</v>
      </c>
      <c r="I17" s="1535">
        <v>23.277979278825018</v>
      </c>
      <c r="J17" s="1535">
        <v>22.086065541116557</v>
      </c>
      <c r="K17" s="1535">
        <v>28.026061536937018</v>
      </c>
      <c r="L17" s="1534">
        <v>20.379330139056481</v>
      </c>
    </row>
    <row r="18" spans="1:12">
      <c r="A18" s="1538" t="s">
        <v>283</v>
      </c>
      <c r="B18" s="1537" t="s">
        <v>282</v>
      </c>
      <c r="C18" s="1536">
        <v>8120.2</v>
      </c>
      <c r="D18" s="1536">
        <v>17498.2</v>
      </c>
      <c r="E18" s="1536">
        <v>17803.099999999999</v>
      </c>
      <c r="F18" s="1536">
        <v>6132.5</v>
      </c>
      <c r="G18" s="1536">
        <v>11812.4</v>
      </c>
      <c r="H18" s="1535">
        <v>15.519326248701843</v>
      </c>
      <c r="I18" s="1535">
        <v>15.431097038063202</v>
      </c>
      <c r="J18" s="1535">
        <v>16.186231065920936</v>
      </c>
      <c r="K18" s="1535">
        <v>18.665221850268011</v>
      </c>
      <c r="L18" s="1534">
        <v>14.95469894994987</v>
      </c>
    </row>
    <row r="19" spans="1:12">
      <c r="A19" s="1538" t="s">
        <v>281</v>
      </c>
      <c r="B19" s="1537" t="s">
        <v>280</v>
      </c>
      <c r="C19" s="1536">
        <v>9596.6000000000022</v>
      </c>
      <c r="D19" s="1536">
        <v>21422.600000000002</v>
      </c>
      <c r="E19" s="1536">
        <v>20469.300000000003</v>
      </c>
      <c r="F19" s="1536">
        <v>7947.1</v>
      </c>
      <c r="G19" s="1536">
        <v>14951.9</v>
      </c>
      <c r="H19" s="1535">
        <v>18.181818181818208</v>
      </c>
      <c r="I19" s="1535">
        <v>22.427449680538576</v>
      </c>
      <c r="J19" s="1535">
        <v>14.976043498042502</v>
      </c>
      <c r="K19" s="1535">
        <v>29.589889930697112</v>
      </c>
      <c r="L19" s="1534">
        <v>26.578002776743087</v>
      </c>
    </row>
    <row r="20" spans="1:12">
      <c r="A20" s="1538" t="s">
        <v>279</v>
      </c>
      <c r="B20" s="1537" t="s">
        <v>278</v>
      </c>
      <c r="C20" s="1536">
        <v>11775.400000000001</v>
      </c>
      <c r="D20" s="1536">
        <v>26605.100000000002</v>
      </c>
      <c r="E20" s="1536">
        <v>26584.3</v>
      </c>
      <c r="F20" s="1536">
        <v>10357</v>
      </c>
      <c r="G20" s="1536">
        <v>18954.599999999999</v>
      </c>
      <c r="H20" s="1535">
        <v>22.703874288810606</v>
      </c>
      <c r="I20" s="1535">
        <v>24.191741431945697</v>
      </c>
      <c r="J20" s="1535">
        <v>29.874006438910932</v>
      </c>
      <c r="K20" s="1535">
        <v>30.324269230285257</v>
      </c>
      <c r="L20" s="1534">
        <v>26.770510771206329</v>
      </c>
    </row>
    <row r="21" spans="1:12">
      <c r="A21" s="1538" t="s">
        <v>277</v>
      </c>
      <c r="B21" s="1537" t="s">
        <v>276</v>
      </c>
      <c r="C21" s="1536">
        <v>14222.999999999998</v>
      </c>
      <c r="D21" s="1536">
        <v>31552.400000000001</v>
      </c>
      <c r="E21" s="1536">
        <v>29661.599999999999</v>
      </c>
      <c r="F21" s="1536">
        <v>11687.6</v>
      </c>
      <c r="G21" s="1536">
        <v>21885</v>
      </c>
      <c r="H21" s="1535">
        <v>20.785705793433738</v>
      </c>
      <c r="I21" s="1535">
        <v>18.595306914839632</v>
      </c>
      <c r="J21" s="1535">
        <v>11.575629224767999</v>
      </c>
      <c r="K21" s="1535">
        <v>12.847349618615434</v>
      </c>
      <c r="L21" s="1534">
        <v>15.460099395397432</v>
      </c>
    </row>
    <row r="22" spans="1:12">
      <c r="A22" s="1538" t="s">
        <v>275</v>
      </c>
      <c r="B22" s="1537" t="s">
        <v>274</v>
      </c>
      <c r="C22" s="1536">
        <v>16283.600000000004</v>
      </c>
      <c r="D22" s="1536">
        <v>37712.500000000007</v>
      </c>
      <c r="E22" s="1536">
        <v>34491.399999999994</v>
      </c>
      <c r="F22" s="1536">
        <v>14108.7</v>
      </c>
      <c r="G22" s="1536">
        <v>26687.5</v>
      </c>
      <c r="H22" s="1535">
        <v>14.487801448358336</v>
      </c>
      <c r="I22" s="1535">
        <v>19.523396001572006</v>
      </c>
      <c r="J22" s="1535">
        <v>16.283005636917753</v>
      </c>
      <c r="K22" s="1535">
        <v>20.715116876005339</v>
      </c>
      <c r="L22" s="1534">
        <v>21.944254055289012</v>
      </c>
    </row>
    <row r="23" spans="1:12">
      <c r="A23" s="1538" t="s">
        <v>273</v>
      </c>
      <c r="B23" s="1537" t="s">
        <v>272</v>
      </c>
      <c r="C23" s="1536">
        <v>19457.699999999997</v>
      </c>
      <c r="D23" s="1536">
        <v>45670.5</v>
      </c>
      <c r="E23" s="1536">
        <v>41609.1</v>
      </c>
      <c r="F23" s="1536">
        <v>17780.2</v>
      </c>
      <c r="G23" s="1536">
        <v>33328.5</v>
      </c>
      <c r="H23" s="1535">
        <v>19.492618339924785</v>
      </c>
      <c r="I23" s="1535">
        <v>21.101756711965507</v>
      </c>
      <c r="J23" s="1535">
        <v>20.636158578660204</v>
      </c>
      <c r="K23" s="1535">
        <v>26.022950378135473</v>
      </c>
      <c r="L23" s="1534">
        <v>24.884309133489459</v>
      </c>
    </row>
    <row r="24" spans="1:12">
      <c r="A24" s="1538" t="s">
        <v>271</v>
      </c>
      <c r="B24" s="1537" t="s">
        <v>270</v>
      </c>
      <c r="C24" s="1536">
        <v>23832.999999999993</v>
      </c>
      <c r="D24" s="1536">
        <v>58322.499999999993</v>
      </c>
      <c r="E24" s="1536">
        <v>49404.9</v>
      </c>
      <c r="F24" s="1536">
        <v>21208.9</v>
      </c>
      <c r="G24" s="1536">
        <v>43543.100000000006</v>
      </c>
      <c r="H24" s="1535">
        <v>22.486213684042802</v>
      </c>
      <c r="I24" s="1535">
        <v>27.702784072869779</v>
      </c>
      <c r="J24" s="1535">
        <v>18.735805388725073</v>
      </c>
      <c r="K24" s="1535">
        <v>19.283810080876485</v>
      </c>
      <c r="L24" s="1534">
        <v>30.64824399537935</v>
      </c>
    </row>
    <row r="25" spans="1:12">
      <c r="A25" s="1538" t="s">
        <v>269</v>
      </c>
      <c r="B25" s="1537" t="s">
        <v>268</v>
      </c>
      <c r="C25" s="1536">
        <v>28510.400000000016</v>
      </c>
      <c r="D25" s="1536">
        <v>69777.100000000006</v>
      </c>
      <c r="E25" s="1536">
        <v>57828.100000000006</v>
      </c>
      <c r="F25" s="1536">
        <v>29606.9</v>
      </c>
      <c r="G25" s="1536">
        <v>52168.5</v>
      </c>
      <c r="H25" s="1535">
        <v>19.625729031175364</v>
      </c>
      <c r="I25" s="1535">
        <v>19.640104590852612</v>
      </c>
      <c r="J25" s="1535">
        <v>17.049321018765355</v>
      </c>
      <c r="K25" s="1535">
        <v>39.596584452753326</v>
      </c>
      <c r="L25" s="1534">
        <v>19.808879018719367</v>
      </c>
    </row>
    <row r="26" spans="1:12">
      <c r="A26" s="1538" t="s">
        <v>267</v>
      </c>
      <c r="B26" s="1537" t="s">
        <v>266</v>
      </c>
      <c r="C26" s="1536">
        <v>32985.39999999998</v>
      </c>
      <c r="D26" s="1536">
        <v>80984.699999999983</v>
      </c>
      <c r="E26" s="1536">
        <v>72184.7</v>
      </c>
      <c r="F26" s="1536">
        <v>41943.1</v>
      </c>
      <c r="G26" s="1536">
        <v>61045.499999999993</v>
      </c>
      <c r="H26" s="1535">
        <v>15.696026713058957</v>
      </c>
      <c r="I26" s="1535">
        <v>16.062003150030563</v>
      </c>
      <c r="J26" s="1535">
        <v>24.826338752267478</v>
      </c>
      <c r="K26" s="1535">
        <v>41.666638520074699</v>
      </c>
      <c r="L26" s="1534">
        <v>17.016015411598939</v>
      </c>
    </row>
    <row r="27" spans="1:12">
      <c r="A27" s="1538" t="s">
        <v>265</v>
      </c>
      <c r="B27" s="1537" t="s">
        <v>264</v>
      </c>
      <c r="C27" s="1536">
        <v>36498.000000000007</v>
      </c>
      <c r="D27" s="1536">
        <v>92652.200000000012</v>
      </c>
      <c r="E27" s="1536">
        <v>89265.7</v>
      </c>
      <c r="F27" s="1536">
        <v>55524.7</v>
      </c>
      <c r="G27" s="1536">
        <v>71211.399999999994</v>
      </c>
      <c r="H27" s="1535">
        <v>10.648953779551043</v>
      </c>
      <c r="I27" s="1535">
        <v>14.407042317869958</v>
      </c>
      <c r="J27" s="1535">
        <v>23.662909176044231</v>
      </c>
      <c r="K27" s="1535">
        <v>32.381011417849422</v>
      </c>
      <c r="L27" s="1534">
        <v>16.652988344759244</v>
      </c>
    </row>
    <row r="28" spans="1:12">
      <c r="A28" s="1538" t="s">
        <v>263</v>
      </c>
      <c r="B28" s="1537" t="s">
        <v>262</v>
      </c>
      <c r="C28" s="1536">
        <v>38460.299999999988</v>
      </c>
      <c r="D28" s="1536">
        <v>103720.59999999999</v>
      </c>
      <c r="E28" s="1536">
        <v>100916.7</v>
      </c>
      <c r="F28" s="1536">
        <v>64658.7</v>
      </c>
      <c r="G28" s="1536">
        <v>81544.7</v>
      </c>
      <c r="H28" s="1535">
        <v>5.3764589840538681</v>
      </c>
      <c r="I28" s="1535">
        <v>11.946181526180682</v>
      </c>
      <c r="J28" s="1535">
        <v>13.052045746574553</v>
      </c>
      <c r="K28" s="1535">
        <v>16.450336516901487</v>
      </c>
      <c r="L28" s="1534">
        <v>14.510738449180897</v>
      </c>
    </row>
    <row r="29" spans="1:12">
      <c r="A29" s="1538" t="s">
        <v>261</v>
      </c>
      <c r="B29" s="1537" t="s">
        <v>260</v>
      </c>
      <c r="C29" s="1536">
        <v>45163.799999999988</v>
      </c>
      <c r="D29" s="1536">
        <v>126462.59999999999</v>
      </c>
      <c r="E29" s="1536">
        <v>115812.1</v>
      </c>
      <c r="F29" s="1536">
        <v>76830.100000000006</v>
      </c>
      <c r="G29" s="1536">
        <v>102405.2</v>
      </c>
      <c r="H29" s="1535">
        <v>17.429661235091775</v>
      </c>
      <c r="I29" s="1535">
        <v>21.926213307674658</v>
      </c>
      <c r="J29" s="1535">
        <v>14.760094216319015</v>
      </c>
      <c r="K29" s="1535">
        <v>18.824071625318801</v>
      </c>
      <c r="L29" s="1534">
        <v>25.581674836010187</v>
      </c>
    </row>
    <row r="30" spans="1:12">
      <c r="A30" s="1538" t="s">
        <v>259</v>
      </c>
      <c r="B30" s="1537" t="s">
        <v>258</v>
      </c>
      <c r="C30" s="1536">
        <v>51062.499999999993</v>
      </c>
      <c r="D30" s="1536">
        <v>152800.19999999998</v>
      </c>
      <c r="E30" s="1536">
        <v>134832.70000000001</v>
      </c>
      <c r="F30" s="1536">
        <v>90800.5</v>
      </c>
      <c r="G30" s="1536">
        <v>126889.60000000001</v>
      </c>
      <c r="H30" s="1535">
        <v>13.060681342136856</v>
      </c>
      <c r="I30" s="1535">
        <v>20.826394522965678</v>
      </c>
      <c r="J30" s="1535">
        <v>16.423672483272476</v>
      </c>
      <c r="K30" s="1535">
        <v>18.183498394509435</v>
      </c>
      <c r="L30" s="1534">
        <v>23.909332729197356</v>
      </c>
    </row>
    <row r="31" spans="1:12">
      <c r="A31" s="1541" t="s">
        <v>257</v>
      </c>
      <c r="B31" s="1537" t="s">
        <v>256</v>
      </c>
      <c r="C31" s="1536">
        <v>60979.7</v>
      </c>
      <c r="D31" s="1536">
        <v>186120.8</v>
      </c>
      <c r="E31" s="1536">
        <v>158001.1</v>
      </c>
      <c r="F31" s="1536">
        <v>109447.6</v>
      </c>
      <c r="G31" s="1536">
        <v>154610.30000000002</v>
      </c>
      <c r="H31" s="1535">
        <v>19.421689106487158</v>
      </c>
      <c r="I31" s="1535">
        <v>21.806646849938684</v>
      </c>
      <c r="J31" s="1535">
        <v>17.183072058929319</v>
      </c>
      <c r="K31" s="1535">
        <v>20.536340658917084</v>
      </c>
      <c r="L31" s="1534">
        <v>21.846313645877999</v>
      </c>
    </row>
    <row r="32" spans="1:12">
      <c r="A32" s="1538" t="s">
        <v>255</v>
      </c>
      <c r="B32" s="1537" t="s">
        <v>254</v>
      </c>
      <c r="C32" s="1536">
        <v>70576.999999999985</v>
      </c>
      <c r="D32" s="1536">
        <v>214454.2</v>
      </c>
      <c r="E32" s="1536">
        <v>187871.4</v>
      </c>
      <c r="F32" s="1536">
        <v>126757.9</v>
      </c>
      <c r="G32" s="1536">
        <v>181203.4</v>
      </c>
      <c r="H32" s="1535">
        <v>15.738516260329238</v>
      </c>
      <c r="I32" s="1535">
        <v>15.223123906624098</v>
      </c>
      <c r="J32" s="1535">
        <v>18.905121546622137</v>
      </c>
      <c r="K32" s="1535">
        <v>15.816061750097751</v>
      </c>
      <c r="L32" s="1534">
        <v>17.200083047507167</v>
      </c>
    </row>
    <row r="33" spans="1:19">
      <c r="A33" s="1538" t="s">
        <v>253</v>
      </c>
      <c r="B33" s="1537" t="s">
        <v>252</v>
      </c>
      <c r="C33" s="1536">
        <v>77156.199999999968</v>
      </c>
      <c r="D33" s="1536">
        <v>223988.3</v>
      </c>
      <c r="E33" s="1536">
        <v>207323</v>
      </c>
      <c r="F33" s="1536">
        <v>133315.29999999999</v>
      </c>
      <c r="G33" s="1536">
        <v>183728.09999999998</v>
      </c>
      <c r="H33" s="1535">
        <v>9.3220170877197717</v>
      </c>
      <c r="I33" s="1535">
        <v>4.4457511207521128</v>
      </c>
      <c r="J33" s="1535">
        <v>10.353678101084043</v>
      </c>
      <c r="K33" s="1535">
        <v>5.1731686940222223</v>
      </c>
      <c r="L33" s="1534">
        <v>1.3932961522796938</v>
      </c>
    </row>
    <row r="34" spans="1:19">
      <c r="A34" s="1538" t="s">
        <v>251</v>
      </c>
      <c r="B34" s="1537" t="s">
        <v>250</v>
      </c>
      <c r="C34" s="1536">
        <v>83754.099999999977</v>
      </c>
      <c r="D34" s="1536">
        <v>245911.19999999998</v>
      </c>
      <c r="E34" s="1536">
        <v>228443.8</v>
      </c>
      <c r="F34" s="1536">
        <v>150956.9</v>
      </c>
      <c r="G34" s="1536">
        <v>202733.74000000002</v>
      </c>
      <c r="H34" s="1535">
        <v>8.5513542657621961</v>
      </c>
      <c r="I34" s="1535">
        <v>9.7875201517222088</v>
      </c>
      <c r="J34" s="1535">
        <v>10.187388760533075</v>
      </c>
      <c r="K34" s="1535">
        <v>13.2329897618653</v>
      </c>
      <c r="L34" s="1534">
        <v>10.344438330337082</v>
      </c>
    </row>
    <row r="35" spans="1:19">
      <c r="A35" s="1538" t="s">
        <v>249</v>
      </c>
      <c r="B35" s="1537" t="s">
        <v>248</v>
      </c>
      <c r="C35" s="1536">
        <v>93969.699999999953</v>
      </c>
      <c r="D35" s="1536">
        <v>277306.09999999998</v>
      </c>
      <c r="E35" s="1536">
        <v>251089</v>
      </c>
      <c r="F35" s="1536">
        <v>172516.5</v>
      </c>
      <c r="G35" s="1536">
        <v>232576.26999999996</v>
      </c>
      <c r="H35" s="1535">
        <v>12.197134229846634</v>
      </c>
      <c r="I35" s="1535">
        <v>12.766762961589384</v>
      </c>
      <c r="J35" s="1535">
        <v>9.9128100653202296</v>
      </c>
      <c r="K35" s="1535">
        <v>14.281957300395018</v>
      </c>
      <c r="L35" s="1534">
        <v>14.720060903527918</v>
      </c>
    </row>
    <row r="36" spans="1:19">
      <c r="A36" s="1538" t="s">
        <v>247</v>
      </c>
      <c r="B36" s="1537" t="s">
        <v>246</v>
      </c>
      <c r="C36" s="1536">
        <v>100205.79999999996</v>
      </c>
      <c r="D36" s="1536">
        <v>300440</v>
      </c>
      <c r="E36" s="1536">
        <v>285157.5</v>
      </c>
      <c r="F36" s="1536">
        <v>197016.9</v>
      </c>
      <c r="G36" s="1536">
        <v>250464.905</v>
      </c>
      <c r="H36" s="1535">
        <v>6.6362880800939124</v>
      </c>
      <c r="I36" s="1535">
        <v>8.3423696774070333</v>
      </c>
      <c r="J36" s="1535">
        <v>13.568296500444067</v>
      </c>
      <c r="K36" s="1535">
        <v>14.201772004416965</v>
      </c>
      <c r="L36" s="1534">
        <v>7.6915134119229105</v>
      </c>
    </row>
    <row r="37" spans="1:19">
      <c r="A37" s="1538" t="s">
        <v>245</v>
      </c>
      <c r="B37" s="1537" t="s">
        <v>244</v>
      </c>
      <c r="C37" s="1536">
        <v>113060.80000000005</v>
      </c>
      <c r="D37" s="1536">
        <v>346824.10000000003</v>
      </c>
      <c r="E37" s="1536">
        <v>327634.39999999997</v>
      </c>
      <c r="F37" s="1536">
        <v>243570.4</v>
      </c>
      <c r="G37" s="1536">
        <v>289975.95799999998</v>
      </c>
      <c r="H37" s="1535">
        <v>12.828598743785383</v>
      </c>
      <c r="I37" s="1535">
        <v>15.438723205964596</v>
      </c>
      <c r="J37" s="1535">
        <v>14.895943469836832</v>
      </c>
      <c r="K37" s="1535">
        <v>23.629191201363945</v>
      </c>
      <c r="L37" s="1534">
        <v>15.775085535436586</v>
      </c>
    </row>
    <row r="38" spans="1:19">
      <c r="A38" s="1538" t="s">
        <v>243</v>
      </c>
      <c r="B38" s="1537" t="s">
        <v>242</v>
      </c>
      <c r="C38" s="1536">
        <v>126887.99000000002</v>
      </c>
      <c r="D38" s="1536">
        <v>395518.22</v>
      </c>
      <c r="E38" s="1536">
        <v>365225.12</v>
      </c>
      <c r="F38" s="1536">
        <v>273477.40000000002</v>
      </c>
      <c r="G38" s="1536">
        <v>334453.30300000001</v>
      </c>
      <c r="H38" s="1535">
        <v>12.229871007457906</v>
      </c>
      <c r="I38" s="1535">
        <v>14.040004717088555</v>
      </c>
      <c r="J38" s="1535">
        <v>11.473373980265819</v>
      </c>
      <c r="K38" s="1535">
        <v>12.278585575258747</v>
      </c>
      <c r="L38" s="1534">
        <v>15.338287114133797</v>
      </c>
    </row>
    <row r="39" spans="1:19">
      <c r="A39" s="1538" t="s">
        <v>241</v>
      </c>
      <c r="B39" s="1537" t="s">
        <v>240</v>
      </c>
      <c r="C39" s="1536">
        <v>154343.89999999994</v>
      </c>
      <c r="D39" s="1536">
        <v>495377.1</v>
      </c>
      <c r="E39" s="1536">
        <v>442282.3</v>
      </c>
      <c r="F39" s="1536">
        <v>339834.2</v>
      </c>
      <c r="G39" s="1536">
        <v>421523.64899999998</v>
      </c>
      <c r="H39" s="1535">
        <v>21.637910727406044</v>
      </c>
      <c r="I39" s="1535">
        <v>25.247605533823453</v>
      </c>
      <c r="J39" s="1535">
        <v>21.098543276541328</v>
      </c>
      <c r="K39" s="1535">
        <v>24.264089098404469</v>
      </c>
      <c r="L39" s="1534">
        <v>26.033633161637503</v>
      </c>
    </row>
    <row r="40" spans="1:19">
      <c r="A40" s="1538" t="s">
        <v>239</v>
      </c>
      <c r="B40" s="1537" t="s">
        <v>238</v>
      </c>
      <c r="C40" s="1536">
        <v>196459.3765561</v>
      </c>
      <c r="D40" s="1536">
        <v>630521.16755610006</v>
      </c>
      <c r="E40" s="1536">
        <v>560670.69604045991</v>
      </c>
      <c r="F40" s="1536">
        <v>438354.35884814995</v>
      </c>
      <c r="G40" s="1536">
        <v>550676.97901970008</v>
      </c>
      <c r="H40" s="1535">
        <v>27.286777485925967</v>
      </c>
      <c r="I40" s="1535">
        <v>27.281048630649273</v>
      </c>
      <c r="J40" s="1535">
        <v>26.767608841787233</v>
      </c>
      <c r="K40" s="1535">
        <v>28.990654515687336</v>
      </c>
      <c r="L40" s="1534">
        <v>30.639640344283535</v>
      </c>
    </row>
    <row r="41" spans="1:19">
      <c r="A41" s="1538" t="s">
        <v>237</v>
      </c>
      <c r="B41" s="1537" t="s">
        <v>236</v>
      </c>
      <c r="C41" s="1536">
        <v>218159.01777419643</v>
      </c>
      <c r="D41" s="1536">
        <v>719599.11883428646</v>
      </c>
      <c r="E41" s="1536">
        <v>654666.40063278715</v>
      </c>
      <c r="F41" s="1536">
        <v>500650.55666935712</v>
      </c>
      <c r="G41" s="1540">
        <v>620608.65806646517</v>
      </c>
      <c r="H41" s="1535">
        <v>11.04535787422698</v>
      </c>
      <c r="I41" s="1535">
        <v>14.127670229288658</v>
      </c>
      <c r="J41" s="1535">
        <v>16.76486844348009</v>
      </c>
      <c r="K41" s="1535">
        <v>14.211378662892947</v>
      </c>
      <c r="L41" s="1534">
        <v>12.699219635303354</v>
      </c>
      <c r="Q41" s="1539"/>
      <c r="R41" s="1539"/>
      <c r="S41" s="1539"/>
    </row>
    <row r="42" spans="1:19">
      <c r="A42" s="1538" t="s">
        <v>1259</v>
      </c>
      <c r="B42" s="1537" t="s">
        <v>1258</v>
      </c>
      <c r="C42" s="1536">
        <v>222351.33831141551</v>
      </c>
      <c r="D42" s="1536">
        <v>921320.13831141556</v>
      </c>
      <c r="E42" s="1536">
        <v>910224.85896628164</v>
      </c>
      <c r="F42" s="1536">
        <v>727322.4</v>
      </c>
      <c r="G42" s="1536">
        <v>823234.47743076005</v>
      </c>
      <c r="H42" s="1535">
        <v>1.9216810654869698</v>
      </c>
      <c r="I42" s="1535">
        <v>28.032416132458131</v>
      </c>
      <c r="J42" s="1535">
        <v>39.036440252085171</v>
      </c>
      <c r="K42" s="1535">
        <v>45.275460160996687</v>
      </c>
      <c r="L42" s="1534">
        <v>32.649531509209837</v>
      </c>
      <c r="N42" s="248"/>
      <c r="O42" s="1527"/>
      <c r="P42" s="1527"/>
      <c r="Q42" s="1527"/>
      <c r="R42" s="1527"/>
      <c r="S42" s="1527"/>
    </row>
    <row r="43" spans="1:19">
      <c r="A43" s="1538" t="s">
        <v>233</v>
      </c>
      <c r="B43" s="1537" t="s">
        <v>232</v>
      </c>
      <c r="C43" s="1536">
        <v>263705.70088052825</v>
      </c>
      <c r="D43" s="1536">
        <v>1130302.292475211</v>
      </c>
      <c r="E43" s="1536">
        <v>994691.47032589104</v>
      </c>
      <c r="F43" s="1536">
        <v>809825.84939824732</v>
      </c>
      <c r="G43" s="1536">
        <v>1011822.9419802342</v>
      </c>
      <c r="H43" s="1535">
        <v>18.598656919794941</v>
      </c>
      <c r="I43" s="1535">
        <v>22.682903094554664</v>
      </c>
      <c r="J43" s="1535">
        <v>9.2797521983233811</v>
      </c>
      <c r="K43" s="1535">
        <v>11.343449534655784</v>
      </c>
      <c r="L43" s="1534">
        <v>22.908232067495721</v>
      </c>
      <c r="N43" s="248"/>
      <c r="O43" s="1527"/>
      <c r="P43" s="1527"/>
      <c r="Q43" s="1527"/>
      <c r="R43" s="1527"/>
      <c r="S43" s="1527"/>
    </row>
    <row r="44" spans="1:19">
      <c r="A44" s="1538" t="s">
        <v>231</v>
      </c>
      <c r="B44" s="1537" t="s">
        <v>230</v>
      </c>
      <c r="C44" s="1536">
        <v>301590.19350571884</v>
      </c>
      <c r="D44" s="1536">
        <v>1315376.2767305411</v>
      </c>
      <c r="E44" s="1536">
        <v>1165866.2782705703</v>
      </c>
      <c r="F44" s="1536">
        <v>973026.07832097355</v>
      </c>
      <c r="G44" s="1536">
        <v>1188090.2428831779</v>
      </c>
      <c r="H44" s="1535">
        <v>14.366201602275613</v>
      </c>
      <c r="I44" s="1535">
        <v>16.373848437486831</v>
      </c>
      <c r="J44" s="1535">
        <v>17.208834402550696</v>
      </c>
      <c r="K44" s="1535">
        <v>20.15250921466566</v>
      </c>
      <c r="L44" s="1534">
        <v>17.420765391815664</v>
      </c>
      <c r="N44" s="248"/>
      <c r="O44" s="1527"/>
      <c r="P44" s="1527"/>
      <c r="Q44" s="1527"/>
      <c r="R44" s="1527"/>
      <c r="S44" s="1527"/>
    </row>
    <row r="45" spans="1:19">
      <c r="A45" s="1538" t="s">
        <v>229</v>
      </c>
      <c r="B45" s="1537" t="s">
        <v>228</v>
      </c>
      <c r="C45" s="1536">
        <v>354830.02748561837</v>
      </c>
      <c r="D45" s="1536">
        <v>1565967.1585125797</v>
      </c>
      <c r="E45" s="1536">
        <v>1314304.9647224669</v>
      </c>
      <c r="F45" s="1536">
        <v>1150824.6093921112</v>
      </c>
      <c r="G45" s="1536">
        <v>1406769.5015122239</v>
      </c>
      <c r="H45" s="1535">
        <v>17.653038834265008</v>
      </c>
      <c r="I45" s="1535">
        <v>19.050889560278492</v>
      </c>
      <c r="J45" s="1535">
        <v>12.73205076932909</v>
      </c>
      <c r="K45" s="1535">
        <v>18.27274058039038</v>
      </c>
      <c r="L45" s="1534">
        <v>18.40594684948929</v>
      </c>
      <c r="N45" s="248"/>
      <c r="O45" s="1527"/>
      <c r="P45" s="1527"/>
      <c r="Q45" s="1527"/>
      <c r="R45" s="1527"/>
      <c r="S45" s="1527"/>
    </row>
    <row r="46" spans="1:19">
      <c r="A46" s="1538" t="s">
        <v>227</v>
      </c>
      <c r="B46" s="1537" t="s">
        <v>226</v>
      </c>
      <c r="C46" s="1536">
        <v>424744.63430879061</v>
      </c>
      <c r="D46" s="1536">
        <v>1877801.5328829002</v>
      </c>
      <c r="E46" s="1536">
        <v>1527345.878273834</v>
      </c>
      <c r="F46" s="1536">
        <v>1373945.132353008</v>
      </c>
      <c r="G46" s="1536">
        <v>1688829.8648763529</v>
      </c>
      <c r="H46" s="1535">
        <v>19.703689487216796</v>
      </c>
      <c r="I46" s="1535">
        <v>19.913212909682834</v>
      </c>
      <c r="J46" s="1535">
        <v>16.209397306534072</v>
      </c>
      <c r="K46" s="1535">
        <v>19.387882492255148</v>
      </c>
      <c r="L46" s="1534">
        <v>20.050218821272775</v>
      </c>
      <c r="N46" s="248"/>
      <c r="O46" s="1527"/>
      <c r="P46" s="1527"/>
      <c r="Q46" s="1527"/>
      <c r="R46" s="1527"/>
      <c r="S46" s="1527"/>
    </row>
    <row r="47" spans="1:19">
      <c r="A47" s="1538" t="s">
        <v>67</v>
      </c>
      <c r="B47" s="1537" t="s">
        <v>225</v>
      </c>
      <c r="C47" s="1536">
        <v>503287.11484016501</v>
      </c>
      <c r="D47" s="1536">
        <v>2244578.5723777702</v>
      </c>
      <c r="E47" s="1536">
        <v>1805735.9748320361</v>
      </c>
      <c r="F47" s="1536">
        <v>1692306.0682793078</v>
      </c>
      <c r="G47" s="1536">
        <v>2016816.1615412112</v>
      </c>
      <c r="H47" s="1535">
        <v>18.491694582367291</v>
      </c>
      <c r="I47" s="1535">
        <v>19.532257966142698</v>
      </c>
      <c r="J47" s="1535">
        <v>18.22704997723444</v>
      </c>
      <c r="K47" s="1535">
        <v>23.171299088274161</v>
      </c>
      <c r="L47" s="1534">
        <v>19.420919980525785</v>
      </c>
      <c r="N47" s="248"/>
      <c r="O47" s="1527"/>
      <c r="P47" s="1527"/>
      <c r="Q47" s="1527"/>
      <c r="R47" s="1527"/>
      <c r="S47" s="1527"/>
    </row>
    <row r="48" spans="1:19">
      <c r="A48" s="1538" t="s">
        <v>68</v>
      </c>
      <c r="B48" s="1537" t="s">
        <v>224</v>
      </c>
      <c r="C48" s="1536">
        <v>569402.38672684168</v>
      </c>
      <c r="D48" s="1536">
        <v>2591701.9945694054</v>
      </c>
      <c r="E48" s="1536">
        <v>2177792.0340676117</v>
      </c>
      <c r="F48" s="1536">
        <v>1997159.9994325647</v>
      </c>
      <c r="G48" s="1536">
        <v>2299807.5981313302</v>
      </c>
      <c r="H48" s="1535">
        <f t="shared" ref="H48:L49" si="0">(C48-C47)/C47*100</f>
        <v>13.136690755072022</v>
      </c>
      <c r="I48" s="1535">
        <f t="shared" si="0"/>
        <v>15.464970861942861</v>
      </c>
      <c r="J48" s="1535">
        <f t="shared" si="0"/>
        <v>20.604122885140121</v>
      </c>
      <c r="K48" s="1535">
        <f t="shared" si="0"/>
        <v>18.014113219083612</v>
      </c>
      <c r="L48" s="1534">
        <f t="shared" si="0"/>
        <v>14.031593061702885</v>
      </c>
      <c r="N48" s="248"/>
      <c r="O48" s="1527"/>
      <c r="P48" s="1527"/>
      <c r="Q48" s="1527"/>
      <c r="R48" s="1527"/>
      <c r="S48" s="1527"/>
    </row>
    <row r="49" spans="1:19">
      <c r="A49" s="1538" t="s">
        <v>69</v>
      </c>
      <c r="B49" s="1537" t="s">
        <v>223</v>
      </c>
      <c r="C49" s="1536">
        <v>669394.92523709009</v>
      </c>
      <c r="D49" s="1536">
        <v>3094466.6136414213</v>
      </c>
      <c r="E49" s="1536">
        <v>2755893.0441511483</v>
      </c>
      <c r="F49" s="1536">
        <v>2442783.9931672919</v>
      </c>
      <c r="G49" s="1536">
        <v>2742102.9318979895</v>
      </c>
      <c r="H49" s="1535">
        <f t="shared" si="0"/>
        <v>17.560962307349378</v>
      </c>
      <c r="I49" s="1535">
        <f t="shared" si="0"/>
        <v>19.399013471668333</v>
      </c>
      <c r="J49" s="1535">
        <f t="shared" si="0"/>
        <v>26.545280772460984</v>
      </c>
      <c r="K49" s="1535">
        <f t="shared" si="0"/>
        <v>22.312883988330345</v>
      </c>
      <c r="L49" s="1534">
        <f t="shared" si="0"/>
        <v>19.23184070380665</v>
      </c>
      <c r="M49" s="1528"/>
      <c r="N49" s="248"/>
      <c r="O49" s="1527"/>
      <c r="P49" s="1527"/>
      <c r="Q49" s="1527"/>
      <c r="R49" s="1527"/>
      <c r="S49" s="1527"/>
    </row>
    <row r="50" spans="1:19">
      <c r="A50" s="1538" t="s">
        <v>70</v>
      </c>
      <c r="B50" s="1537" t="s">
        <v>222</v>
      </c>
      <c r="C50" s="1536">
        <v>726642.75745137758</v>
      </c>
      <c r="D50" s="1536">
        <v>3582137.6497642039</v>
      </c>
      <c r="E50" s="1536">
        <v>3417982.9569227807</v>
      </c>
      <c r="F50" s="1536">
        <v>2910275.9432925903</v>
      </c>
      <c r="G50" s="1536">
        <v>3235066.7569785174</v>
      </c>
      <c r="H50" s="1535">
        <v>8.5521760108968738</v>
      </c>
      <c r="I50" s="1535">
        <v>15.759453793198775</v>
      </c>
      <c r="J50" s="1535">
        <v>24.024514092692769</v>
      </c>
      <c r="K50" s="1535">
        <v>19.137670438029708</v>
      </c>
      <c r="L50" s="1534">
        <v>17.977582801361702</v>
      </c>
      <c r="M50" s="1528"/>
      <c r="N50" s="248"/>
      <c r="O50" s="1527"/>
      <c r="P50" s="1527"/>
      <c r="Q50" s="1527"/>
      <c r="R50" s="1527"/>
      <c r="S50" s="1527"/>
    </row>
    <row r="51" spans="1:19">
      <c r="A51" s="1538" t="s">
        <v>71</v>
      </c>
      <c r="B51" s="1537" t="s">
        <v>78</v>
      </c>
      <c r="C51" s="1536">
        <v>856260.84549545031</v>
      </c>
      <c r="D51" s="1536">
        <v>4230969.78441469</v>
      </c>
      <c r="E51" s="1536">
        <v>3897627.8711150149</v>
      </c>
      <c r="F51" s="1536">
        <v>3276891.9931538226</v>
      </c>
      <c r="G51" s="1536">
        <v>3839727.4096063534</v>
      </c>
      <c r="H51" s="1535">
        <v>17.837938236820122</v>
      </c>
      <c r="I51" s="1535">
        <v>18.11298716903022</v>
      </c>
      <c r="J51" s="1535">
        <v>14.03298144657982</v>
      </c>
      <c r="K51" s="1535">
        <v>12.597295136434896</v>
      </c>
      <c r="L51" s="1534">
        <v>18.690824581084563</v>
      </c>
      <c r="M51" s="1528"/>
      <c r="N51" s="248"/>
      <c r="O51" s="1527"/>
      <c r="P51" s="1527"/>
      <c r="Q51" s="1527"/>
      <c r="R51" s="1527"/>
      <c r="S51" s="1527"/>
    </row>
    <row r="52" spans="1:19">
      <c r="A52" s="1538" t="s">
        <v>72</v>
      </c>
      <c r="B52" s="1537" t="s">
        <v>79</v>
      </c>
      <c r="C52" s="1536">
        <v>1049410.1784123359</v>
      </c>
      <c r="D52" s="1536">
        <v>5154853.1632666979</v>
      </c>
      <c r="E52" s="1536">
        <v>4955476.5157426633</v>
      </c>
      <c r="F52" s="1536">
        <v>4139555.3970571719</v>
      </c>
      <c r="G52" s="1536">
        <v>4662729.3025787203</v>
      </c>
      <c r="H52" s="1535">
        <v>22.557300609153209</v>
      </c>
      <c r="I52" s="1535">
        <v>21.836208385492345</v>
      </c>
      <c r="J52" s="1535">
        <v>27.140832311552209</v>
      </c>
      <c r="K52" s="1535">
        <v>26.325658755480823</v>
      </c>
      <c r="L52" s="1534">
        <v>21.433862490169336</v>
      </c>
      <c r="M52" s="1528"/>
      <c r="N52" s="248"/>
      <c r="O52" s="1527"/>
      <c r="P52" s="1527"/>
      <c r="Q52" s="1527"/>
      <c r="R52" s="1527"/>
      <c r="S52" s="1527"/>
    </row>
    <row r="53" spans="1:19">
      <c r="A53" s="1538" t="s">
        <v>216</v>
      </c>
      <c r="B53" s="1537" t="s">
        <v>420</v>
      </c>
      <c r="C53" s="1536">
        <v>948113.37525582127</v>
      </c>
      <c r="D53" s="1536">
        <v>5505400.8078384958</v>
      </c>
      <c r="E53" s="1536">
        <v>5671677.0644956613</v>
      </c>
      <c r="F53" s="1536">
        <v>4688998.9460282642</v>
      </c>
      <c r="G53" s="1536">
        <v>5082769.302173119</v>
      </c>
      <c r="H53" s="1535">
        <v>-9.6527368649853749</v>
      </c>
      <c r="I53" s="1535">
        <v>6.8003419975138399</v>
      </c>
      <c r="J53" s="1535">
        <v>14.452707958109718</v>
      </c>
      <c r="K53" s="1535">
        <v>13.273008723634755</v>
      </c>
      <c r="L53" s="1534">
        <v>9.0084577580366041</v>
      </c>
      <c r="M53" s="1528"/>
      <c r="N53" s="248"/>
      <c r="O53" s="1527"/>
      <c r="P53" s="1527"/>
      <c r="Q53" s="1527"/>
      <c r="R53" s="1527"/>
      <c r="S53" s="1527"/>
    </row>
    <row r="54" spans="1:19" ht="15" thickBot="1">
      <c r="A54" s="1533" t="s">
        <v>418</v>
      </c>
      <c r="B54" s="1532" t="s">
        <v>468</v>
      </c>
      <c r="C54" s="1531">
        <v>946982.37818170572</v>
      </c>
      <c r="D54" s="1531">
        <v>6130483.3803830789</v>
      </c>
      <c r="E54" s="1531">
        <v>6168905.0061064279</v>
      </c>
      <c r="F54" s="1531">
        <v>4903348.8084118264</v>
      </c>
      <c r="G54" s="1531">
        <v>5710015.9249078101</v>
      </c>
      <c r="H54" s="1530">
        <v>-0.1192892225373773</v>
      </c>
      <c r="I54" s="1530">
        <v>11.353988462649282</v>
      </c>
      <c r="J54" s="1530">
        <v>8.7305016999568252</v>
      </c>
      <c r="K54" s="1530">
        <v>4.5713352647503473</v>
      </c>
      <c r="L54" s="1529">
        <v>12.340647104847235</v>
      </c>
      <c r="M54" s="1528"/>
      <c r="N54" s="248"/>
      <c r="O54" s="1527"/>
      <c r="P54" s="1527"/>
      <c r="Q54" s="1527"/>
      <c r="R54" s="1527"/>
      <c r="S54" s="1527"/>
    </row>
    <row r="55" spans="1:19" ht="15" thickTop="1">
      <c r="A55" s="1526" t="s">
        <v>1257</v>
      </c>
      <c r="B55" s="1526"/>
      <c r="C55" s="1526"/>
      <c r="D55" s="1526"/>
      <c r="E55" s="1526"/>
      <c r="F55" s="1526"/>
      <c r="G55" s="1526"/>
      <c r="H55" s="1526"/>
      <c r="I55" s="1526"/>
      <c r="J55" s="1526"/>
      <c r="K55" s="1526"/>
      <c r="L55" s="1526"/>
    </row>
    <row r="57" spans="1:19">
      <c r="C57" s="1525"/>
      <c r="D57" s="1525"/>
      <c r="E57" s="1525"/>
      <c r="F57" s="1525"/>
      <c r="G57" s="1525"/>
      <c r="I57" s="1525"/>
    </row>
    <row r="58" spans="1:19">
      <c r="C58" s="1525"/>
      <c r="D58" s="1525"/>
      <c r="E58" s="1525"/>
      <c r="F58" s="1525"/>
      <c r="G58" s="1525"/>
    </row>
    <row r="59" spans="1:19">
      <c r="C59" s="1525"/>
      <c r="D59" s="1525"/>
      <c r="E59" s="1525"/>
      <c r="F59" s="1525"/>
      <c r="G59" s="1525"/>
      <c r="J59" s="1525"/>
    </row>
    <row r="61" spans="1:19">
      <c r="C61" s="1525"/>
      <c r="D61" s="1525"/>
      <c r="E61" s="1525"/>
      <c r="F61" s="1525"/>
      <c r="G61" s="1525"/>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view="pageBreakPreview" zoomScale="115" zoomScaleNormal="100" zoomScaleSheetLayoutView="115" workbookViewId="0">
      <pane xSplit="2" ySplit="4" topLeftCell="C39" activePane="bottomRight" state="frozen"/>
      <selection activeCell="B7" sqref="B7:D7"/>
      <selection pane="topRight" activeCell="B7" sqref="B7:D7"/>
      <selection pane="bottomLeft" activeCell="B7" sqref="B7:D7"/>
      <selection pane="bottomRight" activeCell="P49" sqref="P49"/>
    </sheetView>
  </sheetViews>
  <sheetFormatPr defaultColWidth="9.109375" defaultRowHeight="14.4"/>
  <cols>
    <col min="1" max="1" width="11.6640625" style="1545" customWidth="1"/>
    <col min="2" max="2" width="10.6640625" style="1545" customWidth="1"/>
    <col min="3" max="7" width="10.33203125" style="1545" customWidth="1"/>
    <col min="8" max="8" width="9.109375" style="1545"/>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1545" bestFit="1" customWidth="1"/>
    <col min="21" max="21" width="5.5546875" style="1545" bestFit="1" customWidth="1"/>
    <col min="22" max="16384" width="9.109375" style="1545"/>
  </cols>
  <sheetData>
    <row r="1" spans="1:13">
      <c r="A1" s="3836" t="s">
        <v>1271</v>
      </c>
      <c r="B1" s="3836"/>
      <c r="C1" s="3836"/>
      <c r="D1" s="3836"/>
      <c r="E1" s="3836"/>
      <c r="F1" s="3836"/>
      <c r="G1" s="3836"/>
    </row>
    <row r="2" spans="1:13" ht="15.6">
      <c r="A2" s="3837" t="s">
        <v>1266</v>
      </c>
      <c r="B2" s="3837"/>
      <c r="C2" s="3837"/>
      <c r="D2" s="3837"/>
      <c r="E2" s="3837"/>
      <c r="F2" s="3837"/>
      <c r="G2" s="3837"/>
    </row>
    <row r="3" spans="1:13" ht="15" thickBot="1">
      <c r="A3" s="3838" t="s">
        <v>1270</v>
      </c>
      <c r="B3" s="3838"/>
      <c r="C3" s="3838"/>
      <c r="D3" s="3838"/>
      <c r="E3" s="3838"/>
      <c r="F3" s="3838"/>
      <c r="G3" s="3838"/>
    </row>
    <row r="4" spans="1:13" ht="40.200000000000003" thickTop="1">
      <c r="A4" s="1563" t="s">
        <v>320</v>
      </c>
      <c r="B4" s="1561" t="s">
        <v>1265</v>
      </c>
      <c r="C4" s="1562" t="s">
        <v>1263</v>
      </c>
      <c r="D4" s="1562" t="s">
        <v>1262</v>
      </c>
      <c r="E4" s="1561" t="s">
        <v>1261</v>
      </c>
      <c r="F4" s="1561" t="s">
        <v>159</v>
      </c>
      <c r="G4" s="1560" t="s">
        <v>1260</v>
      </c>
      <c r="I4" s="1558"/>
      <c r="J4" s="1558"/>
      <c r="K4" s="1559"/>
      <c r="L4" s="1559"/>
      <c r="M4" s="1558"/>
    </row>
    <row r="5" spans="1:13">
      <c r="A5" s="1557" t="s">
        <v>307</v>
      </c>
      <c r="B5" s="1556" t="s">
        <v>306</v>
      </c>
      <c r="C5" s="1555">
        <v>8.0725363586989332</v>
      </c>
      <c r="D5" s="1555">
        <v>12.457908394182608</v>
      </c>
      <c r="E5" s="1555">
        <v>9.8835314706414845</v>
      </c>
      <c r="F5" s="1555">
        <v>4.72753605696699</v>
      </c>
      <c r="G5" s="1554">
        <v>7.0375957998913758</v>
      </c>
    </row>
    <row r="6" spans="1:13">
      <c r="A6" s="1541" t="s">
        <v>305</v>
      </c>
      <c r="B6" s="1537" t="s">
        <v>304</v>
      </c>
      <c r="C6" s="1536">
        <v>8.3505806599977017</v>
      </c>
      <c r="D6" s="1536">
        <v>14.51075083362079</v>
      </c>
      <c r="E6" s="1536">
        <v>10.137403702426123</v>
      </c>
      <c r="F6" s="1536">
        <v>4.1175117856732211</v>
      </c>
      <c r="G6" s="1550">
        <v>9.2020236863286176</v>
      </c>
    </row>
    <row r="7" spans="1:13">
      <c r="A7" s="1541" t="s">
        <v>303</v>
      </c>
      <c r="B7" s="1537" t="s">
        <v>302</v>
      </c>
      <c r="C7" s="1536">
        <v>10.722800925925926</v>
      </c>
      <c r="D7" s="1536">
        <v>18.65162037037037</v>
      </c>
      <c r="E7" s="1536">
        <v>12.297453703703704</v>
      </c>
      <c r="F7" s="1536">
        <v>5.0011574074074074</v>
      </c>
      <c r="G7" s="1550">
        <v>12.343171296296298</v>
      </c>
    </row>
    <row r="8" spans="1:13">
      <c r="A8" s="1541" t="s">
        <v>301</v>
      </c>
      <c r="B8" s="1537" t="s">
        <v>300</v>
      </c>
      <c r="C8" s="1536">
        <v>10.44293533346848</v>
      </c>
      <c r="D8" s="1536">
        <v>19.116663288060007</v>
      </c>
      <c r="E8" s="1536">
        <v>14.723798905331439</v>
      </c>
      <c r="F8" s="1536">
        <v>5.4282383944861134</v>
      </c>
      <c r="G8" s="1550">
        <v>12.759983782688019</v>
      </c>
    </row>
    <row r="9" spans="1:13">
      <c r="A9" s="1541" t="s">
        <v>299</v>
      </c>
      <c r="B9" s="1537" t="s">
        <v>298</v>
      </c>
      <c r="C9" s="1536">
        <v>11.275714607247361</v>
      </c>
      <c r="D9" s="1536">
        <v>20.307900067521949</v>
      </c>
      <c r="E9" s="1536">
        <v>15.938780103533649</v>
      </c>
      <c r="F9" s="1536">
        <v>5.9941480981318929</v>
      </c>
      <c r="G9" s="1550">
        <v>13.064145847400404</v>
      </c>
    </row>
    <row r="10" spans="1:13">
      <c r="A10" s="1541" t="s">
        <v>297</v>
      </c>
      <c r="B10" s="1537" t="s">
        <v>296</v>
      </c>
      <c r="C10" s="1536">
        <v>12.121108303712901</v>
      </c>
      <c r="D10" s="1536">
        <v>22.634148430474067</v>
      </c>
      <c r="E10" s="1536">
        <v>18.439467260502763</v>
      </c>
      <c r="F10" s="1536">
        <v>8.2073572866258413</v>
      </c>
      <c r="G10" s="1550">
        <v>14.259346494796796</v>
      </c>
    </row>
    <row r="11" spans="1:13">
      <c r="A11" s="1541" t="s">
        <v>295</v>
      </c>
      <c r="B11" s="1537" t="s">
        <v>294</v>
      </c>
      <c r="C11" s="1536">
        <v>11.747171055040832</v>
      </c>
      <c r="D11" s="1536">
        <v>23.099205331966168</v>
      </c>
      <c r="E11" s="1536">
        <v>18.901380598381365</v>
      </c>
      <c r="F11" s="1536">
        <v>9.1482037572783526</v>
      </c>
      <c r="G11" s="1550">
        <v>15.172666349287731</v>
      </c>
    </row>
    <row r="12" spans="1:13">
      <c r="A12" s="1541" t="s">
        <v>293</v>
      </c>
      <c r="B12" s="1537" t="s">
        <v>292</v>
      </c>
      <c r="C12" s="1536">
        <v>11.654511423776945</v>
      </c>
      <c r="D12" s="1536">
        <v>24.067380921647089</v>
      </c>
      <c r="E12" s="1536">
        <v>19.501419904479153</v>
      </c>
      <c r="F12" s="1536">
        <v>8.5136181747773314</v>
      </c>
      <c r="G12" s="1550">
        <v>15.835161998192849</v>
      </c>
    </row>
    <row r="13" spans="1:13">
      <c r="A13" s="1541" t="s">
        <v>291</v>
      </c>
      <c r="B13" s="1537" t="s">
        <v>290</v>
      </c>
      <c r="C13" s="1536">
        <v>12.881431237226391</v>
      </c>
      <c r="D13" s="1536">
        <v>27.316726400284359</v>
      </c>
      <c r="E13" s="1536">
        <v>25.150025176979351</v>
      </c>
      <c r="F13" s="1536">
        <v>7.9947276443233308</v>
      </c>
      <c r="G13" s="1550">
        <v>18.620597731109861</v>
      </c>
    </row>
    <row r="14" spans="1:13">
      <c r="A14" s="1541" t="s">
        <v>289</v>
      </c>
      <c r="B14" s="1537" t="s">
        <v>288</v>
      </c>
      <c r="C14" s="1536">
        <v>12.519675044427519</v>
      </c>
      <c r="D14" s="1536">
        <v>26.542777354658543</v>
      </c>
      <c r="E14" s="1536">
        <v>24.941609545569943</v>
      </c>
      <c r="F14" s="1536">
        <v>8.0578827113480571</v>
      </c>
      <c r="G14" s="1550">
        <v>17.941101802487943</v>
      </c>
    </row>
    <row r="15" spans="1:13">
      <c r="A15" s="1541" t="s">
        <v>287</v>
      </c>
      <c r="B15" s="1537" t="s">
        <v>286</v>
      </c>
      <c r="C15" s="1536">
        <v>11.762938158713808</v>
      </c>
      <c r="D15" s="1536">
        <v>26.394917036941639</v>
      </c>
      <c r="E15" s="1536">
        <v>26.94077747010969</v>
      </c>
      <c r="F15" s="1536">
        <v>8.6646489363985655</v>
      </c>
      <c r="G15" s="1550">
        <v>18.322922703758561</v>
      </c>
    </row>
    <row r="16" spans="1:13">
      <c r="A16" s="1541" t="s">
        <v>285</v>
      </c>
      <c r="B16" s="1537" t="s">
        <v>284</v>
      </c>
      <c r="C16" s="1536">
        <v>12.612229518785661</v>
      </c>
      <c r="D16" s="1536">
        <v>27.198837334481645</v>
      </c>
      <c r="E16" s="1536">
        <v>27.492912764201382</v>
      </c>
      <c r="F16" s="1536">
        <v>9.2724369325725764</v>
      </c>
      <c r="G16" s="1550">
        <v>18.437040226791545</v>
      </c>
    </row>
    <row r="17" spans="1:7">
      <c r="A17" s="1541" t="s">
        <v>283</v>
      </c>
      <c r="B17" s="1537" t="s">
        <v>282</v>
      </c>
      <c r="C17" s="1536">
        <v>12.714831516973568</v>
      </c>
      <c r="D17" s="1536">
        <v>27.399160716522612</v>
      </c>
      <c r="E17" s="1536">
        <v>27.87658148565702</v>
      </c>
      <c r="F17" s="1536">
        <v>9.602436427408243</v>
      </c>
      <c r="G17" s="1550">
        <v>18.496179381185019</v>
      </c>
    </row>
    <row r="18" spans="1:7">
      <c r="A18" s="1541" t="s">
        <v>281</v>
      </c>
      <c r="B18" s="1537" t="s">
        <v>280</v>
      </c>
      <c r="C18" s="1536">
        <v>12.478350193743013</v>
      </c>
      <c r="D18" s="1536">
        <v>27.855563935193615</v>
      </c>
      <c r="E18" s="1536">
        <v>26.615998751722884</v>
      </c>
      <c r="F18" s="1536">
        <v>10.3335240423374</v>
      </c>
      <c r="G18" s="1550">
        <v>19.441786076508986</v>
      </c>
    </row>
    <row r="19" spans="1:7">
      <c r="A19" s="1541" t="s">
        <v>279</v>
      </c>
      <c r="B19" s="1537" t="s">
        <v>278</v>
      </c>
      <c r="C19" s="1536">
        <v>13.19076957544528</v>
      </c>
      <c r="D19" s="1536">
        <v>29.80295732048841</v>
      </c>
      <c r="E19" s="1536">
        <v>29.779657219670664</v>
      </c>
      <c r="F19" s="1536">
        <v>11.601881931219895</v>
      </c>
      <c r="G19" s="1550">
        <v>21.232888988461969</v>
      </c>
    </row>
    <row r="20" spans="1:7">
      <c r="A20" s="1541" t="s">
        <v>277</v>
      </c>
      <c r="B20" s="1537" t="s">
        <v>276</v>
      </c>
      <c r="C20" s="1536">
        <v>13.753190995590622</v>
      </c>
      <c r="D20" s="1536">
        <v>30.51017250715557</v>
      </c>
      <c r="E20" s="1536">
        <v>28.681828730563936</v>
      </c>
      <c r="F20" s="1536">
        <v>11.301539413630387</v>
      </c>
      <c r="G20" s="1550">
        <v>21.162102576003715</v>
      </c>
    </row>
    <row r="21" spans="1:7">
      <c r="A21" s="1541" t="s">
        <v>275</v>
      </c>
      <c r="B21" s="1537" t="s">
        <v>274</v>
      </c>
      <c r="C21" s="1536">
        <v>13.527955470632222</v>
      </c>
      <c r="D21" s="1536">
        <v>31.330481016864674</v>
      </c>
      <c r="E21" s="1536">
        <v>28.654482013790805</v>
      </c>
      <c r="F21" s="1536">
        <v>11.721109911107419</v>
      </c>
      <c r="G21" s="1550">
        <v>22.171222065298661</v>
      </c>
    </row>
    <row r="22" spans="1:7">
      <c r="A22" s="1541" t="s">
        <v>273</v>
      </c>
      <c r="B22" s="1537" t="s">
        <v>272</v>
      </c>
      <c r="C22" s="1536">
        <v>13.016315800036121</v>
      </c>
      <c r="D22" s="1536">
        <v>30.551486082401812</v>
      </c>
      <c r="E22" s="1536">
        <v>27.834594312548916</v>
      </c>
      <c r="F22" s="1536">
        <v>11.89414464134005</v>
      </c>
      <c r="G22" s="1550">
        <v>22.295249754159226</v>
      </c>
    </row>
    <row r="23" spans="1:7">
      <c r="A23" s="1541" t="s">
        <v>271</v>
      </c>
      <c r="B23" s="1537" t="s">
        <v>270</v>
      </c>
      <c r="C23" s="1536">
        <v>13.898900124800257</v>
      </c>
      <c r="D23" s="1536">
        <v>34.012445035398947</v>
      </c>
      <c r="E23" s="1536">
        <v>28.811889849189964</v>
      </c>
      <c r="F23" s="1536">
        <v>12.368580659458578</v>
      </c>
      <c r="G23" s="1550">
        <v>25.393412412377391</v>
      </c>
    </row>
    <row r="24" spans="1:7">
      <c r="A24" s="1541" t="s">
        <v>269</v>
      </c>
      <c r="B24" s="1537" t="s">
        <v>268</v>
      </c>
      <c r="C24" s="1536">
        <v>14.307278493717138</v>
      </c>
      <c r="D24" s="1536">
        <v>35.016008270103178</v>
      </c>
      <c r="E24" s="1536">
        <v>29.019681641173879</v>
      </c>
      <c r="F24" s="1536">
        <v>14.85753141434823</v>
      </c>
      <c r="G24" s="1550">
        <v>26.179543538480065</v>
      </c>
    </row>
    <row r="25" spans="1:7">
      <c r="A25" s="1541" t="s">
        <v>267</v>
      </c>
      <c r="B25" s="1537" t="s">
        <v>266</v>
      </c>
      <c r="C25" s="1536">
        <v>15.049800387817944</v>
      </c>
      <c r="D25" s="1536">
        <v>36.949788981407544</v>
      </c>
      <c r="E25" s="1536">
        <v>32.934732519676061</v>
      </c>
      <c r="F25" s="1536">
        <v>19.13680848636934</v>
      </c>
      <c r="G25" s="1550">
        <v>27.852401049389751</v>
      </c>
    </row>
    <row r="26" spans="1:7">
      <c r="A26" s="1541" t="s">
        <v>265</v>
      </c>
      <c r="B26" s="1537" t="s">
        <v>264</v>
      </c>
      <c r="C26" s="1536">
        <v>14.66295452628027</v>
      </c>
      <c r="D26" s="1536">
        <v>37.222724405716058</v>
      </c>
      <c r="E26" s="1536">
        <v>35.862208884228622</v>
      </c>
      <c r="F26" s="1536">
        <v>22.306870271942405</v>
      </c>
      <c r="G26" s="1550">
        <v>28.608951722087632</v>
      </c>
    </row>
    <row r="27" spans="1:7">
      <c r="A27" s="1541" t="s">
        <v>263</v>
      </c>
      <c r="B27" s="1537" t="s">
        <v>262</v>
      </c>
      <c r="C27" s="1536">
        <v>16.100430283088478</v>
      </c>
      <c r="D27" s="1536">
        <v>45.082616491927283</v>
      </c>
      <c r="E27" s="1536">
        <v>35.975765829034664</v>
      </c>
      <c r="F27" s="1536">
        <v>23.050161668086684</v>
      </c>
      <c r="G27" s="1550">
        <v>29.069847030262412</v>
      </c>
    </row>
    <row r="28" spans="1:7">
      <c r="A28" s="1541" t="s">
        <v>261</v>
      </c>
      <c r="B28" s="1537" t="s">
        <v>260</v>
      </c>
      <c r="C28" s="1536">
        <v>16.97302597683192</v>
      </c>
      <c r="D28" s="1536">
        <v>50.790340540810043</v>
      </c>
      <c r="E28" s="1536">
        <v>38.495604048596455</v>
      </c>
      <c r="F28" s="1536">
        <v>25.538101015473085</v>
      </c>
      <c r="G28" s="1550">
        <v>34.03918961591517</v>
      </c>
    </row>
    <row r="29" spans="1:7">
      <c r="A29" s="1541" t="s">
        <v>259</v>
      </c>
      <c r="B29" s="1537" t="s">
        <v>258</v>
      </c>
      <c r="C29" s="1536">
        <v>17.828444959010163</v>
      </c>
      <c r="D29" s="1536">
        <v>54.415558596171167</v>
      </c>
      <c r="E29" s="1536">
        <v>39.420616543287842</v>
      </c>
      <c r="F29" s="1536">
        <v>26.547059373867079</v>
      </c>
      <c r="G29" s="1550">
        <v>37.098317136207889</v>
      </c>
    </row>
    <row r="30" spans="1:7">
      <c r="A30" s="1541" t="s">
        <v>257</v>
      </c>
      <c r="B30" s="1537" t="s">
        <v>256</v>
      </c>
      <c r="C30" s="1536">
        <v>18.597953031452903</v>
      </c>
      <c r="D30" s="1536">
        <v>56.51145754279451</v>
      </c>
      <c r="E30" s="1536">
        <v>41.635334977654104</v>
      </c>
      <c r="F30" s="1536">
        <v>28.840859263007001</v>
      </c>
      <c r="G30" s="1550">
        <v>40.741815287966951</v>
      </c>
    </row>
    <row r="31" spans="1:7">
      <c r="A31" s="1541" t="s">
        <v>255</v>
      </c>
      <c r="B31" s="1537" t="s">
        <v>254</v>
      </c>
      <c r="C31" s="1536">
        <v>17.475170943945781</v>
      </c>
      <c r="D31" s="1536">
        <v>50.731293557015668</v>
      </c>
      <c r="E31" s="1536">
        <v>42.551147289244625</v>
      </c>
      <c r="F31" s="1536">
        <v>28.709500610392759</v>
      </c>
      <c r="G31" s="1550">
        <v>41.040906506854739</v>
      </c>
    </row>
    <row r="32" spans="1:7">
      <c r="A32" s="1541" t="s">
        <v>253</v>
      </c>
      <c r="B32" s="1537" t="s">
        <v>252</v>
      </c>
      <c r="C32" s="1536">
        <v>18.229486573960202</v>
      </c>
      <c r="D32" s="1536">
        <v>53.523766821999672</v>
      </c>
      <c r="E32" s="1536">
        <v>45.124857708137903</v>
      </c>
      <c r="F32" s="1536">
        <v>29.016722422585605</v>
      </c>
      <c r="G32" s="1550">
        <v>39.989313146570957</v>
      </c>
    </row>
    <row r="33" spans="1:21">
      <c r="A33" s="1541" t="s">
        <v>251</v>
      </c>
      <c r="B33" s="1537" t="s">
        <v>250</v>
      </c>
      <c r="C33" s="1536">
        <v>19.090569265243342</v>
      </c>
      <c r="D33" s="1536">
        <v>56.33657774500184</v>
      </c>
      <c r="E33" s="1536">
        <v>46.409876663599</v>
      </c>
      <c r="F33" s="1536">
        <v>30.667897795953525</v>
      </c>
      <c r="G33" s="1550">
        <v>41.186707054208291</v>
      </c>
    </row>
    <row r="34" spans="1:21">
      <c r="A34" s="1541" t="s">
        <v>249</v>
      </c>
      <c r="B34" s="1537" t="s">
        <v>248</v>
      </c>
      <c r="C34" s="1536">
        <v>18.669024068978228</v>
      </c>
      <c r="D34" s="1536">
        <v>55.974021376844675</v>
      </c>
      <c r="E34" s="1536">
        <v>46.779593441254661</v>
      </c>
      <c r="F34" s="1536">
        <v>32.141000728459673</v>
      </c>
      <c r="G34" s="1550">
        <v>43.330545562264668</v>
      </c>
    </row>
    <row r="35" spans="1:21">
      <c r="A35" s="1541" t="s">
        <v>247</v>
      </c>
      <c r="B35" s="1537" t="s">
        <v>246</v>
      </c>
      <c r="C35" s="1536">
        <v>19.181964398417414</v>
      </c>
      <c r="D35" s="1536">
        <v>58.842388685673185</v>
      </c>
      <c r="E35" s="1536">
        <v>48.379995656688365</v>
      </c>
      <c r="F35" s="1536">
        <v>33.426007614368217</v>
      </c>
      <c r="G35" s="1550">
        <v>42.494028794798879</v>
      </c>
    </row>
    <row r="36" spans="1:21">
      <c r="A36" s="1541" t="s">
        <v>245</v>
      </c>
      <c r="B36" s="1537" t="s">
        <v>244</v>
      </c>
      <c r="C36" s="1536">
        <v>19.399341674769605</v>
      </c>
      <c r="D36" s="1536">
        <v>60.469025385118726</v>
      </c>
      <c r="E36" s="1536">
        <v>50.09056940698747</v>
      </c>
      <c r="F36" s="1536">
        <v>37.238397514692302</v>
      </c>
      <c r="G36" s="1550">
        <v>44.333137334042725</v>
      </c>
    </row>
    <row r="37" spans="1:21">
      <c r="A37" s="1541" t="s">
        <v>243</v>
      </c>
      <c r="B37" s="1537" t="s">
        <v>242</v>
      </c>
      <c r="C37" s="1536">
        <v>21.206125506385558</v>
      </c>
      <c r="D37" s="1536">
        <v>68.062482259352748</v>
      </c>
      <c r="E37" s="1536">
        <v>50.180212712032869</v>
      </c>
      <c r="F37" s="1536">
        <v>37.574507755473384</v>
      </c>
      <c r="G37" s="1550">
        <v>45.952309870640832</v>
      </c>
    </row>
    <row r="38" spans="1:21">
      <c r="A38" s="1541" t="s">
        <v>241</v>
      </c>
      <c r="B38" s="1537" t="s">
        <v>240</v>
      </c>
      <c r="C38" s="1536">
        <v>24.085992920489684</v>
      </c>
      <c r="D38" s="1536">
        <v>77.302130568649474</v>
      </c>
      <c r="E38" s="1536">
        <v>54.223975120963132</v>
      </c>
      <c r="F38" s="1536">
        <v>41.663799808521411</v>
      </c>
      <c r="G38" s="1550">
        <v>51.678956757423023</v>
      </c>
    </row>
    <row r="39" spans="1:21">
      <c r="A39" s="1541" t="s">
        <v>239</v>
      </c>
      <c r="B39" s="1537" t="s">
        <v>238</v>
      </c>
      <c r="C39" s="1536">
        <v>22.074805539459252</v>
      </c>
      <c r="D39" s="1536">
        <v>72.81390783980676</v>
      </c>
      <c r="E39" s="1536">
        <v>56.732454670183785</v>
      </c>
      <c r="F39" s="1536">
        <v>44.35566004868484</v>
      </c>
      <c r="G39" s="1550">
        <v>55.721222761915868</v>
      </c>
    </row>
    <row r="40" spans="1:21">
      <c r="A40" s="1541" t="s">
        <v>237</v>
      </c>
      <c r="B40" s="1537" t="s">
        <v>236</v>
      </c>
      <c r="C40" s="1536">
        <v>18.64153794008439</v>
      </c>
      <c r="D40" s="1536">
        <v>77.241830176177061</v>
      </c>
      <c r="E40" s="1536">
        <v>54.88605842525768</v>
      </c>
      <c r="F40" s="1536">
        <v>41.973645932388976</v>
      </c>
      <c r="G40" s="1553">
        <v>52.030718290922529</v>
      </c>
    </row>
    <row r="41" spans="1:21">
      <c r="A41" s="1552" t="s">
        <v>1259</v>
      </c>
      <c r="B41" s="1551" t="s">
        <v>1258</v>
      </c>
      <c r="C41" s="1549">
        <v>14.262323989917292</v>
      </c>
      <c r="D41" s="1549">
        <v>59.096412060400013</v>
      </c>
      <c r="E41" s="1549">
        <v>58.384725456754275</v>
      </c>
      <c r="F41" s="1549">
        <v>46.652778403320525</v>
      </c>
      <c r="G41" s="1548">
        <v>52.804884944490396</v>
      </c>
      <c r="Q41" s="494"/>
      <c r="R41" s="106"/>
      <c r="S41" s="106"/>
      <c r="T41" s="106"/>
      <c r="U41" s="106"/>
    </row>
    <row r="42" spans="1:21">
      <c r="A42" s="1552" t="s">
        <v>233</v>
      </c>
      <c r="B42" s="1551" t="s">
        <v>232</v>
      </c>
      <c r="C42" s="1549">
        <v>14.997089603952707</v>
      </c>
      <c r="D42" s="1549">
        <v>64.280918854627473</v>
      </c>
      <c r="E42" s="1549">
        <v>56.568656115338243</v>
      </c>
      <c r="F42" s="1549">
        <v>46.055245625975019</v>
      </c>
      <c r="G42" s="1548">
        <v>57.54293241877</v>
      </c>
      <c r="Q42" s="106"/>
      <c r="R42" s="106"/>
      <c r="S42" s="106"/>
      <c r="T42" s="106"/>
      <c r="U42" s="106"/>
    </row>
    <row r="43" spans="1:21">
      <c r="A43" s="1541" t="s">
        <v>231</v>
      </c>
      <c r="B43" s="1537" t="s">
        <v>230</v>
      </c>
      <c r="C43" s="1549">
        <v>15.471758845441855</v>
      </c>
      <c r="D43" s="1549">
        <v>67.479596428602775</v>
      </c>
      <c r="E43" s="1549">
        <v>59.80964332347574</v>
      </c>
      <c r="F43" s="1549">
        <v>49.916824745240454</v>
      </c>
      <c r="G43" s="1548">
        <v>60.949746113553282</v>
      </c>
      <c r="Q43" s="106"/>
      <c r="R43" s="106"/>
      <c r="S43" s="106"/>
      <c r="T43" s="106"/>
      <c r="U43" s="106"/>
    </row>
    <row r="44" spans="1:21">
      <c r="A44" s="1541" t="s">
        <v>229</v>
      </c>
      <c r="B44" s="1537" t="s">
        <v>228</v>
      </c>
      <c r="C44" s="1549">
        <v>15.893662217564183</v>
      </c>
      <c r="D44" s="1549">
        <v>70.143311256842566</v>
      </c>
      <c r="E44" s="1549">
        <v>58.870776264878423</v>
      </c>
      <c r="F44" s="1549">
        <v>51.548110916514254</v>
      </c>
      <c r="G44" s="1548">
        <v>63.012477927654132</v>
      </c>
      <c r="K44" s="106"/>
      <c r="L44" s="106"/>
      <c r="O44" s="106"/>
      <c r="Q44" s="106"/>
      <c r="R44" s="106"/>
      <c r="S44" s="106"/>
      <c r="T44" s="106"/>
      <c r="U44" s="106"/>
    </row>
    <row r="45" spans="1:21">
      <c r="A45" s="1541" t="s">
        <v>227</v>
      </c>
      <c r="B45" s="1537" t="s">
        <v>226</v>
      </c>
      <c r="C45" s="1549">
        <v>17.525082115781441</v>
      </c>
      <c r="D45" s="1549">
        <v>77.478615155355726</v>
      </c>
      <c r="E45" s="1549">
        <v>63.018717068688559</v>
      </c>
      <c r="F45" s="1549">
        <v>56.689359493025457</v>
      </c>
      <c r="G45" s="1548">
        <v>69.681591410110983</v>
      </c>
      <c r="Q45" s="106"/>
      <c r="R45" s="106"/>
      <c r="S45" s="106"/>
      <c r="T45" s="106"/>
      <c r="U45" s="106"/>
    </row>
    <row r="46" spans="1:21">
      <c r="A46" s="1541" t="s">
        <v>67</v>
      </c>
      <c r="B46" s="1537" t="s">
        <v>225</v>
      </c>
      <c r="C46" s="1536">
        <v>19.296454175586508</v>
      </c>
      <c r="D46" s="1536">
        <v>86.059043214619706</v>
      </c>
      <c r="E46" s="1536">
        <v>69.233446404882315</v>
      </c>
      <c r="F46" s="1536">
        <v>64.884447733158126</v>
      </c>
      <c r="G46" s="1550">
        <v>77.32643950982478</v>
      </c>
      <c r="Q46" s="106"/>
      <c r="R46" s="106"/>
      <c r="S46" s="106"/>
      <c r="T46" s="106"/>
      <c r="U46" s="106"/>
    </row>
    <row r="47" spans="1:21">
      <c r="A47" s="1541" t="s">
        <v>68</v>
      </c>
      <c r="B47" s="1537" t="s">
        <v>224</v>
      </c>
      <c r="C47" s="1536">
        <v>18.504243435330757</v>
      </c>
      <c r="D47" s="1536">
        <v>84.22424235877169</v>
      </c>
      <c r="E47" s="1536">
        <v>70.77313845058309</v>
      </c>
      <c r="F47" s="1536">
        <v>64.903020553255985</v>
      </c>
      <c r="G47" s="1550">
        <v>74.738358395151707</v>
      </c>
      <c r="Q47" s="106"/>
      <c r="R47" s="106"/>
      <c r="S47" s="106"/>
      <c r="T47" s="106"/>
      <c r="U47" s="106"/>
    </row>
    <row r="48" spans="1:21">
      <c r="A48" s="1541" t="s">
        <v>69</v>
      </c>
      <c r="B48" s="1537" t="s">
        <v>223</v>
      </c>
      <c r="C48" s="1549">
        <v>19.369350331797097</v>
      </c>
      <c r="D48" s="1549">
        <v>89.540278346809075</v>
      </c>
      <c r="E48" s="1549">
        <v>79.743445665083243</v>
      </c>
      <c r="F48" s="1549">
        <v>70.683444353578238</v>
      </c>
      <c r="G48" s="1548">
        <v>79.344420358383118</v>
      </c>
      <c r="Q48" s="106"/>
      <c r="R48" s="106"/>
      <c r="S48" s="106"/>
      <c r="T48" s="106"/>
      <c r="U48" s="106"/>
    </row>
    <row r="49" spans="1:21">
      <c r="A49" s="1541" t="s">
        <v>70</v>
      </c>
      <c r="B49" s="1537" t="s">
        <v>222</v>
      </c>
      <c r="C49" s="1549">
        <v>18.830159699231892</v>
      </c>
      <c r="D49" s="1549">
        <v>92.827215737032446</v>
      </c>
      <c r="E49" s="1549">
        <v>88.573324743301328</v>
      </c>
      <c r="F49" s="1549">
        <v>75.416647615453812</v>
      </c>
      <c r="G49" s="1548">
        <v>83.833249622195353</v>
      </c>
      <c r="Q49" s="106"/>
      <c r="R49" s="106"/>
      <c r="S49" s="106"/>
      <c r="T49" s="106"/>
      <c r="U49" s="106"/>
    </row>
    <row r="50" spans="1:21" customFormat="1">
      <c r="A50" s="1541" t="s">
        <v>71</v>
      </c>
      <c r="B50" s="1537" t="s">
        <v>78</v>
      </c>
      <c r="C50" s="1549">
        <v>22.019184858538445</v>
      </c>
      <c r="D50" s="1549">
        <v>108.80154838799368</v>
      </c>
      <c r="E50" s="1549">
        <v>100.22949087928275</v>
      </c>
      <c r="F50" s="1549">
        <v>84.266950822641462</v>
      </c>
      <c r="G50" s="1548">
        <v>98.740550946946797</v>
      </c>
      <c r="H50" s="1545"/>
      <c r="Q50" s="106"/>
      <c r="R50" s="106"/>
      <c r="S50" s="106"/>
      <c r="T50" s="106"/>
      <c r="U50" s="106"/>
    </row>
    <row r="51" spans="1:21" customFormat="1">
      <c r="A51" s="1541" t="s">
        <v>72</v>
      </c>
      <c r="B51" s="1537" t="s">
        <v>79</v>
      </c>
      <c r="C51" s="1549">
        <v>24.110236994584213</v>
      </c>
      <c r="D51" s="1549">
        <v>118.43293880251275</v>
      </c>
      <c r="E51" s="1549">
        <v>113.85225307840176</v>
      </c>
      <c r="F51" s="1549">
        <v>95.106435718258069</v>
      </c>
      <c r="G51" s="1548">
        <v>107.12637521473825</v>
      </c>
      <c r="H51" s="1545"/>
      <c r="Q51" s="106"/>
      <c r="R51" s="106"/>
      <c r="S51" s="106"/>
      <c r="T51" s="106"/>
      <c r="U51" s="106"/>
    </row>
    <row r="52" spans="1:21" customFormat="1">
      <c r="A52" s="1541" t="s">
        <v>216</v>
      </c>
      <c r="B52" s="1537" t="s">
        <v>420</v>
      </c>
      <c r="C52" s="1549">
        <v>19.217099382459359</v>
      </c>
      <c r="D52" s="1549">
        <v>111.58774596546314</v>
      </c>
      <c r="E52" s="1549">
        <v>114.95796247386532</v>
      </c>
      <c r="F52" s="1549">
        <v>95.040277989706681</v>
      </c>
      <c r="G52" s="1548">
        <v>103.02152186347897</v>
      </c>
      <c r="H52" s="1545"/>
      <c r="Q52" s="106"/>
      <c r="R52" s="106"/>
      <c r="S52" s="106"/>
      <c r="T52" s="106"/>
      <c r="U52" s="106"/>
    </row>
    <row r="53" spans="1:21" customFormat="1" ht="15" thickBot="1">
      <c r="A53" s="1533" t="s">
        <v>418</v>
      </c>
      <c r="B53" s="1532" t="s">
        <v>468</v>
      </c>
      <c r="C53" s="1547">
        <v>17.597535987765205</v>
      </c>
      <c r="D53" s="1547">
        <v>113.92123485532018</v>
      </c>
      <c r="E53" s="1547">
        <v>114.63521428825672</v>
      </c>
      <c r="F53" s="1547">
        <v>91.117700925197312</v>
      </c>
      <c r="G53" s="1546">
        <v>106.10779360246683</v>
      </c>
      <c r="H53" s="1545"/>
      <c r="Q53" s="106"/>
      <c r="R53" s="106"/>
      <c r="S53" s="106"/>
      <c r="T53" s="106"/>
      <c r="U53" s="106"/>
    </row>
    <row r="54" spans="1:21" customFormat="1" ht="15" thickTop="1">
      <c r="A54" s="3839" t="s">
        <v>1269</v>
      </c>
      <c r="B54" s="3839"/>
      <c r="C54" s="3839"/>
      <c r="D54" s="3839"/>
      <c r="E54" s="3839"/>
      <c r="F54" s="3839"/>
      <c r="G54" s="3839"/>
      <c r="H54" s="1545"/>
    </row>
    <row r="55" spans="1:21" customFormat="1" ht="12" customHeight="1">
      <c r="A55" s="3840" t="s">
        <v>1268</v>
      </c>
      <c r="B55" s="3840"/>
      <c r="C55" s="3840"/>
      <c r="D55" s="3840"/>
      <c r="E55" s="3840"/>
      <c r="F55" s="3840"/>
      <c r="G55" s="3840"/>
      <c r="H55" s="1524"/>
      <c r="I55" s="105"/>
      <c r="J55" s="105"/>
    </row>
    <row r="56" spans="1:21">
      <c r="I56" s="106"/>
      <c r="J56" s="106"/>
      <c r="K56" s="106"/>
      <c r="L56" s="106"/>
      <c r="M56" s="106"/>
    </row>
    <row r="57" spans="1:21">
      <c r="I57" s="106"/>
      <c r="J57" s="106"/>
      <c r="K57" s="106"/>
      <c r="L57" s="106"/>
      <c r="M57" s="106"/>
    </row>
    <row r="58" spans="1:21">
      <c r="I58" s="106"/>
      <c r="J58" s="106"/>
      <c r="K58" s="106"/>
      <c r="L58" s="106"/>
      <c r="M58" s="106"/>
    </row>
    <row r="59" spans="1:21">
      <c r="I59" s="106"/>
      <c r="J59" s="106"/>
      <c r="K59" s="106"/>
      <c r="L59" s="106"/>
      <c r="M59" s="106"/>
    </row>
    <row r="60" spans="1:21">
      <c r="I60" s="106"/>
      <c r="J60" s="106"/>
      <c r="K60" s="106"/>
      <c r="L60" s="106"/>
      <c r="M60" s="106"/>
    </row>
    <row r="61" spans="1:21">
      <c r="I61" s="106"/>
      <c r="J61" s="106"/>
      <c r="K61" s="106"/>
      <c r="L61" s="106"/>
      <c r="M61" s="106"/>
    </row>
    <row r="62" spans="1:21">
      <c r="I62" s="106"/>
      <c r="J62" s="106"/>
      <c r="K62" s="106"/>
      <c r="L62" s="106"/>
      <c r="M62" s="106"/>
    </row>
  </sheetData>
  <mergeCells count="5">
    <mergeCell ref="A1:G1"/>
    <mergeCell ref="A2:G2"/>
    <mergeCell ref="A3:G3"/>
    <mergeCell ref="A54:G54"/>
    <mergeCell ref="A55:G55"/>
  </mergeCells>
  <pageMargins left="0.7" right="0.7" top="0.75" bottom="0.75" header="0.3" footer="0.3"/>
  <pageSetup paperSize="9" scale="88"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topLeftCell="A46" workbookViewId="0">
      <selection activeCell="N15" sqref="N15"/>
    </sheetView>
  </sheetViews>
  <sheetFormatPr defaultColWidth="8.88671875" defaultRowHeight="14.4"/>
  <cols>
    <col min="1" max="1" width="6.44140625" customWidth="1"/>
  </cols>
  <sheetData>
    <row r="1" spans="2:11">
      <c r="B1" s="303"/>
      <c r="C1" s="304"/>
      <c r="D1" s="304"/>
      <c r="E1" s="304"/>
      <c r="F1" s="304"/>
      <c r="G1" s="304"/>
      <c r="H1" s="304"/>
      <c r="I1" s="305"/>
      <c r="J1" s="305"/>
      <c r="K1" s="306"/>
    </row>
    <row r="2" spans="2:11">
      <c r="B2" s="307"/>
      <c r="C2" s="308"/>
      <c r="D2" s="308"/>
      <c r="E2" s="308"/>
      <c r="F2" s="308"/>
      <c r="G2" s="308"/>
      <c r="H2" s="308"/>
      <c r="I2" s="287"/>
      <c r="J2" s="287"/>
      <c r="K2" s="309"/>
    </row>
    <row r="3" spans="2:11">
      <c r="B3" s="307"/>
      <c r="C3" s="308"/>
      <c r="D3" s="308"/>
      <c r="E3" s="308"/>
      <c r="F3" s="308"/>
      <c r="G3" s="308"/>
      <c r="H3" s="308"/>
      <c r="I3" s="287"/>
      <c r="J3" s="287"/>
      <c r="K3" s="309"/>
    </row>
    <row r="4" spans="2:11">
      <c r="B4" s="307"/>
      <c r="C4" s="308"/>
      <c r="D4" s="308"/>
      <c r="E4" s="308"/>
      <c r="F4" s="308"/>
      <c r="G4" s="308"/>
      <c r="H4" s="308"/>
      <c r="I4" s="287"/>
      <c r="J4" s="287"/>
      <c r="K4" s="309"/>
    </row>
    <row r="5" spans="2:11">
      <c r="B5" s="307"/>
      <c r="C5" s="308"/>
      <c r="D5" s="308"/>
      <c r="E5" s="308"/>
      <c r="F5" s="308"/>
      <c r="G5" s="308"/>
      <c r="H5" s="308"/>
      <c r="I5" s="287"/>
      <c r="J5" s="287"/>
      <c r="K5" s="309"/>
    </row>
    <row r="6" spans="2:11">
      <c r="B6" s="307"/>
      <c r="C6" s="308"/>
      <c r="D6" s="308"/>
      <c r="E6" s="308"/>
      <c r="F6" s="308"/>
      <c r="G6" s="308"/>
      <c r="H6" s="308"/>
      <c r="I6" s="287"/>
      <c r="J6" s="287"/>
      <c r="K6" s="309"/>
    </row>
    <row r="7" spans="2:11">
      <c r="B7" s="307"/>
      <c r="C7" s="308"/>
      <c r="D7" s="308"/>
      <c r="E7" s="308"/>
      <c r="F7" s="308"/>
      <c r="G7" s="308"/>
      <c r="H7" s="308"/>
      <c r="I7" s="287"/>
      <c r="J7" s="287"/>
      <c r="K7" s="309"/>
    </row>
    <row r="8" spans="2:11">
      <c r="B8" s="307"/>
      <c r="C8" s="308"/>
      <c r="D8" s="308"/>
      <c r="E8" s="308"/>
      <c r="F8" s="308"/>
      <c r="G8" s="308"/>
      <c r="H8" s="308"/>
      <c r="I8" s="287"/>
      <c r="J8" s="287"/>
      <c r="K8" s="309"/>
    </row>
    <row r="9" spans="2:11">
      <c r="B9" s="307"/>
      <c r="C9" s="308"/>
      <c r="D9" s="308"/>
      <c r="E9" s="308"/>
      <c r="F9" s="308"/>
      <c r="G9" s="308"/>
      <c r="H9" s="308"/>
      <c r="I9" s="287"/>
      <c r="J9" s="287"/>
      <c r="K9" s="309"/>
    </row>
    <row r="10" spans="2:11">
      <c r="B10" s="307"/>
      <c r="C10" s="308"/>
      <c r="D10" s="308"/>
      <c r="E10" s="308"/>
      <c r="F10" s="308"/>
      <c r="G10" s="308"/>
      <c r="H10" s="308"/>
      <c r="I10" s="287"/>
      <c r="J10" s="287"/>
      <c r="K10" s="309"/>
    </row>
    <row r="11" spans="2:11">
      <c r="B11" s="307"/>
      <c r="C11" s="308"/>
      <c r="D11" s="308"/>
      <c r="E11" s="308"/>
      <c r="F11" s="308"/>
      <c r="G11" s="308"/>
      <c r="H11" s="308"/>
      <c r="I11" s="287"/>
      <c r="J11" s="287"/>
      <c r="K11" s="309"/>
    </row>
    <row r="12" spans="2:11">
      <c r="B12" s="307"/>
      <c r="C12" s="308"/>
      <c r="D12" s="308"/>
      <c r="E12" s="308"/>
      <c r="F12" s="308"/>
      <c r="G12" s="308"/>
      <c r="H12" s="308"/>
      <c r="I12" s="287"/>
      <c r="J12" s="287"/>
      <c r="K12" s="309"/>
    </row>
    <row r="13" spans="2:11">
      <c r="B13" s="307"/>
      <c r="C13" s="308"/>
      <c r="D13" s="308"/>
      <c r="E13" s="308"/>
      <c r="F13" s="308"/>
      <c r="G13" s="308"/>
      <c r="H13" s="308"/>
      <c r="I13" s="287"/>
      <c r="J13" s="287"/>
      <c r="K13" s="309"/>
    </row>
    <row r="14" spans="2:11">
      <c r="B14" s="307"/>
      <c r="C14" s="308"/>
      <c r="D14" s="308"/>
      <c r="E14" s="308"/>
      <c r="F14" s="308"/>
      <c r="G14" s="308"/>
      <c r="H14" s="308"/>
      <c r="I14" s="287"/>
      <c r="J14" s="287"/>
      <c r="K14" s="309"/>
    </row>
    <row r="15" spans="2:11">
      <c r="B15" s="307"/>
      <c r="C15" s="308"/>
      <c r="D15" s="308"/>
      <c r="E15" s="308"/>
      <c r="F15" s="308"/>
      <c r="G15" s="308"/>
      <c r="H15" s="308"/>
      <c r="I15" s="287"/>
      <c r="J15" s="287"/>
      <c r="K15" s="309"/>
    </row>
    <row r="16" spans="2:11">
      <c r="B16" s="307"/>
      <c r="C16" s="308"/>
      <c r="D16" s="308"/>
      <c r="E16" s="308"/>
      <c r="F16" s="308"/>
      <c r="G16" s="308"/>
      <c r="H16" s="308"/>
      <c r="I16" s="287"/>
      <c r="J16" s="287"/>
      <c r="K16" s="309"/>
    </row>
    <row r="17" spans="2:11">
      <c r="B17" s="307"/>
      <c r="C17" s="308"/>
      <c r="D17" s="308"/>
      <c r="E17" s="308"/>
      <c r="F17" s="308"/>
      <c r="G17" s="308"/>
      <c r="H17" s="308"/>
      <c r="I17" s="287"/>
      <c r="J17" s="287"/>
      <c r="K17" s="309"/>
    </row>
    <row r="18" spans="2:11">
      <c r="B18" s="307"/>
      <c r="C18" s="308"/>
      <c r="D18" s="308"/>
      <c r="E18" s="308"/>
      <c r="F18" s="308"/>
      <c r="G18" s="308"/>
      <c r="H18" s="308"/>
      <c r="I18" s="287"/>
      <c r="J18" s="287"/>
      <c r="K18" s="309"/>
    </row>
    <row r="19" spans="2:11">
      <c r="B19" s="307"/>
      <c r="C19" s="308"/>
      <c r="D19" s="308"/>
      <c r="E19" s="308"/>
      <c r="F19" s="308"/>
      <c r="G19" s="308"/>
      <c r="H19" s="308"/>
      <c r="I19" s="287"/>
      <c r="J19" s="287"/>
      <c r="K19" s="309"/>
    </row>
    <row r="20" spans="2:11">
      <c r="B20" s="307"/>
      <c r="C20" s="308"/>
      <c r="D20" s="308"/>
      <c r="E20" s="308"/>
      <c r="F20" s="308"/>
      <c r="G20" s="308"/>
      <c r="H20" s="308"/>
      <c r="I20" s="287"/>
      <c r="J20" s="287"/>
      <c r="K20" s="309"/>
    </row>
    <row r="21" spans="2:11">
      <c r="B21" s="307"/>
      <c r="C21" s="308"/>
      <c r="D21" s="308"/>
      <c r="E21" s="308"/>
      <c r="F21" s="308"/>
      <c r="G21" s="308"/>
      <c r="H21" s="308"/>
      <c r="I21" s="287"/>
      <c r="J21" s="287"/>
      <c r="K21" s="309"/>
    </row>
    <row r="22" spans="2:11">
      <c r="B22" s="307"/>
      <c r="C22" s="308"/>
      <c r="D22" s="308"/>
      <c r="E22" s="308"/>
      <c r="F22" s="308"/>
      <c r="G22" s="308"/>
      <c r="H22" s="308"/>
      <c r="I22" s="287"/>
      <c r="J22" s="287"/>
      <c r="K22" s="309"/>
    </row>
    <row r="23" spans="2:11">
      <c r="B23" s="307"/>
      <c r="C23" s="308"/>
      <c r="D23" s="308"/>
      <c r="E23" s="308"/>
      <c r="F23" s="308"/>
      <c r="G23" s="308"/>
      <c r="H23" s="308"/>
      <c r="I23" s="287"/>
      <c r="J23" s="287"/>
      <c r="K23" s="309"/>
    </row>
    <row r="24" spans="2:11">
      <c r="B24" s="307"/>
      <c r="C24" s="308"/>
      <c r="D24" s="308"/>
      <c r="E24" s="308"/>
      <c r="F24" s="308"/>
      <c r="G24" s="308"/>
      <c r="H24" s="308"/>
      <c r="I24" s="287"/>
      <c r="J24" s="287"/>
      <c r="K24" s="309"/>
    </row>
    <row r="25" spans="2:11">
      <c r="B25" s="307"/>
      <c r="C25" s="308"/>
      <c r="D25" s="308"/>
      <c r="E25" s="308"/>
      <c r="F25" s="308"/>
      <c r="G25" s="308"/>
      <c r="H25" s="308"/>
      <c r="I25" s="287"/>
      <c r="J25" s="287"/>
      <c r="K25" s="309"/>
    </row>
    <row r="26" spans="2:11">
      <c r="B26" s="307"/>
      <c r="C26" s="308"/>
      <c r="D26" s="308"/>
      <c r="E26" s="308"/>
      <c r="F26" s="308"/>
      <c r="G26" s="308"/>
      <c r="H26" s="308"/>
      <c r="I26" s="287"/>
      <c r="J26" s="287"/>
      <c r="K26" s="309"/>
    </row>
    <row r="27" spans="2:11">
      <c r="B27" s="307"/>
      <c r="C27" s="308"/>
      <c r="D27" s="308"/>
      <c r="E27" s="308"/>
      <c r="F27" s="308"/>
      <c r="G27" s="308"/>
      <c r="H27" s="308"/>
      <c r="I27" s="287"/>
      <c r="J27" s="287"/>
      <c r="K27" s="309"/>
    </row>
    <row r="28" spans="2:11">
      <c r="B28" s="307"/>
      <c r="C28" s="308"/>
      <c r="D28" s="308"/>
      <c r="E28" s="308"/>
      <c r="F28" s="308"/>
      <c r="G28" s="308"/>
      <c r="H28" s="308"/>
      <c r="I28" s="287"/>
      <c r="J28" s="287"/>
      <c r="K28" s="309"/>
    </row>
    <row r="29" spans="2:11">
      <c r="B29" s="307"/>
      <c r="C29" s="308"/>
      <c r="D29" s="308"/>
      <c r="E29" s="308"/>
      <c r="F29" s="308"/>
      <c r="G29" s="308"/>
      <c r="H29" s="308"/>
      <c r="I29" s="287"/>
      <c r="J29" s="287"/>
      <c r="K29" s="309"/>
    </row>
    <row r="30" spans="2:11">
      <c r="B30" s="307"/>
      <c r="C30" s="308"/>
      <c r="D30" s="308"/>
      <c r="E30" s="308"/>
      <c r="F30" s="308"/>
      <c r="G30" s="308"/>
      <c r="H30" s="308"/>
      <c r="I30" s="287"/>
      <c r="J30" s="287"/>
      <c r="K30" s="309"/>
    </row>
    <row r="31" spans="2:11">
      <c r="B31" s="307"/>
      <c r="C31" s="308"/>
      <c r="D31" s="308"/>
      <c r="E31" s="308"/>
      <c r="F31" s="308"/>
      <c r="G31" s="308"/>
      <c r="H31" s="308"/>
      <c r="I31" s="287"/>
      <c r="J31" s="287"/>
      <c r="K31" s="309"/>
    </row>
    <row r="32" spans="2:11">
      <c r="B32" s="307"/>
      <c r="C32" s="308"/>
      <c r="D32" s="308"/>
      <c r="E32" s="308"/>
      <c r="F32" s="308"/>
      <c r="G32" s="308"/>
      <c r="H32" s="308"/>
      <c r="I32" s="287"/>
      <c r="J32" s="287"/>
      <c r="K32" s="309"/>
    </row>
    <row r="33" spans="2:11">
      <c r="B33" s="307"/>
      <c r="C33" s="308"/>
      <c r="D33" s="308"/>
      <c r="E33" s="308"/>
      <c r="F33" s="308"/>
      <c r="G33" s="308"/>
      <c r="H33" s="308"/>
      <c r="I33" s="287"/>
      <c r="J33" s="287"/>
      <c r="K33" s="309"/>
    </row>
    <row r="34" spans="2:11">
      <c r="B34" s="310"/>
      <c r="C34" s="287"/>
      <c r="D34" s="287"/>
      <c r="E34" s="287"/>
      <c r="F34" s="287"/>
      <c r="G34" s="287"/>
      <c r="H34" s="287"/>
      <c r="I34" s="287"/>
      <c r="J34" s="287"/>
      <c r="K34" s="309"/>
    </row>
    <row r="35" spans="2:11">
      <c r="B35" s="310"/>
      <c r="C35" s="287"/>
      <c r="D35" s="287"/>
      <c r="E35" s="287"/>
      <c r="F35" s="287"/>
      <c r="G35" s="287"/>
      <c r="H35" s="287"/>
      <c r="I35" s="287"/>
      <c r="J35" s="287"/>
      <c r="K35" s="309"/>
    </row>
    <row r="36" spans="2:11">
      <c r="B36" s="310"/>
      <c r="C36" s="287"/>
      <c r="D36" s="287"/>
      <c r="E36" s="287"/>
      <c r="F36" s="287"/>
      <c r="G36" s="287"/>
      <c r="H36" s="287"/>
      <c r="I36" s="287"/>
      <c r="J36" s="287"/>
      <c r="K36" s="309"/>
    </row>
    <row r="37" spans="2:11">
      <c r="B37" s="310"/>
      <c r="C37" s="287"/>
      <c r="D37" s="287"/>
      <c r="E37" s="287"/>
      <c r="F37" s="287"/>
      <c r="G37" s="287"/>
      <c r="H37" s="287"/>
      <c r="I37" s="287"/>
      <c r="J37" s="287"/>
      <c r="K37" s="309"/>
    </row>
    <row r="38" spans="2:11">
      <c r="B38" s="310"/>
      <c r="C38" s="287"/>
      <c r="D38" s="287"/>
      <c r="E38" s="287"/>
      <c r="F38" s="287"/>
      <c r="G38" s="287"/>
      <c r="H38" s="287"/>
      <c r="I38" s="287"/>
      <c r="J38" s="287"/>
      <c r="K38" s="309"/>
    </row>
    <row r="39" spans="2:11">
      <c r="B39" s="310"/>
      <c r="C39" s="287"/>
      <c r="D39" s="287"/>
      <c r="E39" s="287"/>
      <c r="F39" s="287"/>
      <c r="G39" s="287"/>
      <c r="H39" s="287"/>
      <c r="I39" s="287"/>
      <c r="J39" s="287"/>
      <c r="K39" s="309"/>
    </row>
    <row r="40" spans="2:11">
      <c r="B40" s="310"/>
      <c r="C40" s="287"/>
      <c r="D40" s="287"/>
      <c r="E40" s="287"/>
      <c r="F40" s="287"/>
      <c r="G40" s="287"/>
      <c r="H40" s="287"/>
      <c r="I40" s="287"/>
      <c r="J40" s="287"/>
      <c r="K40" s="309"/>
    </row>
    <row r="41" spans="2:11">
      <c r="B41" s="310"/>
      <c r="C41" s="287"/>
      <c r="D41" s="287"/>
      <c r="E41" s="287"/>
      <c r="F41" s="287"/>
      <c r="G41" s="287"/>
      <c r="H41" s="287"/>
      <c r="I41" s="287"/>
      <c r="J41" s="287"/>
      <c r="K41" s="309"/>
    </row>
    <row r="42" spans="2:11">
      <c r="B42" s="310"/>
      <c r="C42" s="287"/>
      <c r="D42" s="287"/>
      <c r="E42" s="287"/>
      <c r="F42" s="287"/>
      <c r="G42" s="287"/>
      <c r="H42" s="287"/>
      <c r="I42" s="287"/>
      <c r="J42" s="287"/>
      <c r="K42" s="309"/>
    </row>
    <row r="43" spans="2:11">
      <c r="B43" s="310"/>
      <c r="C43" s="287"/>
      <c r="D43" s="287"/>
      <c r="E43" s="287"/>
      <c r="F43" s="287"/>
      <c r="G43" s="287"/>
      <c r="H43" s="287"/>
      <c r="I43" s="287"/>
      <c r="J43" s="287"/>
      <c r="K43" s="309"/>
    </row>
    <row r="44" spans="2:11">
      <c r="B44" s="310"/>
      <c r="C44" s="287"/>
      <c r="D44" s="287"/>
      <c r="E44" s="287"/>
      <c r="F44" s="287"/>
      <c r="G44" s="287"/>
      <c r="H44" s="287"/>
      <c r="I44" s="287"/>
      <c r="J44" s="287"/>
      <c r="K44" s="309"/>
    </row>
    <row r="45" spans="2:11">
      <c r="B45" s="310"/>
      <c r="C45" s="287"/>
      <c r="D45" s="287"/>
      <c r="E45" s="287"/>
      <c r="F45" s="287"/>
      <c r="G45" s="287"/>
      <c r="H45" s="287"/>
      <c r="I45" s="287"/>
      <c r="J45" s="287"/>
      <c r="K45" s="309"/>
    </row>
    <row r="46" spans="2:11">
      <c r="B46" s="310"/>
      <c r="C46" s="287"/>
      <c r="D46" s="287"/>
      <c r="E46" s="287"/>
      <c r="F46" s="287"/>
      <c r="G46" s="287"/>
      <c r="H46" s="287"/>
      <c r="I46" s="287"/>
      <c r="J46" s="287"/>
      <c r="K46" s="309"/>
    </row>
    <row r="47" spans="2:11">
      <c r="B47" s="311"/>
      <c r="C47" s="312"/>
      <c r="D47" s="312"/>
      <c r="E47" s="312"/>
      <c r="F47" s="312"/>
      <c r="G47" s="312"/>
      <c r="H47" s="312"/>
      <c r="I47" s="312"/>
      <c r="J47" s="312"/>
      <c r="K47" s="313"/>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view="pageBreakPreview" zoomScaleSheetLayoutView="100" workbookViewId="0">
      <selection sqref="A1:I1"/>
    </sheetView>
  </sheetViews>
  <sheetFormatPr defaultColWidth="9.109375" defaultRowHeight="13.8"/>
  <cols>
    <col min="1" max="1" width="11.88671875" style="1698" bestFit="1" customWidth="1"/>
    <col min="2" max="2" width="7.33203125" style="1698" bestFit="1" customWidth="1"/>
    <col min="3" max="3" width="9.5546875" style="1698" bestFit="1" customWidth="1"/>
    <col min="4" max="4" width="7.33203125" style="1698" bestFit="1" customWidth="1"/>
    <col min="5" max="5" width="9.5546875" style="1698" bestFit="1" customWidth="1"/>
    <col min="6" max="6" width="7.33203125" style="1698" bestFit="1" customWidth="1"/>
    <col min="7" max="7" width="9.5546875" style="1698" bestFit="1" customWidth="1"/>
    <col min="8" max="8" width="7.33203125" style="1698" bestFit="1" customWidth="1"/>
    <col min="9" max="9" width="9.5546875" style="1698" bestFit="1" customWidth="1"/>
    <col min="10" max="16384" width="9.109375" style="1698"/>
  </cols>
  <sheetData>
    <row r="1" spans="1:11">
      <c r="A1" s="3065" t="s">
        <v>1422</v>
      </c>
      <c r="B1" s="3065"/>
      <c r="C1" s="3065"/>
      <c r="D1" s="3065"/>
      <c r="E1" s="3065"/>
      <c r="F1" s="3065"/>
      <c r="G1" s="3065"/>
      <c r="H1" s="3065"/>
      <c r="I1" s="3065"/>
    </row>
    <row r="2" spans="1:11">
      <c r="A2" s="3066" t="s">
        <v>401</v>
      </c>
      <c r="B2" s="3066"/>
      <c r="C2" s="3066"/>
      <c r="D2" s="3066"/>
      <c r="E2" s="3066"/>
      <c r="F2" s="3066"/>
      <c r="G2" s="3066"/>
      <c r="H2" s="3066"/>
      <c r="I2" s="3066"/>
    </row>
    <row r="3" spans="1:11">
      <c r="A3" s="3067" t="s">
        <v>1402</v>
      </c>
      <c r="B3" s="3067"/>
      <c r="C3" s="3067"/>
      <c r="D3" s="3067"/>
      <c r="E3" s="3067"/>
      <c r="F3" s="3067"/>
      <c r="G3" s="3067"/>
      <c r="H3" s="3067"/>
      <c r="I3" s="3067"/>
    </row>
    <row r="4" spans="1:11">
      <c r="A4" s="3084" t="s">
        <v>1332</v>
      </c>
      <c r="B4" s="3084"/>
      <c r="C4" s="3084"/>
      <c r="D4" s="3084"/>
      <c r="E4" s="3084"/>
      <c r="F4" s="3084"/>
      <c r="G4" s="3084"/>
      <c r="H4" s="3084"/>
      <c r="I4" s="3084"/>
    </row>
    <row r="5" spans="1:11" ht="14.4" thickBot="1">
      <c r="A5" s="3109"/>
      <c r="B5" s="3109"/>
      <c r="C5" s="3109"/>
      <c r="D5" s="3109"/>
      <c r="E5" s="3109"/>
      <c r="F5" s="3109"/>
      <c r="G5" s="3109"/>
      <c r="H5" s="3109"/>
      <c r="I5" s="3109"/>
    </row>
    <row r="6" spans="1:11" ht="17.399999999999999" thickTop="1">
      <c r="A6" s="3085" t="s">
        <v>140</v>
      </c>
      <c r="B6" s="3087" t="s">
        <v>72</v>
      </c>
      <c r="C6" s="3088"/>
      <c r="D6" s="3087" t="s">
        <v>216</v>
      </c>
      <c r="E6" s="3088"/>
      <c r="F6" s="3082" t="s">
        <v>418</v>
      </c>
      <c r="G6" s="3089"/>
      <c r="H6" s="3082" t="s">
        <v>1331</v>
      </c>
      <c r="I6" s="3083"/>
    </row>
    <row r="7" spans="1:11">
      <c r="A7" s="3086"/>
      <c r="B7" s="1725" t="s">
        <v>1330</v>
      </c>
      <c r="C7" s="1725" t="s">
        <v>529</v>
      </c>
      <c r="D7" s="1725" t="s">
        <v>1330</v>
      </c>
      <c r="E7" s="1725" t="s">
        <v>529</v>
      </c>
      <c r="F7" s="1725" t="s">
        <v>1330</v>
      </c>
      <c r="G7" s="1726" t="s">
        <v>529</v>
      </c>
      <c r="H7" s="1725" t="s">
        <v>1330</v>
      </c>
      <c r="I7" s="1724" t="s">
        <v>529</v>
      </c>
    </row>
    <row r="8" spans="1:11">
      <c r="A8" s="1723" t="s">
        <v>1044</v>
      </c>
      <c r="B8" s="1722">
        <v>541.34728401056225</v>
      </c>
      <c r="C8" s="1722">
        <v>1.3421025335382524</v>
      </c>
      <c r="D8" s="1719">
        <v>568.69551399355748</v>
      </c>
      <c r="E8" s="1720">
        <v>5.05</v>
      </c>
      <c r="F8" s="1719">
        <v>634.48189072009495</v>
      </c>
      <c r="G8" s="1720">
        <v>11.57</v>
      </c>
      <c r="H8" s="1719">
        <v>668.49446036974916</v>
      </c>
      <c r="I8" s="1718">
        <v>5.36</v>
      </c>
      <c r="J8" s="1790"/>
      <c r="K8" s="1503"/>
    </row>
    <row r="9" spans="1:11">
      <c r="A9" s="1710" t="s">
        <v>1043</v>
      </c>
      <c r="B9" s="1709">
        <v>542.48265449449218</v>
      </c>
      <c r="C9" s="1709">
        <v>1.2007517511612775</v>
      </c>
      <c r="D9" s="1716">
        <v>568.71917939012496</v>
      </c>
      <c r="E9" s="1717">
        <v>4.84</v>
      </c>
      <c r="F9" s="1716">
        <v>635.12724021480369</v>
      </c>
      <c r="G9" s="1717">
        <v>11.68</v>
      </c>
      <c r="H9" s="1716">
        <v>668.49446036974916</v>
      </c>
      <c r="I9" s="1715">
        <v>5.25</v>
      </c>
      <c r="J9" s="1790"/>
      <c r="K9" s="1503"/>
    </row>
    <row r="10" spans="1:11">
      <c r="A10" s="1710" t="s">
        <v>1042</v>
      </c>
      <c r="B10" s="1709">
        <v>542.48265449449218</v>
      </c>
      <c r="C10" s="1709">
        <v>0.92431934846359809</v>
      </c>
      <c r="D10" s="1716">
        <v>569.17565848277206</v>
      </c>
      <c r="E10" s="1717">
        <v>4.92</v>
      </c>
      <c r="F10" s="1716">
        <v>635.12724021480369</v>
      </c>
      <c r="G10" s="1717">
        <v>11.59</v>
      </c>
      <c r="H10" s="1716"/>
      <c r="I10" s="1715"/>
      <c r="J10" s="1790"/>
      <c r="K10" s="1503"/>
    </row>
    <row r="11" spans="1:11">
      <c r="A11" s="1710" t="s">
        <v>1041</v>
      </c>
      <c r="B11" s="1709">
        <v>542.48265449449218</v>
      </c>
      <c r="C11" s="1709">
        <v>0.85</v>
      </c>
      <c r="D11" s="1716">
        <v>569.7643061383427</v>
      </c>
      <c r="E11" s="1717">
        <v>5.03</v>
      </c>
      <c r="F11" s="1716">
        <v>635.12724021480369</v>
      </c>
      <c r="G11" s="1717">
        <v>11.47</v>
      </c>
      <c r="H11" s="1716"/>
      <c r="I11" s="1715"/>
      <c r="J11" s="1790"/>
      <c r="K11" s="1503"/>
    </row>
    <row r="12" spans="1:11">
      <c r="A12" s="1710" t="s">
        <v>1040</v>
      </c>
      <c r="B12" s="1709">
        <v>543.29982134453053</v>
      </c>
      <c r="C12" s="1709">
        <v>0.99</v>
      </c>
      <c r="D12" s="1712">
        <v>578.79493234286156</v>
      </c>
      <c r="E12" s="1713">
        <v>6.53</v>
      </c>
      <c r="F12" s="1712">
        <v>635.12724021480369</v>
      </c>
      <c r="G12" s="1713">
        <v>9.73</v>
      </c>
      <c r="H12" s="1712"/>
      <c r="I12" s="1711"/>
      <c r="J12" s="1790"/>
      <c r="K12" s="1503"/>
    </row>
    <row r="13" spans="1:11">
      <c r="A13" s="1710" t="s">
        <v>1039</v>
      </c>
      <c r="B13" s="1709">
        <v>547.2312190899321</v>
      </c>
      <c r="C13" s="1709">
        <v>1.72</v>
      </c>
      <c r="D13" s="1712">
        <v>578.79493234286156</v>
      </c>
      <c r="E13" s="1713">
        <v>5.77</v>
      </c>
      <c r="F13" s="1712">
        <v>638.23312969754124</v>
      </c>
      <c r="G13" s="1713">
        <v>10.27</v>
      </c>
      <c r="H13" s="1712"/>
      <c r="I13" s="1711"/>
      <c r="J13" s="1790"/>
      <c r="K13" s="1503"/>
    </row>
    <row r="14" spans="1:11">
      <c r="A14" s="1710" t="s">
        <v>1038</v>
      </c>
      <c r="B14" s="1709">
        <v>547.46884747454749</v>
      </c>
      <c r="C14" s="1709">
        <v>1.77</v>
      </c>
      <c r="D14" s="1712">
        <v>578.79493234286156</v>
      </c>
      <c r="E14" s="1713">
        <v>5.72</v>
      </c>
      <c r="F14" s="1712">
        <v>638.23312969754124</v>
      </c>
      <c r="G14" s="1713">
        <v>10.27</v>
      </c>
      <c r="H14" s="1712"/>
      <c r="I14" s="1711"/>
      <c r="J14" s="1790"/>
      <c r="K14" s="1503"/>
    </row>
    <row r="15" spans="1:11">
      <c r="A15" s="1710" t="s">
        <v>1037</v>
      </c>
      <c r="B15" s="1709">
        <v>548.12420031680244</v>
      </c>
      <c r="C15" s="1709">
        <v>1.8869376673837479</v>
      </c>
      <c r="D15" s="1712">
        <v>587.90038005643794</v>
      </c>
      <c r="E15" s="1713">
        <v>7.26</v>
      </c>
      <c r="F15" s="1712">
        <v>638.23312969754124</v>
      </c>
      <c r="G15" s="1713">
        <v>8.56</v>
      </c>
      <c r="H15" s="1712"/>
      <c r="I15" s="1711"/>
      <c r="J15" s="1790"/>
      <c r="K15" s="1503"/>
    </row>
    <row r="16" spans="1:11">
      <c r="A16" s="1710" t="s">
        <v>1036</v>
      </c>
      <c r="B16" s="1709">
        <v>548.12420031680244</v>
      </c>
      <c r="C16" s="1709">
        <v>1.89</v>
      </c>
      <c r="D16" s="1712">
        <v>594.84610572452118</v>
      </c>
      <c r="E16" s="1713">
        <v>8.52</v>
      </c>
      <c r="F16" s="1712">
        <v>639.55823471534973</v>
      </c>
      <c r="G16" s="1713">
        <v>7.52</v>
      </c>
      <c r="H16" s="1712"/>
      <c r="I16" s="1711"/>
      <c r="J16" s="1790"/>
      <c r="K16" s="1503"/>
    </row>
    <row r="17" spans="1:11">
      <c r="A17" s="1710" t="s">
        <v>1035</v>
      </c>
      <c r="B17" s="1709">
        <v>548.12420031680244</v>
      </c>
      <c r="C17" s="1709">
        <v>1.89</v>
      </c>
      <c r="D17" s="1712">
        <v>594.85045274833067</v>
      </c>
      <c r="E17" s="1713">
        <v>8.52</v>
      </c>
      <c r="F17" s="1712">
        <v>640.30012470930535</v>
      </c>
      <c r="G17" s="1713">
        <v>7.64</v>
      </c>
      <c r="H17" s="1712"/>
      <c r="I17" s="1711"/>
      <c r="J17" s="1790"/>
      <c r="K17" s="1503"/>
    </row>
    <row r="18" spans="1:11">
      <c r="A18" s="1710" t="s">
        <v>1034</v>
      </c>
      <c r="B18" s="1709">
        <v>548.23374531680236</v>
      </c>
      <c r="C18" s="1709">
        <v>1.98</v>
      </c>
      <c r="D18" s="1712">
        <v>594.85045274833067</v>
      </c>
      <c r="E18" s="1713">
        <v>8.5</v>
      </c>
      <c r="F18" s="1712">
        <v>655.14228886303533</v>
      </c>
      <c r="G18" s="1713">
        <v>10.14</v>
      </c>
      <c r="H18" s="1712"/>
      <c r="I18" s="1711"/>
      <c r="J18" s="1790"/>
      <c r="K18" s="1503"/>
    </row>
    <row r="19" spans="1:11">
      <c r="A19" s="1710" t="s">
        <v>1033</v>
      </c>
      <c r="B19" s="1709">
        <v>552.42455828685763</v>
      </c>
      <c r="C19" s="1709">
        <v>2.76</v>
      </c>
      <c r="D19" s="1705">
        <v>602.62932662079254</v>
      </c>
      <c r="E19" s="1706">
        <v>9.0880768388767166</v>
      </c>
      <c r="F19" s="1705">
        <v>655.14228886303533</v>
      </c>
      <c r="G19" s="1706">
        <v>8.7100000000000009</v>
      </c>
      <c r="H19" s="1705"/>
      <c r="I19" s="1704"/>
      <c r="J19" s="1790"/>
      <c r="K19" s="1503"/>
    </row>
    <row r="20" spans="1:11" ht="14.4" thickBot="1">
      <c r="A20" s="1789" t="s">
        <v>1329</v>
      </c>
      <c r="B20" s="1787">
        <v>545.99</v>
      </c>
      <c r="C20" s="1787">
        <v>1.6</v>
      </c>
      <c r="D20" s="1787">
        <v>582.32000000000005</v>
      </c>
      <c r="E20" s="1788">
        <v>6.65</v>
      </c>
      <c r="F20" s="1787">
        <v>639.99</v>
      </c>
      <c r="G20" s="1788">
        <v>9.9</v>
      </c>
      <c r="H20" s="1787">
        <f>AVERAGE(H8:H19)</f>
        <v>668.49446036974916</v>
      </c>
      <c r="I20" s="1786">
        <f>AVERAGE(I8:I19)</f>
        <v>5.3049999999999997</v>
      </c>
      <c r="J20" s="1503"/>
    </row>
    <row r="21" spans="1:11" ht="14.4" thickTop="1">
      <c r="A21" s="3110"/>
      <c r="B21" s="3110"/>
      <c r="G21" s="1615"/>
    </row>
    <row r="23" spans="1:11">
      <c r="F23" s="1503"/>
    </row>
  </sheetData>
  <mergeCells count="11">
    <mergeCell ref="A21:B21"/>
    <mergeCell ref="A6:A7"/>
    <mergeCell ref="B6:C6"/>
    <mergeCell ref="D6:E6"/>
    <mergeCell ref="F6:G6"/>
    <mergeCell ref="H6:I6"/>
    <mergeCell ref="A1:I1"/>
    <mergeCell ref="A2:I2"/>
    <mergeCell ref="A3:I3"/>
    <mergeCell ref="A4:I4"/>
    <mergeCell ref="A5:I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54</vt:i4>
      </vt:variant>
    </vt:vector>
  </HeadingPairs>
  <TitlesOfParts>
    <vt:vector size="138" baseType="lpstr">
      <vt:lpstr>Content </vt:lpstr>
      <vt:lpstr>1.SMIs</vt:lpstr>
      <vt:lpstr>2.CPI_Bhadra</vt:lpstr>
      <vt:lpstr>3.CPI (Y-O-Y)</vt:lpstr>
      <vt:lpstr>4.CPI_NEP &amp; INDIA</vt:lpstr>
      <vt:lpstr>5.WPI_Bhadra</vt:lpstr>
      <vt:lpstr>6.WPI (Y-O-Y)</vt:lpstr>
      <vt:lpstr>7(a).SWRI_Bhadra</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'5.WPI_Bhadra'!Print_Area</vt:lpstr>
      <vt:lpstr>'50.Interest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2023-12-20T09:27:31Z</dcterms:modified>
</cp:coreProperties>
</file>